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C:\Users\Bloomy-3\Dropbox\Broker Rate Sheet\LIBOR Curves\10 Years\"/>
    </mc:Choice>
  </mc:AlternateContent>
  <xr:revisionPtr revIDLastSave="0" documentId="8_{A77BC0D3-C6F5-4570-8FCD-4023807BD998}" xr6:coauthVersionLast="47" xr6:coauthVersionMax="47" xr10:uidLastSave="{00000000-0000-0000-0000-000000000000}"/>
  <bookViews>
    <workbookView xWindow="28680" yWindow="-21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hidden" r:id="rId6"/>
  </sheets>
  <definedNames>
    <definedName name="_xlnm._FilterDatabase" localSheetId="2" hidden="1">'Historical Floating Rates'!$F$9:$M$5285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126" i="3" l="1"/>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197" i="3"/>
  <c r="AA198" i="3"/>
  <c r="AA199" i="3"/>
  <c r="AA200" i="3"/>
  <c r="AA201" i="3"/>
  <c r="AA202" i="3"/>
  <c r="AA203" i="3"/>
  <c r="AA204" i="3"/>
  <c r="AA205" i="3"/>
  <c r="AA206" i="3"/>
  <c r="AA207" i="3"/>
  <c r="AA208" i="3"/>
  <c r="AA209" i="3"/>
  <c r="AA210" i="3"/>
  <c r="AA211" i="3"/>
  <c r="AA212" i="3"/>
  <c r="AA213" i="3"/>
  <c r="AA214" i="3"/>
  <c r="AA215" i="3"/>
  <c r="AA216" i="3"/>
  <c r="AA217" i="3"/>
  <c r="AA218" i="3"/>
  <c r="AA219" i="3"/>
  <c r="AA220" i="3"/>
  <c r="AA221" i="3"/>
  <c r="AA222" i="3"/>
  <c r="AA223" i="3"/>
  <c r="AA224" i="3"/>
  <c r="AA225" i="3"/>
  <c r="AA226" i="3"/>
  <c r="AA227" i="3"/>
  <c r="AA228" i="3"/>
  <c r="AA229" i="3"/>
  <c r="AA230" i="3"/>
  <c r="AA231" i="3"/>
  <c r="AA232" i="3"/>
  <c r="AA233" i="3"/>
  <c r="AA234" i="3"/>
  <c r="AA235" i="3"/>
  <c r="AA236" i="3"/>
  <c r="AA237" i="3"/>
  <c r="AA238" i="3"/>
  <c r="AA239" i="3"/>
  <c r="AA240" i="3"/>
  <c r="AA241" i="3"/>
  <c r="AA242" i="3"/>
  <c r="AA243" i="3"/>
  <c r="AA244" i="3"/>
  <c r="AA245" i="3"/>
  <c r="AL1" i="3"/>
  <c r="AK3" i="3" l="1"/>
  <c r="AK1" i="3"/>
  <c r="AO1" i="3"/>
  <c r="AN1" i="3"/>
  <c r="AM1" i="3"/>
  <c r="N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C14"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7" i="1" l="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8" i="1" l="1"/>
  <c r="G9"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0" i="1" l="1"/>
  <c r="AE6" i="3"/>
  <c r="AD6" i="3"/>
  <c r="AF6" i="3" s="1"/>
  <c r="G11" i="1" l="1"/>
  <c r="G12" i="1" s="1"/>
  <c r="AF7" i="3"/>
  <c r="AD7" i="3"/>
  <c r="G13" i="1" l="1"/>
  <c r="G14" i="1" s="1"/>
  <c r="G15" i="1" s="1"/>
  <c r="AD8" i="3"/>
  <c r="AD9" i="3" s="1"/>
  <c r="AD10" i="3" s="1"/>
  <c r="AF8" i="3"/>
  <c r="C15"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AF10" i="3"/>
  <c r="AD12" i="3"/>
  <c r="AW6" i="3"/>
  <c r="G18" i="1" l="1"/>
  <c r="G19" i="1" s="1"/>
  <c r="G20" i="1" s="1"/>
  <c r="G21" i="1" s="1"/>
  <c r="AW7" i="3"/>
  <c r="AD13" i="3"/>
  <c r="AF11" i="3"/>
  <c r="G22" i="1" l="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W8" i="3"/>
  <c r="AF12" i="3"/>
  <c r="AD14"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9" i="3"/>
  <c r="AD15" i="3"/>
  <c r="AF13" i="3"/>
  <c r="AW10" i="3" l="1"/>
  <c r="AF14" i="3"/>
  <c r="AD16" i="3"/>
  <c r="AW11" i="3" l="1"/>
  <c r="AD17" i="3"/>
  <c r="AF15" i="3"/>
  <c r="S6" i="3"/>
  <c r="B6" i="3" l="1"/>
  <c r="AN6" i="3" s="1"/>
  <c r="AW12" i="3"/>
  <c r="AF16" i="3"/>
  <c r="AD18" i="3"/>
  <c r="C33"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K127" i="3" s="1"/>
  <c r="K128" i="3" s="1"/>
  <c r="K129" i="3" s="1"/>
  <c r="K130" i="3" s="1"/>
  <c r="K131" i="3" s="1"/>
  <c r="K132" i="3" s="1"/>
  <c r="K133" i="3" s="1"/>
  <c r="K134" i="3" s="1"/>
  <c r="K135" i="3" s="1"/>
  <c r="K136" i="3" s="1"/>
  <c r="K137" i="3" s="1"/>
  <c r="K138" i="3" s="1"/>
  <c r="K139" i="3" s="1"/>
  <c r="K140" i="3" s="1"/>
  <c r="K141" i="3" s="1"/>
  <c r="K142" i="3" s="1"/>
  <c r="K143" i="3" s="1"/>
  <c r="K144" i="3" s="1"/>
  <c r="K145" i="3" s="1"/>
  <c r="K146" i="3" s="1"/>
  <c r="K147" i="3" s="1"/>
  <c r="K148" i="3" s="1"/>
  <c r="K149" i="3" s="1"/>
  <c r="K150" i="3" s="1"/>
  <c r="K151" i="3" s="1"/>
  <c r="K152" i="3" s="1"/>
  <c r="K153" i="3" s="1"/>
  <c r="K154" i="3" s="1"/>
  <c r="K155" i="3" s="1"/>
  <c r="K156" i="3" s="1"/>
  <c r="K157" i="3" s="1"/>
  <c r="K158" i="3" s="1"/>
  <c r="K159" i="3" s="1"/>
  <c r="K160" i="3" s="1"/>
  <c r="K161" i="3" s="1"/>
  <c r="K162" i="3" s="1"/>
  <c r="K163" i="3" s="1"/>
  <c r="K164" i="3" s="1"/>
  <c r="K165" i="3" s="1"/>
  <c r="K166" i="3" s="1"/>
  <c r="K167" i="3" s="1"/>
  <c r="K168" i="3" s="1"/>
  <c r="K169" i="3" s="1"/>
  <c r="K170" i="3" s="1"/>
  <c r="K171" i="3" s="1"/>
  <c r="K172" i="3" s="1"/>
  <c r="K173" i="3" s="1"/>
  <c r="K174" i="3" s="1"/>
  <c r="K175" i="3" s="1"/>
  <c r="K176" i="3" s="1"/>
  <c r="K177" i="3" s="1"/>
  <c r="K178" i="3" s="1"/>
  <c r="K179" i="3" s="1"/>
  <c r="K180" i="3" s="1"/>
  <c r="K181" i="3" s="1"/>
  <c r="K182" i="3" s="1"/>
  <c r="K183" i="3" s="1"/>
  <c r="K184" i="3" s="1"/>
  <c r="K185" i="3" s="1"/>
  <c r="K186" i="3" s="1"/>
  <c r="K187" i="3" s="1"/>
  <c r="K188" i="3" s="1"/>
  <c r="K189" i="3" s="1"/>
  <c r="K190" i="3" s="1"/>
  <c r="K191" i="3" s="1"/>
  <c r="K192" i="3" s="1"/>
  <c r="K193" i="3" s="1"/>
  <c r="K194" i="3" s="1"/>
  <c r="K195" i="3" s="1"/>
  <c r="K196" i="3" s="1"/>
  <c r="K197" i="3" s="1"/>
  <c r="K198" i="3" s="1"/>
  <c r="K199" i="3" s="1"/>
  <c r="K200" i="3" s="1"/>
  <c r="K201" i="3" s="1"/>
  <c r="K202" i="3" s="1"/>
  <c r="K203" i="3" s="1"/>
  <c r="K204" i="3" s="1"/>
  <c r="K205" i="3" s="1"/>
  <c r="K206" i="3" s="1"/>
  <c r="K207" i="3" s="1"/>
  <c r="K208" i="3" s="1"/>
  <c r="K209" i="3" s="1"/>
  <c r="K210" i="3" s="1"/>
  <c r="K211" i="3" s="1"/>
  <c r="K212" i="3" s="1"/>
  <c r="K213" i="3" s="1"/>
  <c r="K214" i="3" s="1"/>
  <c r="K215" i="3" s="1"/>
  <c r="K216" i="3" s="1"/>
  <c r="K217" i="3" s="1"/>
  <c r="K218" i="3" s="1"/>
  <c r="K219" i="3" s="1"/>
  <c r="K220" i="3" s="1"/>
  <c r="K221" i="3" s="1"/>
  <c r="K222" i="3" s="1"/>
  <c r="K223" i="3" s="1"/>
  <c r="K224" i="3" s="1"/>
  <c r="K225" i="3" s="1"/>
  <c r="K226" i="3" s="1"/>
  <c r="K227" i="3" s="1"/>
  <c r="K228" i="3" s="1"/>
  <c r="K229" i="3" s="1"/>
  <c r="K230" i="3" s="1"/>
  <c r="K231" i="3" s="1"/>
  <c r="K232" i="3" s="1"/>
  <c r="K233" i="3" s="1"/>
  <c r="K234" i="3" s="1"/>
  <c r="K235" i="3" s="1"/>
  <c r="K236" i="3" s="1"/>
  <c r="K237" i="3" s="1"/>
  <c r="K238" i="3" s="1"/>
  <c r="K239" i="3" s="1"/>
  <c r="K240" i="3" s="1"/>
  <c r="K241" i="3" s="1"/>
  <c r="K242" i="3" s="1"/>
  <c r="K243" i="3" s="1"/>
  <c r="K244" i="3" s="1"/>
  <c r="K245" i="3" s="1"/>
  <c r="K24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7" i="3" l="1"/>
  <c r="AZ12" i="3"/>
  <c r="BB12" i="3" s="1"/>
  <c r="AZ21" i="3"/>
  <c r="H12" i="1"/>
  <c r="AZ13" i="3"/>
  <c r="AZ16" i="3"/>
  <c r="AZ10" i="3"/>
  <c r="AZ8" i="3"/>
  <c r="AZ11" i="3"/>
  <c r="AZ14" i="3"/>
  <c r="AZ9" i="3"/>
  <c r="AZ17" i="3"/>
  <c r="AZ20" i="3"/>
  <c r="AZ15" i="3"/>
  <c r="AZ6" i="3"/>
  <c r="AZ18" i="3"/>
  <c r="AZ19"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N125" i="3" s="1"/>
  <c r="AD142" i="3"/>
  <c r="BC12" i="3" l="1"/>
  <c r="H90" i="1"/>
  <c r="BB90" i="3"/>
  <c r="BC90" i="3"/>
  <c r="H42" i="1"/>
  <c r="BB42" i="3"/>
  <c r="BC42" i="3"/>
  <c r="H113" i="1"/>
  <c r="BB113" i="3"/>
  <c r="BC113" i="3"/>
  <c r="H59" i="1"/>
  <c r="BB59" i="3"/>
  <c r="BC59" i="3"/>
  <c r="H10" i="1"/>
  <c r="BB10" i="3"/>
  <c r="BC10" i="3"/>
  <c r="H111" i="1"/>
  <c r="BB111" i="3"/>
  <c r="BC111" i="3"/>
  <c r="H108" i="1"/>
  <c r="BB108" i="3"/>
  <c r="BC108" i="3"/>
  <c r="H97" i="1"/>
  <c r="BB97" i="3"/>
  <c r="BC97" i="3"/>
  <c r="H88" i="1"/>
  <c r="BB88" i="3"/>
  <c r="BC88" i="3"/>
  <c r="H82" i="1"/>
  <c r="BB82" i="3"/>
  <c r="BC82" i="3"/>
  <c r="H72" i="1"/>
  <c r="BB72" i="3"/>
  <c r="BC72" i="3"/>
  <c r="H66" i="1"/>
  <c r="BB66" i="3"/>
  <c r="BC66" i="3"/>
  <c r="H56" i="1"/>
  <c r="BB56" i="3"/>
  <c r="BC56" i="3"/>
  <c r="H49" i="1"/>
  <c r="BB49" i="3"/>
  <c r="BC49" i="3"/>
  <c r="H44" i="1"/>
  <c r="BB44" i="3"/>
  <c r="BC44" i="3"/>
  <c r="H32" i="1"/>
  <c r="BB32" i="3"/>
  <c r="BC32" i="3"/>
  <c r="H26" i="1"/>
  <c r="BB26" i="3"/>
  <c r="BC26" i="3"/>
  <c r="H15" i="1"/>
  <c r="BB15" i="3"/>
  <c r="BC15" i="3"/>
  <c r="H16" i="1"/>
  <c r="BB16" i="3"/>
  <c r="BC16" i="3"/>
  <c r="H101" i="1"/>
  <c r="BB101" i="3"/>
  <c r="BC101" i="3"/>
  <c r="H53" i="1"/>
  <c r="BB53" i="3"/>
  <c r="BC53" i="3"/>
  <c r="H106" i="1"/>
  <c r="BB106" i="3"/>
  <c r="BC106" i="3"/>
  <c r="H65" i="1"/>
  <c r="BB65" i="3"/>
  <c r="BC65" i="3"/>
  <c r="H25" i="1"/>
  <c r="BB25" i="3"/>
  <c r="BC25" i="3"/>
  <c r="H120" i="1"/>
  <c r="BB120" i="3"/>
  <c r="BC120" i="3"/>
  <c r="H121" i="1"/>
  <c r="BB121" i="3"/>
  <c r="BC121" i="3"/>
  <c r="H112" i="1"/>
  <c r="BB112" i="3"/>
  <c r="BC112" i="3"/>
  <c r="H104" i="1"/>
  <c r="BB104" i="3"/>
  <c r="BC104" i="3"/>
  <c r="H95" i="1"/>
  <c r="BB95" i="3"/>
  <c r="BC95" i="3"/>
  <c r="H91" i="1"/>
  <c r="BB91" i="3"/>
  <c r="BC91" i="3"/>
  <c r="H80" i="1"/>
  <c r="BB80" i="3"/>
  <c r="BC80" i="3"/>
  <c r="H75" i="1"/>
  <c r="BB75" i="3"/>
  <c r="BC75" i="3"/>
  <c r="H64" i="1"/>
  <c r="BB64" i="3"/>
  <c r="BC64" i="3"/>
  <c r="H57" i="1"/>
  <c r="BB57" i="3"/>
  <c r="BC57" i="3"/>
  <c r="H48" i="1"/>
  <c r="BB48" i="3"/>
  <c r="BC48" i="3"/>
  <c r="H39" i="1"/>
  <c r="BB39" i="3"/>
  <c r="BC39" i="3"/>
  <c r="H34" i="1"/>
  <c r="BB34" i="3"/>
  <c r="BC34" i="3"/>
  <c r="H23" i="1"/>
  <c r="BB23" i="3"/>
  <c r="BC23" i="3"/>
  <c r="H20" i="1"/>
  <c r="BC20" i="3"/>
  <c r="BB20" i="3"/>
  <c r="H13" i="1"/>
  <c r="BB13" i="3"/>
  <c r="BC13" i="3"/>
  <c r="H83" i="1"/>
  <c r="BB83" i="3"/>
  <c r="BC83" i="3"/>
  <c r="H36" i="1"/>
  <c r="BC36" i="3"/>
  <c r="BB36" i="3"/>
  <c r="H125" i="1"/>
  <c r="BB125" i="3"/>
  <c r="BC125" i="3"/>
  <c r="H73" i="1"/>
  <c r="BB73" i="3"/>
  <c r="BC73" i="3"/>
  <c r="H6" i="1"/>
  <c r="BB6" i="3"/>
  <c r="BC6" i="3"/>
  <c r="H119" i="1"/>
  <c r="BB119" i="3"/>
  <c r="BC119" i="3"/>
  <c r="H114" i="1"/>
  <c r="BB114" i="3"/>
  <c r="BC114" i="3"/>
  <c r="H103" i="1"/>
  <c r="BB103" i="3"/>
  <c r="BC103" i="3"/>
  <c r="H96" i="1"/>
  <c r="BB96" i="3"/>
  <c r="BC96" i="3"/>
  <c r="H86" i="1"/>
  <c r="BB86" i="3"/>
  <c r="BC86" i="3"/>
  <c r="H77" i="1"/>
  <c r="BB77" i="3"/>
  <c r="BC77" i="3"/>
  <c r="H71" i="1"/>
  <c r="BB71" i="3"/>
  <c r="BC71" i="3"/>
  <c r="H61" i="1"/>
  <c r="BB61" i="3"/>
  <c r="BC61" i="3"/>
  <c r="H55" i="1"/>
  <c r="BB55" i="3"/>
  <c r="BC55" i="3"/>
  <c r="H47" i="1"/>
  <c r="BB47" i="3"/>
  <c r="BC47" i="3"/>
  <c r="H38" i="1"/>
  <c r="BB38" i="3"/>
  <c r="BC38" i="3"/>
  <c r="H31" i="1"/>
  <c r="BB31" i="3"/>
  <c r="BC31" i="3"/>
  <c r="H24" i="1"/>
  <c r="BB24" i="3"/>
  <c r="BC24" i="3"/>
  <c r="H17" i="1"/>
  <c r="BB17" i="3"/>
  <c r="BC17" i="3"/>
  <c r="H7" i="1"/>
  <c r="BB7" i="3"/>
  <c r="BC7" i="3"/>
  <c r="H117" i="1"/>
  <c r="BC117" i="3"/>
  <c r="BB117" i="3"/>
  <c r="H58" i="1"/>
  <c r="BB58" i="3"/>
  <c r="BC58" i="3"/>
  <c r="H18" i="1"/>
  <c r="BB18" i="3"/>
  <c r="BC18" i="3"/>
  <c r="H81" i="1"/>
  <c r="BB81" i="3"/>
  <c r="BC81" i="3"/>
  <c r="H41" i="1"/>
  <c r="BB41" i="3"/>
  <c r="BC41" i="3"/>
  <c r="H118" i="1"/>
  <c r="BB118" i="3"/>
  <c r="BC118" i="3"/>
  <c r="H110" i="1"/>
  <c r="BB110" i="3"/>
  <c r="BC110" i="3"/>
  <c r="H102" i="1"/>
  <c r="BB102" i="3"/>
  <c r="BC102" i="3"/>
  <c r="H93" i="1"/>
  <c r="BB93" i="3"/>
  <c r="BC93" i="3"/>
  <c r="H85" i="1"/>
  <c r="BC85" i="3"/>
  <c r="BB85" i="3"/>
  <c r="H78" i="1"/>
  <c r="BB78" i="3"/>
  <c r="BC78" i="3"/>
  <c r="H70" i="1"/>
  <c r="BB70" i="3"/>
  <c r="BC70" i="3"/>
  <c r="H63" i="1"/>
  <c r="BB63" i="3"/>
  <c r="BC63" i="3"/>
  <c r="H54" i="1"/>
  <c r="BB54" i="3"/>
  <c r="BC54" i="3"/>
  <c r="H45" i="1"/>
  <c r="BB45" i="3"/>
  <c r="BC45" i="3"/>
  <c r="H40" i="1"/>
  <c r="BB40" i="3"/>
  <c r="BC40" i="3"/>
  <c r="H30" i="1"/>
  <c r="BB30" i="3"/>
  <c r="BC30" i="3"/>
  <c r="H22" i="1"/>
  <c r="BB22" i="3"/>
  <c r="BC22" i="3"/>
  <c r="H9" i="1"/>
  <c r="BB9" i="3"/>
  <c r="BC9" i="3"/>
  <c r="H105" i="1"/>
  <c r="BB105" i="3"/>
  <c r="BC105" i="3"/>
  <c r="H68" i="1"/>
  <c r="BB68" i="3"/>
  <c r="BC68" i="3"/>
  <c r="H8" i="1"/>
  <c r="BB8" i="3"/>
  <c r="BC8" i="3"/>
  <c r="H89" i="1"/>
  <c r="BB89" i="3"/>
  <c r="BC89" i="3"/>
  <c r="H33" i="1"/>
  <c r="BB33" i="3"/>
  <c r="BC33" i="3"/>
  <c r="H116" i="1"/>
  <c r="BB116" i="3"/>
  <c r="BC116" i="3"/>
  <c r="H109" i="1"/>
  <c r="BB109" i="3"/>
  <c r="BC109" i="3"/>
  <c r="H100" i="1"/>
  <c r="BB100" i="3"/>
  <c r="BC100" i="3"/>
  <c r="H92" i="1"/>
  <c r="BB92" i="3"/>
  <c r="BC92" i="3"/>
  <c r="H84" i="1"/>
  <c r="BB84" i="3"/>
  <c r="BC84" i="3"/>
  <c r="H79" i="1"/>
  <c r="BB79" i="3"/>
  <c r="BC79" i="3"/>
  <c r="H69" i="1"/>
  <c r="BC69" i="3"/>
  <c r="BB69" i="3"/>
  <c r="H60" i="1"/>
  <c r="BB60" i="3"/>
  <c r="BC60" i="3"/>
  <c r="BB51" i="3"/>
  <c r="BC51" i="3"/>
  <c r="H46" i="1"/>
  <c r="BB46" i="3"/>
  <c r="BC46" i="3"/>
  <c r="H37" i="1"/>
  <c r="BB37" i="3"/>
  <c r="BC37" i="3"/>
  <c r="H29" i="1"/>
  <c r="BB29" i="3"/>
  <c r="BC29" i="3"/>
  <c r="H21" i="1"/>
  <c r="BB21" i="3"/>
  <c r="BC21" i="3"/>
  <c r="H14" i="1"/>
  <c r="BB14" i="3"/>
  <c r="BC14" i="3"/>
  <c r="H122" i="1"/>
  <c r="BB122" i="3"/>
  <c r="BC122" i="3"/>
  <c r="H74" i="1"/>
  <c r="BB74" i="3"/>
  <c r="BC74" i="3"/>
  <c r="H28" i="1"/>
  <c r="BC28" i="3"/>
  <c r="BB28" i="3"/>
  <c r="H99" i="1"/>
  <c r="BB99" i="3"/>
  <c r="BC99" i="3"/>
  <c r="H50" i="1"/>
  <c r="BB50" i="3"/>
  <c r="BC50" i="3"/>
  <c r="H123" i="1"/>
  <c r="BB123" i="3"/>
  <c r="BC123" i="3"/>
  <c r="H124" i="1"/>
  <c r="BB124" i="3"/>
  <c r="BC124" i="3"/>
  <c r="H115" i="1"/>
  <c r="BB115" i="3"/>
  <c r="BC115" i="3"/>
  <c r="H107" i="1"/>
  <c r="BB107" i="3"/>
  <c r="BC107" i="3"/>
  <c r="H98" i="1"/>
  <c r="BB98" i="3"/>
  <c r="BC98" i="3"/>
  <c r="H94" i="1"/>
  <c r="BB94" i="3"/>
  <c r="BC94" i="3"/>
  <c r="H87" i="1"/>
  <c r="BB87" i="3"/>
  <c r="BC87" i="3"/>
  <c r="H76" i="1"/>
  <c r="BB76" i="3"/>
  <c r="BC76" i="3"/>
  <c r="H67" i="1"/>
  <c r="BB67" i="3"/>
  <c r="BC67" i="3"/>
  <c r="H62" i="1"/>
  <c r="BB62" i="3"/>
  <c r="BC62" i="3"/>
  <c r="H52" i="1"/>
  <c r="BB52" i="3"/>
  <c r="BC52" i="3"/>
  <c r="H43" i="1"/>
  <c r="BB43" i="3"/>
  <c r="BC43" i="3"/>
  <c r="H35" i="1"/>
  <c r="BB35" i="3"/>
  <c r="BC35" i="3"/>
  <c r="H27" i="1"/>
  <c r="BB27" i="3"/>
  <c r="BC27" i="3"/>
  <c r="H19" i="1"/>
  <c r="BB19" i="3"/>
  <c r="BC19" i="3"/>
  <c r="H11" i="1"/>
  <c r="BB11" i="3"/>
  <c r="BC11" i="3"/>
  <c r="H51" i="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S118" i="3" s="1" a="1"/>
  <c r="AS118" i="3" s="1"/>
  <c r="AJ118" i="3"/>
  <c r="AQ29" i="3"/>
  <c r="AO29" i="3"/>
  <c r="AP29" i="3"/>
  <c r="AJ29" i="3"/>
  <c r="AK29" i="3"/>
  <c r="AI29" i="3"/>
  <c r="AL29" i="3"/>
  <c r="AS29" i="3" s="1" a="1"/>
  <c r="AS29" i="3" s="1"/>
  <c r="AQ11" i="3"/>
  <c r="AP11" i="3"/>
  <c r="AL11" i="3"/>
  <c r="AS11" i="3" s="1" a="1"/>
  <c r="AS11" i="3" s="1"/>
  <c r="AI11" i="3"/>
  <c r="AJ11" i="3"/>
  <c r="AK11" i="3"/>
  <c r="AP111" i="3"/>
  <c r="AO111" i="3"/>
  <c r="AQ111" i="3"/>
  <c r="AK111" i="3"/>
  <c r="AI111" i="3"/>
  <c r="AL111" i="3"/>
  <c r="AS111" i="3" s="1" a="1"/>
  <c r="AS111" i="3" s="1"/>
  <c r="AJ111" i="3"/>
  <c r="AQ12" i="3"/>
  <c r="AP12" i="3"/>
  <c r="AJ12" i="3"/>
  <c r="AK12" i="3"/>
  <c r="AL12" i="3"/>
  <c r="AS12" i="3" s="1" a="1"/>
  <c r="AS12" i="3" s="1"/>
  <c r="AI12" i="3"/>
  <c r="AO119" i="3"/>
  <c r="AP119" i="3"/>
  <c r="AQ119" i="3"/>
  <c r="AJ119" i="3"/>
  <c r="AK119" i="3"/>
  <c r="AL119" i="3"/>
  <c r="AS119" i="3" s="1" a="1"/>
  <c r="AS119" i="3" s="1"/>
  <c r="AI119" i="3"/>
  <c r="AO117" i="3"/>
  <c r="AP117" i="3"/>
  <c r="AQ117" i="3"/>
  <c r="AI117" i="3"/>
  <c r="AL117" i="3"/>
  <c r="AS117" i="3" s="1" a="1"/>
  <c r="AS117" i="3" s="1"/>
  <c r="AK117" i="3"/>
  <c r="AJ117" i="3"/>
  <c r="AP115" i="3"/>
  <c r="AO115" i="3"/>
  <c r="AQ115" i="3"/>
  <c r="AL115" i="3"/>
  <c r="AS115" i="3" s="1" a="1"/>
  <c r="AS115" i="3" s="1"/>
  <c r="AK115" i="3"/>
  <c r="AJ115" i="3"/>
  <c r="AI115" i="3"/>
  <c r="AQ75" i="3"/>
  <c r="AP75" i="3"/>
  <c r="AO75" i="3"/>
  <c r="AL75" i="3"/>
  <c r="AS75" i="3" s="1" a="1"/>
  <c r="AS75" i="3" s="1"/>
  <c r="AK75" i="3"/>
  <c r="AJ75" i="3"/>
  <c r="AI75" i="3"/>
  <c r="AQ19" i="3"/>
  <c r="AP19" i="3"/>
  <c r="AL19" i="3"/>
  <c r="AS19" i="3" s="1" a="1"/>
  <c r="AS19" i="3" s="1"/>
  <c r="AJ19" i="3"/>
  <c r="AI19" i="3"/>
  <c r="AK19" i="3"/>
  <c r="AQ14" i="3"/>
  <c r="AP14" i="3"/>
  <c r="AI14" i="3"/>
  <c r="AJ14" i="3"/>
  <c r="AL14" i="3"/>
  <c r="AS14" i="3" s="1" a="1"/>
  <c r="AS14" i="3" s="1"/>
  <c r="AK14" i="3"/>
  <c r="AQ123" i="3"/>
  <c r="AP123" i="3"/>
  <c r="AO123" i="3"/>
  <c r="AK123" i="3"/>
  <c r="AJ123" i="3"/>
  <c r="AL123" i="3"/>
  <c r="AS123" i="3" s="1" a="1"/>
  <c r="AS123" i="3" s="1"/>
  <c r="AI123" i="3"/>
  <c r="AP122" i="3"/>
  <c r="AO122" i="3"/>
  <c r="AQ122" i="3"/>
  <c r="AI122" i="3"/>
  <c r="AJ122" i="3"/>
  <c r="AK122" i="3"/>
  <c r="AL122" i="3"/>
  <c r="AS122" i="3" s="1" a="1"/>
  <c r="AS122" i="3" s="1"/>
  <c r="AO114" i="3"/>
  <c r="AP114" i="3"/>
  <c r="AQ114" i="3"/>
  <c r="AI114" i="3"/>
  <c r="AL114" i="3"/>
  <c r="AS114" i="3" s="1" a="1"/>
  <c r="AS114" i="3" s="1"/>
  <c r="AK114" i="3"/>
  <c r="AJ114" i="3"/>
  <c r="AQ50" i="3"/>
  <c r="AP50" i="3"/>
  <c r="AK50" i="3"/>
  <c r="AJ50" i="3"/>
  <c r="AL50" i="3"/>
  <c r="AS50" i="3" s="1" a="1"/>
  <c r="AS50" i="3" s="1"/>
  <c r="AI50" i="3"/>
  <c r="AP16" i="3"/>
  <c r="AQ16" i="3"/>
  <c r="AJ16" i="3"/>
  <c r="AL16" i="3"/>
  <c r="AS16" i="3" s="1" a="1"/>
  <c r="AS16" i="3" s="1"/>
  <c r="AK16" i="3"/>
  <c r="AI16" i="3"/>
  <c r="AQ10" i="3"/>
  <c r="AP10" i="3"/>
  <c r="AI10" i="3"/>
  <c r="AK10" i="3"/>
  <c r="AL10" i="3"/>
  <c r="AS10" i="3" s="1" a="1"/>
  <c r="AS10" i="3" s="1"/>
  <c r="AJ10" i="3"/>
  <c r="AO99" i="3"/>
  <c r="AQ99" i="3"/>
  <c r="AP99" i="3"/>
  <c r="AK99" i="3"/>
  <c r="AI99" i="3"/>
  <c r="AJ99" i="3"/>
  <c r="AL99" i="3"/>
  <c r="AS99" i="3" s="1" a="1"/>
  <c r="AS99" i="3" s="1"/>
  <c r="AQ125" i="3"/>
  <c r="AP125" i="3"/>
  <c r="AO125" i="3"/>
  <c r="AJ125" i="3"/>
  <c r="AK125" i="3"/>
  <c r="AI125" i="3"/>
  <c r="AL125" i="3"/>
  <c r="AS125" i="3" s="1" a="1"/>
  <c r="AS125" i="3" s="1"/>
  <c r="AQ121" i="3"/>
  <c r="AP121" i="3"/>
  <c r="AO121" i="3"/>
  <c r="AI121" i="3"/>
  <c r="AK121" i="3"/>
  <c r="AL121" i="3"/>
  <c r="AS121" i="3" s="1" a="1"/>
  <c r="AS121" i="3" s="1"/>
  <c r="AJ121" i="3"/>
  <c r="AO113" i="3"/>
  <c r="AP113" i="3"/>
  <c r="AQ113" i="3"/>
  <c r="AK113" i="3"/>
  <c r="AL113" i="3"/>
  <c r="AS113" i="3" s="1" a="1"/>
  <c r="AS113" i="3" s="1"/>
  <c r="AJ113" i="3"/>
  <c r="AI113" i="3"/>
  <c r="AP18" i="3"/>
  <c r="AQ18" i="3"/>
  <c r="AK18" i="3"/>
  <c r="AI18" i="3"/>
  <c r="AJ18" i="3"/>
  <c r="AL18" i="3"/>
  <c r="AS18" i="3" s="1" a="1"/>
  <c r="AS18" i="3" s="1"/>
  <c r="AQ9" i="3"/>
  <c r="AP9" i="3"/>
  <c r="AK9" i="3"/>
  <c r="AL9" i="3"/>
  <c r="AS9" i="3" s="1" a="1"/>
  <c r="AS9" i="3" s="1"/>
  <c r="AJ9" i="3"/>
  <c r="AI9" i="3"/>
  <c r="AQ124" i="3"/>
  <c r="AO124" i="3"/>
  <c r="AP124" i="3"/>
  <c r="AK124" i="3"/>
  <c r="AJ124" i="3"/>
  <c r="AL124" i="3"/>
  <c r="AS124" i="3" s="1" a="1"/>
  <c r="AS124" i="3" s="1"/>
  <c r="AI124" i="3"/>
  <c r="AO116" i="3"/>
  <c r="AQ116" i="3"/>
  <c r="AP116" i="3"/>
  <c r="AK116" i="3"/>
  <c r="AL116" i="3"/>
  <c r="AS116" i="3" s="1" a="1"/>
  <c r="AS116" i="3" s="1"/>
  <c r="AI116" i="3"/>
  <c r="AJ116" i="3"/>
  <c r="AO120" i="3"/>
  <c r="AQ120" i="3"/>
  <c r="AP120" i="3"/>
  <c r="AI120" i="3"/>
  <c r="AJ120" i="3"/>
  <c r="AL120" i="3"/>
  <c r="AS120" i="3" s="1" a="1"/>
  <c r="AS120" i="3" s="1"/>
  <c r="AK120" i="3"/>
  <c r="AO112" i="3"/>
  <c r="AP112" i="3"/>
  <c r="AQ112" i="3"/>
  <c r="AK112" i="3"/>
  <c r="AL112" i="3"/>
  <c r="AS112" i="3" s="1" a="1"/>
  <c r="AS112" i="3" s="1"/>
  <c r="AJ112" i="3"/>
  <c r="AI112" i="3"/>
  <c r="AP40" i="3"/>
  <c r="AQ40" i="3"/>
  <c r="AJ40" i="3"/>
  <c r="AL40" i="3"/>
  <c r="AS40" i="3" s="1" a="1"/>
  <c r="AS40" i="3" s="1"/>
  <c r="AI40" i="3"/>
  <c r="AK40" i="3"/>
  <c r="AQ15" i="3"/>
  <c r="AP15" i="3"/>
  <c r="AI15" i="3"/>
  <c r="AK15" i="3"/>
  <c r="AL15" i="3"/>
  <c r="AS15" i="3" s="1" a="1"/>
  <c r="AS15" i="3" s="1"/>
  <c r="AJ15" i="3"/>
  <c r="AQ7" i="3"/>
  <c r="AP7" i="3"/>
  <c r="AI7" i="3"/>
  <c r="AL7" i="3"/>
  <c r="AS7" i="3" s="1" a="1"/>
  <c r="AS7" i="3" s="1"/>
  <c r="AK7" i="3"/>
  <c r="AJ7" i="3"/>
  <c r="AO87" i="3"/>
  <c r="AP87" i="3"/>
  <c r="AQ87" i="3"/>
  <c r="AJ87" i="3"/>
  <c r="AI87" i="3"/>
  <c r="AK87" i="3"/>
  <c r="AL87" i="3"/>
  <c r="AS87" i="3" s="1" a="1"/>
  <c r="AS87" i="3" s="1"/>
  <c r="AQ63" i="3"/>
  <c r="AP63" i="3"/>
  <c r="AO63" i="3"/>
  <c r="AI63" i="3"/>
  <c r="AL63" i="3"/>
  <c r="AS63" i="3" s="1" a="1"/>
  <c r="AS63" i="3" s="1"/>
  <c r="AK63" i="3"/>
  <c r="AJ63" i="3"/>
  <c r="AP17" i="3"/>
  <c r="AQ17" i="3"/>
  <c r="AK17" i="3"/>
  <c r="AJ17" i="3"/>
  <c r="AI17" i="3"/>
  <c r="AL17" i="3"/>
  <c r="AS17" i="3" s="1" a="1"/>
  <c r="AS17" i="3" s="1"/>
  <c r="AP8" i="3"/>
  <c r="AQ8" i="3"/>
  <c r="AL8" i="3"/>
  <c r="AS8" i="3" s="1" a="1"/>
  <c r="AS8" i="3" s="1"/>
  <c r="AK8" i="3"/>
  <c r="AI8" i="3"/>
  <c r="AJ8" i="3"/>
  <c r="AP13" i="3"/>
  <c r="AQ13" i="3"/>
  <c r="AI13" i="3"/>
  <c r="AK13" i="3"/>
  <c r="AJ13" i="3"/>
  <c r="AL13" i="3"/>
  <c r="AS13" i="3" s="1" a="1"/>
  <c r="AS13" i="3" s="1"/>
  <c r="AP6" i="3"/>
  <c r="AQ6" i="3"/>
  <c r="AL6" i="3"/>
  <c r="AS6" i="3" s="1" a="1"/>
  <c r="AS6" i="3" s="1"/>
  <c r="AK6" i="3"/>
  <c r="AJ6" i="3"/>
  <c r="AI6" i="3"/>
  <c r="BD116" i="3"/>
  <c r="BE116" i="3"/>
  <c r="BD124" i="3"/>
  <c r="BE124" i="3"/>
  <c r="BE117" i="3"/>
  <c r="BD117" i="3"/>
  <c r="BD109" i="3"/>
  <c r="BE109" i="3"/>
  <c r="BD101" i="3"/>
  <c r="BE101" i="3"/>
  <c r="BE93" i="3"/>
  <c r="BD93" i="3"/>
  <c r="BE85" i="3"/>
  <c r="BD85" i="3"/>
  <c r="BD77" i="3"/>
  <c r="BE77" i="3"/>
  <c r="BD69" i="3"/>
  <c r="BE69" i="3"/>
  <c r="BD61" i="3"/>
  <c r="BE61" i="3"/>
  <c r="BD53" i="3"/>
  <c r="BE53" i="3"/>
  <c r="BD45" i="3"/>
  <c r="BE45" i="3"/>
  <c r="BE37" i="3"/>
  <c r="BD37" i="3"/>
  <c r="BD29" i="3"/>
  <c r="BE29" i="3"/>
  <c r="BE20" i="3"/>
  <c r="BD20" i="3"/>
  <c r="BE11" i="3"/>
  <c r="BD11" i="3"/>
  <c r="BE84" i="3"/>
  <c r="BD84" i="3"/>
  <c r="BE44" i="3"/>
  <c r="BD44" i="3"/>
  <c r="BE21" i="3"/>
  <c r="BD21" i="3"/>
  <c r="BD12" i="3"/>
  <c r="BE12" i="3"/>
  <c r="BE122" i="3"/>
  <c r="BD122" i="3"/>
  <c r="BD115" i="3"/>
  <c r="BE115" i="3"/>
  <c r="BD107" i="3"/>
  <c r="BE107" i="3"/>
  <c r="BE99" i="3"/>
  <c r="BD99" i="3"/>
  <c r="BE91" i="3"/>
  <c r="BD91" i="3"/>
  <c r="BD83" i="3"/>
  <c r="BE83" i="3"/>
  <c r="BD75" i="3"/>
  <c r="BE75" i="3"/>
  <c r="BD67" i="3"/>
  <c r="BE67" i="3"/>
  <c r="BE59" i="3"/>
  <c r="BD59" i="3"/>
  <c r="BE51" i="3"/>
  <c r="BD51" i="3"/>
  <c r="BE43" i="3"/>
  <c r="BD43" i="3"/>
  <c r="BE33" i="3"/>
  <c r="BD33" i="3"/>
  <c r="BD27" i="3"/>
  <c r="BE27" i="3"/>
  <c r="BD19" i="3"/>
  <c r="BE19" i="3"/>
  <c r="BE14" i="3"/>
  <c r="BD14" i="3"/>
  <c r="BD123" i="3"/>
  <c r="BE123" i="3"/>
  <c r="BE60" i="3"/>
  <c r="BD60" i="3"/>
  <c r="BE125" i="3"/>
  <c r="BD125" i="3"/>
  <c r="BE106" i="3"/>
  <c r="BD106" i="3"/>
  <c r="BE98" i="3"/>
  <c r="BD98" i="3"/>
  <c r="BD90" i="3"/>
  <c r="BE90" i="3"/>
  <c r="BE82" i="3"/>
  <c r="BD82" i="3"/>
  <c r="BE74" i="3"/>
  <c r="BD74" i="3"/>
  <c r="BE66" i="3"/>
  <c r="BD66" i="3"/>
  <c r="BE58" i="3"/>
  <c r="BD58" i="3"/>
  <c r="BE50" i="3"/>
  <c r="BD50" i="3"/>
  <c r="BE42" i="3"/>
  <c r="BD42" i="3"/>
  <c r="BE35" i="3"/>
  <c r="BD35" i="3"/>
  <c r="BD26" i="3"/>
  <c r="BE26" i="3"/>
  <c r="BE16" i="3"/>
  <c r="BD16" i="3"/>
  <c r="BD10" i="3"/>
  <c r="BE10" i="3"/>
  <c r="BE76" i="3"/>
  <c r="BD76" i="3"/>
  <c r="BE28" i="3"/>
  <c r="BD28" i="3"/>
  <c r="BE121" i="3"/>
  <c r="BD121" i="3"/>
  <c r="BD105" i="3"/>
  <c r="BE105" i="3"/>
  <c r="BE89" i="3"/>
  <c r="BD89" i="3"/>
  <c r="BE81" i="3"/>
  <c r="BD81" i="3"/>
  <c r="BE73" i="3"/>
  <c r="BD73" i="3"/>
  <c r="BE65" i="3"/>
  <c r="BD65" i="3"/>
  <c r="BE57" i="3"/>
  <c r="BD57" i="3"/>
  <c r="BD49" i="3"/>
  <c r="BE49" i="3"/>
  <c r="BE41" i="3"/>
  <c r="BD41" i="3"/>
  <c r="BD32" i="3"/>
  <c r="BE32" i="3"/>
  <c r="BD25" i="3"/>
  <c r="BE25" i="3"/>
  <c r="BD18" i="3"/>
  <c r="BE18" i="3"/>
  <c r="BE9" i="3"/>
  <c r="BD9" i="3"/>
  <c r="BE92" i="3"/>
  <c r="BD92" i="3"/>
  <c r="BE68" i="3"/>
  <c r="BD68" i="3"/>
  <c r="BD36" i="3"/>
  <c r="BE36" i="3"/>
  <c r="BE114" i="3"/>
  <c r="BD114" i="3"/>
  <c r="BE113" i="3"/>
  <c r="BD113" i="3"/>
  <c r="BD97" i="3"/>
  <c r="BE97" i="3"/>
  <c r="BE120" i="3"/>
  <c r="BD120" i="3"/>
  <c r="BD112" i="3"/>
  <c r="BE112" i="3"/>
  <c r="BD104" i="3"/>
  <c r="BE104" i="3"/>
  <c r="BE96" i="3"/>
  <c r="BD96" i="3"/>
  <c r="BD88" i="3"/>
  <c r="BE88" i="3"/>
  <c r="BE80" i="3"/>
  <c r="BD80" i="3"/>
  <c r="BD72" i="3"/>
  <c r="BE72" i="3"/>
  <c r="BD64" i="3"/>
  <c r="BE64" i="3"/>
  <c r="BE56" i="3"/>
  <c r="BD56" i="3"/>
  <c r="BD48" i="3"/>
  <c r="BE48" i="3"/>
  <c r="BD40" i="3"/>
  <c r="BE40" i="3"/>
  <c r="BE31" i="3"/>
  <c r="BD31" i="3"/>
  <c r="BE23" i="3"/>
  <c r="BD23" i="3"/>
  <c r="BD15" i="3"/>
  <c r="BE15" i="3"/>
  <c r="BD7" i="3"/>
  <c r="BE7" i="3"/>
  <c r="BE100" i="3"/>
  <c r="BD100" i="3"/>
  <c r="BD52" i="3"/>
  <c r="BE52" i="3"/>
  <c r="BD119" i="3"/>
  <c r="BE119" i="3"/>
  <c r="BE111" i="3"/>
  <c r="BD111" i="3"/>
  <c r="BE103" i="3"/>
  <c r="BD103" i="3"/>
  <c r="BD95" i="3"/>
  <c r="BE95" i="3"/>
  <c r="BE87" i="3"/>
  <c r="BD87" i="3"/>
  <c r="BE79" i="3"/>
  <c r="BD79" i="3"/>
  <c r="BD71" i="3"/>
  <c r="BE71" i="3"/>
  <c r="BD63" i="3"/>
  <c r="BE63" i="3"/>
  <c r="BE55" i="3"/>
  <c r="BD55" i="3"/>
  <c r="BE47" i="3"/>
  <c r="BD47" i="3"/>
  <c r="BE39" i="3"/>
  <c r="BD39" i="3"/>
  <c r="BE34" i="3"/>
  <c r="BD34" i="3"/>
  <c r="BE24" i="3"/>
  <c r="BD24" i="3"/>
  <c r="BE17" i="3"/>
  <c r="BD17" i="3"/>
  <c r="BE8" i="3"/>
  <c r="BD8" i="3"/>
  <c r="BE108" i="3"/>
  <c r="BD108" i="3"/>
  <c r="BE118" i="3"/>
  <c r="BD118" i="3"/>
  <c r="BE110" i="3"/>
  <c r="BD110" i="3"/>
  <c r="BE102" i="3"/>
  <c r="BD102" i="3"/>
  <c r="BD94" i="3"/>
  <c r="BE94" i="3"/>
  <c r="BE86" i="3"/>
  <c r="BD86" i="3"/>
  <c r="BE78" i="3"/>
  <c r="BD78" i="3"/>
  <c r="BE70" i="3"/>
  <c r="BD70" i="3"/>
  <c r="BE62" i="3"/>
  <c r="BD62" i="3"/>
  <c r="BD54" i="3"/>
  <c r="BE54" i="3"/>
  <c r="BE46" i="3"/>
  <c r="BD46" i="3"/>
  <c r="BD38" i="3"/>
  <c r="BE38" i="3"/>
  <c r="BE30" i="3"/>
  <c r="BD30" i="3"/>
  <c r="BE22" i="3"/>
  <c r="BD22" i="3"/>
  <c r="BD13" i="3"/>
  <c r="BE13" i="3"/>
  <c r="BD6" i="3"/>
  <c r="BE6" i="3"/>
  <c r="I119" i="1" l="1"/>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23" i="1" l="1"/>
  <c r="I114" i="1"/>
  <c r="I117" i="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AS97" i="3" s="1" a="1"/>
  <c r="AS97" i="3" s="1"/>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S70" i="3" s="1" a="1"/>
  <c r="AS70" i="3" s="1"/>
  <c r="AJ91" i="3"/>
  <c r="AL76" i="3"/>
  <c r="AS76" i="3" s="1" a="1"/>
  <c r="AS76" i="3" s="1"/>
  <c r="AL51" i="3"/>
  <c r="AS51" i="3" s="1" a="1"/>
  <c r="AS51" i="3" s="1"/>
  <c r="AL86" i="3"/>
  <c r="AS86" i="3" s="1" a="1"/>
  <c r="AS86" i="3" s="1"/>
  <c r="AJ94" i="3"/>
  <c r="AL44" i="3"/>
  <c r="AS44" i="3" s="1" a="1"/>
  <c r="AS44" i="3" s="1"/>
  <c r="AL95" i="3"/>
  <c r="AS95" i="3" s="1" a="1"/>
  <c r="AS95" i="3" s="1"/>
  <c r="AL41" i="3"/>
  <c r="AS41" i="3" s="1" a="1"/>
  <c r="AS41" i="3" s="1"/>
  <c r="AL77" i="3"/>
  <c r="AS77" i="3" s="1" a="1"/>
  <c r="AS77" i="3" s="1"/>
  <c r="AJ47" i="3"/>
  <c r="AI93" i="3"/>
  <c r="AI47" i="3"/>
  <c r="AI54" i="3"/>
  <c r="AI30" i="3"/>
  <c r="AJ73" i="3"/>
  <c r="AI90" i="3"/>
  <c r="AL80" i="3"/>
  <c r="AS80" i="3" s="1" a="1"/>
  <c r="AS80" i="3" s="1"/>
  <c r="AL73" i="3"/>
  <c r="AS73" i="3" s="1" a="1"/>
  <c r="AS73" i="3" s="1"/>
  <c r="AJ86" i="3"/>
  <c r="AL94" i="3"/>
  <c r="AS94" i="3" s="1" a="1"/>
  <c r="AS94" i="3" s="1"/>
  <c r="AJ82" i="3"/>
  <c r="AJ36" i="3"/>
  <c r="AL69" i="3"/>
  <c r="AS69" i="3" s="1" a="1"/>
  <c r="AS69" i="3" s="1"/>
  <c r="AI27" i="3"/>
  <c r="AL98" i="3"/>
  <c r="AS98" i="3" s="1" a="1"/>
  <c r="AS98" i="3" s="1"/>
  <c r="AJ62" i="3"/>
  <c r="AI100" i="3"/>
  <c r="AI107" i="3"/>
  <c r="AL62" i="3"/>
  <c r="AS62" i="3" s="1" a="1"/>
  <c r="AS62" i="3" s="1"/>
  <c r="AI91" i="3"/>
  <c r="AJ54" i="3"/>
  <c r="AL106" i="3"/>
  <c r="AS106" i="3" s="1" a="1"/>
  <c r="AS106" i="3" s="1"/>
  <c r="AI74" i="3"/>
  <c r="AI79" i="3"/>
  <c r="AJ88" i="3"/>
  <c r="AL81" i="3"/>
  <c r="AS81" i="3" s="1" a="1"/>
  <c r="AS81" i="3" s="1"/>
  <c r="AL46" i="3"/>
  <c r="AS46" i="3" s="1" a="1"/>
  <c r="AS46" i="3" s="1"/>
  <c r="AI69" i="3"/>
  <c r="AJ71" i="3"/>
  <c r="AI28" i="3"/>
  <c r="AJ96" i="3"/>
  <c r="AJ61" i="3"/>
  <c r="AI109" i="3"/>
  <c r="AJ72" i="3"/>
  <c r="AL30" i="3"/>
  <c r="AS30" i="3" s="1" a="1"/>
  <c r="AS30" i="3" s="1"/>
  <c r="AL33" i="3"/>
  <c r="AS33" i="3" s="1" a="1"/>
  <c r="AS33" i="3" s="1"/>
  <c r="AI61" i="3"/>
  <c r="AI33" i="3"/>
  <c r="AI88" i="3"/>
  <c r="AL56" i="3"/>
  <c r="AS56" i="3" s="1" a="1"/>
  <c r="AS56" i="3" s="1"/>
  <c r="AI42" i="3"/>
  <c r="AI56" i="3"/>
  <c r="AL37" i="3"/>
  <c r="AS37" i="3" s="1" a="1"/>
  <c r="AS37" i="3" s="1"/>
  <c r="AI83" i="3"/>
  <c r="AL67" i="3"/>
  <c r="AS67" i="3" s="1" a="1"/>
  <c r="AS67" i="3" s="1"/>
  <c r="AI65" i="3"/>
  <c r="AI55" i="3"/>
  <c r="AQ102" i="3"/>
  <c r="AJ26" i="3"/>
  <c r="AL83" i="3"/>
  <c r="AS83" i="3" s="1" a="1"/>
  <c r="AS83" i="3" s="1"/>
  <c r="AL57" i="3"/>
  <c r="AS57" i="3" s="1" a="1"/>
  <c r="AS57" i="3" s="1"/>
  <c r="AL100" i="3"/>
  <c r="AS100" i="3" s="1" a="1"/>
  <c r="AS100" i="3" s="1"/>
  <c r="AJ41" i="3"/>
  <c r="AJ101" i="3"/>
  <c r="AJ80" i="3"/>
  <c r="AL52" i="3"/>
  <c r="AS52" i="3" s="1" a="1"/>
  <c r="AS52" i="3" s="1"/>
  <c r="AJ74" i="3"/>
  <c r="AJ32" i="3"/>
  <c r="AO90" i="3"/>
  <c r="AI24" i="3"/>
  <c r="AL34" i="3"/>
  <c r="AS34" i="3" s="1" a="1"/>
  <c r="AS34" i="3" s="1"/>
  <c r="AJ43" i="3"/>
  <c r="AL84" i="3"/>
  <c r="AS84" i="3" s="1" a="1"/>
  <c r="AS84" i="3" s="1"/>
  <c r="AI34" i="3"/>
  <c r="AI84" i="3"/>
  <c r="AL22" i="3"/>
  <c r="AS22" i="3" s="1" a="1"/>
  <c r="AS22" i="3" s="1"/>
  <c r="AI68" i="3"/>
  <c r="AJ57" i="3"/>
  <c r="AL23" i="3"/>
  <c r="AS23" i="3" s="1" a="1"/>
  <c r="AS23" i="3" s="1"/>
  <c r="AJ49" i="3"/>
  <c r="AJ51" i="3"/>
  <c r="AI59" i="3"/>
  <c r="AJ38" i="3"/>
  <c r="AL68" i="3"/>
  <c r="AS68" i="3" s="1" a="1"/>
  <c r="AS68" i="3" s="1"/>
  <c r="AL92" i="3"/>
  <c r="AS92" i="3" s="1" a="1"/>
  <c r="AS92" i="3" s="1"/>
  <c r="AL49" i="3"/>
  <c r="AS49" i="3" s="1" a="1"/>
  <c r="AS49" i="3" s="1"/>
  <c r="AJ35" i="3"/>
  <c r="AI21" i="3"/>
  <c r="AI38" i="3"/>
  <c r="AI44" i="3"/>
  <c r="AJ27" i="3"/>
  <c r="AL110" i="3"/>
  <c r="AS110" i="3" s="1" a="1"/>
  <c r="AS110" i="3" s="1"/>
  <c r="AI92" i="3"/>
  <c r="AL31" i="3"/>
  <c r="AS31" i="3" s="1" a="1"/>
  <c r="AS31" i="3" s="1"/>
  <c r="AI76" i="3"/>
  <c r="AJ21" i="3"/>
  <c r="AQ89" i="3"/>
  <c r="AI104" i="3"/>
  <c r="AJ79" i="3"/>
  <c r="AI105" i="3"/>
  <c r="AI53" i="3"/>
  <c r="AI20" i="3"/>
  <c r="AJ89" i="3"/>
  <c r="AJ53" i="3"/>
  <c r="AL108" i="3"/>
  <c r="AS108" i="3" s="1" a="1"/>
  <c r="AS108" i="3" s="1"/>
  <c r="AJ39" i="3"/>
  <c r="AI96" i="3"/>
  <c r="AL66" i="3"/>
  <c r="AS66" i="3" s="1" a="1"/>
  <c r="AS66" i="3" s="1"/>
  <c r="AI103" i="3"/>
  <c r="AI72" i="3"/>
  <c r="AJ64" i="3"/>
  <c r="AJ48" i="3"/>
  <c r="AJ25" i="3"/>
  <c r="AJ108" i="3"/>
  <c r="AI39" i="3"/>
  <c r="AJ103" i="3"/>
  <c r="AL48" i="3"/>
  <c r="AS48" i="3" s="1" a="1"/>
  <c r="AS48" i="3" s="1"/>
  <c r="AL25" i="3"/>
  <c r="AS25" i="3" s="1" a="1"/>
  <c r="AS25" i="3" s="1"/>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S85" i="3" s="1" a="1"/>
  <c r="AS85" i="3" s="1"/>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S93" i="3" s="1" a="1"/>
  <c r="AS93" i="3" s="1"/>
  <c r="AL28" i="3"/>
  <c r="AS28" i="3" s="1" a="1"/>
  <c r="AS28" i="3" s="1"/>
  <c r="AJ104" i="3"/>
  <c r="AI37" i="3"/>
  <c r="AI101" i="3"/>
  <c r="AJ81" i="3"/>
  <c r="AI95" i="3"/>
  <c r="AL26" i="3"/>
  <c r="AS26" i="3" s="1" a="1"/>
  <c r="AS26" i="3" s="1"/>
  <c r="AI110" i="3"/>
  <c r="AJ46" i="3"/>
  <c r="AJ24" i="3"/>
  <c r="AI77" i="3"/>
  <c r="AI66" i="3"/>
  <c r="AL109" i="3"/>
  <c r="AS109" i="3" s="1" a="1"/>
  <c r="AS109" i="3" s="1"/>
  <c r="AJ23" i="3"/>
  <c r="AJ70" i="3"/>
  <c r="AL71" i="3"/>
  <c r="AS71" i="3" s="1" a="1"/>
  <c r="AS71" i="3" s="1"/>
  <c r="AL107" i="3"/>
  <c r="AS107" i="3" s="1" a="1"/>
  <c r="AS107" i="3" s="1"/>
  <c r="AL105" i="3"/>
  <c r="AS105" i="3" s="1" a="1"/>
  <c r="AS105" i="3" s="1"/>
  <c r="AJ67" i="3"/>
  <c r="AJ52" i="3"/>
  <c r="AI78" i="3"/>
  <c r="AJ97" i="3"/>
  <c r="AI45" i="3"/>
  <c r="AJ31" i="3"/>
  <c r="AJ98" i="3"/>
  <c r="AL43" i="3"/>
  <c r="AS43" i="3" s="1" a="1"/>
  <c r="AS43" i="3" s="1"/>
  <c r="AL35" i="3"/>
  <c r="AS35" i="3" s="1" a="1"/>
  <c r="AS35" i="3" s="1"/>
  <c r="AI64" i="3"/>
  <c r="AL36" i="3"/>
  <c r="AS36" i="3" s="1" a="1"/>
  <c r="AS36" i="3" s="1"/>
  <c r="AJ59" i="3"/>
  <c r="AJ65" i="3"/>
  <c r="AI32" i="3"/>
  <c r="AJ106" i="3"/>
  <c r="AL20" i="3"/>
  <c r="AS20" i="3" s="1" a="1"/>
  <c r="AS20" i="3" s="1"/>
  <c r="AL42" i="3"/>
  <c r="AS42" i="3" s="1" a="1"/>
  <c r="AS42" i="3" s="1"/>
  <c r="AJ22" i="3"/>
  <c r="AI89" i="3"/>
  <c r="AJ90" i="3"/>
  <c r="AO58" i="3"/>
  <c r="AK93" i="3"/>
  <c r="AK69" i="3"/>
  <c r="AL82" i="3"/>
  <c r="AS82" i="3" s="1" a="1"/>
  <c r="AS82" i="3" s="1"/>
  <c r="AJ28" i="3"/>
  <c r="AL104" i="3"/>
  <c r="AS104" i="3" s="1" a="1"/>
  <c r="AS104" i="3" s="1"/>
  <c r="AJ37" i="3"/>
  <c r="AL101" i="3"/>
  <c r="AS101" i="3" s="1" a="1"/>
  <c r="AS101" i="3" s="1"/>
  <c r="AI81" i="3"/>
  <c r="AJ95" i="3"/>
  <c r="AI26" i="3"/>
  <c r="AJ110" i="3"/>
  <c r="AI46" i="3"/>
  <c r="AL24" i="3"/>
  <c r="AS24" i="3" s="1" a="1"/>
  <c r="AS24" i="3" s="1"/>
  <c r="AJ77" i="3"/>
  <c r="AJ66" i="3"/>
  <c r="AJ109" i="3"/>
  <c r="AI23" i="3"/>
  <c r="AI70" i="3"/>
  <c r="AI71" i="3"/>
  <c r="AJ107" i="3"/>
  <c r="AJ105" i="3"/>
  <c r="AI67" i="3"/>
  <c r="AI52" i="3"/>
  <c r="AL78" i="3"/>
  <c r="AS78" i="3" s="1" a="1"/>
  <c r="AS78" i="3" s="1"/>
  <c r="AI97" i="3"/>
  <c r="AL45" i="3"/>
  <c r="AS45" i="3" s="1" a="1"/>
  <c r="AS45" i="3" s="1"/>
  <c r="AI31" i="3"/>
  <c r="AI98" i="3"/>
  <c r="AI43" i="3"/>
  <c r="AI35" i="3"/>
  <c r="AL64" i="3"/>
  <c r="AS64" i="3" s="1" a="1"/>
  <c r="AS64" i="3" s="1"/>
  <c r="AI36" i="3"/>
  <c r="AL59" i="3"/>
  <c r="AS59" i="3" s="1" a="1"/>
  <c r="AS59" i="3" s="1"/>
  <c r="AL65" i="3"/>
  <c r="AS65" i="3" s="1" a="1"/>
  <c r="AS65" i="3" s="1"/>
  <c r="AL32" i="3"/>
  <c r="AS32" i="3" s="1" a="1"/>
  <c r="AS32" i="3" s="1"/>
  <c r="AI106" i="3"/>
  <c r="AJ42" i="3"/>
  <c r="AI22" i="3"/>
  <c r="AL89" i="3"/>
  <c r="AS89" i="3" s="1" a="1"/>
  <c r="AS89" i="3" s="1"/>
  <c r="AL90" i="3"/>
  <c r="AS90" i="3" s="1" a="1"/>
  <c r="AS90" i="3" s="1"/>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S27" i="3" s="1" a="1"/>
  <c r="AS27" i="3" s="1"/>
  <c r="AL39" i="3"/>
  <c r="AS39" i="3" s="1" a="1"/>
  <c r="AS39" i="3" s="1"/>
  <c r="AI86" i="3"/>
  <c r="AJ68" i="3"/>
  <c r="AL96" i="3"/>
  <c r="AS96" i="3" s="1" a="1"/>
  <c r="AS96" i="3" s="1"/>
  <c r="AI62" i="3"/>
  <c r="AI57" i="3"/>
  <c r="AL79" i="3"/>
  <c r="AS79" i="3" s="1" a="1"/>
  <c r="AS79" i="3" s="1"/>
  <c r="AL61" i="3"/>
  <c r="AS61" i="3" s="1" a="1"/>
  <c r="AS61" i="3" s="1"/>
  <c r="AI94" i="3"/>
  <c r="AJ100" i="3"/>
  <c r="AL88" i="3"/>
  <c r="AS88" i="3" s="1" a="1"/>
  <c r="AS88" i="3" s="1"/>
  <c r="AJ83" i="3"/>
  <c r="AI80" i="3"/>
  <c r="AJ34" i="3"/>
  <c r="AJ92" i="3"/>
  <c r="AL103" i="3"/>
  <c r="AS103" i="3" s="1" a="1"/>
  <c r="AS103" i="3" s="1"/>
  <c r="AL47" i="3"/>
  <c r="AS47" i="3" s="1" a="1"/>
  <c r="AS47" i="3" s="1"/>
  <c r="AI49" i="3"/>
  <c r="AL72" i="3"/>
  <c r="AS72" i="3" s="1" a="1"/>
  <c r="AS72" i="3" s="1"/>
  <c r="AL91" i="3"/>
  <c r="AS91" i="3" s="1" a="1"/>
  <c r="AS91" i="3" s="1"/>
  <c r="AI51" i="3"/>
  <c r="AL53" i="3"/>
  <c r="AS53" i="3" s="1" a="1"/>
  <c r="AS53" i="3" s="1"/>
  <c r="AJ56" i="3"/>
  <c r="AL54" i="3"/>
  <c r="AS54" i="3" s="1" a="1"/>
  <c r="AS54" i="3" s="1"/>
  <c r="AL74" i="3"/>
  <c r="AS74" i="3" s="1" a="1"/>
  <c r="AS74" i="3" s="1"/>
  <c r="AJ33" i="3"/>
  <c r="AJ76" i="3"/>
  <c r="AI73" i="3"/>
  <c r="AJ84" i="3"/>
  <c r="AL21" i="3"/>
  <c r="AS21" i="3" s="1" a="1"/>
  <c r="AS21" i="3" s="1"/>
  <c r="AI48" i="3"/>
  <c r="AL55" i="3"/>
  <c r="AS55" i="3" s="1" a="1"/>
  <c r="AS55" i="3" s="1"/>
  <c r="AL38" i="3"/>
  <c r="AS38" i="3" s="1" a="1"/>
  <c r="AS38" i="3" s="1"/>
  <c r="AI25" i="3"/>
  <c r="AO85" i="3"/>
  <c r="AJ44" i="3"/>
  <c r="AK58" i="3"/>
  <c r="AQ58" i="3"/>
  <c r="AP102" i="3"/>
  <c r="AP58" i="3"/>
  <c r="AO102" i="3"/>
  <c r="AJ60" i="3"/>
  <c r="AI58" i="3"/>
  <c r="AI102" i="3"/>
  <c r="AK60" i="3"/>
  <c r="AL60" i="3"/>
  <c r="AS60" i="3" s="1" a="1"/>
  <c r="AS60" i="3" s="1"/>
  <c r="AL58" i="3"/>
  <c r="AS58" i="3" s="1" a="1"/>
  <c r="AS58" i="3" s="1"/>
  <c r="AJ102" i="3"/>
  <c r="AL102" i="3"/>
  <c r="AS102" i="3" s="1" a="1"/>
  <c r="AS102" i="3" s="1"/>
  <c r="AO43" i="3"/>
  <c r="AO42" i="3"/>
  <c r="I70" i="1" l="1"/>
  <c r="I77" i="1"/>
  <c r="I51" i="1"/>
  <c r="I106" i="1"/>
  <c r="I66" i="1"/>
  <c r="I109" i="1"/>
  <c r="I67" i="1"/>
  <c r="I78" i="1"/>
  <c r="I55" i="1"/>
  <c r="I107" i="1"/>
  <c r="I68" i="1"/>
  <c r="I65" i="1"/>
  <c r="I110" i="1"/>
  <c r="I76" i="1"/>
  <c r="I90" i="1"/>
  <c r="I97" i="1"/>
  <c r="I56" i="1"/>
  <c r="I84" i="1"/>
  <c r="I58" i="1"/>
  <c r="I98" i="1"/>
  <c r="I92" i="1"/>
  <c r="I83" i="1"/>
  <c r="I100" i="1"/>
  <c r="I95" i="1"/>
  <c r="I93" i="1"/>
  <c r="I102" i="1"/>
  <c r="I81" i="1"/>
  <c r="I42" i="1"/>
  <c r="I105" i="1"/>
  <c r="I103" i="1"/>
  <c r="I72" i="1"/>
  <c r="I59" i="1"/>
  <c r="I79" i="1"/>
  <c r="I74" i="1"/>
  <c r="I88" i="1"/>
  <c r="I86" i="1"/>
  <c r="I108" i="1"/>
  <c r="I61" i="1"/>
  <c r="I62" i="1"/>
  <c r="I80" i="1"/>
  <c r="I96" i="1"/>
  <c r="I91" i="1"/>
  <c r="I53" i="1"/>
  <c r="I43" i="1"/>
  <c r="I101" i="1"/>
  <c r="I104" i="1"/>
  <c r="I64" i="1"/>
  <c r="I89" i="1"/>
  <c r="I41" i="1"/>
  <c r="I71" i="1"/>
  <c r="I54" i="1"/>
  <c r="I73" i="1"/>
  <c r="I69" i="1"/>
  <c r="I85" i="1"/>
  <c r="I57" i="1"/>
  <c r="I82" i="1"/>
  <c r="I94" i="1"/>
  <c r="I60" i="1"/>
  <c r="AO44" i="3"/>
  <c r="I44" i="1" s="1"/>
  <c r="AO45" i="3" l="1"/>
  <c r="I45" i="1" s="1"/>
  <c r="AO46" i="3" l="1"/>
  <c r="I46" i="1" s="1"/>
  <c r="AO47" i="3" l="1"/>
  <c r="I47" i="1" s="1"/>
  <c r="AO48" i="3" l="1"/>
  <c r="I48" i="1" s="1"/>
  <c r="AO49" i="3" l="1"/>
  <c r="I49" i="1" s="1"/>
  <c r="AO50" i="3" l="1"/>
  <c r="I50" i="1" s="1"/>
  <c r="AO52" i="3" l="1"/>
  <c r="I52" i="1" s="1"/>
  <c r="AO6" i="3" l="1"/>
  <c r="I6" i="1" s="1"/>
  <c r="AO15" i="3"/>
  <c r="I15" i="1" s="1"/>
  <c r="AO27" i="3"/>
  <c r="I27" i="1" s="1"/>
  <c r="AO33" i="3"/>
  <c r="I33" i="1" s="1"/>
  <c r="AO40" i="3"/>
  <c r="I40" i="1" s="1"/>
  <c r="AO32" i="3"/>
  <c r="I32" i="1" s="1"/>
  <c r="AO38" i="3"/>
  <c r="I38" i="1" s="1"/>
  <c r="AO34" i="3"/>
  <c r="I34" i="1" s="1"/>
  <c r="AO39" i="3"/>
  <c r="I39" i="1" s="1"/>
  <c r="AO35" i="3"/>
  <c r="I35" i="1" s="1"/>
  <c r="AO31" i="3"/>
  <c r="I31" i="1" s="1"/>
  <c r="AO37" i="3"/>
  <c r="I37" i="1" s="1"/>
  <c r="AO36" i="3"/>
  <c r="I36" i="1" s="1"/>
  <c r="AO30" i="3"/>
  <c r="I30" i="1" s="1"/>
  <c r="AO8" i="3" l="1"/>
  <c r="I8" i="1" s="1"/>
  <c r="AO9" i="3"/>
  <c r="I9" i="1" s="1"/>
  <c r="AO12" i="3"/>
  <c r="I12" i="1" s="1"/>
  <c r="AO14" i="3"/>
  <c r="I14" i="1" s="1"/>
  <c r="AO13" i="3"/>
  <c r="I13" i="1" s="1"/>
  <c r="AO11" i="3"/>
  <c r="I11" i="1" s="1"/>
  <c r="AO10" i="3"/>
  <c r="I10" i="1" s="1"/>
  <c r="AO7" i="3"/>
  <c r="I7" i="1" s="1"/>
  <c r="AO18" i="3"/>
  <c r="I18" i="1" s="1"/>
  <c r="AO21" i="3"/>
  <c r="I21" i="1" s="1"/>
  <c r="AO25" i="3"/>
  <c r="I25" i="1" s="1"/>
  <c r="AO24" i="3"/>
  <c r="I24" i="1" s="1"/>
  <c r="AO23" i="3"/>
  <c r="I23" i="1" s="1"/>
  <c r="AO26" i="3"/>
  <c r="I26" i="1" s="1"/>
  <c r="AO16" i="3"/>
  <c r="I16" i="1" s="1"/>
  <c r="AO28" i="3"/>
  <c r="I28" i="1" s="1"/>
  <c r="AO22" i="3"/>
  <c r="I22" i="1" s="1"/>
  <c r="AO20" i="3"/>
  <c r="I20" i="1" s="1"/>
  <c r="AO19" i="3"/>
  <c r="I19" i="1" s="1"/>
  <c r="AO17" i="3"/>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3" authorId="0" shapeId="0" xr:uid="{7EB3BC0C-FA6E-4D20-96C4-6926C5A31089}">
      <text>
        <r>
          <rPr>
            <i/>
            <sz val="11"/>
            <color indexed="81"/>
            <rFont val="Calibri"/>
            <family val="2"/>
            <scheme val="minor"/>
          </rPr>
          <t>Toggle between SOFR, Prime, and implied 10-year Treasury yields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<sst xmlns="http://schemas.openxmlformats.org/spreadsheetml/2006/main" count="749" uniqueCount="98">
  <si>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</si>
  <si>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</si>
  <si>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</si>
  <si>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</si>
  <si>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</si>
  <si>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</si>
  <si>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</si>
  <si>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</si>
  <si>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</si>
  <si>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</si>
  <si>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</si>
  <si>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</si>
  <si>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</si>
  <si>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</si>
  <si>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</si>
  <si>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</si>
  <si>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</si>
  <si>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</si>
  <si>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</si>
  <si>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</si>
  <si>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</si>
  <si>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</si>
  <si>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</si>
  <si>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</si>
  <si>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</si>
  <si>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</si>
  <si>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</si>
  <si>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</si>
  <si>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</si>
  <si>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</si>
  <si>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</si>
  <si>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</si>
  <si>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</si>
  <si>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</si>
  <si>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</si>
  <si>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</si>
  <si>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</si>
  <si>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</si>
  <si>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</si>
  <si>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</si>
  <si>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</si>
  <si>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</si>
  <si>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</si>
  <si>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</si>
  <si>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</si>
  <si>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</si>
  <si>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</si>
  <si>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</si>
  <si>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</si>
  <si>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</si>
  <si>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</si>
  <si>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</si>
  <si>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</si>
  <si>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</si>
  <si>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</si>
  <si>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</si>
  <si>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</si>
  <si>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</si>
  <si>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</si>
  <si>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</si>
  <si>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</si>
  <si>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</si>
  <si>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</si>
  <si>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</si>
  <si>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</si>
  <si>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</si>
  <si>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</si>
  <si>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</si>
  <si>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</si>
  <si>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</si>
  <si>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</si>
  <si>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</si>
  <si>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</si>
  <si>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</si>
  <si>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</si>
  <si>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</si>
  <si>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</si>
  <si>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</si>
  <si>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</si>
  <si>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</si>
  <si>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</si>
  <si>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</si>
  <si>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</si>
  <si>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</si>
  <si>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</si>
  <si>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</si>
  <si>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</si>
  <si>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</si>
  <si>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3M ISDA SOFR</t>
  </si>
  <si>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</si>
  <si>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</si>
  <si>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</si>
  <si>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</si>
  <si>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</si>
  <si>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</si>
  <si>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</si>
  <si>
    <t>Tired of manually downloading a forward curve and plugging it in to your model?  Get live forward curves built directly into the cashflows of your entire portfolio with LoanBoss.</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</si>
  <si>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
        <color theme="2" tint="-0.499984740745262"/>
        <rFont val="Calibri"/>
        <family val="2"/>
        <scheme val="minor"/>
      </rPr>
      <t xml:space="preserve">SOFR, Prime, </t>
    </r>
    <r>
      <rPr>
        <sz val="10"/>
        <color theme="2" tint="-0.499984740745262"/>
        <rFont val="Calibri"/>
        <family val="2"/>
        <scheme val="minor"/>
      </rPr>
      <t>and</t>
    </r>
    <r>
      <rPr>
        <b/>
        <sz val="10"/>
        <color theme="2" tint="-0.499984740745262"/>
        <rFont val="Calibri"/>
        <family val="2"/>
        <scheme val="minor"/>
      </rPr>
      <t xml:space="preserve"> implied 10-year Treasury yields</t>
    </r>
    <r>
      <rPr>
        <sz val="10"/>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</si>
</sst>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0%"/>
    <numFmt numFmtId="165" formatCode="[$-409]mmmm\ d\,\ yyyy;@"/>
    <numFmt numFmtId="166" formatCode="0.0000000%"/>
    <numFmt numFmtId="167" formatCode="0.000000%"/>
    <numFmt numFmtId="168" formatCode="0.0000%"/>
    <numFmt numFmtId="169" formatCode="0.0000000"/>
  </numFmts>
  <fonts count="46" x14ac:knownFonts="1">
    <font>
      <sz val="11"/>
      <color theme="1"/>
      <name val="Calibri"/>
      <family val="2"/>
      <scheme val="minor"/>
    </font>
    <font>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
      <sz val="10"/>
      <color theme="2" tint="-0.499984740745262"/>
      <name val="Calibri"/>
      <family val="2"/>
      <scheme val="minor"/>
    </font>
    <font>
      <b/>
      <sz val="10"/>
      <color theme="2" tint="-0.499984740745262"/>
      <name val="Calibri"/>
      <family val="2"/>
      <scheme val="minor"/>
    </font>
    <font>
      <i/>
      <sz val="10"/>
      <color theme="2" tint="-0.49998474074526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128">
    <xf numFmtId="165" fontId="0" fillId="0" borderId="0"/>
    <xf numFmtId="165" fontId="3" fillId="0" borderId="0" applyNumberFormat="0" applyFill="0" applyBorder="0" applyAlignment="0" applyProtection="0"/>
    <xf numFmtId="165" fontId="4" fillId="0" borderId="1" applyNumberFormat="0" applyFill="0" applyAlignment="0" applyProtection="0"/>
    <xf numFmtId="165" fontId="5" fillId="0" borderId="2" applyNumberFormat="0" applyFill="0" applyAlignment="0" applyProtection="0"/>
    <xf numFmtId="165" fontId="6" fillId="0" borderId="3" applyNumberFormat="0" applyFill="0" applyAlignment="0" applyProtection="0"/>
    <xf numFmtId="165" fontId="6" fillId="0" borderId="0" applyNumberFormat="0" applyFill="0" applyBorder="0" applyAlignment="0" applyProtection="0"/>
    <xf numFmtId="165" fontId="7" fillId="2" borderId="0" applyNumberFormat="0" applyBorder="0" applyAlignment="0" applyProtection="0"/>
    <xf numFmtId="165" fontId="8" fillId="3" borderId="0" applyNumberFormat="0" applyBorder="0" applyAlignment="0" applyProtection="0"/>
    <xf numFmtId="165" fontId="9" fillId="4" borderId="0" applyNumberFormat="0" applyBorder="0" applyAlignment="0" applyProtection="0"/>
    <xf numFmtId="165" fontId="10" fillId="5" borderId="4" applyNumberFormat="0" applyAlignment="0" applyProtection="0"/>
    <xf numFmtId="165" fontId="11" fillId="6" borderId="5" applyNumberFormat="0" applyAlignment="0" applyProtection="0"/>
    <xf numFmtId="165" fontId="12" fillId="6" borderId="4" applyNumberFormat="0" applyAlignment="0" applyProtection="0"/>
    <xf numFmtId="165" fontId="13" fillId="0" borderId="6" applyNumberFormat="0" applyFill="0" applyAlignment="0" applyProtection="0"/>
    <xf numFmtId="165" fontId="14" fillId="7" borderId="7" applyNumberFormat="0" applyAlignment="0" applyProtection="0"/>
    <xf numFmtId="165" fontId="15" fillId="0" borderId="0" applyNumberFormat="0" applyFill="0" applyBorder="0" applyAlignment="0" applyProtection="0"/>
    <xf numFmtId="165" fontId="2" fillId="8" borderId="8" applyNumberFormat="0" applyFont="0" applyAlignment="0" applyProtection="0"/>
    <xf numFmtId="165" fontId="16" fillId="0" borderId="0" applyNumberFormat="0" applyFill="0" applyBorder="0" applyAlignment="0" applyProtection="0"/>
    <xf numFmtId="165" fontId="17" fillId="0" borderId="9" applyNumberFormat="0" applyFill="0" applyAlignment="0" applyProtection="0"/>
    <xf numFmtId="165" fontId="18" fillId="9" borderId="0" applyNumberFormat="0" applyBorder="0" applyAlignment="0" applyProtection="0"/>
    <xf numFmtId="165" fontId="2" fillId="10" borderId="0" applyNumberFormat="0" applyBorder="0" applyAlignment="0" applyProtection="0"/>
    <xf numFmtId="165" fontId="2" fillId="11" borderId="0" applyNumberFormat="0" applyBorder="0" applyAlignment="0" applyProtection="0"/>
    <xf numFmtId="165" fontId="18" fillId="12" borderId="0" applyNumberFormat="0" applyBorder="0" applyAlignment="0" applyProtection="0"/>
    <xf numFmtId="165" fontId="18" fillId="13" borderId="0" applyNumberFormat="0" applyBorder="0" applyAlignment="0" applyProtection="0"/>
    <xf numFmtId="165" fontId="2" fillId="14" borderId="0" applyNumberFormat="0" applyBorder="0" applyAlignment="0" applyProtection="0"/>
    <xf numFmtId="165" fontId="2" fillId="15" borderId="0" applyNumberFormat="0" applyBorder="0" applyAlignment="0" applyProtection="0"/>
    <xf numFmtId="165" fontId="18" fillId="16" borderId="0" applyNumberFormat="0" applyBorder="0" applyAlignment="0" applyProtection="0"/>
    <xf numFmtId="165" fontId="18" fillId="17" borderId="0" applyNumberFormat="0" applyBorder="0" applyAlignment="0" applyProtection="0"/>
    <xf numFmtId="165" fontId="2" fillId="18" borderId="0" applyNumberFormat="0" applyBorder="0" applyAlignment="0" applyProtection="0"/>
    <xf numFmtId="165" fontId="2" fillId="19" borderId="0" applyNumberFormat="0" applyBorder="0" applyAlignment="0" applyProtection="0"/>
    <xf numFmtId="165" fontId="18" fillId="20" borderId="0" applyNumberFormat="0" applyBorder="0" applyAlignment="0" applyProtection="0"/>
    <xf numFmtId="165" fontId="18" fillId="21" borderId="0" applyNumberFormat="0" applyBorder="0" applyAlignment="0" applyProtection="0"/>
    <xf numFmtId="165" fontId="2" fillId="22" borderId="0" applyNumberFormat="0" applyBorder="0" applyAlignment="0" applyProtection="0"/>
    <xf numFmtId="165" fontId="2" fillId="23" borderId="0" applyNumberFormat="0" applyBorder="0" applyAlignment="0" applyProtection="0"/>
    <xf numFmtId="165" fontId="18" fillId="24" borderId="0" applyNumberFormat="0" applyBorder="0" applyAlignment="0" applyProtection="0"/>
    <xf numFmtId="165" fontId="18" fillId="25" borderId="0" applyNumberFormat="0" applyBorder="0" applyAlignment="0" applyProtection="0"/>
    <xf numFmtId="165" fontId="2" fillId="26" borderId="0" applyNumberFormat="0" applyBorder="0" applyAlignment="0" applyProtection="0"/>
    <xf numFmtId="165" fontId="2" fillId="27" borderId="0" applyNumberFormat="0" applyBorder="0" applyAlignment="0" applyProtection="0"/>
    <xf numFmtId="165" fontId="18" fillId="28" borderId="0" applyNumberFormat="0" applyBorder="0" applyAlignment="0" applyProtection="0"/>
    <xf numFmtId="165" fontId="18" fillId="29" borderId="0" applyNumberFormat="0" applyBorder="0" applyAlignment="0" applyProtection="0"/>
    <xf numFmtId="165" fontId="2" fillId="30" borderId="0" applyNumberFormat="0" applyBorder="0" applyAlignment="0" applyProtection="0"/>
    <xf numFmtId="165" fontId="2" fillId="31" borderId="0" applyNumberFormat="0" applyBorder="0" applyAlignment="0" applyProtection="0"/>
    <xf numFmtId="165" fontId="18" fillId="32" borderId="0" applyNumberFormat="0" applyBorder="0" applyAlignment="0" applyProtection="0"/>
    <xf numFmtId="165" fontId="19" fillId="33"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4"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5" fillId="0" borderId="0" applyNumberFormat="0" applyFill="0" applyBorder="0" applyAlignment="0" applyProtection="0"/>
    <xf numFmtId="0" fontId="2" fillId="0" borderId="0"/>
    <xf numFmtId="0" fontId="2" fillId="30" borderId="0" applyNumberFormat="0" applyBorder="0" applyAlignment="0" applyProtection="0"/>
    <xf numFmtId="165" fontId="2" fillId="0" borderId="0"/>
    <xf numFmtId="165" fontId="3" fillId="0" borderId="0" applyNumberFormat="0" applyFill="0" applyBorder="0" applyAlignment="0" applyProtection="0"/>
    <xf numFmtId="165" fontId="4" fillId="0" borderId="1" applyNumberFormat="0" applyFill="0" applyAlignment="0" applyProtection="0"/>
    <xf numFmtId="165" fontId="5" fillId="0" borderId="2" applyNumberFormat="0" applyFill="0" applyAlignment="0" applyProtection="0"/>
    <xf numFmtId="165" fontId="6" fillId="0" borderId="3" applyNumberFormat="0" applyFill="0" applyAlignment="0" applyProtection="0"/>
    <xf numFmtId="165" fontId="6" fillId="0" borderId="0" applyNumberFormat="0" applyFill="0" applyBorder="0" applyAlignment="0" applyProtection="0"/>
    <xf numFmtId="165" fontId="7" fillId="2" borderId="0" applyNumberFormat="0" applyBorder="0" applyAlignment="0" applyProtection="0"/>
    <xf numFmtId="165" fontId="8" fillId="3" borderId="0" applyNumberFormat="0" applyBorder="0" applyAlignment="0" applyProtection="0"/>
    <xf numFmtId="165" fontId="9" fillId="4" borderId="0" applyNumberFormat="0" applyBorder="0" applyAlignment="0" applyProtection="0"/>
    <xf numFmtId="165" fontId="10" fillId="5" borderId="4" applyNumberFormat="0" applyAlignment="0" applyProtection="0"/>
    <xf numFmtId="165" fontId="11" fillId="6" borderId="5" applyNumberFormat="0" applyAlignment="0" applyProtection="0"/>
    <xf numFmtId="165" fontId="12" fillId="6" borderId="4" applyNumberFormat="0" applyAlignment="0" applyProtection="0"/>
    <xf numFmtId="165" fontId="13" fillId="0" borderId="6" applyNumberFormat="0" applyFill="0" applyAlignment="0" applyProtection="0"/>
    <xf numFmtId="165" fontId="14" fillId="7" borderId="7" applyNumberFormat="0" applyAlignment="0" applyProtection="0"/>
    <xf numFmtId="165" fontId="15" fillId="0" borderId="0" applyNumberFormat="0" applyFill="0" applyBorder="0" applyAlignment="0" applyProtection="0"/>
    <xf numFmtId="165" fontId="2" fillId="8" borderId="8" applyNumberFormat="0" applyFont="0" applyAlignment="0" applyProtection="0"/>
    <xf numFmtId="165" fontId="16" fillId="0" borderId="0" applyNumberFormat="0" applyFill="0" applyBorder="0" applyAlignment="0" applyProtection="0"/>
    <xf numFmtId="165" fontId="17" fillId="0" borderId="9" applyNumberFormat="0" applyFill="0" applyAlignment="0" applyProtection="0"/>
    <xf numFmtId="165" fontId="18" fillId="9" borderId="0" applyNumberFormat="0" applyBorder="0" applyAlignment="0" applyProtection="0"/>
    <xf numFmtId="165" fontId="2" fillId="10" borderId="0" applyNumberFormat="0" applyBorder="0" applyAlignment="0" applyProtection="0"/>
    <xf numFmtId="165" fontId="2" fillId="11" borderId="0" applyNumberFormat="0" applyBorder="0" applyAlignment="0" applyProtection="0"/>
    <xf numFmtId="165" fontId="18" fillId="12" borderId="0" applyNumberFormat="0" applyBorder="0" applyAlignment="0" applyProtection="0"/>
    <xf numFmtId="165" fontId="18" fillId="13" borderId="0" applyNumberFormat="0" applyBorder="0" applyAlignment="0" applyProtection="0"/>
    <xf numFmtId="165" fontId="2" fillId="14" borderId="0" applyNumberFormat="0" applyBorder="0" applyAlignment="0" applyProtection="0"/>
    <xf numFmtId="165" fontId="2" fillId="15" borderId="0" applyNumberFormat="0" applyBorder="0" applyAlignment="0" applyProtection="0"/>
    <xf numFmtId="165" fontId="18" fillId="16" borderId="0" applyNumberFormat="0" applyBorder="0" applyAlignment="0" applyProtection="0"/>
    <xf numFmtId="165" fontId="18" fillId="17" borderId="0" applyNumberFormat="0" applyBorder="0" applyAlignment="0" applyProtection="0"/>
    <xf numFmtId="165" fontId="2" fillId="18" borderId="0" applyNumberFormat="0" applyBorder="0" applyAlignment="0" applyProtection="0"/>
    <xf numFmtId="165" fontId="2" fillId="19" borderId="0" applyNumberFormat="0" applyBorder="0" applyAlignment="0" applyProtection="0"/>
    <xf numFmtId="165" fontId="18" fillId="20" borderId="0" applyNumberFormat="0" applyBorder="0" applyAlignment="0" applyProtection="0"/>
    <xf numFmtId="165" fontId="18" fillId="21" borderId="0" applyNumberFormat="0" applyBorder="0" applyAlignment="0" applyProtection="0"/>
    <xf numFmtId="165" fontId="2" fillId="22" borderId="0" applyNumberFormat="0" applyBorder="0" applyAlignment="0" applyProtection="0"/>
    <xf numFmtId="165" fontId="2" fillId="23" borderId="0" applyNumberFormat="0" applyBorder="0" applyAlignment="0" applyProtection="0"/>
    <xf numFmtId="165" fontId="18" fillId="24" borderId="0" applyNumberFormat="0" applyBorder="0" applyAlignment="0" applyProtection="0"/>
    <xf numFmtId="165" fontId="18" fillId="25" borderId="0" applyNumberFormat="0" applyBorder="0" applyAlignment="0" applyProtection="0"/>
    <xf numFmtId="165" fontId="2" fillId="26" borderId="0" applyNumberFormat="0" applyBorder="0" applyAlignment="0" applyProtection="0"/>
    <xf numFmtId="165" fontId="2" fillId="27" borderId="0" applyNumberFormat="0" applyBorder="0" applyAlignment="0" applyProtection="0"/>
    <xf numFmtId="165" fontId="18" fillId="28" borderId="0" applyNumberFormat="0" applyBorder="0" applyAlignment="0" applyProtection="0"/>
    <xf numFmtId="165" fontId="18" fillId="29" borderId="0" applyNumberFormat="0" applyBorder="0" applyAlignment="0" applyProtection="0"/>
    <xf numFmtId="165" fontId="2" fillId="30" borderId="0" applyNumberFormat="0" applyBorder="0" applyAlignment="0" applyProtection="0"/>
    <xf numFmtId="165" fontId="2" fillId="31" borderId="0" applyNumberFormat="0" applyBorder="0" applyAlignment="0" applyProtection="0"/>
    <xf numFmtId="165" fontId="18" fillId="32" borderId="0" applyNumberFormat="0" applyBorder="0" applyAlignment="0" applyProtection="0"/>
    <xf numFmtId="0" fontId="2" fillId="0" borderId="0"/>
    <xf numFmtId="165" fontId="2" fillId="0" borderId="0"/>
    <xf numFmtId="165" fontId="2" fillId="0" borderId="0"/>
    <xf numFmtId="165" fontId="2" fillId="0" borderId="0"/>
    <xf numFmtId="165"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52">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8"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20" fillId="0" borderId="0" xfId="0" applyFont="1" applyProtection="1">
      <protection hidden="1"/>
    </xf>
    <xf numFmtId="165" fontId="20" fillId="0" borderId="0" xfId="0" applyFont="1" applyAlignment="1" applyProtection="1">
      <alignment horizontal="center"/>
      <protection hidden="1"/>
    </xf>
    <xf numFmtId="0" fontId="20" fillId="0" borderId="0" xfId="0" applyNumberFormat="1" applyFont="1" applyProtection="1">
      <protection hidden="1"/>
    </xf>
    <xf numFmtId="165" fontId="20" fillId="0" borderId="0" xfId="0" applyFont="1" applyAlignment="1" applyProtection="1">
      <alignment horizontal="center" vertical="center"/>
      <protection hidden="1"/>
    </xf>
    <xf numFmtId="165" fontId="21"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2" fillId="0" borderId="0" xfId="44" applyNumberFormat="1" applyFont="1" applyProtection="1">
      <protection hidden="1"/>
    </xf>
    <xf numFmtId="0" fontId="19" fillId="34" borderId="0" xfId="42" applyNumberFormat="1" applyFill="1" applyAlignment="1" applyProtection="1">
      <alignment horizontal="center" vertical="center"/>
      <protection hidden="1"/>
    </xf>
    <xf numFmtId="165" fontId="26" fillId="0" borderId="0" xfId="50" applyFont="1" applyFill="1" applyAlignment="1" applyProtection="1">
      <protection hidden="1"/>
    </xf>
    <xf numFmtId="165" fontId="29" fillId="0" borderId="0" xfId="0" applyFont="1" applyAlignment="1" applyProtection="1">
      <alignment horizontal="left"/>
      <protection hidden="1"/>
    </xf>
    <xf numFmtId="14" fontId="29" fillId="0" borderId="0" xfId="0" applyNumberFormat="1" applyFont="1" applyAlignment="1" applyProtection="1">
      <alignment horizontal="center" vertical="center"/>
      <protection hidden="1"/>
    </xf>
    <xf numFmtId="165" fontId="27" fillId="0" borderId="11" xfId="0" applyFont="1" applyBorder="1" applyProtection="1">
      <protection hidden="1"/>
    </xf>
    <xf numFmtId="165" fontId="22" fillId="0" borderId="11" xfId="0" applyFont="1" applyBorder="1" applyProtection="1">
      <protection hidden="1"/>
    </xf>
    <xf numFmtId="165" fontId="20" fillId="0" borderId="12" xfId="0" applyFont="1" applyBorder="1" applyProtection="1">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20" fillId="0" borderId="15" xfId="0" applyFont="1" applyBorder="1" applyProtection="1">
      <protection hidden="1"/>
    </xf>
    <xf numFmtId="165" fontId="20" fillId="0" borderId="14" xfId="0" applyFont="1" applyBorder="1" applyProtection="1">
      <protection hidden="1"/>
    </xf>
    <xf numFmtId="165" fontId="31" fillId="0" borderId="0" xfId="0" applyFont="1" applyAlignment="1" applyProtection="1">
      <alignment horizontal="left" vertical="center"/>
      <protection hidden="1"/>
    </xf>
    <xf numFmtId="165" fontId="31" fillId="0" borderId="0" xfId="0" applyFont="1" applyAlignment="1" applyProtection="1">
      <alignment horizontal="right"/>
      <protection hidden="1"/>
    </xf>
    <xf numFmtId="165" fontId="27" fillId="0" borderId="0" xfId="0" applyFont="1" applyAlignment="1" applyProtection="1">
      <alignment horizontal="center" vertical="center"/>
      <protection hidden="1"/>
    </xf>
    <xf numFmtId="165" fontId="29" fillId="36" borderId="0" xfId="0" applyFont="1" applyFill="1" applyProtection="1">
      <protection hidden="1"/>
    </xf>
    <xf numFmtId="165" fontId="27" fillId="36" borderId="0" xfId="0" applyFont="1" applyFill="1" applyAlignment="1" applyProtection="1">
      <alignment vertical="center"/>
      <protection hidden="1"/>
    </xf>
    <xf numFmtId="165" fontId="29" fillId="36" borderId="0" xfId="0" applyFont="1" applyFill="1"/>
    <xf numFmtId="165" fontId="29" fillId="36" borderId="0" xfId="0" applyFont="1" applyFill="1" applyAlignment="1" applyProtection="1">
      <alignment horizontal="center"/>
      <protection hidden="1"/>
    </xf>
    <xf numFmtId="168" fontId="27" fillId="36" borderId="0" xfId="44" applyNumberFormat="1" applyFont="1" applyFill="1" applyAlignment="1">
      <alignment horizontal="center"/>
    </xf>
    <xf numFmtId="43" fontId="32" fillId="36" borderId="0" xfId="49" applyFont="1" applyFill="1"/>
    <xf numFmtId="168" fontId="29" fillId="36" borderId="0" xfId="44" applyNumberFormat="1" applyFont="1" applyFill="1" applyAlignment="1">
      <alignment horizontal="center"/>
    </xf>
    <xf numFmtId="2" fontId="29" fillId="36" borderId="0" xfId="0" applyNumberFormat="1" applyFont="1" applyFill="1"/>
    <xf numFmtId="2" fontId="29" fillId="36" borderId="0" xfId="44" applyNumberFormat="1" applyFont="1" applyFill="1"/>
    <xf numFmtId="14" fontId="29" fillId="36" borderId="0" xfId="0" applyNumberFormat="1" applyFont="1" applyFill="1"/>
    <xf numFmtId="165" fontId="37" fillId="0" borderId="0" xfId="0" applyFont="1" applyAlignment="1" applyProtection="1">
      <alignment vertical="top" wrapText="1"/>
      <protection hidden="1"/>
    </xf>
    <xf numFmtId="165" fontId="27" fillId="0" borderId="11" xfId="0" applyFont="1" applyBorder="1" applyAlignment="1" applyProtection="1">
      <alignment horizontal="left" vertical="top"/>
      <protection hidden="1"/>
    </xf>
    <xf numFmtId="165" fontId="27"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30"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9" fillId="34" borderId="0" xfId="42" applyNumberFormat="1" applyFill="1" applyAlignment="1" applyProtection="1">
      <alignment horizontal="center"/>
      <protection hidden="1"/>
    </xf>
    <xf numFmtId="0" fontId="23" fillId="34" borderId="0" xfId="44" applyNumberFormat="1" applyFont="1" applyFill="1" applyBorder="1" applyAlignment="1" applyProtection="1">
      <alignment horizontal="center" vertical="center"/>
      <protection hidden="1"/>
    </xf>
    <xf numFmtId="0" fontId="19" fillId="34" borderId="0" xfId="42" quotePrefix="1" applyNumberFormat="1" applyFill="1" applyAlignment="1" applyProtection="1">
      <alignment horizontal="center" vertical="center"/>
      <protection hidden="1"/>
    </xf>
    <xf numFmtId="14" fontId="19" fillId="34" borderId="0" xfId="42" applyNumberFormat="1" applyFill="1" applyAlignment="1" applyProtection="1">
      <alignment horizontal="center" vertical="center"/>
      <protection hidden="1"/>
    </xf>
    <xf numFmtId="1" fontId="19"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2"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0" fontId="19" fillId="0" borderId="0" xfId="42" applyNumberFormat="1" applyFill="1" applyAlignment="1" applyProtection="1">
      <alignment horizontal="center" vertical="center"/>
      <protection hidden="1"/>
    </xf>
    <xf numFmtId="2" fontId="2"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2" fillId="0" borderId="0" xfId="44" applyNumberFormat="1" applyFill="1" applyProtection="1">
      <protection hidden="1"/>
    </xf>
    <xf numFmtId="10" fontId="0" fillId="0" borderId="0" xfId="44" applyNumberFormat="1" applyFont="1" applyAlignment="1" applyProtection="1">
      <alignment horizontal="right"/>
      <protection hidden="1"/>
    </xf>
    <xf numFmtId="10" fontId="19" fillId="34" borderId="0" xfId="44" applyNumberFormat="1" applyFont="1" applyFill="1" applyBorder="1" applyAlignment="1" applyProtection="1">
      <alignment horizontal="center" vertical="center"/>
      <protection hidden="1"/>
    </xf>
    <xf numFmtId="0" fontId="19" fillId="34" borderId="19" xfId="42" applyNumberFormat="1" applyFill="1" applyBorder="1" applyAlignment="1" applyProtection="1">
      <alignment horizontal="center"/>
      <protection hidden="1"/>
    </xf>
    <xf numFmtId="0" fontId="19" fillId="34" borderId="19" xfId="42" applyNumberFormat="1" applyFill="1" applyBorder="1" applyAlignment="1" applyProtection="1">
      <alignment horizontal="center" vertical="center"/>
      <protection hidden="1"/>
    </xf>
    <xf numFmtId="14" fontId="19" fillId="34" borderId="19" xfId="42" applyNumberFormat="1" applyFill="1" applyBorder="1" applyAlignment="1" applyProtection="1">
      <alignment horizontal="center" vertical="center"/>
      <protection hidden="1"/>
    </xf>
    <xf numFmtId="0" fontId="18"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4" fillId="34" borderId="0" xfId="0" quotePrefix="1" applyNumberFormat="1" applyFont="1" applyFill="1" applyAlignment="1" applyProtection="1">
      <alignment horizontal="center"/>
      <protection hidden="1"/>
    </xf>
    <xf numFmtId="168" fontId="29" fillId="36" borderId="0" xfId="44" applyNumberFormat="1" applyFont="1" applyFill="1"/>
    <xf numFmtId="14" fontId="29" fillId="36" borderId="0" xfId="44" applyNumberFormat="1" applyFont="1" applyFill="1" applyAlignment="1">
      <alignment horizontal="center"/>
    </xf>
    <xf numFmtId="14" fontId="29" fillId="36" borderId="0" xfId="44" applyNumberFormat="1" applyFont="1" applyFill="1"/>
    <xf numFmtId="14" fontId="27" fillId="36" borderId="0" xfId="44" applyNumberFormat="1" applyFont="1" applyFill="1" applyAlignment="1">
      <alignment horizontal="center"/>
    </xf>
    <xf numFmtId="0" fontId="19" fillId="0" borderId="19" xfId="42" applyNumberFormat="1" applyFill="1" applyBorder="1" applyAlignment="1" applyProtection="1">
      <alignment horizontal="center" vertical="center"/>
      <protection hidden="1"/>
    </xf>
    <xf numFmtId="2" fontId="2" fillId="35" borderId="0" xfId="44" applyNumberFormat="1" applyFill="1" applyAlignment="1" applyProtection="1">
      <alignment horizontal="right"/>
      <protection hidden="1"/>
    </xf>
    <xf numFmtId="164" fontId="19"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2" fillId="0" borderId="0" xfId="44" applyNumberFormat="1" applyFill="1" applyAlignment="1" applyProtection="1">
      <alignment horizontal="right"/>
      <protection hidden="1"/>
    </xf>
    <xf numFmtId="164" fontId="2" fillId="0" borderId="0" xfId="44" applyNumberFormat="1" applyFill="1" applyAlignment="1" applyProtection="1">
      <alignment horizontal="right"/>
      <protection hidden="1"/>
    </xf>
    <xf numFmtId="10" fontId="2" fillId="0" borderId="0" xfId="44" applyNumberFormat="1" applyFill="1" applyAlignment="1" applyProtection="1">
      <alignment horizontal="right"/>
      <protection hidden="1"/>
    </xf>
    <xf numFmtId="165" fontId="27" fillId="36" borderId="0" xfId="0" applyFont="1" applyFill="1" applyProtection="1">
      <protection hidden="1"/>
    </xf>
    <xf numFmtId="10" fontId="29" fillId="36" borderId="0" xfId="44" applyNumberFormat="1" applyFont="1" applyFill="1"/>
    <xf numFmtId="14" fontId="0" fillId="0" borderId="0" xfId="0" applyNumberFormat="1" applyProtection="1">
      <protection hidden="1"/>
    </xf>
    <xf numFmtId="14" fontId="2" fillId="0" borderId="0" xfId="44" applyNumberFormat="1" applyFill="1" applyProtection="1">
      <protection hidden="1"/>
    </xf>
    <xf numFmtId="0" fontId="18" fillId="34" borderId="0" xfId="0" applyNumberFormat="1" applyFont="1" applyFill="1" applyProtection="1">
      <protection hidden="1"/>
    </xf>
    <xf numFmtId="14" fontId="18" fillId="34" borderId="0" xfId="0" applyNumberFormat="1" applyFont="1" applyFill="1" applyAlignment="1" applyProtection="1">
      <alignment horizontal="right"/>
      <protection hidden="1"/>
    </xf>
    <xf numFmtId="2" fontId="2" fillId="0" borderId="20" xfId="44" applyNumberFormat="1" applyFill="1" applyBorder="1" applyProtection="1">
      <protection hidden="1"/>
    </xf>
    <xf numFmtId="14" fontId="25" fillId="0" borderId="0" xfId="50" applyNumberFormat="1" applyFill="1" applyProtection="1">
      <protection hidden="1"/>
    </xf>
    <xf numFmtId="43" fontId="2"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9" fillId="36" borderId="0" xfId="44" applyNumberFormat="1" applyFont="1" applyFill="1" applyAlignment="1">
      <alignment horizontal="center"/>
    </xf>
    <xf numFmtId="164" fontId="32" fillId="36" borderId="0" xfId="44" applyNumberFormat="1" applyFont="1" applyFill="1" applyAlignment="1">
      <alignment horizontal="center"/>
    </xf>
    <xf numFmtId="164" fontId="29" fillId="36" borderId="0" xfId="44" applyNumberFormat="1" applyFont="1" applyFill="1"/>
    <xf numFmtId="0" fontId="29" fillId="36" borderId="0" xfId="0" applyNumberFormat="1" applyFont="1" applyFill="1"/>
    <xf numFmtId="10" fontId="0" fillId="0" borderId="0" xfId="44" applyNumberFormat="1" applyFont="1" applyFill="1" applyAlignment="1">
      <alignment horizontal="center"/>
    </xf>
    <xf numFmtId="10" fontId="0" fillId="35" borderId="0" xfId="0" applyNumberFormat="1" applyFill="1" applyProtection="1">
      <protection hidden="1"/>
    </xf>
    <xf numFmtId="165" fontId="29" fillId="37" borderId="0" xfId="0" applyFont="1" applyFill="1" applyAlignment="1" applyProtection="1">
      <alignment horizontal="right"/>
      <protection locked="0" hidden="1"/>
    </xf>
    <xf numFmtId="2" fontId="2" fillId="35" borderId="0" xfId="44" applyNumberFormat="1" applyFont="1" applyFill="1" applyAlignment="1" applyProtection="1">
      <alignment horizontal="right"/>
      <protection hidden="1"/>
    </xf>
    <xf numFmtId="164" fontId="29" fillId="36" borderId="0" xfId="0" applyNumberFormat="1" applyFont="1" applyFill="1" applyAlignment="1">
      <alignment horizontal="center"/>
    </xf>
    <xf numFmtId="10" fontId="29" fillId="37" borderId="0" xfId="0" applyNumberFormat="1" applyFont="1" applyFill="1" applyAlignment="1" applyProtection="1">
      <alignment horizontal="center" vertical="center"/>
      <protection hidden="1"/>
    </xf>
    <xf numFmtId="10" fontId="29" fillId="0" borderId="0" xfId="0" applyNumberFormat="1" applyFont="1" applyAlignment="1" applyProtection="1">
      <alignment horizontal="center"/>
      <protection hidden="1"/>
    </xf>
    <xf numFmtId="165" fontId="17" fillId="40" borderId="0" xfId="0" applyFont="1" applyFill="1" applyAlignment="1">
      <alignment horizontal="center"/>
    </xf>
    <xf numFmtId="14" fontId="41" fillId="40" borderId="0" xfId="9" applyNumberFormat="1" applyFont="1" applyFill="1" applyBorder="1" applyAlignment="1">
      <alignment horizontal="center"/>
    </xf>
    <xf numFmtId="165" fontId="0" fillId="37" borderId="0" xfId="0" applyFill="1" applyAlignment="1">
      <alignment horizontal="center"/>
    </xf>
    <xf numFmtId="165" fontId="17" fillId="37" borderId="0" xfId="0" applyFont="1" applyFill="1" applyAlignment="1">
      <alignment horizontal="center"/>
    </xf>
    <xf numFmtId="10" fontId="42"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7" fillId="41" borderId="0" xfId="0" applyNumberFormat="1" applyFont="1" applyFill="1" applyAlignment="1" applyProtection="1">
      <alignment horizontal="center"/>
      <protection locked="0"/>
    </xf>
    <xf numFmtId="14" fontId="41" fillId="0" borderId="0" xfId="9" applyNumberFormat="1" applyFont="1" applyFill="1" applyBorder="1" applyAlignment="1">
      <alignment horizontal="center"/>
    </xf>
    <xf numFmtId="1" fontId="17"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30" fillId="0" borderId="0" xfId="0" applyFont="1" applyAlignment="1" applyProtection="1">
      <alignment vertical="center" wrapText="1"/>
      <protection hidden="1"/>
    </xf>
    <xf numFmtId="165" fontId="30" fillId="0" borderId="0" xfId="0" applyFont="1" applyAlignment="1" applyProtection="1">
      <alignment vertical="center"/>
      <protection hidden="1"/>
    </xf>
    <xf numFmtId="2" fontId="2" fillId="35" borderId="0" xfId="44" applyNumberFormat="1" applyFont="1" applyFill="1" applyProtection="1">
      <protection hidden="1"/>
    </xf>
    <xf numFmtId="165" fontId="30" fillId="0" borderId="0" xfId="0" applyFont="1" applyAlignment="1" applyProtection="1">
      <alignment wrapText="1"/>
      <protection hidden="1"/>
    </xf>
    <xf numFmtId="10" fontId="2" fillId="30" borderId="0" xfId="52" applyNumberFormat="1"/>
    <xf numFmtId="2" fontId="2" fillId="30" borderId="0" xfId="52" applyNumberFormat="1"/>
    <xf numFmtId="14" fontId="2" fillId="30" borderId="0" xfId="52" applyNumberFormat="1"/>
    <xf numFmtId="2" fontId="29" fillId="36" borderId="0" xfId="44" applyNumberFormat="1" applyFont="1" applyFill="1" applyAlignment="1">
      <alignment horizontal="center"/>
    </xf>
    <xf numFmtId="169" fontId="29" fillId="36" borderId="0" xfId="44" applyNumberFormat="1" applyFont="1" applyFill="1" applyAlignment="1">
      <alignment horizontal="center"/>
    </xf>
    <xf numFmtId="164" fontId="1" fillId="36" borderId="0" xfId="44" applyNumberFormat="1" applyFont="1" applyFill="1" applyAlignment="1">
      <alignment horizontal="center"/>
    </xf>
    <xf numFmtId="165" fontId="45" fillId="0" borderId="0" xfId="0" applyFont="1" applyAlignment="1" applyProtection="1">
      <alignment horizontal="left" vertical="center"/>
      <protection hidden="1"/>
    </xf>
    <xf numFmtId="165" fontId="45" fillId="0" borderId="12" xfId="0" applyFont="1" applyBorder="1" applyAlignment="1" applyProtection="1">
      <alignment horizontal="left" vertical="center"/>
      <protection hidden="1"/>
    </xf>
    <xf numFmtId="165" fontId="43" fillId="0" borderId="0" xfId="0" applyFont="1" applyAlignment="1" applyProtection="1">
      <alignment horizontal="left" vertical="top" wrapText="1"/>
      <protection hidden="1"/>
    </xf>
    <xf numFmtId="165" fontId="43" fillId="0" borderId="0" xfId="0" applyFont="1" applyAlignment="1" applyProtection="1">
      <alignment horizontal="left" wrapText="1"/>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9" fillId="37" borderId="0" xfId="0" applyFont="1" applyFill="1" applyAlignment="1" applyProtection="1">
      <alignment horizontal="right"/>
      <protection locked="0" hidden="1"/>
    </xf>
    <xf numFmtId="168" fontId="27" fillId="36" borderId="11" xfId="44" applyNumberFormat="1" applyFont="1" applyFill="1" applyBorder="1" applyAlignment="1" applyProtection="1">
      <alignment horizontal="center"/>
      <protection hidden="1"/>
    </xf>
    <xf numFmtId="43" fontId="28"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4" fillId="39" borderId="0" xfId="0" applyNumberFormat="1" applyFont="1" applyFill="1" applyAlignment="1" applyProtection="1">
      <alignment horizontal="center"/>
      <protection hidden="1"/>
    </xf>
    <xf numFmtId="165" fontId="30"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128">
    <cellStyle name="20% - Accent1" xfId="19" builtinId="30" customBuiltin="1"/>
    <cellStyle name="20% - Accent1 2" xfId="72" xr:uid="{01ACEC9A-2910-47BD-A986-8A01AB2F3EC1}"/>
    <cellStyle name="20% - Accent2" xfId="23" builtinId="34" customBuiltin="1"/>
    <cellStyle name="20% - Accent2 2" xfId="76" xr:uid="{8B1E9822-C910-4190-9389-274B94E4779D}"/>
    <cellStyle name="20% - Accent3" xfId="27" builtinId="38" customBuiltin="1"/>
    <cellStyle name="20% - Accent3 2" xfId="80" xr:uid="{56A18636-B989-4988-9E8B-A1545655FCB8}"/>
    <cellStyle name="20% - Accent4" xfId="31" builtinId="42" customBuiltin="1"/>
    <cellStyle name="20% - Accent4 2" xfId="84" xr:uid="{54D6F5BA-4510-4209-8A19-9E5A79D01347}"/>
    <cellStyle name="20% - Accent5" xfId="35" builtinId="46" customBuiltin="1"/>
    <cellStyle name="20% - Accent5 2" xfId="88" xr:uid="{4A634658-02C7-4B18-B487-F012029CD3B0}"/>
    <cellStyle name="20% - Accent6" xfId="39" builtinId="50" customBuiltin="1"/>
    <cellStyle name="20% - Accent6 2" xfId="92" xr:uid="{EE6F13AC-CDDC-4297-A173-C6F548424A71}"/>
    <cellStyle name="20% - Accent6 3" xfId="52" xr:uid="{49A2DC07-1FAC-4E7E-BB9E-B563AF24BE14}"/>
    <cellStyle name="40% - Accent1" xfId="20" builtinId="31" customBuiltin="1"/>
    <cellStyle name="40% - Accent1 2" xfId="73" xr:uid="{7CA8651F-1A5F-42A8-B1CE-9AD99F997518}"/>
    <cellStyle name="40% - Accent2" xfId="24" builtinId="35" customBuiltin="1"/>
    <cellStyle name="40% - Accent2 2" xfId="77" xr:uid="{C4A1E55F-881F-4C50-801A-8E0253F91BBB}"/>
    <cellStyle name="40% - Accent3" xfId="28" builtinId="39" customBuiltin="1"/>
    <cellStyle name="40% - Accent3 2" xfId="81" xr:uid="{E1FAF1A3-CB26-40DF-8265-44C0241F2086}"/>
    <cellStyle name="40% - Accent4" xfId="32" builtinId="43" customBuiltin="1"/>
    <cellStyle name="40% - Accent4 2" xfId="85" xr:uid="{4880FD36-015D-4367-A2AE-B5CF0FBE3689}"/>
    <cellStyle name="40% - Accent5" xfId="36" builtinId="47" customBuiltin="1"/>
    <cellStyle name="40% - Accent5 2" xfId="89" xr:uid="{55B3B0AF-24B2-4C96-B483-8A5DA959B56B}"/>
    <cellStyle name="40% - Accent6" xfId="40" builtinId="51" customBuiltin="1"/>
    <cellStyle name="40% - Accent6 2" xfId="93" xr:uid="{1F044591-FFFE-43A7-8682-3DB8211BD659}"/>
    <cellStyle name="60% - Accent1" xfId="21" builtinId="32" customBuiltin="1"/>
    <cellStyle name="60% - Accent1 2" xfId="74" xr:uid="{393571CB-FB7E-449C-93E6-89E76C4AA773}"/>
    <cellStyle name="60% - Accent2" xfId="25" builtinId="36" customBuiltin="1"/>
    <cellStyle name="60% - Accent2 2" xfId="78" xr:uid="{2319B345-B308-4B6A-828A-743A0E9A1B0A}"/>
    <cellStyle name="60% - Accent3" xfId="29" builtinId="40" customBuiltin="1"/>
    <cellStyle name="60% - Accent3 2" xfId="82" xr:uid="{770547C9-5DC3-4CD7-9C33-3D60ECA7C955}"/>
    <cellStyle name="60% - Accent4" xfId="33" builtinId="44" customBuiltin="1"/>
    <cellStyle name="60% - Accent4 2" xfId="86" xr:uid="{DD08E8AD-32C3-43D1-9A71-885697D16CD4}"/>
    <cellStyle name="60% - Accent5" xfId="37" builtinId="48" customBuiltin="1"/>
    <cellStyle name="60% - Accent5 2" xfId="90" xr:uid="{FE98BE08-AE7F-4780-9E57-D538C3505539}"/>
    <cellStyle name="60% - Accent6" xfId="41" builtinId="52" customBuiltin="1"/>
    <cellStyle name="60% - Accent6 2" xfId="94" xr:uid="{77E390FD-A2BB-4D57-8964-840A6A360851}"/>
    <cellStyle name="Accent1" xfId="18" builtinId="29" customBuiltin="1"/>
    <cellStyle name="Accent1 2" xfId="71" xr:uid="{F8D053CC-DA19-4335-913B-AE3B6237C4B2}"/>
    <cellStyle name="Accent2" xfId="22" builtinId="33" customBuiltin="1"/>
    <cellStyle name="Accent2 2" xfId="75" xr:uid="{A9EDCB2A-96EC-4C0B-B3FA-B67BDA23EB39}"/>
    <cellStyle name="Accent3" xfId="26" builtinId="37" customBuiltin="1"/>
    <cellStyle name="Accent3 2" xfId="79" xr:uid="{610AB4F9-EB9A-494B-ABAA-D838A8D821DF}"/>
    <cellStyle name="Accent4" xfId="30" builtinId="41" customBuiltin="1"/>
    <cellStyle name="Accent4 2" xfId="83" xr:uid="{4B6AE469-0B14-4608-A1A9-F1BC968608E6}"/>
    <cellStyle name="Accent5" xfId="34" builtinId="45" customBuiltin="1"/>
    <cellStyle name="Accent5 2" xfId="87" xr:uid="{D4477BC8-C5C6-497F-8A69-5D6563828869}"/>
    <cellStyle name="Accent6" xfId="38" builtinId="49" customBuiltin="1"/>
    <cellStyle name="Accent6 2" xfId="91" xr:uid="{0A3FDC20-D138-48A4-967C-F45210879B81}"/>
    <cellStyle name="Bad" xfId="7" builtinId="27" customBuiltin="1"/>
    <cellStyle name="Bad 2" xfId="60" xr:uid="{D996DCE9-2C2E-43D8-8097-0193CC152053}"/>
    <cellStyle name="blp_column_header" xfId="42" xr:uid="{00000000-0005-0000-0000-000019000000}"/>
    <cellStyle name="Calculation" xfId="11" builtinId="22" customBuiltin="1"/>
    <cellStyle name="Calculation 2" xfId="64" xr:uid="{50AD4525-5DC6-4DF4-8804-6ABDE3A457C1}"/>
    <cellStyle name="Check Cell" xfId="13" builtinId="23" customBuiltin="1"/>
    <cellStyle name="Check Cell 2" xfId="66" xr:uid="{F1150F5B-B7DA-4DEE-9283-376485CE77A1}"/>
    <cellStyle name="Comma" xfId="49" builtinId="3"/>
    <cellStyle name="Comma 2" xfId="48" xr:uid="{8C1FB4C5-342B-49DE-A1FA-D809E8C2F645}"/>
    <cellStyle name="Explanatory Text" xfId="16" builtinId="53" customBuiltin="1"/>
    <cellStyle name="Explanatory Text 2" xfId="69" xr:uid="{4F0A7A78-6009-47F3-AC7C-49DB184B222B}"/>
    <cellStyle name="Good" xfId="6" builtinId="26" customBuiltin="1"/>
    <cellStyle name="Good 2" xfId="59" xr:uid="{0E17FB7B-B57E-428D-8E44-1645BC27FF7B}"/>
    <cellStyle name="Heading 1" xfId="2" builtinId="16" customBuiltin="1"/>
    <cellStyle name="Heading 1 2" xfId="55" xr:uid="{83F3F568-EFC6-418A-A0FE-F23909967F13}"/>
    <cellStyle name="Heading 2" xfId="3" builtinId="17" customBuiltin="1"/>
    <cellStyle name="Heading 2 2" xfId="56" xr:uid="{205FF218-AD50-4EAC-99F7-B3EEFAEC0508}"/>
    <cellStyle name="Heading 3" xfId="4" builtinId="18" customBuiltin="1"/>
    <cellStyle name="Heading 3 2" xfId="57" xr:uid="{FE14AACD-D455-49C6-B0AD-717F9AC16BA0}"/>
    <cellStyle name="Heading 4" xfId="5" builtinId="19" customBuiltin="1"/>
    <cellStyle name="Heading 4 2" xfId="58" xr:uid="{0EFB2BF1-D027-44E7-A097-FF7CF8C3DF51}"/>
    <cellStyle name="Hyperlink" xfId="50" builtinId="8"/>
    <cellStyle name="Input" xfId="9" builtinId="20" customBuiltin="1"/>
    <cellStyle name="Input 2" xfId="62" xr:uid="{BC431A6F-1451-4782-A3CB-DD7E6A88ADFD}"/>
    <cellStyle name="Linked Cell" xfId="12" builtinId="24" customBuiltin="1"/>
    <cellStyle name="Linked Cell 2" xfId="65" xr:uid="{FC7B3746-95EA-45CD-9E4C-BEAB561B9D53}"/>
    <cellStyle name="Neutral" xfId="8" builtinId="28" customBuiltin="1"/>
    <cellStyle name="Neutral 2" xfId="61" xr:uid="{FCF439F9-5FF8-490B-A4EF-A2339CD0FC0F}"/>
    <cellStyle name="Normal" xfId="0" builtinId="0"/>
    <cellStyle name="Normal 10" xfId="51" xr:uid="{FC4362CF-A8F1-47DD-9CAA-5E1D7C65EA5E}"/>
    <cellStyle name="Normal 11" xfId="95" xr:uid="{9870A7E9-D730-4358-A5E9-A9F570367B30}"/>
    <cellStyle name="Normal 12" xfId="102" xr:uid="{25B36975-2B47-4297-B805-E8B530364414}"/>
    <cellStyle name="Normal 13" xfId="101" xr:uid="{F8C8A355-9F5D-419B-A01E-3B6F77D8AA51}"/>
    <cellStyle name="Normal 14" xfId="103" xr:uid="{A797A48F-6AC3-4544-BABC-3609D0667755}"/>
    <cellStyle name="Normal 15" xfId="104" xr:uid="{10B4214D-8282-440B-B171-28FDBF20E038}"/>
    <cellStyle name="Normal 16" xfId="105" xr:uid="{7E4C59D5-C0B3-4A9E-98D6-1E9BC2627D5A}"/>
    <cellStyle name="Normal 17" xfId="106" xr:uid="{9E288C19-18FF-4CA3-A5B2-6FCBF3873BBE}"/>
    <cellStyle name="Normal 18" xfId="108" xr:uid="{1EE5866E-A7B6-48F2-A96D-E50C89E4A79A}"/>
    <cellStyle name="Normal 19" xfId="107" xr:uid="{977CAF01-DE55-4EB6-AF7D-CDCE677232EF}"/>
    <cellStyle name="Normal 2" xfId="43" xr:uid="{00000000-0005-0000-0000-000026000000}"/>
    <cellStyle name="Normal 20" xfId="109" xr:uid="{6CE5A2B2-B298-40A3-B7A5-3F6E78557426}"/>
    <cellStyle name="Normal 21" xfId="111" xr:uid="{FF0DFEAA-4DB5-4C23-AF42-43B0340F5C04}"/>
    <cellStyle name="Normal 22" xfId="110" xr:uid="{ECA25927-06F2-46D4-97CC-6F628750BD71}"/>
    <cellStyle name="Normal 23" xfId="112" xr:uid="{6C83D62C-8355-4F68-9848-875954E9BF7F}"/>
    <cellStyle name="Normal 24" xfId="113" xr:uid="{E96170AF-97E3-4858-87CF-E81AED7AFFF0}"/>
    <cellStyle name="Normal 25" xfId="114" xr:uid="{69B4788D-D71A-485D-8C4C-EFF4BDDB8EC2}"/>
    <cellStyle name="Normal 26" xfId="116" xr:uid="{86F1DFB2-D62A-4D57-9B02-02C5855EDEBE}"/>
    <cellStyle name="Normal 27" xfId="115" xr:uid="{EA1F521B-64F8-48D7-BD0C-DA3CD69E4D3F}"/>
    <cellStyle name="Normal 28" xfId="117" xr:uid="{5DE654EB-359B-4C97-AE49-E6DCBC343341}"/>
    <cellStyle name="Normal 29" xfId="118" xr:uid="{AB65EEB3-A11C-4CFD-AA58-CA0FA39C4E5A}"/>
    <cellStyle name="Normal 3" xfId="46" xr:uid="{C021D107-642D-42CB-9B25-BBE99810F6E9}"/>
    <cellStyle name="Normal 30" xfId="119" xr:uid="{5A8D8796-A763-4458-BAC6-064E1B6A59E7}"/>
    <cellStyle name="Normal 31" xfId="120" xr:uid="{0714A972-D711-4D1D-A773-C33DEB86F31C}"/>
    <cellStyle name="Normal 32" xfId="121" xr:uid="{CFD9CDE5-2583-47F5-8028-8FB7D00F5680}"/>
    <cellStyle name="Normal 33" xfId="122" xr:uid="{4E18E491-05A3-4BCA-B0E9-760E48DCF3E0}"/>
    <cellStyle name="Normal 34" xfId="123" xr:uid="{9543E393-E751-4803-9B99-316FB6EBE82B}"/>
    <cellStyle name="Normal 35" xfId="124" xr:uid="{2B225825-2D52-45EE-8582-D5EE80DEFB61}"/>
    <cellStyle name="Normal 36" xfId="125" xr:uid="{9727ECBD-506F-4522-811C-CF4123E8E67D}"/>
    <cellStyle name="Normal 37" xfId="126" xr:uid="{702AA25E-8B66-4A2C-AEB8-FBFF98F6B504}"/>
    <cellStyle name="Normal 38" xfId="127" xr:uid="{E7972DF4-5644-4AE0-9E36-220D812EAB46}"/>
    <cellStyle name="Normal 4" xfId="53" xr:uid="{1AC89C55-F6B0-4473-B4B5-1EF25C81615E}"/>
    <cellStyle name="Normal 5" xfId="96" xr:uid="{DA76848B-EF0B-4F58-B348-7F0E3EA49098}"/>
    <cellStyle name="Normal 6" xfId="97" xr:uid="{82458196-B283-4360-BA24-9B95658ADA62}"/>
    <cellStyle name="Normal 7" xfId="98" xr:uid="{3B003768-CBBE-4098-8254-ABBED5AF3188}"/>
    <cellStyle name="Normal 8" xfId="100" xr:uid="{D9F00D11-EBB1-4B02-835E-4E45C34586BE}"/>
    <cellStyle name="Normal 9" xfId="99" xr:uid="{4817FFCA-DC07-4940-A757-5D677B39A90D}"/>
    <cellStyle name="Note" xfId="15" builtinId="10" customBuiltin="1"/>
    <cellStyle name="Note 2" xfId="68" xr:uid="{33FFB59A-F10D-4DE4-B9BD-7D58C5071D23}"/>
    <cellStyle name="Output" xfId="10" builtinId="21" customBuiltin="1"/>
    <cellStyle name="Output 2" xfId="63" xr:uid="{65032EBA-E2F0-4C5D-8B53-403476D557C9}"/>
    <cellStyle name="Percent" xfId="44" builtinId="5"/>
    <cellStyle name="Percent 2" xfId="47" xr:uid="{2A5AD26A-2B70-4BF2-A13B-9DA0E1BCE204}"/>
    <cellStyle name="Percent 3" xfId="45" xr:uid="{CB7F2834-FF26-4254-9531-36FB2D640B3E}"/>
    <cellStyle name="Title" xfId="1" builtinId="15" customBuiltin="1"/>
    <cellStyle name="Title 2" xfId="54" xr:uid="{624D91BB-958A-46AB-9061-4F5099546382}"/>
    <cellStyle name="Total" xfId="17" builtinId="25" customBuiltin="1"/>
    <cellStyle name="Total 2" xfId="70" xr:uid="{A1883284-5F3F-4C38-BFC4-BAF8CAC4A11B}"/>
    <cellStyle name="Warning Text" xfId="14" builtinId="11" customBuiltin="1"/>
    <cellStyle name="Warning Text 2" xfId="67" xr:uid="{166661A7-F7AC-4979-8A84-CB2040632269}"/>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46080</c:v>
                </c:pt>
                <c:pt idx="1">
                  <c:v>46108</c:v>
                </c:pt>
                <c:pt idx="2">
                  <c:v>46139</c:v>
                </c:pt>
                <c:pt idx="3">
                  <c:v>46169</c:v>
                </c:pt>
                <c:pt idx="4">
                  <c:v>46200</c:v>
                </c:pt>
                <c:pt idx="5">
                  <c:v>46230</c:v>
                </c:pt>
                <c:pt idx="6">
                  <c:v>46261</c:v>
                </c:pt>
                <c:pt idx="7">
                  <c:v>46292</c:v>
                </c:pt>
                <c:pt idx="8">
                  <c:v>46322</c:v>
                </c:pt>
                <c:pt idx="9">
                  <c:v>46353</c:v>
                </c:pt>
                <c:pt idx="10">
                  <c:v>46383</c:v>
                </c:pt>
                <c:pt idx="11">
                  <c:v>46414</c:v>
                </c:pt>
                <c:pt idx="12">
                  <c:v>46445</c:v>
                </c:pt>
                <c:pt idx="13">
                  <c:v>46473</c:v>
                </c:pt>
                <c:pt idx="14">
                  <c:v>46504</c:v>
                </c:pt>
                <c:pt idx="15">
                  <c:v>46534</c:v>
                </c:pt>
                <c:pt idx="16">
                  <c:v>46565</c:v>
                </c:pt>
                <c:pt idx="17">
                  <c:v>46595</c:v>
                </c:pt>
                <c:pt idx="18">
                  <c:v>46626</c:v>
                </c:pt>
                <c:pt idx="19">
                  <c:v>46657</c:v>
                </c:pt>
                <c:pt idx="20">
                  <c:v>46687</c:v>
                </c:pt>
                <c:pt idx="21">
                  <c:v>46718</c:v>
                </c:pt>
                <c:pt idx="22">
                  <c:v>46748</c:v>
                </c:pt>
                <c:pt idx="23">
                  <c:v>46779</c:v>
                </c:pt>
                <c:pt idx="24">
                  <c:v>46810</c:v>
                </c:pt>
                <c:pt idx="25">
                  <c:v>46839</c:v>
                </c:pt>
                <c:pt idx="26">
                  <c:v>46870</c:v>
                </c:pt>
                <c:pt idx="27">
                  <c:v>46900</c:v>
                </c:pt>
                <c:pt idx="28">
                  <c:v>46931</c:v>
                </c:pt>
                <c:pt idx="29">
                  <c:v>46961</c:v>
                </c:pt>
                <c:pt idx="30">
                  <c:v>46992</c:v>
                </c:pt>
                <c:pt idx="31">
                  <c:v>47023</c:v>
                </c:pt>
                <c:pt idx="32">
                  <c:v>47053</c:v>
                </c:pt>
                <c:pt idx="33">
                  <c:v>47084</c:v>
                </c:pt>
                <c:pt idx="34">
                  <c:v>47114</c:v>
                </c:pt>
                <c:pt idx="35">
                  <c:v>47145</c:v>
                </c:pt>
                <c:pt idx="36">
                  <c:v>47176</c:v>
                </c:pt>
              </c:numCache>
            </c:numRef>
          </c:cat>
          <c:val>
            <c:numRef>
              <c:f>'Forward Curve'!$H$6:$H$42</c:f>
              <c:numCache>
                <c:formatCode>0.00%</c:formatCode>
                <c:ptCount val="37"/>
                <c:pt idx="0">
                  <c:v>3.6672699451446536E-2</c:v>
                </c:pt>
                <c:pt idx="1">
                  <c:v>3.6528210683468565E-2</c:v>
                </c:pt>
                <c:pt idx="2">
                  <c:v>3.6284814754337091E-2</c:v>
                </c:pt>
                <c:pt idx="3">
                  <c:v>3.586471266299586E-2</c:v>
                </c:pt>
                <c:pt idx="4">
                  <c:v>3.522230226744906E-2</c:v>
                </c:pt>
                <c:pt idx="5">
                  <c:v>3.4451077121146027E-2</c:v>
                </c:pt>
                <c:pt idx="6">
                  <c:v>3.3696433569920359E-2</c:v>
                </c:pt>
                <c:pt idx="7">
                  <c:v>3.2993540558394763E-2</c:v>
                </c:pt>
                <c:pt idx="8">
                  <c:v>3.2210084082567592E-2</c:v>
                </c:pt>
                <c:pt idx="9">
                  <c:v>3.1502848485491654E-2</c:v>
                </c:pt>
                <c:pt idx="10">
                  <c:v>3.1075179471680592E-2</c:v>
                </c:pt>
                <c:pt idx="11">
                  <c:v>3.0631618045525246E-2</c:v>
                </c:pt>
                <c:pt idx="12">
                  <c:v>3.0013693618007823E-2</c:v>
                </c:pt>
                <c:pt idx="13">
                  <c:v>2.99942161855693E-2</c:v>
                </c:pt>
                <c:pt idx="14">
                  <c:v>2.999296774190361E-2</c:v>
                </c:pt>
                <c:pt idx="15">
                  <c:v>2.9994216185561307E-2</c:v>
                </c:pt>
                <c:pt idx="16">
                  <c:v>2.9994216185566636E-2</c:v>
                </c:pt>
                <c:pt idx="17">
                  <c:v>2.9996713280717461E-2</c:v>
                </c:pt>
                <c:pt idx="18">
                  <c:v>2.9830119925346565E-2</c:v>
                </c:pt>
                <c:pt idx="19">
                  <c:v>2.9770449112959341E-2</c:v>
                </c:pt>
                <c:pt idx="20">
                  <c:v>2.977167907410062E-2</c:v>
                </c:pt>
                <c:pt idx="21">
                  <c:v>2.9774139199600928E-2</c:v>
                </c:pt>
                <c:pt idx="22">
                  <c:v>2.9774139199598502E-2</c:v>
                </c:pt>
                <c:pt idx="23">
                  <c:v>2.9769219219559159E-2</c:v>
                </c:pt>
                <c:pt idx="24">
                  <c:v>3.0575423099952207E-2</c:v>
                </c:pt>
                <c:pt idx="25">
                  <c:v>3.0749557454282872E-2</c:v>
                </c:pt>
                <c:pt idx="26">
                  <c:v>3.0750869614774703E-2</c:v>
                </c:pt>
                <c:pt idx="27">
                  <c:v>3.0752181849904855E-2</c:v>
                </c:pt>
                <c:pt idx="28">
                  <c:v>3.0752181849909858E-2</c:v>
                </c:pt>
                <c:pt idx="29">
                  <c:v>3.0750869614769548E-2</c:v>
                </c:pt>
                <c:pt idx="30">
                  <c:v>3.0749557454280207E-2</c:v>
                </c:pt>
                <c:pt idx="31">
                  <c:v>3.0750869614772126E-2</c:v>
                </c:pt>
                <c:pt idx="32">
                  <c:v>3.0749557454280207E-2</c:v>
                </c:pt>
                <c:pt idx="33">
                  <c:v>3.0749557454282872E-2</c:v>
                </c:pt>
                <c:pt idx="34">
                  <c:v>3.0750869614772126E-2</c:v>
                </c:pt>
                <c:pt idx="35">
                  <c:v>3.0746933357204766E-2</c:v>
                </c:pt>
                <c:pt idx="36">
                  <c:v>3.2082245231130346E-2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+2 Standard Deviations</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46080</c:v>
                </c:pt>
                <c:pt idx="1">
                  <c:v>46108</c:v>
                </c:pt>
                <c:pt idx="2">
                  <c:v>46139</c:v>
                </c:pt>
                <c:pt idx="3">
                  <c:v>46169</c:v>
                </c:pt>
                <c:pt idx="4">
                  <c:v>46200</c:v>
                </c:pt>
                <c:pt idx="5">
                  <c:v>46230</c:v>
                </c:pt>
                <c:pt idx="6">
                  <c:v>46261</c:v>
                </c:pt>
                <c:pt idx="7">
                  <c:v>46292</c:v>
                </c:pt>
                <c:pt idx="8">
                  <c:v>46322</c:v>
                </c:pt>
                <c:pt idx="9">
                  <c:v>46353</c:v>
                </c:pt>
                <c:pt idx="10">
                  <c:v>46383</c:v>
                </c:pt>
                <c:pt idx="11">
                  <c:v>46414</c:v>
                </c:pt>
                <c:pt idx="12">
                  <c:v>46445</c:v>
                </c:pt>
                <c:pt idx="13">
                  <c:v>46473</c:v>
                </c:pt>
                <c:pt idx="14">
                  <c:v>46504</c:v>
                </c:pt>
                <c:pt idx="15">
                  <c:v>46534</c:v>
                </c:pt>
                <c:pt idx="16">
                  <c:v>46565</c:v>
                </c:pt>
                <c:pt idx="17">
                  <c:v>46595</c:v>
                </c:pt>
                <c:pt idx="18">
                  <c:v>46626</c:v>
                </c:pt>
                <c:pt idx="19">
                  <c:v>46657</c:v>
                </c:pt>
                <c:pt idx="20">
                  <c:v>46687</c:v>
                </c:pt>
                <c:pt idx="21">
                  <c:v>46718</c:v>
                </c:pt>
                <c:pt idx="22">
                  <c:v>46748</c:v>
                </c:pt>
                <c:pt idx="23">
                  <c:v>46779</c:v>
                </c:pt>
                <c:pt idx="24">
                  <c:v>46810</c:v>
                </c:pt>
                <c:pt idx="25">
                  <c:v>46839</c:v>
                </c:pt>
                <c:pt idx="26">
                  <c:v>46870</c:v>
                </c:pt>
                <c:pt idx="27">
                  <c:v>46900</c:v>
                </c:pt>
                <c:pt idx="28">
                  <c:v>46931</c:v>
                </c:pt>
                <c:pt idx="29">
                  <c:v>46961</c:v>
                </c:pt>
                <c:pt idx="30">
                  <c:v>46992</c:v>
                </c:pt>
                <c:pt idx="31">
                  <c:v>47023</c:v>
                </c:pt>
                <c:pt idx="32">
                  <c:v>47053</c:v>
                </c:pt>
                <c:pt idx="33">
                  <c:v>47084</c:v>
                </c:pt>
                <c:pt idx="34">
                  <c:v>47114</c:v>
                </c:pt>
                <c:pt idx="35">
                  <c:v>47145</c:v>
                </c:pt>
                <c:pt idx="36">
                  <c:v>47176</c:v>
                </c:pt>
              </c:numCache>
            </c:numRef>
          </c:cat>
          <c:val>
            <c:numRef>
              <c:f>'Forward Curve'!$I$6:$I$42</c:f>
              <c:numCache>
                <c:formatCode>0.00000%</c:formatCode>
                <c:ptCount val="37"/>
                <c:pt idx="0">
                  <c:v>3.6672699451446536E-2</c:v>
                </c:pt>
                <c:pt idx="1">
                  <c:v>4.0192108260668089E-2</c:v>
                </c:pt>
                <c:pt idx="2">
                  <c:v>4.1558016703259579E-2</c:v>
                </c:pt>
                <c:pt idx="3">
                  <c:v>4.2359918639421061E-2</c:v>
                </c:pt>
                <c:pt idx="4">
                  <c:v>4.2614739237262944E-2</c:v>
                </c:pt>
                <c:pt idx="5">
                  <c:v>4.2504076502814021E-2</c:v>
                </c:pt>
                <c:pt idx="6">
                  <c:v>4.2548927799978889E-2</c:v>
                </c:pt>
                <c:pt idx="7">
                  <c:v>4.2336268401267092E-2</c:v>
                </c:pt>
                <c:pt idx="8">
                  <c:v>4.1886841961193647E-2</c:v>
                </c:pt>
                <c:pt idx="9">
                  <c:v>4.1895339651208133E-2</c:v>
                </c:pt>
                <c:pt idx="10">
                  <c:v>4.2419637894882206E-2</c:v>
                </c:pt>
                <c:pt idx="11">
                  <c:v>4.3021318846531521E-2</c:v>
                </c:pt>
                <c:pt idx="12">
                  <c:v>4.3713517149082254E-2</c:v>
                </c:pt>
                <c:pt idx="13">
                  <c:v>4.4232437220708382E-2</c:v>
                </c:pt>
                <c:pt idx="14">
                  <c:v>4.4776356270254523E-2</c:v>
                </c:pt>
                <c:pt idx="15">
                  <c:v>4.5286187902326989E-2</c:v>
                </c:pt>
                <c:pt idx="16">
                  <c:v>4.5785618961504668E-2</c:v>
                </c:pt>
                <c:pt idx="17">
                  <c:v>4.6257180358531415E-2</c:v>
                </c:pt>
                <c:pt idx="18">
                  <c:v>4.6309041438107497E-2</c:v>
                </c:pt>
                <c:pt idx="19">
                  <c:v>4.6653898021208298E-2</c:v>
                </c:pt>
                <c:pt idx="20">
                  <c:v>4.7083023426064824E-2</c:v>
                </c:pt>
                <c:pt idx="21">
                  <c:v>4.7515900378436705E-2</c:v>
                </c:pt>
                <c:pt idx="22">
                  <c:v>4.8804728246774731E-2</c:v>
                </c:pt>
                <c:pt idx="23">
                  <c:v>5.0252536241843504E-2</c:v>
                </c:pt>
                <c:pt idx="24">
                  <c:v>5.2918936187262504E-2</c:v>
                </c:pt>
                <c:pt idx="25">
                  <c:v>5.3667576113326433E-2</c:v>
                </c:pt>
                <c:pt idx="26">
                  <c:v>5.4136453905652381E-2</c:v>
                </c:pt>
                <c:pt idx="27">
                  <c:v>5.4587708421855279E-2</c:v>
                </c:pt>
                <c:pt idx="28">
                  <c:v>5.503707756374715E-2</c:v>
                </c:pt>
                <c:pt idx="29">
                  <c:v>5.5462828583176527E-2</c:v>
                </c:pt>
                <c:pt idx="30">
                  <c:v>5.590058600777293E-2</c:v>
                </c:pt>
                <c:pt idx="31">
                  <c:v>5.6330880850833549E-2</c:v>
                </c:pt>
                <c:pt idx="32">
                  <c:v>5.6737899399526753E-2</c:v>
                </c:pt>
                <c:pt idx="33">
                  <c:v>5.7155573906414112E-2</c:v>
                </c:pt>
                <c:pt idx="34">
                  <c:v>5.7541391940982255E-2</c:v>
                </c:pt>
                <c:pt idx="35">
                  <c:v>5.7950122138619935E-2</c:v>
                </c:pt>
                <c:pt idx="36">
                  <c:v>5.9871171404967165E-2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hyperlink" Target="https://www.loanboss.com/3min-lb-demo"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12</xdr:row>
      <xdr:rowOff>16212</xdr:rowOff>
    </xdr:from>
    <xdr:to>
      <xdr:col>1</xdr:col>
      <xdr:colOff>172870</xdr:colOff>
      <xdr:row>12</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219075</xdr:colOff>
      <xdr:row>16</xdr:row>
      <xdr:rowOff>0</xdr:rowOff>
    </xdr:from>
    <xdr:to>
      <xdr:col>5</xdr:col>
      <xdr:colOff>0</xdr:colOff>
      <xdr:row>20</xdr:row>
      <xdr:rowOff>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496131D5-E5FF-A383-D988-21E64C0CD2F0}"/>
            </a:ext>
          </a:extLst>
        </xdr:cNvPr>
        <xdr:cNvSpPr/>
      </xdr:nvSpPr>
      <xdr:spPr>
        <a:xfrm>
          <a:off x="2400300" y="3209925"/>
          <a:ext cx="1466850" cy="80010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AUTOMATE</a:t>
          </a:r>
          <a:r>
            <a:rPr lang="en-US" sz="1400" b="1" baseline="0"/>
            <a:t> FORWARD CURVES</a:t>
          </a:r>
          <a:endParaRPr lang="en-US" sz="14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3" sqref="D13:E13"/>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9" t="s">
        <v>29</v>
      </c>
      <c r="H3" s="139" t="s">
        <v>30</v>
      </c>
      <c r="I3" s="138" t="str">
        <f>IF($D$13=DataValidation!$A$11,'Forward Curve'!$D$15,$E$14)</f>
        <v>+2 Standard Deviations</v>
      </c>
    </row>
    <row r="4" spans="2:20" x14ac:dyDescent="0.25">
      <c r="G4" s="139"/>
      <c r="H4" s="139"/>
      <c r="I4" s="138"/>
    </row>
    <row r="5" spans="2:20" x14ac:dyDescent="0.25">
      <c r="H5" s="9"/>
      <c r="I5" s="9"/>
    </row>
    <row r="6" spans="2:20" ht="15.75" x14ac:dyDescent="0.25">
      <c r="G6" s="20">
        <f>IF($D$13=DataValidation!$A$6,Vols!N6,Vols!C2)</f>
        <v>46080</v>
      </c>
      <c r="H6" s="112">
        <f>IF($D$13=DataValidation!$A$6,Vols!O6/100,IF($D$13=DataValidation!$A$5,Vols!$V6,IF($D$13=DataValidation!$A$7,Vols!$X6,IF('Forward Curve'!$D$13=DataValidation!$A$10,Vols!$Z6,IF('Forward Curve'!$D$13=DataValidation!$A$4,Vols!$AG6,IF('Forward Curve'!$D$13=DataValidation!$A$9,Vols!$Y6,IF('Forward Curve'!$D$13=DataValidation!$A$11,Vols!$AZ6,IF($D$13=DataValidation!$A$2,Vols!AA6,IF($D$13=DataValidation!$A$3,Vols!AB6,IF($D$13=DataValidation!$A$8,Vols!W6,""))))))))))</f>
        <v>3.6672699451446536E-2</v>
      </c>
      <c r="I6" s="24">
        <f>IF($D$13=DataValidation!$A$6,"",IF($D$13=DataValidation!$A$11,Vols!BG6,Vols!AS6))</f>
        <v>3.6672699451446536E-2</v>
      </c>
      <c r="O6" s="30" t="s">
        <v>32</v>
      </c>
    </row>
    <row r="7" spans="2:20" ht="15.75" x14ac:dyDescent="0.25">
      <c r="G7" s="20">
        <f>IF($D$13=DataValidation!$A$6,Vols!N7,EDATE($G$6,COUNT($G$6:G6)))</f>
        <v>46108</v>
      </c>
      <c r="H7" s="112">
        <f>IF($D$13=DataValidation!$A$6,Vols!O7/100,IF($D$13=DataValidation!$A$5,Vols!$V7,IF($D$13=DataValidation!$A$7,Vols!$X7,IF('Forward Curve'!$D$13=DataValidation!$A$10,Vols!$Z7,IF('Forward Curve'!$D$13=DataValidation!$A$4,Vols!$AG7,IF('Forward Curve'!$D$13=DataValidation!$A$9,Vols!$Y7,IF('Forward Curve'!$D$13=DataValidation!$A$11,Vols!$AZ7,IF($D$13=DataValidation!$A$2,Vols!AA7,IF($D$13=DataValidation!$A$3,Vols!AB7,IF($D$13=DataValidation!$A$8,Vols!W7,""))))))))))</f>
        <v>3.6528210683468565E-2</v>
      </c>
      <c r="I7" s="24">
        <f>IF($D$13=DataValidation!$A$6,"",IF($D$13=DataValidation!$A$11,Vols!BG7,Vols!AS7))</f>
        <v>4.0192108260668089E-2</v>
      </c>
      <c r="N7" s="29" t="s">
        <v>4</v>
      </c>
      <c r="P7" s="28" t="str">
        <f>IF($D$13=DataValidation!$A$6,"N/A",E14)</f>
        <v>+2 Standard Deviations</v>
      </c>
    </row>
    <row r="8" spans="2:20" ht="15.75" x14ac:dyDescent="0.25">
      <c r="G8" s="20">
        <f>IF($D$13=DataValidation!$A$6,Vols!N8,EDATE($G$6,COUNT($G$6:G7)))</f>
        <v>46139</v>
      </c>
      <c r="H8" s="112">
        <f>IF($D$13=DataValidation!$A$6,Vols!O8/100,IF($D$13=DataValidation!$A$5,Vols!$V8,IF($D$13=DataValidation!$A$7,Vols!$X8,IF('Forward Curve'!$D$13=DataValidation!$A$10,Vols!$Z8,IF('Forward Curve'!$D$13=DataValidation!$A$4,Vols!$AG8,IF('Forward Curve'!$D$13=DataValidation!$A$9,Vols!$Y8,IF('Forward Curve'!$D$13=DataValidation!$A$11,Vols!$AZ8,IF($D$13=DataValidation!$A$2,Vols!AA8,IF($D$13=DataValidation!$A$3,Vols!AB8,IF($D$13=DataValidation!$A$8,Vols!W8,""))))))))))</f>
        <v>3.6284814754337091E-2</v>
      </c>
      <c r="I8" s="24">
        <f>IF($D$13=DataValidation!$A$6,"",IF($D$13=DataValidation!$A$11,Vols!BG8,Vols!AS8))</f>
        <v>4.1558016703259579E-2</v>
      </c>
      <c r="T8" s="26"/>
    </row>
    <row r="9" spans="2:20" ht="15.75" x14ac:dyDescent="0.25">
      <c r="F9" s="18"/>
      <c r="G9" s="20">
        <f>IF($D$13=DataValidation!$A$6,Vols!N9,EDATE($G$6,COUNT($G$6:G8)))</f>
        <v>46169</v>
      </c>
      <c r="H9" s="112">
        <f>IF($D$13=DataValidation!$A$6,Vols!O9/100,IF($D$13=DataValidation!$A$5,Vols!$V9,IF($D$13=DataValidation!$A$7,Vols!$X9,IF('Forward Curve'!$D$13=DataValidation!$A$10,Vols!$Z9,IF('Forward Curve'!$D$13=DataValidation!$A$4,Vols!$AG9,IF('Forward Curve'!$D$13=DataValidation!$A$9,Vols!$Y9,IF('Forward Curve'!$D$13=DataValidation!$A$11,Vols!$AZ9,IF($D$13=DataValidation!$A$2,Vols!AA9,IF($D$13=DataValidation!$A$3,Vols!AB9,IF($D$13=DataValidation!$A$8,Vols!W9,""))))))))))</f>
        <v>3.586471266299586E-2</v>
      </c>
      <c r="I9" s="24">
        <f>IF($D$13=DataValidation!$A$6,"",IF($D$13=DataValidation!$A$11,Vols!BG9,Vols!AS9))</f>
        <v>4.2359918639421061E-2</v>
      </c>
      <c r="T9" s="26"/>
    </row>
    <row r="10" spans="2:20" ht="15.75" x14ac:dyDescent="0.25">
      <c r="G10" s="20">
        <f>IF($D$13=DataValidation!$A$6,Vols!N10,EDATE($G$6,COUNT($G$6:G9)))</f>
        <v>46200</v>
      </c>
      <c r="H10" s="112">
        <f>IF($D$13=DataValidation!$A$6,Vols!O10/100,IF($D$13=DataValidation!$A$5,Vols!$V10,IF($D$13=DataValidation!$A$7,Vols!$X10,IF('Forward Curve'!$D$13=DataValidation!$A$10,Vols!$Z10,IF('Forward Curve'!$D$13=DataValidation!$A$4,Vols!$AG10,IF('Forward Curve'!$D$13=DataValidation!$A$9,Vols!$Y10,IF('Forward Curve'!$D$13=DataValidation!$A$11,Vols!$AZ10,IF($D$13=DataValidation!$A$2,Vols!AA10,IF($D$13=DataValidation!$A$3,Vols!AB10,IF($D$13=DataValidation!$A$8,Vols!W10,""))))))))))</f>
        <v>3.522230226744906E-2</v>
      </c>
      <c r="I10" s="24">
        <f>IF($D$13=DataValidation!$A$6,"",IF($D$13=DataValidation!$A$11,Vols!BG10,Vols!AS10))</f>
        <v>4.2614739237262944E-2</v>
      </c>
      <c r="T10" s="26"/>
    </row>
    <row r="11" spans="2:20" ht="16.5" thickBot="1" x14ac:dyDescent="0.3">
      <c r="C11" s="21" t="s">
        <v>16</v>
      </c>
      <c r="D11" s="22"/>
      <c r="E11" s="22"/>
      <c r="G11" s="20">
        <f>IF($D$13=DataValidation!$A$6,Vols!N11,EDATE($G$6,COUNT($G$6:G10)))</f>
        <v>46230</v>
      </c>
      <c r="H11" s="112">
        <f>IF($D$13=DataValidation!$A$6,Vols!O11/100,IF($D$13=DataValidation!$A$5,Vols!$V11,IF($D$13=DataValidation!$A$7,Vols!$X11,IF('Forward Curve'!$D$13=DataValidation!$A$10,Vols!$Z11,IF('Forward Curve'!$D$13=DataValidation!$A$4,Vols!$AG11,IF('Forward Curve'!$D$13=DataValidation!$A$9,Vols!$Y11,IF('Forward Curve'!$D$13=DataValidation!$A$11,Vols!$AZ11,IF($D$13=DataValidation!$A$2,Vols!AA11,IF($D$13=DataValidation!$A$3,Vols!AB11,IF($D$13=DataValidation!$A$8,Vols!W11,""))))))))))</f>
        <v>3.4451077121146027E-2</v>
      </c>
      <c r="I11" s="24">
        <f>IF($D$13=DataValidation!$A$6,"",IF($D$13=DataValidation!$A$11,Vols!BG11,Vols!AS11))</f>
        <v>4.2504076502814021E-2</v>
      </c>
      <c r="T11" s="26"/>
    </row>
    <row r="12" spans="2:20" ht="16.5" thickBot="1" x14ac:dyDescent="0.3">
      <c r="G12" s="20">
        <f>IF($D$13=DataValidation!$A$6,Vols!N12,EDATE($G$6,COUNT($G$6:G11)))</f>
        <v>46261</v>
      </c>
      <c r="H12" s="112">
        <f>IF($D$13=DataValidation!$A$6,Vols!O12/100,IF($D$13=DataValidation!$A$5,Vols!$V12,IF($D$13=DataValidation!$A$7,Vols!$X12,IF('Forward Curve'!$D$13=DataValidation!$A$10,Vols!$Z12,IF('Forward Curve'!$D$13=DataValidation!$A$4,Vols!$AG12,IF('Forward Curve'!$D$13=DataValidation!$A$9,Vols!$Y12,IF('Forward Curve'!$D$13=DataValidation!$A$11,Vols!$AZ12,IF($D$13=DataValidation!$A$2,Vols!AA12,IF($D$13=DataValidation!$A$3,Vols!AB12,IF($D$13=DataValidation!$A$8,Vols!W12,""))))))))))</f>
        <v>3.3696433569920359E-2</v>
      </c>
      <c r="I12" s="24">
        <f>IF($D$13=DataValidation!$A$6,"",IF($D$13=DataValidation!$A$11,Vols!BG12,Vols!AS12))</f>
        <v>4.2548927799978889E-2</v>
      </c>
      <c r="T12" s="26"/>
    </row>
    <row r="13" spans="2:20" ht="18.75" thickBot="1" x14ac:dyDescent="0.3">
      <c r="B13" s="25" t="s">
        <v>31</v>
      </c>
      <c r="C13" s="19" t="s">
        <v>2</v>
      </c>
      <c r="D13" s="140" t="s">
        <v>64</v>
      </c>
      <c r="E13" s="140"/>
      <c r="G13" s="20">
        <f>IF($D$13=DataValidation!$A$6,Vols!N13,EDATE($G$6,COUNT($G$6:G12)))</f>
        <v>46292</v>
      </c>
      <c r="H13" s="112">
        <f>IF($D$13=DataValidation!$A$6,Vols!O13/100,IF($D$13=DataValidation!$A$5,Vols!$V13,IF($D$13=DataValidation!$A$7,Vols!$X13,IF('Forward Curve'!$D$13=DataValidation!$A$10,Vols!$Z13,IF('Forward Curve'!$D$13=DataValidation!$A$4,Vols!$AG13,IF('Forward Curve'!$D$13=DataValidation!$A$9,Vols!$Y13,IF('Forward Curve'!$D$13=DataValidation!$A$11,Vols!$AZ13,IF($D$13=DataValidation!$A$2,Vols!AA13,IF($D$13=DataValidation!$A$3,Vols!AB13,IF($D$13=DataValidation!$A$8,Vols!W13,""))))))))))</f>
        <v>3.2993540558394763E-2</v>
      </c>
      <c r="I13" s="24">
        <f>IF($D$13=DataValidation!$A$6,"",IF($D$13=DataValidation!$A$11,Vols!BG13,Vols!AS13))</f>
        <v>4.2336268401267092E-2</v>
      </c>
      <c r="T13" s="26"/>
    </row>
    <row r="14" spans="2:20" ht="15.75" x14ac:dyDescent="0.25">
      <c r="C14" s="19" t="str">
        <f>IF(D13=DataValidation!A6,"",IF($D$13=DataValidation!$A$11,"","Market Shock"))</f>
        <v>Market Shock</v>
      </c>
      <c r="D14" s="109"/>
      <c r="E14" s="109" t="s">
        <v>27</v>
      </c>
      <c r="G14" s="20">
        <f>IF($D$13=DataValidation!$A$6,Vols!N14,EDATE($G$6,COUNT($G$6:G13)))</f>
        <v>46322</v>
      </c>
      <c r="H14" s="112">
        <f>IF($D$13=DataValidation!$A$6,Vols!O14/100,IF($D$13=DataValidation!$A$5,Vols!$V14,IF($D$13=DataValidation!$A$7,Vols!$X14,IF('Forward Curve'!$D$13=DataValidation!$A$10,Vols!$Z14,IF('Forward Curve'!$D$13=DataValidation!$A$4,Vols!$AG14,IF('Forward Curve'!$D$13=DataValidation!$A$9,Vols!$Y14,IF('Forward Curve'!$D$13=DataValidation!$A$11,Vols!$AZ14,IF($D$13=DataValidation!$A$2,Vols!AA14,IF($D$13=DataValidation!$A$3,Vols!AB14,IF($D$13=DataValidation!$A$8,Vols!W14,""))))))))))</f>
        <v>3.2210084082567592E-2</v>
      </c>
      <c r="I14" s="24">
        <f>IF($D$13=DataValidation!$A$6,"",IF($D$13=DataValidation!$A$11,Vols!BG14,Vols!AS14))</f>
        <v>4.1886841961193647E-2</v>
      </c>
      <c r="T14" s="26"/>
    </row>
    <row r="15" spans="2:20" ht="15.75" x14ac:dyDescent="0.25">
      <c r="C15" s="19" t="str">
        <f>IF($D$13=DataValidation!$A$11,"Market Shock","")</f>
        <v/>
      </c>
      <c r="D15" s="140" t="s">
        <v>46</v>
      </c>
      <c r="E15" s="140"/>
      <c r="G15" s="20">
        <f>IF($D$13=DataValidation!$A$6,Vols!N15,EDATE($G$6,COUNT($G$6:G14)))</f>
        <v>46353</v>
      </c>
      <c r="H15" s="112">
        <f>IF($D$13=DataValidation!$A$6,Vols!O15/100,IF($D$13=DataValidation!$A$5,Vols!$V15,IF($D$13=DataValidation!$A$7,Vols!$X15,IF('Forward Curve'!$D$13=DataValidation!$A$10,Vols!$Z15,IF('Forward Curve'!$D$13=DataValidation!$A$4,Vols!$AG15,IF('Forward Curve'!$D$13=DataValidation!$A$9,Vols!$Y15,IF('Forward Curve'!$D$13=DataValidation!$A$11,Vols!$AZ15,IF($D$13=DataValidation!$A$2,Vols!AA15,IF($D$13=DataValidation!$A$3,Vols!AB15,IF($D$13=DataValidation!$A$8,Vols!W15,""))))))))))</f>
        <v>3.1502848485491654E-2</v>
      </c>
      <c r="I15" s="24">
        <f>IF($D$13=DataValidation!$A$6,"",IF($D$13=DataValidation!$A$11,Vols!BG15,Vols!AS15))</f>
        <v>4.1895339651208133E-2</v>
      </c>
      <c r="T15" s="26"/>
    </row>
    <row r="16" spans="2:20" ht="15.75" x14ac:dyDescent="0.25">
      <c r="G16" s="20">
        <f>IF($D$13=DataValidation!$A$6,Vols!N16,EDATE($G$6,COUNT($G$6:G15)))</f>
        <v>46383</v>
      </c>
      <c r="H16" s="112">
        <f>IF($D$13=DataValidation!$A$6,Vols!O16/100,IF($D$13=DataValidation!$A$5,Vols!$V16,IF($D$13=DataValidation!$A$7,Vols!$X16,IF('Forward Curve'!$D$13=DataValidation!$A$10,Vols!$Z16,IF('Forward Curve'!$D$13=DataValidation!$A$4,Vols!$AG16,IF('Forward Curve'!$D$13=DataValidation!$A$9,Vols!$Y16,IF('Forward Curve'!$D$13=DataValidation!$A$11,Vols!$AZ16,IF($D$13=DataValidation!$A$2,Vols!AA16,IF($D$13=DataValidation!$A$3,Vols!AB16,IF($D$13=DataValidation!$A$8,Vols!W16,""))))))))))</f>
        <v>3.1075179471680592E-2</v>
      </c>
      <c r="I16" s="24">
        <f>IF($D$13=DataValidation!$A$6,"",IF($D$13=DataValidation!$A$11,Vols!BG16,Vols!AS16))</f>
        <v>4.2419637894882206E-2</v>
      </c>
      <c r="T16" s="26"/>
    </row>
    <row r="17" spans="3:20" ht="15.75" x14ac:dyDescent="0.25">
      <c r="C17" s="136" t="s">
        <v>96</v>
      </c>
      <c r="D17" s="136"/>
      <c r="E17" s="127"/>
      <c r="G17" s="20">
        <f>IF($D$13=DataValidation!$A$6,Vols!N17,EDATE($G$6,COUNT($G$6:G16)))</f>
        <v>46414</v>
      </c>
      <c r="H17" s="112">
        <f>IF($D$13=DataValidation!$A$6,Vols!O17/100,IF($D$13=DataValidation!$A$5,Vols!$V17,IF($D$13=DataValidation!$A$7,Vols!$X17,IF('Forward Curve'!$D$13=DataValidation!$A$10,Vols!$Z17,IF('Forward Curve'!$D$13=DataValidation!$A$4,Vols!$AG17,IF('Forward Curve'!$D$13=DataValidation!$A$9,Vols!$Y17,IF('Forward Curve'!$D$13=DataValidation!$A$11,Vols!$AZ17,IF($D$13=DataValidation!$A$2,Vols!AA17,IF($D$13=DataValidation!$A$3,Vols!AB17,IF($D$13=DataValidation!$A$8,Vols!W17,""))))))))))</f>
        <v>3.0631618045525246E-2</v>
      </c>
      <c r="I17" s="24">
        <f>IF($D$13=DataValidation!$A$6,"",IF($D$13=DataValidation!$A$11,Vols!BG17,Vols!AS17))</f>
        <v>4.3021318846531521E-2</v>
      </c>
      <c r="T17" s="26"/>
    </row>
    <row r="18" spans="3:20" ht="15.75" customHeight="1" x14ac:dyDescent="0.25">
      <c r="C18" s="136"/>
      <c r="D18" s="136"/>
      <c r="E18" s="127"/>
      <c r="G18" s="20">
        <f>IF($D$13=DataValidation!$A$6,Vols!N18,EDATE($G$6,COUNT($G$6:G17)))</f>
        <v>46445</v>
      </c>
      <c r="H18" s="112">
        <f>IF($D$13=DataValidation!$A$6,Vols!O18/100,IF($D$13=DataValidation!$A$5,Vols!$V18,IF($D$13=DataValidation!$A$7,Vols!$X18,IF('Forward Curve'!$D$13=DataValidation!$A$10,Vols!$Z18,IF('Forward Curve'!$D$13=DataValidation!$A$4,Vols!$AG18,IF('Forward Curve'!$D$13=DataValidation!$A$9,Vols!$Y18,IF('Forward Curve'!$D$13=DataValidation!$A$11,Vols!$AZ18,IF($D$13=DataValidation!$A$2,Vols!AA18,IF($D$13=DataValidation!$A$3,Vols!AB18,IF($D$13=DataValidation!$A$8,Vols!W18,""))))))))))</f>
        <v>3.0013693618007823E-2</v>
      </c>
      <c r="I18" s="24">
        <f>IF($D$13=DataValidation!$A$6,"",IF($D$13=DataValidation!$A$11,Vols!BG18,Vols!AS18))</f>
        <v>4.3713517149082254E-2</v>
      </c>
      <c r="T18" s="26"/>
    </row>
    <row r="19" spans="3:20" ht="15.75" x14ac:dyDescent="0.25">
      <c r="C19" s="136"/>
      <c r="D19" s="136"/>
      <c r="E19" s="127"/>
      <c r="G19" s="20">
        <f>IF($D$13=DataValidation!$A$6,Vols!N19,EDATE($G$6,COUNT($G$6:G18)))</f>
        <v>46473</v>
      </c>
      <c r="H19" s="112">
        <f>IF($D$13=DataValidation!$A$6,Vols!O19/100,IF($D$13=DataValidation!$A$5,Vols!$V19,IF($D$13=DataValidation!$A$7,Vols!$X19,IF('Forward Curve'!$D$13=DataValidation!$A$10,Vols!$Z19,IF('Forward Curve'!$D$13=DataValidation!$A$4,Vols!$AG19,IF('Forward Curve'!$D$13=DataValidation!$A$9,Vols!$Y19,IF('Forward Curve'!$D$13=DataValidation!$A$11,Vols!$AZ19,IF($D$13=DataValidation!$A$2,Vols!AA19,IF($D$13=DataValidation!$A$3,Vols!AB19,IF($D$13=DataValidation!$A$8,Vols!W19,""))))))))))</f>
        <v>2.99942161855693E-2</v>
      </c>
      <c r="I19" s="24">
        <f>IF($D$13=DataValidation!$A$6,"",IF($D$13=DataValidation!$A$11,Vols!BG19,Vols!AS19))</f>
        <v>4.4232437220708382E-2</v>
      </c>
      <c r="T19" s="26"/>
    </row>
    <row r="20" spans="3:20" ht="15.75" x14ac:dyDescent="0.25">
      <c r="C20" s="136"/>
      <c r="D20" s="136"/>
      <c r="E20" s="127"/>
      <c r="G20" s="20">
        <f>IF($D$13=DataValidation!$A$6,Vols!N20,EDATE($G$6,COUNT($G$6:G19)))</f>
        <v>46504</v>
      </c>
      <c r="H20" s="112">
        <f>IF($D$13=DataValidation!$A$6,Vols!O20/100,IF($D$13=DataValidation!$A$5,Vols!$V20,IF($D$13=DataValidation!$A$7,Vols!$X20,IF('Forward Curve'!$D$13=DataValidation!$A$10,Vols!$Z20,IF('Forward Curve'!$D$13=DataValidation!$A$4,Vols!$AG20,IF('Forward Curve'!$D$13=DataValidation!$A$9,Vols!$Y20,IF('Forward Curve'!$D$13=DataValidation!$A$11,Vols!$AZ20,IF($D$13=DataValidation!$A$2,Vols!AA20,IF($D$13=DataValidation!$A$3,Vols!AB20,IF($D$13=DataValidation!$A$8,Vols!W20,""))))))))))</f>
        <v>2.999296774190361E-2</v>
      </c>
      <c r="I20" s="24">
        <f>IF($D$13=DataValidation!$A$6,"",IF($D$13=DataValidation!$A$11,Vols!BG20,Vols!AS20))</f>
        <v>4.4776356270254523E-2</v>
      </c>
      <c r="L20" s="10"/>
      <c r="M20" s="10"/>
      <c r="N20" s="10"/>
      <c r="O20" s="10"/>
      <c r="P20" s="10"/>
      <c r="T20" s="26"/>
    </row>
    <row r="21" spans="3:20" ht="15.75" x14ac:dyDescent="0.25">
      <c r="C21" s="136"/>
      <c r="D21" s="136"/>
      <c r="E21" s="127"/>
      <c r="G21" s="20">
        <f>IF($D$13=DataValidation!$A$6,Vols!N21,EDATE($G$6,COUNT($G$6:G20)))</f>
        <v>46534</v>
      </c>
      <c r="H21" s="112">
        <f>IF($D$13=DataValidation!$A$6,Vols!O21/100,IF($D$13=DataValidation!$A$5,Vols!$V21,IF($D$13=DataValidation!$A$7,Vols!$X21,IF('Forward Curve'!$D$13=DataValidation!$A$10,Vols!$Z21,IF('Forward Curve'!$D$13=DataValidation!$A$4,Vols!$AG21,IF('Forward Curve'!$D$13=DataValidation!$A$9,Vols!$Y21,IF('Forward Curve'!$D$13=DataValidation!$A$11,Vols!$AZ21,IF($D$13=DataValidation!$A$2,Vols!AA21,IF($D$13=DataValidation!$A$3,Vols!AB21,IF($D$13=DataValidation!$A$8,Vols!W21,""))))))))))</f>
        <v>2.9994216185561307E-2</v>
      </c>
      <c r="I21" s="24">
        <f>IF($D$13=DataValidation!$A$6,"",IF($D$13=DataValidation!$A$11,Vols!BG21,Vols!AS21))</f>
        <v>4.5286187902326989E-2</v>
      </c>
      <c r="T21" s="26"/>
    </row>
    <row r="22" spans="3:20" ht="15.75" x14ac:dyDescent="0.25">
      <c r="C22" s="137" t="s">
        <v>97</v>
      </c>
      <c r="D22" s="137"/>
      <c r="E22" s="137"/>
      <c r="G22" s="20">
        <f>IF($D$13=DataValidation!$A$6,Vols!N22,EDATE($G$6,COUNT($G$6:G21)))</f>
        <v>46565</v>
      </c>
      <c r="H22" s="112">
        <f>IF($D$13=DataValidation!$A$6,Vols!O22/100,IF($D$13=DataValidation!$A$5,Vols!$V22,IF($D$13=DataValidation!$A$7,Vols!$X22,IF('Forward Curve'!$D$13=DataValidation!$A$10,Vols!$Z22,IF('Forward Curve'!$D$13=DataValidation!$A$4,Vols!$AG22,IF('Forward Curve'!$D$13=DataValidation!$A$9,Vols!$Y22,IF('Forward Curve'!$D$13=DataValidation!$A$11,Vols!$AZ22,IF($D$13=DataValidation!$A$2,Vols!AA22,IF($D$13=DataValidation!$A$3,Vols!AB22,IF($D$13=DataValidation!$A$8,Vols!W22,""))))))))))</f>
        <v>2.9994216185566636E-2</v>
      </c>
      <c r="I22" s="24">
        <f>IF($D$13=DataValidation!$A$6,"",IF($D$13=DataValidation!$A$11,Vols!BG22,Vols!AS22))</f>
        <v>4.5785618961504668E-2</v>
      </c>
      <c r="T22" s="26"/>
    </row>
    <row r="23" spans="3:20" ht="15.75" x14ac:dyDescent="0.25">
      <c r="C23" s="137"/>
      <c r="D23" s="137"/>
      <c r="E23" s="137"/>
      <c r="G23" s="20">
        <f>IF($D$13=DataValidation!$A$6,Vols!N23,EDATE($G$6,COUNT($G$6:G22)))</f>
        <v>46595</v>
      </c>
      <c r="H23" s="112">
        <f>IF($D$13=DataValidation!$A$6,Vols!O23/100,IF($D$13=DataValidation!$A$5,Vols!$V23,IF($D$13=DataValidation!$A$7,Vols!$X23,IF('Forward Curve'!$D$13=DataValidation!$A$10,Vols!$Z23,IF('Forward Curve'!$D$13=DataValidation!$A$4,Vols!$AG23,IF('Forward Curve'!$D$13=DataValidation!$A$9,Vols!$Y23,IF('Forward Curve'!$D$13=DataValidation!$A$11,Vols!$AZ23,IF($D$13=DataValidation!$A$2,Vols!AA23,IF($D$13=DataValidation!$A$3,Vols!AB23,IF($D$13=DataValidation!$A$8,Vols!W23,""))))))))))</f>
        <v>2.9996713280717461E-2</v>
      </c>
      <c r="I23" s="24">
        <f>IF($D$13=DataValidation!$A$6,"",IF($D$13=DataValidation!$A$11,Vols!BG23,Vols!AS23))</f>
        <v>4.6257180358531415E-2</v>
      </c>
      <c r="T23" s="26"/>
    </row>
    <row r="24" spans="3:20" ht="15.75" customHeight="1" x14ac:dyDescent="0.25">
      <c r="C24" s="137"/>
      <c r="D24" s="137"/>
      <c r="E24" s="137"/>
      <c r="G24" s="20">
        <f>IF($D$13=DataValidation!$A$6,Vols!N24,EDATE($G$6,COUNT($G$6:G23)))</f>
        <v>46626</v>
      </c>
      <c r="H24" s="112">
        <f>IF($D$13=DataValidation!$A$6,Vols!O24/100,IF($D$13=DataValidation!$A$5,Vols!$V24,IF($D$13=DataValidation!$A$7,Vols!$X24,IF('Forward Curve'!$D$13=DataValidation!$A$10,Vols!$Z24,IF('Forward Curve'!$D$13=DataValidation!$A$4,Vols!$AG24,IF('Forward Curve'!$D$13=DataValidation!$A$9,Vols!$Y24,IF('Forward Curve'!$D$13=DataValidation!$A$11,Vols!$AZ24,IF($D$13=DataValidation!$A$2,Vols!AA24,IF($D$13=DataValidation!$A$3,Vols!AB24,IF($D$13=DataValidation!$A$8,Vols!W24,""))))))))))</f>
        <v>2.9830119925346565E-2</v>
      </c>
      <c r="I24" s="24">
        <f>IF($D$13=DataValidation!$A$6,"",IF($D$13=DataValidation!$A$11,Vols!BG24,Vols!AS24))</f>
        <v>4.6309041438107497E-2</v>
      </c>
      <c r="T24" s="26"/>
    </row>
    <row r="25" spans="3:20" ht="16.5" thickBot="1" x14ac:dyDescent="0.3">
      <c r="C25" s="137"/>
      <c r="D25" s="137"/>
      <c r="E25" s="137"/>
      <c r="G25" s="20">
        <f>IF($D$13=DataValidation!$A$6,Vols!N25,EDATE($G$6,COUNT($G$6:G24)))</f>
        <v>46657</v>
      </c>
      <c r="H25" s="112">
        <f>IF($D$13=DataValidation!$A$6,Vols!O25/100,IF($D$13=DataValidation!$A$5,Vols!$V25,IF($D$13=DataValidation!$A$7,Vols!$X25,IF('Forward Curve'!$D$13=DataValidation!$A$10,Vols!$Z25,IF('Forward Curve'!$D$13=DataValidation!$A$4,Vols!$AG25,IF('Forward Curve'!$D$13=DataValidation!$A$9,Vols!$Y25,IF('Forward Curve'!$D$13=DataValidation!$A$11,Vols!$AZ25,IF($D$13=DataValidation!$A$2,Vols!AA25,IF($D$13=DataValidation!$A$3,Vols!AB25,IF($D$13=DataValidation!$A$8,Vols!W25,""))))))))))</f>
        <v>2.9770449112959341E-2</v>
      </c>
      <c r="I25" s="24">
        <f>IF($D$13=DataValidation!$A$6,"",IF($D$13=DataValidation!$A$11,Vols!BG25,Vols!AS25))</f>
        <v>4.6653898021208298E-2</v>
      </c>
      <c r="K25" s="23"/>
      <c r="L25" s="23"/>
      <c r="M25" s="23"/>
      <c r="N25" s="23"/>
      <c r="O25" s="23"/>
      <c r="P25" s="23"/>
      <c r="Q25" s="23"/>
      <c r="R25" s="23"/>
      <c r="S25" s="23"/>
      <c r="T25" s="27"/>
    </row>
    <row r="26" spans="3:20" ht="15.75" x14ac:dyDescent="0.25">
      <c r="C26" s="137"/>
      <c r="D26" s="137"/>
      <c r="E26" s="137"/>
      <c r="G26" s="20">
        <f>IF($D$13=DataValidation!$A$6,Vols!N26,EDATE($G$6,COUNT($G$6:G25)))</f>
        <v>46687</v>
      </c>
      <c r="H26" s="112">
        <f>IF($D$13=DataValidation!$A$6,Vols!O26/100,IF($D$13=DataValidation!$A$5,Vols!$V26,IF($D$13=DataValidation!$A$7,Vols!$X26,IF('Forward Curve'!$D$13=DataValidation!$A$10,Vols!$Z26,IF('Forward Curve'!$D$13=DataValidation!$A$4,Vols!$AG26,IF('Forward Curve'!$D$13=DataValidation!$A$9,Vols!$Y26,IF('Forward Curve'!$D$13=DataValidation!$A$11,Vols!$AZ26,IF($D$13=DataValidation!$A$2,Vols!AA26,IF($D$13=DataValidation!$A$3,Vols!AB26,IF($D$13=DataValidation!$A$8,Vols!W26,""))))))))))</f>
        <v>2.977167907410062E-2</v>
      </c>
      <c r="I26" s="24">
        <f>IF($D$13=DataValidation!$A$6,"",IF($D$13=DataValidation!$A$11,Vols!BG26,Vols!AS26))</f>
        <v>4.7083023426064824E-2</v>
      </c>
    </row>
    <row r="27" spans="3:20" ht="15.75" x14ac:dyDescent="0.25">
      <c r="C27" s="137"/>
      <c r="D27" s="137"/>
      <c r="E27" s="137"/>
      <c r="G27" s="20">
        <f>IF($D$13=DataValidation!$A$6,Vols!N27,EDATE($G$6,COUNT($G$6:G26)))</f>
        <v>46718</v>
      </c>
      <c r="H27" s="112">
        <f>IF($D$13=DataValidation!$A$6,Vols!O27/100,IF($D$13=DataValidation!$A$5,Vols!$V27,IF($D$13=DataValidation!$A$7,Vols!$X27,IF('Forward Curve'!$D$13=DataValidation!$A$10,Vols!$Z27,IF('Forward Curve'!$D$13=DataValidation!$A$4,Vols!$AG27,IF('Forward Curve'!$D$13=DataValidation!$A$9,Vols!$Y27,IF('Forward Curve'!$D$13=DataValidation!$A$11,Vols!$AZ27,IF($D$13=DataValidation!$A$2,Vols!AA27,IF($D$13=DataValidation!$A$3,Vols!AB27,IF($D$13=DataValidation!$A$8,Vols!W27,""))))))))))</f>
        <v>2.9774139199600928E-2</v>
      </c>
      <c r="I27" s="24">
        <f>IF($D$13=DataValidation!$A$6,"",IF($D$13=DataValidation!$A$11,Vols!BG27,Vols!AS27))</f>
        <v>4.7515900378436705E-2</v>
      </c>
    </row>
    <row r="28" spans="3:20" ht="15.75" customHeight="1" x14ac:dyDescent="0.25">
      <c r="C28" s="137"/>
      <c r="D28" s="137"/>
      <c r="E28" s="137"/>
      <c r="G28" s="20">
        <f>IF($D$13=DataValidation!$A$6,Vols!N28,EDATE($G$6,COUNT($G$6:G27)))</f>
        <v>46748</v>
      </c>
      <c r="H28" s="112">
        <f>IF($D$13=DataValidation!$A$6,Vols!O28/100,IF($D$13=DataValidation!$A$5,Vols!$V28,IF($D$13=DataValidation!$A$7,Vols!$X28,IF('Forward Curve'!$D$13=DataValidation!$A$10,Vols!$Z28,IF('Forward Curve'!$D$13=DataValidation!$A$4,Vols!$AG28,IF('Forward Curve'!$D$13=DataValidation!$A$9,Vols!$Y28,IF('Forward Curve'!$D$13=DataValidation!$A$11,Vols!$AZ28,IF($D$13=DataValidation!$A$2,Vols!AA28,IF($D$13=DataValidation!$A$3,Vols!AB28,IF($D$13=DataValidation!$A$8,Vols!W28,""))))))))))</f>
        <v>2.9774139199598502E-2</v>
      </c>
      <c r="I28" s="24">
        <f>IF($D$13=DataValidation!$A$6,"",IF($D$13=DataValidation!$A$11,Vols!BG28,Vols!AS28))</f>
        <v>4.8804728246774731E-2</v>
      </c>
      <c r="K28" s="124"/>
      <c r="L28" s="124"/>
      <c r="M28" s="124"/>
      <c r="N28" s="124"/>
      <c r="O28" s="125"/>
      <c r="P28" s="125"/>
      <c r="Q28" s="124"/>
      <c r="R28" s="125"/>
    </row>
    <row r="29" spans="3:20" ht="15.75" x14ac:dyDescent="0.25">
      <c r="C29" s="137"/>
      <c r="D29" s="137"/>
      <c r="E29" s="137"/>
      <c r="G29" s="20">
        <f>IF($D$13=DataValidation!$A$6,Vols!N29,EDATE($G$6,COUNT($G$6:G28)))</f>
        <v>46779</v>
      </c>
      <c r="H29" s="112">
        <f>IF($D$13=DataValidation!$A$6,Vols!O29/100,IF($D$13=DataValidation!$A$5,Vols!$V29,IF($D$13=DataValidation!$A$7,Vols!$X29,IF('Forward Curve'!$D$13=DataValidation!$A$10,Vols!$Z29,IF('Forward Curve'!$D$13=DataValidation!$A$4,Vols!$AG29,IF('Forward Curve'!$D$13=DataValidation!$A$9,Vols!$Y29,IF('Forward Curve'!$D$13=DataValidation!$A$11,Vols!$AZ29,IF($D$13=DataValidation!$A$2,Vols!AA29,IF($D$13=DataValidation!$A$3,Vols!AB29,IF($D$13=DataValidation!$A$8,Vols!W29,""))))))))))</f>
        <v>2.9769219219559159E-2</v>
      </c>
      <c r="I29" s="24">
        <f>IF($D$13=DataValidation!$A$6,"",IF($D$13=DataValidation!$A$11,Vols!BG29,Vols!AS29))</f>
        <v>5.0252536241843504E-2</v>
      </c>
      <c r="K29" s="125"/>
      <c r="L29" s="125"/>
      <c r="M29" s="125"/>
      <c r="N29" s="125"/>
      <c r="O29" s="125"/>
      <c r="P29" s="125"/>
      <c r="Q29" s="125"/>
      <c r="R29" s="125"/>
    </row>
    <row r="30" spans="3:20" ht="15.75" x14ac:dyDescent="0.25">
      <c r="C30" s="137"/>
      <c r="D30" s="137"/>
      <c r="E30" s="137"/>
      <c r="G30" s="20">
        <f>IF($D$13=DataValidation!$A$6,Vols!N30,EDATE($G$6,COUNT($G$6:G29)))</f>
        <v>46810</v>
      </c>
      <c r="H30" s="112">
        <f>IF($D$13=DataValidation!$A$6,Vols!O30/100,IF($D$13=DataValidation!$A$5,Vols!$V30,IF($D$13=DataValidation!$A$7,Vols!$X30,IF('Forward Curve'!$D$13=DataValidation!$A$10,Vols!$Z30,IF('Forward Curve'!$D$13=DataValidation!$A$4,Vols!$AG30,IF('Forward Curve'!$D$13=DataValidation!$A$9,Vols!$Y30,IF('Forward Curve'!$D$13=DataValidation!$A$11,Vols!$AZ30,IF($D$13=DataValidation!$A$2,Vols!AA30,IF($D$13=DataValidation!$A$3,Vols!AB30,IF($D$13=DataValidation!$A$8,Vols!W30,""))))))))))</f>
        <v>3.0575423099952207E-2</v>
      </c>
      <c r="I30" s="24">
        <f>IF($D$13=DataValidation!$A$6,"",IF($D$13=DataValidation!$A$11,Vols!BG30,Vols!AS30))</f>
        <v>5.2918936187262504E-2</v>
      </c>
      <c r="K30" s="125"/>
      <c r="L30" s="125"/>
      <c r="M30" s="125"/>
      <c r="N30" s="125"/>
      <c r="O30" s="125"/>
      <c r="P30" s="125"/>
      <c r="Q30" s="125"/>
      <c r="R30" s="125"/>
    </row>
    <row r="31" spans="3:20" ht="15.75" x14ac:dyDescent="0.25">
      <c r="C31" s="137"/>
      <c r="D31" s="137"/>
      <c r="E31" s="137"/>
      <c r="G31" s="20">
        <f>IF($D$13=DataValidation!$A$6,Vols!N31,EDATE($G$6,COUNT($G$6:G30)))</f>
        <v>46839</v>
      </c>
      <c r="H31" s="112">
        <f>IF($D$13=DataValidation!$A$6,Vols!O31/100,IF($D$13=DataValidation!$A$5,Vols!$V31,IF($D$13=DataValidation!$A$7,Vols!$X31,IF('Forward Curve'!$D$13=DataValidation!$A$10,Vols!$Z31,IF('Forward Curve'!$D$13=DataValidation!$A$4,Vols!$AG31,IF('Forward Curve'!$D$13=DataValidation!$A$9,Vols!$Y31,IF('Forward Curve'!$D$13=DataValidation!$A$11,Vols!$AZ31,IF($D$13=DataValidation!$A$2,Vols!AA31,IF($D$13=DataValidation!$A$3,Vols!AB31,IF($D$13=DataValidation!$A$8,Vols!W31,""))))))))))</f>
        <v>3.0749557454282872E-2</v>
      </c>
      <c r="I31" s="24">
        <f>IF($D$13=DataValidation!$A$6,"",IF($D$13=DataValidation!$A$11,Vols!BG31,Vols!AS31))</f>
        <v>5.3667576113326433E-2</v>
      </c>
      <c r="K31" s="125"/>
      <c r="L31" s="125"/>
      <c r="M31" s="125"/>
      <c r="N31" s="125"/>
      <c r="O31" s="125"/>
      <c r="P31" s="125"/>
      <c r="Q31" s="125"/>
      <c r="R31" s="125"/>
    </row>
    <row r="32" spans="3:20" ht="15.75" x14ac:dyDescent="0.25">
      <c r="C32" s="137"/>
      <c r="D32" s="137"/>
      <c r="E32" s="137"/>
      <c r="G32" s="20">
        <f>IF($D$13=DataValidation!$A$6,Vols!N32,EDATE($G$6,COUNT($G$6:G31)))</f>
        <v>46870</v>
      </c>
      <c r="H32" s="112">
        <f>IF($D$13=DataValidation!$A$6,Vols!O32/100,IF($D$13=DataValidation!$A$5,Vols!$V32,IF($D$13=DataValidation!$A$7,Vols!$X32,IF('Forward Curve'!$D$13=DataValidation!$A$10,Vols!$Z32,IF('Forward Curve'!$D$13=DataValidation!$A$4,Vols!$AG32,IF('Forward Curve'!$D$13=DataValidation!$A$9,Vols!$Y32,IF('Forward Curve'!$D$13=DataValidation!$A$11,Vols!$AZ32,IF($D$13=DataValidation!$A$2,Vols!AA32,IF($D$13=DataValidation!$A$3,Vols!AB32,IF($D$13=DataValidation!$A$8,Vols!W32,""))))))))))</f>
        <v>3.0750869614774703E-2</v>
      </c>
      <c r="I32" s="24">
        <f>IF($D$13=DataValidation!$A$6,"",IF($D$13=DataValidation!$A$11,Vols!BG32,Vols!AS32))</f>
        <v>5.4136453905652381E-2</v>
      </c>
      <c r="K32" s="125"/>
      <c r="L32" s="125"/>
      <c r="M32" s="125"/>
      <c r="N32" s="125"/>
      <c r="O32" s="125"/>
      <c r="P32" s="125"/>
      <c r="Q32" s="125"/>
      <c r="R32" s="125"/>
    </row>
    <row r="33" spans="3:20" ht="15.75" x14ac:dyDescent="0.25">
      <c r="C33" s="134" t="str">
        <f>"Based on Market Data from "&amp;TEXT(G6,"mm/dd/yyyy")</f>
        <v>Based on Market Data from 02/27/2026</v>
      </c>
      <c r="D33" s="134"/>
      <c r="E33" s="134"/>
      <c r="G33" s="20">
        <f>IF($D$13=DataValidation!$A$6,Vols!N33,EDATE($G$6,COUNT($G$6:G32)))</f>
        <v>46900</v>
      </c>
      <c r="H33" s="112">
        <f>IF($D$13=DataValidation!$A$6,Vols!O33/100,IF($D$13=DataValidation!$A$5,Vols!$V33,IF($D$13=DataValidation!$A$7,Vols!$X33,IF('Forward Curve'!$D$13=DataValidation!$A$10,Vols!$Z33,IF('Forward Curve'!$D$13=DataValidation!$A$4,Vols!$AG33,IF('Forward Curve'!$D$13=DataValidation!$A$9,Vols!$Y33,IF('Forward Curve'!$D$13=DataValidation!$A$11,Vols!$AZ33,IF($D$13=DataValidation!$A$2,Vols!AA33,IF($D$13=DataValidation!$A$3,Vols!AB33,IF($D$13=DataValidation!$A$8,Vols!W33,""))))))))))</f>
        <v>3.0752181849904855E-2</v>
      </c>
      <c r="I33" s="24">
        <f>IF($D$13=DataValidation!$A$6,"",IF($D$13=DataValidation!$A$11,Vols!BG33,Vols!AS33))</f>
        <v>5.4587708421855279E-2</v>
      </c>
    </row>
    <row r="34" spans="3:20" ht="16.5" thickBot="1" x14ac:dyDescent="0.3">
      <c r="C34" s="135"/>
      <c r="D34" s="135"/>
      <c r="E34" s="135"/>
      <c r="G34" s="20">
        <f>IF($D$13=DataValidation!$A$6,Vols!N34,EDATE($G$6,COUNT($G$6:G33)))</f>
        <v>46931</v>
      </c>
      <c r="H34" s="112">
        <f>IF($D$13=DataValidation!$A$6,Vols!O34/100,IF($D$13=DataValidation!$A$5,Vols!$V34,IF($D$13=DataValidation!$A$7,Vols!$X34,IF('Forward Curve'!$D$13=DataValidation!$A$10,Vols!$Z34,IF('Forward Curve'!$D$13=DataValidation!$A$4,Vols!$AG34,IF('Forward Curve'!$D$13=DataValidation!$A$9,Vols!$Y34,IF('Forward Curve'!$D$13=DataValidation!$A$11,Vols!$AZ34,IF($D$13=DataValidation!$A$2,Vols!AA34,IF($D$13=DataValidation!$A$3,Vols!AB34,IF($D$13=DataValidation!$A$8,Vols!W34,""))))))))))</f>
        <v>3.0752181849909858E-2</v>
      </c>
      <c r="I34" s="24">
        <f>IF($D$13=DataValidation!$A$6,"",IF($D$13=DataValidation!$A$11,Vols!BG34,Vols!AS34))</f>
        <v>5.503707756374715E-2</v>
      </c>
      <c r="K34" s="23"/>
      <c r="L34" s="23"/>
      <c r="M34" s="23"/>
      <c r="N34" s="23"/>
      <c r="O34" s="23"/>
      <c r="P34" s="23"/>
      <c r="Q34" s="23"/>
      <c r="R34" s="23"/>
      <c r="S34" s="23"/>
      <c r="T34" s="23"/>
    </row>
    <row r="35" spans="3:20" ht="15.75" x14ac:dyDescent="0.25">
      <c r="G35" s="20">
        <f>IF($D$13=DataValidation!$A$6,Vols!N35,EDATE($G$6,COUNT($G$6:G34)))</f>
        <v>46961</v>
      </c>
      <c r="H35" s="112">
        <f>IF($D$13=DataValidation!$A$6,Vols!O35/100,IF($D$13=DataValidation!$A$5,Vols!$V35,IF($D$13=DataValidation!$A$7,Vols!$X35,IF('Forward Curve'!$D$13=DataValidation!$A$10,Vols!$Z35,IF('Forward Curve'!$D$13=DataValidation!$A$4,Vols!$AG35,IF('Forward Curve'!$D$13=DataValidation!$A$9,Vols!$Y35,IF('Forward Curve'!$D$13=DataValidation!$A$11,Vols!$AZ35,IF($D$13=DataValidation!$A$2,Vols!AA35,IF($D$13=DataValidation!$A$3,Vols!AB35,IF($D$13=DataValidation!$A$8,Vols!W35,""))))))))))</f>
        <v>3.0750869614769548E-2</v>
      </c>
      <c r="I35" s="24">
        <f>IF($D$13=DataValidation!$A$6,"",IF($D$13=DataValidation!$A$11,Vols!BG35,Vols!AS35))</f>
        <v>5.5462828583176527E-2</v>
      </c>
    </row>
    <row r="36" spans="3:20" ht="15.75" x14ac:dyDescent="0.25">
      <c r="G36" s="20">
        <f>IF($D$13=DataValidation!$A$6,Vols!N36,EDATE($G$6,COUNT($G$6:G35)))</f>
        <v>46992</v>
      </c>
      <c r="H36" s="112">
        <f>IF($D$13=DataValidation!$A$6,Vols!O36/100,IF($D$13=DataValidation!$A$5,Vols!$V36,IF($D$13=DataValidation!$A$7,Vols!$X36,IF('Forward Curve'!$D$13=DataValidation!$A$10,Vols!$Z36,IF('Forward Curve'!$D$13=DataValidation!$A$4,Vols!$AG36,IF('Forward Curve'!$D$13=DataValidation!$A$9,Vols!$Y36,IF('Forward Curve'!$D$13=DataValidation!$A$11,Vols!$AZ36,IF($D$13=DataValidation!$A$2,Vols!AA36,IF($D$13=DataValidation!$A$3,Vols!AB36,IF($D$13=DataValidation!$A$8,Vols!W36,""))))))))))</f>
        <v>3.0749557454280207E-2</v>
      </c>
      <c r="I36" s="24">
        <f>IF($D$13=DataValidation!$A$6,"",IF($D$13=DataValidation!$A$11,Vols!BG36,Vols!AS36))</f>
        <v>5.590058600777293E-2</v>
      </c>
    </row>
    <row r="37" spans="3:20" ht="15.75" x14ac:dyDescent="0.25">
      <c r="G37" s="20">
        <f>IF($D$13=DataValidation!$A$6,Vols!N37,EDATE($G$6,COUNT($G$6:G36)))</f>
        <v>47023</v>
      </c>
      <c r="H37" s="112">
        <f>IF($D$13=DataValidation!$A$6,Vols!O37/100,IF($D$13=DataValidation!$A$5,Vols!$V37,IF($D$13=DataValidation!$A$7,Vols!$X37,IF('Forward Curve'!$D$13=DataValidation!$A$10,Vols!$Z37,IF('Forward Curve'!$D$13=DataValidation!$A$4,Vols!$AG37,IF('Forward Curve'!$D$13=DataValidation!$A$9,Vols!$Y37,IF('Forward Curve'!$D$13=DataValidation!$A$11,Vols!$AZ37,IF($D$13=DataValidation!$A$2,Vols!AA37,IF($D$13=DataValidation!$A$3,Vols!AB37,IF($D$13=DataValidation!$A$8,Vols!W37,""))))))))))</f>
        <v>3.0750869614772126E-2</v>
      </c>
      <c r="I37" s="24">
        <f>IF($D$13=DataValidation!$A$6,"",IF($D$13=DataValidation!$A$11,Vols!BG37,Vols!AS37))</f>
        <v>5.6330880850833549E-2</v>
      </c>
    </row>
    <row r="38" spans="3:20" ht="15.75" x14ac:dyDescent="0.25">
      <c r="G38" s="20">
        <f>IF($D$13=DataValidation!$A$6,Vols!N38,EDATE($G$6,COUNT($G$6:G37)))</f>
        <v>47053</v>
      </c>
      <c r="H38" s="112">
        <f>IF($D$13=DataValidation!$A$6,Vols!O38/100,IF($D$13=DataValidation!$A$5,Vols!$V38,IF($D$13=DataValidation!$A$7,Vols!$X38,IF('Forward Curve'!$D$13=DataValidation!$A$10,Vols!$Z38,IF('Forward Curve'!$D$13=DataValidation!$A$4,Vols!$AG38,IF('Forward Curve'!$D$13=DataValidation!$A$9,Vols!$Y38,IF('Forward Curve'!$D$13=DataValidation!$A$11,Vols!$AZ38,IF($D$13=DataValidation!$A$2,Vols!AA38,IF($D$13=DataValidation!$A$3,Vols!AB38,IF($D$13=DataValidation!$A$8,Vols!W38,""))))))))))</f>
        <v>3.0749557454280207E-2</v>
      </c>
      <c r="I38" s="24">
        <f>IF($D$13=DataValidation!$A$6,"",IF($D$13=DataValidation!$A$11,Vols!BG38,Vols!AS38))</f>
        <v>5.6737899399526753E-2</v>
      </c>
    </row>
    <row r="39" spans="3:20" ht="15.75" x14ac:dyDescent="0.25">
      <c r="G39" s="20">
        <f>IF($D$13=DataValidation!$A$6,Vols!N39,EDATE($G$6,COUNT($G$6:G38)))</f>
        <v>47084</v>
      </c>
      <c r="H39" s="112">
        <f>IF($D$13=DataValidation!$A$6,Vols!O39/100,IF($D$13=DataValidation!$A$5,Vols!$V39,IF($D$13=DataValidation!$A$7,Vols!$X39,IF('Forward Curve'!$D$13=DataValidation!$A$10,Vols!$Z39,IF('Forward Curve'!$D$13=DataValidation!$A$4,Vols!$AG39,IF('Forward Curve'!$D$13=DataValidation!$A$9,Vols!$Y39,IF('Forward Curve'!$D$13=DataValidation!$A$11,Vols!$AZ39,IF($D$13=DataValidation!$A$2,Vols!AA39,IF($D$13=DataValidation!$A$3,Vols!AB39,IF($D$13=DataValidation!$A$8,Vols!W39,""))))))))))</f>
        <v>3.0749557454282872E-2</v>
      </c>
      <c r="I39" s="24">
        <f>IF($D$13=DataValidation!$A$6,"",IF($D$13=DataValidation!$A$11,Vols!BG39,Vols!AS39))</f>
        <v>5.7155573906414112E-2</v>
      </c>
    </row>
    <row r="40" spans="3:20" ht="15.75" x14ac:dyDescent="0.25">
      <c r="G40" s="20">
        <f>IF($D$13=DataValidation!$A$6,Vols!N40,EDATE($G$6,COUNT($G$6:G39)))</f>
        <v>47114</v>
      </c>
      <c r="H40" s="112">
        <f>IF($D$13=DataValidation!$A$6,Vols!O40/100,IF($D$13=DataValidation!$A$5,Vols!$V40,IF($D$13=DataValidation!$A$7,Vols!$X40,IF('Forward Curve'!$D$13=DataValidation!$A$10,Vols!$Z40,IF('Forward Curve'!$D$13=DataValidation!$A$4,Vols!$AG40,IF('Forward Curve'!$D$13=DataValidation!$A$9,Vols!$Y40,IF('Forward Curve'!$D$13=DataValidation!$A$11,Vols!$AZ40,IF($D$13=DataValidation!$A$2,Vols!AA40,IF($D$13=DataValidation!$A$3,Vols!AB40,IF($D$13=DataValidation!$A$8,Vols!W40,""))))))))))</f>
        <v>3.0750869614772126E-2</v>
      </c>
      <c r="I40" s="24">
        <f>IF($D$13=DataValidation!$A$6,"",IF($D$13=DataValidation!$A$11,Vols!BG40,Vols!AS40))</f>
        <v>5.7541391940982255E-2</v>
      </c>
    </row>
    <row r="41" spans="3:20" ht="15.75" x14ac:dyDescent="0.25">
      <c r="G41" s="20">
        <f>IF($D$13=DataValidation!$A$6,Vols!N41,EDATE($G$6,COUNT($G$6:G40)))</f>
        <v>47145</v>
      </c>
      <c r="H41" s="112">
        <f>IF($D$13=DataValidation!$A$6,Vols!O41/100,IF($D$13=DataValidation!$A$5,Vols!$V41,IF($D$13=DataValidation!$A$7,Vols!$X41,IF('Forward Curve'!$D$13=DataValidation!$A$10,Vols!$Z41,IF('Forward Curve'!$D$13=DataValidation!$A$4,Vols!$AG41,IF('Forward Curve'!$D$13=DataValidation!$A$9,Vols!$Y41,IF('Forward Curve'!$D$13=DataValidation!$A$11,Vols!$AZ41,IF($D$13=DataValidation!$A$2,Vols!AA41,IF($D$13=DataValidation!$A$3,Vols!AB41,IF($D$13=DataValidation!$A$8,Vols!W41,""))))))))))</f>
        <v>3.0746933357204766E-2</v>
      </c>
      <c r="I41" s="24">
        <f>IF($D$13=DataValidation!$A$6,"",IF($D$13=DataValidation!$A$11,Vols!BG41,Vols!AS41))</f>
        <v>5.7950122138619935E-2</v>
      </c>
    </row>
    <row r="42" spans="3:20" ht="15.75" x14ac:dyDescent="0.25">
      <c r="G42" s="20">
        <f>IF($D$13=DataValidation!$A$6,Vols!N42,EDATE($G$6,COUNT($G$6:G41)))</f>
        <v>47176</v>
      </c>
      <c r="H42" s="112">
        <f>IF($D$13=DataValidation!$A$6,Vols!O42/100,IF($D$13=DataValidation!$A$5,Vols!$V42,IF($D$13=DataValidation!$A$7,Vols!$X42,IF('Forward Curve'!$D$13=DataValidation!$A$10,Vols!$Z42,IF('Forward Curve'!$D$13=DataValidation!$A$4,Vols!$AG42,IF('Forward Curve'!$D$13=DataValidation!$A$9,Vols!$Y42,IF('Forward Curve'!$D$13=DataValidation!$A$11,Vols!$AZ42,IF($D$13=DataValidation!$A$2,Vols!AA42,IF($D$13=DataValidation!$A$3,Vols!AB42,IF($D$13=DataValidation!$A$8,Vols!W42,""))))))))))</f>
        <v>3.2082245231130346E-2</v>
      </c>
      <c r="I42" s="24">
        <f>IF($D$13=DataValidation!$A$6,"",IF($D$13=DataValidation!$A$11,Vols!BG42,Vols!AS42))</f>
        <v>5.9871171404967165E-2</v>
      </c>
    </row>
    <row r="43" spans="3:20" ht="15.75" x14ac:dyDescent="0.25">
      <c r="G43" s="20">
        <f>IF($D$13=DataValidation!$A$6,Vols!N43,EDATE($G$6,COUNT($G$6:G42)))</f>
        <v>47204</v>
      </c>
      <c r="H43" s="112">
        <f>IF($D$13=DataValidation!$A$6,Vols!O43/100,IF($D$13=DataValidation!$A$5,Vols!$V43,IF($D$13=DataValidation!$A$7,Vols!$X43,IF('Forward Curve'!$D$13=DataValidation!$A$10,Vols!$Z43,IF('Forward Curve'!$D$13=DataValidation!$A$4,Vols!$AG43,IF('Forward Curve'!$D$13=DataValidation!$A$9,Vols!$Y43,IF('Forward Curve'!$D$13=DataValidation!$A$11,Vols!$AZ43,IF($D$13=DataValidation!$A$2,Vols!AA43,IF($D$13=DataValidation!$A$3,Vols!AB43,IF($D$13=DataValidation!$A$8,Vols!W43,""))))))))))</f>
        <v>3.2389205204380045E-2</v>
      </c>
      <c r="I43" s="24">
        <f>IF($D$13=DataValidation!$A$6,"",IF($D$13=DataValidation!$A$11,Vols!BG43,Vols!AS43))</f>
        <v>6.0727936612831733E-2</v>
      </c>
    </row>
    <row r="44" spans="3:20" ht="15.75" x14ac:dyDescent="0.25">
      <c r="G44" s="20">
        <f>IF($D$13=DataValidation!$A$6,Vols!N44,EDATE($G$6,COUNT($G$6:G43)))</f>
        <v>47235</v>
      </c>
      <c r="H44" s="112">
        <f>IF($D$13=DataValidation!$A$6,Vols!O44/100,IF($D$13=DataValidation!$A$5,Vols!$V44,IF($D$13=DataValidation!$A$7,Vols!$X44,IF('Forward Curve'!$D$13=DataValidation!$A$10,Vols!$Z44,IF('Forward Curve'!$D$13=DataValidation!$A$4,Vols!$AG44,IF('Forward Curve'!$D$13=DataValidation!$A$9,Vols!$Y44,IF('Forward Curve'!$D$13=DataValidation!$A$11,Vols!$AZ44,IF($D$13=DataValidation!$A$2,Vols!AA44,IF($D$13=DataValidation!$A$3,Vols!AB44,IF($D$13=DataValidation!$A$8,Vols!W44,""))))))))))</f>
        <v>3.238774961561907E-2</v>
      </c>
      <c r="I44" s="24">
        <f>IF($D$13=DataValidation!$A$6,"",IF($D$13=DataValidation!$A$11,Vols!BG44,Vols!AS44))</f>
        <v>6.1117694537489123E-2</v>
      </c>
    </row>
    <row r="45" spans="3:20" ht="15.75" x14ac:dyDescent="0.25">
      <c r="G45" s="20">
        <f>IF($D$13=DataValidation!$A$6,Vols!N45,EDATE($G$6,COUNT($G$6:G44)))</f>
        <v>47265</v>
      </c>
      <c r="H45" s="112">
        <f>IF($D$13=DataValidation!$A$6,Vols!O45/100,IF($D$13=DataValidation!$A$5,Vols!$V45,IF($D$13=DataValidation!$A$7,Vols!$X45,IF('Forward Curve'!$D$13=DataValidation!$A$10,Vols!$Z45,IF('Forward Curve'!$D$13=DataValidation!$A$4,Vols!$AG45,IF('Forward Curve'!$D$13=DataValidation!$A$9,Vols!$Y45,IF('Forward Curve'!$D$13=DataValidation!$A$11,Vols!$AZ45,IF($D$13=DataValidation!$A$2,Vols!AA45,IF($D$13=DataValidation!$A$3,Vols!AB45,IF($D$13=DataValidation!$A$8,Vols!W45,""))))))))))</f>
        <v>3.2384838699699284E-2</v>
      </c>
      <c r="I45" s="24">
        <f>IF($D$13=DataValidation!$A$6,"",IF($D$13=DataValidation!$A$11,Vols!BG45,Vols!AS45))</f>
        <v>6.1492417052856026E-2</v>
      </c>
    </row>
    <row r="46" spans="3:20" ht="15.75" x14ac:dyDescent="0.25">
      <c r="G46" s="20">
        <f>IF($D$13=DataValidation!$A$6,Vols!N46,EDATE($G$6,COUNT($G$6:G45)))</f>
        <v>47296</v>
      </c>
      <c r="H46" s="112">
        <f>IF($D$13=DataValidation!$A$6,Vols!O46/100,IF($D$13=DataValidation!$A$5,Vols!$V46,IF($D$13=DataValidation!$A$7,Vols!$X46,IF('Forward Curve'!$D$13=DataValidation!$A$10,Vols!$Z46,IF('Forward Curve'!$D$13=DataValidation!$A$4,Vols!$AG46,IF('Forward Curve'!$D$13=DataValidation!$A$9,Vols!$Y46,IF('Forward Curve'!$D$13=DataValidation!$A$11,Vols!$AZ46,IF($D$13=DataValidation!$A$2,Vols!AA46,IF($D$13=DataValidation!$A$3,Vols!AB46,IF($D$13=DataValidation!$A$8,Vols!W46,""))))))))))</f>
        <v>3.238774961561907E-2</v>
      </c>
      <c r="I46" s="24">
        <f>IF($D$13=DataValidation!$A$6,"",IF($D$13=DataValidation!$A$11,Vols!BG46,Vols!AS46))</f>
        <v>6.1880276271392282E-2</v>
      </c>
    </row>
    <row r="47" spans="3:20" ht="15.75" x14ac:dyDescent="0.25">
      <c r="G47" s="20">
        <f>IF($D$13=DataValidation!$A$6,Vols!N47,EDATE($G$6,COUNT($G$6:G46)))</f>
        <v>47326</v>
      </c>
      <c r="H47" s="112">
        <f>IF($D$13=DataValidation!$A$6,Vols!O47/100,IF($D$13=DataValidation!$A$5,Vols!$V47,IF($D$13=DataValidation!$A$7,Vols!$X47,IF('Forward Curve'!$D$13=DataValidation!$A$10,Vols!$Z47,IF('Forward Curve'!$D$13=DataValidation!$A$4,Vols!$AG47,IF('Forward Curve'!$D$13=DataValidation!$A$9,Vols!$Y47,IF('Forward Curve'!$D$13=DataValidation!$A$11,Vols!$AZ47,IF($D$13=DataValidation!$A$2,Vols!AA47,IF($D$13=DataValidation!$A$3,Vols!AB47,IF($D$13=DataValidation!$A$8,Vols!W47,""))))))))))</f>
        <v>3.2387749615621651E-2</v>
      </c>
      <c r="I47" s="24">
        <f>IF($D$13=DataValidation!$A$6,"",IF($D$13=DataValidation!$A$11,Vols!BG47,Vols!AS47))</f>
        <v>6.2246800159625554E-2</v>
      </c>
    </row>
    <row r="48" spans="3:20" ht="15.75" x14ac:dyDescent="0.25">
      <c r="G48" s="20">
        <f>IF($D$13=DataValidation!$A$6,Vols!N48,EDATE($G$6,COUNT($G$6:G47)))</f>
        <v>47357</v>
      </c>
      <c r="H48" s="112">
        <f>IF($D$13=DataValidation!$A$6,Vols!O48/100,IF($D$13=DataValidation!$A$5,Vols!$V48,IF($D$13=DataValidation!$A$7,Vols!$X48,IF('Forward Curve'!$D$13=DataValidation!$A$10,Vols!$Z48,IF('Forward Curve'!$D$13=DataValidation!$A$4,Vols!$AG48,IF('Forward Curve'!$D$13=DataValidation!$A$9,Vols!$Y48,IF('Forward Curve'!$D$13=DataValidation!$A$11,Vols!$AZ48,IF($D$13=DataValidation!$A$2,Vols!AA48,IF($D$13=DataValidation!$A$3,Vols!AB48,IF($D$13=DataValidation!$A$8,Vols!W48,""))))))))))</f>
        <v>3.2386294114063574E-2</v>
      </c>
      <c r="I48" s="24">
        <f>IF($D$13=DataValidation!$A$6,"",IF($D$13=DataValidation!$A$11,Vols!BG48,Vols!AS48))</f>
        <v>6.262224953016908E-2</v>
      </c>
    </row>
    <row r="49" spans="1:26" ht="15.75" x14ac:dyDescent="0.25">
      <c r="G49" s="20">
        <f>IF($D$13=DataValidation!$A$6,Vols!N49,EDATE($G$6,COUNT($G$6:G48)))</f>
        <v>47388</v>
      </c>
      <c r="H49" s="112">
        <f>IF($D$13=DataValidation!$A$6,Vols!O49/100,IF($D$13=DataValidation!$A$5,Vols!$V49,IF($D$13=DataValidation!$A$7,Vols!$X49,IF('Forward Curve'!$D$13=DataValidation!$A$10,Vols!$Z49,IF('Forward Curve'!$D$13=DataValidation!$A$4,Vols!$AG49,IF('Forward Curve'!$D$13=DataValidation!$A$9,Vols!$Y49,IF('Forward Curve'!$D$13=DataValidation!$A$11,Vols!$AZ49,IF($D$13=DataValidation!$A$2,Vols!AA49,IF($D$13=DataValidation!$A$3,Vols!AB49,IF($D$13=DataValidation!$A$8,Vols!W49,""))))))))))</f>
        <v>3.238774961561907E-2</v>
      </c>
      <c r="I49" s="24">
        <f>IF($D$13=DataValidation!$A$6,"",IF($D$13=DataValidation!$A$11,Vols!BG49,Vols!AS49))</f>
        <v>6.2992973353713885E-2</v>
      </c>
    </row>
    <row r="50" spans="1:26" ht="15.75" x14ac:dyDescent="0.25">
      <c r="G50" s="20">
        <f>IF($D$13=DataValidation!$A$6,Vols!N50,EDATE($G$6,COUNT($G$6:G49)))</f>
        <v>47418</v>
      </c>
      <c r="H50" s="112">
        <f>IF($D$13=DataValidation!$A$6,Vols!O50/100,IF($D$13=DataValidation!$A$5,Vols!$V50,IF($D$13=DataValidation!$A$7,Vols!$X50,IF('Forward Curve'!$D$13=DataValidation!$A$10,Vols!$Z50,IF('Forward Curve'!$D$13=DataValidation!$A$4,Vols!$AG50,IF('Forward Curve'!$D$13=DataValidation!$A$9,Vols!$Y50,IF('Forward Curve'!$D$13=DataValidation!$A$11,Vols!$AZ50,IF($D$13=DataValidation!$A$2,Vols!AA50,IF($D$13=DataValidation!$A$3,Vols!AB50,IF($D$13=DataValidation!$A$8,Vols!W50,""))))))))))</f>
        <v>3.238629411406091E-2</v>
      </c>
      <c r="I50" s="24">
        <f>IF($D$13=DataValidation!$A$6,"",IF($D$13=DataValidation!$A$11,Vols!BG50,Vols!AS50))</f>
        <v>6.3351059290658165E-2</v>
      </c>
    </row>
    <row r="51" spans="1:26" ht="15.75" x14ac:dyDescent="0.25">
      <c r="G51" s="20">
        <f>IF($D$13=DataValidation!$A$6,Vols!N51,EDATE($G$6,COUNT($G$6:G50)))</f>
        <v>47449</v>
      </c>
      <c r="H51" s="112">
        <f>IF($D$13=DataValidation!$A$6,Vols!O51/100,IF($D$13=DataValidation!$A$5,Vols!$V51,IF($D$13=DataValidation!$A$7,Vols!$X51,IF('Forward Curve'!$D$13=DataValidation!$A$10,Vols!$Z51,IF('Forward Curve'!$D$13=DataValidation!$A$4,Vols!$AG51,IF('Forward Curve'!$D$13=DataValidation!$A$9,Vols!$Y51,IF('Forward Curve'!$D$13=DataValidation!$A$11,Vols!$AZ51,IF($D$13=DataValidation!$A$2,Vols!AA51,IF($D$13=DataValidation!$A$3,Vols!AB51,IF($D$13=DataValidation!$A$8,Vols!W51,""))))))))))</f>
        <v>3.2389205204380045E-2</v>
      </c>
      <c r="I51" s="24">
        <f>IF($D$13=DataValidation!$A$6,"",IF($D$13=DataValidation!$A$11,Vols!BG51,Vols!AS51))</f>
        <v>6.3717373706040706E-2</v>
      </c>
    </row>
    <row r="52" spans="1:26" ht="15.75" x14ac:dyDescent="0.25">
      <c r="G52" s="20">
        <f>IF($D$13=DataValidation!$A$6,Vols!N52,EDATE($G$6,COUNT($G$6:G51)))</f>
        <v>47479</v>
      </c>
      <c r="H52" s="112">
        <f>IF($D$13=DataValidation!$A$6,Vols!O52/100,IF($D$13=DataValidation!$A$5,Vols!$V52,IF($D$13=DataValidation!$A$7,Vols!$X52,IF('Forward Curve'!$D$13=DataValidation!$A$10,Vols!$Z52,IF('Forward Curve'!$D$13=DataValidation!$A$4,Vols!$AG52,IF('Forward Curve'!$D$13=DataValidation!$A$9,Vols!$Y52,IF('Forward Curve'!$D$13=DataValidation!$A$11,Vols!$AZ52,IF($D$13=DataValidation!$A$2,Vols!AA52,IF($D$13=DataValidation!$A$3,Vols!AB52,IF($D$13=DataValidation!$A$8,Vols!W52,""))))))))))</f>
        <v>3.2387749615626807E-2</v>
      </c>
      <c r="I52" s="24">
        <f>IF($D$13=DataValidation!$A$6,"",IF($D$13=DataValidation!$A$11,Vols!BG52,Vols!AS52))</f>
        <v>6.4244279579009481E-2</v>
      </c>
    </row>
    <row r="53" spans="1:26" ht="15.75" x14ac:dyDescent="0.25">
      <c r="G53" s="20">
        <f>IF($D$13=DataValidation!$A$6,Vols!N53,EDATE($G$6,COUNT($G$6:G52)))</f>
        <v>47510</v>
      </c>
      <c r="H53" s="112">
        <f>IF($D$13=DataValidation!$A$6,Vols!O53/100,IF($D$13=DataValidation!$A$5,Vols!$V53,IF($D$13=DataValidation!$A$7,Vols!$X53,IF('Forward Curve'!$D$13=DataValidation!$A$10,Vols!$Z53,IF('Forward Curve'!$D$13=DataValidation!$A$4,Vols!$AG53,IF('Forward Curve'!$D$13=DataValidation!$A$9,Vols!$Y53,IF('Forward Curve'!$D$13=DataValidation!$A$11,Vols!$AZ53,IF($D$13=DataValidation!$A$2,Vols!AA53,IF($D$13=DataValidation!$A$3,Vols!AB53,IF($D$13=DataValidation!$A$8,Vols!W53,""))))))))))</f>
        <v>3.2384838699696522E-2</v>
      </c>
      <c r="I53" s="24">
        <f>IF($D$13=DataValidation!$A$6,"",IF($D$13=DataValidation!$A$11,Vols!BG53,Vols!AS53))</f>
        <v>6.4806358490727287E-2</v>
      </c>
    </row>
    <row r="54" spans="1:26" ht="15.75" x14ac:dyDescent="0.25">
      <c r="G54" s="20">
        <f>IF($D$13=DataValidation!$A$6,Vols!N54,EDATE($G$6,COUNT($G$6:G53)))</f>
        <v>47541</v>
      </c>
      <c r="H54" s="112">
        <f>IF($D$13=DataValidation!$A$6,Vols!O54/100,IF($D$13=DataValidation!$A$5,Vols!$V54,IF($D$13=DataValidation!$A$7,Vols!$X54,IF('Forward Curve'!$D$13=DataValidation!$A$10,Vols!$Z54,IF('Forward Curve'!$D$13=DataValidation!$A$4,Vols!$AG54,IF('Forward Curve'!$D$13=DataValidation!$A$9,Vols!$Y54,IF('Forward Curve'!$D$13=DataValidation!$A$11,Vols!$AZ54,IF($D$13=DataValidation!$A$2,Vols!AA54,IF($D$13=DataValidation!$A$3,Vols!AB54,IF($D$13=DataValidation!$A$8,Vols!W54,""))))))))))</f>
        <v>3.3746342164243125E-2</v>
      </c>
      <c r="I54" s="24">
        <f>IF($D$13=DataValidation!$A$6,"",IF($D$13=DataValidation!$A$11,Vols!BG54,Vols!AS54))</f>
        <v>6.6921823696663746E-2</v>
      </c>
    </row>
    <row r="55" spans="1:26" ht="15.75" x14ac:dyDescent="0.25">
      <c r="A55" s="10"/>
      <c r="B55" s="10"/>
      <c r="C55" s="10"/>
      <c r="D55" s="10"/>
      <c r="E55" s="10"/>
      <c r="F55" s="10"/>
      <c r="G55" s="20">
        <f>IF($D$13=DataValidation!$A$6,Vols!N55,EDATE($G$6,COUNT($G$6:G54)))</f>
        <v>47569</v>
      </c>
      <c r="H55" s="112">
        <f>IF($D$13=DataValidation!$A$6,Vols!O55/100,IF($D$13=DataValidation!$A$5,Vols!$V55,IF($D$13=DataValidation!$A$7,Vols!$X55,IF('Forward Curve'!$D$13=DataValidation!$A$10,Vols!$Z55,IF('Forward Curve'!$D$13=DataValidation!$A$4,Vols!$AG55,IF('Forward Curve'!$D$13=DataValidation!$A$9,Vols!$Y55,IF('Forward Curve'!$D$13=DataValidation!$A$11,Vols!$AZ55,IF($D$13=DataValidation!$A$2,Vols!AA55,IF($D$13=DataValidation!$A$3,Vols!AB55,IF($D$13=DataValidation!$A$8,Vols!W55,""))))))))))</f>
        <v>3.4007628132665862E-2</v>
      </c>
      <c r="I55" s="24">
        <f>IF($D$13=DataValidation!$A$6,"",IF($D$13=DataValidation!$A$11,Vols!BG55,Vols!AS55))</f>
        <v>6.7729738683870805E-2</v>
      </c>
    </row>
    <row r="56" spans="1:26" s="10" customFormat="1" ht="15.75" x14ac:dyDescent="0.25">
      <c r="G56" s="20">
        <f>IF($D$13=DataValidation!$A$6,Vols!N56,EDATE($G$6,COUNT($G$6:G55)))</f>
        <v>47600</v>
      </c>
      <c r="H56" s="112">
        <f>IF($D$13=DataValidation!$A$6,Vols!O56/100,IF($D$13=DataValidation!$A$5,Vols!$V56,IF($D$13=DataValidation!$A$7,Vols!$X56,IF('Forward Curve'!$D$13=DataValidation!$A$10,Vols!$Z56,IF('Forward Curve'!$D$13=DataValidation!$A$4,Vols!$AG56,IF('Forward Curve'!$D$13=DataValidation!$A$9,Vols!$Y56,IF('Forward Curve'!$D$13=DataValidation!$A$11,Vols!$AZ56,IF($D$13=DataValidation!$A$2,Vols!AA56,IF($D$13=DataValidation!$A$3,Vols!AB56,IF($D$13=DataValidation!$A$8,Vols!W56,""))))))))))</f>
        <v>3.4010837755362129E-2</v>
      </c>
      <c r="I56" s="24">
        <f>IF($D$13=DataValidation!$A$6,"",IF($D$13=DataValidation!$A$11,Vols!BG56,Vols!AS56))</f>
        <v>6.8092012823542866E-2</v>
      </c>
      <c r="L56" s="8"/>
      <c r="M56" s="8"/>
      <c r="N56" s="8"/>
      <c r="O56" s="8"/>
      <c r="P56" s="8"/>
      <c r="Q56" s="8"/>
      <c r="R56" s="8"/>
      <c r="S56" s="8"/>
      <c r="T56" s="8"/>
      <c r="U56" s="8"/>
      <c r="V56" s="8"/>
      <c r="W56" s="8"/>
      <c r="X56" s="8"/>
      <c r="Y56" s="8"/>
      <c r="Z56" s="8"/>
    </row>
    <row r="57" spans="1:26" s="10" customFormat="1" ht="15.75" x14ac:dyDescent="0.25">
      <c r="G57" s="20">
        <f>IF($D$13=DataValidation!$A$6,Vols!N57,EDATE($G$6,COUNT($G$6:G56)))</f>
        <v>47630</v>
      </c>
      <c r="H57" s="112">
        <f>IF($D$13=DataValidation!$A$6,Vols!O57/100,IF($D$13=DataValidation!$A$5,Vols!$V57,IF($D$13=DataValidation!$A$7,Vols!$X57,IF('Forward Curve'!$D$13=DataValidation!$A$10,Vols!$Z57,IF('Forward Curve'!$D$13=DataValidation!$A$4,Vols!$AG57,IF('Forward Curve'!$D$13=DataValidation!$A$9,Vols!$Y57,IF('Forward Curve'!$D$13=DataValidation!$A$11,Vols!$AZ57,IF($D$13=DataValidation!$A$2,Vols!AA57,IF($D$13=DataValidation!$A$3,Vols!AB57,IF($D$13=DataValidation!$A$8,Vols!W57,""))))))))))</f>
        <v>3.4004418913719928E-2</v>
      </c>
      <c r="I57" s="24">
        <f>IF($D$13=DataValidation!$A$6,"",IF($D$13=DataValidation!$A$11,Vols!BG57,Vols!AS57))</f>
        <v>6.8421976596163489E-2</v>
      </c>
      <c r="L57" s="8"/>
      <c r="M57" s="8"/>
      <c r="N57" s="8"/>
      <c r="O57" s="8"/>
      <c r="P57" s="8"/>
      <c r="Q57" s="8"/>
      <c r="R57" s="8"/>
      <c r="S57" s="8"/>
      <c r="T57" s="8"/>
      <c r="U57" s="8"/>
      <c r="V57" s="8"/>
      <c r="W57" s="8"/>
      <c r="X57" s="8"/>
      <c r="Y57" s="8"/>
      <c r="Z57" s="8"/>
    </row>
    <row r="58" spans="1:26" s="10" customFormat="1" ht="15.75" x14ac:dyDescent="0.25">
      <c r="G58" s="20">
        <f>IF($D$13=DataValidation!$A$6,Vols!N58,EDATE($G$6,COUNT($G$6:G57)))</f>
        <v>47661</v>
      </c>
      <c r="H58" s="112">
        <f>IF($D$13=DataValidation!$A$6,Vols!O58/100,IF($D$13=DataValidation!$A$5,Vols!$V58,IF($D$13=DataValidation!$A$7,Vols!$X58,IF('Forward Curve'!$D$13=DataValidation!$A$10,Vols!$Z58,IF('Forward Curve'!$D$13=DataValidation!$A$4,Vols!$AG58,IF('Forward Curve'!$D$13=DataValidation!$A$9,Vols!$Y58,IF('Forward Curve'!$D$13=DataValidation!$A$11,Vols!$AZ58,IF($D$13=DataValidation!$A$2,Vols!AA58,IF($D$13=DataValidation!$A$3,Vols!AB58,IF($D$13=DataValidation!$A$8,Vols!W58,""))))))))))</f>
        <v>3.4007628132668444E-2</v>
      </c>
      <c r="I58" s="24">
        <f>IF($D$13=DataValidation!$A$6,"",IF($D$13=DataValidation!$A$11,Vols!BG58,Vols!AS58))</f>
        <v>6.8774450458965242E-2</v>
      </c>
      <c r="L58" s="8"/>
      <c r="M58" s="8"/>
      <c r="N58" s="8"/>
      <c r="O58" s="8"/>
      <c r="P58" s="8"/>
      <c r="Q58" s="8"/>
      <c r="R58" s="8"/>
      <c r="S58" s="8"/>
      <c r="T58" s="8"/>
      <c r="U58" s="8"/>
      <c r="V58" s="8"/>
      <c r="W58" s="8"/>
      <c r="X58" s="8"/>
      <c r="Y58" s="8"/>
      <c r="Z58" s="8"/>
    </row>
    <row r="59" spans="1:26" s="10" customFormat="1" ht="15.75" x14ac:dyDescent="0.25">
      <c r="G59" s="20">
        <f>IF($D$13=DataValidation!$A$6,Vols!N59,EDATE($G$6,COUNT($G$6:G58)))</f>
        <v>47691</v>
      </c>
      <c r="H59" s="112">
        <f>IF($D$13=DataValidation!$A$6,Vols!O59/100,IF($D$13=DataValidation!$A$5,Vols!$V59,IF($D$13=DataValidation!$A$7,Vols!$X59,IF('Forward Curve'!$D$13=DataValidation!$A$10,Vols!$Z59,IF('Forward Curve'!$D$13=DataValidation!$A$4,Vols!$AG59,IF('Forward Curve'!$D$13=DataValidation!$A$9,Vols!$Y59,IF('Forward Curve'!$D$13=DataValidation!$A$11,Vols!$AZ59,IF($D$13=DataValidation!$A$2,Vols!AA59,IF($D$13=DataValidation!$A$3,Vols!AB59,IF($D$13=DataValidation!$A$8,Vols!W59,""))))))))))</f>
        <v>3.400602347272752E-2</v>
      </c>
      <c r="I59" s="24">
        <f>IF($D$13=DataValidation!$A$6,"",IF($D$13=DataValidation!$A$11,Vols!BG59,Vols!AS59))</f>
        <v>6.9111538158553545E-2</v>
      </c>
      <c r="L59" s="8"/>
      <c r="M59" s="8"/>
      <c r="N59" s="8"/>
      <c r="O59" s="8"/>
      <c r="P59" s="8"/>
      <c r="Q59" s="8"/>
      <c r="R59" s="8"/>
      <c r="S59" s="8"/>
      <c r="T59" s="8"/>
      <c r="U59" s="8"/>
      <c r="V59" s="8"/>
      <c r="W59" s="8"/>
      <c r="X59" s="8"/>
      <c r="Y59" s="8"/>
      <c r="Z59" s="8"/>
    </row>
    <row r="60" spans="1:26" s="10" customFormat="1" ht="15.75" x14ac:dyDescent="0.25">
      <c r="G60" s="20">
        <f>IF($D$13=DataValidation!$A$6,Vols!N60,EDATE($G$6,COUNT($G$6:G59)))</f>
        <v>47722</v>
      </c>
      <c r="H60" s="112">
        <f>IF($D$13=DataValidation!$A$6,Vols!O60/100,IF($D$13=DataValidation!$A$5,Vols!$V60,IF($D$13=DataValidation!$A$7,Vols!$X60,IF('Forward Curve'!$D$13=DataValidation!$A$10,Vols!$Z60,IF('Forward Curve'!$D$13=DataValidation!$A$4,Vols!$AG60,IF('Forward Curve'!$D$13=DataValidation!$A$9,Vols!$Y60,IF('Forward Curve'!$D$13=DataValidation!$A$11,Vols!$AZ60,IF($D$13=DataValidation!$A$2,Vols!AA60,IF($D$13=DataValidation!$A$3,Vols!AB60,IF($D$13=DataValidation!$A$8,Vols!W60,""))))))))))</f>
        <v>3.4009232893542629E-2</v>
      </c>
      <c r="I60" s="24">
        <f>IF($D$13=DataValidation!$A$6,"",IF($D$13=DataValidation!$A$11,Vols!BG60,Vols!AS60))</f>
        <v>6.9460472767820775E-2</v>
      </c>
      <c r="L60" s="8"/>
      <c r="M60" s="8"/>
      <c r="N60" s="8"/>
      <c r="O60" s="8"/>
      <c r="P60" s="8"/>
      <c r="Q60" s="8"/>
      <c r="R60" s="8"/>
      <c r="S60" s="8"/>
      <c r="T60" s="8"/>
      <c r="U60" s="8"/>
      <c r="V60" s="8"/>
      <c r="W60" s="8"/>
      <c r="X60" s="8"/>
      <c r="Y60" s="8"/>
      <c r="Z60" s="8"/>
    </row>
    <row r="61" spans="1:26" s="10" customFormat="1" ht="15.75" x14ac:dyDescent="0.25">
      <c r="G61" s="20">
        <f>IF($D$13=DataValidation!$A$6,Vols!N61,EDATE($G$6,COUNT($G$6:G60)))</f>
        <v>47753</v>
      </c>
      <c r="H61" s="112">
        <f>IF($D$13=DataValidation!$A$6,Vols!O61/100,IF($D$13=DataValidation!$A$5,Vols!$V61,IF($D$13=DataValidation!$A$7,Vols!$X61,IF('Forward Curve'!$D$13=DataValidation!$A$10,Vols!$Z61,IF('Forward Curve'!$D$13=DataValidation!$A$4,Vols!$AG61,IF('Forward Curve'!$D$13=DataValidation!$A$9,Vols!$Y61,IF('Forward Curve'!$D$13=DataValidation!$A$11,Vols!$AZ61,IF($D$13=DataValidation!$A$2,Vols!AA61,IF($D$13=DataValidation!$A$3,Vols!AB61,IF($D$13=DataValidation!$A$8,Vols!W61,""))))))))))</f>
        <v>3.4007628132668444E-2</v>
      </c>
      <c r="I61" s="24">
        <f>IF($D$13=DataValidation!$A$6,"",IF($D$13=DataValidation!$A$11,Vols!BG61,Vols!AS61))</f>
        <v>6.9795124587868934E-2</v>
      </c>
      <c r="L61" s="8"/>
      <c r="M61" s="8"/>
      <c r="N61" s="8"/>
      <c r="O61" s="8"/>
      <c r="P61" s="8"/>
      <c r="Q61" s="8"/>
      <c r="R61" s="8"/>
      <c r="S61" s="8"/>
      <c r="T61" s="8"/>
      <c r="U61" s="8"/>
      <c r="V61" s="8"/>
      <c r="W61" s="8"/>
      <c r="X61" s="8"/>
      <c r="Y61" s="8"/>
      <c r="Z61" s="8"/>
    </row>
    <row r="62" spans="1:26" s="10" customFormat="1" ht="15.75" x14ac:dyDescent="0.25">
      <c r="G62" s="20">
        <f>IF($D$13=DataValidation!$A$6,Vols!N62,EDATE($G$6,COUNT($G$6:G61)))</f>
        <v>47783</v>
      </c>
      <c r="H62" s="112">
        <f>IF($D$13=DataValidation!$A$6,Vols!O62/100,IF($D$13=DataValidation!$A$5,Vols!$V62,IF($D$13=DataValidation!$A$7,Vols!$X62,IF('Forward Curve'!$D$13=DataValidation!$A$10,Vols!$Z62,IF('Forward Curve'!$D$13=DataValidation!$A$4,Vols!$AG62,IF('Forward Curve'!$D$13=DataValidation!$A$9,Vols!$Y62,IF('Forward Curve'!$D$13=DataValidation!$A$11,Vols!$AZ62,IF($D$13=DataValidation!$A$2,Vols!AA62,IF($D$13=DataValidation!$A$3,Vols!AB62,IF($D$13=DataValidation!$A$8,Vols!W62,""))))))))))</f>
        <v>3.400602347272752E-2</v>
      </c>
      <c r="I62" s="24">
        <f>IF($D$13=DataValidation!$A$6,"",IF($D$13=DataValidation!$A$11,Vols!BG62,Vols!AS62))</f>
        <v>7.0122281039731837E-2</v>
      </c>
      <c r="L62" s="8"/>
      <c r="M62" s="8"/>
      <c r="N62" s="8"/>
      <c r="O62" s="8"/>
      <c r="P62" s="8"/>
      <c r="Q62" s="8"/>
      <c r="R62" s="8"/>
      <c r="S62" s="8"/>
      <c r="T62" s="8"/>
      <c r="U62" s="8"/>
      <c r="V62" s="8"/>
      <c r="W62" s="8"/>
      <c r="X62" s="8"/>
      <c r="Y62" s="8"/>
      <c r="Z62" s="8"/>
    </row>
    <row r="63" spans="1:26" s="10" customFormat="1" ht="15.75" x14ac:dyDescent="0.25">
      <c r="G63" s="20">
        <f>IF($D$13=DataValidation!$A$6,Vols!N63,EDATE($G$6,COUNT($G$6:G62)))</f>
        <v>47814</v>
      </c>
      <c r="H63" s="112">
        <f>IF($D$13=DataValidation!$A$6,Vols!O63/100,IF($D$13=DataValidation!$A$5,Vols!$V63,IF($D$13=DataValidation!$A$7,Vols!$X63,IF('Forward Curve'!$D$13=DataValidation!$A$10,Vols!$Z63,IF('Forward Curve'!$D$13=DataValidation!$A$4,Vols!$AG63,IF('Forward Curve'!$D$13=DataValidation!$A$9,Vols!$Y63,IF('Forward Curve'!$D$13=DataValidation!$A$11,Vols!$AZ63,IF($D$13=DataValidation!$A$2,Vols!AA63,IF($D$13=DataValidation!$A$3,Vols!AB63,IF($D$13=DataValidation!$A$8,Vols!W63,""))))))))))</f>
        <v>3.4007628132663288E-2</v>
      </c>
      <c r="I63" s="24">
        <f>IF($D$13=DataValidation!$A$6,"",IF($D$13=DataValidation!$A$11,Vols!BG63,Vols!AS63))</f>
        <v>7.0458078599558285E-2</v>
      </c>
      <c r="L63" s="8"/>
      <c r="M63" s="8"/>
      <c r="N63" s="8"/>
      <c r="O63" s="8"/>
      <c r="P63" s="8"/>
      <c r="Q63" s="8"/>
      <c r="R63" s="8"/>
      <c r="S63" s="8"/>
      <c r="T63" s="8"/>
      <c r="U63" s="8"/>
      <c r="V63" s="8"/>
      <c r="W63" s="8"/>
      <c r="X63" s="8"/>
      <c r="Y63" s="8"/>
      <c r="Z63" s="8"/>
    </row>
    <row r="64" spans="1:26" s="10" customFormat="1" ht="15.75" x14ac:dyDescent="0.25">
      <c r="G64" s="20">
        <f>IF($D$13=DataValidation!$A$6,Vols!N64,EDATE($G$6,COUNT($G$6:G63)))</f>
        <v>47844</v>
      </c>
      <c r="H64" s="112">
        <f>IF($D$13=DataValidation!$A$6,Vols!O64/100,IF($D$13=DataValidation!$A$5,Vols!$V64,IF($D$13=DataValidation!$A$7,Vols!$X64,IF('Forward Curve'!$D$13=DataValidation!$A$10,Vols!$Z64,IF('Forward Curve'!$D$13=DataValidation!$A$4,Vols!$AG64,IF('Forward Curve'!$D$13=DataValidation!$A$9,Vols!$Y64,IF('Forward Curve'!$D$13=DataValidation!$A$11,Vols!$AZ64,IF($D$13=DataValidation!$A$2,Vols!AA64,IF($D$13=DataValidation!$A$3,Vols!AB64,IF($D$13=DataValidation!$A$8,Vols!W64,""))))))))))</f>
        <v>3.4007628132665862E-2</v>
      </c>
      <c r="I64" s="24">
        <f>IF($D$13=DataValidation!$A$6,"",IF($D$13=DataValidation!$A$11,Vols!BG64,Vols!AS64))</f>
        <v>7.0700730944276882E-2</v>
      </c>
      <c r="L64" s="8"/>
      <c r="M64" s="8"/>
      <c r="N64" s="8"/>
      <c r="O64" s="8"/>
      <c r="P64" s="8"/>
      <c r="Q64" s="8"/>
      <c r="R64" s="8"/>
      <c r="S64" s="8"/>
      <c r="T64" s="8"/>
      <c r="U64" s="8"/>
      <c r="V64" s="8"/>
      <c r="W64" s="8"/>
      <c r="X64" s="8"/>
      <c r="Y64" s="8"/>
      <c r="Z64" s="8"/>
    </row>
    <row r="65" spans="7:26" s="10" customFormat="1" ht="15.75" x14ac:dyDescent="0.25">
      <c r="G65" s="20">
        <f>IF($D$13=DataValidation!$A$6,Vols!N65,EDATE($G$6,COUNT($G$6:G64)))</f>
        <v>47875</v>
      </c>
      <c r="H65" s="112">
        <f>IF($D$13=DataValidation!$A$6,Vols!O65/100,IF($D$13=DataValidation!$A$5,Vols!$V65,IF($D$13=DataValidation!$A$7,Vols!$X65,IF('Forward Curve'!$D$13=DataValidation!$A$10,Vols!$Z65,IF('Forward Curve'!$D$13=DataValidation!$A$4,Vols!$AG65,IF('Forward Curve'!$D$13=DataValidation!$A$9,Vols!$Y65,IF('Forward Curve'!$D$13=DataValidation!$A$11,Vols!$AZ65,IF($D$13=DataValidation!$A$2,Vols!AA65,IF($D$13=DataValidation!$A$3,Vols!AB65,IF($D$13=DataValidation!$A$8,Vols!W65,""))))))))))</f>
        <v>3.4006023472730185E-2</v>
      </c>
      <c r="I65" s="24">
        <f>IF($D$13=DataValidation!$A$6,"",IF($D$13=DataValidation!$A$11,Vols!BG65,Vols!AS65))</f>
        <v>7.0939379339966108E-2</v>
      </c>
      <c r="L65" s="8"/>
      <c r="M65" s="8"/>
      <c r="N65" s="8"/>
      <c r="O65" s="8"/>
      <c r="P65" s="8"/>
      <c r="Q65" s="8"/>
      <c r="R65" s="8"/>
      <c r="S65" s="8"/>
      <c r="T65" s="8"/>
      <c r="U65" s="8"/>
      <c r="V65" s="8"/>
      <c r="W65" s="8"/>
      <c r="X65" s="8"/>
      <c r="Y65" s="8"/>
      <c r="Z65" s="8"/>
    </row>
    <row r="66" spans="7:26" s="10" customFormat="1" ht="15.75" x14ac:dyDescent="0.25">
      <c r="G66" s="20">
        <f>IF($D$13=DataValidation!$A$6,Vols!N66,EDATE($G$6,COUNT($G$6:G65)))</f>
        <v>47906</v>
      </c>
      <c r="H66" s="112">
        <f>IF($D$13=DataValidation!$A$6,Vols!O66/100,IF($D$13=DataValidation!$A$5,Vols!$V66,IF($D$13=DataValidation!$A$7,Vols!$X66,IF('Forward Curve'!$D$13=DataValidation!$A$10,Vols!$Z66,IF('Forward Curve'!$D$13=DataValidation!$A$4,Vols!$AG66,IF('Forward Curve'!$D$13=DataValidation!$A$9,Vols!$Y66,IF('Forward Curve'!$D$13=DataValidation!$A$11,Vols!$AZ66,IF($D$13=DataValidation!$A$2,Vols!AA66,IF($D$13=DataValidation!$A$3,Vols!AB66,IF($D$13=DataValidation!$A$8,Vols!W66,""))))))))))</f>
        <v>3.5774256209357418E-2</v>
      </c>
      <c r="I66" s="24">
        <f>IF($D$13=DataValidation!$A$6,"",IF($D$13=DataValidation!$A$11,Vols!BG66,Vols!AS66))</f>
        <v>7.339766947681424E-2</v>
      </c>
      <c r="L66" s="8"/>
      <c r="M66" s="8"/>
      <c r="N66" s="8"/>
      <c r="O66" s="8"/>
      <c r="P66" s="8"/>
      <c r="Q66" s="8"/>
      <c r="R66" s="8"/>
      <c r="S66" s="8"/>
      <c r="T66" s="8"/>
      <c r="U66" s="8"/>
      <c r="V66" s="8"/>
      <c r="W66" s="8"/>
      <c r="X66" s="8"/>
      <c r="Y66" s="8"/>
      <c r="Z66" s="8"/>
    </row>
    <row r="67" spans="7:26" s="10" customFormat="1" ht="15.75" x14ac:dyDescent="0.25">
      <c r="G67" s="20">
        <f>IF($D$13=DataValidation!$A$6,Vols!N67,EDATE($G$6,COUNT($G$6:G66)))</f>
        <v>47934</v>
      </c>
      <c r="H67" s="112">
        <f>IF($D$13=DataValidation!$A$6,Vols!O67/100,IF($D$13=DataValidation!$A$5,Vols!$V67,IF($D$13=DataValidation!$A$7,Vols!$X67,IF('Forward Curve'!$D$13=DataValidation!$A$10,Vols!$Z67,IF('Forward Curve'!$D$13=DataValidation!$A$4,Vols!$AG67,IF('Forward Curve'!$D$13=DataValidation!$A$9,Vols!$Y67,IF('Forward Curve'!$D$13=DataValidation!$A$11,Vols!$AZ67,IF($D$13=DataValidation!$A$2,Vols!AA67,IF($D$13=DataValidation!$A$3,Vols!AB67,IF($D$13=DataValidation!$A$8,Vols!W67,""))))))))))</f>
        <v>3.58943147806281E-2</v>
      </c>
      <c r="I67" s="24">
        <f>IF($D$13=DataValidation!$A$6,"",IF($D$13=DataValidation!$A$11,Vols!BG67,Vols!AS67))</f>
        <v>7.3936368921035889E-2</v>
      </c>
      <c r="L67" s="8"/>
      <c r="M67" s="8"/>
      <c r="N67" s="8"/>
      <c r="O67" s="8"/>
      <c r="P67" s="8"/>
      <c r="Q67" s="8"/>
      <c r="R67" s="8"/>
      <c r="S67" s="8"/>
      <c r="T67" s="8"/>
      <c r="U67" s="8"/>
      <c r="V67" s="8"/>
      <c r="W67" s="8"/>
      <c r="X67" s="8"/>
      <c r="Y67" s="8"/>
      <c r="Z67" s="8"/>
    </row>
    <row r="68" spans="7:26" s="10" customFormat="1" ht="15.75" x14ac:dyDescent="0.25">
      <c r="G68" s="20">
        <f>IF($D$13=DataValidation!$A$6,Vols!N68,EDATE($G$6,COUNT($G$6:G67)))</f>
        <v>47965</v>
      </c>
      <c r="H68" s="112">
        <f>IF($D$13=DataValidation!$A$6,Vols!O68/100,IF($D$13=DataValidation!$A$5,Vols!$V68,IF($D$13=DataValidation!$A$7,Vols!$X68,IF('Forward Curve'!$D$13=DataValidation!$A$10,Vols!$Z68,IF('Forward Curve'!$D$13=DataValidation!$A$4,Vols!$AG68,IF('Forward Curve'!$D$13=DataValidation!$A$9,Vols!$Y68,IF('Forward Curve'!$D$13=DataValidation!$A$11,Vols!$AZ68,IF($D$13=DataValidation!$A$2,Vols!AA68,IF($D$13=DataValidation!$A$3,Vols!AB68,IF($D$13=DataValidation!$A$8,Vols!W68,""))))))))))</f>
        <v>3.58943147806281E-2</v>
      </c>
      <c r="I68" s="24">
        <f>IF($D$13=DataValidation!$A$6,"",IF($D$13=DataValidation!$A$11,Vols!BG68,Vols!AS68))</f>
        <v>7.4267120329913311E-2</v>
      </c>
      <c r="L68" s="8"/>
      <c r="M68" s="8"/>
      <c r="N68" s="8"/>
      <c r="O68" s="8"/>
      <c r="P68" s="8"/>
      <c r="Q68" s="8"/>
      <c r="R68" s="8"/>
      <c r="S68" s="8"/>
      <c r="T68" s="8"/>
      <c r="U68" s="8"/>
      <c r="V68" s="8"/>
      <c r="W68" s="8"/>
      <c r="X68" s="8"/>
      <c r="Y68" s="8"/>
      <c r="Z68" s="8"/>
    </row>
    <row r="69" spans="7:26" s="10" customFormat="1" ht="15.75" x14ac:dyDescent="0.25">
      <c r="G69" s="20">
        <f>IF($D$13=DataValidation!$A$6,Vols!N69,EDATE($G$6,COUNT($G$6:G68)))</f>
        <v>47995</v>
      </c>
      <c r="H69" s="112">
        <f>IF($D$13=DataValidation!$A$6,Vols!O69/100,IF($D$13=DataValidation!$A$5,Vols!$V69,IF($D$13=DataValidation!$A$7,Vols!$X69,IF('Forward Curve'!$D$13=DataValidation!$A$10,Vols!$Z69,IF('Forward Curve'!$D$13=DataValidation!$A$4,Vols!$AG69,IF('Forward Curve'!$D$13=DataValidation!$A$9,Vols!$Y69,IF('Forward Curve'!$D$13=DataValidation!$A$11,Vols!$AZ69,IF($D$13=DataValidation!$A$2,Vols!AA69,IF($D$13=DataValidation!$A$3,Vols!AB69,IF($D$13=DataValidation!$A$8,Vols!W69,""))))))))))</f>
        <v>3.5897890348921546E-2</v>
      </c>
      <c r="I69" s="24">
        <f>IF($D$13=DataValidation!$A$6,"",IF($D$13=DataValidation!$A$11,Vols!BG69,Vols!AS69))</f>
        <v>7.458401119391761E-2</v>
      </c>
      <c r="L69" s="8"/>
      <c r="M69" s="8"/>
      <c r="N69" s="8"/>
      <c r="O69" s="8"/>
      <c r="P69" s="8"/>
      <c r="Q69" s="8"/>
      <c r="R69" s="8"/>
      <c r="S69" s="8"/>
      <c r="T69" s="8"/>
      <c r="U69" s="8"/>
      <c r="V69" s="8"/>
      <c r="W69" s="8"/>
      <c r="X69" s="8"/>
      <c r="Y69" s="8"/>
      <c r="Z69" s="8"/>
    </row>
    <row r="70" spans="7:26" s="10" customFormat="1" ht="15.75" x14ac:dyDescent="0.25">
      <c r="G70" s="20">
        <f>IF($D$13=DataValidation!$A$6,Vols!N70,EDATE($G$6,COUNT($G$6:G69)))</f>
        <v>48026</v>
      </c>
      <c r="H70" s="112">
        <f>IF($D$13=DataValidation!$A$6,Vols!O70/100,IF($D$13=DataValidation!$A$5,Vols!$V70,IF($D$13=DataValidation!$A$7,Vols!$X70,IF('Forward Curve'!$D$13=DataValidation!$A$10,Vols!$Z70,IF('Forward Curve'!$D$13=DataValidation!$A$4,Vols!$AG70,IF('Forward Curve'!$D$13=DataValidation!$A$9,Vols!$Y70,IF('Forward Curve'!$D$13=DataValidation!$A$11,Vols!$AZ70,IF($D$13=DataValidation!$A$2,Vols!AA70,IF($D$13=DataValidation!$A$3,Vols!AB70,IF($D$13=DataValidation!$A$8,Vols!W70,""))))))))))</f>
        <v>3.5896102505432161E-2</v>
      </c>
      <c r="I70" s="24">
        <f>IF($D$13=DataValidation!$A$6,"",IF($D$13=DataValidation!$A$11,Vols!BG70,Vols!AS70))</f>
        <v>7.4896472694662097E-2</v>
      </c>
      <c r="L70" s="8"/>
      <c r="M70" s="8"/>
      <c r="N70" s="8"/>
      <c r="O70" s="8"/>
      <c r="P70" s="8"/>
      <c r="Q70" s="8"/>
      <c r="R70" s="8"/>
      <c r="S70" s="8"/>
      <c r="T70" s="8"/>
      <c r="U70" s="8"/>
      <c r="V70" s="8"/>
      <c r="W70" s="8"/>
      <c r="X70" s="8"/>
      <c r="Y70" s="8"/>
      <c r="Z70" s="8"/>
    </row>
    <row r="71" spans="7:26" s="10" customFormat="1" ht="15.75" x14ac:dyDescent="0.25">
      <c r="G71" s="20">
        <f>IF($D$13=DataValidation!$A$6,Vols!N71,EDATE($G$6,COUNT($G$6:G70)))</f>
        <v>48056</v>
      </c>
      <c r="H71" s="112">
        <f>IF($D$13=DataValidation!$A$6,Vols!O71/100,IF($D$13=DataValidation!$A$5,Vols!$V71,IF($D$13=DataValidation!$A$7,Vols!$X71,IF('Forward Curve'!$D$13=DataValidation!$A$10,Vols!$Z71,IF('Forward Curve'!$D$13=DataValidation!$A$4,Vols!$AG71,IF('Forward Curve'!$D$13=DataValidation!$A$9,Vols!$Y71,IF('Forward Curve'!$D$13=DataValidation!$A$11,Vols!$AZ71,IF($D$13=DataValidation!$A$2,Vols!AA71,IF($D$13=DataValidation!$A$3,Vols!AB71,IF($D$13=DataValidation!$A$8,Vols!W71,""))))))))))</f>
        <v>3.58943147806281E-2</v>
      </c>
      <c r="I71" s="24">
        <f>IF($D$13=DataValidation!$A$6,"",IF($D$13=DataValidation!$A$11,Vols!BG71,Vols!AS71))</f>
        <v>7.5202299510505582E-2</v>
      </c>
      <c r="L71" s="8"/>
      <c r="M71" s="8"/>
      <c r="N71" s="8"/>
      <c r="O71" s="8"/>
      <c r="P71" s="8"/>
      <c r="Q71" s="8"/>
      <c r="R71" s="8"/>
      <c r="S71" s="8"/>
      <c r="T71" s="8"/>
      <c r="U71" s="8"/>
      <c r="V71" s="8"/>
      <c r="W71" s="8"/>
      <c r="X71" s="8"/>
      <c r="Y71" s="8"/>
      <c r="Z71" s="8"/>
    </row>
    <row r="72" spans="7:26" s="10" customFormat="1" ht="15.75" x14ac:dyDescent="0.25">
      <c r="G72" s="20">
        <f>IF($D$13=DataValidation!$A$6,Vols!N72,EDATE($G$6,COUNT($G$6:G71)))</f>
        <v>48087</v>
      </c>
      <c r="H72" s="112">
        <f>IF($D$13=DataValidation!$A$6,Vols!O72/100,IF($D$13=DataValidation!$A$5,Vols!$V72,IF($D$13=DataValidation!$A$7,Vols!$X72,IF('Forward Curve'!$D$13=DataValidation!$A$10,Vols!$Z72,IF('Forward Curve'!$D$13=DataValidation!$A$4,Vols!$AG72,IF('Forward Curve'!$D$13=DataValidation!$A$9,Vols!$Y72,IF('Forward Curve'!$D$13=DataValidation!$A$11,Vols!$AZ72,IF($D$13=DataValidation!$A$2,Vols!AA72,IF($D$13=DataValidation!$A$3,Vols!AB72,IF($D$13=DataValidation!$A$8,Vols!W72,""))))))))))</f>
        <v>3.5896102505432161E-2</v>
      </c>
      <c r="I72" s="24">
        <f>IF($D$13=DataValidation!$A$6,"",IF($D$13=DataValidation!$A$11,Vols!BG72,Vols!AS72))</f>
        <v>7.5520838471171622E-2</v>
      </c>
      <c r="L72" s="8"/>
      <c r="M72" s="8"/>
      <c r="N72" s="8"/>
      <c r="O72" s="8"/>
      <c r="P72" s="8"/>
      <c r="Q72" s="8"/>
      <c r="R72" s="8"/>
      <c r="S72" s="8"/>
      <c r="T72" s="8"/>
      <c r="U72" s="8"/>
      <c r="V72" s="8"/>
      <c r="W72" s="8"/>
      <c r="X72" s="8"/>
      <c r="Y72" s="8"/>
      <c r="Z72" s="8"/>
    </row>
    <row r="73" spans="7:26" s="10" customFormat="1" ht="15.75" x14ac:dyDescent="0.25">
      <c r="G73" s="20">
        <f>IF($D$13=DataValidation!$A$6,Vols!N73,EDATE($G$6,COUNT($G$6:G72)))</f>
        <v>48118</v>
      </c>
      <c r="H73" s="112">
        <f>IF($D$13=DataValidation!$A$6,Vols!O73/100,IF($D$13=DataValidation!$A$5,Vols!$V73,IF($D$13=DataValidation!$A$7,Vols!$X73,IF('Forward Curve'!$D$13=DataValidation!$A$10,Vols!$Z73,IF('Forward Curve'!$D$13=DataValidation!$A$4,Vols!$AG73,IF('Forward Curve'!$D$13=DataValidation!$A$9,Vols!$Y73,IF('Forward Curve'!$D$13=DataValidation!$A$11,Vols!$AZ73,IF($D$13=DataValidation!$A$2,Vols!AA73,IF($D$13=DataValidation!$A$3,Vols!AB73,IF($D$13=DataValidation!$A$8,Vols!W73,""))))))))))</f>
        <v>3.5899678311112578E-2</v>
      </c>
      <c r="I73" s="24">
        <f>IF($D$13=DataValidation!$A$6,"",IF($D$13=DataValidation!$A$11,Vols!BG73,Vols!AS73))</f>
        <v>7.5840015258255927E-2</v>
      </c>
      <c r="L73" s="8"/>
      <c r="M73" s="8"/>
      <c r="N73" s="8"/>
      <c r="O73" s="8"/>
      <c r="P73" s="8"/>
      <c r="Q73" s="8"/>
      <c r="R73" s="8"/>
      <c r="S73" s="8"/>
      <c r="T73" s="8"/>
      <c r="U73" s="8"/>
      <c r="V73" s="8"/>
      <c r="W73" s="8"/>
      <c r="X73" s="8"/>
      <c r="Y73" s="8"/>
      <c r="Z73" s="8"/>
    </row>
    <row r="74" spans="7:26" s="10" customFormat="1" ht="15.75" x14ac:dyDescent="0.25">
      <c r="G74" s="20">
        <f>IF($D$13=DataValidation!$A$6,Vols!N74,EDATE($G$6,COUNT($G$6:G73)))</f>
        <v>48148</v>
      </c>
      <c r="H74" s="112">
        <f>IF($D$13=DataValidation!$A$6,Vols!O74/100,IF($D$13=DataValidation!$A$5,Vols!$V74,IF($D$13=DataValidation!$A$7,Vols!$X74,IF('Forward Curve'!$D$13=DataValidation!$A$10,Vols!$Z74,IF('Forward Curve'!$D$13=DataValidation!$A$4,Vols!$AG74,IF('Forward Curve'!$D$13=DataValidation!$A$9,Vols!$Y74,IF('Forward Curve'!$D$13=DataValidation!$A$11,Vols!$AZ74,IF($D$13=DataValidation!$A$2,Vols!AA74,IF($D$13=DataValidation!$A$3,Vols!AB74,IF($D$13=DataValidation!$A$8,Vols!W74,""))))))))))</f>
        <v>3.5894314780630765E-2</v>
      </c>
      <c r="I74" s="24">
        <f>IF($D$13=DataValidation!$A$6,"",IF($D$13=DataValidation!$A$11,Vols!BG74,Vols!AS74))</f>
        <v>7.6130093636358892E-2</v>
      </c>
      <c r="L74" s="8"/>
      <c r="M74" s="8"/>
      <c r="N74" s="8"/>
      <c r="O74" s="8"/>
      <c r="P74" s="8"/>
      <c r="Q74" s="8"/>
      <c r="R74" s="8"/>
      <c r="S74" s="8"/>
      <c r="T74" s="8"/>
      <c r="U74" s="8"/>
      <c r="V74" s="8"/>
      <c r="W74" s="8"/>
      <c r="X74" s="8"/>
      <c r="Y74" s="8"/>
      <c r="Z74" s="8"/>
    </row>
    <row r="75" spans="7:26" s="10" customFormat="1" ht="15.75" x14ac:dyDescent="0.25">
      <c r="G75" s="20">
        <f>IF($D$13=DataValidation!$A$6,Vols!N75,EDATE($G$6,COUNT($G$6:G74)))</f>
        <v>48179</v>
      </c>
      <c r="H75" s="112">
        <f>IF($D$13=DataValidation!$A$6,Vols!O75/100,IF($D$13=DataValidation!$A$5,Vols!$V75,IF($D$13=DataValidation!$A$7,Vols!$X75,IF('Forward Curve'!$D$13=DataValidation!$A$10,Vols!$Z75,IF('Forward Curve'!$D$13=DataValidation!$A$4,Vols!$AG75,IF('Forward Curve'!$D$13=DataValidation!$A$9,Vols!$Y75,IF('Forward Curve'!$D$13=DataValidation!$A$11,Vols!$AZ75,IF($D$13=DataValidation!$A$2,Vols!AA75,IF($D$13=DataValidation!$A$3,Vols!AB75,IF($D$13=DataValidation!$A$8,Vols!W75,""))))))))))</f>
        <v>3.5896102505427005E-2</v>
      </c>
      <c r="I75" s="24">
        <f>IF($D$13=DataValidation!$A$6,"",IF($D$13=DataValidation!$A$11,Vols!BG75,Vols!AS75))</f>
        <v>7.6438146446621918E-2</v>
      </c>
      <c r="L75" s="8"/>
      <c r="M75" s="8"/>
      <c r="N75" s="8"/>
      <c r="O75" s="8"/>
      <c r="P75" s="8"/>
      <c r="Q75" s="8"/>
      <c r="R75" s="8"/>
      <c r="S75" s="8"/>
      <c r="T75" s="8"/>
      <c r="U75" s="8"/>
      <c r="V75" s="8"/>
      <c r="W75" s="8"/>
      <c r="X75" s="8"/>
      <c r="Y75" s="8"/>
      <c r="Z75" s="8"/>
    </row>
    <row r="76" spans="7:26" s="10" customFormat="1" ht="15.75" x14ac:dyDescent="0.25">
      <c r="G76" s="20">
        <f>IF($D$13=DataValidation!$A$6,Vols!N76,EDATE($G$6,COUNT($G$6:G75)))</f>
        <v>48209</v>
      </c>
      <c r="H76" s="112">
        <f>IF($D$13=DataValidation!$A$6,Vols!O76/100,IF($D$13=DataValidation!$A$5,Vols!$V76,IF($D$13=DataValidation!$A$7,Vols!$X76,IF('Forward Curve'!$D$13=DataValidation!$A$10,Vols!$Z76,IF('Forward Curve'!$D$13=DataValidation!$A$4,Vols!$AG76,IF('Forward Curve'!$D$13=DataValidation!$A$9,Vols!$Y76,IF('Forward Curve'!$D$13=DataValidation!$A$11,Vols!$AZ76,IF($D$13=DataValidation!$A$2,Vols!AA76,IF($D$13=DataValidation!$A$3,Vols!AB76,IF($D$13=DataValidation!$A$8,Vols!W76,""))))))))))</f>
        <v>3.5894314780625436E-2</v>
      </c>
      <c r="I76" s="24">
        <f>IF($D$13=DataValidation!$A$6,"",IF($D$13=DataValidation!$A$11,Vols!BG76,Vols!AS76))</f>
        <v>7.676154893990518E-2</v>
      </c>
      <c r="L76" s="8"/>
      <c r="M76" s="8"/>
      <c r="N76" s="8"/>
      <c r="O76" s="8"/>
      <c r="P76" s="8"/>
      <c r="Q76" s="8"/>
      <c r="R76" s="8"/>
      <c r="S76" s="8"/>
      <c r="T76" s="8"/>
      <c r="U76" s="8"/>
      <c r="V76" s="8"/>
      <c r="W76" s="8"/>
      <c r="X76" s="8"/>
      <c r="Y76" s="8"/>
      <c r="Z76" s="8"/>
    </row>
    <row r="77" spans="7:26" s="10" customFormat="1" ht="15.75" x14ac:dyDescent="0.25">
      <c r="G77" s="20">
        <f>IF($D$13=DataValidation!$A$6,Vols!N77,EDATE($G$6,COUNT($G$6:G76)))</f>
        <v>48240</v>
      </c>
      <c r="H77" s="112">
        <f>IF($D$13=DataValidation!$A$6,Vols!O77/100,IF($D$13=DataValidation!$A$5,Vols!$V77,IF($D$13=DataValidation!$A$7,Vols!$X77,IF('Forward Curve'!$D$13=DataValidation!$A$10,Vols!$Z77,IF('Forward Curve'!$D$13=DataValidation!$A$4,Vols!$AG77,IF('Forward Curve'!$D$13=DataValidation!$A$9,Vols!$Y77,IF('Forward Curve'!$D$13=DataValidation!$A$11,Vols!$AZ77,IF($D$13=DataValidation!$A$2,Vols!AA77,IF($D$13=DataValidation!$A$3,Vols!AB77,IF($D$13=DataValidation!$A$8,Vols!W77,""))))))))))</f>
        <v>3.5892527174507312E-2</v>
      </c>
      <c r="I77" s="24">
        <f>IF($D$13=DataValidation!$A$6,"",IF($D$13=DataValidation!$A$11,Vols!BG77,Vols!AS77))</f>
        <v>7.7089395267667268E-2</v>
      </c>
      <c r="L77" s="8"/>
      <c r="M77" s="8"/>
      <c r="N77" s="8"/>
      <c r="O77" s="8"/>
      <c r="P77" s="8"/>
      <c r="Q77" s="8"/>
      <c r="R77" s="8"/>
      <c r="S77" s="8"/>
      <c r="T77" s="8"/>
      <c r="U77" s="8"/>
      <c r="V77" s="8"/>
      <c r="W77" s="8"/>
      <c r="X77" s="8"/>
      <c r="Y77" s="8"/>
      <c r="Z77" s="8"/>
    </row>
    <row r="78" spans="7:26" s="10" customFormat="1" ht="15.75" x14ac:dyDescent="0.25">
      <c r="G78" s="20">
        <f>IF($D$13=DataValidation!$A$6,Vols!N78,EDATE($G$6,COUNT($G$6:G77)))</f>
        <v>48271</v>
      </c>
      <c r="H78" s="112">
        <f>IF($D$13=DataValidation!$A$6,Vols!O78/100,IF($D$13=DataValidation!$A$5,Vols!$V78,IF($D$13=DataValidation!$A$7,Vols!$X78,IF('Forward Curve'!$D$13=DataValidation!$A$10,Vols!$Z78,IF('Forward Curve'!$D$13=DataValidation!$A$4,Vols!$AG78,IF('Forward Curve'!$D$13=DataValidation!$A$9,Vols!$Y78,IF('Forward Curve'!$D$13=DataValidation!$A$11,Vols!$AZ78,IF($D$13=DataValidation!$A$2,Vols!AA78,IF($D$13=DataValidation!$A$3,Vols!AB78,IF($D$13=DataValidation!$A$8,Vols!W78,""))))))))))</f>
        <v>3.7336316431313195E-2</v>
      </c>
      <c r="I78" s="24">
        <f>IF($D$13=DataValidation!$A$6,"",IF($D$13=DataValidation!$A$11,Vols!BG78,Vols!AS78))</f>
        <v>7.9102029594560433E-2</v>
      </c>
      <c r="L78" s="8"/>
      <c r="M78" s="8"/>
      <c r="N78" s="8"/>
      <c r="O78" s="8"/>
      <c r="P78" s="8"/>
      <c r="Q78" s="8"/>
      <c r="R78" s="8"/>
      <c r="S78" s="8"/>
      <c r="T78" s="8"/>
      <c r="U78" s="8"/>
      <c r="V78" s="8"/>
      <c r="W78" s="8"/>
      <c r="X78" s="8"/>
      <c r="Y78" s="8"/>
      <c r="Z78" s="8"/>
    </row>
    <row r="79" spans="7:26" s="10" customFormat="1" ht="15.75" x14ac:dyDescent="0.25">
      <c r="G79" s="20">
        <f>IF($D$13=DataValidation!$A$6,Vols!N79,EDATE($G$6,COUNT($G$6:G78)))</f>
        <v>48300</v>
      </c>
      <c r="H79" s="112">
        <f>IF($D$13=DataValidation!$A$6,Vols!O79/100,IF($D$13=DataValidation!$A$5,Vols!$V79,IF($D$13=DataValidation!$A$7,Vols!$X79,IF('Forward Curve'!$D$13=DataValidation!$A$10,Vols!$Z79,IF('Forward Curve'!$D$13=DataValidation!$A$4,Vols!$AG79,IF('Forward Curve'!$D$13=DataValidation!$A$9,Vols!$Y79,IF('Forward Curve'!$D$13=DataValidation!$A$11,Vols!$AZ79,IF($D$13=DataValidation!$A$2,Vols!AA79,IF($D$13=DataValidation!$A$3,Vols!AB79,IF($D$13=DataValidation!$A$8,Vols!W79,""))))))))))</f>
        <v>3.7488685642253827E-2</v>
      </c>
      <c r="I79" s="24">
        <f>IF($D$13=DataValidation!$A$6,"",IF($D$13=DataValidation!$A$11,Vols!BG79,Vols!AS79))</f>
        <v>7.9667295644274383E-2</v>
      </c>
      <c r="L79" s="8"/>
      <c r="M79" s="8"/>
      <c r="N79" s="8"/>
      <c r="O79" s="8"/>
      <c r="P79" s="8"/>
      <c r="Q79" s="8"/>
      <c r="R79" s="8"/>
      <c r="S79" s="8"/>
      <c r="T79" s="8"/>
      <c r="U79" s="8"/>
      <c r="V79" s="8"/>
      <c r="W79" s="8"/>
      <c r="X79" s="8"/>
      <c r="Y79" s="8"/>
      <c r="Z79" s="8"/>
    </row>
    <row r="80" spans="7:26" s="10" customFormat="1" ht="15.75" x14ac:dyDescent="0.25">
      <c r="G80" s="20">
        <f>IF($D$13=DataValidation!$A$6,Vols!N80,EDATE($G$6,COUNT($G$6:G79)))</f>
        <v>48331</v>
      </c>
      <c r="H80" s="112">
        <f>IF($D$13=DataValidation!$A$6,Vols!O80/100,IF($D$13=DataValidation!$A$5,Vols!$V80,IF($D$13=DataValidation!$A$7,Vols!$X80,IF('Forward Curve'!$D$13=DataValidation!$A$10,Vols!$Z80,IF('Forward Curve'!$D$13=DataValidation!$A$4,Vols!$AG80,IF('Forward Curve'!$D$13=DataValidation!$A$9,Vols!$Y80,IF('Forward Curve'!$D$13=DataValidation!$A$11,Vols!$AZ80,IF($D$13=DataValidation!$A$2,Vols!AA80,IF($D$13=DataValidation!$A$3,Vols!AB80,IF($D$13=DataValidation!$A$8,Vols!W80,""))))))))))</f>
        <v>3.7486735792743649E-2</v>
      </c>
      <c r="I80" s="24">
        <f>IF($D$13=DataValidation!$A$6,"",IF($D$13=DataValidation!$A$11,Vols!BG80,Vols!AS80))</f>
        <v>7.9962850542424455E-2</v>
      </c>
      <c r="L80" s="8"/>
      <c r="M80" s="8"/>
      <c r="N80" s="8"/>
      <c r="O80" s="8"/>
      <c r="P80" s="8"/>
      <c r="Q80" s="8"/>
      <c r="R80" s="8"/>
      <c r="S80" s="8"/>
      <c r="T80" s="8"/>
      <c r="U80" s="8"/>
      <c r="V80" s="8"/>
      <c r="W80" s="8"/>
      <c r="X80" s="8"/>
      <c r="Y80" s="8"/>
      <c r="Z80" s="8"/>
    </row>
    <row r="81" spans="7:26" s="10" customFormat="1" ht="15.75" x14ac:dyDescent="0.25">
      <c r="G81" s="20">
        <f>IF($D$13=DataValidation!$A$6,Vols!N81,EDATE($G$6,COUNT($G$6:G80)))</f>
        <v>48361</v>
      </c>
      <c r="H81" s="112">
        <f>IF($D$13=DataValidation!$A$6,Vols!O81/100,IF($D$13=DataValidation!$A$5,Vols!$V81,IF($D$13=DataValidation!$A$7,Vols!$X81,IF('Forward Curve'!$D$13=DataValidation!$A$10,Vols!$Z81,IF('Forward Curve'!$D$13=DataValidation!$A$4,Vols!$AG81,IF('Forward Curve'!$D$13=DataValidation!$A$9,Vols!$Y81,IF('Forward Curve'!$D$13=DataValidation!$A$11,Vols!$AZ81,IF($D$13=DataValidation!$A$2,Vols!AA81,IF($D$13=DataValidation!$A$3,Vols!AB81,IF($D$13=DataValidation!$A$8,Vols!W81,""))))))))))</f>
        <v>3.7488685642251163E-2</v>
      </c>
      <c r="I81" s="24">
        <f>IF($D$13=DataValidation!$A$6,"",IF($D$13=DataValidation!$A$11,Vols!BG81,Vols!AS81))</f>
        <v>8.0251743030085684E-2</v>
      </c>
      <c r="L81" s="8"/>
      <c r="M81" s="8"/>
      <c r="N81" s="8"/>
      <c r="O81" s="8"/>
      <c r="P81" s="8"/>
      <c r="Q81" s="8"/>
      <c r="R81" s="8"/>
      <c r="S81" s="8"/>
      <c r="T81" s="8"/>
      <c r="U81" s="8"/>
      <c r="V81" s="8"/>
      <c r="W81" s="8"/>
      <c r="X81" s="8"/>
      <c r="Y81" s="8"/>
      <c r="Z81" s="8"/>
    </row>
    <row r="82" spans="7:26" s="10" customFormat="1" ht="15.75" x14ac:dyDescent="0.25">
      <c r="G82" s="20">
        <f>IF($D$13=DataValidation!$A$6,Vols!N82,EDATE($G$6,COUNT($G$6:G81)))</f>
        <v>48392</v>
      </c>
      <c r="H82" s="112">
        <f>IF($D$13=DataValidation!$A$6,Vols!O82/100,IF($D$13=DataValidation!$A$5,Vols!$V82,IF($D$13=DataValidation!$A$7,Vols!$X82,IF('Forward Curve'!$D$13=DataValidation!$A$10,Vols!$Z82,IF('Forward Curve'!$D$13=DataValidation!$A$4,Vols!$AG82,IF('Forward Curve'!$D$13=DataValidation!$A$9,Vols!$Y82,IF('Forward Curve'!$D$13=DataValidation!$A$11,Vols!$AZ82,IF($D$13=DataValidation!$A$2,Vols!AA82,IF($D$13=DataValidation!$A$3,Vols!AB82,IF($D$13=DataValidation!$A$8,Vols!W82,""))))))))))</f>
        <v>3.7488685642251163E-2</v>
      </c>
      <c r="I82" s="24">
        <f>IF($D$13=DataValidation!$A$6,"",IF($D$13=DataValidation!$A$11,Vols!BG82,Vols!AS82))</f>
        <v>8.0556630515398603E-2</v>
      </c>
      <c r="L82" s="8"/>
      <c r="M82" s="8"/>
      <c r="N82" s="8"/>
      <c r="O82" s="8"/>
      <c r="P82" s="8"/>
      <c r="Q82" s="8"/>
      <c r="R82" s="8"/>
      <c r="S82" s="8"/>
      <c r="T82" s="8"/>
      <c r="U82" s="8"/>
      <c r="V82" s="8"/>
      <c r="W82" s="8"/>
      <c r="X82" s="8"/>
      <c r="Y82" s="8"/>
      <c r="Z82" s="8"/>
    </row>
    <row r="83" spans="7:26" s="10" customFormat="1" ht="15.75" x14ac:dyDescent="0.25">
      <c r="G83" s="20">
        <f>IF($D$13=DataValidation!$A$6,Vols!N83,EDATE($G$6,COUNT($G$6:G82)))</f>
        <v>48422</v>
      </c>
      <c r="H83" s="112">
        <f>IF($D$13=DataValidation!$A$6,Vols!O83/100,IF($D$13=DataValidation!$A$5,Vols!$V83,IF($D$13=DataValidation!$A$7,Vols!$X83,IF('Forward Curve'!$D$13=DataValidation!$A$10,Vols!$Z83,IF('Forward Curve'!$D$13=DataValidation!$A$4,Vols!$AG83,IF('Forward Curve'!$D$13=DataValidation!$A$9,Vols!$Y83,IF('Forward Curve'!$D$13=DataValidation!$A$11,Vols!$AZ83,IF($D$13=DataValidation!$A$2,Vols!AA83,IF($D$13=DataValidation!$A$3,Vols!AB83,IF($D$13=DataValidation!$A$8,Vols!W83,""))))))))))</f>
        <v>3.7492585746856932E-2</v>
      </c>
      <c r="I83" s="24">
        <f>IF($D$13=DataValidation!$A$6,"",IF($D$13=DataValidation!$A$11,Vols!BG83,Vols!AS83))</f>
        <v>8.0847064972215651E-2</v>
      </c>
      <c r="L83" s="8"/>
      <c r="M83" s="8"/>
      <c r="N83" s="8"/>
      <c r="O83" s="8"/>
      <c r="P83" s="8"/>
      <c r="Q83" s="8"/>
      <c r="R83" s="8"/>
      <c r="S83" s="8"/>
      <c r="T83" s="8"/>
      <c r="U83" s="8"/>
      <c r="V83" s="8"/>
      <c r="W83" s="8"/>
      <c r="X83" s="8"/>
      <c r="Y83" s="8"/>
      <c r="Z83" s="8"/>
    </row>
    <row r="84" spans="7:26" s="10" customFormat="1" ht="15.75" x14ac:dyDescent="0.25">
      <c r="G84" s="20">
        <f>IF($D$13=DataValidation!$A$6,Vols!N84,EDATE($G$6,COUNT($G$6:G83)))</f>
        <v>48453</v>
      </c>
      <c r="H84" s="112">
        <f>IF($D$13=DataValidation!$A$6,Vols!O84/100,IF($D$13=DataValidation!$A$5,Vols!$V84,IF($D$13=DataValidation!$A$7,Vols!$X84,IF('Forward Curve'!$D$13=DataValidation!$A$10,Vols!$Z84,IF('Forward Curve'!$D$13=DataValidation!$A$4,Vols!$AG84,IF('Forward Curve'!$D$13=DataValidation!$A$9,Vols!$Y84,IF('Forward Curve'!$D$13=DataValidation!$A$11,Vols!$AZ84,IF($D$13=DataValidation!$A$2,Vols!AA84,IF($D$13=DataValidation!$A$3,Vols!AB84,IF($D$13=DataValidation!$A$8,Vols!W84,""))))))))))</f>
        <v>3.7488685642248498E-2</v>
      </c>
      <c r="I84" s="24">
        <f>IF($D$13=DataValidation!$A$6,"",IF($D$13=DataValidation!$A$11,Vols!BG84,Vols!AS84))</f>
        <v>8.1131831168714391E-2</v>
      </c>
      <c r="L84" s="8"/>
      <c r="M84" s="8"/>
      <c r="N84" s="8"/>
      <c r="O84" s="8"/>
      <c r="P84" s="8"/>
      <c r="Q84" s="8"/>
      <c r="R84" s="8"/>
      <c r="S84" s="8"/>
      <c r="T84" s="8"/>
      <c r="U84" s="8"/>
      <c r="V84" s="8"/>
      <c r="W84" s="8"/>
      <c r="X84" s="8"/>
      <c r="Y84" s="8"/>
      <c r="Z84" s="8"/>
    </row>
    <row r="85" spans="7:26" s="10" customFormat="1" ht="15.75" x14ac:dyDescent="0.25">
      <c r="G85" s="20">
        <f>IF($D$13=DataValidation!$A$6,Vols!N85,EDATE($G$6,COUNT($G$6:G84)))</f>
        <v>48484</v>
      </c>
      <c r="H85" s="112">
        <f>IF($D$13=DataValidation!$A$6,Vols!O85/100,IF($D$13=DataValidation!$A$5,Vols!$V85,IF($D$13=DataValidation!$A$7,Vols!$X85,IF('Forward Curve'!$D$13=DataValidation!$A$10,Vols!$Z85,IF('Forward Curve'!$D$13=DataValidation!$A$4,Vols!$AG85,IF('Forward Curve'!$D$13=DataValidation!$A$9,Vols!$Y85,IF('Forward Curve'!$D$13=DataValidation!$A$11,Vols!$AZ85,IF($D$13=DataValidation!$A$2,Vols!AA85,IF($D$13=DataValidation!$A$3,Vols!AB85,IF($D$13=DataValidation!$A$8,Vols!W85,""))))))))))</f>
        <v>3.7488685642248498E-2</v>
      </c>
      <c r="I85" s="24">
        <f>IF($D$13=DataValidation!$A$6,"",IF($D$13=DataValidation!$A$11,Vols!BG85,Vols!AS85))</f>
        <v>8.1425478900190668E-2</v>
      </c>
      <c r="L85" s="8"/>
      <c r="M85" s="8"/>
      <c r="N85" s="8"/>
      <c r="O85" s="8"/>
      <c r="P85" s="8"/>
      <c r="Q85" s="8"/>
      <c r="R85" s="8"/>
      <c r="S85" s="8"/>
      <c r="T85" s="8"/>
      <c r="U85" s="8"/>
      <c r="V85" s="8"/>
      <c r="W85" s="8"/>
      <c r="X85" s="8"/>
      <c r="Y85" s="8"/>
      <c r="Z85" s="8"/>
    </row>
    <row r="86" spans="7:26" s="10" customFormat="1" ht="15.75" x14ac:dyDescent="0.25">
      <c r="G86" s="20">
        <f>IF($D$13=DataValidation!$A$6,Vols!N86,EDATE($G$6,COUNT($G$6:G85)))</f>
        <v>48514</v>
      </c>
      <c r="H86" s="112">
        <f>IF($D$13=DataValidation!$A$6,Vols!O86/100,IF($D$13=DataValidation!$A$5,Vols!$V86,IF($D$13=DataValidation!$A$7,Vols!$X86,IF('Forward Curve'!$D$13=DataValidation!$A$10,Vols!$Z86,IF('Forward Curve'!$D$13=DataValidation!$A$4,Vols!$AG86,IF('Forward Curve'!$D$13=DataValidation!$A$9,Vols!$Y86,IF('Forward Curve'!$D$13=DataValidation!$A$11,Vols!$AZ86,IF($D$13=DataValidation!$A$2,Vols!AA86,IF($D$13=DataValidation!$A$3,Vols!AB86,IF($D$13=DataValidation!$A$8,Vols!W86,""))))))))))</f>
        <v>3.7490635626952103E-2</v>
      </c>
      <c r="I86" s="24">
        <f>IF($D$13=DataValidation!$A$6,"",IF($D$13=DataValidation!$A$11,Vols!BG86,Vols!AS86))</f>
        <v>8.1710857131203907E-2</v>
      </c>
      <c r="L86" s="8"/>
      <c r="M86" s="8"/>
      <c r="N86" s="8"/>
      <c r="O86" s="8"/>
      <c r="P86" s="8"/>
      <c r="Q86" s="8"/>
      <c r="R86" s="8"/>
      <c r="S86" s="8"/>
      <c r="T86" s="8"/>
      <c r="U86" s="8"/>
      <c r="V86" s="8"/>
      <c r="W86" s="8"/>
      <c r="X86" s="8"/>
      <c r="Y86" s="8"/>
      <c r="Z86" s="8"/>
    </row>
    <row r="87" spans="7:26" s="10" customFormat="1" ht="15.75" x14ac:dyDescent="0.25">
      <c r="G87" s="20">
        <f>IF($D$13=DataValidation!$A$6,Vols!N87,EDATE($G$6,COUNT($G$6:G86)))</f>
        <v>48545</v>
      </c>
      <c r="H87" s="112">
        <f>IF($D$13=DataValidation!$A$6,Vols!O87/100,IF($D$13=DataValidation!$A$5,Vols!$V87,IF($D$13=DataValidation!$A$7,Vols!$X87,IF('Forward Curve'!$D$13=DataValidation!$A$10,Vols!$Z87,IF('Forward Curve'!$D$13=DataValidation!$A$4,Vols!$AG87,IF('Forward Curve'!$D$13=DataValidation!$A$9,Vols!$Y87,IF('Forward Curve'!$D$13=DataValidation!$A$11,Vols!$AZ87,IF($D$13=DataValidation!$A$2,Vols!AA87,IF($D$13=DataValidation!$A$3,Vols!AB87,IF($D$13=DataValidation!$A$8,Vols!W87,""))))))))))</f>
        <v>3.7494536001984553E-2</v>
      </c>
      <c r="I87" s="24">
        <f>IF($D$13=DataValidation!$A$6,"",IF($D$13=DataValidation!$A$11,Vols!BG87,Vols!AS87))</f>
        <v>8.2004940827523867E-2</v>
      </c>
      <c r="L87" s="8"/>
      <c r="M87" s="8"/>
      <c r="N87" s="8"/>
      <c r="O87" s="8"/>
      <c r="P87" s="8"/>
      <c r="Q87" s="8"/>
      <c r="R87" s="8"/>
      <c r="S87" s="8"/>
      <c r="T87" s="8"/>
      <c r="U87" s="8"/>
      <c r="V87" s="8"/>
      <c r="W87" s="8"/>
      <c r="X87" s="8"/>
      <c r="Y87" s="8"/>
      <c r="Z87" s="8"/>
    </row>
    <row r="88" spans="7:26" s="10" customFormat="1" ht="15.75" x14ac:dyDescent="0.25">
      <c r="G88" s="20">
        <f>IF($D$13=DataValidation!$A$6,Vols!N88,EDATE($G$6,COUNT($G$6:G87)))</f>
        <v>48575</v>
      </c>
      <c r="H88" s="112">
        <f>IF($D$13=DataValidation!$A$6,Vols!O88/100,IF($D$13=DataValidation!$A$5,Vols!$V88,IF($D$13=DataValidation!$A$7,Vols!$X88,IF('Forward Curve'!$D$13=DataValidation!$A$10,Vols!$Z88,IF('Forward Curve'!$D$13=DataValidation!$A$4,Vols!$AG88,IF('Forward Curve'!$D$13=DataValidation!$A$9,Vols!$Y88,IF('Forward Curve'!$D$13=DataValidation!$A$11,Vols!$AZ88,IF($D$13=DataValidation!$A$2,Vols!AA88,IF($D$13=DataValidation!$A$3,Vols!AB88,IF($D$13=DataValidation!$A$8,Vols!W88,""))))))))))</f>
        <v>3.7494536001984553E-2</v>
      </c>
      <c r="I88" s="24">
        <f>IF($D$13=DataValidation!$A$6,"",IF($D$13=DataValidation!$A$11,Vols!BG88,Vols!AS88))</f>
        <v>8.2460344253702328E-2</v>
      </c>
      <c r="L88" s="8"/>
      <c r="M88" s="8"/>
      <c r="N88" s="8"/>
      <c r="O88" s="8"/>
      <c r="P88" s="8"/>
      <c r="Q88" s="8"/>
      <c r="R88" s="8"/>
      <c r="S88" s="8"/>
      <c r="T88" s="8"/>
      <c r="U88" s="8"/>
      <c r="V88" s="8"/>
      <c r="W88" s="8"/>
      <c r="X88" s="8"/>
      <c r="Y88" s="8"/>
      <c r="Z88" s="8"/>
    </row>
    <row r="89" spans="7:26" s="10" customFormat="1" ht="15.75" x14ac:dyDescent="0.25">
      <c r="G89" s="20">
        <f>IF($D$13=DataValidation!$A$6,Vols!N89,EDATE($G$6,COUNT($G$6:G88)))</f>
        <v>48606</v>
      </c>
      <c r="H89" s="112">
        <f>IF($D$13=DataValidation!$A$6,Vols!O89/100,IF($D$13=DataValidation!$A$5,Vols!$V89,IF($D$13=DataValidation!$A$7,Vols!$X89,IF('Forward Curve'!$D$13=DataValidation!$A$10,Vols!$Z89,IF('Forward Curve'!$D$13=DataValidation!$A$4,Vols!$AG89,IF('Forward Curve'!$D$13=DataValidation!$A$9,Vols!$Y89,IF('Forward Curve'!$D$13=DataValidation!$A$11,Vols!$AZ89,IF($D$13=DataValidation!$A$2,Vols!AA89,IF($D$13=DataValidation!$A$3,Vols!AB89,IF($D$13=DataValidation!$A$8,Vols!W89,""))))))))))</f>
        <v>3.7484786078420457E-2</v>
      </c>
      <c r="I89" s="24">
        <f>IF($D$13=DataValidation!$A$6,"",IF($D$13=DataValidation!$A$11,Vols!BG89,Vols!AS89))</f>
        <v>8.2913958550894812E-2</v>
      </c>
      <c r="L89" s="8"/>
      <c r="M89" s="8"/>
      <c r="N89" s="8"/>
      <c r="O89" s="8"/>
      <c r="P89" s="8"/>
      <c r="Q89" s="8"/>
      <c r="R89" s="8"/>
      <c r="S89" s="8"/>
      <c r="T89" s="8"/>
      <c r="U89" s="8"/>
      <c r="V89" s="8"/>
      <c r="W89" s="8"/>
      <c r="X89" s="8"/>
      <c r="Y89" s="8"/>
      <c r="Z89" s="8"/>
    </row>
    <row r="90" spans="7:26" s="10" customFormat="1" ht="15.75" x14ac:dyDescent="0.25">
      <c r="G90" s="20">
        <f>IF($D$13=DataValidation!$A$6,Vols!N90,EDATE($G$6,COUNT($G$6:G89)))</f>
        <v>48637</v>
      </c>
      <c r="H90" s="112">
        <f>IF($D$13=DataValidation!$A$6,Vols!O90/100,IF($D$13=DataValidation!$A$5,Vols!$V90,IF($D$13=DataValidation!$A$7,Vols!$X90,IF('Forward Curve'!$D$13=DataValidation!$A$10,Vols!$Z90,IF('Forward Curve'!$D$13=DataValidation!$A$4,Vols!$AG90,IF('Forward Curve'!$D$13=DataValidation!$A$9,Vols!$Y90,IF('Forward Curve'!$D$13=DataValidation!$A$11,Vols!$AZ90,IF($D$13=DataValidation!$A$2,Vols!AA90,IF($D$13=DataValidation!$A$3,Vols!AB90,IF($D$13=DataValidation!$A$8,Vols!W90,""))))))))))</f>
        <v>3.8614481227975297E-2</v>
      </c>
      <c r="I90" s="24">
        <f>IF($D$13=DataValidation!$A$6,"",IF($D$13=DataValidation!$A$11,Vols!BG90,Vols!AS90))</f>
        <v>8.471167412597326E-2</v>
      </c>
      <c r="L90" s="8"/>
      <c r="M90" s="8"/>
      <c r="N90" s="8"/>
      <c r="O90" s="8"/>
      <c r="P90" s="8"/>
      <c r="Q90" s="8"/>
      <c r="R90" s="8"/>
      <c r="S90" s="8"/>
      <c r="T90" s="8"/>
      <c r="U90" s="8"/>
      <c r="V90" s="8"/>
      <c r="W90" s="8"/>
      <c r="X90" s="8"/>
      <c r="Y90" s="8"/>
      <c r="Z90" s="8"/>
    </row>
    <row r="91" spans="7:26" s="10" customFormat="1" ht="15.75" x14ac:dyDescent="0.25">
      <c r="G91" s="20">
        <f>IF($D$13=DataValidation!$A$6,Vols!N91,EDATE($G$6,COUNT($G$6:G90)))</f>
        <v>48665</v>
      </c>
      <c r="H91" s="112">
        <f>IF($D$13=DataValidation!$A$6,Vols!O91/100,IF($D$13=DataValidation!$A$5,Vols!$V91,IF($D$13=DataValidation!$A$7,Vols!$X91,IF('Forward Curve'!$D$13=DataValidation!$A$10,Vols!$Z91,IF('Forward Curve'!$D$13=DataValidation!$A$4,Vols!$AG91,IF('Forward Curve'!$D$13=DataValidation!$A$9,Vols!$Y91,IF('Forward Curve'!$D$13=DataValidation!$A$11,Vols!$AZ91,IF($D$13=DataValidation!$A$2,Vols!AA91,IF($D$13=DataValidation!$A$3,Vols!AB91,IF($D$13=DataValidation!$A$8,Vols!W91,""))))))))))</f>
        <v>3.8808214260062535E-2</v>
      </c>
      <c r="I91" s="24">
        <f>IF($D$13=DataValidation!$A$6,"",IF($D$13=DataValidation!$A$11,Vols!BG91,Vols!AS91))</f>
        <v>8.5402866297801999E-2</v>
      </c>
      <c r="L91" s="8"/>
      <c r="M91" s="8"/>
      <c r="N91" s="8"/>
      <c r="O91" s="8"/>
      <c r="P91" s="8"/>
      <c r="Q91" s="8"/>
      <c r="R91" s="8"/>
      <c r="S91" s="8"/>
      <c r="T91" s="8"/>
      <c r="U91" s="8"/>
      <c r="V91" s="8"/>
      <c r="W91" s="8"/>
      <c r="X91" s="8"/>
      <c r="Y91" s="8"/>
      <c r="Z91" s="8"/>
    </row>
    <row r="92" spans="7:26" s="10" customFormat="1" ht="15.75" x14ac:dyDescent="0.25">
      <c r="G92" s="20">
        <f>IF($D$13=DataValidation!$A$6,Vols!N92,EDATE($G$6,COUNT($G$6:G91)))</f>
        <v>48696</v>
      </c>
      <c r="H92" s="112">
        <f>IF($D$13=DataValidation!$A$6,Vols!O92/100,IF($D$13=DataValidation!$A$5,Vols!$V92,IF($D$13=DataValidation!$A$7,Vols!$X92,IF('Forward Curve'!$D$13=DataValidation!$A$10,Vols!$Z92,IF('Forward Curve'!$D$13=DataValidation!$A$4,Vols!$AG92,IF('Forward Curve'!$D$13=DataValidation!$A$9,Vols!$Y92,IF('Forward Curve'!$D$13=DataValidation!$A$11,Vols!$AZ92,IF($D$13=DataValidation!$A$2,Vols!AA92,IF($D$13=DataValidation!$A$3,Vols!AB92,IF($D$13=DataValidation!$A$8,Vols!W92,""))))))))))</f>
        <v>3.8812393605993367E-2</v>
      </c>
      <c r="I92" s="24">
        <f>IF($D$13=DataValidation!$A$6,"",IF($D$13=DataValidation!$A$11,Vols!BG92,Vols!AS92))</f>
        <v>8.5696399374990587E-2</v>
      </c>
      <c r="L92" s="8"/>
      <c r="M92" s="8"/>
      <c r="N92" s="8"/>
      <c r="O92" s="8"/>
      <c r="P92" s="8"/>
      <c r="Q92" s="8"/>
      <c r="R92" s="8"/>
      <c r="S92" s="8"/>
      <c r="T92" s="8"/>
      <c r="U92" s="8"/>
      <c r="V92" s="8"/>
      <c r="W92" s="8"/>
      <c r="X92" s="8"/>
      <c r="Y92" s="8"/>
      <c r="Z92" s="8"/>
    </row>
    <row r="93" spans="7:26" s="10" customFormat="1" ht="15.75" x14ac:dyDescent="0.25">
      <c r="G93" s="20">
        <f>IF($D$13=DataValidation!$A$6,Vols!N93,EDATE($G$6,COUNT($G$6:G92)))</f>
        <v>48726</v>
      </c>
      <c r="H93" s="112">
        <f>IF($D$13=DataValidation!$A$6,Vols!O93/100,IF($D$13=DataValidation!$A$5,Vols!$V93,IF($D$13=DataValidation!$A$7,Vols!$X93,IF('Forward Curve'!$D$13=DataValidation!$A$10,Vols!$Z93,IF('Forward Curve'!$D$13=DataValidation!$A$4,Vols!$AG93,IF('Forward Curve'!$D$13=DataValidation!$A$9,Vols!$Y93,IF('Forward Curve'!$D$13=DataValidation!$A$11,Vols!$AZ93,IF($D$13=DataValidation!$A$2,Vols!AA93,IF($D$13=DataValidation!$A$3,Vols!AB93,IF($D$13=DataValidation!$A$8,Vols!W93,""))))))))))</f>
        <v>3.880821426005987E-2</v>
      </c>
      <c r="I93" s="24">
        <f>IF($D$13=DataValidation!$A$6,"",IF($D$13=DataValidation!$A$11,Vols!BG93,Vols!AS93))</f>
        <v>8.5962043070241453E-2</v>
      </c>
      <c r="L93" s="8"/>
      <c r="M93" s="8"/>
      <c r="N93" s="8"/>
      <c r="O93" s="8"/>
      <c r="P93" s="8"/>
      <c r="Q93" s="8"/>
      <c r="R93" s="8"/>
      <c r="S93" s="8"/>
      <c r="T93" s="8"/>
      <c r="U93" s="8"/>
      <c r="V93" s="8"/>
      <c r="W93" s="8"/>
      <c r="X93" s="8"/>
      <c r="Y93" s="8"/>
      <c r="Z93" s="8"/>
    </row>
    <row r="94" spans="7:26" s="10" customFormat="1" ht="15.75" x14ac:dyDescent="0.25">
      <c r="G94" s="20">
        <f>IF($D$13=DataValidation!$A$6,Vols!N94,EDATE($G$6,COUNT($G$6:G93)))</f>
        <v>48757</v>
      </c>
      <c r="H94" s="112">
        <f>IF($D$13=DataValidation!$A$6,Vols!O94/100,IF($D$13=DataValidation!$A$5,Vols!$V94,IF($D$13=DataValidation!$A$7,Vols!$X94,IF('Forward Curve'!$D$13=DataValidation!$A$10,Vols!$Z94,IF('Forward Curve'!$D$13=DataValidation!$A$4,Vols!$AG94,IF('Forward Curve'!$D$13=DataValidation!$A$9,Vols!$Y94,IF('Forward Curve'!$D$13=DataValidation!$A$11,Vols!$AZ94,IF($D$13=DataValidation!$A$2,Vols!AA94,IF($D$13=DataValidation!$A$3,Vols!AB94,IF($D$13=DataValidation!$A$8,Vols!W94,""))))))))))</f>
        <v>3.880821426005987E-2</v>
      </c>
      <c r="I94" s="24">
        <f>IF($D$13=DataValidation!$A$6,"",IF($D$13=DataValidation!$A$11,Vols!BG94,Vols!AS94))</f>
        <v>8.6250148749648634E-2</v>
      </c>
      <c r="L94" s="8"/>
      <c r="M94" s="8"/>
      <c r="N94" s="8"/>
      <c r="O94" s="8"/>
      <c r="P94" s="8"/>
      <c r="Q94" s="8"/>
      <c r="R94" s="8"/>
      <c r="S94" s="8"/>
      <c r="T94" s="8"/>
      <c r="U94" s="8"/>
      <c r="V94" s="8"/>
      <c r="W94" s="8"/>
      <c r="X94" s="8"/>
      <c r="Y94" s="8"/>
      <c r="Z94" s="8"/>
    </row>
    <row r="95" spans="7:26" s="10" customFormat="1" ht="15.75" x14ac:dyDescent="0.25">
      <c r="G95" s="20">
        <f>IF($D$13=DataValidation!$A$6,Vols!N95,EDATE($G$6,COUNT($G$6:G94)))</f>
        <v>48787</v>
      </c>
      <c r="H95" s="112">
        <f>IF($D$13=DataValidation!$A$6,Vols!O95/100,IF($D$13=DataValidation!$A$5,Vols!$V95,IF($D$13=DataValidation!$A$7,Vols!$X95,IF('Forward Curve'!$D$13=DataValidation!$A$10,Vols!$Z95,IF('Forward Curve'!$D$13=DataValidation!$A$4,Vols!$AG95,IF('Forward Curve'!$D$13=DataValidation!$A$9,Vols!$Y95,IF('Forward Curve'!$D$13=DataValidation!$A$11,Vols!$AZ95,IF($D$13=DataValidation!$A$2,Vols!AA95,IF($D$13=DataValidation!$A$3,Vols!AB95,IF($D$13=DataValidation!$A$8,Vols!W95,""))))))))))</f>
        <v>3.8810303858036674E-2</v>
      </c>
      <c r="I95" s="24">
        <f>IF($D$13=DataValidation!$A$6,"",IF($D$13=DataValidation!$A$11,Vols!BG95,Vols!AS95))</f>
        <v>8.6519164836397489E-2</v>
      </c>
      <c r="L95" s="8"/>
      <c r="M95" s="8"/>
      <c r="N95" s="8"/>
      <c r="O95" s="8"/>
      <c r="P95" s="8"/>
      <c r="Q95" s="8"/>
      <c r="R95" s="8"/>
      <c r="S95" s="8"/>
      <c r="T95" s="8"/>
      <c r="U95" s="8"/>
      <c r="V95" s="8"/>
      <c r="W95" s="8"/>
      <c r="X95" s="8"/>
      <c r="Y95" s="8"/>
      <c r="Z95" s="8"/>
    </row>
    <row r="96" spans="7:26" s="10" customFormat="1" ht="15.75" x14ac:dyDescent="0.25">
      <c r="G96" s="20">
        <f>IF($D$13=DataValidation!$A$6,Vols!N96,EDATE($G$6,COUNT($G$6:G95)))</f>
        <v>48818</v>
      </c>
      <c r="H96" s="112">
        <f>IF($D$13=DataValidation!$A$6,Vols!O96/100,IF($D$13=DataValidation!$A$5,Vols!$V96,IF($D$13=DataValidation!$A$7,Vols!$X96,IF('Forward Curve'!$D$13=DataValidation!$A$10,Vols!$Z96,IF('Forward Curve'!$D$13=DataValidation!$A$4,Vols!$AG96,IF('Forward Curve'!$D$13=DataValidation!$A$9,Vols!$Y96,IF('Forward Curve'!$D$13=DataValidation!$A$11,Vols!$AZ96,IF($D$13=DataValidation!$A$2,Vols!AA96,IF($D$13=DataValidation!$A$3,Vols!AB96,IF($D$13=DataValidation!$A$8,Vols!W96,""))))))))))</f>
        <v>3.880821426005987E-2</v>
      </c>
      <c r="I96" s="24">
        <f>IF($D$13=DataValidation!$A$6,"",IF($D$13=DataValidation!$A$11,Vols!BG96,Vols!AS96))</f>
        <v>8.6806287199222065E-2</v>
      </c>
      <c r="L96" s="8"/>
      <c r="M96" s="8"/>
      <c r="N96" s="8"/>
      <c r="O96" s="8"/>
      <c r="P96" s="8"/>
      <c r="Q96" s="8"/>
      <c r="R96" s="8"/>
      <c r="S96" s="8"/>
      <c r="T96" s="8"/>
      <c r="U96" s="8"/>
      <c r="V96" s="8"/>
      <c r="W96" s="8"/>
      <c r="X96" s="8"/>
      <c r="Y96" s="8"/>
      <c r="Z96" s="8"/>
    </row>
    <row r="97" spans="7:26" s="10" customFormat="1" ht="15.75" x14ac:dyDescent="0.25">
      <c r="G97" s="20">
        <f>IF($D$13=DataValidation!$A$6,Vols!N97,EDATE($G$6,COUNT($G$6:G96)))</f>
        <v>48849</v>
      </c>
      <c r="H97" s="112">
        <f>IF($D$13=DataValidation!$A$6,Vols!O97/100,IF($D$13=DataValidation!$A$5,Vols!$V97,IF($D$13=DataValidation!$A$7,Vols!$X97,IF('Forward Curve'!$D$13=DataValidation!$A$10,Vols!$Z97,IF('Forward Curve'!$D$13=DataValidation!$A$4,Vols!$AG97,IF('Forward Curve'!$D$13=DataValidation!$A$9,Vols!$Y97,IF('Forward Curve'!$D$13=DataValidation!$A$11,Vols!$AZ97,IF($D$13=DataValidation!$A$2,Vols!AA97,IF($D$13=DataValidation!$A$3,Vols!AB97,IF($D$13=DataValidation!$A$8,Vols!W97,""))))))))))</f>
        <v>3.8812393605993367E-2</v>
      </c>
      <c r="I97" s="24">
        <f>IF($D$13=DataValidation!$A$6,"",IF($D$13=DataValidation!$A$11,Vols!BG97,Vols!AS97))</f>
        <v>8.7088569415023229E-2</v>
      </c>
      <c r="L97" s="8"/>
      <c r="M97" s="8"/>
      <c r="N97" s="8"/>
      <c r="O97" s="8"/>
      <c r="P97" s="8"/>
      <c r="Q97" s="8"/>
      <c r="R97" s="8"/>
      <c r="S97" s="8"/>
      <c r="T97" s="8"/>
      <c r="U97" s="8"/>
      <c r="V97" s="8"/>
      <c r="W97" s="8"/>
      <c r="X97" s="8"/>
      <c r="Y97" s="8"/>
      <c r="Z97" s="8"/>
    </row>
    <row r="98" spans="7:26" s="10" customFormat="1" ht="15.75" x14ac:dyDescent="0.25">
      <c r="G98" s="20">
        <f>IF($D$13=DataValidation!$A$6,Vols!N98,EDATE($G$6,COUNT($G$6:G97)))</f>
        <v>48879</v>
      </c>
      <c r="H98" s="112">
        <f>IF($D$13=DataValidation!$A$6,Vols!O98/100,IF($D$13=DataValidation!$A$5,Vols!$V98,IF($D$13=DataValidation!$A$7,Vols!$X98,IF('Forward Curve'!$D$13=DataValidation!$A$10,Vols!$Z98,IF('Forward Curve'!$D$13=DataValidation!$A$4,Vols!$AG98,IF('Forward Curve'!$D$13=DataValidation!$A$9,Vols!$Y98,IF('Forward Curve'!$D$13=DataValidation!$A$11,Vols!$AZ98,IF($D$13=DataValidation!$A$2,Vols!AA98,IF($D$13=DataValidation!$A$3,Vols!AB98,IF($D$13=DataValidation!$A$8,Vols!W98,""))))))))))</f>
        <v>3.880821426005987E-2</v>
      </c>
      <c r="I98" s="24">
        <f>IF($D$13=DataValidation!$A$6,"",IF($D$13=DataValidation!$A$11,Vols!BG98,Vols!AS98))</f>
        <v>8.7345661203974731E-2</v>
      </c>
      <c r="L98" s="8"/>
      <c r="M98" s="8"/>
      <c r="N98" s="8"/>
      <c r="O98" s="8"/>
      <c r="P98" s="8"/>
      <c r="Q98" s="8"/>
      <c r="R98" s="8"/>
      <c r="S98" s="8"/>
      <c r="T98" s="8"/>
      <c r="U98" s="8"/>
      <c r="V98" s="8"/>
      <c r="W98" s="8"/>
      <c r="X98" s="8"/>
      <c r="Y98" s="8"/>
      <c r="Z98" s="8"/>
    </row>
    <row r="99" spans="7:26" s="10" customFormat="1" ht="15.75" x14ac:dyDescent="0.25">
      <c r="G99" s="20">
        <f>IF($D$13=DataValidation!$A$6,Vols!N99,EDATE($G$6,COUNT($G$6:G98)))</f>
        <v>48910</v>
      </c>
      <c r="H99" s="112">
        <f>IF($D$13=DataValidation!$A$6,Vols!O99/100,IF($D$13=DataValidation!$A$5,Vols!$V99,IF($D$13=DataValidation!$A$7,Vols!$X99,IF('Forward Curve'!$D$13=DataValidation!$A$10,Vols!$Z99,IF('Forward Curve'!$D$13=DataValidation!$A$4,Vols!$AG99,IF('Forward Curve'!$D$13=DataValidation!$A$9,Vols!$Y99,IF('Forward Curve'!$D$13=DataValidation!$A$11,Vols!$AZ99,IF($D$13=DataValidation!$A$2,Vols!AA99,IF($D$13=DataValidation!$A$3,Vols!AB99,IF($D$13=DataValidation!$A$8,Vols!W99,""))))))))))</f>
        <v>3.8808214260065199E-2</v>
      </c>
      <c r="I99" s="24">
        <f>IF($D$13=DataValidation!$A$6,"",IF($D$13=DataValidation!$A$11,Vols!BG99,Vols!AS99))</f>
        <v>8.7627694850481955E-2</v>
      </c>
      <c r="L99" s="8"/>
      <c r="M99" s="8"/>
      <c r="N99" s="8"/>
      <c r="O99" s="8"/>
      <c r="P99" s="8"/>
      <c r="Q99" s="8"/>
      <c r="R99" s="8"/>
      <c r="S99" s="8"/>
      <c r="T99" s="8"/>
      <c r="U99" s="8"/>
      <c r="V99" s="8"/>
      <c r="W99" s="8"/>
      <c r="X99" s="8"/>
      <c r="Y99" s="8"/>
      <c r="Z99" s="8"/>
    </row>
    <row r="100" spans="7:26" s="10" customFormat="1" ht="15.75" x14ac:dyDescent="0.25">
      <c r="G100" s="20">
        <f>IF($D$13=DataValidation!$A$6,Vols!N100,EDATE($G$6,COUNT($G$6:G99)))</f>
        <v>48940</v>
      </c>
      <c r="H100" s="112">
        <f>IF($D$13=DataValidation!$A$6,Vols!O100/100,IF($D$13=DataValidation!$A$5,Vols!$V100,IF($D$13=DataValidation!$A$7,Vols!$X100,IF('Forward Curve'!$D$13=DataValidation!$A$10,Vols!$Z100,IF('Forward Curve'!$D$13=DataValidation!$A$4,Vols!$AG100,IF('Forward Curve'!$D$13=DataValidation!$A$9,Vols!$Y100,IF('Forward Curve'!$D$13=DataValidation!$A$11,Vols!$AZ100,IF($D$13=DataValidation!$A$2,Vols!AA100,IF($D$13=DataValidation!$A$3,Vols!AB100,IF($D$13=DataValidation!$A$8,Vols!W100,""))))))))))</f>
        <v>3.8812393605995865E-2</v>
      </c>
      <c r="I100" s="24">
        <f>IF($D$13=DataValidation!$A$6,"",IF($D$13=DataValidation!$A$11,Vols!BG100,Vols!AS100))</f>
        <v>8.7854479989712936E-2</v>
      </c>
      <c r="L100" s="8"/>
      <c r="M100" s="8"/>
      <c r="N100" s="8"/>
      <c r="O100" s="8"/>
      <c r="P100" s="8"/>
      <c r="Q100" s="8"/>
      <c r="R100" s="8"/>
      <c r="S100" s="8"/>
      <c r="T100" s="8"/>
      <c r="U100" s="8"/>
      <c r="V100" s="8"/>
      <c r="W100" s="8"/>
      <c r="X100" s="8"/>
      <c r="Y100" s="8"/>
      <c r="Z100" s="8"/>
    </row>
    <row r="101" spans="7:26" s="10" customFormat="1" ht="15.75" x14ac:dyDescent="0.25">
      <c r="G101" s="20">
        <f>IF($D$13=DataValidation!$A$6,Vols!N101,EDATE($G$6,COUNT($G$6:G100)))</f>
        <v>48971</v>
      </c>
      <c r="H101" s="112">
        <f>IF($D$13=DataValidation!$A$6,Vols!O101/100,IF($D$13=DataValidation!$A$5,Vols!$V101,IF($D$13=DataValidation!$A$7,Vols!$X101,IF('Forward Curve'!$D$13=DataValidation!$A$10,Vols!$Z101,IF('Forward Curve'!$D$13=DataValidation!$A$4,Vols!$AG101,IF('Forward Curve'!$D$13=DataValidation!$A$9,Vols!$Y101,IF('Forward Curve'!$D$13=DataValidation!$A$11,Vols!$AZ101,IF($D$13=DataValidation!$A$2,Vols!AA101,IF($D$13=DataValidation!$A$3,Vols!AB101,IF($D$13=DataValidation!$A$8,Vols!W101,""))))))))))</f>
        <v>3.88040355139945E-2</v>
      </c>
      <c r="I101" s="24">
        <f>IF($D$13=DataValidation!$A$6,"",IF($D$13=DataValidation!$A$11,Vols!BG101,Vols!AS101))</f>
        <v>8.8059112540074869E-2</v>
      </c>
      <c r="L101" s="8"/>
      <c r="M101" s="8"/>
      <c r="N101" s="8"/>
      <c r="O101" s="8"/>
      <c r="P101" s="8"/>
      <c r="Q101" s="8"/>
      <c r="R101" s="8"/>
      <c r="S101" s="8"/>
      <c r="T101" s="8"/>
      <c r="U101" s="8"/>
      <c r="V101" s="8"/>
      <c r="W101" s="8"/>
      <c r="X101" s="8"/>
      <c r="Y101" s="8"/>
      <c r="Z101" s="8"/>
    </row>
    <row r="102" spans="7:26" s="10" customFormat="1" ht="15.75" x14ac:dyDescent="0.25">
      <c r="G102" s="20">
        <f>IF($D$13=DataValidation!$A$6,Vols!N102,EDATE($G$6,COUNT($G$6:G101)))</f>
        <v>49002</v>
      </c>
      <c r="H102" s="112">
        <f>IF($D$13=DataValidation!$A$6,Vols!O102/100,IF($D$13=DataValidation!$A$5,Vols!$V102,IF($D$13=DataValidation!$A$7,Vols!$X102,IF('Forward Curve'!$D$13=DataValidation!$A$10,Vols!$Z102,IF('Forward Curve'!$D$13=DataValidation!$A$4,Vols!$AG102,IF('Forward Curve'!$D$13=DataValidation!$A$9,Vols!$Y102,IF('Forward Curve'!$D$13=DataValidation!$A$11,Vols!$AZ102,IF($D$13=DataValidation!$A$2,Vols!AA102,IF($D$13=DataValidation!$A$3,Vols!AB102,IF($D$13=DataValidation!$A$8,Vols!W102,""))))))))))</f>
        <v>3.9783553948201156E-2</v>
      </c>
      <c r="I102" s="24">
        <f>IF($D$13=DataValidation!$A$6,"",IF($D$13=DataValidation!$A$11,Vols!BG102,Vols!AS102))</f>
        <v>8.9389120592383173E-2</v>
      </c>
      <c r="L102" s="8"/>
      <c r="M102" s="8"/>
      <c r="N102" s="8"/>
      <c r="O102" s="8"/>
      <c r="P102" s="8"/>
      <c r="Q102" s="8"/>
      <c r="R102" s="8"/>
      <c r="S102" s="8"/>
      <c r="T102" s="8"/>
      <c r="U102" s="8"/>
      <c r="V102" s="8"/>
      <c r="W102" s="8"/>
      <c r="X102" s="8"/>
      <c r="Y102" s="8"/>
      <c r="Z102" s="8"/>
    </row>
    <row r="103" spans="7:26" s="10" customFormat="1" ht="15.75" x14ac:dyDescent="0.25">
      <c r="G103" s="20">
        <f>IF($D$13=DataValidation!$A$6,Vols!N103,EDATE($G$6,COUNT($G$6:G102)))</f>
        <v>49030</v>
      </c>
      <c r="H103" s="112">
        <f>IF($D$13=DataValidation!$A$6,Vols!O103/100,IF($D$13=DataValidation!$A$5,Vols!$V103,IF($D$13=DataValidation!$A$7,Vols!$X103,IF('Forward Curve'!$D$13=DataValidation!$A$10,Vols!$Z103,IF('Forward Curve'!$D$13=DataValidation!$A$4,Vols!$AG103,IF('Forward Curve'!$D$13=DataValidation!$A$9,Vols!$Y103,IF('Forward Curve'!$D$13=DataValidation!$A$11,Vols!$AZ103,IF($D$13=DataValidation!$A$2,Vols!AA103,IF($D$13=DataValidation!$A$3,Vols!AB103,IF($D$13=DataValidation!$A$8,Vols!W103,""))))))))))</f>
        <v>3.9992257150820443E-2</v>
      </c>
      <c r="I103" s="24">
        <f>IF($D$13=DataValidation!$A$6,"",IF($D$13=DataValidation!$A$11,Vols!BG103,Vols!AS103))</f>
        <v>9.0105749400520282E-2</v>
      </c>
      <c r="L103" s="8"/>
      <c r="M103" s="8"/>
      <c r="N103" s="8"/>
      <c r="O103" s="8"/>
      <c r="P103" s="8"/>
      <c r="Q103" s="8"/>
      <c r="R103" s="8"/>
      <c r="S103" s="8"/>
      <c r="T103" s="8"/>
      <c r="U103" s="8"/>
      <c r="V103" s="8"/>
      <c r="W103" s="8"/>
      <c r="X103" s="8"/>
      <c r="Y103" s="8"/>
      <c r="Z103" s="8"/>
    </row>
    <row r="104" spans="7:26" s="10" customFormat="1" ht="15.75" x14ac:dyDescent="0.25">
      <c r="G104" s="20">
        <f>IF($D$13=DataValidation!$A$6,Vols!N104,EDATE($G$6,COUNT($G$6:G103)))</f>
        <v>49061</v>
      </c>
      <c r="H104" s="112">
        <f>IF($D$13=DataValidation!$A$6,Vols!O104/100,IF($D$13=DataValidation!$A$5,Vols!$V104,IF($D$13=DataValidation!$A$7,Vols!$X104,IF('Forward Curve'!$D$13=DataValidation!$A$10,Vols!$Z104,IF('Forward Curve'!$D$13=DataValidation!$A$4,Vols!$AG104,IF('Forward Curve'!$D$13=DataValidation!$A$9,Vols!$Y104,IF('Forward Curve'!$D$13=DataValidation!$A$11,Vols!$AZ104,IF($D$13=DataValidation!$A$2,Vols!AA104,IF($D$13=DataValidation!$A$3,Vols!AB104,IF($D$13=DataValidation!$A$8,Vols!W104,""))))))))))</f>
        <v>3.9994476131261128E-2</v>
      </c>
      <c r="I104" s="24">
        <f>IF($D$13=DataValidation!$A$6,"",IF($D$13=DataValidation!$A$11,Vols!BG104,Vols!AS104))</f>
        <v>9.0375805993892958E-2</v>
      </c>
      <c r="L104" s="8"/>
      <c r="M104" s="8"/>
      <c r="N104" s="8"/>
      <c r="O104" s="8"/>
      <c r="P104" s="8"/>
      <c r="Q104" s="8"/>
      <c r="R104" s="8"/>
      <c r="S104" s="8"/>
      <c r="T104" s="8"/>
      <c r="U104" s="8"/>
      <c r="V104" s="8"/>
      <c r="W104" s="8"/>
      <c r="X104" s="8"/>
      <c r="Y104" s="8"/>
      <c r="Z104" s="8"/>
    </row>
    <row r="105" spans="7:26" s="10" customFormat="1" ht="15.75" x14ac:dyDescent="0.25">
      <c r="G105" s="20">
        <f>IF($D$13=DataValidation!$A$6,Vols!N105,EDATE($G$6,COUNT($G$6:G104)))</f>
        <v>49091</v>
      </c>
      <c r="H105" s="112">
        <f>IF($D$13=DataValidation!$A$6,Vols!O105/100,IF($D$13=DataValidation!$A$5,Vols!$V105,IF($D$13=DataValidation!$A$7,Vols!$X105,IF('Forward Curve'!$D$13=DataValidation!$A$10,Vols!$Z105,IF('Forward Curve'!$D$13=DataValidation!$A$4,Vols!$AG105,IF('Forward Curve'!$D$13=DataValidation!$A$9,Vols!$Y105,IF('Forward Curve'!$D$13=DataValidation!$A$11,Vols!$AZ105,IF($D$13=DataValidation!$A$2,Vols!AA105,IF($D$13=DataValidation!$A$3,Vols!AB105,IF($D$13=DataValidation!$A$8,Vols!W105,""))))))))))</f>
        <v>3.9996695275825445E-2</v>
      </c>
      <c r="I105" s="24">
        <f>IF($D$13=DataValidation!$A$6,"",IF($D$13=DataValidation!$A$11,Vols!BG105,Vols!AS105))</f>
        <v>9.0652292097580925E-2</v>
      </c>
      <c r="L105" s="8"/>
      <c r="M105" s="8"/>
      <c r="N105" s="8"/>
      <c r="O105" s="8"/>
      <c r="P105" s="8"/>
      <c r="Q105" s="8"/>
      <c r="R105" s="8"/>
      <c r="S105" s="8"/>
      <c r="T105" s="8"/>
      <c r="U105" s="8"/>
      <c r="V105" s="8"/>
      <c r="W105" s="8"/>
      <c r="X105" s="8"/>
      <c r="Y105" s="8"/>
      <c r="Z105" s="8"/>
    </row>
    <row r="106" spans="7:26" s="10" customFormat="1" ht="15.75" x14ac:dyDescent="0.25">
      <c r="G106" s="20">
        <f>IF($D$13=DataValidation!$A$6,Vols!N106,EDATE($G$6,COUNT($G$6:G105)))</f>
        <v>49122</v>
      </c>
      <c r="H106" s="112">
        <f>IF($D$13=DataValidation!$A$6,Vols!O106/100,IF($D$13=DataValidation!$A$5,Vols!$V106,IF($D$13=DataValidation!$A$7,Vols!$X106,IF('Forward Curve'!$D$13=DataValidation!$A$10,Vols!$Z106,IF('Forward Curve'!$D$13=DataValidation!$A$4,Vols!$AG106,IF('Forward Curve'!$D$13=DataValidation!$A$9,Vols!$Y106,IF('Forward Curve'!$D$13=DataValidation!$A$11,Vols!$AZ106,IF($D$13=DataValidation!$A$2,Vols!AA106,IF($D$13=DataValidation!$A$3,Vols!AB106,IF($D$13=DataValidation!$A$8,Vols!W106,""))))))))))</f>
        <v>3.9996695275822947E-2</v>
      </c>
      <c r="I106" s="24">
        <f>IF($D$13=DataValidation!$A$6,"",IF($D$13=DataValidation!$A$11,Vols!BG106,Vols!AS106))</f>
        <v>9.0914495289174085E-2</v>
      </c>
      <c r="L106" s="8"/>
      <c r="M106" s="8"/>
      <c r="N106" s="8"/>
      <c r="O106" s="8"/>
      <c r="P106" s="8"/>
      <c r="Q106" s="8"/>
      <c r="R106" s="8"/>
      <c r="S106" s="8"/>
      <c r="T106" s="8"/>
      <c r="U106" s="8"/>
      <c r="V106" s="8"/>
      <c r="W106" s="8"/>
      <c r="X106" s="8"/>
      <c r="Y106" s="8"/>
      <c r="Z106" s="8"/>
    </row>
    <row r="107" spans="7:26" s="10" customFormat="1" ht="15.75" x14ac:dyDescent="0.25">
      <c r="G107" s="20">
        <f>IF($D$13=DataValidation!$A$6,Vols!N107,EDATE($G$6,COUNT($G$6:G106)))</f>
        <v>49152</v>
      </c>
      <c r="H107" s="112">
        <f>IF($D$13=DataValidation!$A$6,Vols!O107/100,IF($D$13=DataValidation!$A$5,Vols!$V107,IF($D$13=DataValidation!$A$7,Vols!$X107,IF('Forward Curve'!$D$13=DataValidation!$A$10,Vols!$Z107,IF('Forward Curve'!$D$13=DataValidation!$A$4,Vols!$AG107,IF('Forward Curve'!$D$13=DataValidation!$A$9,Vols!$Y107,IF('Forward Curve'!$D$13=DataValidation!$A$11,Vols!$AZ107,IF($D$13=DataValidation!$A$2,Vols!AA107,IF($D$13=DataValidation!$A$3,Vols!AB107,IF($D$13=DataValidation!$A$8,Vols!W107,""))))))))))</f>
        <v>3.9994476131263702E-2</v>
      </c>
      <c r="I107" s="24">
        <f>IF($D$13=DataValidation!$A$6,"",IF($D$13=DataValidation!$A$11,Vols!BG107,Vols!AS107))</f>
        <v>9.1163564800882252E-2</v>
      </c>
      <c r="L107" s="8"/>
      <c r="M107" s="8"/>
      <c r="N107" s="8"/>
      <c r="O107" s="8"/>
      <c r="P107" s="8"/>
      <c r="Q107" s="8"/>
      <c r="R107" s="8"/>
      <c r="S107" s="8"/>
      <c r="T107" s="8"/>
      <c r="U107" s="8"/>
      <c r="V107" s="8"/>
      <c r="W107" s="8"/>
      <c r="X107" s="8"/>
      <c r="Y107" s="8"/>
      <c r="Z107" s="8"/>
    </row>
    <row r="108" spans="7:26" s="10" customFormat="1" ht="15.75" x14ac:dyDescent="0.25">
      <c r="G108" s="20">
        <f>IF($D$13=DataValidation!$A$6,Vols!N108,EDATE($G$6,COUNT($G$6:G107)))</f>
        <v>49183</v>
      </c>
      <c r="H108" s="112">
        <f>IF($D$13=DataValidation!$A$6,Vols!O108/100,IF($D$13=DataValidation!$A$5,Vols!$V108,IF($D$13=DataValidation!$A$7,Vols!$X108,IF('Forward Curve'!$D$13=DataValidation!$A$10,Vols!$Z108,IF('Forward Curve'!$D$13=DataValidation!$A$4,Vols!$AG108,IF('Forward Curve'!$D$13=DataValidation!$A$9,Vols!$Y108,IF('Forward Curve'!$D$13=DataValidation!$A$11,Vols!$AZ108,IF($D$13=DataValidation!$A$2,Vols!AA108,IF($D$13=DataValidation!$A$3,Vols!AB108,IF($D$13=DataValidation!$A$8,Vols!W108,""))))))))))</f>
        <v>3.9992257150815114E-2</v>
      </c>
      <c r="I108" s="24">
        <f>IF($D$13=DataValidation!$A$6,"",IF($D$13=DataValidation!$A$11,Vols!BG108,Vols!AS108))</f>
        <v>9.1433971750056298E-2</v>
      </c>
      <c r="L108" s="8"/>
      <c r="M108" s="8"/>
      <c r="N108" s="8"/>
      <c r="O108" s="8"/>
      <c r="P108" s="8"/>
      <c r="Q108" s="8"/>
      <c r="R108" s="8"/>
      <c r="S108" s="8"/>
      <c r="T108" s="8"/>
      <c r="U108" s="8"/>
      <c r="V108" s="8"/>
      <c r="W108" s="8"/>
      <c r="X108" s="8"/>
      <c r="Y108" s="8"/>
      <c r="Z108" s="8"/>
    </row>
    <row r="109" spans="7:26" s="10" customFormat="1" ht="15.75" x14ac:dyDescent="0.25">
      <c r="G109" s="20">
        <f>IF($D$13=DataValidation!$A$6,Vols!N109,EDATE($G$6,COUNT($G$6:G108)))</f>
        <v>49214</v>
      </c>
      <c r="H109" s="112">
        <f>IF($D$13=DataValidation!$A$6,Vols!O109/100,IF($D$13=DataValidation!$A$5,Vols!$V109,IF($D$13=DataValidation!$A$7,Vols!$X109,IF('Forward Curve'!$D$13=DataValidation!$A$10,Vols!$Z109,IF('Forward Curve'!$D$13=DataValidation!$A$4,Vols!$AG109,IF('Forward Curve'!$D$13=DataValidation!$A$9,Vols!$Y109,IF('Forward Curve'!$D$13=DataValidation!$A$11,Vols!$AZ109,IF($D$13=DataValidation!$A$2,Vols!AA109,IF($D$13=DataValidation!$A$3,Vols!AB109,IF($D$13=DataValidation!$A$8,Vols!W109,""))))))))))</f>
        <v>3.9994476131263702E-2</v>
      </c>
      <c r="I109" s="24">
        <f>IF($D$13=DataValidation!$A$6,"",IF($D$13=DataValidation!$A$11,Vols!BG109,Vols!AS109))</f>
        <v>9.1699341233282966E-2</v>
      </c>
      <c r="L109" s="8"/>
      <c r="M109" s="8"/>
      <c r="N109" s="8"/>
      <c r="O109" s="8"/>
      <c r="P109" s="8"/>
      <c r="Q109" s="8"/>
      <c r="R109" s="8"/>
      <c r="S109" s="8"/>
      <c r="T109" s="8"/>
      <c r="U109" s="8"/>
      <c r="V109" s="8"/>
      <c r="W109" s="8"/>
      <c r="X109" s="8"/>
      <c r="Y109" s="8"/>
      <c r="Z109" s="8"/>
    </row>
    <row r="110" spans="7:26" s="10" customFormat="1" ht="15.75" x14ac:dyDescent="0.25">
      <c r="G110" s="20">
        <f>IF($D$13=DataValidation!$A$6,Vols!N110,EDATE($G$6,COUNT($G$6:G109)))</f>
        <v>49244</v>
      </c>
      <c r="H110" s="112">
        <f>IF($D$13=DataValidation!$A$6,Vols!O110/100,IF($D$13=DataValidation!$A$5,Vols!$V110,IF($D$13=DataValidation!$A$7,Vols!$X110,IF('Forward Curve'!$D$13=DataValidation!$A$10,Vols!$Z110,IF('Forward Curve'!$D$13=DataValidation!$A$4,Vols!$AG110,IF('Forward Curve'!$D$13=DataValidation!$A$9,Vols!$Y110,IF('Forward Curve'!$D$13=DataValidation!$A$11,Vols!$AZ110,IF($D$13=DataValidation!$A$2,Vols!AA110,IF($D$13=DataValidation!$A$3,Vols!AB110,IF($D$13=DataValidation!$A$8,Vols!W110,""))))))))))</f>
        <v>3.9992257150815114E-2</v>
      </c>
      <c r="I110" s="24">
        <f>IF($D$13=DataValidation!$A$6,"",IF($D$13=DataValidation!$A$11,Vols!BG110,Vols!AS110))</f>
        <v>9.1949574783716487E-2</v>
      </c>
      <c r="L110" s="8"/>
      <c r="M110" s="8"/>
      <c r="N110" s="8"/>
      <c r="O110" s="8"/>
      <c r="P110" s="8"/>
      <c r="Q110" s="8"/>
      <c r="R110" s="8"/>
      <c r="S110" s="8"/>
      <c r="T110" s="8"/>
      <c r="U110" s="8"/>
      <c r="V110" s="8"/>
      <c r="W110" s="8"/>
      <c r="X110" s="8"/>
      <c r="Y110" s="8"/>
      <c r="Z110" s="8"/>
    </row>
    <row r="111" spans="7:26" s="10" customFormat="1" ht="15.75" x14ac:dyDescent="0.25">
      <c r="G111" s="20">
        <f>IF($D$13=DataValidation!$A$6,Vols!N111,EDATE($G$6,COUNT($G$6:G110)))</f>
        <v>49275</v>
      </c>
      <c r="H111" s="112">
        <f>IF($D$13=DataValidation!$A$6,Vols!O111/100,IF($D$13=DataValidation!$A$5,Vols!$V111,IF($D$13=DataValidation!$A$7,Vols!$X111,IF('Forward Curve'!$D$13=DataValidation!$A$10,Vols!$Z111,IF('Forward Curve'!$D$13=DataValidation!$A$4,Vols!$AG111,IF('Forward Curve'!$D$13=DataValidation!$A$9,Vols!$Y111,IF('Forward Curve'!$D$13=DataValidation!$A$11,Vols!$AZ111,IF($D$13=DataValidation!$A$2,Vols!AA111,IF($D$13=DataValidation!$A$3,Vols!AB111,IF($D$13=DataValidation!$A$8,Vols!W111,""))))))))))</f>
        <v>3.9992257150817778E-2</v>
      </c>
      <c r="I111" s="24">
        <f>IF($D$13=DataValidation!$A$6,"",IF($D$13=DataValidation!$A$11,Vols!BG111,Vols!AS111))</f>
        <v>9.2214790961219414E-2</v>
      </c>
      <c r="L111" s="8"/>
      <c r="M111" s="8"/>
      <c r="N111" s="8"/>
      <c r="O111" s="8"/>
      <c r="P111" s="8"/>
      <c r="Q111" s="8"/>
      <c r="R111" s="8"/>
      <c r="S111" s="8"/>
      <c r="T111" s="8"/>
      <c r="U111" s="8"/>
      <c r="V111" s="8"/>
      <c r="W111" s="8"/>
      <c r="X111" s="8"/>
      <c r="Y111" s="8"/>
      <c r="Z111" s="8"/>
    </row>
    <row r="112" spans="7:26" s="10" customFormat="1" ht="15.75" x14ac:dyDescent="0.25">
      <c r="G112" s="20">
        <f>IF($D$13=DataValidation!$A$6,Vols!N112,EDATE($G$6,COUNT($G$6:G111)))</f>
        <v>49305</v>
      </c>
      <c r="H112" s="112">
        <f>IF($D$13=DataValidation!$A$6,Vols!O112/100,IF($D$13=DataValidation!$A$5,Vols!$V112,IF($D$13=DataValidation!$A$7,Vols!$X112,IF('Forward Curve'!$D$13=DataValidation!$A$10,Vols!$Z112,IF('Forward Curve'!$D$13=DataValidation!$A$4,Vols!$AG112,IF('Forward Curve'!$D$13=DataValidation!$A$9,Vols!$Y112,IF('Forward Curve'!$D$13=DataValidation!$A$11,Vols!$AZ112,IF($D$13=DataValidation!$A$2,Vols!AA112,IF($D$13=DataValidation!$A$3,Vols!AB112,IF($D$13=DataValidation!$A$8,Vols!W112,""))))))))))</f>
        <v>3.9994476131261128E-2</v>
      </c>
      <c r="I112" s="24">
        <f>IF($D$13=DataValidation!$A$6,"",IF($D$13=DataValidation!$A$11,Vols!BG112,Vols!AS112))</f>
        <v>9.2470263075423567E-2</v>
      </c>
      <c r="L112" s="8"/>
      <c r="M112" s="8"/>
      <c r="N112" s="8"/>
      <c r="O112" s="8"/>
      <c r="P112" s="8"/>
      <c r="Q112" s="8"/>
      <c r="R112" s="8"/>
      <c r="S112" s="8"/>
      <c r="T112" s="8"/>
      <c r="U112" s="8"/>
      <c r="V112" s="8"/>
      <c r="W112" s="8"/>
      <c r="X112" s="8"/>
      <c r="Y112" s="8"/>
      <c r="Z112" s="8"/>
    </row>
    <row r="113" spans="7:26" s="10" customFormat="1" ht="15.75" x14ac:dyDescent="0.25">
      <c r="G113" s="20">
        <f>IF($D$13=DataValidation!$A$6,Vols!N113,EDATE($G$6,COUNT($G$6:G112)))</f>
        <v>49336</v>
      </c>
      <c r="H113" s="112">
        <f>IF($D$13=DataValidation!$A$6,Vols!O113/100,IF($D$13=DataValidation!$A$5,Vols!$V113,IF($D$13=DataValidation!$A$7,Vols!$X113,IF('Forward Curve'!$D$13=DataValidation!$A$10,Vols!$Z113,IF('Forward Curve'!$D$13=DataValidation!$A$4,Vols!$AG113,IF('Forward Curve'!$D$13=DataValidation!$A$9,Vols!$Y113,IF('Forward Curve'!$D$13=DataValidation!$A$11,Vols!$AZ113,IF($D$13=DataValidation!$A$2,Vols!AA113,IF($D$13=DataValidation!$A$3,Vols!AB113,IF($D$13=DataValidation!$A$8,Vols!W113,""))))))))))</f>
        <v>3.9987819682219303E-2</v>
      </c>
      <c r="I113" s="24">
        <f>IF($D$13=DataValidation!$A$6,"",IF($D$13=DataValidation!$A$11,Vols!BG113,Vols!AS113))</f>
        <v>9.2731107060053622E-2</v>
      </c>
      <c r="L113" s="8"/>
      <c r="M113" s="8"/>
      <c r="N113" s="8"/>
      <c r="O113" s="8"/>
      <c r="P113" s="8"/>
      <c r="Q113" s="8"/>
      <c r="R113" s="8"/>
      <c r="S113" s="8"/>
      <c r="T113" s="8"/>
      <c r="U113" s="8"/>
      <c r="V113" s="8"/>
      <c r="W113" s="8"/>
      <c r="X113" s="8"/>
      <c r="Y113" s="8"/>
      <c r="Z113" s="8"/>
    </row>
    <row r="114" spans="7:26" s="10" customFormat="1" ht="15.75" x14ac:dyDescent="0.25">
      <c r="G114" s="20">
        <f>IF($D$13=DataValidation!$A$6,Vols!N114,EDATE($G$6,COUNT($G$6:G113)))</f>
        <v>49367</v>
      </c>
      <c r="H114" s="112">
        <f>IF($D$13=DataValidation!$A$6,Vols!O114/100,IF($D$13=DataValidation!$A$5,Vols!$V114,IF($D$13=DataValidation!$A$7,Vols!$X114,IF('Forward Curve'!$D$13=DataValidation!$A$10,Vols!$Z114,IF('Forward Curve'!$D$13=DataValidation!$A$4,Vols!$AG114,IF('Forward Curve'!$D$13=DataValidation!$A$9,Vols!$Y114,IF('Forward Curve'!$D$13=DataValidation!$A$11,Vols!$AZ114,IF($D$13=DataValidation!$A$2,Vols!AA114,IF($D$13=DataValidation!$A$3,Vols!AB114,IF($D$13=DataValidation!$A$8,Vols!W114,""))))))))))</f>
        <v>4.0983584098465704E-2</v>
      </c>
      <c r="I114" s="24">
        <f>IF($D$13=DataValidation!$A$6,"",IF($D$13=DataValidation!$A$11,Vols!BG114,Vols!AS114))</f>
        <v>9.4295056327297205E-2</v>
      </c>
      <c r="L114" s="8"/>
      <c r="M114" s="8"/>
      <c r="N114" s="8"/>
      <c r="O114" s="8"/>
      <c r="P114" s="8"/>
      <c r="Q114" s="8"/>
      <c r="R114" s="8"/>
      <c r="S114" s="8"/>
      <c r="T114" s="8"/>
      <c r="U114" s="8"/>
      <c r="V114" s="8"/>
      <c r="W114" s="8"/>
      <c r="X114" s="8"/>
      <c r="Y114" s="8"/>
      <c r="Z114" s="8"/>
    </row>
    <row r="115" spans="7:26" s="10" customFormat="1" ht="15.75" x14ac:dyDescent="0.25">
      <c r="G115" s="20">
        <f>IF($D$13=DataValidation!$A$6,Vols!N115,EDATE($G$6,COUNT($G$6:G114)))</f>
        <v>49395</v>
      </c>
      <c r="H115" s="112">
        <f>IF($D$13=DataValidation!$A$6,Vols!O115/100,IF($D$13=DataValidation!$A$5,Vols!$V115,IF($D$13=DataValidation!$A$7,Vols!$X115,IF('Forward Curve'!$D$13=DataValidation!$A$10,Vols!$Z115,IF('Forward Curve'!$D$13=DataValidation!$A$4,Vols!$AG115,IF('Forward Curve'!$D$13=DataValidation!$A$9,Vols!$Y115,IF('Forward Curve'!$D$13=DataValidation!$A$11,Vols!$AZ115,IF($D$13=DataValidation!$A$2,Vols!AA115,IF($D$13=DataValidation!$A$3,Vols!AB115,IF($D$13=DataValidation!$A$8,Vols!W115,""))))))))))</f>
        <v>4.1211339923522827E-2</v>
      </c>
      <c r="I115" s="24">
        <f>IF($D$13=DataValidation!$A$6,"",IF($D$13=DataValidation!$A$11,Vols!BG115,Vols!AS115))</f>
        <v>9.4976269979255387E-2</v>
      </c>
      <c r="L115" s="8"/>
      <c r="M115" s="8"/>
      <c r="N115" s="8"/>
      <c r="O115" s="8"/>
      <c r="P115" s="8"/>
      <c r="Q115" s="8"/>
      <c r="R115" s="8"/>
      <c r="S115" s="8"/>
      <c r="T115" s="8"/>
      <c r="U115" s="8"/>
      <c r="V115" s="8"/>
      <c r="W115" s="8"/>
      <c r="X115" s="8"/>
      <c r="Y115" s="8"/>
      <c r="Z115" s="8"/>
    </row>
    <row r="116" spans="7:26" s="10" customFormat="1" ht="15.75" x14ac:dyDescent="0.25">
      <c r="G116" s="20">
        <f>IF($D$13=DataValidation!$A$6,Vols!N116,EDATE($G$6,COUNT($G$6:G115)))</f>
        <v>49426</v>
      </c>
      <c r="H116" s="112">
        <f>IF($D$13=DataValidation!$A$6,Vols!O116/100,IF($D$13=DataValidation!$A$5,Vols!$V116,IF($D$13=DataValidation!$A$7,Vols!$X116,IF('Forward Curve'!$D$13=DataValidation!$A$10,Vols!$Z116,IF('Forward Curve'!$D$13=DataValidation!$A$4,Vols!$AG116,IF('Forward Curve'!$D$13=DataValidation!$A$9,Vols!$Y116,IF('Forward Curve'!$D$13=DataValidation!$A$11,Vols!$AZ116,IF($D$13=DataValidation!$A$2,Vols!AA116,IF($D$13=DataValidation!$A$3,Vols!AB116,IF($D$13=DataValidation!$A$8,Vols!W116,""))))))))))</f>
        <v>4.1208984034836513E-2</v>
      </c>
      <c r="I116" s="24">
        <f>IF($D$13=DataValidation!$A$6,"",IF($D$13=DataValidation!$A$11,Vols!BG116,Vols!AS116))</f>
        <v>9.5226226009152842E-2</v>
      </c>
      <c r="L116" s="8"/>
      <c r="M116" s="8"/>
      <c r="N116" s="8"/>
      <c r="O116" s="8"/>
      <c r="P116" s="8"/>
      <c r="Q116" s="8"/>
      <c r="R116" s="8"/>
      <c r="S116" s="8"/>
      <c r="T116" s="8"/>
      <c r="U116" s="8"/>
      <c r="V116" s="8"/>
      <c r="W116" s="8"/>
      <c r="X116" s="8"/>
      <c r="Y116" s="8"/>
      <c r="Z116" s="8"/>
    </row>
    <row r="117" spans="7:26" s="10" customFormat="1" ht="15.75" x14ac:dyDescent="0.25">
      <c r="G117" s="20">
        <f>IF($D$13=DataValidation!$A$6,Vols!N117,EDATE($G$6,COUNT($G$6:G116)))</f>
        <v>49456</v>
      </c>
      <c r="H117" s="112">
        <f>IF($D$13=DataValidation!$A$6,Vols!O117/100,IF($D$13=DataValidation!$A$5,Vols!$V117,IF($D$13=DataValidation!$A$7,Vols!$X117,IF('Forward Curve'!$D$13=DataValidation!$A$10,Vols!$Z117,IF('Forward Curve'!$D$13=DataValidation!$A$4,Vols!$AG117,IF('Forward Curve'!$D$13=DataValidation!$A$9,Vols!$Y117,IF('Forward Curve'!$D$13=DataValidation!$A$11,Vols!$AZ117,IF($D$13=DataValidation!$A$2,Vols!AA117,IF($D$13=DataValidation!$A$3,Vols!AB117,IF($D$13=DataValidation!$A$8,Vols!W117,""))))))))))</f>
        <v>4.1204272795987151E-2</v>
      </c>
      <c r="I117" s="24">
        <f>IF($D$13=DataValidation!$A$6,"",IF($D$13=DataValidation!$A$11,Vols!BG117,Vols!AS117))</f>
        <v>9.5473091574235142E-2</v>
      </c>
      <c r="L117" s="8"/>
      <c r="M117" s="8"/>
      <c r="N117" s="8"/>
      <c r="O117" s="8"/>
      <c r="P117" s="8"/>
      <c r="Q117" s="8"/>
      <c r="R117" s="8"/>
      <c r="S117" s="8"/>
      <c r="T117" s="8"/>
      <c r="U117" s="8"/>
      <c r="V117" s="8"/>
      <c r="W117" s="8"/>
      <c r="X117" s="8"/>
      <c r="Y117" s="8"/>
      <c r="Z117" s="8"/>
    </row>
    <row r="118" spans="7:26" s="10" customFormat="1" ht="15.75" x14ac:dyDescent="0.25">
      <c r="G118" s="20">
        <f>IF($D$13=DataValidation!$A$6,Vols!N118,EDATE($G$6,COUNT($G$6:G117)))</f>
        <v>49487</v>
      </c>
      <c r="H118" s="112">
        <f>IF($D$13=DataValidation!$A$6,Vols!O118/100,IF($D$13=DataValidation!$A$5,Vols!$V118,IF($D$13=DataValidation!$A$7,Vols!$X118,IF('Forward Curve'!$D$13=DataValidation!$A$10,Vols!$Z118,IF('Forward Curve'!$D$13=DataValidation!$A$4,Vols!$AG118,IF('Forward Curve'!$D$13=DataValidation!$A$9,Vols!$Y118,IF('Forward Curve'!$D$13=DataValidation!$A$11,Vols!$AZ118,IF($D$13=DataValidation!$A$2,Vols!AA118,IF($D$13=DataValidation!$A$3,Vols!AB118,IF($D$13=DataValidation!$A$8,Vols!W118,""))))))))))</f>
        <v>4.1208984034836513E-2</v>
      </c>
      <c r="I118" s="24">
        <f>IF($D$13=DataValidation!$A$6,"",IF($D$13=DataValidation!$A$11,Vols!BG118,Vols!AS118))</f>
        <v>9.5736700233826244E-2</v>
      </c>
      <c r="L118" s="8"/>
      <c r="M118" s="8"/>
      <c r="N118" s="8"/>
      <c r="O118" s="8"/>
      <c r="P118" s="8"/>
      <c r="Q118" s="8"/>
      <c r="R118" s="8"/>
      <c r="S118" s="8"/>
      <c r="T118" s="8"/>
      <c r="U118" s="8"/>
      <c r="V118" s="8"/>
      <c r="W118" s="8"/>
      <c r="X118" s="8"/>
      <c r="Y118" s="8"/>
      <c r="Z118" s="8"/>
    </row>
    <row r="119" spans="7:26" s="10" customFormat="1" ht="15.75" x14ac:dyDescent="0.25">
      <c r="G119" s="20">
        <f>IF($D$13=DataValidation!$A$6,Vols!N119,EDATE($G$6,COUNT($G$6:G118)))</f>
        <v>49517</v>
      </c>
      <c r="H119" s="112">
        <f>IF($D$13=DataValidation!$A$6,Vols!O119/100,IF($D$13=DataValidation!$A$5,Vols!$V119,IF($D$13=DataValidation!$A$7,Vols!$X119,IF('Forward Curve'!$D$13=DataValidation!$A$10,Vols!$Z119,IF('Forward Curve'!$D$13=DataValidation!$A$4,Vols!$AG119,IF('Forward Curve'!$D$13=DataValidation!$A$9,Vols!$Y119,IF('Forward Curve'!$D$13=DataValidation!$A$11,Vols!$AZ119,IF($D$13=DataValidation!$A$2,Vols!AA119,IF($D$13=DataValidation!$A$3,Vols!AB119,IF($D$13=DataValidation!$A$8,Vols!W119,""))))))))))</f>
        <v>4.1208984034836513E-2</v>
      </c>
      <c r="I119" s="24">
        <f>IF($D$13=DataValidation!$A$6,"",IF($D$13=DataValidation!$A$11,Vols!BG119,Vols!AS119))</f>
        <v>9.5982091451416326E-2</v>
      </c>
      <c r="L119" s="8"/>
      <c r="M119" s="8"/>
      <c r="N119" s="8"/>
      <c r="O119" s="8"/>
      <c r="P119" s="8"/>
      <c r="Q119" s="8"/>
      <c r="R119" s="8"/>
      <c r="S119" s="8"/>
      <c r="T119" s="8"/>
      <c r="U119" s="8"/>
      <c r="V119" s="8"/>
      <c r="W119" s="8"/>
      <c r="X119" s="8"/>
      <c r="Y119" s="8"/>
      <c r="Z119" s="8"/>
    </row>
    <row r="120" spans="7:26" s="10" customFormat="1" ht="15.75" x14ac:dyDescent="0.25">
      <c r="G120" s="20">
        <f>IF($D$13=DataValidation!$A$6,Vols!N120,EDATE($G$6,COUNT($G$6:G119)))</f>
        <v>49548</v>
      </c>
      <c r="H120" s="112">
        <f>IF($D$13=DataValidation!$A$6,Vols!O120/100,IF($D$13=DataValidation!$A$5,Vols!$V120,IF($D$13=DataValidation!$A$7,Vols!$X120,IF('Forward Curve'!$D$13=DataValidation!$A$10,Vols!$Z120,IF('Forward Curve'!$D$13=DataValidation!$A$4,Vols!$AG120,IF('Forward Curve'!$D$13=DataValidation!$A$9,Vols!$Y120,IF('Forward Curve'!$D$13=DataValidation!$A$11,Vols!$AZ120,IF($D$13=DataValidation!$A$2,Vols!AA120,IF($D$13=DataValidation!$A$3,Vols!AB120,IF($D$13=DataValidation!$A$8,Vols!W120,""))))))))))</f>
        <v>4.12066283256598E-2</v>
      </c>
      <c r="I120" s="24">
        <f>IF($D$13=DataValidation!$A$6,"",IF($D$13=DataValidation!$A$11,Vols!BG120,Vols!AS120))</f>
        <v>9.6237964219934038E-2</v>
      </c>
      <c r="L120" s="8"/>
      <c r="M120" s="8"/>
      <c r="N120" s="8"/>
      <c r="O120" s="8"/>
      <c r="P120" s="8"/>
      <c r="Q120" s="8"/>
      <c r="R120" s="8"/>
      <c r="S120" s="8"/>
      <c r="T120" s="8"/>
      <c r="U120" s="8"/>
      <c r="V120" s="8"/>
      <c r="W120" s="8"/>
      <c r="X120" s="8"/>
      <c r="Y120" s="8"/>
      <c r="Z120" s="8"/>
    </row>
    <row r="121" spans="7:26" s="10" customFormat="1" ht="15.75" x14ac:dyDescent="0.25">
      <c r="G121" s="20">
        <f>IF($D$13=DataValidation!$A$6,Vols!N121,EDATE($G$6,COUNT($G$6:G120)))</f>
        <v>49579</v>
      </c>
      <c r="H121" s="112">
        <f>IF($D$13=DataValidation!$A$6,Vols!O121/100,IF($D$13=DataValidation!$A$5,Vols!$V121,IF($D$13=DataValidation!$A$7,Vols!$X121,IF('Forward Curve'!$D$13=DataValidation!$A$10,Vols!$Z121,IF('Forward Curve'!$D$13=DataValidation!$A$4,Vols!$AG121,IF('Forward Curve'!$D$13=DataValidation!$A$9,Vols!$Y121,IF('Forward Curve'!$D$13=DataValidation!$A$11,Vols!$AZ121,IF($D$13=DataValidation!$A$2,Vols!AA121,IF($D$13=DataValidation!$A$3,Vols!AB121,IF($D$13=DataValidation!$A$8,Vols!W121,""))))))))))</f>
        <v>4.1208984034836513E-2</v>
      </c>
      <c r="I121" s="24">
        <f>IF($D$13=DataValidation!$A$6,"",IF($D$13=DataValidation!$A$11,Vols!BG121,Vols!AS121))</f>
        <v>9.6490093626778795E-2</v>
      </c>
      <c r="L121" s="8"/>
      <c r="M121" s="8"/>
      <c r="N121" s="8"/>
      <c r="O121" s="8"/>
      <c r="P121" s="8"/>
      <c r="Q121" s="8"/>
      <c r="R121" s="8"/>
      <c r="S121" s="8"/>
      <c r="T121" s="8"/>
      <c r="U121" s="8"/>
      <c r="V121" s="8"/>
      <c r="W121" s="8"/>
      <c r="X121" s="8"/>
      <c r="Y121" s="8"/>
      <c r="Z121" s="8"/>
    </row>
    <row r="122" spans="7:26" s="10" customFormat="1" ht="15.75" x14ac:dyDescent="0.25">
      <c r="G122" s="20">
        <f>IF($D$13=DataValidation!$A$6,Vols!N122,EDATE($G$6,COUNT($G$6:G121)))</f>
        <v>49609</v>
      </c>
      <c r="H122" s="112">
        <f>IF($D$13=DataValidation!$A$6,Vols!O122/100,IF($D$13=DataValidation!$A$5,Vols!$V122,IF($D$13=DataValidation!$A$7,Vols!$X122,IF('Forward Curve'!$D$13=DataValidation!$A$10,Vols!$Z122,IF('Forward Curve'!$D$13=DataValidation!$A$4,Vols!$AG122,IF('Forward Curve'!$D$13=DataValidation!$A$9,Vols!$Y122,IF('Forward Curve'!$D$13=DataValidation!$A$11,Vols!$AZ122,IF($D$13=DataValidation!$A$2,Vols!AA122,IF($D$13=DataValidation!$A$3,Vols!AB122,IF($D$13=DataValidation!$A$8,Vols!W122,""))))))))))</f>
        <v>4.1206628325665129E-2</v>
      </c>
      <c r="I122" s="24">
        <f>IF($D$13=DataValidation!$A$6,"",IF($D$13=DataValidation!$A$11,Vols!BG122,Vols!AS122))</f>
        <v>9.6741538493545151E-2</v>
      </c>
      <c r="L122" s="8"/>
      <c r="M122" s="8"/>
      <c r="N122" s="8"/>
      <c r="O122" s="8"/>
      <c r="P122" s="8"/>
      <c r="Q122" s="8"/>
      <c r="R122" s="8"/>
      <c r="S122" s="8"/>
      <c r="T122" s="8"/>
      <c r="U122" s="8"/>
      <c r="V122" s="8"/>
      <c r="W122" s="8"/>
      <c r="X122" s="8"/>
      <c r="Y122" s="8"/>
      <c r="Z122" s="8"/>
    </row>
    <row r="123" spans="7:26" s="10" customFormat="1" ht="15.75" x14ac:dyDescent="0.25">
      <c r="G123" s="20">
        <f>IF($D$13=DataValidation!$A$6,Vols!N123,EDATE($G$6,COUNT($G$6:G122)))</f>
        <v>49640</v>
      </c>
      <c r="H123" s="112">
        <f>IF($D$13=DataValidation!$A$6,Vols!O123/100,IF($D$13=DataValidation!$A$5,Vols!$V123,IF($D$13=DataValidation!$A$7,Vols!$X123,IF('Forward Curve'!$D$13=DataValidation!$A$10,Vols!$Z123,IF('Forward Curve'!$D$13=DataValidation!$A$4,Vols!$AG123,IF('Forward Curve'!$D$13=DataValidation!$A$9,Vols!$Y123,IF('Forward Curve'!$D$13=DataValidation!$A$11,Vols!$AZ123,IF($D$13=DataValidation!$A$2,Vols!AA123,IF($D$13=DataValidation!$A$3,Vols!AB123,IF($D$13=DataValidation!$A$8,Vols!W123,""))))))))))</f>
        <v>4.1211339923525332E-2</v>
      </c>
      <c r="I123" s="24">
        <f>IF($D$13=DataValidation!$A$6,"",IF($D$13=DataValidation!$A$11,Vols!BG123,Vols!AS123))</f>
        <v>9.6999247823149989E-2</v>
      </c>
      <c r="L123" s="8"/>
      <c r="M123" s="8"/>
      <c r="N123" s="8"/>
      <c r="O123" s="8"/>
      <c r="P123" s="8"/>
      <c r="Q123" s="8"/>
      <c r="R123" s="8"/>
      <c r="S123" s="8"/>
      <c r="T123" s="8"/>
      <c r="U123" s="8"/>
      <c r="V123" s="8"/>
      <c r="W123" s="8"/>
      <c r="X123" s="8"/>
      <c r="Y123" s="8"/>
      <c r="Z123" s="8"/>
    </row>
    <row r="124" spans="7:26" s="10" customFormat="1" ht="15.75" x14ac:dyDescent="0.25">
      <c r="G124" s="20">
        <f>IF($D$13=DataValidation!$A$6,Vols!N124,EDATE($G$6,COUNT($G$6:G123)))</f>
        <v>49670</v>
      </c>
      <c r="H124" s="112">
        <f>IF($D$13=DataValidation!$A$6,Vols!O124/100,IF($D$13=DataValidation!$A$5,Vols!$V124,IF($D$13=DataValidation!$A$7,Vols!$X124,IF('Forward Curve'!$D$13=DataValidation!$A$10,Vols!$Z124,IF('Forward Curve'!$D$13=DataValidation!$A$4,Vols!$AG124,IF('Forward Curve'!$D$13=DataValidation!$A$9,Vols!$Y124,IF('Forward Curve'!$D$13=DataValidation!$A$11,Vols!$AZ124,IF($D$13=DataValidation!$A$2,Vols!AA124,IF($D$13=DataValidation!$A$3,Vols!AB124,IF($D$13=DataValidation!$A$8,Vols!W124,""))))))))))</f>
        <v>4.1208984034836513E-2</v>
      </c>
      <c r="I124" s="24">
        <f>IF($D$13=DataValidation!$A$6,"",IF($D$13=DataValidation!$A$11,Vols!BG124,Vols!AS124))</f>
        <v>9.7417630005820335E-2</v>
      </c>
      <c r="L124" s="8"/>
      <c r="M124" s="8"/>
      <c r="N124" s="8"/>
      <c r="O124" s="8"/>
      <c r="P124" s="8"/>
      <c r="Q124" s="8"/>
      <c r="R124" s="8"/>
      <c r="S124" s="8"/>
      <c r="T124" s="8"/>
      <c r="U124" s="8"/>
      <c r="V124" s="8"/>
      <c r="W124" s="8"/>
      <c r="X124" s="8"/>
      <c r="Y124" s="8"/>
      <c r="Z124" s="8"/>
    </row>
    <row r="125" spans="7:26" s="10" customFormat="1" ht="15.75" x14ac:dyDescent="0.25">
      <c r="G125" s="20">
        <f>IF($D$13=DataValidation!$A$6,Vols!N125,EDATE($G$6,COUNT($G$6:G124)))</f>
        <v>49701</v>
      </c>
      <c r="H125" s="112">
        <f>IF($D$13=DataValidation!$A$6,Vols!O125/100,IF($D$13=DataValidation!$A$5,Vols!$V125,IF($D$13=DataValidation!$A$7,Vols!$X125,IF('Forward Curve'!$D$13=DataValidation!$A$10,Vols!$Z125,IF('Forward Curve'!$D$13=DataValidation!$A$4,Vols!$AG125,IF('Forward Curve'!$D$13=DataValidation!$A$9,Vols!$Y125,IF('Forward Curve'!$D$13=DataValidation!$A$11,Vols!$AZ125,IF($D$13=DataValidation!$A$2,Vols!AA125,IF($D$13=DataValidation!$A$3,Vols!AB125,IF($D$13=DataValidation!$A$8,Vols!W125,""))))))))))</f>
        <v>4.1206628325662464E-2</v>
      </c>
      <c r="I125" s="24">
        <f>IF($D$13=DataValidation!$A$6,"",IF($D$13=DataValidation!$A$11,Vols!BG125,Vols!AS125))</f>
        <v>9.7849841901415074E-2</v>
      </c>
      <c r="L125" s="8"/>
      <c r="M125" s="8"/>
      <c r="N125" s="8"/>
      <c r="O125" s="8"/>
      <c r="P125" s="8"/>
      <c r="Q125" s="8"/>
      <c r="R125" s="8"/>
      <c r="S125" s="8"/>
      <c r="T125" s="8"/>
      <c r="U125" s="8"/>
      <c r="V125" s="8"/>
      <c r="W125" s="8"/>
      <c r="X125" s="8"/>
      <c r="Y125" s="8"/>
      <c r="Z125" s="8"/>
    </row>
    <row r="126" spans="7:26" s="10" customFormat="1" ht="15.75" x14ac:dyDescent="0.25">
      <c r="G126" s="20" t="str">
        <f>IF($D$13=DataValidation!$A$6,Vols!N126,"")</f>
        <v/>
      </c>
      <c r="H126" s="113" t="str">
        <f>IF($D$13=DataValidation!$A$6,Vols!O126/100,"")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IF($D$13=DataValidation!$A$6,Vols!N127,"")</f>
        <v/>
      </c>
      <c r="H127" s="113" t="str">
        <f>IF($D$13=DataValidation!$A$6,Vols!O127/100,"")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IF($D$13=DataValidation!$A$6,Vols!N128,"")</f>
        <v/>
      </c>
      <c r="H128" s="113" t="str">
        <f>IF($D$13=DataValidation!$A$6,Vols!O128/100,"")</f>
        <v/>
      </c>
      <c r="L128" s="8"/>
      <c r="M128" s="8"/>
      <c r="N128" s="8"/>
      <c r="O128" s="8"/>
      <c r="P128" s="8"/>
      <c r="Q128" s="8"/>
      <c r="R128" s="8"/>
      <c r="S128" s="8"/>
      <c r="T128" s="8"/>
      <c r="U128" s="8"/>
      <c r="V128" s="8"/>
      <c r="W128" s="8"/>
      <c r="X128" s="8"/>
      <c r="Y128" s="8"/>
      <c r="Z128" s="8"/>
    </row>
    <row r="129" spans="1:26" s="10" customFormat="1" ht="15.75" x14ac:dyDescent="0.25">
      <c r="G129" s="20" t="str">
        <f>IF($D$13=DataValidation!$A$6,Vols!N129,"")</f>
        <v/>
      </c>
      <c r="H129" s="113" t="str">
        <f>IF($D$13=DataValidation!$A$6,Vols!O129/100,"")</f>
        <v/>
      </c>
      <c r="L129" s="8"/>
      <c r="M129" s="8"/>
      <c r="N129" s="8"/>
      <c r="O129" s="8"/>
      <c r="P129" s="8"/>
      <c r="Q129" s="8"/>
      <c r="R129" s="8"/>
      <c r="S129" s="8"/>
      <c r="T129" s="8"/>
      <c r="U129" s="8"/>
      <c r="V129" s="8"/>
      <c r="W129" s="8"/>
      <c r="X129" s="8"/>
      <c r="Y129" s="8"/>
      <c r="Z129" s="8"/>
    </row>
    <row r="130" spans="1:26" s="10" customFormat="1" ht="15.75" x14ac:dyDescent="0.25">
      <c r="G130" s="20" t="str">
        <f>IF($D$13=DataValidation!$A$6,Vols!N130,"")</f>
        <v/>
      </c>
      <c r="H130" s="113" t="str">
        <f>IF($D$13=DataValidation!$A$6,Vols!O130/100,"")</f>
        <v/>
      </c>
      <c r="L130" s="8"/>
      <c r="M130" s="8"/>
      <c r="N130" s="8"/>
      <c r="O130" s="8"/>
      <c r="P130" s="8"/>
      <c r="Q130" s="8"/>
      <c r="R130" s="8"/>
      <c r="S130" s="8"/>
      <c r="T130" s="8"/>
      <c r="U130" s="8"/>
      <c r="V130" s="8"/>
      <c r="W130" s="8"/>
      <c r="X130" s="8"/>
      <c r="Y130" s="8"/>
      <c r="Z130" s="8"/>
    </row>
    <row r="131" spans="1:26" s="10" customFormat="1" ht="15.75" x14ac:dyDescent="0.25">
      <c r="G131" s="20" t="str">
        <f>IF($D$13=DataValidation!$A$6,Vols!N131,"")</f>
        <v/>
      </c>
      <c r="H131" s="113" t="str">
        <f>IF($D$13=DataValidation!$A$6,Vols!O131/100,"")</f>
        <v/>
      </c>
      <c r="L131" s="8"/>
      <c r="M131" s="8"/>
      <c r="N131" s="8"/>
      <c r="O131" s="8"/>
      <c r="P131" s="8"/>
      <c r="Q131" s="8"/>
      <c r="R131" s="8"/>
      <c r="S131" s="8"/>
      <c r="T131" s="8"/>
      <c r="U131" s="8"/>
      <c r="V131" s="8"/>
      <c r="W131" s="8"/>
      <c r="X131" s="8"/>
      <c r="Y131" s="8"/>
      <c r="Z131" s="8"/>
    </row>
    <row r="132" spans="1:26" s="10" customFormat="1" ht="15.75" x14ac:dyDescent="0.25">
      <c r="G132" s="20" t="str">
        <f>IF($D$13=DataValidation!$A$6,Vols!N132,"")</f>
        <v/>
      </c>
      <c r="H132" s="113" t="str">
        <f>IF($D$13=DataValidation!$A$6,Vols!O132/100,"")</f>
        <v/>
      </c>
      <c r="L132" s="8"/>
      <c r="M132" s="8"/>
      <c r="N132" s="8"/>
      <c r="O132" s="8"/>
      <c r="P132" s="8"/>
      <c r="Q132" s="8"/>
      <c r="R132" s="8"/>
      <c r="S132" s="8"/>
      <c r="T132" s="8"/>
      <c r="U132" s="8"/>
      <c r="V132" s="8"/>
      <c r="W132" s="8"/>
      <c r="X132" s="8"/>
      <c r="Y132" s="8"/>
      <c r="Z132" s="8"/>
    </row>
    <row r="133" spans="1:26" s="10" customFormat="1" ht="15.75" x14ac:dyDescent="0.25">
      <c r="G133" s="20" t="str">
        <f>IF($D$13=DataValidation!$A$6,Vols!N133,"")</f>
        <v/>
      </c>
      <c r="H133" s="113" t="str">
        <f>IF($D$13=DataValidation!$A$6,Vols!O133/100,"")</f>
        <v/>
      </c>
      <c r="J133" s="8"/>
      <c r="K133" s="8"/>
      <c r="L133" s="8"/>
      <c r="M133" s="8"/>
      <c r="N133" s="8"/>
      <c r="O133" s="8"/>
      <c r="P133" s="8"/>
      <c r="Q133" s="8"/>
      <c r="R133" s="8"/>
      <c r="S133" s="8"/>
      <c r="T133" s="8"/>
      <c r="U133" s="8"/>
      <c r="V133" s="8"/>
      <c r="W133" s="8"/>
      <c r="X133" s="8"/>
      <c r="Y133" s="8"/>
      <c r="Z133" s="8"/>
    </row>
    <row r="134" spans="1:26" s="10" customFormat="1" ht="15.75" x14ac:dyDescent="0.25">
      <c r="G134" s="20" t="str">
        <f>IF($D$13=DataValidation!$A$6,Vols!N134,"")</f>
        <v/>
      </c>
      <c r="H134" s="113" t="str">
        <f>IF($D$13=DataValidation!$A$6,Vols!O134/100,"")</f>
        <v/>
      </c>
      <c r="J134" s="8"/>
      <c r="K134" s="8"/>
      <c r="L134" s="8"/>
      <c r="M134" s="8"/>
      <c r="N134" s="8"/>
      <c r="O134" s="8"/>
      <c r="P134" s="8"/>
      <c r="Q134" s="8"/>
      <c r="R134" s="8"/>
      <c r="S134" s="8"/>
      <c r="T134" s="8"/>
      <c r="U134" s="8"/>
      <c r="V134" s="8"/>
      <c r="W134" s="8"/>
      <c r="X134" s="8"/>
      <c r="Y134" s="8"/>
      <c r="Z134" s="8"/>
    </row>
    <row r="135" spans="1:26" s="10" customFormat="1" ht="15.75" x14ac:dyDescent="0.25">
      <c r="G135" s="20" t="str">
        <f>IF($D$13=DataValidation!$A$6,Vols!N135,"")</f>
        <v/>
      </c>
      <c r="H135" s="113" t="str">
        <f>IF($D$13=DataValidation!$A$6,Vols!O135/100,"")</f>
        <v/>
      </c>
      <c r="J135" s="8"/>
      <c r="K135" s="8"/>
      <c r="L135" s="8"/>
      <c r="M135" s="8"/>
      <c r="N135" s="8"/>
      <c r="O135" s="8"/>
      <c r="P135" s="8"/>
      <c r="Q135" s="8"/>
      <c r="R135" s="8"/>
      <c r="S135" s="8"/>
      <c r="T135" s="8"/>
      <c r="U135" s="8"/>
      <c r="V135" s="8"/>
      <c r="W135" s="8"/>
      <c r="X135" s="8"/>
      <c r="Y135" s="8"/>
      <c r="Z135" s="8"/>
    </row>
    <row r="136" spans="1:26" s="10" customFormat="1" ht="15.75" x14ac:dyDescent="0.25">
      <c r="G136" s="20" t="str">
        <f>IF($D$13=DataValidation!$A$6,Vols!N136,"")</f>
        <v/>
      </c>
      <c r="H136" s="113" t="str">
        <f>IF($D$13=DataValidation!$A$6,Vols!O136/100,"")</f>
        <v/>
      </c>
      <c r="J136" s="8"/>
      <c r="K136" s="8"/>
      <c r="L136" s="8"/>
      <c r="M136" s="8"/>
      <c r="N136" s="8"/>
      <c r="O136" s="8"/>
      <c r="P136" s="8"/>
      <c r="Q136" s="8"/>
      <c r="R136" s="8"/>
      <c r="S136" s="8"/>
      <c r="T136" s="8"/>
      <c r="U136" s="8"/>
      <c r="V136" s="8"/>
      <c r="W136" s="8"/>
      <c r="X136" s="8"/>
      <c r="Y136" s="8"/>
      <c r="Z136" s="8"/>
    </row>
    <row r="137" spans="1:26" s="10" customFormat="1" ht="15.75" x14ac:dyDescent="0.25">
      <c r="G137" s="20" t="str">
        <f>IF($D$13=DataValidation!$A$6,Vols!N137,"")</f>
        <v/>
      </c>
      <c r="H137" s="113" t="str">
        <f>IF($D$13=DataValidation!$A$6,Vols!O137/100,"")</f>
        <v/>
      </c>
      <c r="J137" s="8"/>
      <c r="K137" s="8"/>
      <c r="L137" s="8"/>
      <c r="M137" s="8"/>
      <c r="N137" s="8"/>
      <c r="O137" s="8"/>
      <c r="P137" s="8"/>
      <c r="Q137" s="8"/>
      <c r="R137" s="8"/>
      <c r="S137" s="8"/>
      <c r="T137" s="8"/>
      <c r="U137" s="8"/>
      <c r="V137" s="8"/>
      <c r="W137" s="8"/>
      <c r="X137" s="8"/>
      <c r="Y137" s="8"/>
      <c r="Z137" s="8"/>
    </row>
    <row r="138" spans="1:26" s="10" customFormat="1" ht="15.75" x14ac:dyDescent="0.25">
      <c r="G138" s="20" t="str">
        <f>IF($D$13=DataValidation!$A$6,Vols!N138,"")</f>
        <v/>
      </c>
      <c r="H138" s="113" t="str">
        <f>IF($D$13=DataValidation!$A$6,Vols!O138/100,"")</f>
        <v/>
      </c>
      <c r="J138" s="8"/>
      <c r="K138" s="8"/>
      <c r="L138" s="8"/>
      <c r="M138" s="8"/>
      <c r="N138" s="8"/>
      <c r="O138" s="8"/>
      <c r="P138" s="8"/>
      <c r="Q138" s="8"/>
      <c r="R138" s="8"/>
      <c r="S138" s="8"/>
      <c r="T138" s="8"/>
      <c r="U138" s="8"/>
      <c r="V138" s="8"/>
      <c r="W138" s="8"/>
      <c r="X138" s="8"/>
      <c r="Y138" s="8"/>
      <c r="Z138" s="8"/>
    </row>
    <row r="139" spans="1:26" s="10" customFormat="1" ht="15.75" x14ac:dyDescent="0.25">
      <c r="G139" s="20" t="str">
        <f>IF($D$13=DataValidation!$A$6,Vols!N139,"")</f>
        <v/>
      </c>
      <c r="H139" s="113" t="str">
        <f>IF($D$13=DataValidation!$A$6,Vols!O139/100,"")</f>
        <v/>
      </c>
      <c r="J139" s="8"/>
      <c r="K139" s="8"/>
      <c r="L139" s="8"/>
      <c r="M139" s="8"/>
      <c r="N139" s="8"/>
      <c r="O139" s="8"/>
      <c r="P139" s="8"/>
      <c r="Q139" s="8"/>
      <c r="R139" s="8"/>
      <c r="S139" s="8"/>
      <c r="T139" s="8"/>
      <c r="U139" s="8"/>
      <c r="V139" s="8"/>
      <c r="W139" s="8"/>
      <c r="X139" s="8"/>
      <c r="Y139" s="8"/>
      <c r="Z139" s="8"/>
    </row>
    <row r="140" spans="1:26" s="10" customFormat="1" ht="15.75" x14ac:dyDescent="0.25">
      <c r="A140" s="8"/>
      <c r="B140" s="8"/>
      <c r="C140" s="8"/>
      <c r="D140" s="11"/>
      <c r="E140" s="11"/>
      <c r="F140" s="8"/>
      <c r="G140" s="20" t="str">
        <f>IF($D$13=DataValidation!$A$6,Vols!N140,"")</f>
        <v/>
      </c>
      <c r="H140" s="113" t="str">
        <f>IF($D$13=DataValidation!$A$6,Vols!O140/100,"")</f>
        <v/>
      </c>
      <c r="J140" s="8"/>
      <c r="K140" s="8"/>
      <c r="L140" s="8"/>
      <c r="M140" s="8"/>
      <c r="N140" s="8"/>
      <c r="O140" s="8"/>
      <c r="P140" s="8"/>
      <c r="Q140" s="8"/>
      <c r="R140" s="8"/>
      <c r="S140" s="8"/>
      <c r="T140" s="8"/>
      <c r="U140" s="8"/>
      <c r="V140" s="8"/>
      <c r="W140" s="8"/>
      <c r="X140" s="8"/>
      <c r="Y140" s="8"/>
      <c r="Z140" s="8"/>
    </row>
    <row r="141" spans="1:26" ht="15.75" x14ac:dyDescent="0.25">
      <c r="G141" s="20" t="str">
        <f>IF($D$13=DataValidation!$A$6,Vols!N141,"")</f>
        <v/>
      </c>
      <c r="H141" s="113" t="str">
        <f>IF($D$13=DataValidation!$A$6,Vols!O141/100,"")</f>
        <v/>
      </c>
    </row>
    <row r="142" spans="1:26" ht="15.75" x14ac:dyDescent="0.25">
      <c r="G142" s="20" t="str">
        <f>IF($D$13=DataValidation!$A$6,Vols!N142,"")</f>
        <v/>
      </c>
      <c r="H142" s="113" t="str">
        <f>IF($D$13=DataValidation!$A$6,Vols!O142/100,"")</f>
        <v/>
      </c>
    </row>
    <row r="143" spans="1:26" ht="15.75" x14ac:dyDescent="0.25">
      <c r="G143" s="20" t="str">
        <f>IF($D$13=DataValidation!$A$6,Vols!N143,"")</f>
        <v/>
      </c>
      <c r="H143" s="113" t="str">
        <f>IF($D$13=DataValidation!$A$6,Vols!O143/100,"")</f>
        <v/>
      </c>
    </row>
    <row r="144" spans="1:26" ht="15.75" x14ac:dyDescent="0.25">
      <c r="G144" s="20" t="str">
        <f>IF($D$13=DataValidation!$A$6,Vols!N144,"")</f>
        <v/>
      </c>
      <c r="H144" s="113" t="str">
        <f>IF($D$13=DataValidation!$A$6,Vols!O144/100,"")</f>
        <v/>
      </c>
    </row>
    <row r="145" spans="4:9" ht="15.75" x14ac:dyDescent="0.25">
      <c r="G145" s="20" t="str">
        <f>IF($D$13=DataValidation!$A$6,Vols!N145,"")</f>
        <v/>
      </c>
      <c r="H145" s="113" t="str">
        <f>IF($D$13=DataValidation!$A$6,Vols!O145/100,"")</f>
        <v/>
      </c>
    </row>
    <row r="146" spans="4:9" ht="15.75" x14ac:dyDescent="0.25">
      <c r="G146" s="20" t="str">
        <f>IF($D$13=DataValidation!$A$6,Vols!N146,"")</f>
        <v/>
      </c>
      <c r="H146" s="113" t="str">
        <f>IF($D$13=DataValidation!$A$6,Vols!O146/100,"")</f>
        <v/>
      </c>
    </row>
    <row r="147" spans="4:9" ht="15.75" x14ac:dyDescent="0.25">
      <c r="G147" s="20" t="str">
        <f>IF($D$13=DataValidation!$A$6,Vols!N147,"")</f>
        <v/>
      </c>
      <c r="H147" s="113" t="str">
        <f>IF($D$13=DataValidation!$A$6,Vols!O147/100,"")</f>
        <v/>
      </c>
    </row>
    <row r="148" spans="4:9" ht="15.75" x14ac:dyDescent="0.25">
      <c r="G148" s="20" t="str">
        <f>IF($D$13=DataValidation!$A$6,Vols!N148,"")</f>
        <v/>
      </c>
      <c r="H148" s="113" t="str">
        <f>IF($D$13=DataValidation!$A$6,Vols!O148/100,"")</f>
        <v/>
      </c>
    </row>
    <row r="149" spans="4:9" ht="15.75" x14ac:dyDescent="0.25">
      <c r="D149" s="12"/>
      <c r="E149" s="12"/>
      <c r="F149" s="12"/>
      <c r="G149" s="20" t="str">
        <f>IF($D$13=DataValidation!$A$6,Vols!N149,"")</f>
        <v/>
      </c>
      <c r="H149" s="113" t="str">
        <f>IF($D$13=DataValidation!$A$6,Vols!O149/100,"")</f>
        <v/>
      </c>
    </row>
    <row r="150" spans="4:9" ht="15.75" x14ac:dyDescent="0.25">
      <c r="D150" s="12"/>
      <c r="E150" s="12"/>
      <c r="F150" s="12"/>
      <c r="G150" s="20" t="str">
        <f>IF($D$13=DataValidation!$A$6,Vols!N150,"")</f>
        <v/>
      </c>
      <c r="H150" s="113" t="str">
        <f>IF($D$13=DataValidation!$A$6,Vols!O150/100,"")</f>
        <v/>
      </c>
    </row>
    <row r="151" spans="4:9" ht="15.75" x14ac:dyDescent="0.25">
      <c r="D151" s="12"/>
      <c r="E151" s="12"/>
      <c r="G151" s="20" t="str">
        <f>IF($D$13=DataValidation!$A$6,Vols!N151,"")</f>
        <v/>
      </c>
      <c r="H151" s="113" t="str">
        <f>IF($D$13=DataValidation!$A$6,Vols!O151/100,"")</f>
        <v/>
      </c>
      <c r="I151" s="12"/>
    </row>
    <row r="152" spans="4:9" ht="15.75" x14ac:dyDescent="0.25">
      <c r="G152" s="20" t="str">
        <f>IF($D$13=DataValidation!$A$6,Vols!N152,"")</f>
        <v/>
      </c>
      <c r="H152" s="113" t="str">
        <f>IF($D$13=DataValidation!$A$6,Vols!O152/100,"")</f>
        <v/>
      </c>
      <c r="I152" s="12"/>
    </row>
    <row r="153" spans="4:9" ht="15.75" x14ac:dyDescent="0.25">
      <c r="G153" s="20" t="str">
        <f>IF($D$13=DataValidation!$A$6,Vols!N153,"")</f>
        <v/>
      </c>
      <c r="H153" s="113" t="str">
        <f>IF($D$13=DataValidation!$A$6,Vols!O153/100,"")</f>
        <v/>
      </c>
    </row>
    <row r="154" spans="4:9" ht="15.75" x14ac:dyDescent="0.25">
      <c r="G154" s="20" t="str">
        <f>IF($D$13=DataValidation!$A$6,Vols!N154,"")</f>
        <v/>
      </c>
      <c r="H154" s="113" t="str">
        <f>IF($D$13=DataValidation!$A$6,Vols!O154/100,"")</f>
        <v/>
      </c>
    </row>
    <row r="155" spans="4:9" ht="15.75" x14ac:dyDescent="0.25">
      <c r="G155" s="20" t="str">
        <f>IF($D$13=DataValidation!$A$6,Vols!N155,"")</f>
        <v/>
      </c>
      <c r="H155" s="113" t="str">
        <f>IF($D$13=DataValidation!$A$6,Vols!O155/100,"")</f>
        <v/>
      </c>
    </row>
    <row r="156" spans="4:9" ht="15.75" x14ac:dyDescent="0.25">
      <c r="G156" s="20" t="str">
        <f>IF($D$13=DataValidation!$A$6,Vols!N156,"")</f>
        <v/>
      </c>
      <c r="H156" s="113" t="str">
        <f>IF($D$13=DataValidation!$A$6,Vols!O156/100,"")</f>
        <v/>
      </c>
    </row>
    <row r="157" spans="4:9" ht="15.75" x14ac:dyDescent="0.25">
      <c r="G157" s="20" t="str">
        <f>IF($D$13=DataValidation!$A$6,Vols!N157,"")</f>
        <v/>
      </c>
      <c r="H157" s="113" t="str">
        <f>IF($D$13=DataValidation!$A$6,Vols!O157/100,"")</f>
        <v/>
      </c>
    </row>
    <row r="158" spans="4:9" ht="15.75" x14ac:dyDescent="0.25">
      <c r="G158" s="20" t="str">
        <f>IF($D$13=DataValidation!$A$6,Vols!N158,"")</f>
        <v/>
      </c>
      <c r="H158" s="113" t="str">
        <f>IF($D$13=DataValidation!$A$6,Vols!O158/100,"")</f>
        <v/>
      </c>
    </row>
    <row r="159" spans="4:9" ht="15.75" x14ac:dyDescent="0.25">
      <c r="G159" s="20" t="str">
        <f>IF($D$13=DataValidation!$A$6,Vols!N159,"")</f>
        <v/>
      </c>
      <c r="H159" s="113" t="str">
        <f>IF($D$13=DataValidation!$A$6,Vols!O159/100,"")</f>
        <v/>
      </c>
    </row>
    <row r="160" spans="4:9" ht="15.75" x14ac:dyDescent="0.25">
      <c r="G160" s="20" t="str">
        <f>IF($D$13=DataValidation!$A$6,Vols!N160,"")</f>
        <v/>
      </c>
      <c r="H160" s="113" t="str">
        <f>IF($D$13=DataValidation!$A$6,Vols!O160/100,"")</f>
        <v/>
      </c>
    </row>
    <row r="161" spans="7:8" ht="15.75" x14ac:dyDescent="0.25">
      <c r="G161" s="20" t="str">
        <f>IF($D$13=DataValidation!$A$6,Vols!N161,"")</f>
        <v/>
      </c>
      <c r="H161" s="113" t="str">
        <f>IF($D$13=DataValidation!$A$6,Vols!O161/100,"")</f>
        <v/>
      </c>
    </row>
    <row r="162" spans="7:8" ht="15.75" x14ac:dyDescent="0.25">
      <c r="G162" s="20" t="str">
        <f>IF($D$13=DataValidation!$A$6,Vols!N162,"")</f>
        <v/>
      </c>
      <c r="H162" s="113" t="str">
        <f>IF($D$13=DataValidation!$A$6,Vols!O162/100,"")</f>
        <v/>
      </c>
    </row>
    <row r="163" spans="7:8" ht="15.75" x14ac:dyDescent="0.25">
      <c r="G163" s="20" t="str">
        <f>IF($D$13=DataValidation!$A$6,Vols!N163,"")</f>
        <v/>
      </c>
      <c r="H163" s="113" t="str">
        <f>IF($D$13=DataValidation!$A$6,Vols!O163/100,"")</f>
        <v/>
      </c>
    </row>
    <row r="164" spans="7:8" ht="15.75" x14ac:dyDescent="0.25">
      <c r="G164" s="20" t="str">
        <f>IF($D$13=DataValidation!$A$6,Vols!N164,"")</f>
        <v/>
      </c>
      <c r="H164" s="113" t="str">
        <f>IF($D$13=DataValidation!$A$6,Vols!O164/100,"")</f>
        <v/>
      </c>
    </row>
    <row r="165" spans="7:8" ht="15.75" x14ac:dyDescent="0.25">
      <c r="G165" s="20" t="str">
        <f>IF($D$13=DataValidation!$A$6,Vols!N165,"")</f>
        <v/>
      </c>
      <c r="H165" s="113" t="str">
        <f>IF($D$13=DataValidation!$A$6,Vols!O165/100,"")</f>
        <v/>
      </c>
    </row>
    <row r="166" spans="7:8" ht="15.75" x14ac:dyDescent="0.25">
      <c r="G166" s="20" t="str">
        <f>IF($D$13=DataValidation!$A$6,Vols!N166,"")</f>
        <v/>
      </c>
      <c r="H166" s="113" t="str">
        <f>IF($D$13=DataValidation!$A$6,Vols!O166/100,"")</f>
        <v/>
      </c>
    </row>
    <row r="167" spans="7:8" ht="15.75" x14ac:dyDescent="0.25">
      <c r="G167" s="20" t="str">
        <f>IF($D$13=DataValidation!$A$6,Vols!N167,"")</f>
        <v/>
      </c>
      <c r="H167" s="113" t="str">
        <f>IF($D$13=DataValidation!$A$6,Vols!O167/100,"")</f>
        <v/>
      </c>
    </row>
    <row r="168" spans="7:8" ht="15.75" x14ac:dyDescent="0.25">
      <c r="G168" s="20" t="str">
        <f>IF($D$13=DataValidation!$A$6,Vols!N168,"")</f>
        <v/>
      </c>
      <c r="H168" s="113" t="str">
        <f>IF($D$13=DataValidation!$A$6,Vols!O168/100,"")</f>
        <v/>
      </c>
    </row>
    <row r="169" spans="7:8" ht="15.75" x14ac:dyDescent="0.25">
      <c r="G169" s="20" t="str">
        <f>IF($D$13=DataValidation!$A$6,Vols!N169,"")</f>
        <v/>
      </c>
      <c r="H169" s="113" t="str">
        <f>IF($D$13=DataValidation!$A$6,Vols!O169/100,"")</f>
        <v/>
      </c>
    </row>
    <row r="170" spans="7:8" ht="15.75" x14ac:dyDescent="0.25">
      <c r="G170" s="20" t="str">
        <f>IF($D$13=DataValidation!$A$6,Vols!N170,"")</f>
        <v/>
      </c>
      <c r="H170" s="113" t="str">
        <f>IF($D$13=DataValidation!$A$6,Vols!O170/100,"")</f>
        <v/>
      </c>
    </row>
    <row r="171" spans="7:8" ht="15.75" x14ac:dyDescent="0.25">
      <c r="G171" s="20" t="str">
        <f>IF($D$13=DataValidation!$A$6,Vols!N171,"")</f>
        <v/>
      </c>
      <c r="H171" s="113" t="str">
        <f>IF($D$13=DataValidation!$A$6,Vols!O171/100,"")</f>
        <v/>
      </c>
    </row>
    <row r="172" spans="7:8" ht="15.75" x14ac:dyDescent="0.25">
      <c r="G172" s="20" t="str">
        <f>IF($D$13=DataValidation!$A$6,Vols!N172,"")</f>
        <v/>
      </c>
      <c r="H172" s="113" t="str">
        <f>IF($D$13=DataValidation!$A$6,Vols!O172/100,"")</f>
        <v/>
      </c>
    </row>
    <row r="173" spans="7:8" ht="15.75" x14ac:dyDescent="0.25">
      <c r="G173" s="20" t="str">
        <f>IF($D$13=DataValidation!$A$6,Vols!N173,"")</f>
        <v/>
      </c>
      <c r="H173" s="113" t="str">
        <f>IF($D$13=DataValidation!$A$6,Vols!O173/100,"")</f>
        <v/>
      </c>
    </row>
    <row r="174" spans="7:8" ht="15.75" x14ac:dyDescent="0.25">
      <c r="G174" s="20" t="str">
        <f>IF($D$13=DataValidation!$A$6,Vols!N174,"")</f>
        <v/>
      </c>
      <c r="H174" s="113" t="str">
        <f>IF($D$13=DataValidation!$A$6,Vols!O174/100,"")</f>
        <v/>
      </c>
    </row>
    <row r="175" spans="7:8" ht="15.75" x14ac:dyDescent="0.25">
      <c r="G175" s="20" t="str">
        <f>IF($D$13=DataValidation!$A$6,Vols!N175,"")</f>
        <v/>
      </c>
      <c r="H175" s="113" t="str">
        <f>IF($D$13=DataValidation!$A$6,Vols!O175/100,"")</f>
        <v/>
      </c>
    </row>
    <row r="176" spans="7:8" ht="15.75" x14ac:dyDescent="0.25">
      <c r="G176" s="20" t="str">
        <f>IF($D$13=DataValidation!$A$6,Vols!N176,"")</f>
        <v/>
      </c>
      <c r="H176" s="113" t="str">
        <f>IF($D$13=DataValidation!$A$6,Vols!O176/100,"")</f>
        <v/>
      </c>
    </row>
    <row r="177" spans="7:8" ht="15.75" x14ac:dyDescent="0.25">
      <c r="G177" s="20" t="str">
        <f>IF($D$13=DataValidation!$A$6,Vols!N177,"")</f>
        <v/>
      </c>
      <c r="H177" s="113" t="str">
        <f>IF($D$13=DataValidation!$A$6,Vols!O177/100,"")</f>
        <v/>
      </c>
    </row>
    <row r="178" spans="7:8" ht="15.75" x14ac:dyDescent="0.25">
      <c r="G178" s="20" t="str">
        <f>IF($D$13=DataValidation!$A$6,Vols!N178,"")</f>
        <v/>
      </c>
      <c r="H178" s="113" t="str">
        <f>IF($D$13=DataValidation!$A$6,Vols!O178/100,"")</f>
        <v/>
      </c>
    </row>
    <row r="179" spans="7:8" ht="15.75" x14ac:dyDescent="0.25">
      <c r="G179" s="20" t="str">
        <f>IF($D$13=DataValidation!$A$6,Vols!N179,"")</f>
        <v/>
      </c>
      <c r="H179" s="113" t="str">
        <f>IF($D$13=DataValidation!$A$6,Vols!O179/100,"")</f>
        <v/>
      </c>
    </row>
    <row r="180" spans="7:8" ht="15.75" x14ac:dyDescent="0.25">
      <c r="G180" s="20" t="str">
        <f>IF($D$13=DataValidation!$A$6,Vols!N180,"")</f>
        <v/>
      </c>
      <c r="H180" s="113" t="str">
        <f>IF($D$13=DataValidation!$A$6,Vols!O180/100,"")</f>
        <v/>
      </c>
    </row>
    <row r="181" spans="7:8" ht="15.75" x14ac:dyDescent="0.25">
      <c r="G181" s="20" t="str">
        <f>IF($D$13=DataValidation!$A$6,Vols!N181,"")</f>
        <v/>
      </c>
      <c r="H181" s="113" t="str">
        <f>IF($D$13=DataValidation!$A$6,Vols!O181/100,"")</f>
        <v/>
      </c>
    </row>
    <row r="182" spans="7:8" ht="15.75" x14ac:dyDescent="0.25">
      <c r="G182" s="20" t="str">
        <f>IF($D$13=DataValidation!$A$6,Vols!N182,"")</f>
        <v/>
      </c>
      <c r="H182" s="113" t="str">
        <f>IF($D$13=DataValidation!$A$6,Vols!O182/100,"")</f>
        <v/>
      </c>
    </row>
    <row r="183" spans="7:8" ht="15.75" x14ac:dyDescent="0.25">
      <c r="G183" s="20" t="str">
        <f>IF($D$13=DataValidation!$A$6,Vols!N183,"")</f>
        <v/>
      </c>
      <c r="H183" s="113" t="str">
        <f>IF($D$13=DataValidation!$A$6,Vols!O183/100,"")</f>
        <v/>
      </c>
    </row>
    <row r="184" spans="7:8" ht="15.75" x14ac:dyDescent="0.25">
      <c r="G184" s="20" t="str">
        <f>IF($D$13=DataValidation!$A$6,Vols!N184,"")</f>
        <v/>
      </c>
      <c r="H184" s="113" t="str">
        <f>IF($D$13=DataValidation!$A$6,Vols!O184/100,"")</f>
        <v/>
      </c>
    </row>
    <row r="185" spans="7:8" ht="15.75" x14ac:dyDescent="0.25">
      <c r="G185" s="20" t="str">
        <f>IF($D$13=DataValidation!$A$6,Vols!N185,"")</f>
        <v/>
      </c>
      <c r="H185" s="113" t="str">
        <f>IF($D$13=DataValidation!$A$6,Vols!O185/100,"")</f>
        <v/>
      </c>
    </row>
    <row r="186" spans="7:8" ht="15.75" x14ac:dyDescent="0.25">
      <c r="G186" s="20" t="str">
        <f>IF($D$13=DataValidation!$A$6,Vols!N186,"")</f>
        <v/>
      </c>
      <c r="H186" s="113" t="str">
        <f>IF($D$13=DataValidation!$A$6,Vols!O186/100,"")</f>
        <v/>
      </c>
    </row>
    <row r="187" spans="7:8" ht="15.75" x14ac:dyDescent="0.25">
      <c r="G187" s="20" t="str">
        <f>IF($D$13=DataValidation!$A$6,Vols!N187,"")</f>
        <v/>
      </c>
      <c r="H187" s="113" t="str">
        <f>IF($D$13=DataValidation!$A$6,Vols!O187/100,"")</f>
        <v/>
      </c>
    </row>
    <row r="188" spans="7:8" ht="15.75" x14ac:dyDescent="0.25">
      <c r="G188" s="20" t="str">
        <f>IF($D$13=DataValidation!$A$6,Vols!N188,"")</f>
        <v/>
      </c>
      <c r="H188" s="113" t="str">
        <f>IF($D$13=DataValidation!$A$6,Vols!O188/100,"")</f>
        <v/>
      </c>
    </row>
    <row r="189" spans="7:8" ht="15.75" x14ac:dyDescent="0.25">
      <c r="G189" s="20" t="str">
        <f>IF($D$13=DataValidation!$A$6,Vols!N189,"")</f>
        <v/>
      </c>
      <c r="H189" s="113" t="str">
        <f>IF($D$13=DataValidation!$A$6,Vols!O189/100,"")</f>
        <v/>
      </c>
    </row>
    <row r="190" spans="7:8" ht="15.75" x14ac:dyDescent="0.25">
      <c r="G190" s="20" t="str">
        <f>IF($D$13=DataValidation!$A$6,Vols!N190,"")</f>
        <v/>
      </c>
      <c r="H190" s="113" t="str">
        <f>IF($D$13=DataValidation!$A$6,Vols!O190/100,"")</f>
        <v/>
      </c>
    </row>
    <row r="191" spans="7:8" ht="15.75" x14ac:dyDescent="0.25">
      <c r="G191" s="20" t="str">
        <f>IF($D$13=DataValidation!$A$6,Vols!N191,"")</f>
        <v/>
      </c>
      <c r="H191" s="113" t="str">
        <f>IF($D$13=DataValidation!$A$6,Vols!O191/100,"")</f>
        <v/>
      </c>
    </row>
    <row r="192" spans="7:8" ht="15.75" x14ac:dyDescent="0.25">
      <c r="G192" s="20" t="str">
        <f>IF($D$13=DataValidation!$A$6,Vols!N192,"")</f>
        <v/>
      </c>
      <c r="H192" s="113" t="str">
        <f>IF($D$13=DataValidation!$A$6,Vols!O192/100,"")</f>
        <v/>
      </c>
    </row>
    <row r="193" spans="7:8" ht="15.75" x14ac:dyDescent="0.25">
      <c r="G193" s="20" t="str">
        <f>IF($D$13=DataValidation!$A$6,Vols!N193,"")</f>
        <v/>
      </c>
      <c r="H193" s="113" t="str">
        <f>IF($D$13=DataValidation!$A$6,Vols!O193/100,"")</f>
        <v/>
      </c>
    </row>
    <row r="194" spans="7:8" ht="15.75" x14ac:dyDescent="0.25">
      <c r="G194" s="20" t="str">
        <f>IF($D$13=DataValidation!$A$6,Vols!N194,"")</f>
        <v/>
      </c>
      <c r="H194" s="113" t="str">
        <f>IF($D$13=DataValidation!$A$6,Vols!O194/100,"")</f>
        <v/>
      </c>
    </row>
    <row r="195" spans="7:8" ht="15.75" x14ac:dyDescent="0.25">
      <c r="G195" s="20" t="str">
        <f>IF($D$13=DataValidation!$A$6,Vols!N195,"")</f>
        <v/>
      </c>
      <c r="H195" s="113" t="str">
        <f>IF($D$13=DataValidation!$A$6,Vols!O195/100,"")</f>
        <v/>
      </c>
    </row>
    <row r="196" spans="7:8" ht="15.75" x14ac:dyDescent="0.25">
      <c r="G196" s="20" t="str">
        <f>IF($D$13=DataValidation!$A$6,Vols!N196,"")</f>
        <v/>
      </c>
      <c r="H196" s="113" t="str">
        <f>IF($D$13=DataValidation!$A$6,Vols!O196/100,"")</f>
        <v/>
      </c>
    </row>
    <row r="197" spans="7:8" ht="15.75" x14ac:dyDescent="0.25">
      <c r="G197" s="20" t="str">
        <f>IF($D$13=DataValidation!$A$6,Vols!N197,"")</f>
        <v/>
      </c>
      <c r="H197" s="113" t="str">
        <f>IF($D$13=DataValidation!$A$6,Vols!O197/100,"")</f>
        <v/>
      </c>
    </row>
    <row r="198" spans="7:8" ht="15.75" x14ac:dyDescent="0.25">
      <c r="G198" s="20" t="str">
        <f>IF($D$13=DataValidation!$A$6,Vols!N198,"")</f>
        <v/>
      </c>
      <c r="H198" s="113" t="str">
        <f>IF($D$13=DataValidation!$A$6,Vols!O198/100,"")</f>
        <v/>
      </c>
    </row>
    <row r="199" spans="7:8" ht="15.75" x14ac:dyDescent="0.25">
      <c r="G199" s="20" t="str">
        <f>IF($D$13=DataValidation!$A$6,Vols!N199,"")</f>
        <v/>
      </c>
      <c r="H199" s="113" t="str">
        <f>IF($D$13=DataValidation!$A$6,Vols!O199/100,"")</f>
        <v/>
      </c>
    </row>
    <row r="200" spans="7:8" ht="15.75" x14ac:dyDescent="0.25">
      <c r="G200" s="20" t="str">
        <f>IF($D$13=DataValidation!$A$6,Vols!N200,"")</f>
        <v/>
      </c>
      <c r="H200" s="113" t="str">
        <f>IF($D$13=DataValidation!$A$6,Vols!O200/100,"")</f>
        <v/>
      </c>
    </row>
    <row r="201" spans="7:8" ht="15.75" x14ac:dyDescent="0.25">
      <c r="G201" s="20" t="str">
        <f>IF($D$13=DataValidation!$A$6,Vols!N201,"")</f>
        <v/>
      </c>
      <c r="H201" s="113" t="str">
        <f>IF($D$13=DataValidation!$A$6,Vols!O201/100,"")</f>
        <v/>
      </c>
    </row>
    <row r="202" spans="7:8" ht="15.75" x14ac:dyDescent="0.25">
      <c r="G202" s="20" t="str">
        <f>IF($D$13=DataValidation!$A$6,Vols!N202,"")</f>
        <v/>
      </c>
      <c r="H202" s="113" t="str">
        <f>IF($D$13=DataValidation!$A$6,Vols!O202/100,"")</f>
        <v/>
      </c>
    </row>
    <row r="203" spans="7:8" ht="15.75" x14ac:dyDescent="0.25">
      <c r="G203" s="20" t="str">
        <f>IF($D$13=DataValidation!$A$6,Vols!N203,"")</f>
        <v/>
      </c>
      <c r="H203" s="113" t="str">
        <f>IF($D$13=DataValidation!$A$6,Vols!O203/100,"")</f>
        <v/>
      </c>
    </row>
    <row r="204" spans="7:8" ht="15.75" x14ac:dyDescent="0.25">
      <c r="G204" s="20" t="str">
        <f>IF($D$13=DataValidation!$A$6,Vols!N204,"")</f>
        <v/>
      </c>
      <c r="H204" s="113" t="str">
        <f>IF($D$13=DataValidation!$A$6,Vols!O204/100,"")</f>
        <v/>
      </c>
    </row>
    <row r="205" spans="7:8" ht="15.75" x14ac:dyDescent="0.25">
      <c r="G205" s="20" t="str">
        <f>IF($D$13=DataValidation!$A$6,Vols!N205,"")</f>
        <v/>
      </c>
      <c r="H205" s="113" t="str">
        <f>IF($D$13=DataValidation!$A$6,Vols!O205/100,"")</f>
        <v/>
      </c>
    </row>
    <row r="206" spans="7:8" ht="15.75" x14ac:dyDescent="0.25">
      <c r="G206" s="20" t="str">
        <f>IF($D$13=DataValidation!$A$6,Vols!N206,"")</f>
        <v/>
      </c>
      <c r="H206" s="113" t="str">
        <f>IF($D$13=DataValidation!$A$6,Vols!O206/100,"")</f>
        <v/>
      </c>
    </row>
    <row r="207" spans="7:8" ht="15.75" x14ac:dyDescent="0.25">
      <c r="G207" s="20" t="str">
        <f>IF($D$13=DataValidation!$A$6,Vols!N207,"")</f>
        <v/>
      </c>
      <c r="H207" s="113" t="str">
        <f>IF($D$13=DataValidation!$A$6,Vols!O207/100,"")</f>
        <v/>
      </c>
    </row>
    <row r="208" spans="7:8" ht="15.75" x14ac:dyDescent="0.25">
      <c r="G208" s="20" t="str">
        <f>IF($D$13=DataValidation!$A$6,Vols!N208,"")</f>
        <v/>
      </c>
      <c r="H208" s="113" t="str">
        <f>IF($D$13=DataValidation!$A$6,Vols!O208/100,"")</f>
        <v/>
      </c>
    </row>
    <row r="209" spans="7:8" ht="15.75" x14ac:dyDescent="0.25">
      <c r="G209" s="20" t="str">
        <f>IF($D$13=DataValidation!$A$6,Vols!N209,"")</f>
        <v/>
      </c>
      <c r="H209" s="113" t="str">
        <f>IF($D$13=DataValidation!$A$6,Vols!O209/100,"")</f>
        <v/>
      </c>
    </row>
    <row r="210" spans="7:8" ht="15.75" x14ac:dyDescent="0.25">
      <c r="G210" s="20" t="str">
        <f>IF($D$13=DataValidation!$A$6,Vols!N210,"")</f>
        <v/>
      </c>
      <c r="H210" s="113" t="str">
        <f>IF($D$13=DataValidation!$A$6,Vols!O210/100,"")</f>
        <v/>
      </c>
    </row>
    <row r="211" spans="7:8" ht="15.75" x14ac:dyDescent="0.25">
      <c r="G211" s="20" t="str">
        <f>IF($D$13=DataValidation!$A$6,Vols!N211,"")</f>
        <v/>
      </c>
      <c r="H211" s="113" t="str">
        <f>IF($D$13=DataValidation!$A$6,Vols!O211/100,"")</f>
        <v/>
      </c>
    </row>
    <row r="212" spans="7:8" ht="15.75" x14ac:dyDescent="0.25">
      <c r="G212" s="20" t="str">
        <f>IF($D$13=DataValidation!$A$6,Vols!N212,"")</f>
        <v/>
      </c>
      <c r="H212" s="113" t="str">
        <f>IF($D$13=DataValidation!$A$6,Vols!O212/100,"")</f>
        <v/>
      </c>
    </row>
    <row r="213" spans="7:8" ht="15.75" x14ac:dyDescent="0.25">
      <c r="G213" s="20" t="str">
        <f>IF($D$13=DataValidation!$A$6,Vols!N213,"")</f>
        <v/>
      </c>
      <c r="H213" s="113" t="str">
        <f>IF($D$13=DataValidation!$A$6,Vols!O213/100,"")</f>
        <v/>
      </c>
    </row>
    <row r="214" spans="7:8" ht="15.75" x14ac:dyDescent="0.25">
      <c r="G214" s="20" t="str">
        <f>IF($D$13=DataValidation!$A$6,Vols!N214,"")</f>
        <v/>
      </c>
      <c r="H214" s="113" t="str">
        <f>IF($D$13=DataValidation!$A$6,Vols!O214/100,"")</f>
        <v/>
      </c>
    </row>
    <row r="215" spans="7:8" ht="15.75" x14ac:dyDescent="0.25">
      <c r="G215" s="20" t="str">
        <f>IF($D$13=DataValidation!$A$6,Vols!N215,"")</f>
        <v/>
      </c>
      <c r="H215" s="113" t="str">
        <f>IF($D$13=DataValidation!$A$6,Vols!O215/100,"")</f>
        <v/>
      </c>
    </row>
    <row r="216" spans="7:8" ht="15.75" x14ac:dyDescent="0.25">
      <c r="G216" s="20" t="str">
        <f>IF($D$13=DataValidation!$A$6,Vols!N216,"")</f>
        <v/>
      </c>
      <c r="H216" s="113" t="str">
        <f>IF($D$13=DataValidation!$A$6,Vols!O216/100,"")</f>
        <v/>
      </c>
    </row>
    <row r="217" spans="7:8" ht="15.75" x14ac:dyDescent="0.25">
      <c r="G217" s="20" t="str">
        <f>IF($D$13=DataValidation!$A$6,Vols!N217,"")</f>
        <v/>
      </c>
      <c r="H217" s="113" t="str">
        <f>IF($D$13=DataValidation!$A$6,Vols!O217/100,"")</f>
        <v/>
      </c>
    </row>
    <row r="218" spans="7:8" ht="15.75" x14ac:dyDescent="0.25">
      <c r="G218" s="20" t="str">
        <f>IF($D$13=DataValidation!$A$6,Vols!N218,"")</f>
        <v/>
      </c>
      <c r="H218" s="113" t="str">
        <f>IF($D$13=DataValidation!$A$6,Vols!O218/100,"")</f>
        <v/>
      </c>
    </row>
    <row r="219" spans="7:8" ht="15.75" x14ac:dyDescent="0.25">
      <c r="G219" s="20" t="str">
        <f>IF($D$13=DataValidation!$A$6,Vols!N219,"")</f>
        <v/>
      </c>
      <c r="H219" s="113" t="str">
        <f>IF($D$13=DataValidation!$A$6,Vols!O219/100,"")</f>
        <v/>
      </c>
    </row>
    <row r="220" spans="7:8" ht="15.75" x14ac:dyDescent="0.25">
      <c r="G220" s="20" t="str">
        <f>IF($D$13=DataValidation!$A$6,Vols!N220,"")</f>
        <v/>
      </c>
      <c r="H220" s="113" t="str">
        <f>IF($D$13=DataValidation!$A$6,Vols!O220/100,"")</f>
        <v/>
      </c>
    </row>
    <row r="221" spans="7:8" ht="15.75" x14ac:dyDescent="0.25">
      <c r="G221" s="20" t="str">
        <f>IF($D$13=DataValidation!$A$6,Vols!N221,"")</f>
        <v/>
      </c>
      <c r="H221" s="113" t="str">
        <f>IF($D$13=DataValidation!$A$6,Vols!O221/100,"")</f>
        <v/>
      </c>
    </row>
    <row r="222" spans="7:8" ht="15.75" x14ac:dyDescent="0.25">
      <c r="G222" s="20" t="str">
        <f>IF($D$13=DataValidation!$A$6,Vols!N222,"")</f>
        <v/>
      </c>
      <c r="H222" s="113" t="str">
        <f>IF($D$13=DataValidation!$A$6,Vols!O222/100,"")</f>
        <v/>
      </c>
    </row>
    <row r="223" spans="7:8" ht="15.75" x14ac:dyDescent="0.25">
      <c r="G223" s="20" t="str">
        <f>IF($D$13=DataValidation!$A$6,Vols!N223,"")</f>
        <v/>
      </c>
      <c r="H223" s="113" t="str">
        <f>IF($D$13=DataValidation!$A$6,Vols!O223/100,"")</f>
        <v/>
      </c>
    </row>
    <row r="224" spans="7:8" ht="15.75" x14ac:dyDescent="0.25">
      <c r="G224" s="20" t="str">
        <f>IF($D$13=DataValidation!$A$6,Vols!N224,"")</f>
        <v/>
      </c>
      <c r="H224" s="113" t="str">
        <f>IF($D$13=DataValidation!$A$6,Vols!O224/100,"")</f>
        <v/>
      </c>
    </row>
    <row r="225" spans="7:8" ht="15.75" x14ac:dyDescent="0.25">
      <c r="G225" s="20" t="str">
        <f>IF($D$13=DataValidation!$A$6,Vols!N225,"")</f>
        <v/>
      </c>
      <c r="H225" s="113" t="str">
        <f>IF($D$13=DataValidation!$A$6,Vols!O225/100,"")</f>
        <v/>
      </c>
    </row>
    <row r="226" spans="7:8" ht="15.75" x14ac:dyDescent="0.25">
      <c r="G226" s="20" t="str">
        <f>IF($D$13=DataValidation!$A$6,Vols!N226,"")</f>
        <v/>
      </c>
      <c r="H226" s="113" t="str">
        <f>IF($D$13=DataValidation!$A$6,Vols!O226/100,"")</f>
        <v/>
      </c>
    </row>
    <row r="227" spans="7:8" ht="15.75" x14ac:dyDescent="0.25">
      <c r="G227" s="20" t="str">
        <f>IF($D$13=DataValidation!$A$6,Vols!N227,"")</f>
        <v/>
      </c>
      <c r="H227" s="113" t="str">
        <f>IF($D$13=DataValidation!$A$6,Vols!O227/100,"")</f>
        <v/>
      </c>
    </row>
    <row r="228" spans="7:8" ht="15.75" x14ac:dyDescent="0.25">
      <c r="G228" s="20" t="str">
        <f>IF($D$13=DataValidation!$A$6,Vols!N228,"")</f>
        <v/>
      </c>
      <c r="H228" s="113" t="str">
        <f>IF($D$13=DataValidation!$A$6,Vols!O228/100,"")</f>
        <v/>
      </c>
    </row>
    <row r="229" spans="7:8" ht="15.75" x14ac:dyDescent="0.25">
      <c r="G229" s="20" t="str">
        <f>IF($D$13=DataValidation!$A$6,Vols!N229,"")</f>
        <v/>
      </c>
      <c r="H229" s="113" t="str">
        <f>IF($D$13=DataValidation!$A$6,Vols!O229/100,"")</f>
        <v/>
      </c>
    </row>
    <row r="230" spans="7:8" ht="15.75" x14ac:dyDescent="0.25">
      <c r="G230" s="20" t="str">
        <f>IF($D$13=DataValidation!$A$6,Vols!N230,"")</f>
        <v/>
      </c>
      <c r="H230" s="113" t="str">
        <f>IF($D$13=DataValidation!$A$6,Vols!O230/100,"")</f>
        <v/>
      </c>
    </row>
    <row r="231" spans="7:8" ht="15.75" x14ac:dyDescent="0.25">
      <c r="G231" s="20" t="str">
        <f>IF($D$13=DataValidation!$A$6,Vols!N231,"")</f>
        <v/>
      </c>
      <c r="H231" s="113" t="str">
        <f>IF($D$13=DataValidation!$A$6,Vols!O231/100,"")</f>
        <v/>
      </c>
    </row>
    <row r="232" spans="7:8" ht="15.75" x14ac:dyDescent="0.25">
      <c r="G232" s="20" t="str">
        <f>IF($D$13=DataValidation!$A$6,Vols!N232,"")</f>
        <v/>
      </c>
      <c r="H232" s="113" t="str">
        <f>IF($D$13=DataValidation!$A$6,Vols!O232/100,"")</f>
        <v/>
      </c>
    </row>
    <row r="233" spans="7:8" ht="15.75" x14ac:dyDescent="0.25">
      <c r="G233" s="20" t="str">
        <f>IF($D$13=DataValidation!$A$6,Vols!N233,"")</f>
        <v/>
      </c>
      <c r="H233" s="113" t="str">
        <f>IF($D$13=DataValidation!$A$6,Vols!O233/100,"")</f>
        <v/>
      </c>
    </row>
    <row r="234" spans="7:8" ht="15.75" x14ac:dyDescent="0.25">
      <c r="G234" s="20" t="str">
        <f>IF($D$13=DataValidation!$A$6,Vols!N234,"")</f>
        <v/>
      </c>
      <c r="H234" s="113" t="str">
        <f>IF($D$13=DataValidation!$A$6,Vols!O234/100,"")</f>
        <v/>
      </c>
    </row>
    <row r="235" spans="7:8" ht="15.75" x14ac:dyDescent="0.25">
      <c r="G235" s="20" t="str">
        <f>IF($D$13=DataValidation!$A$6,Vols!N235,"")</f>
        <v/>
      </c>
      <c r="H235" s="113" t="str">
        <f>IF($D$13=DataValidation!$A$6,Vols!O235/100,"")</f>
        <v/>
      </c>
    </row>
    <row r="236" spans="7:8" ht="15.75" x14ac:dyDescent="0.25">
      <c r="G236" s="20" t="str">
        <f>IF($D$13=DataValidation!$A$6,Vols!N236,"")</f>
        <v/>
      </c>
      <c r="H236" s="113" t="str">
        <f>IF($D$13=DataValidation!$A$6,Vols!O236/100,"")</f>
        <v/>
      </c>
    </row>
    <row r="237" spans="7:8" ht="15.75" x14ac:dyDescent="0.25">
      <c r="G237" s="20" t="str">
        <f>IF($D$13=DataValidation!$A$6,Vols!N237,"")</f>
        <v/>
      </c>
      <c r="H237" s="113" t="str">
        <f>IF($D$13=DataValidation!$A$6,Vols!O237/100,"")</f>
        <v/>
      </c>
    </row>
    <row r="238" spans="7:8" ht="15.75" x14ac:dyDescent="0.25">
      <c r="G238" s="20" t="str">
        <f>IF($D$13=DataValidation!$A$6,Vols!N238,"")</f>
        <v/>
      </c>
      <c r="H238" s="113" t="str">
        <f>IF($D$13=DataValidation!$A$6,Vols!O238/100,"")</f>
        <v/>
      </c>
    </row>
    <row r="239" spans="7:8" ht="15.75" x14ac:dyDescent="0.25">
      <c r="G239" s="20" t="str">
        <f>IF($D$13=DataValidation!$A$6,Vols!N239,"")</f>
        <v/>
      </c>
      <c r="H239" s="113" t="str">
        <f>IF($D$13=DataValidation!$A$6,Vols!O239/100,"")</f>
        <v/>
      </c>
    </row>
    <row r="240" spans="7:8" ht="15.75" x14ac:dyDescent="0.25">
      <c r="G240" s="20" t="str">
        <f>IF($D$13=DataValidation!$A$6,Vols!N240,"")</f>
        <v/>
      </c>
      <c r="H240" s="113" t="str">
        <f>IF($D$13=DataValidation!$A$6,Vols!O240/100,"")</f>
        <v/>
      </c>
    </row>
    <row r="241" spans="7:8" ht="15.75" x14ac:dyDescent="0.25">
      <c r="G241" s="20" t="str">
        <f>IF($D$13=DataValidation!$A$6,Vols!N241,"")</f>
        <v/>
      </c>
      <c r="H241" s="113" t="str">
        <f>IF($D$13=DataValidation!$A$6,Vols!O241/100,"")</f>
        <v/>
      </c>
    </row>
    <row r="242" spans="7:8" ht="15.75" x14ac:dyDescent="0.25">
      <c r="G242" s="20" t="str">
        <f>IF($D$13=DataValidation!$A$6,Vols!N242,"")</f>
        <v/>
      </c>
      <c r="H242" s="113" t="str">
        <f>IF($D$13=DataValidation!$A$6,Vols!O242/100,"")</f>
        <v/>
      </c>
    </row>
    <row r="243" spans="7:8" ht="15.75" x14ac:dyDescent="0.25">
      <c r="G243" s="20" t="str">
        <f>IF($D$13=DataValidation!$A$6,Vols!N243,"")</f>
        <v/>
      </c>
      <c r="H243" s="113" t="str">
        <f>IF($D$13=DataValidation!$A$6,Vols!O243/100,"")</f>
        <v/>
      </c>
    </row>
    <row r="244" spans="7:8" ht="15.75" x14ac:dyDescent="0.25">
      <c r="G244" s="20" t="str">
        <f>IF($D$13=DataValidation!$A$6,Vols!N244,"")</f>
        <v/>
      </c>
      <c r="H244" s="113" t="str">
        <f>IF($D$13=DataValidation!$A$6,Vols!O244/100,"")</f>
        <v/>
      </c>
    </row>
    <row r="245" spans="7:8" ht="15.75" x14ac:dyDescent="0.25">
      <c r="G245" s="20" t="str">
        <f>IF($D$13=DataValidation!$A$6,Vols!N245,"")</f>
        <v/>
      </c>
      <c r="H245" s="113" t="str">
        <f>IF($D$13=DataValidation!$A$6,Vols!O245/100,"")</f>
        <v/>
      </c>
    </row>
    <row r="246" spans="7:8" ht="15.75" x14ac:dyDescent="0.25">
      <c r="G246" s="20" t="str">
        <f>IF($D$13=DataValidation!$A$6,Vols!N246,"")</f>
        <v/>
      </c>
      <c r="H246" s="113" t="str">
        <f>IF($D$13=DataValidation!$A$6,Vols!O246/100,"")</f>
        <v/>
      </c>
    </row>
    <row r="247" spans="7:8" ht="15.75" x14ac:dyDescent="0.25">
      <c r="G247" s="20" t="str">
        <f>IF($D$13=DataValidation!$A$6,Vols!N247,"")</f>
        <v/>
      </c>
      <c r="H247" s="113" t="str">
        <f>IF($D$13=DataValidation!$A$6,Vols!O247/100,"")</f>
        <v/>
      </c>
    </row>
    <row r="248" spans="7:8" ht="15.75" x14ac:dyDescent="0.25">
      <c r="G248" s="20" t="str">
        <f>IF($D$13=DataValidation!$A$6,Vols!N248,"")</f>
        <v/>
      </c>
      <c r="H248" s="113" t="str">
        <f>IF($D$13=DataValidation!$A$6,Vols!O248/100,"")</f>
        <v/>
      </c>
    </row>
    <row r="249" spans="7:8" ht="15.75" x14ac:dyDescent="0.25">
      <c r="G249" s="20" t="str">
        <f>IF($D$13=DataValidation!$A$6,Vols!N249,"")</f>
        <v/>
      </c>
      <c r="H249" s="113" t="str">
        <f>IF($D$13=DataValidation!$A$6,Vols!O249/100,"")</f>
        <v/>
      </c>
    </row>
    <row r="250" spans="7:8" ht="15.75" x14ac:dyDescent="0.25">
      <c r="G250" s="20" t="str">
        <f>IF($D$13=DataValidation!$A$6,Vols!N250,"")</f>
        <v/>
      </c>
      <c r="H250" s="113" t="str">
        <f>IF($D$13=DataValidation!$A$6,Vols!O250/100,"")</f>
        <v/>
      </c>
    </row>
    <row r="251" spans="7:8" ht="15.75" x14ac:dyDescent="0.25">
      <c r="G251" s="20" t="str">
        <f>IF($D$13=DataValidation!$A$6,Vols!N251,"")</f>
        <v/>
      </c>
      <c r="H251" s="113" t="str">
        <f>IF($D$13=DataValidation!$A$6,Vols!O251/100,"")</f>
        <v/>
      </c>
    </row>
    <row r="252" spans="7:8" ht="15.75" x14ac:dyDescent="0.25">
      <c r="G252" s="20" t="str">
        <f>IF($D$13=DataValidation!$A$6,Vols!N252,"")</f>
        <v/>
      </c>
      <c r="H252" s="113" t="str">
        <f>IF($D$13=DataValidation!$A$6,Vols!O252/100,"")</f>
        <v/>
      </c>
    </row>
    <row r="253" spans="7:8" ht="15.75" x14ac:dyDescent="0.25">
      <c r="G253" s="20" t="str">
        <f>IF($D$13=DataValidation!$A$6,Vols!N253,"")</f>
        <v/>
      </c>
      <c r="H253" s="113" t="str">
        <f>IF($D$13=DataValidation!$A$6,Vols!O253/100,"")</f>
        <v/>
      </c>
    </row>
    <row r="254" spans="7:8" ht="15.75" x14ac:dyDescent="0.25">
      <c r="G254" s="20" t="str">
        <f>IF($D$13=DataValidation!$A$6,Vols!N254,"")</f>
        <v/>
      </c>
      <c r="H254" s="113" t="str">
        <f>IF($D$13=DataValidation!$A$6,Vols!O254/100,"")</f>
        <v/>
      </c>
    </row>
    <row r="255" spans="7:8" ht="15.75" x14ac:dyDescent="0.25">
      <c r="G255" s="20" t="str">
        <f>IF($D$13=DataValidation!$A$6,Vols!N255,"")</f>
        <v/>
      </c>
      <c r="H255" s="113" t="str">
        <f>IF($D$13=DataValidation!$A$6,Vols!O255/100,"")</f>
        <v/>
      </c>
    </row>
    <row r="256" spans="7:8" ht="15.75" x14ac:dyDescent="0.25">
      <c r="G256" s="20" t="str">
        <f>IF($D$13=DataValidation!$A$6,Vols!N256,"")</f>
        <v/>
      </c>
      <c r="H256" s="113" t="str">
        <f>IF($D$13=DataValidation!$A$6,Vols!O256/100,"")</f>
        <v/>
      </c>
    </row>
    <row r="257" spans="7:8" ht="15.75" x14ac:dyDescent="0.25">
      <c r="G257" s="20" t="str">
        <f>IF($D$13=DataValidation!$A$6,Vols!N257,"")</f>
        <v/>
      </c>
      <c r="H257" s="113" t="str">
        <f>IF($D$13=DataValidation!$A$6,Vols!O257/100,"")</f>
        <v/>
      </c>
    </row>
    <row r="258" spans="7:8" ht="15.75" x14ac:dyDescent="0.25">
      <c r="G258" s="20" t="str">
        <f>IF($D$13=DataValidation!$A$6,Vols!N258,"")</f>
        <v/>
      </c>
      <c r="H258" s="113" t="str">
        <f>IF($D$13=DataValidation!$A$6,Vols!O258/100,"")</f>
        <v/>
      </c>
    </row>
    <row r="259" spans="7:8" ht="15.75" x14ac:dyDescent="0.25">
      <c r="G259" s="20" t="str">
        <f>IF($D$13=DataValidation!$A$6,Vols!N259,"")</f>
        <v/>
      </c>
      <c r="H259" s="113" t="str">
        <f>IF($D$13=DataValidation!$A$6,Vols!O259/100,"")</f>
        <v/>
      </c>
    </row>
    <row r="260" spans="7:8" ht="15.75" x14ac:dyDescent="0.25">
      <c r="G260" s="20" t="str">
        <f>IF($D$13=DataValidation!$A$6,Vols!N260,"")</f>
        <v/>
      </c>
      <c r="H260" s="113" t="str">
        <f>IF($D$13=DataValidation!$A$6,Vols!O260/100,"")</f>
        <v/>
      </c>
    </row>
    <row r="261" spans="7:8" ht="15.75" x14ac:dyDescent="0.25">
      <c r="G261" s="20" t="str">
        <f>IF($D$13=DataValidation!$A$6,Vols!N261,"")</f>
        <v/>
      </c>
      <c r="H261" s="113" t="str">
        <f>IF($D$13=DataValidation!$A$6,Vols!O261/100,"")</f>
        <v/>
      </c>
    </row>
    <row r="262" spans="7:8" ht="15.75" x14ac:dyDescent="0.25">
      <c r="G262" s="20" t="str">
        <f>IF($D$13=DataValidation!$A$6,Vols!N262,"")</f>
        <v/>
      </c>
      <c r="H262" s="113" t="str">
        <f>IF($D$13=DataValidation!$A$6,Vols!O262/100,"")</f>
        <v/>
      </c>
    </row>
    <row r="263" spans="7:8" ht="15.75" x14ac:dyDescent="0.25">
      <c r="G263" s="20" t="str">
        <f>IF($D$13=DataValidation!$A$6,Vols!N263,"")</f>
        <v/>
      </c>
      <c r="H263" s="113" t="str">
        <f>IF($D$13=DataValidation!$A$6,Vols!O263/100,"")</f>
        <v/>
      </c>
    </row>
    <row r="264" spans="7:8" ht="15.75" x14ac:dyDescent="0.25">
      <c r="G264" s="20" t="str">
        <f>IF($D$13=DataValidation!$A$6,Vols!N264,"")</f>
        <v/>
      </c>
      <c r="H264" s="113" t="str">
        <f>IF($D$13=DataValidation!$A$6,Vols!O264/100,"")</f>
        <v/>
      </c>
    </row>
    <row r="265" spans="7:8" ht="15.75" x14ac:dyDescent="0.25">
      <c r="G265" s="20" t="str">
        <f>IF($D$13=DataValidation!$A$6,Vols!N265,"")</f>
        <v/>
      </c>
      <c r="H265" s="113" t="str">
        <f>IF($D$13=DataValidation!$A$6,Vols!O265/100,"")</f>
        <v/>
      </c>
    </row>
    <row r="266" spans="7:8" ht="15.75" x14ac:dyDescent="0.25">
      <c r="G266" s="20" t="str">
        <f>IF($D$13=DataValidation!$A$6,Vols!N266,"")</f>
        <v/>
      </c>
      <c r="H266" s="113" t="str">
        <f>IF($D$13=DataValidation!$A$6,Vols!O266/100,"")</f>
        <v/>
      </c>
    </row>
    <row r="267" spans="7:8" ht="15.75" x14ac:dyDescent="0.25">
      <c r="G267" s="20" t="str">
        <f>IF($D$13=DataValidation!$A$6,Vols!N267,"")</f>
        <v/>
      </c>
      <c r="H267" s="113" t="str">
        <f>IF($D$13=DataValidation!$A$6,Vols!O267/100,"")</f>
        <v/>
      </c>
    </row>
    <row r="268" spans="7:8" ht="15.75" x14ac:dyDescent="0.25">
      <c r="G268" s="20" t="str">
        <f>IF($D$13=DataValidation!$A$6,Vols!N268,"")</f>
        <v/>
      </c>
      <c r="H268" s="113" t="str">
        <f>IF($D$13=DataValidation!$A$6,Vols!O268/100,"")</f>
        <v/>
      </c>
    </row>
    <row r="269" spans="7:8" ht="15.75" x14ac:dyDescent="0.25">
      <c r="G269" s="20" t="str">
        <f>IF($D$13=DataValidation!$A$6,Vols!N269,"")</f>
        <v/>
      </c>
      <c r="H269" s="113" t="str">
        <f>IF($D$13=DataValidation!$A$6,Vols!O269/100,"")</f>
        <v/>
      </c>
    </row>
    <row r="270" spans="7:8" ht="15.75" x14ac:dyDescent="0.25">
      <c r="G270" s="20" t="str">
        <f>IF($D$13=DataValidation!$A$6,Vols!N270,"")</f>
        <v/>
      </c>
      <c r="H270" s="113" t="str">
        <f>IF($D$13=DataValidation!$A$6,Vols!O270/100,"")</f>
        <v/>
      </c>
    </row>
    <row r="271" spans="7:8" ht="15.75" x14ac:dyDescent="0.25">
      <c r="G271" s="20" t="str">
        <f>IF($D$13=DataValidation!$A$6,Vols!N271,"")</f>
        <v/>
      </c>
      <c r="H271" s="113" t="str">
        <f>IF($D$13=DataValidation!$A$6,Vols!O271/100,"")</f>
        <v/>
      </c>
    </row>
    <row r="272" spans="7:8" ht="15.75" x14ac:dyDescent="0.25">
      <c r="G272" s="20" t="str">
        <f>IF($D$13=DataValidation!$A$6,Vols!N272,"")</f>
        <v/>
      </c>
      <c r="H272" s="113" t="str">
        <f>IF($D$13=DataValidation!$A$6,Vols!O272/100,"")</f>
        <v/>
      </c>
    </row>
    <row r="273" spans="7:8" ht="15.75" x14ac:dyDescent="0.25">
      <c r="G273" s="20" t="str">
        <f>IF($D$13=DataValidation!$A$6,Vols!N273,"")</f>
        <v/>
      </c>
      <c r="H273" s="113" t="str">
        <f>IF($D$13=DataValidation!$A$6,Vols!O273/100,"")</f>
        <v/>
      </c>
    </row>
    <row r="274" spans="7:8" ht="15.75" x14ac:dyDescent="0.25">
      <c r="G274" s="20" t="str">
        <f>IF($D$13=DataValidation!$A$6,Vols!N274,"")</f>
        <v/>
      </c>
      <c r="H274" s="113" t="str">
        <f>IF($D$13=DataValidation!$A$6,Vols!O274/100,"")</f>
        <v/>
      </c>
    </row>
    <row r="275" spans="7:8" ht="15.75" x14ac:dyDescent="0.25">
      <c r="G275" s="20" t="str">
        <f>IF($D$13=DataValidation!$A$6,Vols!N275,"")</f>
        <v/>
      </c>
      <c r="H275" s="113" t="str">
        <f>IF($D$13=DataValidation!$A$6,Vols!O275/100,"")</f>
        <v/>
      </c>
    </row>
    <row r="276" spans="7:8" ht="15.75" x14ac:dyDescent="0.25">
      <c r="G276" s="20" t="str">
        <f>IF($D$13=DataValidation!$A$6,Vols!N276,"")</f>
        <v/>
      </c>
      <c r="H276" s="113" t="str">
        <f>IF($D$13=DataValidation!$A$6,Vols!O276/100,"")</f>
        <v/>
      </c>
    </row>
    <row r="277" spans="7:8" ht="15.75" x14ac:dyDescent="0.25">
      <c r="G277" s="20" t="str">
        <f>IF($D$13=DataValidation!$A$6,Vols!N277,"")</f>
        <v/>
      </c>
      <c r="H277" s="113" t="str">
        <f>IF($D$13=DataValidation!$A$6,Vols!O277/100,"")</f>
        <v/>
      </c>
    </row>
    <row r="278" spans="7:8" ht="15.75" x14ac:dyDescent="0.25">
      <c r="G278" s="20" t="str">
        <f>IF($D$13=DataValidation!$A$6,Vols!N278,"")</f>
        <v/>
      </c>
      <c r="H278" s="113" t="str">
        <f>IF($D$13=DataValidation!$A$6,Vols!O278/100,"")</f>
        <v/>
      </c>
    </row>
    <row r="279" spans="7:8" ht="15.75" x14ac:dyDescent="0.25">
      <c r="G279" s="20" t="str">
        <f>IF($D$13=DataValidation!$A$6,Vols!N279,"")</f>
        <v/>
      </c>
      <c r="H279" s="113" t="str">
        <f>IF($D$13=DataValidation!$A$6,Vols!O279/100,"")</f>
        <v/>
      </c>
    </row>
    <row r="280" spans="7:8" ht="15.75" x14ac:dyDescent="0.25">
      <c r="G280" s="20" t="str">
        <f>IF($D$13=DataValidation!$A$6,Vols!N280,"")</f>
        <v/>
      </c>
      <c r="H280" s="113" t="str">
        <f>IF($D$13=DataValidation!$A$6,Vols!O280/100,"")</f>
        <v/>
      </c>
    </row>
    <row r="281" spans="7:8" ht="15.75" x14ac:dyDescent="0.25">
      <c r="G281" s="20" t="str">
        <f>IF($D$13=DataValidation!$A$6,Vols!N281,"")</f>
        <v/>
      </c>
      <c r="H281" s="113" t="str">
        <f>IF($D$13=DataValidation!$A$6,Vols!O281/100,"")</f>
        <v/>
      </c>
    </row>
    <row r="282" spans="7:8" ht="15.75" x14ac:dyDescent="0.25">
      <c r="G282" s="20" t="str">
        <f>IF($D$13=DataValidation!$A$6,Vols!N282,"")</f>
        <v/>
      </c>
      <c r="H282" s="113" t="str">
        <f>IF($D$13=DataValidation!$A$6,Vols!O282/100,"")</f>
        <v/>
      </c>
    </row>
    <row r="283" spans="7:8" ht="15.75" x14ac:dyDescent="0.25">
      <c r="G283" s="20" t="str">
        <f>IF($D$13=DataValidation!$A$6,Vols!N283,"")</f>
        <v/>
      </c>
      <c r="H283" s="113" t="str">
        <f>IF($D$13=DataValidation!$A$6,Vols!O283/100,"")</f>
        <v/>
      </c>
    </row>
    <row r="284" spans="7:8" ht="15.75" x14ac:dyDescent="0.25">
      <c r="G284" s="20" t="str">
        <f>IF($D$13=DataValidation!$A$6,Vols!N284,"")</f>
        <v/>
      </c>
      <c r="H284" s="113" t="str">
        <f>IF($D$13=DataValidation!$A$6,Vols!O284/100,"")</f>
        <v/>
      </c>
    </row>
    <row r="285" spans="7:8" ht="15.75" x14ac:dyDescent="0.25">
      <c r="G285" s="20" t="str">
        <f>IF($D$13=DataValidation!$A$6,Vols!N285,"")</f>
        <v/>
      </c>
      <c r="H285" s="113" t="str">
        <f>IF($D$13=DataValidation!$A$6,Vols!O285/100,"")</f>
        <v/>
      </c>
    </row>
    <row r="286" spans="7:8" ht="15.75" x14ac:dyDescent="0.25">
      <c r="G286" s="20" t="str">
        <f>IF($D$13=DataValidation!$A$6,Vols!N286,"")</f>
        <v/>
      </c>
      <c r="H286" s="113" t="str">
        <f>IF($D$13=DataValidation!$A$6,Vols!O286/100,"")</f>
        <v/>
      </c>
    </row>
    <row r="287" spans="7:8" ht="15.75" x14ac:dyDescent="0.25">
      <c r="G287" s="20" t="str">
        <f>IF($D$13=DataValidation!$A$6,Vols!N287,"")</f>
        <v/>
      </c>
      <c r="H287" s="113" t="str">
        <f>IF($D$13=DataValidation!$A$6,Vols!O287/100,"")</f>
        <v/>
      </c>
    </row>
    <row r="288" spans="7:8" ht="15.75" x14ac:dyDescent="0.25">
      <c r="G288" s="20" t="str">
        <f>IF($D$13=DataValidation!$A$6,Vols!N288,"")</f>
        <v/>
      </c>
      <c r="H288" s="113" t="str">
        <f>IF($D$13=DataValidation!$A$6,Vols!O288/100,"")</f>
        <v/>
      </c>
    </row>
    <row r="289" spans="7:8" ht="15.75" x14ac:dyDescent="0.25">
      <c r="G289" s="20" t="str">
        <f>IF($D$13=DataValidation!$A$6,Vols!N289,"")</f>
        <v/>
      </c>
      <c r="H289" s="113" t="str">
        <f>IF($D$13=DataValidation!$A$6,Vols!O289/100,"")</f>
        <v/>
      </c>
    </row>
    <row r="290" spans="7:8" ht="15.75" x14ac:dyDescent="0.25">
      <c r="G290" s="20" t="str">
        <f>IF($D$13=DataValidation!$A$6,Vols!N290,"")</f>
        <v/>
      </c>
      <c r="H290" s="113" t="str">
        <f>IF($D$13=DataValidation!$A$6,Vols!O290/100,"")</f>
        <v/>
      </c>
    </row>
    <row r="291" spans="7:8" ht="15.75" x14ac:dyDescent="0.25">
      <c r="G291" s="20" t="str">
        <f>IF($D$13=DataValidation!$A$6,Vols!N291,"")</f>
        <v/>
      </c>
      <c r="H291" s="113" t="str">
        <f>IF($D$13=DataValidation!$A$6,Vols!O291/100,"")</f>
        <v/>
      </c>
    </row>
    <row r="292" spans="7:8" ht="15.75" x14ac:dyDescent="0.25">
      <c r="G292" s="20" t="str">
        <f>IF($D$13=DataValidation!$A$6,Vols!N292,"")</f>
        <v/>
      </c>
      <c r="H292" s="113" t="str">
        <f>IF($D$13=DataValidation!$A$6,Vols!O292/100,"")</f>
        <v/>
      </c>
    </row>
    <row r="293" spans="7:8" ht="15.75" x14ac:dyDescent="0.25">
      <c r="G293" s="20" t="str">
        <f>IF($D$13=DataValidation!$A$6,Vols!N293,"")</f>
        <v/>
      </c>
      <c r="H293" s="113" t="str">
        <f>IF($D$13=DataValidation!$A$6,Vols!O293/100,"")</f>
        <v/>
      </c>
    </row>
    <row r="294" spans="7:8" ht="15.75" x14ac:dyDescent="0.25">
      <c r="G294" s="20" t="str">
        <f>IF($D$13=DataValidation!$A$6,Vols!N294,"")</f>
        <v/>
      </c>
      <c r="H294" s="113" t="str">
        <f>IF($D$13=DataValidation!$A$6,Vols!O294/100,"")</f>
        <v/>
      </c>
    </row>
    <row r="295" spans="7:8" ht="15.75" x14ac:dyDescent="0.25">
      <c r="G295" s="20" t="str">
        <f>IF($D$13=DataValidation!$A$6,Vols!N295,"")</f>
        <v/>
      </c>
      <c r="H295" s="113" t="str">
        <f>IF($D$13=DataValidation!$A$6,Vols!O295/100,"")</f>
        <v/>
      </c>
    </row>
    <row r="296" spans="7:8" ht="15.75" x14ac:dyDescent="0.25">
      <c r="G296" s="20" t="str">
        <f>IF($D$13=DataValidation!$A$6,Vols!N296,"")</f>
        <v/>
      </c>
      <c r="H296" s="113" t="str">
        <f>IF($D$13=DataValidation!$A$6,Vols!O296/100,"")</f>
        <v/>
      </c>
    </row>
    <row r="297" spans="7:8" ht="15.75" x14ac:dyDescent="0.25">
      <c r="G297" s="20" t="str">
        <f>IF($D$13=DataValidation!$A$6,Vols!N297,"")</f>
        <v/>
      </c>
      <c r="H297" s="113" t="str">
        <f>IF($D$13=DataValidation!$A$6,Vols!O297/100,"")</f>
        <v/>
      </c>
    </row>
    <row r="298" spans="7:8" ht="15.75" x14ac:dyDescent="0.25">
      <c r="G298" s="20" t="str">
        <f>IF($D$13=DataValidation!$A$6,Vols!N298,"")</f>
        <v/>
      </c>
      <c r="H298" s="113" t="str">
        <f>IF($D$13=DataValidation!$A$6,Vols!O298/100,"")</f>
        <v/>
      </c>
    </row>
    <row r="299" spans="7:8" ht="15.75" x14ac:dyDescent="0.25">
      <c r="G299" s="20" t="str">
        <f>IF($D$13=DataValidation!$A$6,Vols!N299,"")</f>
        <v/>
      </c>
      <c r="H299" s="113" t="str">
        <f>IF($D$13=DataValidation!$A$6,Vols!O299/100,"")</f>
        <v/>
      </c>
    </row>
    <row r="300" spans="7:8" ht="15.75" x14ac:dyDescent="0.25">
      <c r="G300" s="20" t="str">
        <f>IF($D$13=DataValidation!$A$6,Vols!N300,"")</f>
        <v/>
      </c>
      <c r="H300" s="113" t="str">
        <f>IF($D$13=DataValidation!$A$6,Vols!O300/100,"")</f>
        <v/>
      </c>
    </row>
    <row r="301" spans="7:8" ht="15.75" x14ac:dyDescent="0.25">
      <c r="G301" s="20" t="str">
        <f>IF($D$13=DataValidation!$A$6,Vols!N301,"")</f>
        <v/>
      </c>
      <c r="H301" s="113" t="str">
        <f>IF($D$13=DataValidation!$A$6,Vols!O301/100,"")</f>
        <v/>
      </c>
    </row>
    <row r="302" spans="7:8" ht="15.75" x14ac:dyDescent="0.25">
      <c r="G302" s="20" t="str">
        <f>IF($D$13=DataValidation!$A$6,Vols!N302,"")</f>
        <v/>
      </c>
      <c r="H302" s="113" t="str">
        <f>IF($D$13=DataValidation!$A$6,Vols!O302/100,"")</f>
        <v/>
      </c>
    </row>
    <row r="303" spans="7:8" ht="15.75" x14ac:dyDescent="0.25">
      <c r="G303" s="20" t="str">
        <f>IF($D$13=DataValidation!$A$6,Vols!N303,"")</f>
        <v/>
      </c>
      <c r="H303" s="113" t="str">
        <f>IF($D$13=DataValidation!$A$6,Vols!O303/100,"")</f>
        <v/>
      </c>
    </row>
    <row r="304" spans="7:8" ht="15.75" x14ac:dyDescent="0.25">
      <c r="G304" s="20" t="str">
        <f>IF($D$13=DataValidation!$A$6,Vols!N304,"")</f>
        <v/>
      </c>
      <c r="H304" s="113" t="str">
        <f>IF($D$13=DataValidation!$A$6,Vols!O304/100,"")</f>
        <v/>
      </c>
    </row>
    <row r="305" spans="7:8" ht="15.75" x14ac:dyDescent="0.25">
      <c r="G305" s="20" t="str">
        <f>IF($D$13=DataValidation!$A$6,Vols!N305,"")</f>
        <v/>
      </c>
      <c r="H305" s="113" t="str">
        <f>IF($D$13=DataValidation!$A$6,Vols!O305/100,"")</f>
        <v/>
      </c>
    </row>
    <row r="306" spans="7:8" ht="15.75" x14ac:dyDescent="0.25">
      <c r="G306" s="20" t="str">
        <f>IF($D$13=DataValidation!$A$6,Vols!N306,"")</f>
        <v/>
      </c>
      <c r="H306" s="113" t="str">
        <f>IF($D$13=DataValidation!$A$6,Vols!O306/100,"")</f>
        <v/>
      </c>
    </row>
    <row r="307" spans="7:8" ht="15.75" x14ac:dyDescent="0.25">
      <c r="G307" s="20" t="str">
        <f>IF($D$13=DataValidation!$A$6,Vols!N307,"")</f>
        <v/>
      </c>
      <c r="H307" s="113" t="str">
        <f>IF($D$13=DataValidation!$A$6,Vols!O307/100,"")</f>
        <v/>
      </c>
    </row>
    <row r="308" spans="7:8" ht="15.75" x14ac:dyDescent="0.25">
      <c r="G308" s="20" t="str">
        <f>IF($D$13=DataValidation!$A$6,Vols!N308,"")</f>
        <v/>
      </c>
      <c r="H308" s="113" t="str">
        <f>IF($D$13=DataValidation!$A$6,Vols!O308/100,"")</f>
        <v/>
      </c>
    </row>
    <row r="309" spans="7:8" ht="15.75" x14ac:dyDescent="0.25">
      <c r="G309" s="20" t="str">
        <f>IF($D$13=DataValidation!$A$6,Vols!N309,"")</f>
        <v/>
      </c>
      <c r="H309" s="113" t="str">
        <f>IF($D$13=DataValidation!$A$6,Vols!O309/100,"")</f>
        <v/>
      </c>
    </row>
    <row r="310" spans="7:8" ht="15.75" x14ac:dyDescent="0.25">
      <c r="G310" s="20" t="str">
        <f>IF($D$13=DataValidation!$A$6,Vols!N310,"")</f>
        <v/>
      </c>
      <c r="H310" s="113" t="str">
        <f>IF($D$13=DataValidation!$A$6,Vols!O310/100,"")</f>
        <v/>
      </c>
    </row>
    <row r="311" spans="7:8" ht="15.75" x14ac:dyDescent="0.25">
      <c r="G311" s="20" t="str">
        <f>IF($D$13=DataValidation!$A$6,Vols!N311,"")</f>
        <v/>
      </c>
      <c r="H311" s="113" t="str">
        <f>IF($D$13=DataValidation!$A$6,Vols!O311/100,"")</f>
        <v/>
      </c>
    </row>
    <row r="312" spans="7:8" ht="15.75" x14ac:dyDescent="0.25">
      <c r="G312" s="20" t="str">
        <f>IF($D$13=DataValidation!$A$6,Vols!N312,"")</f>
        <v/>
      </c>
      <c r="H312" s="113" t="str">
        <f>IF($D$13=DataValidation!$A$6,Vols!O312/100,"")</f>
        <v/>
      </c>
    </row>
    <row r="313" spans="7:8" ht="15.75" x14ac:dyDescent="0.25">
      <c r="G313" s="20" t="str">
        <f>IF($D$13=DataValidation!$A$6,Vols!N313,"")</f>
        <v/>
      </c>
      <c r="H313" s="113" t="str">
        <f>IF($D$13=DataValidation!$A$6,Vols!O313/100,"")</f>
        <v/>
      </c>
    </row>
    <row r="314" spans="7:8" ht="15.75" x14ac:dyDescent="0.25">
      <c r="G314" s="20" t="str">
        <f>IF($D$13=DataValidation!$A$6,Vols!N314,"")</f>
        <v/>
      </c>
      <c r="H314" s="113" t="str">
        <f>IF($D$13=DataValidation!$A$6,Vols!O314/100,"")</f>
        <v/>
      </c>
    </row>
    <row r="315" spans="7:8" ht="15.75" x14ac:dyDescent="0.25">
      <c r="G315" s="20" t="str">
        <f>IF($D$13=DataValidation!$A$6,Vols!N315,"")</f>
        <v/>
      </c>
      <c r="H315" s="113" t="str">
        <f>IF($D$13=DataValidation!$A$6,Vols!O315/100,"")</f>
        <v/>
      </c>
    </row>
    <row r="316" spans="7:8" ht="15.75" x14ac:dyDescent="0.25">
      <c r="G316" s="20" t="str">
        <f>IF($D$13=DataValidation!$A$6,Vols!N316,"")</f>
        <v/>
      </c>
      <c r="H316" s="113" t="str">
        <f>IF($D$13=DataValidation!$A$6,Vols!O316/100,"")</f>
        <v/>
      </c>
    </row>
    <row r="317" spans="7:8" ht="15.75" x14ac:dyDescent="0.25">
      <c r="G317" s="20" t="str">
        <f>IF($D$13=DataValidation!$A$6,Vols!N317,"")</f>
        <v/>
      </c>
      <c r="H317" s="113" t="str">
        <f>IF($D$13=DataValidation!$A$6,Vols!O317/100,"")</f>
        <v/>
      </c>
    </row>
    <row r="318" spans="7:8" ht="15.75" x14ac:dyDescent="0.25">
      <c r="G318" s="20" t="str">
        <f>IF($D$13=DataValidation!$A$6,Vols!N318,"")</f>
        <v/>
      </c>
      <c r="H318" s="113" t="str">
        <f>IF($D$13=DataValidation!$A$6,Vols!O318/100,"")</f>
        <v/>
      </c>
    </row>
    <row r="319" spans="7:8" ht="15.75" x14ac:dyDescent="0.25">
      <c r="G319" s="20" t="str">
        <f>IF($D$13=DataValidation!$A$6,Vols!N319,"")</f>
        <v/>
      </c>
      <c r="H319" s="113" t="str">
        <f>IF($D$13=DataValidation!$A$6,Vols!O319/100,"")</f>
        <v/>
      </c>
    </row>
    <row r="320" spans="7:8" ht="15.75" x14ac:dyDescent="0.25">
      <c r="G320" s="20" t="str">
        <f>IF($D$13=DataValidation!$A$6,Vols!N320,"")</f>
        <v/>
      </c>
      <c r="H320" s="113" t="str">
        <f>IF($D$13=DataValidation!$A$6,Vols!O320/100,"")</f>
        <v/>
      </c>
    </row>
    <row r="321" spans="7:8" ht="15.75" x14ac:dyDescent="0.25">
      <c r="G321" s="20" t="str">
        <f>IF($D$13=DataValidation!$A$6,Vols!N321,"")</f>
        <v/>
      </c>
      <c r="H321" s="113" t="str">
        <f>IF($D$13=DataValidation!$A$6,Vols!O321/100,"")</f>
        <v/>
      </c>
    </row>
    <row r="322" spans="7:8" ht="15.75" x14ac:dyDescent="0.25">
      <c r="G322" s="20" t="str">
        <f>IF($D$13=DataValidation!$A$6,Vols!N322,"")</f>
        <v/>
      </c>
      <c r="H322" s="113" t="str">
        <f>IF($D$13=DataValidation!$A$6,Vols!O322/100,"")</f>
        <v/>
      </c>
    </row>
    <row r="323" spans="7:8" ht="15.75" x14ac:dyDescent="0.25">
      <c r="G323" s="20" t="str">
        <f>IF($D$13=DataValidation!$A$6,Vols!N323,"")</f>
        <v/>
      </c>
      <c r="H323" s="113" t="str">
        <f>IF($D$13=DataValidation!$A$6,Vols!O323/100,"")</f>
        <v/>
      </c>
    </row>
    <row r="324" spans="7:8" ht="15.75" x14ac:dyDescent="0.25">
      <c r="G324" s="20" t="str">
        <f>IF($D$13=DataValidation!$A$6,Vols!N324,"")</f>
        <v/>
      </c>
      <c r="H324" s="113" t="str">
        <f>IF($D$13=DataValidation!$A$6,Vols!O324/100,"")</f>
        <v/>
      </c>
    </row>
    <row r="325" spans="7:8" ht="15.75" x14ac:dyDescent="0.25">
      <c r="G325" s="20" t="str">
        <f>IF($D$13=DataValidation!$A$6,Vols!N325,"")</f>
        <v/>
      </c>
      <c r="H325" s="113" t="str">
        <f>IF($D$13=DataValidation!$A$6,Vols!O325/100,"")</f>
        <v/>
      </c>
    </row>
    <row r="326" spans="7:8" ht="15.75" x14ac:dyDescent="0.25">
      <c r="G326" s="20" t="str">
        <f>IF($D$13=DataValidation!$A$6,Vols!N326,"")</f>
        <v/>
      </c>
      <c r="H326" s="113" t="str">
        <f>IF($D$13=DataValidation!$A$6,Vols!O326/100,"")</f>
        <v/>
      </c>
    </row>
    <row r="327" spans="7:8" ht="15.75" x14ac:dyDescent="0.25">
      <c r="G327" s="20" t="str">
        <f>IF($D$13=DataValidation!$A$6,Vols!N327,"")</f>
        <v/>
      </c>
      <c r="H327" s="113" t="str">
        <f>IF($D$13=DataValidation!$A$6,Vols!O327/100,"")</f>
        <v/>
      </c>
    </row>
    <row r="328" spans="7:8" ht="15.75" x14ac:dyDescent="0.25">
      <c r="G328" s="20" t="str">
        <f>IF($D$13=DataValidation!$A$6,Vols!N328,"")</f>
        <v/>
      </c>
      <c r="H328" s="113" t="str">
        <f>IF($D$13=DataValidation!$A$6,Vols!O328/100,"")</f>
        <v/>
      </c>
    </row>
    <row r="329" spans="7:8" ht="15.75" x14ac:dyDescent="0.25">
      <c r="G329" s="20" t="str">
        <f>IF($D$13=DataValidation!$A$6,Vols!N329,"")</f>
        <v/>
      </c>
      <c r="H329" s="113" t="str">
        <f>IF($D$13=DataValidation!$A$6,Vols!O329/100,"")</f>
        <v/>
      </c>
    </row>
    <row r="330" spans="7:8" ht="15.75" x14ac:dyDescent="0.25">
      <c r="G330" s="20" t="str">
        <f>IF($D$13=DataValidation!$A$6,Vols!N330,"")</f>
        <v/>
      </c>
      <c r="H330" s="113" t="str">
        <f>IF($D$13=DataValidation!$A$6,Vols!O330/100,"")</f>
        <v/>
      </c>
    </row>
    <row r="331" spans="7:8" ht="15.75" x14ac:dyDescent="0.25">
      <c r="G331" s="20" t="str">
        <f>IF($D$13=DataValidation!$A$6,Vols!N331,"")</f>
        <v/>
      </c>
      <c r="H331" s="113" t="str">
        <f>IF($D$13=DataValidation!$A$6,Vols!O331/100,"")</f>
        <v/>
      </c>
    </row>
    <row r="332" spans="7:8" ht="15.75" x14ac:dyDescent="0.25">
      <c r="G332" s="20" t="str">
        <f>IF($D$13=DataValidation!$A$6,Vols!N332,"")</f>
        <v/>
      </c>
      <c r="H332" s="113" t="str">
        <f>IF($D$13=DataValidation!$A$6,Vols!O332/100,"")</f>
        <v/>
      </c>
    </row>
    <row r="333" spans="7:8" ht="15.75" x14ac:dyDescent="0.25">
      <c r="G333" s="20" t="str">
        <f>IF($D$13=DataValidation!$A$6,Vols!N333,"")</f>
        <v/>
      </c>
      <c r="H333" s="113" t="str">
        <f>IF($D$13=DataValidation!$A$6,Vols!O333/100,"")</f>
        <v/>
      </c>
    </row>
    <row r="334" spans="7:8" ht="15.75" x14ac:dyDescent="0.25">
      <c r="G334" s="20" t="str">
        <f>IF($D$13=DataValidation!$A$6,Vols!N334,"")</f>
        <v/>
      </c>
      <c r="H334" s="113" t="str">
        <f>IF($D$13=DataValidation!$A$6,Vols!O334/100,"")</f>
        <v/>
      </c>
    </row>
    <row r="335" spans="7:8" ht="15.75" x14ac:dyDescent="0.25">
      <c r="G335" s="20" t="str">
        <f>IF($D$13=DataValidation!$A$6,Vols!N335,"")</f>
        <v/>
      </c>
      <c r="H335" s="113" t="str">
        <f>IF($D$13=DataValidation!$A$6,Vols!O335/100,"")</f>
        <v/>
      </c>
    </row>
    <row r="336" spans="7:8" ht="15.75" x14ac:dyDescent="0.25">
      <c r="G336" s="20" t="str">
        <f>IF($D$13=DataValidation!$A$6,Vols!N336,"")</f>
        <v/>
      </c>
      <c r="H336" s="113" t="str">
        <f>IF($D$13=DataValidation!$A$6,Vols!O336/100,"")</f>
        <v/>
      </c>
    </row>
    <row r="337" spans="7:8" ht="15.75" x14ac:dyDescent="0.25">
      <c r="G337" s="20" t="str">
        <f>IF($D$13=DataValidation!$A$6,Vols!N337,"")</f>
        <v/>
      </c>
      <c r="H337" s="113" t="str">
        <f>IF($D$13=DataValidation!$A$6,Vols!O337/100,"")</f>
        <v/>
      </c>
    </row>
    <row r="338" spans="7:8" ht="15.75" x14ac:dyDescent="0.25">
      <c r="G338" s="20" t="str">
        <f>IF($D$13=DataValidation!$A$6,Vols!N338,"")</f>
        <v/>
      </c>
      <c r="H338" s="113" t="str">
        <f>IF($D$13=DataValidation!$A$6,Vols!O338/100,"")</f>
        <v/>
      </c>
    </row>
    <row r="339" spans="7:8" ht="15.75" x14ac:dyDescent="0.25">
      <c r="G339" s="20" t="str">
        <f>IF($D$13=DataValidation!$A$6,Vols!N339,"")</f>
        <v/>
      </c>
      <c r="H339" s="113" t="str">
        <f>IF($D$13=DataValidation!$A$6,Vols!O339/100,"")</f>
        <v/>
      </c>
    </row>
    <row r="340" spans="7:8" ht="15.75" x14ac:dyDescent="0.25">
      <c r="G340" s="20" t="str">
        <f>IF($D$13=DataValidation!$A$6,Vols!N340,"")</f>
        <v/>
      </c>
      <c r="H340" s="113" t="str">
        <f>IF($D$13=DataValidation!$A$6,Vols!O340/100,"")</f>
        <v/>
      </c>
    </row>
    <row r="341" spans="7:8" ht="15.75" x14ac:dyDescent="0.25">
      <c r="G341" s="20" t="str">
        <f>IF($D$13=DataValidation!$A$6,Vols!N341,"")</f>
        <v/>
      </c>
      <c r="H341" s="113" t="str">
        <f>IF($D$13=DataValidation!$A$6,Vols!O341/100,"")</f>
        <v/>
      </c>
    </row>
    <row r="342" spans="7:8" ht="15.75" x14ac:dyDescent="0.25">
      <c r="G342" s="20" t="str">
        <f>IF($D$13=DataValidation!$A$6,Vols!N342,"")</f>
        <v/>
      </c>
      <c r="H342" s="113" t="str">
        <f>IF($D$13=DataValidation!$A$6,Vols!O342/100,"")</f>
        <v/>
      </c>
    </row>
    <row r="343" spans="7:8" ht="15.75" x14ac:dyDescent="0.25">
      <c r="G343" s="20" t="str">
        <f>IF($D$13=DataValidation!$A$6,Vols!N343,"")</f>
        <v/>
      </c>
      <c r="H343" s="113" t="str">
        <f>IF($D$13=DataValidation!$A$6,Vols!O343/100,"")</f>
        <v/>
      </c>
    </row>
    <row r="344" spans="7:8" ht="15.75" x14ac:dyDescent="0.25">
      <c r="G344" s="20" t="str">
        <f>IF($D$13=DataValidation!$A$6,Vols!N344,"")</f>
        <v/>
      </c>
      <c r="H344" s="113" t="str">
        <f>IF($D$13=DataValidation!$A$6,Vols!O344/100,"")</f>
        <v/>
      </c>
    </row>
    <row r="345" spans="7:8" ht="15.75" x14ac:dyDescent="0.25">
      <c r="G345" s="20" t="str">
        <f>IF($D$13=DataValidation!$A$6,Vols!N345,"")</f>
        <v/>
      </c>
      <c r="H345" s="113" t="str">
        <f>IF($D$13=DataValidation!$A$6,Vols!O345/100,"")</f>
        <v/>
      </c>
    </row>
    <row r="346" spans="7:8" ht="15.75" x14ac:dyDescent="0.25">
      <c r="G346" s="20" t="str">
        <f>IF($D$13=DataValidation!$A$6,Vols!N346,"")</f>
        <v/>
      </c>
      <c r="H346" s="113" t="str">
        <f>IF($D$13=DataValidation!$A$6,Vols!O346/100,"")</f>
        <v/>
      </c>
    </row>
    <row r="347" spans="7:8" ht="15.75" x14ac:dyDescent="0.25">
      <c r="G347" s="20" t="str">
        <f>IF($D$13=DataValidation!$A$6,Vols!N347,"")</f>
        <v/>
      </c>
      <c r="H347" s="113" t="str">
        <f>IF($D$13=DataValidation!$A$6,Vols!O347/100,"")</f>
        <v/>
      </c>
    </row>
    <row r="348" spans="7:8" ht="15.75" x14ac:dyDescent="0.25">
      <c r="G348" s="20" t="str">
        <f>IF($D$13=DataValidation!$A$6,Vols!N348,"")</f>
        <v/>
      </c>
      <c r="H348" s="113" t="str">
        <f>IF($D$13=DataValidation!$A$6,Vols!O348/100,"")</f>
        <v/>
      </c>
    </row>
    <row r="349" spans="7:8" ht="15.75" x14ac:dyDescent="0.25">
      <c r="G349" s="20" t="str">
        <f>IF($D$13=DataValidation!$A$6,Vols!N349,"")</f>
        <v/>
      </c>
      <c r="H349" s="113" t="str">
        <f>IF($D$13=DataValidation!$A$6,Vols!O349/100,"")</f>
        <v/>
      </c>
    </row>
    <row r="350" spans="7:8" ht="15.75" x14ac:dyDescent="0.25">
      <c r="G350" s="20" t="str">
        <f>IF($D$13=DataValidation!$A$6,Vols!N350,"")</f>
        <v/>
      </c>
      <c r="H350" s="113" t="str">
        <f>IF($D$13=DataValidation!$A$6,Vols!O350/100,"")</f>
        <v/>
      </c>
    </row>
    <row r="351" spans="7:8" ht="15.75" x14ac:dyDescent="0.25">
      <c r="G351" s="20" t="str">
        <f>IF($D$13=DataValidation!$A$6,Vols!N351,"")</f>
        <v/>
      </c>
      <c r="H351" s="113" t="str">
        <f>IF($D$13=DataValidation!$A$6,Vols!O351/100,"")</f>
        <v/>
      </c>
    </row>
    <row r="352" spans="7:8" ht="15.75" x14ac:dyDescent="0.25">
      <c r="G352" s="20" t="str">
        <f>IF($D$13=DataValidation!$A$6,Vols!N352,"")</f>
        <v/>
      </c>
      <c r="H352" s="113" t="str">
        <f>IF($D$13=DataValidation!$A$6,Vols!O352/100,"")</f>
        <v/>
      </c>
    </row>
    <row r="353" spans="7:8" ht="15.75" x14ac:dyDescent="0.25">
      <c r="G353" s="20" t="str">
        <f>IF($D$13=DataValidation!$A$6,Vols!N353,"")</f>
        <v/>
      </c>
      <c r="H353" s="113" t="str">
        <f>IF($D$13=DataValidation!$A$6,Vols!O353/100,"")</f>
        <v/>
      </c>
    </row>
    <row r="354" spans="7:8" ht="15.75" x14ac:dyDescent="0.25">
      <c r="G354" s="20" t="str">
        <f>IF($D$13=DataValidation!$A$6,Vols!N354,"")</f>
        <v/>
      </c>
      <c r="H354" s="113" t="str">
        <f>IF($D$13=DataValidation!$A$6,Vols!O354/100,"")</f>
        <v/>
      </c>
    </row>
    <row r="355" spans="7:8" ht="15.75" x14ac:dyDescent="0.25">
      <c r="G355" s="20" t="str">
        <f>IF($D$13=DataValidation!$A$6,Vols!N355,"")</f>
        <v/>
      </c>
      <c r="H355" s="113" t="str">
        <f>IF($D$13=DataValidation!$A$6,Vols!O355/100,"")</f>
        <v/>
      </c>
    </row>
    <row r="356" spans="7:8" ht="15.75" x14ac:dyDescent="0.25">
      <c r="G356" s="20" t="str">
        <f>IF($D$13=DataValidation!$A$6,Vols!N356,"")</f>
        <v/>
      </c>
      <c r="H356" s="113" t="str">
        <f>IF($D$13=DataValidation!$A$6,Vols!O356/100,"")</f>
        <v/>
      </c>
    </row>
    <row r="357" spans="7:8" ht="15.75" x14ac:dyDescent="0.25">
      <c r="G357" s="20" t="str">
        <f>IF($D$13=DataValidation!$A$6,Vols!N357,"")</f>
        <v/>
      </c>
      <c r="H357" s="113" t="str">
        <f>IF($D$13=DataValidation!$A$6,Vols!O357/100,"")</f>
        <v/>
      </c>
    </row>
    <row r="358" spans="7:8" ht="15.75" x14ac:dyDescent="0.25">
      <c r="G358" s="20" t="str">
        <f>IF($D$13=DataValidation!$A$6,Vols!N358,"")</f>
        <v/>
      </c>
      <c r="H358" s="113" t="str">
        <f>IF($D$13=DataValidation!$A$6,Vols!O358/100,"")</f>
        <v/>
      </c>
    </row>
    <row r="359" spans="7:8" ht="15.75" x14ac:dyDescent="0.25">
      <c r="G359" s="20" t="str">
        <f>IF($D$13=DataValidation!$A$6,Vols!N359,"")</f>
        <v/>
      </c>
      <c r="H359" s="113" t="str">
        <f>IF($D$13=DataValidation!$A$6,Vols!O359/100,"")</f>
        <v/>
      </c>
    </row>
    <row r="360" spans="7:8" ht="15.75" x14ac:dyDescent="0.25">
      <c r="G360" s="20" t="str">
        <f>IF($D$13=DataValidation!$A$6,Vols!N360,"")</f>
        <v/>
      </c>
      <c r="H360" s="113" t="str">
        <f>IF($D$13=DataValidation!$A$6,Vols!O360/100,"")</f>
        <v/>
      </c>
    </row>
    <row r="361" spans="7:8" ht="15.75" x14ac:dyDescent="0.25">
      <c r="G361" s="20" t="str">
        <f>IF($D$13=DataValidation!$A$6,Vols!N361,"")</f>
        <v/>
      </c>
      <c r="H361" s="113" t="str">
        <f>IF($D$13=DataValidation!$A$6,Vols!O361/100,"")</f>
        <v/>
      </c>
    </row>
    <row r="362" spans="7:8" ht="15.75" x14ac:dyDescent="0.25">
      <c r="G362" s="20" t="str">
        <f>IF($D$13=DataValidation!$A$6,Vols!N362,"")</f>
        <v/>
      </c>
      <c r="H362" s="113" t="str">
        <f>IF($D$13=DataValidation!$A$6,Vols!O362/100,"")</f>
        <v/>
      </c>
    </row>
    <row r="363" spans="7:8" ht="15.75" x14ac:dyDescent="0.25">
      <c r="G363" s="20" t="str">
        <f>IF($D$13=DataValidation!$A$6,Vols!N363,"")</f>
        <v/>
      </c>
      <c r="H363" s="113" t="str">
        <f>IF($D$13=DataValidation!$A$6,Vols!O363/100,"")</f>
        <v/>
      </c>
    </row>
    <row r="364" spans="7:8" ht="15.75" x14ac:dyDescent="0.25">
      <c r="G364" s="20" t="str">
        <f>IF($D$13=DataValidation!$A$6,Vols!N364,"")</f>
        <v/>
      </c>
      <c r="H364" s="113" t="str">
        <f>IF($D$13=DataValidation!$A$6,Vols!O364/100,"")</f>
        <v/>
      </c>
    </row>
    <row r="365" spans="7:8" ht="15.75" x14ac:dyDescent="0.25">
      <c r="G365" s="20" t="str">
        <f>IF($D$13=DataValidation!$A$6,Vols!N365,"")</f>
        <v/>
      </c>
      <c r="H365" s="113" t="str">
        <f>IF($D$13=DataValidation!$A$6,Vols!O365/100,"")</f>
        <v/>
      </c>
    </row>
    <row r="366" spans="7:8" ht="15.75" x14ac:dyDescent="0.25">
      <c r="G366" s="20" t="str">
        <f>IF($D$13=DataValidation!$A$6,Vols!N366,"")</f>
        <v/>
      </c>
      <c r="H366" s="113" t="str">
        <f>IF($D$13=DataValidation!$A$6,Vols!O366/100,"")</f>
        <v/>
      </c>
    </row>
    <row r="367" spans="7:8" ht="15.75" x14ac:dyDescent="0.25">
      <c r="G367" s="20" t="str">
        <f>IF($D$13=DataValidation!$A$6,Vols!N367,"")</f>
        <v/>
      </c>
      <c r="H367" s="113" t="str">
        <f>IF($D$13=DataValidation!$A$6,Vols!O367/100,"")</f>
        <v/>
      </c>
    </row>
    <row r="368" spans="7:8" ht="15.75" x14ac:dyDescent="0.25">
      <c r="G368" s="20" t="str">
        <f>IF($D$13=DataValidation!$A$6,Vols!N368,"")</f>
        <v/>
      </c>
      <c r="H368" s="113" t="str">
        <f>IF($D$13=DataValidation!$A$6,Vols!O368/100,"")</f>
        <v/>
      </c>
    </row>
    <row r="369" spans="7:8" ht="15.75" x14ac:dyDescent="0.25">
      <c r="G369" s="20" t="str">
        <f>IF($D$13=DataValidation!$A$6,Vols!N369,"")</f>
        <v/>
      </c>
      <c r="H369" s="113" t="str">
        <f>IF($D$13=DataValidation!$A$6,Vols!O369/100,"")</f>
        <v/>
      </c>
    </row>
    <row r="370" spans="7:8" ht="15.75" x14ac:dyDescent="0.25">
      <c r="G370" s="20" t="str">
        <f>IF($D$13=DataValidation!$A$6,Vols!N370,"")</f>
        <v/>
      </c>
      <c r="H370" s="113" t="str">
        <f>IF($D$13=DataValidation!$A$6,Vols!O370/100,"")</f>
        <v/>
      </c>
    </row>
    <row r="371" spans="7:8" ht="15.75" x14ac:dyDescent="0.25">
      <c r="G371" s="20" t="str">
        <f>IF($D$13=DataValidation!$A$6,Vols!N371,"")</f>
        <v/>
      </c>
      <c r="H371" s="113" t="str">
        <f>IF($D$13=DataValidation!$A$6,Vols!O371/100,"")</f>
        <v/>
      </c>
    </row>
    <row r="372" spans="7:8" ht="15.75" x14ac:dyDescent="0.25">
      <c r="G372" s="20" t="str">
        <f>IF($D$13=DataValidation!$A$6,Vols!N372,"")</f>
        <v/>
      </c>
      <c r="H372" s="113" t="str">
        <f>IF($D$13=DataValidation!$A$6,Vols!O372/100,"")</f>
        <v/>
      </c>
    </row>
    <row r="373" spans="7:8" ht="15.75" x14ac:dyDescent="0.25">
      <c r="G373" s="20" t="str">
        <f>IF($D$13=DataValidation!$A$6,Vols!N373,"")</f>
        <v/>
      </c>
      <c r="H373" s="113" t="str">
        <f>IF($D$13=DataValidation!$A$6,Vols!O373/100,"")</f>
        <v/>
      </c>
    </row>
    <row r="374" spans="7:8" ht="15.75" x14ac:dyDescent="0.25">
      <c r="G374" s="20" t="str">
        <f>IF($D$13=DataValidation!$A$6,Vols!N374,"")</f>
        <v/>
      </c>
      <c r="H374" s="113" t="str">
        <f>IF($D$13=DataValidation!$A$6,Vols!O374/100,"")</f>
        <v/>
      </c>
    </row>
    <row r="375" spans="7:8" ht="15.75" x14ac:dyDescent="0.25">
      <c r="G375" s="20" t="str">
        <f>IF($D$13=DataValidation!$A$6,Vols!N375,"")</f>
        <v/>
      </c>
      <c r="H375" s="113" t="str">
        <f>IF($D$13=DataValidation!$A$6,Vols!O375/100,"")</f>
        <v/>
      </c>
    </row>
    <row r="376" spans="7:8" ht="15.75" x14ac:dyDescent="0.25">
      <c r="G376" s="20" t="str">
        <f>IF($D$13=DataValidation!$A$6,Vols!N376,"")</f>
        <v/>
      </c>
      <c r="H376" s="113" t="str">
        <f>IF($D$13=DataValidation!$A$6,Vols!O376/100,"")</f>
        <v/>
      </c>
    </row>
    <row r="377" spans="7:8" ht="15.75" x14ac:dyDescent="0.25">
      <c r="G377" s="20" t="str">
        <f>IF($D$13=DataValidation!$A$6,Vols!N377,"")</f>
        <v/>
      </c>
      <c r="H377" s="113" t="str">
        <f>IF($D$13=DataValidation!$A$6,Vols!O377/100,"")</f>
        <v/>
      </c>
    </row>
    <row r="378" spans="7:8" ht="15.75" x14ac:dyDescent="0.25">
      <c r="G378" s="20" t="str">
        <f>IF($D$13=DataValidation!$A$6,Vols!N378,"")</f>
        <v/>
      </c>
      <c r="H378" s="113" t="str">
        <f>IF($D$13=DataValidation!$A$6,Vols!O378/100,"")</f>
        <v/>
      </c>
    </row>
    <row r="379" spans="7:8" ht="15.75" x14ac:dyDescent="0.25">
      <c r="G379" s="20" t="str">
        <f>IF($D$13=DataValidation!$A$6,Vols!N379,"")</f>
        <v/>
      </c>
      <c r="H379" s="113" t="str">
        <f>IF($D$13=DataValidation!$A$6,Vols!O379/100,"")</f>
        <v/>
      </c>
    </row>
    <row r="380" spans="7:8" ht="15.75" x14ac:dyDescent="0.25">
      <c r="G380" s="20" t="str">
        <f>IF($D$13=DataValidation!$A$6,Vols!N380,"")</f>
        <v/>
      </c>
      <c r="H380" s="113" t="str">
        <f>IF($D$13=DataValidation!$A$6,Vols!O380/100,"")</f>
        <v/>
      </c>
    </row>
    <row r="381" spans="7:8" ht="15.75" x14ac:dyDescent="0.25">
      <c r="G381" s="20" t="str">
        <f>IF($D$13=DataValidation!$A$6,Vols!N381,"")</f>
        <v/>
      </c>
      <c r="H381" s="113" t="str">
        <f>IF($D$13=DataValidation!$A$6,Vols!O381/100,"")</f>
        <v/>
      </c>
    </row>
    <row r="382" spans="7:8" ht="15.75" x14ac:dyDescent="0.25">
      <c r="G382" s="20" t="str">
        <f>IF($D$13=DataValidation!$A$6,Vols!N382,"")</f>
        <v/>
      </c>
      <c r="H382" s="113" t="str">
        <f>IF($D$13=DataValidation!$A$6,Vols!O382/100,"")</f>
        <v/>
      </c>
    </row>
    <row r="383" spans="7:8" ht="15.75" x14ac:dyDescent="0.25">
      <c r="G383" s="20" t="str">
        <f>IF($D$13=DataValidation!$A$6,Vols!N383,"")</f>
        <v/>
      </c>
      <c r="H383" s="113" t="str">
        <f>IF($D$13=DataValidation!$A$6,Vols!O383/100,"")</f>
        <v/>
      </c>
    </row>
    <row r="384" spans="7:8" ht="15.75" x14ac:dyDescent="0.25">
      <c r="G384" s="20" t="str">
        <f>IF($D$13=DataValidation!$A$6,Vols!N384,"")</f>
        <v/>
      </c>
      <c r="H384" s="113" t="str">
        <f>IF($D$13=DataValidation!$A$6,Vols!O384/100,"")</f>
        <v/>
      </c>
    </row>
    <row r="385" spans="7:8" ht="15.75" x14ac:dyDescent="0.25">
      <c r="G385" s="20" t="str">
        <f>IF($D$13=DataValidation!$A$6,Vols!N385,"")</f>
        <v/>
      </c>
      <c r="H385" s="113" t="str">
        <f>IF($D$13=DataValidation!$A$6,Vols!O385/100,"")</f>
        <v/>
      </c>
    </row>
    <row r="386" spans="7:8" ht="15.75" x14ac:dyDescent="0.25">
      <c r="G386" s="20" t="str">
        <f>IF($D$13=DataValidation!$A$6,Vols!N386,"")</f>
        <v/>
      </c>
      <c r="H386" s="113" t="str">
        <f>IF($D$13=DataValidation!$A$6,Vols!O386/100,"")</f>
        <v/>
      </c>
    </row>
    <row r="387" spans="7:8" ht="15.75" x14ac:dyDescent="0.25">
      <c r="G387" s="20" t="str">
        <f>IF($D$13=DataValidation!$A$6,Vols!N387,"")</f>
        <v/>
      </c>
      <c r="H387" s="113" t="str">
        <f>IF($D$13=DataValidation!$A$6,Vols!O387/100,"")</f>
        <v/>
      </c>
    </row>
    <row r="388" spans="7:8" ht="15.75" x14ac:dyDescent="0.25">
      <c r="G388" s="20" t="str">
        <f>IF($D$13=DataValidation!$A$6,Vols!N388,"")</f>
        <v/>
      </c>
      <c r="H388" s="113" t="str">
        <f>IF($D$13=DataValidation!$A$6,Vols!O388/100,"")</f>
        <v/>
      </c>
    </row>
    <row r="389" spans="7:8" ht="15.75" x14ac:dyDescent="0.25">
      <c r="G389" s="20" t="str">
        <f>IF($D$13=DataValidation!$A$6,Vols!N389,"")</f>
        <v/>
      </c>
      <c r="H389" s="113" t="str">
        <f>IF($D$13=DataValidation!$A$6,Vols!O389/100,"")</f>
        <v/>
      </c>
    </row>
    <row r="390" spans="7:8" ht="15.75" x14ac:dyDescent="0.25">
      <c r="G390" s="20" t="str">
        <f>IF($D$13=DataValidation!$A$6,Vols!N390,"")</f>
        <v/>
      </c>
      <c r="H390" s="113" t="str">
        <f>IF($D$13=DataValidation!$A$6,Vols!O390/100,"")</f>
        <v/>
      </c>
    </row>
    <row r="391" spans="7:8" ht="15.75" x14ac:dyDescent="0.25">
      <c r="G391" s="20" t="str">
        <f>IF($D$13=DataValidation!$A$6,Vols!N391,"")</f>
        <v/>
      </c>
      <c r="H391" s="113" t="str">
        <f>IF($D$13=DataValidation!$A$6,Vols!O391/100,"")</f>
        <v/>
      </c>
    </row>
    <row r="392" spans="7:8" ht="15.75" x14ac:dyDescent="0.25">
      <c r="G392" s="20" t="str">
        <f>IF($D$13=DataValidation!$A$6,Vols!N392,"")</f>
        <v/>
      </c>
      <c r="H392" s="113" t="str">
        <f>IF($D$13=DataValidation!$A$6,Vols!O392/100,"")</f>
        <v/>
      </c>
    </row>
    <row r="393" spans="7:8" ht="15.75" x14ac:dyDescent="0.25">
      <c r="G393" s="20" t="str">
        <f>IF($D$13=DataValidation!$A$6,Vols!N393,"")</f>
        <v/>
      </c>
      <c r="H393" s="113" t="str">
        <f>IF($D$13=DataValidation!$A$6,Vols!O393/100,"")</f>
        <v/>
      </c>
    </row>
    <row r="394" spans="7:8" ht="15.75" x14ac:dyDescent="0.25">
      <c r="G394" s="20" t="str">
        <f>IF($D$13=DataValidation!$A$6,Vols!N394,"")</f>
        <v/>
      </c>
      <c r="H394" s="113" t="str">
        <f>IF($D$13=DataValidation!$A$6,Vols!O394/100,"")</f>
        <v/>
      </c>
    </row>
    <row r="395" spans="7:8" ht="15.75" x14ac:dyDescent="0.25">
      <c r="G395" s="20" t="str">
        <f>IF($D$13=DataValidation!$A$6,Vols!N395,"")</f>
        <v/>
      </c>
      <c r="H395" s="113" t="str">
        <f>IF($D$13=DataValidation!$A$6,Vols!O395/100,"")</f>
        <v/>
      </c>
    </row>
    <row r="396" spans="7:8" ht="15.75" x14ac:dyDescent="0.25">
      <c r="G396" s="20" t="str">
        <f>IF($D$13=DataValidation!$A$6,Vols!N396,"")</f>
        <v/>
      </c>
      <c r="H396" s="113" t="str">
        <f>IF($D$13=DataValidation!$A$6,Vols!O396/100,"")</f>
        <v/>
      </c>
    </row>
    <row r="397" spans="7:8" ht="15.75" x14ac:dyDescent="0.25">
      <c r="G397" s="20" t="str">
        <f>IF($D$13=DataValidation!$A$6,Vols!N397,"")</f>
        <v/>
      </c>
      <c r="H397" s="113" t="str">
        <f>IF($D$13=DataValidation!$A$6,Vols!O397/100,"")</f>
        <v/>
      </c>
    </row>
    <row r="398" spans="7:8" ht="15.75" x14ac:dyDescent="0.25">
      <c r="G398" s="20" t="str">
        <f>IF($D$13=DataValidation!$A$6,Vols!N398,"")</f>
        <v/>
      </c>
      <c r="H398" s="113" t="str">
        <f>IF($D$13=DataValidation!$A$6,Vols!O398/100,"")</f>
        <v/>
      </c>
    </row>
    <row r="399" spans="7:8" ht="15.75" x14ac:dyDescent="0.25">
      <c r="G399" s="20" t="str">
        <f>IF($D$13=DataValidation!$A$6,Vols!N399,"")</f>
        <v/>
      </c>
      <c r="H399" s="113" t="str">
        <f>IF($D$13=DataValidation!$A$6,Vols!O399/100,"")</f>
        <v/>
      </c>
    </row>
    <row r="400" spans="7:8" ht="15.75" x14ac:dyDescent="0.25">
      <c r="G400" s="20" t="str">
        <f>IF($D$13=DataValidation!$A$6,Vols!N400,"")</f>
        <v/>
      </c>
      <c r="H400" s="113" t="str">
        <f>IF($D$13=DataValidation!$A$6,Vols!O400/100,"")</f>
        <v/>
      </c>
    </row>
    <row r="401" spans="7:8" ht="15.75" x14ac:dyDescent="0.25">
      <c r="G401" s="20" t="str">
        <f>IF($D$13=DataValidation!$A$6,Vols!N401,"")</f>
        <v/>
      </c>
      <c r="H401" s="113" t="str">
        <f>IF($D$13=DataValidation!$A$6,Vols!O401/100,"")</f>
        <v/>
      </c>
    </row>
    <row r="402" spans="7:8" ht="15.75" x14ac:dyDescent="0.25">
      <c r="G402" s="20" t="str">
        <f>IF($D$13=DataValidation!$A$6,Vols!N402,"")</f>
        <v/>
      </c>
      <c r="H402" s="113" t="str">
        <f>IF($D$13=DataValidation!$A$6,Vols!O402/100,"")</f>
        <v/>
      </c>
    </row>
    <row r="403" spans="7:8" ht="15.75" x14ac:dyDescent="0.25">
      <c r="G403" s="20" t="str">
        <f>IF($D$13=DataValidation!$A$6,Vols!N403,"")</f>
        <v/>
      </c>
      <c r="H403" s="113" t="str">
        <f>IF($D$13=DataValidation!$A$6,Vols!O403/100,"")</f>
        <v/>
      </c>
    </row>
    <row r="404" spans="7:8" ht="15.75" x14ac:dyDescent="0.25">
      <c r="G404" s="20" t="str">
        <f>IF($D$13=DataValidation!$A$6,Vols!N404,"")</f>
        <v/>
      </c>
      <c r="H404" s="113" t="str">
        <f>IF($D$13=DataValidation!$A$6,Vols!O404/100,"")</f>
        <v/>
      </c>
    </row>
    <row r="405" spans="7:8" ht="15.75" x14ac:dyDescent="0.25">
      <c r="G405" s="20" t="str">
        <f>IF($D$13=DataValidation!$A$6,Vols!N405,"")</f>
        <v/>
      </c>
      <c r="H405" s="113" t="str">
        <f>IF($D$13=DataValidation!$A$6,Vols!O405/100,"")</f>
        <v/>
      </c>
    </row>
    <row r="406" spans="7:8" ht="15.75" x14ac:dyDescent="0.25">
      <c r="G406" s="20" t="str">
        <f>IF($D$13=DataValidation!$A$6,Vols!N406,"")</f>
        <v/>
      </c>
      <c r="H406" s="113" t="str">
        <f>IF($D$13=DataValidation!$A$6,Vols!O406/100,"")</f>
        <v/>
      </c>
    </row>
    <row r="407" spans="7:8" ht="15.75" x14ac:dyDescent="0.25">
      <c r="G407" s="20" t="str">
        <f>IF($D$13=DataValidation!$A$6,Vols!N407,"")</f>
        <v/>
      </c>
      <c r="H407" s="113" t="str">
        <f>IF($D$13=DataValidation!$A$6,Vols!O407/100,"")</f>
        <v/>
      </c>
    </row>
    <row r="408" spans="7:8" ht="15.75" x14ac:dyDescent="0.25">
      <c r="G408" s="20" t="str">
        <f>IF($D$13=DataValidation!$A$6,Vols!N408,"")</f>
        <v/>
      </c>
      <c r="H408" s="113" t="str">
        <f>IF($D$13=DataValidation!$A$6,Vols!O408/100,"")</f>
        <v/>
      </c>
    </row>
    <row r="409" spans="7:8" ht="15.75" x14ac:dyDescent="0.25">
      <c r="G409" s="20" t="str">
        <f>IF($D$13=DataValidation!$A$6,Vols!N409,"")</f>
        <v/>
      </c>
      <c r="H409" s="113" t="str">
        <f>IF($D$13=DataValidation!$A$6,Vols!O409/100,"")</f>
        <v/>
      </c>
    </row>
    <row r="410" spans="7:8" ht="15.75" x14ac:dyDescent="0.25">
      <c r="G410" s="20" t="str">
        <f>IF($D$13=DataValidation!$A$6,Vols!N410,"")</f>
        <v/>
      </c>
      <c r="H410" s="113" t="str">
        <f>IF($D$13=DataValidation!$A$6,Vols!O410/100,"")</f>
        <v/>
      </c>
    </row>
    <row r="411" spans="7:8" ht="15.75" x14ac:dyDescent="0.25">
      <c r="G411" s="20" t="str">
        <f>IF($D$13=DataValidation!$A$6,Vols!N411,"")</f>
        <v/>
      </c>
      <c r="H411" s="113" t="str">
        <f>IF($D$13=DataValidation!$A$6,Vols!O411/100,"")</f>
        <v/>
      </c>
    </row>
    <row r="412" spans="7:8" ht="15.75" x14ac:dyDescent="0.25">
      <c r="G412" s="20" t="str">
        <f>IF($D$13=DataValidation!$A$6,Vols!N412,"")</f>
        <v/>
      </c>
      <c r="H412" s="113" t="str">
        <f>IF($D$13=DataValidation!$A$6,Vols!O412/100,"")</f>
        <v/>
      </c>
    </row>
    <row r="413" spans="7:8" ht="15.75" x14ac:dyDescent="0.25">
      <c r="G413" s="20" t="str">
        <f>IF($D$13=DataValidation!$A$6,Vols!N413,"")</f>
        <v/>
      </c>
      <c r="H413" s="113" t="str">
        <f>IF($D$13=DataValidation!$A$6,Vols!O413/100,"")</f>
        <v/>
      </c>
    </row>
    <row r="414" spans="7:8" ht="15.75" x14ac:dyDescent="0.25">
      <c r="G414" s="20" t="str">
        <f>IF($D$13=DataValidation!$A$6,Vols!N414,"")</f>
        <v/>
      </c>
      <c r="H414" s="113" t="str">
        <f>IF($D$13=DataValidation!$A$6,Vols!O414/100,"")</f>
        <v/>
      </c>
    </row>
    <row r="415" spans="7:8" ht="15.75" x14ac:dyDescent="0.25">
      <c r="G415" s="20" t="str">
        <f>IF($D$13=DataValidation!$A$6,Vols!N415,"")</f>
        <v/>
      </c>
      <c r="H415" s="113" t="str">
        <f>IF($D$13=DataValidation!$A$6,Vols!O415/100,"")</f>
        <v/>
      </c>
    </row>
    <row r="416" spans="7:8" ht="15.75" x14ac:dyDescent="0.25">
      <c r="G416" s="20" t="str">
        <f>IF($D$13=DataValidation!$A$6,Vols!N416,"")</f>
        <v/>
      </c>
      <c r="H416" s="113" t="str">
        <f>IF($D$13=DataValidation!$A$6,Vols!O416/100,"")</f>
        <v/>
      </c>
    </row>
    <row r="417" spans="7:8" ht="15.75" x14ac:dyDescent="0.25">
      <c r="G417" s="20" t="str">
        <f>IF($D$13=DataValidation!$A$6,Vols!N417,"")</f>
        <v/>
      </c>
      <c r="H417" s="113" t="str">
        <f>IF($D$13=DataValidation!$A$6,Vols!O417/100,"")</f>
        <v/>
      </c>
    </row>
    <row r="418" spans="7:8" ht="15.75" x14ac:dyDescent="0.25">
      <c r="G418" s="20" t="str">
        <f>IF($D$13=DataValidation!$A$6,Vols!N418,"")</f>
        <v/>
      </c>
      <c r="H418" s="113" t="str">
        <f>IF($D$13=DataValidation!$A$6,Vols!O418/100,"")</f>
        <v/>
      </c>
    </row>
    <row r="419" spans="7:8" ht="15.75" x14ac:dyDescent="0.25">
      <c r="G419" s="20" t="str">
        <f>IF($D$13=DataValidation!$A$6,Vols!N419,"")</f>
        <v/>
      </c>
      <c r="H419" s="113" t="str">
        <f>IF($D$13=DataValidation!$A$6,Vols!O419/100,"")</f>
        <v/>
      </c>
    </row>
    <row r="420" spans="7:8" ht="15.75" x14ac:dyDescent="0.25">
      <c r="G420" s="20" t="str">
        <f>IF($D$13=DataValidation!$A$6,Vols!N420,"")</f>
        <v/>
      </c>
      <c r="H420" s="113" t="str">
        <f>IF($D$13=DataValidation!$A$6,Vols!O420/100,"")</f>
        <v/>
      </c>
    </row>
    <row r="421" spans="7:8" ht="15.75" x14ac:dyDescent="0.25">
      <c r="G421" s="20" t="str">
        <f>IF($D$13=DataValidation!$A$6,Vols!N421,"")</f>
        <v/>
      </c>
      <c r="H421" s="113" t="str">
        <f>IF($D$13=DataValidation!$A$6,Vols!O421/100,"")</f>
        <v/>
      </c>
    </row>
    <row r="422" spans="7:8" ht="15.75" x14ac:dyDescent="0.25">
      <c r="G422" s="20" t="str">
        <f>IF($D$13=DataValidation!$A$6,Vols!N422,"")</f>
        <v/>
      </c>
      <c r="H422" s="113" t="str">
        <f>IF($D$13=DataValidation!$A$6,Vols!O422/100,"")</f>
        <v/>
      </c>
    </row>
    <row r="423" spans="7:8" ht="15.75" x14ac:dyDescent="0.25">
      <c r="G423" s="20" t="str">
        <f>IF($D$13=DataValidation!$A$6,Vols!N423,"")</f>
        <v/>
      </c>
      <c r="H423" s="113" t="str">
        <f>IF($D$13=DataValidation!$A$6,Vols!O423/100,"")</f>
        <v/>
      </c>
    </row>
    <row r="424" spans="7:8" ht="15.75" x14ac:dyDescent="0.25">
      <c r="G424" s="20" t="str">
        <f>IF($D$13=DataValidation!$A$6,Vols!N424,"")</f>
        <v/>
      </c>
      <c r="H424" s="113" t="str">
        <f>IF($D$13=DataValidation!$A$6,Vols!O424/100,"")</f>
        <v/>
      </c>
    </row>
    <row r="425" spans="7:8" ht="15.75" x14ac:dyDescent="0.25">
      <c r="G425" s="20" t="str">
        <f>IF($D$13=DataValidation!$A$6,Vols!N425,"")</f>
        <v/>
      </c>
      <c r="H425" s="113" t="str">
        <f>IF($D$13=DataValidation!$A$6,Vols!O425/100,"")</f>
        <v/>
      </c>
    </row>
    <row r="426" spans="7:8" ht="15.75" x14ac:dyDescent="0.25">
      <c r="G426" s="20" t="str">
        <f>IF($D$13=DataValidation!$A$6,Vols!N426,"")</f>
        <v/>
      </c>
      <c r="H426" s="113" t="str">
        <f>IF($D$13=DataValidation!$A$6,Vols!O426/100,"")</f>
        <v/>
      </c>
    </row>
    <row r="427" spans="7:8" ht="15.75" x14ac:dyDescent="0.25">
      <c r="G427" s="20" t="str">
        <f>IF($D$13=DataValidation!$A$6,Vols!N427,"")</f>
        <v/>
      </c>
      <c r="H427" s="113" t="str">
        <f>IF($D$13=DataValidation!$A$6,Vols!O427/100,"")</f>
        <v/>
      </c>
    </row>
    <row r="428" spans="7:8" ht="15.75" x14ac:dyDescent="0.25">
      <c r="G428" s="20" t="str">
        <f>IF($D$13=DataValidation!$A$6,Vols!N428,"")</f>
        <v/>
      </c>
      <c r="H428" s="113" t="str">
        <f>IF($D$13=DataValidation!$A$6,Vols!O428/100,"")</f>
        <v/>
      </c>
    </row>
    <row r="429" spans="7:8" ht="15.75" x14ac:dyDescent="0.25">
      <c r="G429" s="20" t="str">
        <f>IF($D$13=DataValidation!$A$6,Vols!N429,"")</f>
        <v/>
      </c>
      <c r="H429" s="113" t="str">
        <f>IF($D$13=DataValidation!$A$6,Vols!O429/100,"")</f>
        <v/>
      </c>
    </row>
    <row r="430" spans="7:8" ht="15.75" x14ac:dyDescent="0.25">
      <c r="G430" s="20" t="str">
        <f>IF($D$13=DataValidation!$A$6,Vols!N430,"")</f>
        <v/>
      </c>
      <c r="H430" s="113" t="str">
        <f>IF($D$13=DataValidation!$A$6,Vols!O430/100,"")</f>
        <v/>
      </c>
    </row>
    <row r="431" spans="7:8" ht="15.75" x14ac:dyDescent="0.25">
      <c r="G431" s="20" t="str">
        <f>IF($D$13=DataValidation!$A$6,Vols!N431,"")</f>
        <v/>
      </c>
      <c r="H431" s="113" t="str">
        <f>IF($D$13=DataValidation!$A$6,Vols!O431/100,"")</f>
        <v/>
      </c>
    </row>
    <row r="432" spans="7:8" ht="15.75" x14ac:dyDescent="0.25">
      <c r="G432" s="20" t="str">
        <f>IF($D$13=DataValidation!$A$6,Vols!N432,"")</f>
        <v/>
      </c>
      <c r="H432" s="113" t="str">
        <f>IF($D$13=DataValidation!$A$6,Vols!O432/100,"")</f>
        <v/>
      </c>
    </row>
    <row r="433" spans="7:8" ht="15.75" x14ac:dyDescent="0.25">
      <c r="G433" s="20" t="str">
        <f>IF($D$13=DataValidation!$A$6,Vols!N433,"")</f>
        <v/>
      </c>
      <c r="H433" s="113" t="str">
        <f>IF($D$13=DataValidation!$A$6,Vols!O433/100,"")</f>
        <v/>
      </c>
    </row>
    <row r="434" spans="7:8" ht="15.75" x14ac:dyDescent="0.25">
      <c r="G434" s="20" t="str">
        <f>IF($D$13=DataValidation!$A$6,Vols!N434,"")</f>
        <v/>
      </c>
      <c r="H434" s="113" t="str">
        <f>IF($D$13=DataValidation!$A$6,Vols!O434/100,"")</f>
        <v/>
      </c>
    </row>
    <row r="435" spans="7:8" ht="15.75" x14ac:dyDescent="0.25">
      <c r="G435" s="20" t="str">
        <f>IF($D$13=DataValidation!$A$6,Vols!N435,"")</f>
        <v/>
      </c>
      <c r="H435" s="113" t="str">
        <f>IF($D$13=DataValidation!$A$6,Vols!O435/100,"")</f>
        <v/>
      </c>
    </row>
    <row r="436" spans="7:8" ht="15.75" x14ac:dyDescent="0.25">
      <c r="G436" s="20" t="str">
        <f>IF($D$13=DataValidation!$A$6,Vols!N436,"")</f>
        <v/>
      </c>
      <c r="H436" s="113" t="str">
        <f>IF($D$13=DataValidation!$A$6,Vols!O436/100,"")</f>
        <v/>
      </c>
    </row>
    <row r="437" spans="7:8" ht="15.75" x14ac:dyDescent="0.25">
      <c r="G437" s="20" t="str">
        <f>IF($D$13=DataValidation!$A$6,Vols!N437,"")</f>
        <v/>
      </c>
      <c r="H437" s="113" t="str">
        <f>IF($D$13=DataValidation!$A$6,Vols!O437/100,"")</f>
        <v/>
      </c>
    </row>
    <row r="438" spans="7:8" ht="15.75" x14ac:dyDescent="0.25">
      <c r="G438" s="20" t="str">
        <f>IF($D$13=DataValidation!$A$6,Vols!N438,"")</f>
        <v/>
      </c>
      <c r="H438" s="113" t="str">
        <f>IF($D$13=DataValidation!$A$6,Vols!O438/100,"")</f>
        <v/>
      </c>
    </row>
    <row r="439" spans="7:8" ht="15.75" x14ac:dyDescent="0.25">
      <c r="G439" s="20" t="str">
        <f>IF($D$13=DataValidation!$A$6,Vols!N439,"")</f>
        <v/>
      </c>
      <c r="H439" s="113" t="str">
        <f>IF($D$13=DataValidation!$A$6,Vols!O439/100,"")</f>
        <v/>
      </c>
    </row>
    <row r="440" spans="7:8" ht="15.75" x14ac:dyDescent="0.25">
      <c r="G440" s="20" t="str">
        <f>IF($D$13=DataValidation!$A$6,Vols!N440,"")</f>
        <v/>
      </c>
      <c r="H440" s="113" t="str">
        <f>IF($D$13=DataValidation!$A$6,Vols!O440/100,"")</f>
        <v/>
      </c>
    </row>
    <row r="441" spans="7:8" ht="15.75" x14ac:dyDescent="0.25">
      <c r="G441" s="20" t="str">
        <f>IF($D$13=DataValidation!$A$6,Vols!N441,"")</f>
        <v/>
      </c>
      <c r="H441" s="113" t="str">
        <f>IF($D$13=DataValidation!$A$6,Vols!O441/100,"")</f>
        <v/>
      </c>
    </row>
    <row r="442" spans="7:8" ht="15.75" x14ac:dyDescent="0.25">
      <c r="G442" s="20" t="str">
        <f>IF($D$13=DataValidation!$A$6,Vols!N442,"")</f>
        <v/>
      </c>
      <c r="H442" s="113" t="str">
        <f>IF($D$13=DataValidation!$A$6,Vols!O442/100,"")</f>
        <v/>
      </c>
    </row>
    <row r="443" spans="7:8" ht="15.75" x14ac:dyDescent="0.25">
      <c r="G443" s="20" t="str">
        <f>IF($D$13=DataValidation!$A$6,Vols!N443,"")</f>
        <v/>
      </c>
      <c r="H443" s="113" t="str">
        <f>IF($D$13=DataValidation!$A$6,Vols!O443/100,"")</f>
        <v/>
      </c>
    </row>
    <row r="444" spans="7:8" ht="15.75" x14ac:dyDescent="0.25">
      <c r="G444" s="20" t="str">
        <f>IF($D$13=DataValidation!$A$6,Vols!N444,"")</f>
        <v/>
      </c>
      <c r="H444" s="113" t="str">
        <f>IF($D$13=DataValidation!$A$6,Vols!O444/100,"")</f>
        <v/>
      </c>
    </row>
    <row r="445" spans="7:8" ht="15.75" x14ac:dyDescent="0.25">
      <c r="G445" s="20" t="str">
        <f>IF($D$13=DataValidation!$A$6,Vols!N445,"")</f>
        <v/>
      </c>
      <c r="H445" s="113" t="str">
        <f>IF($D$13=DataValidation!$A$6,Vols!O445/100,"")</f>
        <v/>
      </c>
    </row>
    <row r="446" spans="7:8" ht="15.75" x14ac:dyDescent="0.25">
      <c r="G446" s="20" t="str">
        <f>IF($D$13=DataValidation!$A$6,Vols!N446,"")</f>
        <v/>
      </c>
      <c r="H446" s="113" t="str">
        <f>IF($D$13=DataValidation!$A$6,Vols!O446/100,"")</f>
        <v/>
      </c>
    </row>
    <row r="447" spans="7:8" ht="15.75" x14ac:dyDescent="0.25">
      <c r="G447" s="20" t="str">
        <f>IF($D$13=DataValidation!$A$6,Vols!N447,"")</f>
        <v/>
      </c>
      <c r="H447" s="113" t="str">
        <f>IF($D$13=DataValidation!$A$6,Vols!O447/100,"")</f>
        <v/>
      </c>
    </row>
    <row r="448" spans="7:8" ht="15.75" x14ac:dyDescent="0.25">
      <c r="G448" s="20" t="str">
        <f>IF($D$13=DataValidation!$A$6,Vols!N448,"")</f>
        <v/>
      </c>
      <c r="H448" s="113" t="str">
        <f>IF($D$13=DataValidation!$A$6,Vols!O448/100,"")</f>
        <v/>
      </c>
    </row>
    <row r="449" spans="7:8" ht="15.75" x14ac:dyDescent="0.25">
      <c r="G449" s="20" t="str">
        <f>IF($D$13=DataValidation!$A$6,Vols!N449,"")</f>
        <v/>
      </c>
      <c r="H449" s="113" t="str">
        <f>IF($D$13=DataValidation!$A$6,Vols!O449/100,"")</f>
        <v/>
      </c>
    </row>
    <row r="450" spans="7:8" ht="15.75" x14ac:dyDescent="0.25">
      <c r="G450" s="20" t="str">
        <f>IF($D$13=DataValidation!$A$6,Vols!N450,"")</f>
        <v/>
      </c>
      <c r="H450" s="113" t="str">
        <f>IF($D$13=DataValidation!$A$6,Vols!O450/100,"")</f>
        <v/>
      </c>
    </row>
    <row r="451" spans="7:8" ht="15.75" x14ac:dyDescent="0.25">
      <c r="G451" s="20" t="str">
        <f>IF($D$13=DataValidation!$A$6,Vols!N451,"")</f>
        <v/>
      </c>
      <c r="H451" s="113" t="str">
        <f>IF($D$13=DataValidation!$A$6,Vols!O451/100,"")</f>
        <v/>
      </c>
    </row>
    <row r="452" spans="7:8" ht="15.75" x14ac:dyDescent="0.25">
      <c r="G452" s="20" t="str">
        <f>IF($D$13=DataValidation!$A$6,Vols!N452,"")</f>
        <v/>
      </c>
      <c r="H452" s="113" t="str">
        <f>IF($D$13=DataValidation!$A$6,Vols!O452/100,"")</f>
        <v/>
      </c>
    </row>
    <row r="453" spans="7:8" ht="15.75" x14ac:dyDescent="0.25">
      <c r="G453" s="20" t="str">
        <f>IF($D$13=DataValidation!$A$6,Vols!N453,"")</f>
        <v/>
      </c>
      <c r="H453" s="113" t="str">
        <f>IF($D$13=DataValidation!$A$6,Vols!O453/100,"")</f>
        <v/>
      </c>
    </row>
    <row r="454" spans="7:8" ht="15.75" x14ac:dyDescent="0.25">
      <c r="G454" s="20" t="str">
        <f>IF($D$13=DataValidation!$A$6,Vols!N454,"")</f>
        <v/>
      </c>
      <c r="H454" s="113" t="str">
        <f>IF($D$13=DataValidation!$A$6,Vols!O454/100,"")</f>
        <v/>
      </c>
    </row>
    <row r="455" spans="7:8" ht="15.75" x14ac:dyDescent="0.25">
      <c r="G455" s="20" t="str">
        <f>IF($D$13=DataValidation!$A$6,Vols!N455,"")</f>
        <v/>
      </c>
      <c r="H455" s="113" t="str">
        <f>IF($D$13=DataValidation!$A$6,Vols!O455/100,"")</f>
        <v/>
      </c>
    </row>
    <row r="456" spans="7:8" ht="15.75" x14ac:dyDescent="0.25">
      <c r="G456" s="20" t="str">
        <f>IF($D$13=DataValidation!$A$6,Vols!N456,"")</f>
        <v/>
      </c>
      <c r="H456" s="113" t="str">
        <f>IF($D$13=DataValidation!$A$6,Vols!O456/100,"")</f>
        <v/>
      </c>
    </row>
    <row r="457" spans="7:8" ht="15.75" x14ac:dyDescent="0.25">
      <c r="G457" s="20" t="str">
        <f>IF($D$13=DataValidation!$A$6,Vols!N457,"")</f>
        <v/>
      </c>
      <c r="H457" s="113" t="str">
        <f>IF($D$13=DataValidation!$A$6,Vols!O457/100,"")</f>
        <v/>
      </c>
    </row>
    <row r="458" spans="7:8" ht="15.75" x14ac:dyDescent="0.25">
      <c r="G458" s="20" t="str">
        <f>IF($D$13=DataValidation!$A$6,Vols!N458,"")</f>
        <v/>
      </c>
      <c r="H458" s="113" t="str">
        <f>IF($D$13=DataValidation!$A$6,Vols!O458/100,"")</f>
        <v/>
      </c>
    </row>
    <row r="459" spans="7:8" ht="15.75" x14ac:dyDescent="0.25">
      <c r="G459" s="20" t="str">
        <f>IF($D$13=DataValidation!$A$6,Vols!N459,"")</f>
        <v/>
      </c>
      <c r="H459" s="113" t="str">
        <f>IF($D$13=DataValidation!$A$6,Vols!O459/100,"")</f>
        <v/>
      </c>
    </row>
    <row r="460" spans="7:8" ht="15.75" x14ac:dyDescent="0.25">
      <c r="G460" s="20" t="str">
        <f>IF($D$13=DataValidation!$A$6,Vols!N460,"")</f>
        <v/>
      </c>
      <c r="H460" s="113" t="str">
        <f>IF($D$13=DataValidation!$A$6,Vols!O460/100,"")</f>
        <v/>
      </c>
    </row>
    <row r="461" spans="7:8" ht="15.75" x14ac:dyDescent="0.25">
      <c r="G461" s="20" t="str">
        <f>IF($D$13=DataValidation!$A$6,Vols!N461,"")</f>
        <v/>
      </c>
      <c r="H461" s="113" t="str">
        <f>IF($D$13=DataValidation!$A$6,Vols!O461/100,"")</f>
        <v/>
      </c>
    </row>
    <row r="462" spans="7:8" ht="15.75" x14ac:dyDescent="0.25">
      <c r="G462" s="20" t="str">
        <f>IF($D$13=DataValidation!$A$6,Vols!N462,"")</f>
        <v/>
      </c>
      <c r="H462" s="113" t="str">
        <f>IF($D$13=DataValidation!$A$6,Vols!O462/100,"")</f>
        <v/>
      </c>
    </row>
    <row r="463" spans="7:8" ht="15.75" x14ac:dyDescent="0.25">
      <c r="G463" s="20" t="str">
        <f>IF($D$13=DataValidation!$A$6,Vols!N463,"")</f>
        <v/>
      </c>
      <c r="H463" s="113" t="str">
        <f>IF($D$13=DataValidation!$A$6,Vols!O463/100,"")</f>
        <v/>
      </c>
    </row>
    <row r="464" spans="7:8" ht="15.75" x14ac:dyDescent="0.25">
      <c r="G464" s="20" t="str">
        <f>IF($D$13=DataValidation!$A$6,Vols!N464,"")</f>
        <v/>
      </c>
      <c r="H464" s="113" t="str">
        <f>IF($D$13=DataValidation!$A$6,Vols!O464/100,"")</f>
        <v/>
      </c>
    </row>
    <row r="465" spans="7:8" ht="15.75" x14ac:dyDescent="0.25">
      <c r="G465" s="20" t="str">
        <f>IF($D$13=DataValidation!$A$6,Vols!N465,"")</f>
        <v/>
      </c>
      <c r="H465" s="113" t="str">
        <f>IF($D$13=DataValidation!$A$6,Vols!O465/100,"")</f>
        <v/>
      </c>
    </row>
    <row r="466" spans="7:8" ht="15.75" x14ac:dyDescent="0.25">
      <c r="G466" s="20" t="str">
        <f>IF($D$13=DataValidation!$A$6,Vols!N466,"")</f>
        <v/>
      </c>
      <c r="H466" s="113" t="str">
        <f>IF($D$13=DataValidation!$A$6,Vols!O466/100,"")</f>
        <v/>
      </c>
    </row>
    <row r="467" spans="7:8" ht="15.75" x14ac:dyDescent="0.25">
      <c r="G467" s="20" t="str">
        <f>IF($D$13=DataValidation!$A$6,Vols!N467,"")</f>
        <v/>
      </c>
      <c r="H467" s="113" t="str">
        <f>IF($D$13=DataValidation!$A$6,Vols!O467/100,"")</f>
        <v/>
      </c>
    </row>
    <row r="468" spans="7:8" ht="15.75" x14ac:dyDescent="0.25">
      <c r="G468" s="20" t="str">
        <f>IF($D$13=DataValidation!$A$6,Vols!N468,"")</f>
        <v/>
      </c>
      <c r="H468" s="113" t="str">
        <f>IF($D$13=DataValidation!$A$6,Vols!O468/100,"")</f>
        <v/>
      </c>
    </row>
    <row r="469" spans="7:8" ht="15.75" x14ac:dyDescent="0.25">
      <c r="G469" s="20" t="str">
        <f>IF($D$13=DataValidation!$A$6,Vols!N469,"")</f>
        <v/>
      </c>
      <c r="H469" s="113" t="str">
        <f>IF($D$13=DataValidation!$A$6,Vols!O469/100,"")</f>
        <v/>
      </c>
    </row>
    <row r="470" spans="7:8" ht="15.75" x14ac:dyDescent="0.25">
      <c r="G470" s="20" t="str">
        <f>IF($D$13=DataValidation!$A$6,Vols!N470,"")</f>
        <v/>
      </c>
      <c r="H470" s="113" t="str">
        <f>IF($D$13=DataValidation!$A$6,Vols!O470/100,"")</f>
        <v/>
      </c>
    </row>
    <row r="471" spans="7:8" ht="15.75" x14ac:dyDescent="0.25">
      <c r="G471" s="20" t="str">
        <f>IF($D$13=DataValidation!$A$6,Vols!N471,"")</f>
        <v/>
      </c>
      <c r="H471" s="113" t="str">
        <f>IF($D$13=DataValidation!$A$6,Vols!O471/100,"")</f>
        <v/>
      </c>
    </row>
    <row r="472" spans="7:8" ht="15.75" x14ac:dyDescent="0.25">
      <c r="G472" s="20" t="str">
        <f>IF($D$13=DataValidation!$A$6,Vols!N472,"")</f>
        <v/>
      </c>
      <c r="H472" s="113" t="str">
        <f>IF($D$13=DataValidation!$A$6,Vols!O472/100,"")</f>
        <v/>
      </c>
    </row>
    <row r="473" spans="7:8" ht="15.75" x14ac:dyDescent="0.25">
      <c r="G473" s="20" t="str">
        <f>IF($D$13=DataValidation!$A$6,Vols!N473,"")</f>
        <v/>
      </c>
      <c r="H473" s="113" t="str">
        <f>IF($D$13=DataValidation!$A$6,Vols!O473/100,"")</f>
        <v/>
      </c>
    </row>
    <row r="474" spans="7:8" ht="15.75" x14ac:dyDescent="0.25">
      <c r="G474" s="20" t="str">
        <f>IF($D$13=DataValidation!$A$6,Vols!N474,"")</f>
        <v/>
      </c>
      <c r="H474" s="113" t="str">
        <f>IF($D$13=DataValidation!$A$6,Vols!O474/100,"")</f>
        <v/>
      </c>
    </row>
    <row r="475" spans="7:8" ht="15.75" x14ac:dyDescent="0.25">
      <c r="G475" s="20" t="str">
        <f>IF($D$13=DataValidation!$A$6,Vols!N475,"")</f>
        <v/>
      </c>
      <c r="H475" s="113" t="str">
        <f>IF($D$13=DataValidation!$A$6,Vols!O475/100,"")</f>
        <v/>
      </c>
    </row>
    <row r="476" spans="7:8" ht="15.75" x14ac:dyDescent="0.25">
      <c r="G476" s="20" t="str">
        <f>IF($D$13=DataValidation!$A$6,Vols!N476,"")</f>
        <v/>
      </c>
      <c r="H476" s="113" t="str">
        <f>IF($D$13=DataValidation!$A$6,Vols!O476/100,"")</f>
        <v/>
      </c>
    </row>
    <row r="477" spans="7:8" ht="15.75" x14ac:dyDescent="0.25">
      <c r="G477" s="20" t="str">
        <f>IF($D$13=DataValidation!$A$6,Vols!N477,"")</f>
        <v/>
      </c>
      <c r="H477" s="113" t="str">
        <f>IF($D$13=DataValidation!$A$6,Vols!O477/100,"")</f>
        <v/>
      </c>
    </row>
    <row r="478" spans="7:8" ht="15.75" x14ac:dyDescent="0.25">
      <c r="G478" s="20" t="str">
        <f>IF($D$13=DataValidation!$A$6,Vols!N478,"")</f>
        <v/>
      </c>
      <c r="H478" s="113" t="str">
        <f>IF($D$13=DataValidation!$A$6,Vols!O478/100,"")</f>
        <v/>
      </c>
    </row>
    <row r="479" spans="7:8" ht="15.75" x14ac:dyDescent="0.25">
      <c r="G479" s="20" t="str">
        <f>IF($D$13=DataValidation!$A$6,Vols!N479,"")</f>
        <v/>
      </c>
      <c r="H479" s="113" t="str">
        <f>IF($D$13=DataValidation!$A$6,Vols!O479/100,"")</f>
        <v/>
      </c>
    </row>
    <row r="480" spans="7:8" ht="15.75" x14ac:dyDescent="0.25">
      <c r="G480" s="20" t="str">
        <f>IF($D$13=DataValidation!$A$6,Vols!N480,"")</f>
        <v/>
      </c>
      <c r="H480" s="113" t="str">
        <f>IF($D$13=DataValidation!$A$6,Vols!O480/100,"")</f>
        <v/>
      </c>
    </row>
    <row r="481" spans="7:8" ht="15.75" x14ac:dyDescent="0.25">
      <c r="G481" s="20" t="str">
        <f>IF($D$13=DataValidation!$A$6,Vols!N481,"")</f>
        <v/>
      </c>
      <c r="H481" s="113" t="str">
        <f>IF($D$13=DataValidation!$A$6,Vols!O481/100,"")</f>
        <v/>
      </c>
    </row>
    <row r="482" spans="7:8" ht="15.75" x14ac:dyDescent="0.25">
      <c r="G482" s="20" t="str">
        <f>IF($D$13=DataValidation!$A$6,Vols!N482,"")</f>
        <v/>
      </c>
      <c r="H482" s="113" t="str">
        <f>IF($D$13=DataValidation!$A$6,Vols!O482/100,"")</f>
        <v/>
      </c>
    </row>
    <row r="483" spans="7:8" ht="15.75" x14ac:dyDescent="0.25">
      <c r="G483" s="20" t="str">
        <f>IF($D$13=DataValidation!$A$6,Vols!N483,"")</f>
        <v/>
      </c>
      <c r="H483" s="113" t="str">
        <f>IF($D$13=DataValidation!$A$6,Vols!O483/100,"")</f>
        <v/>
      </c>
    </row>
    <row r="484" spans="7:8" ht="15.75" x14ac:dyDescent="0.25">
      <c r="G484" s="20" t="str">
        <f>IF($D$13=DataValidation!$A$6,Vols!N484,"")</f>
        <v/>
      </c>
      <c r="H484" s="113" t="str">
        <f>IF($D$13=DataValidation!$A$6,Vols!O484/100,"")</f>
        <v/>
      </c>
    </row>
    <row r="485" spans="7:8" ht="15.75" x14ac:dyDescent="0.25">
      <c r="G485" s="20" t="str">
        <f>IF($D$13=DataValidation!$A$6,Vols!N485,"")</f>
        <v/>
      </c>
      <c r="H485" s="113" t="str">
        <f>IF($D$13=DataValidation!$A$6,Vols!O485/100,"")</f>
        <v/>
      </c>
    </row>
    <row r="486" spans="7:8" ht="15.75" x14ac:dyDescent="0.25">
      <c r="G486" s="20" t="str">
        <f>IF($D$13=DataValidation!$A$6,Vols!N486,"")</f>
        <v/>
      </c>
      <c r="H486" s="113" t="str">
        <f>IF($D$13=DataValidation!$A$6,Vols!O486/100,"")</f>
        <v/>
      </c>
    </row>
    <row r="487" spans="7:8" ht="15.75" x14ac:dyDescent="0.25">
      <c r="G487" s="20" t="str">
        <f>IF($D$13=DataValidation!$A$6,Vols!N487,"")</f>
        <v/>
      </c>
      <c r="H487" s="113" t="str">
        <f>IF($D$13=DataValidation!$A$6,Vols!O487/100,"")</f>
        <v/>
      </c>
    </row>
    <row r="488" spans="7:8" ht="15.75" x14ac:dyDescent="0.25">
      <c r="G488" s="20" t="str">
        <f>IF($D$13=DataValidation!$A$6,Vols!N488,"")</f>
        <v/>
      </c>
      <c r="H488" s="113" t="str">
        <f>IF($D$13=DataValidation!$A$6,Vols!O488/100,"")</f>
        <v/>
      </c>
    </row>
    <row r="489" spans="7:8" ht="15.75" x14ac:dyDescent="0.25">
      <c r="G489" s="20" t="str">
        <f>IF($D$13=DataValidation!$A$6,Vols!N489,"")</f>
        <v/>
      </c>
      <c r="H489" s="113" t="str">
        <f>IF($D$13=DataValidation!$A$6,Vols!O489/100,"")</f>
        <v/>
      </c>
    </row>
    <row r="490" spans="7:8" ht="15.75" x14ac:dyDescent="0.25">
      <c r="G490" s="20" t="str">
        <f>IF($D$13=DataValidation!$A$6,Vols!N490,"")</f>
        <v/>
      </c>
      <c r="H490" s="113" t="str">
        <f>IF($D$13=DataValidation!$A$6,Vols!O490/100,"")</f>
        <v/>
      </c>
    </row>
    <row r="491" spans="7:8" ht="15.75" x14ac:dyDescent="0.25">
      <c r="G491" s="20" t="str">
        <f>IF($D$13=DataValidation!$A$6,Vols!N491,"")</f>
        <v/>
      </c>
      <c r="H491" s="113" t="str">
        <f>IF($D$13=DataValidation!$A$6,Vols!O491/100,"")</f>
        <v/>
      </c>
    </row>
    <row r="492" spans="7:8" ht="15.75" x14ac:dyDescent="0.25">
      <c r="G492" s="20" t="str">
        <f>IF($D$13=DataValidation!$A$6,Vols!N492,"")</f>
        <v/>
      </c>
      <c r="H492" s="113" t="str">
        <f>IF($D$13=DataValidation!$A$6,Vols!O492/100,"")</f>
        <v/>
      </c>
    </row>
    <row r="493" spans="7:8" ht="15.75" x14ac:dyDescent="0.25">
      <c r="G493" s="20" t="str">
        <f>IF($D$13=DataValidation!$A$6,Vols!N493,"")</f>
        <v/>
      </c>
      <c r="H493" s="113" t="str">
        <f>IF($D$13=DataValidation!$A$6,Vols!O493/100,"")</f>
        <v/>
      </c>
    </row>
    <row r="494" spans="7:8" ht="15.75" x14ac:dyDescent="0.25">
      <c r="G494" s="20" t="str">
        <f>IF($D$13=DataValidation!$A$6,Vols!N494,"")</f>
        <v/>
      </c>
      <c r="H494" s="113" t="str">
        <f>IF($D$13=DataValidation!$A$6,Vols!O494/100,"")</f>
        <v/>
      </c>
    </row>
    <row r="495" spans="7:8" ht="15.75" x14ac:dyDescent="0.25">
      <c r="G495" s="20" t="str">
        <f>IF($D$13=DataValidation!$A$6,Vols!N495,"")</f>
        <v/>
      </c>
      <c r="H495" s="113" t="str">
        <f>IF($D$13=DataValidation!$A$6,Vols!O495/100,"")</f>
        <v/>
      </c>
    </row>
    <row r="496" spans="7:8" ht="15.75" x14ac:dyDescent="0.25">
      <c r="G496" s="20" t="str">
        <f>IF($D$13=DataValidation!$A$6,Vols!N496,"")</f>
        <v/>
      </c>
      <c r="H496" s="113" t="str">
        <f>IF($D$13=DataValidation!$A$6,Vols!O496/100,"")</f>
        <v/>
      </c>
    </row>
    <row r="497" spans="7:8" ht="15.75" x14ac:dyDescent="0.25">
      <c r="G497" s="20" t="str">
        <f>IF($D$13=DataValidation!$A$6,Vols!N497,"")</f>
        <v/>
      </c>
      <c r="H497" s="113" t="str">
        <f>IF($D$13=DataValidation!$A$6,Vols!O497/100,"")</f>
        <v/>
      </c>
    </row>
    <row r="498" spans="7:8" ht="15.75" x14ac:dyDescent="0.25">
      <c r="G498" s="20" t="str">
        <f>IF($D$13=DataValidation!$A$6,Vols!N498,"")</f>
        <v/>
      </c>
      <c r="H498" s="113" t="str">
        <f>IF($D$13=DataValidation!$A$6,Vols!O498/100,"")</f>
        <v/>
      </c>
    </row>
    <row r="499" spans="7:8" ht="15.75" x14ac:dyDescent="0.25">
      <c r="G499" s="20" t="str">
        <f>IF($D$13=DataValidation!$A$6,Vols!N499,"")</f>
        <v/>
      </c>
      <c r="H499" s="113" t="str">
        <f>IF($D$13=DataValidation!$A$6,Vols!O499/100,"")</f>
        <v/>
      </c>
    </row>
    <row r="500" spans="7:8" ht="15.75" x14ac:dyDescent="0.25">
      <c r="G500" s="20" t="str">
        <f>IF($D$13=DataValidation!$A$6,Vols!N500,"")</f>
        <v/>
      </c>
      <c r="H500" s="113" t="str">
        <f>IF($D$13=DataValidation!$A$6,Vols!O500/100,"")</f>
        <v/>
      </c>
    </row>
    <row r="501" spans="7:8" ht="15.75" x14ac:dyDescent="0.25">
      <c r="G501" s="20" t="str">
        <f>IF($D$13=DataValidation!$A$6,Vols!N501,"")</f>
        <v/>
      </c>
      <c r="H501" s="113" t="str">
        <f>IF($D$13=DataValidation!$A$6,Vols!O501/100,"")</f>
        <v/>
      </c>
    </row>
    <row r="502" spans="7:8" ht="15.75" x14ac:dyDescent="0.25">
      <c r="G502" s="20" t="str">
        <f>IF($D$13=DataValidation!$A$6,Vols!N502,"")</f>
        <v/>
      </c>
      <c r="H502" s="113" t="str">
        <f>IF($D$13=DataValidation!$A$6,Vols!O502/100,"")</f>
        <v/>
      </c>
    </row>
    <row r="503" spans="7:8" ht="15.75" x14ac:dyDescent="0.25">
      <c r="G503" s="20" t="str">
        <f>IF($D$13=DataValidation!$A$6,Vols!N503,"")</f>
        <v/>
      </c>
      <c r="H503" s="113" t="str">
        <f>IF($D$13=DataValidation!$A$6,Vols!O503/100,"")</f>
        <v/>
      </c>
    </row>
    <row r="504" spans="7:8" ht="15.75" x14ac:dyDescent="0.25">
      <c r="G504" s="20" t="str">
        <f>IF($D$13=DataValidation!$A$6,Vols!N504,"")</f>
        <v/>
      </c>
      <c r="H504" s="113" t="str">
        <f>IF($D$13=DataValidation!$A$6,Vols!O504/100,"")</f>
        <v/>
      </c>
    </row>
    <row r="505" spans="7:8" ht="15.75" x14ac:dyDescent="0.25">
      <c r="G505" s="20" t="str">
        <f>IF($D$13=DataValidation!$A$6,Vols!N505,"")</f>
        <v/>
      </c>
      <c r="H505" s="113" t="str">
        <f>IF($D$13=DataValidation!$A$6,Vols!O505/100,"")</f>
        <v/>
      </c>
    </row>
    <row r="506" spans="7:8" ht="15.75" x14ac:dyDescent="0.25">
      <c r="G506" s="20" t="str">
        <f>IF($D$13=DataValidation!$A$6,Vols!N506,"")</f>
        <v/>
      </c>
      <c r="H506" s="113" t="str">
        <f>IF($D$13=DataValidation!$A$6,Vols!O506/100,"")</f>
        <v/>
      </c>
    </row>
    <row r="507" spans="7:8" ht="15.75" x14ac:dyDescent="0.25">
      <c r="G507" s="20" t="str">
        <f>IF($D$13=DataValidation!$A$6,Vols!N507,"")</f>
        <v/>
      </c>
      <c r="H507" s="113" t="str">
        <f>IF($D$13=DataValidation!$A$6,Vols!O507/100,"")</f>
        <v/>
      </c>
    </row>
    <row r="508" spans="7:8" ht="15.75" x14ac:dyDescent="0.25">
      <c r="G508" s="20" t="str">
        <f>IF($D$13=DataValidation!$A$6,Vols!N508,"")</f>
        <v/>
      </c>
      <c r="H508" s="113" t="str">
        <f>IF($D$13=DataValidation!$A$6,Vols!O508/100,"")</f>
        <v/>
      </c>
    </row>
    <row r="509" spans="7:8" ht="15.75" x14ac:dyDescent="0.25">
      <c r="G509" s="20" t="str">
        <f>IF($D$13=DataValidation!$A$6,Vols!N509,"")</f>
        <v/>
      </c>
      <c r="H509" s="113" t="str">
        <f>IF($D$13=DataValidation!$A$6,Vols!O509/100,"")</f>
        <v/>
      </c>
    </row>
    <row r="510" spans="7:8" ht="15.75" x14ac:dyDescent="0.25">
      <c r="G510" s="20" t="str">
        <f>IF($D$13=DataValidation!$A$6,Vols!N510,"")</f>
        <v/>
      </c>
      <c r="H510" s="113" t="str">
        <f>IF($D$13=DataValidation!$A$6,Vols!O510/100,"")</f>
        <v/>
      </c>
    </row>
    <row r="511" spans="7:8" ht="15.75" x14ac:dyDescent="0.25">
      <c r="G511" s="20" t="str">
        <f>IF($D$13=DataValidation!$A$6,Vols!N511,"")</f>
        <v/>
      </c>
      <c r="H511" s="113" t="str">
        <f>IF($D$13=DataValidation!$A$6,Vols!O511/100,"")</f>
        <v/>
      </c>
    </row>
    <row r="512" spans="7:8" ht="15.75" x14ac:dyDescent="0.25">
      <c r="G512" s="20" t="str">
        <f>IF($D$13=DataValidation!$A$6,Vols!N512,"")</f>
        <v/>
      </c>
      <c r="H512" s="113" t="str">
        <f>IF($D$13=DataValidation!$A$6,Vols!O512/100,"")</f>
        <v/>
      </c>
    </row>
    <row r="513" spans="7:8" ht="15.75" x14ac:dyDescent="0.25">
      <c r="G513" s="20" t="str">
        <f>IF($D$13=DataValidation!$A$6,Vols!N513,"")</f>
        <v/>
      </c>
      <c r="H513" s="113" t="str">
        <f>IF($D$13=DataValidation!$A$6,Vols!O513/100,"")</f>
        <v/>
      </c>
    </row>
    <row r="514" spans="7:8" ht="15.75" x14ac:dyDescent="0.25">
      <c r="G514" s="20" t="str">
        <f>IF($D$13=DataValidation!$A$6,Vols!N514,"")</f>
        <v/>
      </c>
      <c r="H514" s="113" t="str">
        <f>IF($D$13=DataValidation!$A$6,Vols!O514/100,"")</f>
        <v/>
      </c>
    </row>
    <row r="515" spans="7:8" ht="15.75" x14ac:dyDescent="0.25">
      <c r="G515" s="20" t="str">
        <f>IF($D$13=DataValidation!$A$6,Vols!N515,"")</f>
        <v/>
      </c>
      <c r="H515" s="113" t="str">
        <f>IF($D$13=DataValidation!$A$6,Vols!O515/100,"")</f>
        <v/>
      </c>
    </row>
    <row r="516" spans="7:8" ht="15.75" x14ac:dyDescent="0.25">
      <c r="G516" s="20" t="str">
        <f>IF($D$13=DataValidation!$A$6,Vols!N516,"")</f>
        <v/>
      </c>
      <c r="H516" s="113" t="str">
        <f>IF($D$13=DataValidation!$A$6,Vols!O516/100,"")</f>
        <v/>
      </c>
    </row>
    <row r="517" spans="7:8" ht="15.75" x14ac:dyDescent="0.25">
      <c r="G517" s="20" t="str">
        <f>IF($D$13=DataValidation!$A$6,Vols!N517,"")</f>
        <v/>
      </c>
      <c r="H517" s="113" t="str">
        <f>IF($D$13=DataValidation!$A$6,Vols!O517/100,"")</f>
        <v/>
      </c>
    </row>
    <row r="518" spans="7:8" ht="15.75" x14ac:dyDescent="0.25">
      <c r="G518" s="20" t="str">
        <f>IF($D$13=DataValidation!$A$6,Vols!N518,"")</f>
        <v/>
      </c>
      <c r="H518" s="113" t="str">
        <f>IF($D$13=DataValidation!$A$6,Vols!O518/100,"")</f>
        <v/>
      </c>
    </row>
    <row r="519" spans="7:8" ht="15.75" x14ac:dyDescent="0.25">
      <c r="G519" s="20" t="str">
        <f>IF($D$13=DataValidation!$A$6,Vols!N519,"")</f>
        <v/>
      </c>
      <c r="H519" s="113" t="str">
        <f>IF($D$13=DataValidation!$A$6,Vols!O519/100,"")</f>
        <v/>
      </c>
    </row>
    <row r="520" spans="7:8" ht="15.75" x14ac:dyDescent="0.25">
      <c r="G520" s="20" t="str">
        <f>IF($D$13=DataValidation!$A$6,Vols!N520,"")</f>
        <v/>
      </c>
      <c r="H520" s="113" t="str">
        <f>IF($D$13=DataValidation!$A$6,Vols!O520/100,"")</f>
        <v/>
      </c>
    </row>
    <row r="521" spans="7:8" ht="15.75" x14ac:dyDescent="0.25">
      <c r="G521" s="20" t="str">
        <f>IF($D$13=DataValidation!$A$6,Vols!N521,"")</f>
        <v/>
      </c>
      <c r="H521" s="113" t="str">
        <f>IF($D$13=DataValidation!$A$6,Vols!O521/100,"")</f>
        <v/>
      </c>
    </row>
    <row r="522" spans="7:8" ht="15.75" x14ac:dyDescent="0.25">
      <c r="G522" s="20" t="str">
        <f>IF($D$13=DataValidation!$A$6,Vols!N522,"")</f>
        <v/>
      </c>
      <c r="H522" s="113" t="str">
        <f>IF($D$13=DataValidation!$A$6,Vols!O522/100,"")</f>
        <v/>
      </c>
    </row>
    <row r="523" spans="7:8" ht="15.75" x14ac:dyDescent="0.25">
      <c r="G523" s="20" t="str">
        <f>IF($D$13=DataValidation!$A$6,Vols!N523,"")</f>
        <v/>
      </c>
      <c r="H523" s="113" t="str">
        <f>IF($D$13=DataValidation!$A$6,Vols!O523/100,"")</f>
        <v/>
      </c>
    </row>
    <row r="524" spans="7:8" ht="15.75" x14ac:dyDescent="0.25">
      <c r="G524" s="20" t="str">
        <f>IF($D$13=DataValidation!$A$6,Vols!N524,"")</f>
        <v/>
      </c>
      <c r="H524" s="113" t="str">
        <f>IF($D$13=DataValidation!$A$6,Vols!O524/100,"")</f>
        <v/>
      </c>
    </row>
    <row r="525" spans="7:8" ht="15.75" x14ac:dyDescent="0.25">
      <c r="G525" s="20" t="str">
        <f>IF($D$13=DataValidation!$A$6,Vols!N525,"")</f>
        <v/>
      </c>
      <c r="H525" s="113" t="str">
        <f>IF($D$13=DataValidation!$A$6,Vols!O525/100,"")</f>
        <v/>
      </c>
    </row>
    <row r="526" spans="7:8" ht="15.75" x14ac:dyDescent="0.25">
      <c r="G526" s="20" t="str">
        <f>IF($D$13=DataValidation!$A$6,Vols!N526,"")</f>
        <v/>
      </c>
      <c r="H526" s="113" t="str">
        <f>IF($D$13=DataValidation!$A$6,Vols!O526/100,"")</f>
        <v/>
      </c>
    </row>
    <row r="527" spans="7:8" ht="15.75" x14ac:dyDescent="0.25">
      <c r="G527" s="20" t="str">
        <f>IF($D$13=DataValidation!$A$6,Vols!N527,"")</f>
        <v/>
      </c>
      <c r="H527" s="113" t="str">
        <f>IF($D$13=DataValidation!$A$6,Vols!O527/100,"")</f>
        <v/>
      </c>
    </row>
    <row r="528" spans="7:8" ht="15.75" x14ac:dyDescent="0.25">
      <c r="G528" s="20" t="str">
        <f>IF($D$13=DataValidation!$A$6,Vols!N528,"")</f>
        <v/>
      </c>
      <c r="H528" s="113" t="str">
        <f>IF($D$13=DataValidation!$A$6,Vols!O528/100,"")</f>
        <v/>
      </c>
    </row>
    <row r="529" spans="7:8" ht="15.75" x14ac:dyDescent="0.25">
      <c r="G529" s="20" t="str">
        <f>IF($D$13=DataValidation!$A$6,Vols!N529,"")</f>
        <v/>
      </c>
      <c r="H529" s="113" t="str">
        <f>IF($D$13=DataValidation!$A$6,Vols!O529/100,"")</f>
        <v/>
      </c>
    </row>
    <row r="530" spans="7:8" ht="15.75" x14ac:dyDescent="0.25">
      <c r="G530" s="20" t="str">
        <f>IF($D$13=DataValidation!$A$6,Vols!N530,"")</f>
        <v/>
      </c>
      <c r="H530" s="113" t="str">
        <f>IF($D$13=DataValidation!$A$6,Vols!O530/100,"")</f>
        <v/>
      </c>
    </row>
    <row r="531" spans="7:8" ht="15.75" x14ac:dyDescent="0.25">
      <c r="G531" s="20" t="str">
        <f>IF($D$13=DataValidation!$A$6,Vols!N531,"")</f>
        <v/>
      </c>
      <c r="H531" s="113" t="str">
        <f>IF($D$13=DataValidation!$A$6,Vols!O531/100,"")</f>
        <v/>
      </c>
    </row>
    <row r="532" spans="7:8" ht="15.75" x14ac:dyDescent="0.25">
      <c r="G532" s="20" t="str">
        <f>IF($D$13=DataValidation!$A$6,Vols!N532,"")</f>
        <v/>
      </c>
      <c r="H532" s="113" t="str">
        <f>IF($D$13=DataValidation!$A$6,Vols!O532/100,"")</f>
        <v/>
      </c>
    </row>
    <row r="533" spans="7:8" ht="15.75" x14ac:dyDescent="0.25">
      <c r="G533" s="20" t="str">
        <f>IF($D$13=DataValidation!$A$6,Vols!N533,"")</f>
        <v/>
      </c>
      <c r="H533" s="113" t="str">
        <f>IF($D$13=DataValidation!$A$6,Vols!O533/100,"")</f>
        <v/>
      </c>
    </row>
    <row r="534" spans="7:8" ht="15.75" x14ac:dyDescent="0.25">
      <c r="G534" s="20" t="str">
        <f>IF($D$13=DataValidation!$A$6,Vols!N534,"")</f>
        <v/>
      </c>
      <c r="H534" s="113" t="str">
        <f>IF($D$13=DataValidation!$A$6,Vols!O534/100,"")</f>
        <v/>
      </c>
    </row>
    <row r="535" spans="7:8" ht="15.75" x14ac:dyDescent="0.25">
      <c r="G535" s="20" t="str">
        <f>IF($D$13=DataValidation!$A$6,Vols!N535,"")</f>
        <v/>
      </c>
      <c r="H535" s="113" t="str">
        <f>IF($D$13=DataValidation!$A$6,Vols!O535/100,"")</f>
        <v/>
      </c>
    </row>
    <row r="536" spans="7:8" ht="15.75" x14ac:dyDescent="0.25">
      <c r="G536" s="20" t="str">
        <f>IF($D$13=DataValidation!$A$6,Vols!N536,"")</f>
        <v/>
      </c>
      <c r="H536" s="113" t="str">
        <f>IF($D$13=DataValidation!$A$6,Vols!O536/100,"")</f>
        <v/>
      </c>
    </row>
    <row r="537" spans="7:8" ht="15.75" x14ac:dyDescent="0.25">
      <c r="G537" s="20" t="str">
        <f>IF($D$13=DataValidation!$A$6,Vols!N537,"")</f>
        <v/>
      </c>
      <c r="H537" s="113" t="str">
        <f>IF($D$13=DataValidation!$A$6,Vols!O537/100,"")</f>
        <v/>
      </c>
    </row>
    <row r="538" spans="7:8" ht="15.75" x14ac:dyDescent="0.25">
      <c r="G538" s="20" t="str">
        <f>IF($D$13=DataValidation!$A$6,Vols!N538,"")</f>
        <v/>
      </c>
      <c r="H538" s="113" t="str">
        <f>IF($D$13=DataValidation!$A$6,Vols!O538/100,"")</f>
        <v/>
      </c>
    </row>
    <row r="539" spans="7:8" ht="15.75" x14ac:dyDescent="0.25">
      <c r="G539" s="20" t="str">
        <f>IF($D$13=DataValidation!$A$6,Vols!N539,"")</f>
        <v/>
      </c>
      <c r="H539" s="113" t="str">
        <f>IF($D$13=DataValidation!$A$6,Vols!O539/100,"")</f>
        <v/>
      </c>
    </row>
    <row r="540" spans="7:8" ht="15.75" x14ac:dyDescent="0.25">
      <c r="G540" s="20" t="str">
        <f>IF($D$13=DataValidation!$A$6,Vols!N540,"")</f>
        <v/>
      </c>
      <c r="H540" s="113" t="str">
        <f>IF($D$13=DataValidation!$A$6,Vols!O540/100,"")</f>
        <v/>
      </c>
    </row>
    <row r="541" spans="7:8" ht="15.75" x14ac:dyDescent="0.25">
      <c r="G541" s="20" t="str">
        <f>IF($D$13=DataValidation!$A$6,Vols!N541,"")</f>
        <v/>
      </c>
      <c r="H541" s="113" t="str">
        <f>IF($D$13=DataValidation!$A$6,Vols!O541/100,"")</f>
        <v/>
      </c>
    </row>
    <row r="542" spans="7:8" ht="15.75" x14ac:dyDescent="0.25">
      <c r="G542" s="20" t="str">
        <f>IF($D$13=DataValidation!$A$6,Vols!N542,"")</f>
        <v/>
      </c>
      <c r="H542" s="113" t="str">
        <f>IF($D$13=DataValidation!$A$6,Vols!O542/100,"")</f>
        <v/>
      </c>
    </row>
    <row r="543" spans="7:8" ht="15.75" x14ac:dyDescent="0.25">
      <c r="G543" s="20" t="str">
        <f>IF($D$13=DataValidation!$A$6,Vols!N543,"")</f>
        <v/>
      </c>
      <c r="H543" s="113" t="str">
        <f>IF($D$13=DataValidation!$A$6,Vols!O543/100,"")</f>
        <v/>
      </c>
    </row>
    <row r="544" spans="7:8" ht="15.75" x14ac:dyDescent="0.25">
      <c r="G544" s="20" t="str">
        <f>IF($D$13=DataValidation!$A$6,Vols!N544,"")</f>
        <v/>
      </c>
      <c r="H544" s="113" t="str">
        <f>IF($D$13=DataValidation!$A$6,Vols!O544/100,"")</f>
        <v/>
      </c>
    </row>
    <row r="545" spans="7:8" ht="15.75" x14ac:dyDescent="0.25">
      <c r="G545" s="20" t="str">
        <f>IF($D$13=DataValidation!$A$6,Vols!N545,"")</f>
        <v/>
      </c>
      <c r="H545" s="113" t="str">
        <f>IF($D$13=DataValidation!$A$6,Vols!O545/100,"")</f>
        <v/>
      </c>
    </row>
    <row r="546" spans="7:8" ht="15.75" x14ac:dyDescent="0.25">
      <c r="G546" s="20" t="str">
        <f>IF($D$13=DataValidation!$A$6,Vols!N546,"")</f>
        <v/>
      </c>
      <c r="H546" s="113" t="str">
        <f>IF($D$13=DataValidation!$A$6,Vols!O546/100,"")</f>
        <v/>
      </c>
    </row>
    <row r="547" spans="7:8" ht="15.75" x14ac:dyDescent="0.25">
      <c r="G547" s="20" t="str">
        <f>IF($D$13=DataValidation!$A$6,Vols!N547,"")</f>
        <v/>
      </c>
      <c r="H547" s="113" t="str">
        <f>IF($D$13=DataValidation!$A$6,Vols!O547/100,"")</f>
        <v/>
      </c>
    </row>
    <row r="548" spans="7:8" ht="15.75" x14ac:dyDescent="0.25">
      <c r="G548" s="20" t="str">
        <f>IF($D$13=DataValidation!$A$6,Vols!N548,"")</f>
        <v/>
      </c>
      <c r="H548" s="113" t="str">
        <f>IF($D$13=DataValidation!$A$6,Vols!O548/100,"")</f>
        <v/>
      </c>
    </row>
    <row r="549" spans="7:8" ht="15.75" x14ac:dyDescent="0.25">
      <c r="G549" s="20" t="str">
        <f>IF($D$13=DataValidation!$A$6,Vols!N549,"")</f>
        <v/>
      </c>
      <c r="H549" s="113" t="str">
        <f>IF($D$13=DataValidation!$A$6,Vols!O549/100,"")</f>
        <v/>
      </c>
    </row>
    <row r="550" spans="7:8" ht="15.75" x14ac:dyDescent="0.25">
      <c r="G550" s="20" t="str">
        <f>IF($D$13=DataValidation!$A$6,Vols!N550,"")</f>
        <v/>
      </c>
      <c r="H550" s="113" t="str">
        <f>IF($D$13=DataValidation!$A$6,Vols!O550/100,"")</f>
        <v/>
      </c>
    </row>
    <row r="551" spans="7:8" ht="15.75" x14ac:dyDescent="0.25">
      <c r="G551" s="20" t="str">
        <f>IF($D$13=DataValidation!$A$6,Vols!N551,"")</f>
        <v/>
      </c>
      <c r="H551" s="113" t="str">
        <f>IF($D$13=DataValidation!$A$6,Vols!O551/100,"")</f>
        <v/>
      </c>
    </row>
    <row r="552" spans="7:8" ht="15.75" x14ac:dyDescent="0.25">
      <c r="G552" s="20" t="str">
        <f>IF($D$13=DataValidation!$A$6,Vols!N552,"")</f>
        <v/>
      </c>
      <c r="H552" s="113" t="str">
        <f>IF($D$13=DataValidation!$A$6,Vols!O552/100,"")</f>
        <v/>
      </c>
    </row>
    <row r="553" spans="7:8" ht="15.75" x14ac:dyDescent="0.25">
      <c r="G553" s="20" t="str">
        <f>IF($D$13=DataValidation!$A$6,Vols!N553,"")</f>
        <v/>
      </c>
      <c r="H553" s="113" t="str">
        <f>IF($D$13=DataValidation!$A$6,Vols!O553/100,"")</f>
        <v/>
      </c>
    </row>
    <row r="554" spans="7:8" ht="15.75" x14ac:dyDescent="0.25">
      <c r="G554" s="20" t="str">
        <f>IF($D$13=DataValidation!$A$6,Vols!N554,"")</f>
        <v/>
      </c>
      <c r="H554" s="113" t="str">
        <f>IF($D$13=DataValidation!$A$6,Vols!O554/100,"")</f>
        <v/>
      </c>
    </row>
    <row r="555" spans="7:8" ht="15.75" x14ac:dyDescent="0.25">
      <c r="G555" s="20" t="str">
        <f>IF($D$13=DataValidation!$A$6,Vols!N555,"")</f>
        <v/>
      </c>
      <c r="H555" s="113" t="str">
        <f>IF($D$13=DataValidation!$A$6,Vols!O555/100,"")</f>
        <v/>
      </c>
    </row>
    <row r="556" spans="7:8" ht="15.75" x14ac:dyDescent="0.25">
      <c r="G556" s="20" t="str">
        <f>IF($D$13=DataValidation!$A$6,Vols!N556,"")</f>
        <v/>
      </c>
      <c r="H556" s="113" t="str">
        <f>IF($D$13=DataValidation!$A$6,Vols!O556/100,"")</f>
        <v/>
      </c>
    </row>
    <row r="557" spans="7:8" ht="15.75" x14ac:dyDescent="0.25">
      <c r="G557" s="20" t="str">
        <f>IF($D$13=DataValidation!$A$6,Vols!N557,"")</f>
        <v/>
      </c>
      <c r="H557" s="113" t="str">
        <f>IF($D$13=DataValidation!$A$6,Vols!O557/100,"")</f>
        <v/>
      </c>
    </row>
    <row r="558" spans="7:8" ht="15.75" x14ac:dyDescent="0.25">
      <c r="G558" s="20" t="str">
        <f>IF($D$13=DataValidation!$A$6,Vols!N558,"")</f>
        <v/>
      </c>
      <c r="H558" s="113" t="str">
        <f>IF($D$13=DataValidation!$A$6,Vols!O558/100,"")</f>
        <v/>
      </c>
    </row>
    <row r="559" spans="7:8" ht="15.75" x14ac:dyDescent="0.25">
      <c r="G559" s="20" t="str">
        <f>IF($D$13=DataValidation!$A$6,Vols!N559,"")</f>
        <v/>
      </c>
      <c r="H559" s="113" t="str">
        <f>IF($D$13=DataValidation!$A$6,Vols!O559/100,"")</f>
        <v/>
      </c>
    </row>
    <row r="560" spans="7:8" ht="15.75" x14ac:dyDescent="0.25">
      <c r="G560" s="20" t="str">
        <f>IF($D$13=DataValidation!$A$6,Vols!N560,"")</f>
        <v/>
      </c>
      <c r="H560" s="113" t="str">
        <f>IF($D$13=DataValidation!$A$6,Vols!O560/100,"")</f>
        <v/>
      </c>
    </row>
    <row r="561" spans="7:8" ht="15.75" x14ac:dyDescent="0.25">
      <c r="G561" s="20" t="str">
        <f>IF($D$13=DataValidation!$A$6,Vols!N561,"")</f>
        <v/>
      </c>
      <c r="H561" s="113" t="str">
        <f>IF($D$13=DataValidation!$A$6,Vols!O561/100,"")</f>
        <v/>
      </c>
    </row>
    <row r="562" spans="7:8" ht="15.75" x14ac:dyDescent="0.25">
      <c r="G562" s="20" t="str">
        <f>IF($D$13=DataValidation!$A$6,Vols!N562,"")</f>
        <v/>
      </c>
      <c r="H562" s="113" t="str">
        <f>IF($D$13=DataValidation!$A$6,Vols!O562/100,"")</f>
        <v/>
      </c>
    </row>
    <row r="563" spans="7:8" ht="15.75" x14ac:dyDescent="0.25">
      <c r="G563" s="20" t="str">
        <f>IF($D$13=DataValidation!$A$6,Vols!N563,"")</f>
        <v/>
      </c>
      <c r="H563" s="113" t="str">
        <f>IF($D$13=DataValidation!$A$6,Vols!O563/100,"")</f>
        <v/>
      </c>
    </row>
    <row r="564" spans="7:8" ht="15.75" x14ac:dyDescent="0.25">
      <c r="G564" s="20" t="str">
        <f>IF($D$13=DataValidation!$A$6,Vols!N564,"")</f>
        <v/>
      </c>
      <c r="H564" s="113" t="str">
        <f>IF($D$13=DataValidation!$A$6,Vols!O564/100,"")</f>
        <v/>
      </c>
    </row>
    <row r="565" spans="7:8" ht="15.75" x14ac:dyDescent="0.25">
      <c r="G565" s="20" t="str">
        <f>IF($D$13=DataValidation!$A$6,Vols!N565,"")</f>
        <v/>
      </c>
      <c r="H565" s="113" t="str">
        <f>IF($D$13=DataValidation!$A$6,Vols!O565/100,"")</f>
        <v/>
      </c>
    </row>
    <row r="566" spans="7:8" ht="15.75" x14ac:dyDescent="0.25">
      <c r="G566" s="20" t="str">
        <f>IF($D$13=DataValidation!$A$6,Vols!N566,"")</f>
        <v/>
      </c>
      <c r="H566" s="113" t="str">
        <f>IF($D$13=DataValidation!$A$6,Vols!O566/100,"")</f>
        <v/>
      </c>
    </row>
    <row r="567" spans="7:8" ht="15.75" x14ac:dyDescent="0.25">
      <c r="G567" s="20" t="str">
        <f>IF($D$13=DataValidation!$A$6,Vols!N567,"")</f>
        <v/>
      </c>
      <c r="H567" s="113" t="str">
        <f>IF($D$13=DataValidation!$A$6,Vols!O567/100,"")</f>
        <v/>
      </c>
    </row>
    <row r="568" spans="7:8" ht="15.75" x14ac:dyDescent="0.25">
      <c r="G568" s="20" t="str">
        <f>IF($D$13=DataValidation!$A$6,Vols!N568,"")</f>
        <v/>
      </c>
      <c r="H568" s="113" t="str">
        <f>IF($D$13=DataValidation!$A$6,Vols!O568/100,"")</f>
        <v/>
      </c>
    </row>
    <row r="569" spans="7:8" ht="15.75" x14ac:dyDescent="0.25">
      <c r="G569" s="20" t="str">
        <f>IF($D$13=DataValidation!$A$6,Vols!N569,"")</f>
        <v/>
      </c>
      <c r="H569" s="113" t="str">
        <f>IF($D$13=DataValidation!$A$6,Vols!O569/100,"")</f>
        <v/>
      </c>
    </row>
    <row r="570" spans="7:8" ht="15.75" x14ac:dyDescent="0.25">
      <c r="G570" s="20" t="str">
        <f>IF($D$13=DataValidation!$A$6,Vols!N570,"")</f>
        <v/>
      </c>
      <c r="H570" s="113" t="str">
        <f>IF($D$13=DataValidation!$A$6,Vols!O570/100,"")</f>
        <v/>
      </c>
    </row>
    <row r="571" spans="7:8" ht="15.75" x14ac:dyDescent="0.25">
      <c r="G571" s="20" t="str">
        <f>IF($D$13=DataValidation!$A$6,Vols!N571,"")</f>
        <v/>
      </c>
      <c r="H571" s="113" t="str">
        <f>IF($D$13=DataValidation!$A$6,Vols!O571/100,"")</f>
        <v/>
      </c>
    </row>
    <row r="572" spans="7:8" ht="15.75" x14ac:dyDescent="0.25">
      <c r="G572" s="20" t="str">
        <f>IF($D$13=DataValidation!$A$6,Vols!N572,"")</f>
        <v/>
      </c>
      <c r="H572" s="113" t="str">
        <f>IF($D$13=DataValidation!$A$6,Vols!O572/100,"")</f>
        <v/>
      </c>
    </row>
    <row r="573" spans="7:8" ht="15.75" x14ac:dyDescent="0.25">
      <c r="G573" s="20" t="str">
        <f>IF($D$13=DataValidation!$A$6,Vols!N573,"")</f>
        <v/>
      </c>
      <c r="H573" s="113" t="str">
        <f>IF($D$13=DataValidation!$A$6,Vols!O573/100,"")</f>
        <v/>
      </c>
    </row>
    <row r="574" spans="7:8" ht="15.75" x14ac:dyDescent="0.25">
      <c r="G574" s="20" t="str">
        <f>IF($D$13=DataValidation!$A$6,Vols!N574,"")</f>
        <v/>
      </c>
      <c r="H574" s="113" t="str">
        <f>IF($D$13=DataValidation!$A$6,Vols!O574/100,"")</f>
        <v/>
      </c>
    </row>
    <row r="575" spans="7:8" ht="15.75" x14ac:dyDescent="0.25">
      <c r="G575" s="20" t="str">
        <f>IF($D$13=DataValidation!$A$6,Vols!N575,"")</f>
        <v/>
      </c>
      <c r="H575" s="113" t="str">
        <f>IF($D$13=DataValidation!$A$6,Vols!O575/100,"")</f>
        <v/>
      </c>
    </row>
    <row r="576" spans="7:8" ht="15.75" x14ac:dyDescent="0.25">
      <c r="G576" s="20" t="str">
        <f>IF($D$13=DataValidation!$A$6,Vols!N576,"")</f>
        <v/>
      </c>
      <c r="H576" s="113" t="str">
        <f>IF($D$13=DataValidation!$A$6,Vols!O576/100,"")</f>
        <v/>
      </c>
    </row>
    <row r="577" spans="7:8" ht="15.75" x14ac:dyDescent="0.25">
      <c r="G577" s="20" t="str">
        <f>IF($D$13=DataValidation!$A$6,Vols!N577,"")</f>
        <v/>
      </c>
      <c r="H577" s="113" t="str">
        <f>IF($D$13=DataValidation!$A$6,Vols!O577/100,"")</f>
        <v/>
      </c>
    </row>
    <row r="578" spans="7:8" ht="15.75" x14ac:dyDescent="0.25">
      <c r="G578" s="20" t="str">
        <f>IF($D$13=DataValidation!$A$6,Vols!N578,"")</f>
        <v/>
      </c>
      <c r="H578" s="113" t="str">
        <f>IF($D$13=DataValidation!$A$6,Vols!O578/100,"")</f>
        <v/>
      </c>
    </row>
    <row r="579" spans="7:8" ht="15.75" x14ac:dyDescent="0.25">
      <c r="G579" s="20" t="str">
        <f>IF($D$13=DataValidation!$A$6,Vols!N579,"")</f>
        <v/>
      </c>
      <c r="H579" s="113" t="str">
        <f>IF($D$13=DataValidation!$A$6,Vols!O579/100,"")</f>
        <v/>
      </c>
    </row>
    <row r="580" spans="7:8" ht="15.75" x14ac:dyDescent="0.25">
      <c r="G580" s="20" t="str">
        <f>IF($D$13=DataValidation!$A$6,Vols!N580,"")</f>
        <v/>
      </c>
      <c r="H580" s="113" t="str">
        <f>IF($D$13=DataValidation!$A$6,Vols!O580/100,"")</f>
        <v/>
      </c>
    </row>
    <row r="581" spans="7:8" ht="15.75" x14ac:dyDescent="0.25">
      <c r="G581" s="20" t="str">
        <f>IF($D$13=DataValidation!$A$6,Vols!N581,"")</f>
        <v/>
      </c>
      <c r="H581" s="113" t="str">
        <f>IF($D$13=DataValidation!$A$6,Vols!O581/100,"")</f>
        <v/>
      </c>
    </row>
    <row r="582" spans="7:8" ht="15.75" x14ac:dyDescent="0.25">
      <c r="G582" s="20" t="str">
        <f>IF($D$13=DataValidation!$A$6,Vols!N582,"")</f>
        <v/>
      </c>
      <c r="H582" s="113" t="str">
        <f>IF($D$13=DataValidation!$A$6,Vols!O582/100,"")</f>
        <v/>
      </c>
    </row>
    <row r="583" spans="7:8" ht="15.75" x14ac:dyDescent="0.25">
      <c r="G583" s="20" t="str">
        <f>IF($D$13=DataValidation!$A$6,Vols!N583,"")</f>
        <v/>
      </c>
      <c r="H583" s="113" t="str">
        <f>IF($D$13=DataValidation!$A$6,Vols!O583/100,"")</f>
        <v/>
      </c>
    </row>
    <row r="584" spans="7:8" ht="15.75" x14ac:dyDescent="0.25">
      <c r="G584" s="20" t="str">
        <f>IF($D$13=DataValidation!$A$6,Vols!N584,"")</f>
        <v/>
      </c>
      <c r="H584" s="113" t="str">
        <f>IF($D$13=DataValidation!$A$6,Vols!O584/100,"")</f>
        <v/>
      </c>
    </row>
    <row r="585" spans="7:8" ht="15.75" x14ac:dyDescent="0.25">
      <c r="G585" s="20" t="str">
        <f>IF($D$13=DataValidation!$A$6,Vols!N585,"")</f>
        <v/>
      </c>
      <c r="H585" s="113" t="str">
        <f>IF($D$13=DataValidation!$A$6,Vols!O585/100,"")</f>
        <v/>
      </c>
    </row>
    <row r="586" spans="7:8" ht="15.75" x14ac:dyDescent="0.25">
      <c r="G586" s="20" t="str">
        <f>IF($D$13=DataValidation!$A$6,Vols!N586,"")</f>
        <v/>
      </c>
      <c r="H586" s="113" t="str">
        <f>IF($D$13=DataValidation!$A$6,Vols!O586/100,"")</f>
        <v/>
      </c>
    </row>
    <row r="587" spans="7:8" ht="15.75" x14ac:dyDescent="0.25">
      <c r="G587" s="20" t="str">
        <f>IF($D$13=DataValidation!$A$6,Vols!N587,"")</f>
        <v/>
      </c>
      <c r="H587" s="113" t="str">
        <f>IF($D$13=DataValidation!$A$6,Vols!O587/100,"")</f>
        <v/>
      </c>
    </row>
    <row r="588" spans="7:8" ht="15.75" x14ac:dyDescent="0.25">
      <c r="G588" s="20" t="str">
        <f>IF($D$13=DataValidation!$A$6,Vols!N588,"")</f>
        <v/>
      </c>
      <c r="H588" s="113" t="str">
        <f>IF($D$13=DataValidation!$A$6,Vols!O588/100,"")</f>
        <v/>
      </c>
    </row>
    <row r="589" spans="7:8" ht="15.75" x14ac:dyDescent="0.25">
      <c r="G589" s="20" t="str">
        <f>IF($D$13=DataValidation!$A$6,Vols!N589,"")</f>
        <v/>
      </c>
      <c r="H589" s="113" t="str">
        <f>IF($D$13=DataValidation!$A$6,Vols!O589/100,"")</f>
        <v/>
      </c>
    </row>
    <row r="590" spans="7:8" ht="15.75" x14ac:dyDescent="0.25">
      <c r="G590" s="20" t="str">
        <f>IF($D$13=DataValidation!$A$6,Vols!N590,"")</f>
        <v/>
      </c>
      <c r="H590" s="113" t="str">
        <f>IF($D$13=DataValidation!$A$6,Vols!O590/100,"")</f>
        <v/>
      </c>
    </row>
    <row r="591" spans="7:8" ht="15.75" x14ac:dyDescent="0.25">
      <c r="G591" s="20" t="str">
        <f>IF($D$13=DataValidation!$A$6,Vols!N591,"")</f>
        <v/>
      </c>
      <c r="H591" s="113" t="str">
        <f>IF($D$13=DataValidation!$A$6,Vols!O591/100,"")</f>
        <v/>
      </c>
    </row>
    <row r="592" spans="7:8" ht="15.75" x14ac:dyDescent="0.25">
      <c r="G592" s="20" t="str">
        <f>IF($D$13=DataValidation!$A$6,Vols!N592,"")</f>
        <v/>
      </c>
      <c r="H592" s="113" t="str">
        <f>IF($D$13=DataValidation!$A$6,Vols!O592/100,"")</f>
        <v/>
      </c>
    </row>
    <row r="593" spans="7:8" ht="15.75" x14ac:dyDescent="0.25">
      <c r="G593" s="20" t="str">
        <f>IF($D$13=DataValidation!$A$6,Vols!N593,"")</f>
        <v/>
      </c>
      <c r="H593" s="113" t="str">
        <f>IF($D$13=DataValidation!$A$6,Vols!O593/100,"")</f>
        <v/>
      </c>
    </row>
    <row r="594" spans="7:8" ht="15.75" x14ac:dyDescent="0.25">
      <c r="G594" s="20" t="str">
        <f>IF($D$13=DataValidation!$A$6,Vols!N594,"")</f>
        <v/>
      </c>
      <c r="H594" s="113" t="str">
        <f>IF($D$13=DataValidation!$A$6,Vols!O594/100,"")</f>
        <v/>
      </c>
    </row>
    <row r="595" spans="7:8" ht="15.75" x14ac:dyDescent="0.25">
      <c r="G595" s="20" t="str">
        <f>IF($D$13=DataValidation!$A$6,Vols!N595,"")</f>
        <v/>
      </c>
      <c r="H595" s="113" t="str">
        <f>IF($D$13=DataValidation!$A$6,Vols!O595/100,"")</f>
        <v/>
      </c>
    </row>
    <row r="596" spans="7:8" ht="15.75" x14ac:dyDescent="0.25">
      <c r="G596" s="20" t="str">
        <f>IF($D$13=DataValidation!$A$6,Vols!N596,"")</f>
        <v/>
      </c>
      <c r="H596" s="113" t="str">
        <f>IF($D$13=DataValidation!$A$6,Vols!O596/100,"")</f>
        <v/>
      </c>
    </row>
    <row r="597" spans="7:8" ht="15.75" x14ac:dyDescent="0.25">
      <c r="G597" s="20" t="str">
        <f>IF($D$13=DataValidation!$A$6,Vols!N597,"")</f>
        <v/>
      </c>
      <c r="H597" s="113" t="str">
        <f>IF($D$13=DataValidation!$A$6,Vols!O597/100,"")</f>
        <v/>
      </c>
    </row>
    <row r="598" spans="7:8" ht="15.75" x14ac:dyDescent="0.25">
      <c r="G598" s="20" t="str">
        <f>IF($D$13=DataValidation!$A$6,Vols!N598,"")</f>
        <v/>
      </c>
      <c r="H598" s="113" t="str">
        <f>IF($D$13=DataValidation!$A$6,Vols!O598/100,"")</f>
        <v/>
      </c>
    </row>
    <row r="599" spans="7:8" ht="15.75" x14ac:dyDescent="0.25">
      <c r="G599" s="20" t="str">
        <f>IF($D$13=DataValidation!$A$6,Vols!N599,"")</f>
        <v/>
      </c>
      <c r="H599" s="113" t="str">
        <f>IF($D$13=DataValidation!$A$6,Vols!O599/100,"")</f>
        <v/>
      </c>
    </row>
    <row r="600" spans="7:8" ht="15.75" x14ac:dyDescent="0.25">
      <c r="G600" s="20" t="str">
        <f>IF($D$13=DataValidation!$A$6,Vols!N600,"")</f>
        <v/>
      </c>
      <c r="H600" s="113" t="str">
        <f>IF($D$13=DataValidation!$A$6,Vols!O600/100,"")</f>
        <v/>
      </c>
    </row>
    <row r="601" spans="7:8" ht="15.75" x14ac:dyDescent="0.25">
      <c r="G601" s="20" t="str">
        <f>IF($D$13=DataValidation!$A$6,Vols!N601,"")</f>
        <v/>
      </c>
      <c r="H601" s="113" t="str">
        <f>IF($D$13=DataValidation!$A$6,Vols!O601/100,"")</f>
        <v/>
      </c>
    </row>
    <row r="602" spans="7:8" ht="15.75" x14ac:dyDescent="0.25">
      <c r="G602" s="20" t="str">
        <f>IF($D$13=DataValidation!$A$6,Vols!N602,"")</f>
        <v/>
      </c>
      <c r="H602" s="113" t="str">
        <f>IF($D$13=DataValidation!$A$6,Vols!O602/100,"")</f>
        <v/>
      </c>
    </row>
    <row r="603" spans="7:8" ht="15.75" x14ac:dyDescent="0.25">
      <c r="G603" s="20" t="str">
        <f>IF($D$13=DataValidation!$A$6,Vols!N603,"")</f>
        <v/>
      </c>
      <c r="H603" s="113" t="str">
        <f>IF($D$13=DataValidation!$A$6,Vols!O603/100,"")</f>
        <v/>
      </c>
    </row>
    <row r="604" spans="7:8" ht="15.75" x14ac:dyDescent="0.25">
      <c r="G604" s="20" t="str">
        <f>IF($D$13=DataValidation!$A$6,Vols!N604,"")</f>
        <v/>
      </c>
      <c r="H604" s="113" t="str">
        <f>IF($D$13=DataValidation!$A$6,Vols!O604/100,"")</f>
        <v/>
      </c>
    </row>
    <row r="605" spans="7:8" ht="15.75" x14ac:dyDescent="0.25">
      <c r="G605" s="20" t="str">
        <f>IF($D$13=DataValidation!$A$6,Vols!N605,"")</f>
        <v/>
      </c>
      <c r="H605" s="113" t="str">
        <f>IF($D$13=DataValidation!$A$6,Vols!O605/100,"")</f>
        <v/>
      </c>
    </row>
    <row r="606" spans="7:8" ht="15.75" x14ac:dyDescent="0.25">
      <c r="G606" s="20" t="str">
        <f>IF($D$13=DataValidation!$A$6,Vols!N606,"")</f>
        <v/>
      </c>
      <c r="H606" s="113" t="str">
        <f>IF($D$13=DataValidation!$A$6,Vols!O606/100,"")</f>
        <v/>
      </c>
    </row>
    <row r="607" spans="7:8" ht="15.75" x14ac:dyDescent="0.25">
      <c r="G607" s="20" t="str">
        <f>IF($D$13=DataValidation!$A$6,Vols!N607,"")</f>
        <v/>
      </c>
      <c r="H607" s="113" t="str">
        <f>IF($D$13=DataValidation!$A$6,Vols!O607/100,"")</f>
        <v/>
      </c>
    </row>
    <row r="608" spans="7:8" ht="15.75" x14ac:dyDescent="0.25">
      <c r="G608" s="20" t="str">
        <f>IF($D$13=DataValidation!$A$6,Vols!N608,"")</f>
        <v/>
      </c>
      <c r="H608" s="113" t="str">
        <f>IF($D$13=DataValidation!$A$6,Vols!O608/100,"")</f>
        <v/>
      </c>
    </row>
    <row r="609" spans="7:8" ht="15.75" x14ac:dyDescent="0.25">
      <c r="G609" s="20" t="str">
        <f>IF($D$13=DataValidation!$A$6,Vols!N609,"")</f>
        <v/>
      </c>
      <c r="H609" s="113" t="str">
        <f>IF($D$13=DataValidation!$A$6,Vols!O609/100,"")</f>
        <v/>
      </c>
    </row>
    <row r="610" spans="7:8" ht="15.75" x14ac:dyDescent="0.25">
      <c r="G610" s="20" t="str">
        <f>IF($D$13=DataValidation!$A$6,Vols!N610,"")</f>
        <v/>
      </c>
      <c r="H610" s="113" t="str">
        <f>IF($D$13=DataValidation!$A$6,Vols!O610/100,"")</f>
        <v/>
      </c>
    </row>
    <row r="611" spans="7:8" ht="15.75" x14ac:dyDescent="0.25">
      <c r="G611" s="20" t="str">
        <f>IF($D$13=DataValidation!$A$6,Vols!N611,"")</f>
        <v/>
      </c>
      <c r="H611" s="113" t="str">
        <f>IF($D$13=DataValidation!$A$6,Vols!O611/100,"")</f>
        <v/>
      </c>
    </row>
    <row r="612" spans="7:8" ht="15.75" x14ac:dyDescent="0.25">
      <c r="G612" s="20" t="str">
        <f>IF($D$13=DataValidation!$A$6,Vols!N612,"")</f>
        <v/>
      </c>
      <c r="H612" s="113" t="str">
        <f>IF($D$13=DataValidation!$A$6,Vols!O612/100,"")</f>
        <v/>
      </c>
    </row>
    <row r="613" spans="7:8" ht="15.75" x14ac:dyDescent="0.25">
      <c r="G613" s="20" t="str">
        <f>IF($D$13=DataValidation!$A$6,Vols!N613,"")</f>
        <v/>
      </c>
      <c r="H613" s="113" t="str">
        <f>IF($D$13=DataValidation!$A$6,Vols!O613/100,"")</f>
        <v/>
      </c>
    </row>
    <row r="614" spans="7:8" ht="15.75" x14ac:dyDescent="0.25">
      <c r="G614" s="20" t="str">
        <f>IF($D$13=DataValidation!$A$6,Vols!N614,"")</f>
        <v/>
      </c>
      <c r="H614" s="113" t="str">
        <f>IF($D$13=DataValidation!$A$6,Vols!O614/100,"")</f>
        <v/>
      </c>
    </row>
    <row r="615" spans="7:8" ht="15.75" x14ac:dyDescent="0.25">
      <c r="G615" s="20" t="str">
        <f>IF($D$13=DataValidation!$A$6,Vols!N615,"")</f>
        <v/>
      </c>
      <c r="H615" s="113" t="str">
        <f>IF($D$13=DataValidation!$A$6,Vols!O615/100,"")</f>
        <v/>
      </c>
    </row>
    <row r="616" spans="7:8" ht="15.75" x14ac:dyDescent="0.25">
      <c r="G616" s="20" t="str">
        <f>IF($D$13=DataValidation!$A$6,Vols!N616,"")</f>
        <v/>
      </c>
      <c r="H616" s="113" t="str">
        <f>IF($D$13=DataValidation!$A$6,Vols!O616/100,"")</f>
        <v/>
      </c>
    </row>
    <row r="617" spans="7:8" ht="15.75" x14ac:dyDescent="0.25">
      <c r="G617" s="20" t="str">
        <f>IF($D$13=DataValidation!$A$6,Vols!N617,"")</f>
        <v/>
      </c>
      <c r="H617" s="113" t="str">
        <f>IF($D$13=DataValidation!$A$6,Vols!O617/100,"")</f>
        <v/>
      </c>
    </row>
    <row r="618" spans="7:8" ht="15.75" x14ac:dyDescent="0.25">
      <c r="G618" s="20" t="str">
        <f>IF($D$13=DataValidation!$A$6,Vols!N618,"")</f>
        <v/>
      </c>
      <c r="H618" s="113" t="str">
        <f>IF($D$13=DataValidation!$A$6,Vols!O618/100,"")</f>
        <v/>
      </c>
    </row>
    <row r="619" spans="7:8" ht="15.75" x14ac:dyDescent="0.25">
      <c r="G619" s="20" t="str">
        <f>IF($D$13=DataValidation!$A$6,Vols!N619,"")</f>
        <v/>
      </c>
      <c r="H619" s="113" t="str">
        <f>IF($D$13=DataValidation!$A$6,Vols!O619/100,"")</f>
        <v/>
      </c>
    </row>
    <row r="620" spans="7:8" ht="15.75" x14ac:dyDescent="0.25">
      <c r="G620" s="20" t="str">
        <f>IF($D$13=DataValidation!$A$6,Vols!N620,"")</f>
        <v/>
      </c>
      <c r="H620" s="113" t="str">
        <f>IF($D$13=DataValidation!$A$6,Vols!O620/100,"")</f>
        <v/>
      </c>
    </row>
    <row r="621" spans="7:8" ht="15.75" x14ac:dyDescent="0.25">
      <c r="G621" s="20" t="str">
        <f>IF($D$13=DataValidation!$A$6,Vols!N621,"")</f>
        <v/>
      </c>
      <c r="H621" s="113" t="str">
        <f>IF($D$13=DataValidation!$A$6,Vols!O621/100,"")</f>
        <v/>
      </c>
    </row>
    <row r="622" spans="7:8" ht="15.75" x14ac:dyDescent="0.25">
      <c r="G622" s="20" t="str">
        <f>IF($D$13=DataValidation!$A$6,Vols!N622,"")</f>
        <v/>
      </c>
      <c r="H622" s="113" t="str">
        <f>IF($D$13=DataValidation!$A$6,Vols!O622/100,"")</f>
        <v/>
      </c>
    </row>
    <row r="623" spans="7:8" ht="15.75" x14ac:dyDescent="0.25">
      <c r="G623" s="20" t="str">
        <f>IF($D$13=DataValidation!$A$6,Vols!N623,"")</f>
        <v/>
      </c>
      <c r="H623" s="113" t="str">
        <f>IF($D$13=DataValidation!$A$6,Vols!O623/100,"")</f>
        <v/>
      </c>
    </row>
    <row r="624" spans="7:8" ht="15.75" x14ac:dyDescent="0.25">
      <c r="G624" s="20" t="str">
        <f>IF($D$13=DataValidation!$A$6,Vols!N624,"")</f>
        <v/>
      </c>
      <c r="H624" s="113" t="str">
        <f>IF($D$13=DataValidation!$A$6,Vols!O624/100,"")</f>
        <v/>
      </c>
    </row>
    <row r="625" spans="7:8" ht="15.75" x14ac:dyDescent="0.25">
      <c r="G625" s="20" t="str">
        <f>IF($D$13=DataValidation!$A$6,Vols!N625,"")</f>
        <v/>
      </c>
      <c r="H625" s="113" t="str">
        <f>IF($D$13=DataValidation!$A$6,Vols!O625/100,"")</f>
        <v/>
      </c>
    </row>
    <row r="626" spans="7:8" ht="15.75" x14ac:dyDescent="0.25">
      <c r="G626" s="20" t="str">
        <f>IF($D$13=DataValidation!$A$6,Vols!N626,"")</f>
        <v/>
      </c>
      <c r="H626" s="113" t="str">
        <f>IF($D$13=DataValidation!$A$6,Vols!O626/100,"")</f>
        <v/>
      </c>
    </row>
    <row r="627" spans="7:8" ht="15.75" x14ac:dyDescent="0.25">
      <c r="G627" s="20" t="str">
        <f>IF($D$13=DataValidation!$A$6,Vols!N627,"")</f>
        <v/>
      </c>
      <c r="H627" s="113" t="str">
        <f>IF($D$13=DataValidation!$A$6,Vols!O627/100,"")</f>
        <v/>
      </c>
    </row>
    <row r="628" spans="7:8" ht="15.75" x14ac:dyDescent="0.25">
      <c r="G628" s="20" t="str">
        <f>IF($D$13=DataValidation!$A$6,Vols!N628,"")</f>
        <v/>
      </c>
      <c r="H628" s="113" t="str">
        <f>IF($D$13=DataValidation!$A$6,Vols!O628/100,"")</f>
        <v/>
      </c>
    </row>
    <row r="629" spans="7:8" ht="15.75" x14ac:dyDescent="0.25">
      <c r="G629" s="20" t="str">
        <f>IF($D$13=DataValidation!$A$6,Vols!N629,"")</f>
        <v/>
      </c>
      <c r="H629" s="113" t="str">
        <f>IF($D$13=DataValidation!$A$6,Vols!O629/100,"")</f>
        <v/>
      </c>
    </row>
    <row r="630" spans="7:8" ht="15.75" x14ac:dyDescent="0.25">
      <c r="G630" s="20" t="str">
        <f>IF($D$13=DataValidation!$A$6,Vols!N630,"")</f>
        <v/>
      </c>
      <c r="H630" s="113" t="str">
        <f>IF($D$13=DataValidation!$A$6,Vols!O630/100,"")</f>
        <v/>
      </c>
    </row>
    <row r="631" spans="7:8" ht="15.75" x14ac:dyDescent="0.25">
      <c r="G631" s="20" t="str">
        <f>IF($D$13=DataValidation!$A$6,Vols!N631,"")</f>
        <v/>
      </c>
      <c r="H631" s="113" t="str">
        <f>IF($D$13=DataValidation!$A$6,Vols!O631/100,"")</f>
        <v/>
      </c>
    </row>
    <row r="632" spans="7:8" ht="15.75" x14ac:dyDescent="0.25">
      <c r="G632" s="20" t="str">
        <f>IF($D$13=DataValidation!$A$6,Vols!N632,"")</f>
        <v/>
      </c>
      <c r="H632" s="113" t="str">
        <f>IF($D$13=DataValidation!$A$6,Vols!O632/100,"")</f>
        <v/>
      </c>
    </row>
    <row r="633" spans="7:8" ht="15.75" x14ac:dyDescent="0.25">
      <c r="G633" s="20" t="str">
        <f>IF($D$13=DataValidation!$A$6,Vols!N633,"")</f>
        <v/>
      </c>
      <c r="H633" s="113" t="str">
        <f>IF($D$13=DataValidation!$A$6,Vols!O633/100,"")</f>
        <v/>
      </c>
    </row>
    <row r="634" spans="7:8" ht="15.75" x14ac:dyDescent="0.25">
      <c r="G634" s="20" t="str">
        <f>IF($D$13=DataValidation!$A$6,Vols!N634,"")</f>
        <v/>
      </c>
      <c r="H634" s="113" t="str">
        <f>IF($D$13=DataValidation!$A$6,Vols!O634/100,"")</f>
        <v/>
      </c>
    </row>
    <row r="635" spans="7:8" ht="15.75" x14ac:dyDescent="0.25">
      <c r="G635" s="20" t="str">
        <f>IF($D$13=DataValidation!$A$6,Vols!N635,"")</f>
        <v/>
      </c>
      <c r="H635" s="113" t="str">
        <f>IF($D$13=DataValidation!$A$6,Vols!O635/100,"")</f>
        <v/>
      </c>
    </row>
    <row r="636" spans="7:8" ht="15.75" x14ac:dyDescent="0.25">
      <c r="G636" s="20" t="str">
        <f>IF($D$13=DataValidation!$A$6,Vols!N636,"")</f>
        <v/>
      </c>
      <c r="H636" s="113" t="str">
        <f>IF($D$13=DataValidation!$A$6,Vols!O636/100,"")</f>
        <v/>
      </c>
    </row>
    <row r="637" spans="7:8" ht="15.75" x14ac:dyDescent="0.25">
      <c r="G637" s="20" t="str">
        <f>IF($D$13=DataValidation!$A$6,Vols!N637,"")</f>
        <v/>
      </c>
      <c r="H637" s="113" t="str">
        <f>IF($D$13=DataValidation!$A$6,Vols!O637/100,"")</f>
        <v/>
      </c>
    </row>
    <row r="638" spans="7:8" ht="15.75" x14ac:dyDescent="0.25">
      <c r="G638" s="20" t="str">
        <f>IF($D$13=DataValidation!$A$6,Vols!N638,"")</f>
        <v/>
      </c>
      <c r="H638" s="113" t="str">
        <f>IF($D$13=DataValidation!$A$6,Vols!O638/100,"")</f>
        <v/>
      </c>
    </row>
    <row r="639" spans="7:8" ht="15.75" x14ac:dyDescent="0.25">
      <c r="G639" s="20" t="str">
        <f>IF($D$13=DataValidation!$A$6,Vols!N639,"")</f>
        <v/>
      </c>
      <c r="H639" s="113" t="str">
        <f>IF($D$13=DataValidation!$A$6,Vols!O639/100,"")</f>
        <v/>
      </c>
    </row>
    <row r="640" spans="7:8" ht="15.75" x14ac:dyDescent="0.25">
      <c r="G640" s="20" t="str">
        <f>IF($D$13=DataValidation!$A$6,Vols!N640,"")</f>
        <v/>
      </c>
      <c r="H640" s="113" t="str">
        <f>IF($D$13=DataValidation!$A$6,Vols!O640/100,"")</f>
        <v/>
      </c>
    </row>
    <row r="641" spans="7:8" ht="15.75" x14ac:dyDescent="0.25">
      <c r="G641" s="20" t="str">
        <f>IF($D$13=DataValidation!$A$6,Vols!N641,"")</f>
        <v/>
      </c>
      <c r="H641" s="113" t="str">
        <f>IF($D$13=DataValidation!$A$6,Vols!O641/100,"")</f>
        <v/>
      </c>
    </row>
    <row r="642" spans="7:8" ht="15.75" x14ac:dyDescent="0.25">
      <c r="G642" s="20" t="str">
        <f>IF($D$13=DataValidation!$A$6,Vols!N642,"")</f>
        <v/>
      </c>
      <c r="H642" s="113" t="str">
        <f>IF($D$13=DataValidation!$A$6,Vols!O642/100,"")</f>
        <v/>
      </c>
    </row>
    <row r="643" spans="7:8" ht="15.75" x14ac:dyDescent="0.25">
      <c r="G643" s="20" t="str">
        <f>IF($D$13=DataValidation!$A$6,Vols!N643,"")</f>
        <v/>
      </c>
      <c r="H643" s="113" t="str">
        <f>IF($D$13=DataValidation!$A$6,Vols!O643/100,"")</f>
        <v/>
      </c>
    </row>
    <row r="644" spans="7:8" ht="15.75" x14ac:dyDescent="0.25">
      <c r="G644" s="20" t="str">
        <f>IF($D$13=DataValidation!$A$6,Vols!N644,"")</f>
        <v/>
      </c>
      <c r="H644" s="113" t="str">
        <f>IF($D$13=DataValidation!$A$6,Vols!O644/100,"")</f>
        <v/>
      </c>
    </row>
    <row r="645" spans="7:8" ht="15.75" x14ac:dyDescent="0.25">
      <c r="G645" s="20" t="str">
        <f>IF($D$13=DataValidation!$A$6,Vols!N645,"")</f>
        <v/>
      </c>
      <c r="H645" s="113" t="str">
        <f>IF($D$13=DataValidation!$A$6,Vols!O645/100,"")</f>
        <v/>
      </c>
    </row>
    <row r="646" spans="7:8" ht="15.75" x14ac:dyDescent="0.25">
      <c r="G646" s="20" t="str">
        <f>IF($D$13=DataValidation!$A$6,Vols!N646,"")</f>
        <v/>
      </c>
      <c r="H646" s="113" t="str">
        <f>IF($D$13=DataValidation!$A$6,Vols!O646/100,"")</f>
        <v/>
      </c>
    </row>
    <row r="647" spans="7:8" ht="15.75" x14ac:dyDescent="0.25">
      <c r="G647" s="20" t="str">
        <f>IF($D$13=DataValidation!$A$6,Vols!N647,"")</f>
        <v/>
      </c>
      <c r="H647" s="113" t="str">
        <f>IF($D$13=DataValidation!$A$6,Vols!O647/100,"")</f>
        <v/>
      </c>
    </row>
    <row r="648" spans="7:8" ht="15.75" x14ac:dyDescent="0.25">
      <c r="G648" s="20" t="str">
        <f>IF($D$13=DataValidation!$A$6,Vols!N648,"")</f>
        <v/>
      </c>
      <c r="H648" s="113" t="str">
        <f>IF($D$13=DataValidation!$A$6,Vols!O648/100,"")</f>
        <v/>
      </c>
    </row>
    <row r="649" spans="7:8" ht="15.75" x14ac:dyDescent="0.25">
      <c r="G649" s="20" t="str">
        <f>IF($D$13=DataValidation!$A$6,Vols!N649,"")</f>
        <v/>
      </c>
      <c r="H649" s="113" t="str">
        <f>IF($D$13=DataValidation!$A$6,Vols!O649/100,"")</f>
        <v/>
      </c>
    </row>
    <row r="650" spans="7:8" ht="15.75" x14ac:dyDescent="0.25">
      <c r="G650" s="20" t="str">
        <f>IF($D$13=DataValidation!$A$6,Vols!N650,"")</f>
        <v/>
      </c>
      <c r="H650" s="113" t="str">
        <f>IF($D$13=DataValidation!$A$6,Vols!O650/100,"")</f>
        <v/>
      </c>
    </row>
    <row r="651" spans="7:8" ht="15.75" x14ac:dyDescent="0.25">
      <c r="G651" s="20" t="str">
        <f>IF($D$13=DataValidation!$A$6,Vols!N651,"")</f>
        <v/>
      </c>
      <c r="H651" s="113" t="str">
        <f>IF($D$13=DataValidation!$A$6,Vols!O651/100,"")</f>
        <v/>
      </c>
    </row>
    <row r="652" spans="7:8" ht="15.75" x14ac:dyDescent="0.25">
      <c r="G652" s="20" t="str">
        <f>IF($D$13=DataValidation!$A$6,Vols!N652,"")</f>
        <v/>
      </c>
      <c r="H652" s="113" t="str">
        <f>IF($D$13=DataValidation!$A$6,Vols!O652/100,"")</f>
        <v/>
      </c>
    </row>
    <row r="653" spans="7:8" ht="15.75" x14ac:dyDescent="0.25">
      <c r="G653" s="20" t="str">
        <f>IF($D$13=DataValidation!$A$6,Vols!N653,"")</f>
        <v/>
      </c>
      <c r="H653" s="113" t="str">
        <f>IF($D$13=DataValidation!$A$6,Vols!O653/100,"")</f>
        <v/>
      </c>
    </row>
    <row r="654" spans="7:8" ht="15.75" x14ac:dyDescent="0.25">
      <c r="G654" s="20" t="str">
        <f>IF($D$13=DataValidation!$A$6,Vols!N654,"")</f>
        <v/>
      </c>
      <c r="H654" s="113" t="str">
        <f>IF($D$13=DataValidation!$A$6,Vols!O654/100,"")</f>
        <v/>
      </c>
    </row>
    <row r="655" spans="7:8" ht="15.75" x14ac:dyDescent="0.25">
      <c r="G655" s="20" t="str">
        <f>IF($D$13=DataValidation!$A$6,Vols!N655,"")</f>
        <v/>
      </c>
      <c r="H655" s="113" t="str">
        <f>IF($D$13=DataValidation!$A$6,Vols!O655/100,"")</f>
        <v/>
      </c>
    </row>
    <row r="656" spans="7:8" ht="15.75" x14ac:dyDescent="0.25">
      <c r="G656" s="20" t="str">
        <f>IF($D$13=DataValidation!$A$6,Vols!N656,"")</f>
        <v/>
      </c>
      <c r="H656" s="113" t="str">
        <f>IF($D$13=DataValidation!$A$6,Vols!O656/100,"")</f>
        <v/>
      </c>
    </row>
    <row r="657" spans="7:8" ht="15.75" x14ac:dyDescent="0.25">
      <c r="G657" s="20" t="str">
        <f>IF($D$13=DataValidation!$A$6,Vols!N657,"")</f>
        <v/>
      </c>
      <c r="H657" s="113" t="str">
        <f>IF($D$13=DataValidation!$A$6,Vols!O657/100,"")</f>
        <v/>
      </c>
    </row>
    <row r="658" spans="7:8" ht="15.75" x14ac:dyDescent="0.25">
      <c r="G658" s="20" t="str">
        <f>IF($D$13=DataValidation!$A$6,Vols!N658,"")</f>
        <v/>
      </c>
      <c r="H658" s="113" t="str">
        <f>IF($D$13=DataValidation!$A$6,Vols!O658/100,"")</f>
        <v/>
      </c>
    </row>
    <row r="659" spans="7:8" ht="15.75" x14ac:dyDescent="0.25">
      <c r="G659" s="20" t="str">
        <f>IF($D$13=DataValidation!$A$6,Vols!N659,"")</f>
        <v/>
      </c>
      <c r="H659" s="113" t="str">
        <f>IF($D$13=DataValidation!$A$6,Vols!O659/100,"")</f>
        <v/>
      </c>
    </row>
    <row r="660" spans="7:8" ht="15.75" x14ac:dyDescent="0.25">
      <c r="G660" s="20" t="str">
        <f>IF($D$13=DataValidation!$A$6,Vols!N660,"")</f>
        <v/>
      </c>
      <c r="H660" s="113" t="str">
        <f>IF($D$13=DataValidation!$A$6,Vols!O660/100,"")</f>
        <v/>
      </c>
    </row>
    <row r="661" spans="7:8" ht="15.75" x14ac:dyDescent="0.25">
      <c r="G661" s="20" t="str">
        <f>IF($D$13=DataValidation!$A$6,Vols!N661,"")</f>
        <v/>
      </c>
      <c r="H661" s="113" t="str">
        <f>IF($D$13=DataValidation!$A$6,Vols!O661/100,"")</f>
        <v/>
      </c>
    </row>
    <row r="662" spans="7:8" ht="15.75" x14ac:dyDescent="0.25">
      <c r="G662" s="20" t="str">
        <f>IF($D$13=DataValidation!$A$6,Vols!N662,"")</f>
        <v/>
      </c>
      <c r="H662" s="113" t="str">
        <f>IF($D$13=DataValidation!$A$6,Vols!O662/100,"")</f>
        <v/>
      </c>
    </row>
    <row r="663" spans="7:8" ht="15.75" x14ac:dyDescent="0.25">
      <c r="G663" s="20" t="str">
        <f>IF($D$13=DataValidation!$A$6,Vols!N663,"")</f>
        <v/>
      </c>
      <c r="H663" s="113" t="str">
        <f>IF($D$13=DataValidation!$A$6,Vols!O663/100,"")</f>
        <v/>
      </c>
    </row>
    <row r="664" spans="7:8" ht="15.75" x14ac:dyDescent="0.25">
      <c r="G664" s="20" t="str">
        <f>IF($D$13=DataValidation!$A$6,Vols!N664,"")</f>
        <v/>
      </c>
      <c r="H664" s="113" t="str">
        <f>IF($D$13=DataValidation!$A$6,Vols!O664/100,"")</f>
        <v/>
      </c>
    </row>
    <row r="665" spans="7:8" ht="15.75" x14ac:dyDescent="0.25">
      <c r="G665" s="20" t="str">
        <f>IF($D$13=DataValidation!$A$6,Vols!N665,"")</f>
        <v/>
      </c>
      <c r="H665" s="113" t="str">
        <f>IF($D$13=DataValidation!$A$6,Vols!O665/100,"")</f>
        <v/>
      </c>
    </row>
    <row r="666" spans="7:8" ht="15.75" x14ac:dyDescent="0.25">
      <c r="G666" s="20" t="str">
        <f>IF($D$13=DataValidation!$A$6,Vols!N666,"")</f>
        <v/>
      </c>
      <c r="H666" s="113" t="str">
        <f>IF($D$13=DataValidation!$A$6,Vols!O666/100,"")</f>
        <v/>
      </c>
    </row>
    <row r="667" spans="7:8" ht="15.75" x14ac:dyDescent="0.25">
      <c r="G667" s="20" t="str">
        <f>IF($D$13=DataValidation!$A$6,Vols!N667,"")</f>
        <v/>
      </c>
      <c r="H667" s="113" t="str">
        <f>IF($D$13=DataValidation!$A$6,Vols!O667/100,"")</f>
        <v/>
      </c>
    </row>
    <row r="668" spans="7:8" ht="15.75" x14ac:dyDescent="0.25">
      <c r="G668" s="20" t="str">
        <f>IF($D$13=DataValidation!$A$6,Vols!N668,"")</f>
        <v/>
      </c>
      <c r="H668" s="113" t="str">
        <f>IF($D$13=DataValidation!$A$6,Vols!O668/100,"")</f>
        <v/>
      </c>
    </row>
    <row r="669" spans="7:8" ht="15.75" x14ac:dyDescent="0.25">
      <c r="G669" s="20" t="str">
        <f>IF($D$13=DataValidation!$A$6,Vols!N669,"")</f>
        <v/>
      </c>
      <c r="H669" s="113" t="str">
        <f>IF($D$13=DataValidation!$A$6,Vols!O669/100,"")</f>
        <v/>
      </c>
    </row>
    <row r="670" spans="7:8" ht="15.75" x14ac:dyDescent="0.25">
      <c r="G670" s="20" t="str">
        <f>IF($D$13=DataValidation!$A$6,Vols!N670,"")</f>
        <v/>
      </c>
      <c r="H670" s="113" t="str">
        <f>IF($D$13=DataValidation!$A$6,Vols!O670/100,"")</f>
        <v/>
      </c>
    </row>
    <row r="671" spans="7:8" ht="15.75" x14ac:dyDescent="0.25">
      <c r="G671" s="20" t="str">
        <f>IF($D$13=DataValidation!$A$6,Vols!N671,"")</f>
        <v/>
      </c>
      <c r="H671" s="113" t="str">
        <f>IF($D$13=DataValidation!$A$6,Vols!O671/100,"")</f>
        <v/>
      </c>
    </row>
    <row r="672" spans="7:8" ht="15.75" x14ac:dyDescent="0.25">
      <c r="G672" s="20" t="str">
        <f>IF($D$13=DataValidation!$A$6,Vols!N672,"")</f>
        <v/>
      </c>
      <c r="H672" s="113" t="str">
        <f>IF($D$13=DataValidation!$A$6,Vols!O672/100,"")</f>
        <v/>
      </c>
    </row>
    <row r="673" spans="7:8" ht="15.75" x14ac:dyDescent="0.25">
      <c r="G673" s="20" t="str">
        <f>IF($D$13=DataValidation!$A$6,Vols!N673,"")</f>
        <v/>
      </c>
      <c r="H673" s="113" t="str">
        <f>IF($D$13=DataValidation!$A$6,Vols!O673/100,"")</f>
        <v/>
      </c>
    </row>
    <row r="674" spans="7:8" ht="15.75" x14ac:dyDescent="0.25">
      <c r="G674" s="20" t="str">
        <f>IF($D$13=DataValidation!$A$6,Vols!N674,"")</f>
        <v/>
      </c>
      <c r="H674" s="113" t="str">
        <f>IF($D$13=DataValidation!$A$6,Vols!O674/100,"")</f>
        <v/>
      </c>
    </row>
    <row r="675" spans="7:8" ht="15.75" x14ac:dyDescent="0.25">
      <c r="G675" s="20" t="str">
        <f>IF($D$13=DataValidation!$A$6,Vols!N675,"")</f>
        <v/>
      </c>
      <c r="H675" s="113" t="str">
        <f>IF($D$13=DataValidation!$A$6,Vols!O675/100,"")</f>
        <v/>
      </c>
    </row>
    <row r="676" spans="7:8" ht="15.75" x14ac:dyDescent="0.25">
      <c r="G676" s="20" t="str">
        <f>IF($D$13=DataValidation!$A$6,Vols!N676,"")</f>
        <v/>
      </c>
      <c r="H676" s="113" t="str">
        <f>IF($D$13=DataValidation!$A$6,Vols!O676/100,"")</f>
        <v/>
      </c>
    </row>
    <row r="677" spans="7:8" ht="15.75" x14ac:dyDescent="0.25">
      <c r="G677" s="20" t="str">
        <f>IF($D$13=DataValidation!$A$6,Vols!N677,"")</f>
        <v/>
      </c>
      <c r="H677" s="113" t="str">
        <f>IF($D$13=DataValidation!$A$6,Vols!O677/100,"")</f>
        <v/>
      </c>
    </row>
    <row r="678" spans="7:8" ht="15.75" x14ac:dyDescent="0.25">
      <c r="G678" s="20" t="str">
        <f>IF($D$13=DataValidation!$A$6,Vols!N678,"")</f>
        <v/>
      </c>
      <c r="H678" s="113" t="str">
        <f>IF($D$13=DataValidation!$A$6,Vols!O678/100,"")</f>
        <v/>
      </c>
    </row>
    <row r="679" spans="7:8" ht="15.75" x14ac:dyDescent="0.25">
      <c r="G679" s="20" t="str">
        <f>IF($D$13=DataValidation!$A$6,Vols!N679,"")</f>
        <v/>
      </c>
      <c r="H679" s="113" t="str">
        <f>IF($D$13=DataValidation!$A$6,Vols!O679/100,"")</f>
        <v/>
      </c>
    </row>
    <row r="680" spans="7:8" ht="15.75" x14ac:dyDescent="0.25">
      <c r="G680" s="20" t="str">
        <f>IF($D$13=DataValidation!$A$6,Vols!N680,"")</f>
        <v/>
      </c>
      <c r="H680" s="113" t="str">
        <f>IF($D$13=DataValidation!$A$6,Vols!O680/100,"")</f>
        <v/>
      </c>
    </row>
    <row r="681" spans="7:8" ht="15.75" x14ac:dyDescent="0.25">
      <c r="G681" s="20" t="str">
        <f>IF($D$13=DataValidation!$A$6,Vols!N681,"")</f>
        <v/>
      </c>
      <c r="H681" s="113" t="str">
        <f>IF($D$13=DataValidation!$A$6,Vols!O681/100,"")</f>
        <v/>
      </c>
    </row>
    <row r="682" spans="7:8" ht="15.75" x14ac:dyDescent="0.25">
      <c r="G682" s="20" t="str">
        <f>IF($D$13=DataValidation!$A$6,Vols!N682,"")</f>
        <v/>
      </c>
      <c r="H682" s="113" t="str">
        <f>IF($D$13=DataValidation!$A$6,Vols!O682/100,"")</f>
        <v/>
      </c>
    </row>
    <row r="683" spans="7:8" ht="15.75" x14ac:dyDescent="0.25">
      <c r="G683" s="20" t="str">
        <f>IF($D$13=DataValidation!$A$6,Vols!N683,"")</f>
        <v/>
      </c>
      <c r="H683" s="113" t="str">
        <f>IF($D$13=DataValidation!$A$6,Vols!O683/100,"")</f>
        <v/>
      </c>
    </row>
    <row r="684" spans="7:8" ht="15.75" x14ac:dyDescent="0.25">
      <c r="G684" s="20" t="str">
        <f>IF($D$13=DataValidation!$A$6,Vols!N684,"")</f>
        <v/>
      </c>
      <c r="H684" s="113" t="str">
        <f>IF($D$13=DataValidation!$A$6,Vols!O684/100,"")</f>
        <v/>
      </c>
    </row>
    <row r="685" spans="7:8" ht="15.75" x14ac:dyDescent="0.25">
      <c r="G685" s="20" t="str">
        <f>IF($D$13=DataValidation!$A$6,Vols!N685,"")</f>
        <v/>
      </c>
      <c r="H685" s="113" t="str">
        <f>IF($D$13=DataValidation!$A$6,Vols!O685/100,"")</f>
        <v/>
      </c>
    </row>
    <row r="686" spans="7:8" ht="15.75" x14ac:dyDescent="0.25">
      <c r="G686" s="20" t="str">
        <f>IF($D$13=DataValidation!$A$6,Vols!N686,"")</f>
        <v/>
      </c>
      <c r="H686" s="113" t="str">
        <f>IF($D$13=DataValidation!$A$6,Vols!O686/100,"")</f>
        <v/>
      </c>
    </row>
    <row r="687" spans="7:8" ht="15.75" x14ac:dyDescent="0.25">
      <c r="G687" s="20" t="str">
        <f>IF($D$13=DataValidation!$A$6,Vols!N687,"")</f>
        <v/>
      </c>
      <c r="H687" s="113" t="str">
        <f>IF($D$13=DataValidation!$A$6,Vols!O687/100,"")</f>
        <v/>
      </c>
    </row>
    <row r="688" spans="7:8" ht="15.75" x14ac:dyDescent="0.25">
      <c r="G688" s="20" t="str">
        <f>IF($D$13=DataValidation!$A$6,Vols!N688,"")</f>
        <v/>
      </c>
      <c r="H688" s="113" t="str">
        <f>IF($D$13=DataValidation!$A$6,Vols!O688/100,"")</f>
        <v/>
      </c>
    </row>
    <row r="689" spans="7:8" ht="15.75" x14ac:dyDescent="0.25">
      <c r="G689" s="20" t="str">
        <f>IF($D$13=DataValidation!$A$6,Vols!N689,"")</f>
        <v/>
      </c>
      <c r="H689" s="113" t="str">
        <f>IF($D$13=DataValidation!$A$6,Vols!O689/100,"")</f>
        <v/>
      </c>
    </row>
    <row r="690" spans="7:8" ht="15.75" x14ac:dyDescent="0.25">
      <c r="G690" s="20" t="str">
        <f>IF($D$13=DataValidation!$A$6,Vols!N690,"")</f>
        <v/>
      </c>
      <c r="H690" s="113" t="str">
        <f>IF($D$13=DataValidation!$A$6,Vols!O690/100,"")</f>
        <v/>
      </c>
    </row>
    <row r="691" spans="7:8" ht="15.75" x14ac:dyDescent="0.25">
      <c r="G691" s="20" t="str">
        <f>IF($D$13=DataValidation!$A$6,Vols!N691,"")</f>
        <v/>
      </c>
      <c r="H691" s="113" t="str">
        <f>IF($D$13=DataValidation!$A$6,Vols!O691/100,"")</f>
        <v/>
      </c>
    </row>
    <row r="692" spans="7:8" ht="15.75" x14ac:dyDescent="0.25">
      <c r="G692" s="20" t="str">
        <f>IF($D$13=DataValidation!$A$6,Vols!N692,"")</f>
        <v/>
      </c>
      <c r="H692" s="113" t="str">
        <f>IF($D$13=DataValidation!$A$6,Vols!O692/100,"")</f>
        <v/>
      </c>
    </row>
    <row r="693" spans="7:8" ht="15.75" x14ac:dyDescent="0.25">
      <c r="G693" s="20" t="str">
        <f>IF($D$13=DataValidation!$A$6,Vols!N693,"")</f>
        <v/>
      </c>
      <c r="H693" s="113" t="str">
        <f>IF($D$13=DataValidation!$A$6,Vols!O693/100,"")</f>
        <v/>
      </c>
    </row>
    <row r="694" spans="7:8" ht="15.75" x14ac:dyDescent="0.25">
      <c r="G694" s="20" t="str">
        <f>IF($D$13=DataValidation!$A$6,Vols!N694,"")</f>
        <v/>
      </c>
      <c r="H694" s="113" t="str">
        <f>IF($D$13=DataValidation!$A$6,Vols!O694/100,"")</f>
        <v/>
      </c>
    </row>
    <row r="695" spans="7:8" ht="15.75" x14ac:dyDescent="0.25">
      <c r="G695" s="20" t="str">
        <f>IF($D$13=DataValidation!$A$6,Vols!N695,"")</f>
        <v/>
      </c>
      <c r="H695" s="113" t="str">
        <f>IF($D$13=DataValidation!$A$6,Vols!O695/100,"")</f>
        <v/>
      </c>
    </row>
    <row r="696" spans="7:8" ht="15.75" x14ac:dyDescent="0.25">
      <c r="G696" s="20" t="str">
        <f>IF($D$13=DataValidation!$A$6,Vols!N696,"")</f>
        <v/>
      </c>
      <c r="H696" s="113" t="str">
        <f>IF($D$13=DataValidation!$A$6,Vols!O696/100,"")</f>
        <v/>
      </c>
    </row>
    <row r="697" spans="7:8" ht="15.75" x14ac:dyDescent="0.25">
      <c r="G697" s="20" t="str">
        <f>IF($D$13=DataValidation!$A$6,Vols!N697,"")</f>
        <v/>
      </c>
      <c r="H697" s="113" t="str">
        <f>IF($D$13=DataValidation!$A$6,Vols!O697/100,"")</f>
        <v/>
      </c>
    </row>
    <row r="698" spans="7:8" ht="15.75" x14ac:dyDescent="0.25">
      <c r="G698" s="20" t="str">
        <f>IF($D$13=DataValidation!$A$6,Vols!N698,"")</f>
        <v/>
      </c>
      <c r="H698" s="113" t="str">
        <f>IF($D$13=DataValidation!$A$6,Vols!O698/100,"")</f>
        <v/>
      </c>
    </row>
    <row r="699" spans="7:8" ht="15.75" x14ac:dyDescent="0.25">
      <c r="G699" s="20" t="str">
        <f>IF($D$13=DataValidation!$A$6,Vols!N699,"")</f>
        <v/>
      </c>
      <c r="H699" s="113" t="str">
        <f>IF($D$13=DataValidation!$A$6,Vols!O699/100,"")</f>
        <v/>
      </c>
    </row>
    <row r="700" spans="7:8" ht="15.75" x14ac:dyDescent="0.25">
      <c r="G700" s="20" t="str">
        <f>IF($D$13=DataValidation!$A$6,Vols!N700,"")</f>
        <v/>
      </c>
      <c r="H700" s="113" t="str">
        <f>IF($D$13=DataValidation!$A$6,Vols!O700/100,"")</f>
        <v/>
      </c>
    </row>
    <row r="701" spans="7:8" ht="15.75" x14ac:dyDescent="0.25">
      <c r="G701" s="20" t="str">
        <f>IF($D$13=DataValidation!$A$6,Vols!N701,"")</f>
        <v/>
      </c>
      <c r="H701" s="113" t="str">
        <f>IF($D$13=DataValidation!$A$6,Vols!O701/100,"")</f>
        <v/>
      </c>
    </row>
    <row r="702" spans="7:8" ht="15.75" x14ac:dyDescent="0.25">
      <c r="G702" s="20" t="str">
        <f>IF($D$13=DataValidation!$A$6,Vols!N702,"")</f>
        <v/>
      </c>
      <c r="H702" s="113" t="str">
        <f>IF($D$13=DataValidation!$A$6,Vols!O702/100,"")</f>
        <v/>
      </c>
    </row>
    <row r="703" spans="7:8" ht="15.75" x14ac:dyDescent="0.25">
      <c r="G703" s="20" t="str">
        <f>IF($D$13=DataValidation!$A$6,Vols!N703,"")</f>
        <v/>
      </c>
      <c r="H703" s="113" t="str">
        <f>IF($D$13=DataValidation!$A$6,Vols!O703/100,"")</f>
        <v/>
      </c>
    </row>
    <row r="704" spans="7:8" ht="15.75" x14ac:dyDescent="0.25">
      <c r="G704" s="20" t="str">
        <f>IF($D$13=DataValidation!$A$6,Vols!N704,"")</f>
        <v/>
      </c>
      <c r="H704" s="113" t="str">
        <f>IF($D$13=DataValidation!$A$6,Vols!O704/100,"")</f>
        <v/>
      </c>
    </row>
    <row r="705" spans="7:8" ht="15.75" x14ac:dyDescent="0.25">
      <c r="G705" s="20" t="str">
        <f>IF($D$13=DataValidation!$A$6,Vols!N705,"")</f>
        <v/>
      </c>
      <c r="H705" s="113" t="str">
        <f>IF($D$13=DataValidation!$A$6,Vols!O705/100,"")</f>
        <v/>
      </c>
    </row>
    <row r="706" spans="7:8" ht="15.75" x14ac:dyDescent="0.25">
      <c r="G706" s="20" t="str">
        <f>IF($D$13=DataValidation!$A$6,Vols!N706,"")</f>
        <v/>
      </c>
      <c r="H706" s="113" t="str">
        <f>IF($D$13=DataValidation!$A$6,Vols!O706/100,"")</f>
        <v/>
      </c>
    </row>
    <row r="707" spans="7:8" ht="15.75" x14ac:dyDescent="0.25">
      <c r="G707" s="20" t="str">
        <f>IF($D$13=DataValidation!$A$6,Vols!N707,"")</f>
        <v/>
      </c>
      <c r="H707" s="113" t="str">
        <f>IF($D$13=DataValidation!$A$6,Vols!O707/100,"")</f>
        <v/>
      </c>
    </row>
    <row r="708" spans="7:8" ht="15.75" x14ac:dyDescent="0.25">
      <c r="G708" s="20" t="str">
        <f>IF($D$13=DataValidation!$A$6,Vols!N708,"")</f>
        <v/>
      </c>
      <c r="H708" s="113" t="str">
        <f>IF($D$13=DataValidation!$A$6,Vols!O708/100,"")</f>
        <v/>
      </c>
    </row>
    <row r="709" spans="7:8" ht="15.75" x14ac:dyDescent="0.25">
      <c r="G709" s="20" t="str">
        <f>IF($D$13=DataValidation!$A$6,Vols!N709,"")</f>
        <v/>
      </c>
      <c r="H709" s="113" t="str">
        <f>IF($D$13=DataValidation!$A$6,Vols!O709/100,"")</f>
        <v/>
      </c>
    </row>
    <row r="710" spans="7:8" ht="15.75" x14ac:dyDescent="0.25">
      <c r="G710" s="20" t="str">
        <f>IF($D$13=DataValidation!$A$6,Vols!N710,"")</f>
        <v/>
      </c>
      <c r="H710" s="113" t="str">
        <f>IF($D$13=DataValidation!$A$6,Vols!O710/100,"")</f>
        <v/>
      </c>
    </row>
    <row r="711" spans="7:8" ht="15.75" x14ac:dyDescent="0.25">
      <c r="G711" s="20" t="str">
        <f>IF($D$13=DataValidation!$A$6,Vols!N711,"")</f>
        <v/>
      </c>
      <c r="H711" s="113" t="str">
        <f>IF($D$13=DataValidation!$A$6,Vols!O711/100,"")</f>
        <v/>
      </c>
    </row>
    <row r="712" spans="7:8" ht="15.75" x14ac:dyDescent="0.25">
      <c r="G712" s="20" t="str">
        <f>IF($D$13=DataValidation!$A$6,Vols!N712,"")</f>
        <v/>
      </c>
      <c r="H712" s="113" t="str">
        <f>IF($D$13=DataValidation!$A$6,Vols!O712/100,"")</f>
        <v/>
      </c>
    </row>
    <row r="713" spans="7:8" ht="15.75" x14ac:dyDescent="0.25">
      <c r="G713" s="20" t="str">
        <f>IF($D$13=DataValidation!$A$6,Vols!N713,"")</f>
        <v/>
      </c>
      <c r="H713" s="113" t="str">
        <f>IF($D$13=DataValidation!$A$6,Vols!O713/100,"")</f>
        <v/>
      </c>
    </row>
    <row r="714" spans="7:8" ht="15.75" x14ac:dyDescent="0.25">
      <c r="G714" s="20" t="str">
        <f>IF($D$13=DataValidation!$A$6,Vols!N714,"")</f>
        <v/>
      </c>
      <c r="H714" s="113" t="str">
        <f>IF($D$13=DataValidation!$A$6,Vols!O714/100,"")</f>
        <v/>
      </c>
    </row>
    <row r="715" spans="7:8" ht="15.75" x14ac:dyDescent="0.25">
      <c r="G715" s="20" t="str">
        <f>IF($D$13=DataValidation!$A$6,Vols!N715,"")</f>
        <v/>
      </c>
      <c r="H715" s="113" t="str">
        <f>IF($D$13=DataValidation!$A$6,Vols!O715/100,"")</f>
        <v/>
      </c>
    </row>
    <row r="716" spans="7:8" ht="15.75" x14ac:dyDescent="0.25">
      <c r="G716" s="20" t="str">
        <f>IF($D$13=DataValidation!$A$6,Vols!N716,"")</f>
        <v/>
      </c>
      <c r="H716" s="113" t="str">
        <f>IF($D$13=DataValidation!$A$6,Vols!O716/100,"")</f>
        <v/>
      </c>
    </row>
    <row r="717" spans="7:8" ht="15.75" x14ac:dyDescent="0.25">
      <c r="G717" s="20" t="str">
        <f>IF($D$13=DataValidation!$A$6,Vols!N717,"")</f>
        <v/>
      </c>
      <c r="H717" s="113" t="str">
        <f>IF($D$13=DataValidation!$A$6,Vols!O717/100,"")</f>
        <v/>
      </c>
    </row>
    <row r="718" spans="7:8" ht="15.75" x14ac:dyDescent="0.25">
      <c r="G718" s="20" t="str">
        <f>IF($D$13=DataValidation!$A$6,Vols!N718,"")</f>
        <v/>
      </c>
      <c r="H718" s="113" t="str">
        <f>IF($D$13=DataValidation!$A$6,Vols!O718/100,"")</f>
        <v/>
      </c>
    </row>
    <row r="719" spans="7:8" ht="15.75" x14ac:dyDescent="0.25">
      <c r="G719" s="20" t="str">
        <f>IF($D$13=DataValidation!$A$6,Vols!N719,"")</f>
        <v/>
      </c>
      <c r="H719" s="113" t="str">
        <f>IF($D$13=DataValidation!$A$6,Vols!O719/100,"")</f>
        <v/>
      </c>
    </row>
    <row r="720" spans="7:8" ht="15.75" x14ac:dyDescent="0.25">
      <c r="G720" s="20" t="str">
        <f>IF($D$13=DataValidation!$A$6,Vols!N720,"")</f>
        <v/>
      </c>
      <c r="H720" s="113" t="str">
        <f>IF($D$13=DataValidation!$A$6,Vols!O720/100,"")</f>
        <v/>
      </c>
    </row>
    <row r="721" spans="7:8" ht="15.75" x14ac:dyDescent="0.25">
      <c r="G721" s="20" t="str">
        <f>IF($D$13=DataValidation!$A$6,Vols!N721,"")</f>
        <v/>
      </c>
      <c r="H721" s="113" t="str">
        <f>IF($D$13=DataValidation!$A$6,Vols!O721/100,"")</f>
        <v/>
      </c>
    </row>
    <row r="722" spans="7:8" ht="15.75" x14ac:dyDescent="0.25">
      <c r="G722" s="20" t="str">
        <f>IF($D$13=DataValidation!$A$6,Vols!N722,"")</f>
        <v/>
      </c>
      <c r="H722" s="113" t="str">
        <f>IF($D$13=DataValidation!$A$6,Vols!O722/100,"")</f>
        <v/>
      </c>
    </row>
    <row r="723" spans="7:8" ht="15.75" x14ac:dyDescent="0.25">
      <c r="G723" s="20" t="str">
        <f>IF($D$13=DataValidation!$A$6,Vols!N723,"")</f>
        <v/>
      </c>
      <c r="H723" s="113" t="str">
        <f>IF($D$13=DataValidation!$A$6,Vols!O723/100,"")</f>
        <v/>
      </c>
    </row>
    <row r="724" spans="7:8" ht="15.75" x14ac:dyDescent="0.25">
      <c r="G724" s="20" t="str">
        <f>IF($D$13=DataValidation!$A$6,Vols!N724,"")</f>
        <v/>
      </c>
      <c r="H724" s="113" t="str">
        <f>IF($D$13=DataValidation!$A$6,Vols!O724/100,"")</f>
        <v/>
      </c>
    </row>
    <row r="725" spans="7:8" ht="15.75" x14ac:dyDescent="0.25">
      <c r="G725" s="20" t="str">
        <f>IF($D$13=DataValidation!$A$6,Vols!N725,"")</f>
        <v/>
      </c>
      <c r="H725" s="113" t="str">
        <f>IF($D$13=DataValidation!$A$6,Vols!O725/100,"")</f>
        <v/>
      </c>
    </row>
    <row r="726" spans="7:8" ht="15.75" x14ac:dyDescent="0.25">
      <c r="G726" s="20" t="str">
        <f>IF($D$13=DataValidation!$A$6,Vols!N726,"")</f>
        <v/>
      </c>
      <c r="H726" s="113" t="str">
        <f>IF($D$13=DataValidation!$A$6,Vols!O726/100,"")</f>
        <v/>
      </c>
    </row>
    <row r="727" spans="7:8" ht="15.75" x14ac:dyDescent="0.25">
      <c r="G727" s="20" t="str">
        <f>IF($D$13=DataValidation!$A$6,Vols!N727,"")</f>
        <v/>
      </c>
      <c r="H727" s="113" t="str">
        <f>IF($D$13=DataValidation!$A$6,Vols!O727/100,"")</f>
        <v/>
      </c>
    </row>
    <row r="728" spans="7:8" ht="15.75" x14ac:dyDescent="0.25">
      <c r="G728" s="20" t="str">
        <f>IF($D$13=DataValidation!$A$6,Vols!N728,"")</f>
        <v/>
      </c>
      <c r="H728" s="113" t="str">
        <f>IF($D$13=DataValidation!$A$6,Vols!O728/100,"")</f>
        <v/>
      </c>
    </row>
    <row r="729" spans="7:8" ht="15.75" x14ac:dyDescent="0.25">
      <c r="G729" s="20" t="str">
        <f>IF($D$13=DataValidation!$A$6,Vols!N729,"")</f>
        <v/>
      </c>
      <c r="H729" s="113" t="str">
        <f>IF($D$13=DataValidation!$A$6,Vols!O729/100,"")</f>
        <v/>
      </c>
    </row>
    <row r="730" spans="7:8" ht="15.75" x14ac:dyDescent="0.25">
      <c r="G730" s="20" t="str">
        <f>IF($D$13=DataValidation!$A$6,Vols!N730,"")</f>
        <v/>
      </c>
      <c r="H730" s="113" t="str">
        <f>IF($D$13=DataValidation!$A$6,Vols!O730/100,"")</f>
        <v/>
      </c>
    </row>
    <row r="731" spans="7:8" ht="15.75" x14ac:dyDescent="0.25">
      <c r="G731" s="20" t="str">
        <f>IF($D$13=DataValidation!$A$6,Vols!N731,"")</f>
        <v/>
      </c>
      <c r="H731" s="113" t="str">
        <f>IF($D$13=DataValidation!$A$6,Vols!O731/100,"")</f>
        <v/>
      </c>
    </row>
    <row r="732" spans="7:8" ht="15.75" x14ac:dyDescent="0.25">
      <c r="G732" s="20" t="str">
        <f>IF($D$13=DataValidation!$A$6,Vols!N732,"")</f>
        <v/>
      </c>
      <c r="H732" s="113" t="str">
        <f>IF($D$13=DataValidation!$A$6,Vols!O732/100,"")</f>
        <v/>
      </c>
    </row>
    <row r="733" spans="7:8" ht="15.75" x14ac:dyDescent="0.25">
      <c r="G733" s="20" t="str">
        <f>IF($D$13=DataValidation!$A$6,Vols!N733,"")</f>
        <v/>
      </c>
      <c r="H733" s="113" t="str">
        <f>IF($D$13=DataValidation!$A$6,Vols!O733/100,"")</f>
        <v/>
      </c>
    </row>
    <row r="734" spans="7:8" ht="15.75" x14ac:dyDescent="0.25">
      <c r="G734" s="20" t="str">
        <f>IF($D$13=DataValidation!$A$6,Vols!N734,"")</f>
        <v/>
      </c>
      <c r="H734" s="113" t="str">
        <f>IF($D$13=DataValidation!$A$6,Vols!O734/100,"")</f>
        <v/>
      </c>
    </row>
    <row r="735" spans="7:8" ht="15.75" x14ac:dyDescent="0.25">
      <c r="G735" s="20" t="str">
        <f>IF($D$13=DataValidation!$A$6,Vols!N735,"")</f>
        <v/>
      </c>
      <c r="H735" s="113" t="str">
        <f>IF($D$13=DataValidation!$A$6,Vols!O735/100,"")</f>
        <v/>
      </c>
    </row>
    <row r="736" spans="7:8" ht="15.75" x14ac:dyDescent="0.25">
      <c r="G736" s="20" t="str">
        <f>IF($D$13=DataValidation!$A$6,Vols!N736,"")</f>
        <v/>
      </c>
      <c r="H736" s="113" t="str">
        <f>IF($D$13=DataValidation!$A$6,Vols!O736/100,"")</f>
        <v/>
      </c>
    </row>
    <row r="737" spans="7:8" ht="15.75" x14ac:dyDescent="0.25">
      <c r="G737" s="20" t="str">
        <f>IF($D$13=DataValidation!$A$6,Vols!N737,"")</f>
        <v/>
      </c>
      <c r="H737" s="113" t="str">
        <f>IF($D$13=DataValidation!$A$6,Vols!O737/100,"")</f>
        <v/>
      </c>
    </row>
    <row r="738" spans="7:8" ht="15.75" x14ac:dyDescent="0.25">
      <c r="G738" s="20" t="str">
        <f>IF($D$13=DataValidation!$A$6,Vols!N738,"")</f>
        <v/>
      </c>
      <c r="H738" s="113" t="str">
        <f>IF($D$13=DataValidation!$A$6,Vols!O738/100,"")</f>
        <v/>
      </c>
    </row>
    <row r="739" spans="7:8" ht="15.75" x14ac:dyDescent="0.25">
      <c r="G739" s="20" t="str">
        <f>IF($D$13=DataValidation!$A$6,Vols!N739,"")</f>
        <v/>
      </c>
      <c r="H739" s="113" t="str">
        <f>IF($D$13=DataValidation!$A$6,Vols!O739/100,"")</f>
        <v/>
      </c>
    </row>
    <row r="740" spans="7:8" ht="15.75" x14ac:dyDescent="0.25">
      <c r="G740" s="20" t="str">
        <f>IF($D$13=DataValidation!$A$6,Vols!N740,"")</f>
        <v/>
      </c>
      <c r="H740" s="113" t="str">
        <f>IF($D$13=DataValidation!$A$6,Vols!O740/100,"")</f>
        <v/>
      </c>
    </row>
    <row r="741" spans="7:8" ht="15.75" x14ac:dyDescent="0.25">
      <c r="G741" s="20" t="str">
        <f>IF($D$13=DataValidation!$A$6,Vols!N741,"")</f>
        <v/>
      </c>
      <c r="H741" s="113" t="str">
        <f>IF($D$13=DataValidation!$A$6,Vols!O741/100,"")</f>
        <v/>
      </c>
    </row>
    <row r="742" spans="7:8" ht="15.75" x14ac:dyDescent="0.25">
      <c r="G742" s="20" t="str">
        <f>IF($D$13=DataValidation!$A$6,Vols!N742,"")</f>
        <v/>
      </c>
      <c r="H742" s="113" t="str">
        <f>IF($D$13=DataValidation!$A$6,Vols!O742/100,"")</f>
        <v/>
      </c>
    </row>
    <row r="743" spans="7:8" ht="15.75" x14ac:dyDescent="0.25">
      <c r="G743" s="20" t="str">
        <f>IF($D$13=DataValidation!$A$6,Vols!N743,"")</f>
        <v/>
      </c>
      <c r="H743" s="113" t="str">
        <f>IF($D$13=DataValidation!$A$6,Vols!O743/100,"")</f>
        <v/>
      </c>
    </row>
    <row r="744" spans="7:8" ht="15.75" x14ac:dyDescent="0.25">
      <c r="G744" s="20" t="str">
        <f>IF($D$13=DataValidation!$A$6,Vols!N744,"")</f>
        <v/>
      </c>
      <c r="H744" s="113" t="str">
        <f>IF($D$13=DataValidation!$A$6,Vols!O744/100,"")</f>
        <v/>
      </c>
    </row>
    <row r="745" spans="7:8" ht="15.75" x14ac:dyDescent="0.25">
      <c r="G745" s="20" t="str">
        <f>IF($D$13=DataValidation!$A$6,Vols!N745,"")</f>
        <v/>
      </c>
      <c r="H745" s="113" t="str">
        <f>IF($D$13=DataValidation!$A$6,Vols!O745/100,"")</f>
        <v/>
      </c>
    </row>
    <row r="746" spans="7:8" ht="15.75" x14ac:dyDescent="0.25">
      <c r="G746" s="20" t="str">
        <f>IF($D$13=DataValidation!$A$6,Vols!N746,"")</f>
        <v/>
      </c>
      <c r="H746" s="113" t="str">
        <f>IF($D$13=DataValidation!$A$6,Vols!O746/100,"")</f>
        <v/>
      </c>
    </row>
    <row r="747" spans="7:8" ht="15.75" x14ac:dyDescent="0.25">
      <c r="G747" s="20" t="str">
        <f>IF($D$13=DataValidation!$A$6,Vols!N747,"")</f>
        <v/>
      </c>
      <c r="H747" s="113" t="str">
        <f>IF($D$13=DataValidation!$A$6,Vols!O747/100,"")</f>
        <v/>
      </c>
    </row>
    <row r="748" spans="7:8" ht="15.75" x14ac:dyDescent="0.25">
      <c r="G748" s="20" t="str">
        <f>IF($D$13=DataValidation!$A$6,Vols!N748,"")</f>
        <v/>
      </c>
      <c r="H748" s="113" t="str">
        <f>IF($D$13=DataValidation!$A$6,Vols!O748/100,"")</f>
        <v/>
      </c>
    </row>
    <row r="749" spans="7:8" ht="15.75" x14ac:dyDescent="0.25">
      <c r="G749" s="20" t="str">
        <f>IF($D$13=DataValidation!$A$6,Vols!N749,"")</f>
        <v/>
      </c>
      <c r="H749" s="113" t="str">
        <f>IF($D$13=DataValidation!$A$6,Vols!O749/100,"")</f>
        <v/>
      </c>
    </row>
    <row r="750" spans="7:8" ht="15.75" x14ac:dyDescent="0.25">
      <c r="G750" s="20" t="str">
        <f>IF($D$13=DataValidation!$A$6,Vols!N750,"")</f>
        <v/>
      </c>
      <c r="H750" s="113" t="str">
        <f>IF($D$13=DataValidation!$A$6,Vols!O750/100,"")</f>
        <v/>
      </c>
    </row>
    <row r="751" spans="7:8" ht="15.75" x14ac:dyDescent="0.25">
      <c r="G751" s="20" t="str">
        <f>IF($D$13=DataValidation!$A$6,Vols!N751,"")</f>
        <v/>
      </c>
      <c r="H751" s="113" t="str">
        <f>IF($D$13=DataValidation!$A$6,Vols!O751/100,"")</f>
        <v/>
      </c>
    </row>
    <row r="752" spans="7:8" ht="15.75" x14ac:dyDescent="0.25">
      <c r="G752" s="20" t="str">
        <f>IF($D$13=DataValidation!$A$6,Vols!N752,"")</f>
        <v/>
      </c>
      <c r="H752" s="113" t="str">
        <f>IF($D$13=DataValidation!$A$6,Vols!O752/100,"")</f>
        <v/>
      </c>
    </row>
    <row r="753" spans="7:8" ht="15.75" x14ac:dyDescent="0.25">
      <c r="G753" s="20" t="str">
        <f>IF($D$13=DataValidation!$A$6,Vols!N753,"")</f>
        <v/>
      </c>
      <c r="H753" s="113" t="str">
        <f>IF($D$13=DataValidation!$A$6,Vols!O753/100,"")</f>
        <v/>
      </c>
    </row>
    <row r="754" spans="7:8" ht="15.75" x14ac:dyDescent="0.25">
      <c r="G754" s="20" t="str">
        <f>IF($D$13=DataValidation!$A$6,Vols!N754,"")</f>
        <v/>
      </c>
      <c r="H754" s="113" t="str">
        <f>IF($D$13=DataValidation!$A$6,Vols!O754/100,"")</f>
        <v/>
      </c>
    </row>
    <row r="755" spans="7:8" ht="15.75" x14ac:dyDescent="0.25">
      <c r="G755" s="20" t="str">
        <f>IF($D$13=DataValidation!$A$6,Vols!N755,"")</f>
        <v/>
      </c>
      <c r="H755" s="113" t="str">
        <f>IF($D$13=DataValidation!$A$6,Vols!O755/100,"")</f>
        <v/>
      </c>
    </row>
    <row r="756" spans="7:8" ht="15.75" x14ac:dyDescent="0.25">
      <c r="G756" s="20" t="str">
        <f>IF($D$13=DataValidation!$A$6,Vols!N756,"")</f>
        <v/>
      </c>
      <c r="H756" s="113" t="str">
        <f>IF($D$13=DataValidation!$A$6,Vols!O756/100,"")</f>
        <v/>
      </c>
    </row>
    <row r="757" spans="7:8" ht="15.75" x14ac:dyDescent="0.25">
      <c r="G757" s="20" t="str">
        <f>IF($D$13=DataValidation!$A$6,Vols!N757,"")</f>
        <v/>
      </c>
      <c r="H757" s="113" t="str">
        <f>IF($D$13=DataValidation!$A$6,Vols!O757/100,"")</f>
        <v/>
      </c>
    </row>
    <row r="758" spans="7:8" ht="15.75" x14ac:dyDescent="0.25">
      <c r="G758" s="20" t="str">
        <f>IF($D$13=DataValidation!$A$6,Vols!N758,"")</f>
        <v/>
      </c>
      <c r="H758" s="113" t="str">
        <f>IF($D$13=DataValidation!$A$6,Vols!O758/100,"")</f>
        <v/>
      </c>
    </row>
    <row r="759" spans="7:8" ht="15.75" x14ac:dyDescent="0.25">
      <c r="G759" s="20" t="str">
        <f>IF($D$13=DataValidation!$A$6,Vols!N759,"")</f>
        <v/>
      </c>
      <c r="H759" s="113" t="str">
        <f>IF($D$13=DataValidation!$A$6,Vols!O759/100,"")</f>
        <v/>
      </c>
    </row>
    <row r="760" spans="7:8" ht="15.75" x14ac:dyDescent="0.25">
      <c r="G760" s="20" t="str">
        <f>IF($D$13=DataValidation!$A$6,Vols!N760,"")</f>
        <v/>
      </c>
      <c r="H760" s="113" t="str">
        <f>IF($D$13=DataValidation!$A$6,Vols!O760/100,"")</f>
        <v/>
      </c>
    </row>
    <row r="761" spans="7:8" ht="15.75" x14ac:dyDescent="0.25">
      <c r="G761" s="20" t="str">
        <f>IF($D$13=DataValidation!$A$6,Vols!N761,"")</f>
        <v/>
      </c>
      <c r="H761" s="113" t="str">
        <f>IF($D$13=DataValidation!$A$6,Vols!O761/100,"")</f>
        <v/>
      </c>
    </row>
    <row r="762" spans="7:8" ht="15.75" x14ac:dyDescent="0.25">
      <c r="G762" s="20" t="str">
        <f>IF($D$13=DataValidation!$A$6,Vols!N762,"")</f>
        <v/>
      </c>
      <c r="H762" s="113" t="str">
        <f>IF($D$13=DataValidation!$A$6,Vols!O762/100,"")</f>
        <v/>
      </c>
    </row>
    <row r="763" spans="7:8" ht="15.75" x14ac:dyDescent="0.25">
      <c r="G763" s="20" t="str">
        <f>IF($D$13=DataValidation!$A$6,Vols!N763,"")</f>
        <v/>
      </c>
      <c r="H763" s="113" t="str">
        <f>IF($D$13=DataValidation!$A$6,Vols!O763/100,"")</f>
        <v/>
      </c>
    </row>
    <row r="764" spans="7:8" ht="15.75" x14ac:dyDescent="0.25">
      <c r="G764" s="20" t="str">
        <f>IF($D$13=DataValidation!$A$6,Vols!N764,"")</f>
        <v/>
      </c>
      <c r="H764" s="113" t="str">
        <f>IF($D$13=DataValidation!$A$6,Vols!O764/100,"")</f>
        <v/>
      </c>
    </row>
    <row r="765" spans="7:8" ht="15.75" x14ac:dyDescent="0.25">
      <c r="G765" s="20" t="str">
        <f>IF($D$13=DataValidation!$A$6,Vols!N765,"")</f>
        <v/>
      </c>
      <c r="H765" s="113" t="str">
        <f>IF($D$13=DataValidation!$A$6,Vols!O765/100,"")</f>
        <v/>
      </c>
    </row>
    <row r="766" spans="7:8" ht="15.75" x14ac:dyDescent="0.25">
      <c r="G766" s="20" t="str">
        <f>IF($D$13=DataValidation!$A$6,Vols!N766,"")</f>
        <v/>
      </c>
      <c r="H766" s="113" t="str">
        <f>IF($D$13=DataValidation!$A$6,Vols!O766/100,"")</f>
        <v/>
      </c>
    </row>
    <row r="767" spans="7:8" ht="15.75" x14ac:dyDescent="0.25">
      <c r="G767" s="20" t="str">
        <f>IF($D$13=DataValidation!$A$6,Vols!N767,"")</f>
        <v/>
      </c>
      <c r="H767" s="113" t="str">
        <f>IF($D$13=DataValidation!$A$6,Vols!O767/100,"")</f>
        <v/>
      </c>
    </row>
    <row r="768" spans="7:8" ht="15.75" x14ac:dyDescent="0.25">
      <c r="G768" s="20" t="str">
        <f>IF($D$13=DataValidation!$A$6,Vols!N768,"")</f>
        <v/>
      </c>
      <c r="H768" s="113" t="str">
        <f>IF($D$13=DataValidation!$A$6,Vols!O768/100,"")</f>
        <v/>
      </c>
    </row>
    <row r="769" spans="7:8" ht="15.75" x14ac:dyDescent="0.25">
      <c r="G769" s="20" t="str">
        <f>IF($D$13=DataValidation!$A$6,Vols!N769,"")</f>
        <v/>
      </c>
      <c r="H769" s="113" t="str">
        <f>IF($D$13=DataValidation!$A$6,Vols!O769/100,"")</f>
        <v/>
      </c>
    </row>
    <row r="770" spans="7:8" ht="15.75" x14ac:dyDescent="0.25">
      <c r="G770" s="20" t="str">
        <f>IF($D$13=DataValidation!$A$6,Vols!N770,"")</f>
        <v/>
      </c>
      <c r="H770" s="113" t="str">
        <f>IF($D$13=DataValidation!$A$6,Vols!O770/100,"")</f>
        <v/>
      </c>
    </row>
    <row r="771" spans="7:8" ht="15.75" x14ac:dyDescent="0.25">
      <c r="G771" s="20" t="str">
        <f>IF($D$13=DataValidation!$A$6,Vols!N771,"")</f>
        <v/>
      </c>
      <c r="H771" s="113" t="str">
        <f>IF($D$13=DataValidation!$A$6,Vols!O771/100,"")</f>
        <v/>
      </c>
    </row>
    <row r="772" spans="7:8" ht="15.75" x14ac:dyDescent="0.25">
      <c r="G772" s="20" t="str">
        <f>IF($D$13=DataValidation!$A$6,Vols!N772,"")</f>
        <v/>
      </c>
      <c r="H772" s="113" t="str">
        <f>IF($D$13=DataValidation!$A$6,Vols!O772/100,"")</f>
        <v/>
      </c>
    </row>
    <row r="773" spans="7:8" ht="15.75" x14ac:dyDescent="0.25">
      <c r="G773" s="20" t="str">
        <f>IF($D$13=DataValidation!$A$6,Vols!N773,"")</f>
        <v/>
      </c>
      <c r="H773" s="113" t="str">
        <f>IF($D$13=DataValidation!$A$6,Vols!O773/100,"")</f>
        <v/>
      </c>
    </row>
    <row r="774" spans="7:8" ht="15.75" x14ac:dyDescent="0.25">
      <c r="G774" s="20" t="str">
        <f>IF($D$13=DataValidation!$A$6,Vols!N774,"")</f>
        <v/>
      </c>
      <c r="H774" s="113" t="str">
        <f>IF($D$13=DataValidation!$A$6,Vols!O774/100,"")</f>
        <v/>
      </c>
    </row>
    <row r="775" spans="7:8" ht="15.75" x14ac:dyDescent="0.25">
      <c r="G775" s="20" t="str">
        <f>IF($D$13=DataValidation!$A$6,Vols!N775,"")</f>
        <v/>
      </c>
      <c r="H775" s="113" t="str">
        <f>IF($D$13=DataValidation!$A$6,Vols!O775/100,"")</f>
        <v/>
      </c>
    </row>
    <row r="776" spans="7:8" ht="15.75" x14ac:dyDescent="0.25">
      <c r="G776" s="20" t="str">
        <f>IF($D$13=DataValidation!$A$6,Vols!N776,"")</f>
        <v/>
      </c>
      <c r="H776" s="113" t="str">
        <f>IF($D$13=DataValidation!$A$6,Vols!O776/100,"")</f>
        <v/>
      </c>
    </row>
    <row r="777" spans="7:8" ht="15.75" x14ac:dyDescent="0.25">
      <c r="G777" s="20" t="str">
        <f>IF($D$13=DataValidation!$A$6,Vols!N777,"")</f>
        <v/>
      </c>
      <c r="H777" s="113" t="str">
        <f>IF($D$13=DataValidation!$A$6,Vols!O777/100,"")</f>
        <v/>
      </c>
    </row>
    <row r="778" spans="7:8" ht="15.75" x14ac:dyDescent="0.25">
      <c r="G778" s="20" t="str">
        <f>IF($D$13=DataValidation!$A$6,Vols!N778,"")</f>
        <v/>
      </c>
      <c r="H778" s="113" t="str">
        <f>IF($D$13=DataValidation!$A$6,Vols!O778/100,"")</f>
        <v/>
      </c>
    </row>
    <row r="779" spans="7:8" ht="15.75" x14ac:dyDescent="0.25">
      <c r="G779" s="20" t="str">
        <f>IF($D$13=DataValidation!$A$6,Vols!N779,"")</f>
        <v/>
      </c>
      <c r="H779" s="113" t="str">
        <f>IF($D$13=DataValidation!$A$6,Vols!O779/100,"")</f>
        <v/>
      </c>
    </row>
    <row r="780" spans="7:8" ht="15.75" x14ac:dyDescent="0.25">
      <c r="G780" s="20" t="str">
        <f>IF($D$13=DataValidation!$A$6,Vols!N780,"")</f>
        <v/>
      </c>
      <c r="H780" s="113" t="str">
        <f>IF($D$13=DataValidation!$A$6,Vols!O780/100,"")</f>
        <v/>
      </c>
    </row>
    <row r="781" spans="7:8" ht="15.75" x14ac:dyDescent="0.25">
      <c r="G781" s="20" t="str">
        <f>IF($D$13=DataValidation!$A$6,Vols!N781,"")</f>
        <v/>
      </c>
      <c r="H781" s="113" t="str">
        <f>IF($D$13=DataValidation!$A$6,Vols!O781/100,"")</f>
        <v/>
      </c>
    </row>
    <row r="782" spans="7:8" ht="15.75" x14ac:dyDescent="0.25">
      <c r="G782" s="20" t="str">
        <f>IF($D$13=DataValidation!$A$6,Vols!N782,"")</f>
        <v/>
      </c>
      <c r="H782" s="113" t="str">
        <f>IF($D$13=DataValidation!$A$6,Vols!O782/100,"")</f>
        <v/>
      </c>
    </row>
    <row r="783" spans="7:8" ht="15.75" x14ac:dyDescent="0.25">
      <c r="G783" s="20" t="str">
        <f>IF($D$13=DataValidation!$A$6,Vols!N783,"")</f>
        <v/>
      </c>
      <c r="H783" s="113" t="str">
        <f>IF($D$13=DataValidation!$A$6,Vols!O783/100,"")</f>
        <v/>
      </c>
    </row>
    <row r="784" spans="7:8" ht="15.75" x14ac:dyDescent="0.25">
      <c r="G784" s="20" t="str">
        <f>IF($D$13=DataValidation!$A$6,Vols!N784,"")</f>
        <v/>
      </c>
      <c r="H784" s="113" t="str">
        <f>IF($D$13=DataValidation!$A$6,Vols!O784/100,"")</f>
        <v/>
      </c>
    </row>
    <row r="785" spans="7:8" ht="15.75" x14ac:dyDescent="0.25">
      <c r="G785" s="20" t="str">
        <f>IF($D$13=DataValidation!$A$6,Vols!N785,"")</f>
        <v/>
      </c>
      <c r="H785" s="113" t="str">
        <f>IF($D$13=DataValidation!$A$6,Vols!O785/100,"")</f>
        <v/>
      </c>
    </row>
    <row r="786" spans="7:8" ht="15.75" x14ac:dyDescent="0.25">
      <c r="G786" s="20" t="str">
        <f>IF($D$13=DataValidation!$A$6,Vols!N786,"")</f>
        <v/>
      </c>
      <c r="H786" s="113" t="str">
        <f>IF($D$13=DataValidation!$A$6,Vols!O786/100,"")</f>
        <v/>
      </c>
    </row>
    <row r="787" spans="7:8" ht="15.75" x14ac:dyDescent="0.25">
      <c r="G787" s="20" t="str">
        <f>IF($D$13=DataValidation!$A$6,Vols!N787,"")</f>
        <v/>
      </c>
      <c r="H787" s="113" t="str">
        <f>IF($D$13=DataValidation!$A$6,Vols!O787/100,"")</f>
        <v/>
      </c>
    </row>
    <row r="788" spans="7:8" ht="15.75" x14ac:dyDescent="0.25">
      <c r="G788" s="20" t="str">
        <f>IF($D$13=DataValidation!$A$6,Vols!N788,"")</f>
        <v/>
      </c>
      <c r="H788" s="113" t="str">
        <f>IF($D$13=DataValidation!$A$6,Vols!O788/100,"")</f>
        <v/>
      </c>
    </row>
    <row r="789" spans="7:8" ht="15.75" x14ac:dyDescent="0.25">
      <c r="G789" s="20" t="str">
        <f>IF($D$13=DataValidation!$A$6,Vols!N789,"")</f>
        <v/>
      </c>
      <c r="H789" s="113" t="str">
        <f>IF($D$13=DataValidation!$A$6,Vols!O789/100,"")</f>
        <v/>
      </c>
    </row>
    <row r="790" spans="7:8" ht="15.75" x14ac:dyDescent="0.25">
      <c r="G790" s="20" t="str">
        <f>IF($D$13=DataValidation!$A$6,Vols!N790,"")</f>
        <v/>
      </c>
      <c r="H790" s="113" t="str">
        <f>IF($D$13=DataValidation!$A$6,Vols!O790/100,"")</f>
        <v/>
      </c>
    </row>
    <row r="791" spans="7:8" ht="15.75" x14ac:dyDescent="0.25">
      <c r="G791" s="20" t="str">
        <f>IF($D$13=DataValidation!$A$6,Vols!N791,"")</f>
        <v/>
      </c>
      <c r="H791" s="113" t="str">
        <f>IF($D$13=DataValidation!$A$6,Vols!O791/100,"")</f>
        <v/>
      </c>
    </row>
    <row r="792" spans="7:8" ht="15.75" x14ac:dyDescent="0.25">
      <c r="G792" s="20" t="str">
        <f>IF($D$13=DataValidation!$A$6,Vols!N792,"")</f>
        <v/>
      </c>
      <c r="H792" s="113" t="str">
        <f>IF($D$13=DataValidation!$A$6,Vols!O792/100,"")</f>
        <v/>
      </c>
    </row>
    <row r="793" spans="7:8" ht="15.75" x14ac:dyDescent="0.25">
      <c r="G793" s="20" t="str">
        <f>IF($D$13=DataValidation!$A$6,Vols!N793,"")</f>
        <v/>
      </c>
      <c r="H793" s="113" t="str">
        <f>IF($D$13=DataValidation!$A$6,Vols!O793/100,"")</f>
        <v/>
      </c>
    </row>
    <row r="794" spans="7:8" ht="15.75" x14ac:dyDescent="0.25">
      <c r="G794" s="20" t="str">
        <f>IF($D$13=DataValidation!$A$6,Vols!N794,"")</f>
        <v/>
      </c>
      <c r="H794" s="113" t="str">
        <f>IF($D$13=DataValidation!$A$6,Vols!O794/100,"")</f>
        <v/>
      </c>
    </row>
    <row r="795" spans="7:8" ht="15.75" x14ac:dyDescent="0.25">
      <c r="G795" s="20" t="str">
        <f>IF($D$13=DataValidation!$A$6,Vols!N795,"")</f>
        <v/>
      </c>
      <c r="H795" s="113" t="str">
        <f>IF($D$13=DataValidation!$A$6,Vols!O795/100,"")</f>
        <v/>
      </c>
    </row>
    <row r="796" spans="7:8" ht="15.75" x14ac:dyDescent="0.25">
      <c r="G796" s="20" t="str">
        <f>IF($D$13=DataValidation!$A$6,Vols!N796,"")</f>
        <v/>
      </c>
      <c r="H796" s="113" t="str">
        <f>IF($D$13=DataValidation!$A$6,Vols!O796/100,"")</f>
        <v/>
      </c>
    </row>
    <row r="797" spans="7:8" ht="15.75" x14ac:dyDescent="0.25">
      <c r="G797" s="20" t="str">
        <f>IF($D$13=DataValidation!$A$6,Vols!N797,"")</f>
        <v/>
      </c>
      <c r="H797" s="113" t="str">
        <f>IF($D$13=DataValidation!$A$6,Vols!O797/100,"")</f>
        <v/>
      </c>
    </row>
    <row r="798" spans="7:8" ht="15.75" x14ac:dyDescent="0.25">
      <c r="G798" s="20" t="str">
        <f>IF($D$13=DataValidation!$A$6,Vols!N798,"")</f>
        <v/>
      </c>
      <c r="H798" s="113" t="str">
        <f>IF($D$13=DataValidation!$A$6,Vols!O798/100,"")</f>
        <v/>
      </c>
    </row>
    <row r="799" spans="7:8" ht="15.75" x14ac:dyDescent="0.25">
      <c r="G799" s="20" t="str">
        <f>IF($D$13=DataValidation!$A$6,Vols!N799,"")</f>
        <v/>
      </c>
      <c r="H799" s="113" t="str">
        <f>IF($D$13=DataValidation!$A$6,Vols!O799/100,"")</f>
        <v/>
      </c>
    </row>
    <row r="800" spans="7:8" ht="15.75" x14ac:dyDescent="0.25">
      <c r="G800" s="20" t="str">
        <f>IF($D$13=DataValidation!$A$6,Vols!N800,"")</f>
        <v/>
      </c>
      <c r="H800" s="113" t="str">
        <f>IF($D$13=DataValidation!$A$6,Vols!O800/100,"")</f>
        <v/>
      </c>
    </row>
    <row r="801" spans="7:8" ht="15.75" x14ac:dyDescent="0.25">
      <c r="G801" s="20" t="str">
        <f>IF($D$13=DataValidation!$A$6,Vols!N801,"")</f>
        <v/>
      </c>
      <c r="H801" s="113" t="str">
        <f>IF($D$13=DataValidation!$A$6,Vols!O801/100,"")</f>
        <v/>
      </c>
    </row>
    <row r="802" spans="7:8" ht="15.75" x14ac:dyDescent="0.25">
      <c r="G802" s="20" t="str">
        <f>IF($D$13=DataValidation!$A$6,Vols!N802,"")</f>
        <v/>
      </c>
      <c r="H802" s="113" t="str">
        <f>IF($D$13=DataValidation!$A$6,Vols!O802/100,"")</f>
        <v/>
      </c>
    </row>
    <row r="803" spans="7:8" ht="15.75" x14ac:dyDescent="0.25">
      <c r="G803" s="20" t="str">
        <f>IF($D$13=DataValidation!$A$6,Vols!N803,"")</f>
        <v/>
      </c>
      <c r="H803" s="113" t="str">
        <f>IF($D$13=DataValidation!$A$6,Vols!O803/100,"")</f>
        <v/>
      </c>
    </row>
    <row r="804" spans="7:8" ht="15.75" x14ac:dyDescent="0.25">
      <c r="G804" s="20" t="str">
        <f>IF($D$13=DataValidation!$A$6,Vols!N804,"")</f>
        <v/>
      </c>
      <c r="H804" s="113" t="str">
        <f>IF($D$13=DataValidation!$A$6,Vols!O804/100,"")</f>
        <v/>
      </c>
    </row>
    <row r="805" spans="7:8" ht="15.75" x14ac:dyDescent="0.25">
      <c r="G805" s="20" t="str">
        <f>IF($D$13=DataValidation!$A$6,Vols!N805,"")</f>
        <v/>
      </c>
      <c r="H805" s="113" t="str">
        <f>IF($D$13=DataValidation!$A$6,Vols!O805/100,"")</f>
        <v/>
      </c>
    </row>
    <row r="806" spans="7:8" ht="15.75" x14ac:dyDescent="0.25">
      <c r="G806" s="20" t="str">
        <f>IF($D$13=DataValidation!$A$6,Vols!N806,"")</f>
        <v/>
      </c>
      <c r="H806" s="113" t="str">
        <f>IF($D$13=DataValidation!$A$6,Vols!O806/100,"")</f>
        <v/>
      </c>
    </row>
    <row r="807" spans="7:8" ht="15.75" x14ac:dyDescent="0.25">
      <c r="G807" s="20" t="str">
        <f>IF($D$13=DataValidation!$A$6,Vols!N807,"")</f>
        <v/>
      </c>
      <c r="H807" s="113" t="str">
        <f>IF($D$13=DataValidation!$A$6,Vols!O807/100,"")</f>
        <v/>
      </c>
    </row>
    <row r="808" spans="7:8" ht="15.75" x14ac:dyDescent="0.25">
      <c r="G808" s="20" t="str">
        <f>IF($D$13=DataValidation!$A$6,Vols!N808,"")</f>
        <v/>
      </c>
      <c r="H808" s="113" t="str">
        <f>IF($D$13=DataValidation!$A$6,Vols!O808/100,"")</f>
        <v/>
      </c>
    </row>
    <row r="809" spans="7:8" ht="15.75" x14ac:dyDescent="0.25">
      <c r="G809" s="20" t="str">
        <f>IF($D$13=DataValidation!$A$6,Vols!N809,"")</f>
        <v/>
      </c>
      <c r="H809" s="113" t="str">
        <f>IF($D$13=DataValidation!$A$6,Vols!O809/100,"")</f>
        <v/>
      </c>
    </row>
    <row r="810" spans="7:8" ht="15.75" x14ac:dyDescent="0.25">
      <c r="G810" s="20" t="str">
        <f>IF($D$13=DataValidation!$A$6,Vols!N810,"")</f>
        <v/>
      </c>
      <c r="H810" s="113" t="str">
        <f>IF($D$13=DataValidation!$A$6,Vols!O810/100,"")</f>
        <v/>
      </c>
    </row>
    <row r="811" spans="7:8" ht="15.75" x14ac:dyDescent="0.25">
      <c r="G811" s="20" t="str">
        <f>IF($D$13=DataValidation!$A$6,Vols!N811,"")</f>
        <v/>
      </c>
      <c r="H811" s="113" t="str">
        <f>IF($D$13=DataValidation!$A$6,Vols!O811/100,"")</f>
        <v/>
      </c>
    </row>
    <row r="812" spans="7:8" ht="15.75" x14ac:dyDescent="0.25">
      <c r="G812" s="20" t="str">
        <f>IF($D$13=DataValidation!$A$6,Vols!N812,"")</f>
        <v/>
      </c>
      <c r="H812" s="113" t="str">
        <f>IF($D$13=DataValidation!$A$6,Vols!O812/100,"")</f>
        <v/>
      </c>
    </row>
    <row r="813" spans="7:8" ht="15.75" x14ac:dyDescent="0.25">
      <c r="G813" s="20" t="str">
        <f>IF($D$13=DataValidation!$A$6,Vols!N813,"")</f>
        <v/>
      </c>
      <c r="H813" s="113" t="str">
        <f>IF($D$13=DataValidation!$A$6,Vols!O813/100,"")</f>
        <v/>
      </c>
    </row>
    <row r="814" spans="7:8" ht="15.75" x14ac:dyDescent="0.25">
      <c r="G814" s="20" t="str">
        <f>IF($D$13=DataValidation!$A$6,Vols!N814,"")</f>
        <v/>
      </c>
      <c r="H814" s="113" t="str">
        <f>IF($D$13=DataValidation!$A$6,Vols!O814/100,"")</f>
        <v/>
      </c>
    </row>
    <row r="815" spans="7:8" ht="15.75" x14ac:dyDescent="0.25">
      <c r="G815" s="20" t="str">
        <f>IF($D$13=DataValidation!$A$6,Vols!N815,"")</f>
        <v/>
      </c>
      <c r="H815" s="113" t="str">
        <f>IF($D$13=DataValidation!$A$6,Vols!O815/100,"")</f>
        <v/>
      </c>
    </row>
    <row r="816" spans="7:8" ht="15.75" x14ac:dyDescent="0.25">
      <c r="G816" s="20" t="str">
        <f>IF($D$13=DataValidation!$A$6,Vols!N816,"")</f>
        <v/>
      </c>
      <c r="H816" s="113" t="str">
        <f>IF($D$13=DataValidation!$A$6,Vols!O816/100,"")</f>
        <v/>
      </c>
    </row>
    <row r="817" spans="7:8" ht="15.75" x14ac:dyDescent="0.25">
      <c r="G817" s="20" t="str">
        <f>IF($D$13=DataValidation!$A$6,Vols!N817,"")</f>
        <v/>
      </c>
      <c r="H817" s="113" t="str">
        <f>IF($D$13=DataValidation!$A$6,Vols!O817/100,"")</f>
        <v/>
      </c>
    </row>
    <row r="818" spans="7:8" ht="15.75" x14ac:dyDescent="0.25">
      <c r="G818" s="20" t="str">
        <f>IF($D$13=DataValidation!$A$6,Vols!N818,"")</f>
        <v/>
      </c>
      <c r="H818" s="113" t="str">
        <f>IF($D$13=DataValidation!$A$6,Vols!O818/100,"")</f>
        <v/>
      </c>
    </row>
    <row r="819" spans="7:8" ht="15.75" x14ac:dyDescent="0.25">
      <c r="G819" s="20" t="str">
        <f>IF($D$13=DataValidation!$A$6,Vols!N819,"")</f>
        <v/>
      </c>
      <c r="H819" s="113" t="str">
        <f>IF($D$13=DataValidation!$A$6,Vols!O819/100,"")</f>
        <v/>
      </c>
    </row>
    <row r="820" spans="7:8" ht="15.75" x14ac:dyDescent="0.25">
      <c r="G820" s="20" t="str">
        <f>IF($D$13=DataValidation!$A$6,Vols!N820,"")</f>
        <v/>
      </c>
      <c r="H820" s="113" t="str">
        <f>IF($D$13=DataValidation!$A$6,Vols!O820/100,"")</f>
        <v/>
      </c>
    </row>
    <row r="821" spans="7:8" ht="15.75" x14ac:dyDescent="0.25">
      <c r="G821" s="20" t="str">
        <f>IF($D$13=DataValidation!$A$6,Vols!N821,"")</f>
        <v/>
      </c>
      <c r="H821" s="113" t="str">
        <f>IF($D$13=DataValidation!$A$6,Vols!O821/100,"")</f>
        <v/>
      </c>
    </row>
    <row r="822" spans="7:8" ht="15.75" x14ac:dyDescent="0.25">
      <c r="G822" s="20" t="str">
        <f>IF($D$13=DataValidation!$A$6,Vols!N822,"")</f>
        <v/>
      </c>
      <c r="H822" s="113" t="str">
        <f>IF($D$13=DataValidation!$A$6,Vols!O822/100,"")</f>
        <v/>
      </c>
    </row>
    <row r="823" spans="7:8" ht="15.75" x14ac:dyDescent="0.25">
      <c r="G823" s="20" t="str">
        <f>IF($D$13=DataValidation!$A$6,Vols!N823,"")</f>
        <v/>
      </c>
      <c r="H823" s="113" t="str">
        <f>IF($D$13=DataValidation!$A$6,Vols!O823/100,"")</f>
        <v/>
      </c>
    </row>
    <row r="824" spans="7:8" ht="15.75" x14ac:dyDescent="0.25">
      <c r="G824" s="20" t="str">
        <f>IF($D$13=DataValidation!$A$6,Vols!N824,"")</f>
        <v/>
      </c>
      <c r="H824" s="113" t="str">
        <f>IF($D$13=DataValidation!$A$6,Vols!O824/100,"")</f>
        <v/>
      </c>
    </row>
    <row r="825" spans="7:8" ht="15.75" x14ac:dyDescent="0.25">
      <c r="G825" s="20" t="str">
        <f>IF($D$13=DataValidation!$A$6,Vols!N825,"")</f>
        <v/>
      </c>
      <c r="H825" s="113" t="str">
        <f>IF($D$13=DataValidation!$A$6,Vols!O825/100,"")</f>
        <v/>
      </c>
    </row>
    <row r="826" spans="7:8" ht="15.75" x14ac:dyDescent="0.25">
      <c r="G826" s="20" t="str">
        <f>IF($D$13=DataValidation!$A$6,Vols!N826,"")</f>
        <v/>
      </c>
      <c r="H826" s="113" t="str">
        <f>IF($D$13=DataValidation!$A$6,Vols!O826/100,"")</f>
        <v/>
      </c>
    </row>
    <row r="827" spans="7:8" ht="15.75" x14ac:dyDescent="0.25">
      <c r="G827" s="20" t="str">
        <f>IF($D$13=DataValidation!$A$6,Vols!N827,"")</f>
        <v/>
      </c>
      <c r="H827" s="113" t="str">
        <f>IF($D$13=DataValidation!$A$6,Vols!O827/100,"")</f>
        <v/>
      </c>
    </row>
    <row r="828" spans="7:8" ht="15.75" x14ac:dyDescent="0.25">
      <c r="G828" s="20" t="str">
        <f>IF($D$13=DataValidation!$A$6,Vols!N828,"")</f>
        <v/>
      </c>
      <c r="H828" s="113" t="str">
        <f>IF($D$13=DataValidation!$A$6,Vols!O828/100,"")</f>
        <v/>
      </c>
    </row>
    <row r="829" spans="7:8" ht="15.75" x14ac:dyDescent="0.25">
      <c r="G829" s="20" t="str">
        <f>IF($D$13=DataValidation!$A$6,Vols!N829,"")</f>
        <v/>
      </c>
      <c r="H829" s="113" t="str">
        <f>IF($D$13=DataValidation!$A$6,Vols!O829/100,"")</f>
        <v/>
      </c>
    </row>
    <row r="830" spans="7:8" ht="15.75" x14ac:dyDescent="0.25">
      <c r="G830" s="20" t="str">
        <f>IF($D$13=DataValidation!$A$6,Vols!N830,"")</f>
        <v/>
      </c>
      <c r="H830" s="113" t="str">
        <f>IF($D$13=DataValidation!$A$6,Vols!O830/100,"")</f>
        <v/>
      </c>
    </row>
    <row r="831" spans="7:8" ht="15.75" x14ac:dyDescent="0.25">
      <c r="G831" s="20" t="str">
        <f>IF($D$13=DataValidation!$A$6,Vols!N831,"")</f>
        <v/>
      </c>
      <c r="H831" s="113" t="str">
        <f>IF($D$13=DataValidation!$A$6,Vols!O831/100,"")</f>
        <v/>
      </c>
    </row>
    <row r="832" spans="7:8" ht="15.75" x14ac:dyDescent="0.25">
      <c r="G832" s="20" t="str">
        <f>IF($D$13=DataValidation!$A$6,Vols!N832,"")</f>
        <v/>
      </c>
      <c r="H832" s="113" t="str">
        <f>IF($D$13=DataValidation!$A$6,Vols!O832/100,"")</f>
        <v/>
      </c>
    </row>
    <row r="833" spans="7:8" ht="15.75" x14ac:dyDescent="0.25">
      <c r="G833" s="20" t="str">
        <f>IF($D$13=DataValidation!$A$6,Vols!N833,"")</f>
        <v/>
      </c>
      <c r="H833" s="113" t="str">
        <f>IF($D$13=DataValidation!$A$6,Vols!O833/100,"")</f>
        <v/>
      </c>
    </row>
    <row r="834" spans="7:8" ht="15.75" x14ac:dyDescent="0.25">
      <c r="G834" s="20" t="str">
        <f>IF($D$13=DataValidation!$A$6,Vols!N834,"")</f>
        <v/>
      </c>
      <c r="H834" s="113" t="str">
        <f>IF($D$13=DataValidation!$A$6,Vols!O834/100,"")</f>
        <v/>
      </c>
    </row>
    <row r="835" spans="7:8" ht="15.75" x14ac:dyDescent="0.25">
      <c r="G835" s="20" t="str">
        <f>IF($D$13=DataValidation!$A$6,Vols!N835,"")</f>
        <v/>
      </c>
      <c r="H835" s="113" t="str">
        <f>IF($D$13=DataValidation!$A$6,Vols!O835/100,"")</f>
        <v/>
      </c>
    </row>
    <row r="836" spans="7:8" ht="15.75" x14ac:dyDescent="0.25">
      <c r="G836" s="20" t="str">
        <f>IF($D$13=DataValidation!$A$6,Vols!N836,"")</f>
        <v/>
      </c>
      <c r="H836" s="113" t="str">
        <f>IF($D$13=DataValidation!$A$6,Vols!O836/100,"")</f>
        <v/>
      </c>
    </row>
    <row r="837" spans="7:8" ht="15.75" x14ac:dyDescent="0.25">
      <c r="G837" s="20" t="str">
        <f>IF($D$13=DataValidation!$A$6,Vols!N837,"")</f>
        <v/>
      </c>
      <c r="H837" s="113" t="str">
        <f>IF($D$13=DataValidation!$A$6,Vols!O837/100,"")</f>
        <v/>
      </c>
    </row>
    <row r="838" spans="7:8" ht="15.75" x14ac:dyDescent="0.25">
      <c r="G838" s="20" t="str">
        <f>IF($D$13=DataValidation!$A$6,Vols!N838,"")</f>
        <v/>
      </c>
      <c r="H838" s="113" t="str">
        <f>IF($D$13=DataValidation!$A$6,Vols!O838/100,"")</f>
        <v/>
      </c>
    </row>
    <row r="839" spans="7:8" ht="15.75" x14ac:dyDescent="0.25">
      <c r="G839" s="20" t="str">
        <f>IF($D$13=DataValidation!$A$6,Vols!N839,"")</f>
        <v/>
      </c>
      <c r="H839" s="113" t="str">
        <f>IF($D$13=DataValidation!$A$6,Vols!O839/100,"")</f>
        <v/>
      </c>
    </row>
    <row r="840" spans="7:8" ht="15.75" x14ac:dyDescent="0.25">
      <c r="G840" s="20" t="str">
        <f>IF($D$13=DataValidation!$A$6,Vols!N840,"")</f>
        <v/>
      </c>
      <c r="H840" s="113" t="str">
        <f>IF($D$13=DataValidation!$A$6,Vols!O840/100,"")</f>
        <v/>
      </c>
    </row>
    <row r="841" spans="7:8" ht="15.75" x14ac:dyDescent="0.25">
      <c r="G841" s="20" t="str">
        <f>IF($D$13=DataValidation!$A$6,Vols!N841,"")</f>
        <v/>
      </c>
      <c r="H841" s="113" t="str">
        <f>IF($D$13=DataValidation!$A$6,Vols!O841/100,"")</f>
        <v/>
      </c>
    </row>
    <row r="842" spans="7:8" ht="15.75" x14ac:dyDescent="0.25">
      <c r="G842" s="20" t="str">
        <f>IF($D$13=DataValidation!$A$6,Vols!N842,"")</f>
        <v/>
      </c>
      <c r="H842" s="113" t="str">
        <f>IF($D$13=DataValidation!$A$6,Vols!O842/100,"")</f>
        <v/>
      </c>
    </row>
    <row r="843" spans="7:8" ht="15.75" x14ac:dyDescent="0.25">
      <c r="G843" s="20" t="str">
        <f>IF($D$13=DataValidation!$A$6,Vols!N843,"")</f>
        <v/>
      </c>
      <c r="H843" s="113" t="str">
        <f>IF($D$13=DataValidation!$A$6,Vols!O843/100,"")</f>
        <v/>
      </c>
    </row>
    <row r="844" spans="7:8" ht="15.75" x14ac:dyDescent="0.25">
      <c r="G844" s="20" t="str">
        <f>IF($D$13=DataValidation!$A$6,Vols!N844,"")</f>
        <v/>
      </c>
      <c r="H844" s="113" t="str">
        <f>IF($D$13=DataValidation!$A$6,Vols!O844/100,"")</f>
        <v/>
      </c>
    </row>
    <row r="845" spans="7:8" ht="15.75" x14ac:dyDescent="0.25">
      <c r="G845" s="20" t="str">
        <f>IF($D$13=DataValidation!$A$6,Vols!N845,"")</f>
        <v/>
      </c>
      <c r="H845" s="113" t="str">
        <f>IF($D$13=DataValidation!$A$6,Vols!O845/100,"")</f>
        <v/>
      </c>
    </row>
    <row r="846" spans="7:8" ht="15.75" x14ac:dyDescent="0.25">
      <c r="G846" s="20" t="str">
        <f>IF($D$13=DataValidation!$A$6,Vols!N846,"")</f>
        <v/>
      </c>
      <c r="H846" s="113" t="str">
        <f>IF($D$13=DataValidation!$A$6,Vols!O846/100,"")</f>
        <v/>
      </c>
    </row>
    <row r="847" spans="7:8" ht="15.75" x14ac:dyDescent="0.25">
      <c r="G847" s="20" t="str">
        <f>IF($D$13=DataValidation!$A$6,Vols!N847,"")</f>
        <v/>
      </c>
      <c r="H847" s="113" t="str">
        <f>IF($D$13=DataValidation!$A$6,Vols!O847/100,"")</f>
        <v/>
      </c>
    </row>
    <row r="848" spans="7:8" ht="15.75" x14ac:dyDescent="0.25">
      <c r="G848" s="20" t="str">
        <f>IF($D$13=DataValidation!$A$6,Vols!N848,"")</f>
        <v/>
      </c>
      <c r="H848" s="113" t="str">
        <f>IF($D$13=DataValidation!$A$6,Vols!O848/100,"")</f>
        <v/>
      </c>
    </row>
    <row r="849" spans="7:8" ht="15.75" x14ac:dyDescent="0.25">
      <c r="G849" s="20" t="str">
        <f>IF($D$13=DataValidation!$A$6,Vols!N849,"")</f>
        <v/>
      </c>
      <c r="H849" s="113" t="str">
        <f>IF($D$13=DataValidation!$A$6,Vols!O849/100,"")</f>
        <v/>
      </c>
    </row>
    <row r="850" spans="7:8" ht="15.75" x14ac:dyDescent="0.25">
      <c r="G850" s="20" t="str">
        <f>IF($D$13=DataValidation!$A$6,Vols!N850,"")</f>
        <v/>
      </c>
      <c r="H850" s="113" t="str">
        <f>IF($D$13=DataValidation!$A$6,Vols!O850/100,"")</f>
        <v/>
      </c>
    </row>
    <row r="851" spans="7:8" ht="15.75" x14ac:dyDescent="0.25">
      <c r="G851" s="20" t="str">
        <f>IF($D$13=DataValidation!$A$6,Vols!N851,"")</f>
        <v/>
      </c>
      <c r="H851" s="113" t="str">
        <f>IF($D$13=DataValidation!$A$6,Vols!O851/100,"")</f>
        <v/>
      </c>
    </row>
    <row r="852" spans="7:8" ht="15.75" x14ac:dyDescent="0.25">
      <c r="G852" s="20" t="str">
        <f>IF($D$13=DataValidation!$A$6,Vols!N852,"")</f>
        <v/>
      </c>
      <c r="H852" s="113" t="str">
        <f>IF($D$13=DataValidation!$A$6,Vols!O852/100,"")</f>
        <v/>
      </c>
    </row>
    <row r="853" spans="7:8" ht="15.75" x14ac:dyDescent="0.25">
      <c r="G853" s="20" t="str">
        <f>IF($D$13=DataValidation!$A$6,Vols!N853,"")</f>
        <v/>
      </c>
      <c r="H853" s="113" t="str">
        <f>IF($D$13=DataValidation!$A$6,Vols!O853/100,"")</f>
        <v/>
      </c>
    </row>
    <row r="854" spans="7:8" ht="15.75" x14ac:dyDescent="0.25">
      <c r="G854" s="20" t="str">
        <f>IF($D$13=DataValidation!$A$6,Vols!N854,"")</f>
        <v/>
      </c>
      <c r="H854" s="113" t="str">
        <f>IF($D$13=DataValidation!$A$6,Vols!O854/100,"")</f>
        <v/>
      </c>
    </row>
    <row r="855" spans="7:8" ht="15.75" x14ac:dyDescent="0.25">
      <c r="G855" s="20" t="str">
        <f>IF($D$13=DataValidation!$A$6,Vols!N855,"")</f>
        <v/>
      </c>
      <c r="H855" s="113" t="str">
        <f>IF($D$13=DataValidation!$A$6,Vols!O855/100,"")</f>
        <v/>
      </c>
    </row>
    <row r="856" spans="7:8" ht="15.75" x14ac:dyDescent="0.25">
      <c r="G856" s="20" t="str">
        <f>IF($D$13=DataValidation!$A$6,Vols!N856,"")</f>
        <v/>
      </c>
      <c r="H856" s="113" t="str">
        <f>IF($D$13=DataValidation!$A$6,Vols!O856/100,"")</f>
        <v/>
      </c>
    </row>
    <row r="857" spans="7:8" ht="15.75" x14ac:dyDescent="0.25">
      <c r="G857" s="20" t="str">
        <f>IF($D$13=DataValidation!$A$6,Vols!N857,"")</f>
        <v/>
      </c>
      <c r="H857" s="113" t="str">
        <f>IF($D$13=DataValidation!$A$6,Vols!O857/100,"")</f>
        <v/>
      </c>
    </row>
    <row r="858" spans="7:8" ht="15.75" x14ac:dyDescent="0.25">
      <c r="G858" s="20" t="str">
        <f>IF($D$13=DataValidation!$A$6,Vols!N858,"")</f>
        <v/>
      </c>
      <c r="H858" s="113" t="str">
        <f>IF($D$13=DataValidation!$A$6,Vols!O858/100,"")</f>
        <v/>
      </c>
    </row>
    <row r="859" spans="7:8" ht="15.75" x14ac:dyDescent="0.25">
      <c r="G859" s="20" t="str">
        <f>IF($D$13=DataValidation!$A$6,Vols!N859,"")</f>
        <v/>
      </c>
      <c r="H859" s="113" t="str">
        <f>IF($D$13=DataValidation!$A$6,Vols!O859/100,"")</f>
        <v/>
      </c>
    </row>
    <row r="860" spans="7:8" ht="15.75" x14ac:dyDescent="0.25">
      <c r="G860" s="20" t="str">
        <f>IF($D$13=DataValidation!$A$6,Vols!N860,"")</f>
        <v/>
      </c>
      <c r="H860" s="113" t="str">
        <f>IF($D$13=DataValidation!$A$6,Vols!O860/100,"")</f>
        <v/>
      </c>
    </row>
    <row r="861" spans="7:8" ht="15.75" x14ac:dyDescent="0.25">
      <c r="G861" s="20" t="str">
        <f>IF($D$13=DataValidation!$A$6,Vols!N861,"")</f>
        <v/>
      </c>
      <c r="H861" s="113" t="str">
        <f>IF($D$13=DataValidation!$A$6,Vols!O861/100,"")</f>
        <v/>
      </c>
    </row>
    <row r="862" spans="7:8" ht="15.75" x14ac:dyDescent="0.25">
      <c r="G862" s="20" t="str">
        <f>IF($D$13=DataValidation!$A$6,Vols!N862,"")</f>
        <v/>
      </c>
      <c r="H862" s="113" t="str">
        <f>IF($D$13=DataValidation!$A$6,Vols!O862/100,"")</f>
        <v/>
      </c>
    </row>
    <row r="863" spans="7:8" ht="15.75" x14ac:dyDescent="0.25">
      <c r="G863" s="20" t="str">
        <f>IF($D$13=DataValidation!$A$6,Vols!N863,"")</f>
        <v/>
      </c>
      <c r="H863" s="113" t="str">
        <f>IF($D$13=DataValidation!$A$6,Vols!O863/100,"")</f>
        <v/>
      </c>
    </row>
    <row r="864" spans="7:8" ht="15.75" x14ac:dyDescent="0.25">
      <c r="G864" s="20" t="str">
        <f>IF($D$13=DataValidation!$A$6,Vols!N864,"")</f>
        <v/>
      </c>
      <c r="H864" s="113" t="str">
        <f>IF($D$13=DataValidation!$A$6,Vols!O864/100,"")</f>
        <v/>
      </c>
    </row>
    <row r="865" spans="7:8" ht="15.75" x14ac:dyDescent="0.25">
      <c r="G865" s="20" t="str">
        <f>IF($D$13=DataValidation!$A$6,Vols!N865,"")</f>
        <v/>
      </c>
      <c r="H865" s="113" t="str">
        <f>IF($D$13=DataValidation!$A$6,Vols!O865/100,"")</f>
        <v/>
      </c>
    </row>
    <row r="866" spans="7:8" ht="15.75" x14ac:dyDescent="0.25">
      <c r="G866" s="20" t="str">
        <f>IF($D$13=DataValidation!$A$6,Vols!N866,"")</f>
        <v/>
      </c>
      <c r="H866" s="113" t="str">
        <f>IF($D$13=DataValidation!$A$6,Vols!O866/100,"")</f>
        <v/>
      </c>
    </row>
    <row r="867" spans="7:8" ht="15.75" x14ac:dyDescent="0.25">
      <c r="G867" s="20" t="str">
        <f>IF($D$13=DataValidation!$A$6,Vols!N867,"")</f>
        <v/>
      </c>
      <c r="H867" s="113" t="str">
        <f>IF($D$13=DataValidation!$A$6,Vols!O867/100,"")</f>
        <v/>
      </c>
    </row>
    <row r="868" spans="7:8" ht="15.75" x14ac:dyDescent="0.25">
      <c r="G868" s="20" t="str">
        <f>IF($D$13=DataValidation!$A$6,Vols!N868,"")</f>
        <v/>
      </c>
      <c r="H868" s="113" t="str">
        <f>IF($D$13=DataValidation!$A$6,Vols!O868/100,"")</f>
        <v/>
      </c>
    </row>
    <row r="869" spans="7:8" ht="15.75" x14ac:dyDescent="0.25">
      <c r="G869" s="20" t="str">
        <f>IF($D$13=DataValidation!$A$6,Vols!N869,"")</f>
        <v/>
      </c>
      <c r="H869" s="113" t="str">
        <f>IF($D$13=DataValidation!$A$6,Vols!O869/100,"")</f>
        <v/>
      </c>
    </row>
    <row r="870" spans="7:8" ht="15.75" x14ac:dyDescent="0.25">
      <c r="G870" s="20" t="str">
        <f>IF($D$13=DataValidation!$A$6,Vols!N870,"")</f>
        <v/>
      </c>
      <c r="H870" s="113" t="str">
        <f>IF($D$13=DataValidation!$A$6,Vols!O870/100,"")</f>
        <v/>
      </c>
    </row>
    <row r="871" spans="7:8" ht="15.75" x14ac:dyDescent="0.25">
      <c r="G871" s="20" t="str">
        <f>IF($D$13=DataValidation!$A$6,Vols!N871,"")</f>
        <v/>
      </c>
      <c r="H871" s="113" t="str">
        <f>IF($D$13=DataValidation!$A$6,Vols!O871/100,"")</f>
        <v/>
      </c>
    </row>
    <row r="872" spans="7:8" ht="15.75" x14ac:dyDescent="0.25">
      <c r="G872" s="20" t="str">
        <f>IF($D$13=DataValidation!$A$6,Vols!N872,"")</f>
        <v/>
      </c>
      <c r="H872" s="113" t="str">
        <f>IF($D$13=DataValidation!$A$6,Vols!O872/100,"")</f>
        <v/>
      </c>
    </row>
    <row r="873" spans="7:8" ht="15.75" x14ac:dyDescent="0.25">
      <c r="G873" s="20" t="str">
        <f>IF($D$13=DataValidation!$A$6,Vols!N873,"")</f>
        <v/>
      </c>
      <c r="H873" s="113" t="str">
        <f>IF($D$13=DataValidation!$A$6,Vols!O873/100,"")</f>
        <v/>
      </c>
    </row>
    <row r="874" spans="7:8" ht="15.75" x14ac:dyDescent="0.25">
      <c r="G874" s="20" t="str">
        <f>IF($D$13=DataValidation!$A$6,Vols!N874,"")</f>
        <v/>
      </c>
      <c r="H874" s="113" t="str">
        <f>IF($D$13=DataValidation!$A$6,Vols!O874/100,"")</f>
        <v/>
      </c>
    </row>
    <row r="875" spans="7:8" ht="15.75" x14ac:dyDescent="0.25">
      <c r="G875" s="20" t="str">
        <f>IF($D$13=DataValidation!$A$6,Vols!N875,"")</f>
        <v/>
      </c>
      <c r="H875" s="113" t="str">
        <f>IF($D$13=DataValidation!$A$6,Vols!O875/100,"")</f>
        <v/>
      </c>
    </row>
    <row r="876" spans="7:8" ht="15.75" x14ac:dyDescent="0.25">
      <c r="G876" s="20" t="str">
        <f>IF($D$13=DataValidation!$A$6,Vols!N876,"")</f>
        <v/>
      </c>
      <c r="H876" s="113" t="str">
        <f>IF($D$13=DataValidation!$A$6,Vols!O876/100,"")</f>
        <v/>
      </c>
    </row>
    <row r="877" spans="7:8" ht="15.75" x14ac:dyDescent="0.25">
      <c r="G877" s="20" t="str">
        <f>IF($D$13=DataValidation!$A$6,Vols!N877,"")</f>
        <v/>
      </c>
      <c r="H877" s="113" t="str">
        <f>IF($D$13=DataValidation!$A$6,Vols!O877/100,"")</f>
        <v/>
      </c>
    </row>
    <row r="878" spans="7:8" ht="15.75" x14ac:dyDescent="0.25">
      <c r="G878" s="20" t="str">
        <f>IF($D$13=DataValidation!$A$6,Vols!N878,"")</f>
        <v/>
      </c>
      <c r="H878" s="113" t="str">
        <f>IF($D$13=DataValidation!$A$6,Vols!O878/100,"")</f>
        <v/>
      </c>
    </row>
    <row r="879" spans="7:8" ht="15.75" x14ac:dyDescent="0.25">
      <c r="G879" s="20" t="str">
        <f>IF($D$13=DataValidation!$A$6,Vols!N879,"")</f>
        <v/>
      </c>
      <c r="H879" s="113" t="str">
        <f>IF($D$13=DataValidation!$A$6,Vols!O879/100,"")</f>
        <v/>
      </c>
    </row>
    <row r="880" spans="7:8" ht="15.75" x14ac:dyDescent="0.25">
      <c r="G880" s="20" t="str">
        <f>IF($D$13=DataValidation!$A$6,Vols!N880,"")</f>
        <v/>
      </c>
      <c r="H880" s="113" t="str">
        <f>IF($D$13=DataValidation!$A$6,Vols!O880/100,"")</f>
        <v/>
      </c>
    </row>
    <row r="881" spans="7:8" ht="15.75" x14ac:dyDescent="0.25">
      <c r="G881" s="20" t="str">
        <f>IF($D$13=DataValidation!$A$6,Vols!N881,"")</f>
        <v/>
      </c>
      <c r="H881" s="113" t="str">
        <f>IF($D$13=DataValidation!$A$6,Vols!O881/100,"")</f>
        <v/>
      </c>
    </row>
    <row r="882" spans="7:8" ht="15.75" x14ac:dyDescent="0.25">
      <c r="G882" s="20" t="str">
        <f>IF($D$13=DataValidation!$A$6,Vols!N882,"")</f>
        <v/>
      </c>
      <c r="H882" s="113" t="str">
        <f>IF($D$13=DataValidation!$A$6,Vols!O882/100,"")</f>
        <v/>
      </c>
    </row>
    <row r="883" spans="7:8" ht="15.75" x14ac:dyDescent="0.25">
      <c r="G883" s="20" t="str">
        <f>IF($D$13=DataValidation!$A$6,Vols!N883,"")</f>
        <v/>
      </c>
      <c r="H883" s="113" t="str">
        <f>IF($D$13=DataValidation!$A$6,Vols!O883/100,"")</f>
        <v/>
      </c>
    </row>
    <row r="884" spans="7:8" ht="15.75" x14ac:dyDescent="0.25">
      <c r="G884" s="20" t="str">
        <f>IF($D$13=DataValidation!$A$6,Vols!N884,"")</f>
        <v/>
      </c>
      <c r="H884" s="113" t="str">
        <f>IF($D$13=DataValidation!$A$6,Vols!O884/100,"")</f>
        <v/>
      </c>
    </row>
    <row r="885" spans="7:8" ht="15.75" x14ac:dyDescent="0.25">
      <c r="G885" s="20" t="str">
        <f>IF($D$13=DataValidation!$A$6,Vols!N885,"")</f>
        <v/>
      </c>
      <c r="H885" s="113" t="str">
        <f>IF($D$13=DataValidation!$A$6,Vols!O885/100,"")</f>
        <v/>
      </c>
    </row>
    <row r="886" spans="7:8" ht="15.75" x14ac:dyDescent="0.25">
      <c r="G886" s="20" t="str">
        <f>IF($D$13=DataValidation!$A$6,Vols!N886,"")</f>
        <v/>
      </c>
      <c r="H886" s="113" t="str">
        <f>IF($D$13=DataValidation!$A$6,Vols!O886/100,"")</f>
        <v/>
      </c>
    </row>
    <row r="887" spans="7:8" ht="15.75" x14ac:dyDescent="0.25">
      <c r="G887" s="20" t="str">
        <f>IF($D$13=DataValidation!$A$6,Vols!N887,"")</f>
        <v/>
      </c>
      <c r="H887" s="113" t="str">
        <f>IF($D$13=DataValidation!$A$6,Vols!O887/100,"")</f>
        <v/>
      </c>
    </row>
    <row r="888" spans="7:8" ht="15.75" x14ac:dyDescent="0.25">
      <c r="G888" s="20" t="str">
        <f>IF($D$13=DataValidation!$A$6,Vols!N888,"")</f>
        <v/>
      </c>
      <c r="H888" s="113" t="str">
        <f>IF($D$13=DataValidation!$A$6,Vols!O888/100,"")</f>
        <v/>
      </c>
    </row>
    <row r="889" spans="7:8" ht="15.75" x14ac:dyDescent="0.25">
      <c r="G889" s="20" t="str">
        <f>IF($D$13=DataValidation!$A$6,Vols!N889,"")</f>
        <v/>
      </c>
      <c r="H889" s="113" t="str">
        <f>IF($D$13=DataValidation!$A$6,Vols!O889/100,"")</f>
        <v/>
      </c>
    </row>
    <row r="890" spans="7:8" ht="15.75" x14ac:dyDescent="0.25">
      <c r="G890" s="20" t="str">
        <f>IF($D$13=DataValidation!$A$6,Vols!N890,"")</f>
        <v/>
      </c>
      <c r="H890" s="113" t="str">
        <f>IF($D$13=DataValidation!$A$6,Vols!O890/100,"")</f>
        <v/>
      </c>
    </row>
    <row r="891" spans="7:8" ht="15.75" x14ac:dyDescent="0.25">
      <c r="G891" s="20" t="str">
        <f>IF($D$13=DataValidation!$A$6,Vols!N891,"")</f>
        <v/>
      </c>
      <c r="H891" s="113" t="str">
        <f>IF($D$13=DataValidation!$A$6,Vols!O891/100,"")</f>
        <v/>
      </c>
    </row>
    <row r="892" spans="7:8" ht="15.75" x14ac:dyDescent="0.25">
      <c r="G892" s="20" t="str">
        <f>IF($D$13=DataValidation!$A$6,Vols!N892,"")</f>
        <v/>
      </c>
      <c r="H892" s="113" t="str">
        <f>IF($D$13=DataValidation!$A$6,Vols!O892/100,"")</f>
        <v/>
      </c>
    </row>
    <row r="893" spans="7:8" ht="15.75" x14ac:dyDescent="0.25">
      <c r="G893" s="20" t="str">
        <f>IF($D$13=DataValidation!$A$6,Vols!N893,"")</f>
        <v/>
      </c>
      <c r="H893" s="113" t="str">
        <f>IF($D$13=DataValidation!$A$6,Vols!O893/100,"")</f>
        <v/>
      </c>
    </row>
    <row r="894" spans="7:8" ht="15.75" x14ac:dyDescent="0.25">
      <c r="G894" s="20" t="str">
        <f>IF($D$13=DataValidation!$A$6,Vols!N894,"")</f>
        <v/>
      </c>
      <c r="H894" s="113" t="str">
        <f>IF($D$13=DataValidation!$A$6,Vols!O894/100,"")</f>
        <v/>
      </c>
    </row>
    <row r="895" spans="7:8" ht="15.75" x14ac:dyDescent="0.25">
      <c r="G895" s="20" t="str">
        <f>IF($D$13=DataValidation!$A$6,Vols!N895,"")</f>
        <v/>
      </c>
      <c r="H895" s="113" t="str">
        <f>IF($D$13=DataValidation!$A$6,Vols!O895/100,"")</f>
        <v/>
      </c>
    </row>
    <row r="896" spans="7:8" ht="15.75" x14ac:dyDescent="0.25">
      <c r="G896" s="20" t="str">
        <f>IF($D$13=DataValidation!$A$6,Vols!N896,"")</f>
        <v/>
      </c>
      <c r="H896" s="113" t="str">
        <f>IF($D$13=DataValidation!$A$6,Vols!O896/100,"")</f>
        <v/>
      </c>
    </row>
    <row r="897" spans="7:8" ht="15.75" x14ac:dyDescent="0.25">
      <c r="G897" s="20" t="str">
        <f>IF($D$13=DataValidation!$A$6,Vols!N897,"")</f>
        <v/>
      </c>
      <c r="H897" s="113" t="str">
        <f>IF($D$13=DataValidation!$A$6,Vols!O897/100,"")</f>
        <v/>
      </c>
    </row>
    <row r="898" spans="7:8" ht="15.75" x14ac:dyDescent="0.25">
      <c r="G898" s="20" t="str">
        <f>IF($D$13=DataValidation!$A$6,Vols!N898,"")</f>
        <v/>
      </c>
      <c r="H898" s="113" t="str">
        <f>IF($D$13=DataValidation!$A$6,Vols!O898/100,"")</f>
        <v/>
      </c>
    </row>
    <row r="899" spans="7:8" ht="15.75" x14ac:dyDescent="0.25">
      <c r="G899" s="20" t="str">
        <f>IF($D$13=DataValidation!$A$6,Vols!N899,"")</f>
        <v/>
      </c>
      <c r="H899" s="113" t="str">
        <f>IF($D$13=DataValidation!$A$6,Vols!O899/100,"")</f>
        <v/>
      </c>
    </row>
    <row r="900" spans="7:8" ht="15.75" x14ac:dyDescent="0.25">
      <c r="G900" s="20" t="str">
        <f>IF($D$13=DataValidation!$A$6,Vols!N900,"")</f>
        <v/>
      </c>
      <c r="H900" s="113" t="str">
        <f>IF($D$13=DataValidation!$A$6,Vols!O900/100,"")</f>
        <v/>
      </c>
    </row>
    <row r="901" spans="7:8" ht="15.75" x14ac:dyDescent="0.25">
      <c r="G901" s="20" t="str">
        <f>IF($D$13=DataValidation!$A$6,Vols!N901,"")</f>
        <v/>
      </c>
      <c r="H901" s="113" t="str">
        <f>IF($D$13=DataValidation!$A$6,Vols!O901/100,"")</f>
        <v/>
      </c>
    </row>
    <row r="902" spans="7:8" ht="15.75" x14ac:dyDescent="0.25">
      <c r="G902" s="20" t="str">
        <f>IF($D$13=DataValidation!$A$6,Vols!N902,"")</f>
        <v/>
      </c>
      <c r="H902" s="113" t="str">
        <f>IF($D$13=DataValidation!$A$6,Vols!O902/100,"")</f>
        <v/>
      </c>
    </row>
    <row r="903" spans="7:8" ht="15.75" x14ac:dyDescent="0.25">
      <c r="G903" s="20" t="str">
        <f>IF($D$13=DataValidation!$A$6,Vols!N903,"")</f>
        <v/>
      </c>
      <c r="H903" s="113" t="str">
        <f>IF($D$13=DataValidation!$A$6,Vols!O903/100,"")</f>
        <v/>
      </c>
    </row>
    <row r="904" spans="7:8" ht="15.75" x14ac:dyDescent="0.25">
      <c r="G904" s="20" t="str">
        <f>IF($D$13=DataValidation!$A$6,Vols!N904,"")</f>
        <v/>
      </c>
      <c r="H904" s="113" t="str">
        <f>IF($D$13=DataValidation!$A$6,Vols!O904/100,"")</f>
        <v/>
      </c>
    </row>
    <row r="905" spans="7:8" ht="15.75" x14ac:dyDescent="0.25">
      <c r="G905" s="20" t="str">
        <f>IF($D$13=DataValidation!$A$6,Vols!N905,"")</f>
        <v/>
      </c>
      <c r="H905" s="113" t="str">
        <f>IF($D$13=DataValidation!$A$6,Vols!O905/100,"")</f>
        <v/>
      </c>
    </row>
    <row r="906" spans="7:8" ht="15.75" x14ac:dyDescent="0.25">
      <c r="G906" s="20" t="str">
        <f>IF($D$13=DataValidation!$A$6,Vols!N906,"")</f>
        <v/>
      </c>
      <c r="H906" s="113" t="str">
        <f>IF($D$13=DataValidation!$A$6,Vols!O906/100,"")</f>
        <v/>
      </c>
    </row>
    <row r="907" spans="7:8" ht="15.75" x14ac:dyDescent="0.25">
      <c r="G907" s="20" t="str">
        <f>IF($D$13=DataValidation!$A$6,Vols!N907,"")</f>
        <v/>
      </c>
      <c r="H907" s="113" t="str">
        <f>IF($D$13=DataValidation!$A$6,Vols!O907/100,"")</f>
        <v/>
      </c>
    </row>
    <row r="908" spans="7:8" ht="15.75" x14ac:dyDescent="0.25">
      <c r="G908" s="20" t="str">
        <f>IF($D$13=DataValidation!$A$6,Vols!N908,"")</f>
        <v/>
      </c>
      <c r="H908" s="113" t="str">
        <f>IF($D$13=DataValidation!$A$6,Vols!O908/100,"")</f>
        <v/>
      </c>
    </row>
    <row r="909" spans="7:8" ht="15.75" x14ac:dyDescent="0.25">
      <c r="G909" s="20" t="str">
        <f>IF($D$13=DataValidation!$A$6,Vols!N909,"")</f>
        <v/>
      </c>
      <c r="H909" s="113" t="str">
        <f>IF($D$13=DataValidation!$A$6,Vols!O909/100,"")</f>
        <v/>
      </c>
    </row>
    <row r="910" spans="7:8" ht="15.75" x14ac:dyDescent="0.25">
      <c r="G910" s="20" t="str">
        <f>IF($D$13=DataValidation!$A$6,Vols!N910,"")</f>
        <v/>
      </c>
      <c r="H910" s="113" t="str">
        <f>IF($D$13=DataValidation!$A$6,Vols!O910/100,"")</f>
        <v/>
      </c>
    </row>
    <row r="911" spans="7:8" ht="15.75" x14ac:dyDescent="0.25">
      <c r="G911" s="20" t="str">
        <f>IF($D$13=DataValidation!$A$6,Vols!N911,"")</f>
        <v/>
      </c>
      <c r="H911" s="113" t="str">
        <f>IF($D$13=DataValidation!$A$6,Vols!O911/100,"")</f>
        <v/>
      </c>
    </row>
    <row r="912" spans="7:8" ht="15.75" x14ac:dyDescent="0.25">
      <c r="G912" s="20" t="str">
        <f>IF($D$13=DataValidation!$A$6,Vols!N912,"")</f>
        <v/>
      </c>
      <c r="H912" s="113" t="str">
        <f>IF($D$13=DataValidation!$A$6,Vols!O912/100,"")</f>
        <v/>
      </c>
    </row>
    <row r="913" spans="7:8" ht="15.75" x14ac:dyDescent="0.25">
      <c r="G913" s="20" t="str">
        <f>IF($D$13=DataValidation!$A$6,Vols!N913,"")</f>
        <v/>
      </c>
      <c r="H913" s="113" t="str">
        <f>IF($D$13=DataValidation!$A$6,Vols!O913/100,"")</f>
        <v/>
      </c>
    </row>
    <row r="914" spans="7:8" ht="15.75" x14ac:dyDescent="0.25">
      <c r="G914" s="20" t="str">
        <f>IF($D$13=DataValidation!$A$6,Vols!N914,"")</f>
        <v/>
      </c>
      <c r="H914" s="113" t="str">
        <f>IF($D$13=DataValidation!$A$6,Vols!O914/100,"")</f>
        <v/>
      </c>
    </row>
    <row r="915" spans="7:8" ht="15.75" x14ac:dyDescent="0.25">
      <c r="G915" s="20" t="str">
        <f>IF($D$13=DataValidation!$A$6,Vols!N915,"")</f>
        <v/>
      </c>
      <c r="H915" s="113" t="str">
        <f>IF($D$13=DataValidation!$A$6,Vols!O915/100,"")</f>
        <v/>
      </c>
    </row>
    <row r="916" spans="7:8" ht="15.75" x14ac:dyDescent="0.25">
      <c r="G916" s="20" t="str">
        <f>IF($D$13=DataValidation!$A$6,Vols!N916,"")</f>
        <v/>
      </c>
      <c r="H916" s="113" t="str">
        <f>IF($D$13=DataValidation!$A$6,Vols!O916/100,"")</f>
        <v/>
      </c>
    </row>
    <row r="917" spans="7:8" ht="15.75" x14ac:dyDescent="0.25">
      <c r="G917" s="20" t="str">
        <f>IF($D$13=DataValidation!$A$6,Vols!N917,"")</f>
        <v/>
      </c>
      <c r="H917" s="113" t="str">
        <f>IF($D$13=DataValidation!$A$6,Vols!O917/100,"")</f>
        <v/>
      </c>
    </row>
    <row r="918" spans="7:8" ht="15.75" x14ac:dyDescent="0.25">
      <c r="G918" s="20" t="str">
        <f>IF($D$13=DataValidation!$A$6,Vols!N918,"")</f>
        <v/>
      </c>
      <c r="H918" s="113" t="str">
        <f>IF($D$13=DataValidation!$A$6,Vols!O918/100,"")</f>
        <v/>
      </c>
    </row>
    <row r="919" spans="7:8" ht="15.75" x14ac:dyDescent="0.25">
      <c r="G919" s="20" t="str">
        <f>IF($D$13=DataValidation!$A$6,Vols!N919,"")</f>
        <v/>
      </c>
      <c r="H919" s="113" t="str">
        <f>IF($D$13=DataValidation!$A$6,Vols!O919/100,"")</f>
        <v/>
      </c>
    </row>
    <row r="920" spans="7:8" ht="15.75" x14ac:dyDescent="0.25">
      <c r="G920" s="20" t="str">
        <f>IF($D$13=DataValidation!$A$6,Vols!N920,"")</f>
        <v/>
      </c>
      <c r="H920" s="113" t="str">
        <f>IF($D$13=DataValidation!$A$6,Vols!O920/100,"")</f>
        <v/>
      </c>
    </row>
    <row r="921" spans="7:8" ht="15.75" x14ac:dyDescent="0.25">
      <c r="G921" s="20" t="str">
        <f>IF($D$13=DataValidation!$A$6,Vols!N921,"")</f>
        <v/>
      </c>
      <c r="H921" s="113" t="str">
        <f>IF($D$13=DataValidation!$A$6,Vols!O921/100,"")</f>
        <v/>
      </c>
    </row>
    <row r="922" spans="7:8" ht="15.75" x14ac:dyDescent="0.25">
      <c r="G922" s="20" t="str">
        <f>IF($D$13=DataValidation!$A$6,Vols!N922,"")</f>
        <v/>
      </c>
      <c r="H922" s="113" t="str">
        <f>IF($D$13=DataValidation!$A$6,Vols!O922/100,"")</f>
        <v/>
      </c>
    </row>
    <row r="923" spans="7:8" ht="15.75" x14ac:dyDescent="0.25">
      <c r="G923" s="20" t="str">
        <f>IF($D$13=DataValidation!$A$6,Vols!N923,"")</f>
        <v/>
      </c>
      <c r="H923" s="113" t="str">
        <f>IF($D$13=DataValidation!$A$6,Vols!O923/100,"")</f>
        <v/>
      </c>
    </row>
    <row r="924" spans="7:8" ht="15.75" x14ac:dyDescent="0.25">
      <c r="G924" s="20" t="str">
        <f>IF($D$13=DataValidation!$A$6,Vols!N924,"")</f>
        <v/>
      </c>
      <c r="H924" s="113" t="str">
        <f>IF($D$13=DataValidation!$A$6,Vols!O924/100,"")</f>
        <v/>
      </c>
    </row>
    <row r="925" spans="7:8" ht="15.75" x14ac:dyDescent="0.25">
      <c r="G925" s="20" t="str">
        <f>IF($D$13=DataValidation!$A$6,Vols!N925,"")</f>
        <v/>
      </c>
      <c r="H925" s="113" t="str">
        <f>IF($D$13=DataValidation!$A$6,Vols!O925/100,"")</f>
        <v/>
      </c>
    </row>
    <row r="926" spans="7:8" ht="15.75" x14ac:dyDescent="0.25">
      <c r="G926" s="20" t="str">
        <f>IF($D$13=DataValidation!$A$6,Vols!N926,"")</f>
        <v/>
      </c>
      <c r="H926" s="113" t="str">
        <f>IF($D$13=DataValidation!$A$6,Vols!O926/100,"")</f>
        <v/>
      </c>
    </row>
    <row r="927" spans="7:8" ht="15.75" x14ac:dyDescent="0.25">
      <c r="G927" s="20" t="str">
        <f>IF($D$13=DataValidation!$A$6,Vols!N927,"")</f>
        <v/>
      </c>
      <c r="H927" s="113" t="str">
        <f>IF($D$13=DataValidation!$A$6,Vols!O927/100,"")</f>
        <v/>
      </c>
    </row>
    <row r="928" spans="7:8" ht="15.75" x14ac:dyDescent="0.25">
      <c r="G928" s="20" t="str">
        <f>IF($D$13=DataValidation!$A$6,Vols!N928,"")</f>
        <v/>
      </c>
      <c r="H928" s="113" t="str">
        <f>IF($D$13=DataValidation!$A$6,Vols!O928/100,"")</f>
        <v/>
      </c>
    </row>
    <row r="929" spans="7:8" ht="15.75" x14ac:dyDescent="0.25">
      <c r="G929" s="20" t="str">
        <f>IF($D$13=DataValidation!$A$6,Vols!N929,"")</f>
        <v/>
      </c>
      <c r="H929" s="113" t="str">
        <f>IF($D$13=DataValidation!$A$6,Vols!O929/100,"")</f>
        <v/>
      </c>
    </row>
    <row r="930" spans="7:8" ht="15.75" x14ac:dyDescent="0.25">
      <c r="G930" s="20" t="str">
        <f>IF($D$13=DataValidation!$A$6,Vols!N930,"")</f>
        <v/>
      </c>
      <c r="H930" s="113" t="str">
        <f>IF($D$13=DataValidation!$A$6,Vols!O930/100,"")</f>
        <v/>
      </c>
    </row>
    <row r="931" spans="7:8" ht="15.75" x14ac:dyDescent="0.25">
      <c r="G931" s="20" t="str">
        <f>IF($D$13=DataValidation!$A$6,Vols!N931,"")</f>
        <v/>
      </c>
      <c r="H931" s="113" t="str">
        <f>IF($D$13=DataValidation!$A$6,Vols!O931/100,"")</f>
        <v/>
      </c>
    </row>
    <row r="932" spans="7:8" ht="15.75" x14ac:dyDescent="0.25">
      <c r="G932" s="20" t="str">
        <f>IF($D$13=DataValidation!$A$6,Vols!N932,"")</f>
        <v/>
      </c>
      <c r="H932" s="113" t="str">
        <f>IF($D$13=DataValidation!$A$6,Vols!O932/100,"")</f>
        <v/>
      </c>
    </row>
    <row r="933" spans="7:8" ht="15.75" x14ac:dyDescent="0.25">
      <c r="G933" s="20" t="str">
        <f>IF($D$13=DataValidation!$A$6,Vols!N933,"")</f>
        <v/>
      </c>
      <c r="H933" s="113" t="str">
        <f>IF($D$13=DataValidation!$A$6,Vols!O933/100,"")</f>
        <v/>
      </c>
    </row>
    <row r="934" spans="7:8" ht="15.75" x14ac:dyDescent="0.25">
      <c r="G934" s="20" t="str">
        <f>IF($D$13=DataValidation!$A$6,Vols!N934,"")</f>
        <v/>
      </c>
      <c r="H934" s="113" t="str">
        <f>IF($D$13=DataValidation!$A$6,Vols!O934/100,"")</f>
        <v/>
      </c>
    </row>
    <row r="935" spans="7:8" ht="15.75" x14ac:dyDescent="0.25">
      <c r="G935" s="20" t="str">
        <f>IF($D$13=DataValidation!$A$6,Vols!N935,"")</f>
        <v/>
      </c>
      <c r="H935" s="113" t="str">
        <f>IF($D$13=DataValidation!$A$6,Vols!O935/100,"")</f>
        <v/>
      </c>
    </row>
    <row r="936" spans="7:8" ht="15.75" x14ac:dyDescent="0.25">
      <c r="G936" s="20" t="str">
        <f>IF($D$13=DataValidation!$A$6,Vols!N936,"")</f>
        <v/>
      </c>
      <c r="H936" s="113" t="str">
        <f>IF($D$13=DataValidation!$A$6,Vols!O936/100,"")</f>
        <v/>
      </c>
    </row>
    <row r="937" spans="7:8" ht="15.75" x14ac:dyDescent="0.25">
      <c r="G937" s="20" t="str">
        <f>IF($D$13=DataValidation!$A$6,Vols!N937,"")</f>
        <v/>
      </c>
      <c r="H937" s="113" t="str">
        <f>IF($D$13=DataValidation!$A$6,Vols!O937/100,"")</f>
        <v/>
      </c>
    </row>
    <row r="938" spans="7:8" ht="15.75" x14ac:dyDescent="0.25">
      <c r="G938" s="20" t="str">
        <f>IF($D$13=DataValidation!$A$6,Vols!N938,"")</f>
        <v/>
      </c>
      <c r="H938" s="113" t="str">
        <f>IF($D$13=DataValidation!$A$6,Vols!O938/100,"")</f>
        <v/>
      </c>
    </row>
    <row r="939" spans="7:8" ht="15.75" x14ac:dyDescent="0.25">
      <c r="G939" s="20" t="str">
        <f>IF($D$13=DataValidation!$A$6,Vols!N939,"")</f>
        <v/>
      </c>
      <c r="H939" s="113" t="str">
        <f>IF($D$13=DataValidation!$A$6,Vols!O939/100,"")</f>
        <v/>
      </c>
    </row>
    <row r="940" spans="7:8" ht="15.75" x14ac:dyDescent="0.25">
      <c r="G940" s="20" t="str">
        <f>IF($D$13=DataValidation!$A$6,Vols!N940,"")</f>
        <v/>
      </c>
      <c r="H940" s="113" t="str">
        <f>IF($D$13=DataValidation!$A$6,Vols!O940/100,"")</f>
        <v/>
      </c>
    </row>
    <row r="941" spans="7:8" ht="15.75" x14ac:dyDescent="0.25">
      <c r="G941" s="20" t="str">
        <f>IF($D$13=DataValidation!$A$6,Vols!N941,"")</f>
        <v/>
      </c>
      <c r="H941" s="113" t="str">
        <f>IF($D$13=DataValidation!$A$6,Vols!O941/100,"")</f>
        <v/>
      </c>
    </row>
    <row r="942" spans="7:8" ht="15.75" x14ac:dyDescent="0.25">
      <c r="G942" s="20" t="str">
        <f>IF($D$13=DataValidation!$A$6,Vols!N942,"")</f>
        <v/>
      </c>
      <c r="H942" s="113" t="str">
        <f>IF($D$13=DataValidation!$A$6,Vols!O942/100,"")</f>
        <v/>
      </c>
    </row>
    <row r="943" spans="7:8" ht="15.75" x14ac:dyDescent="0.25">
      <c r="G943" s="20" t="str">
        <f>IF($D$13=DataValidation!$A$6,Vols!N943,"")</f>
        <v/>
      </c>
      <c r="H943" s="113" t="str">
        <f>IF($D$13=DataValidation!$A$6,Vols!O943/100,"")</f>
        <v/>
      </c>
    </row>
    <row r="944" spans="7:8" ht="15.75" x14ac:dyDescent="0.25">
      <c r="G944" s="20" t="str">
        <f>IF($D$13=DataValidation!$A$6,Vols!N944,"")</f>
        <v/>
      </c>
      <c r="H944" s="113" t="str">
        <f>IF($D$13=DataValidation!$A$6,Vols!O944/100,"")</f>
        <v/>
      </c>
    </row>
    <row r="945" spans="7:8" ht="15.75" x14ac:dyDescent="0.25">
      <c r="G945" s="20" t="str">
        <f>IF($D$13=DataValidation!$A$6,Vols!N945,"")</f>
        <v/>
      </c>
      <c r="H945" s="113" t="str">
        <f>IF($D$13=DataValidation!$A$6,Vols!O945/100,"")</f>
        <v/>
      </c>
    </row>
    <row r="946" spans="7:8" ht="15.75" x14ac:dyDescent="0.25">
      <c r="G946" s="20" t="str">
        <f>IF($D$13=DataValidation!$A$6,Vols!N946,"")</f>
        <v/>
      </c>
      <c r="H946" s="113" t="str">
        <f>IF($D$13=DataValidation!$A$6,Vols!O946/100,"")</f>
        <v/>
      </c>
    </row>
    <row r="947" spans="7:8" ht="15.75" x14ac:dyDescent="0.25">
      <c r="G947" s="20" t="str">
        <f>IF($D$13=DataValidation!$A$6,Vols!N947,"")</f>
        <v/>
      </c>
      <c r="H947" s="113" t="str">
        <f>IF($D$13=DataValidation!$A$6,Vols!O947/100,"")</f>
        <v/>
      </c>
    </row>
    <row r="948" spans="7:8" ht="15.75" x14ac:dyDescent="0.25">
      <c r="G948" s="20" t="str">
        <f>IF($D$13=DataValidation!$A$6,Vols!N948,"")</f>
        <v/>
      </c>
      <c r="H948" s="113" t="str">
        <f>IF($D$13=DataValidation!$A$6,Vols!O948/100,"")</f>
        <v/>
      </c>
    </row>
    <row r="949" spans="7:8" ht="15.75" x14ac:dyDescent="0.25">
      <c r="G949" s="20" t="str">
        <f>IF($D$13=DataValidation!$A$6,Vols!N949,"")</f>
        <v/>
      </c>
      <c r="H949" s="113" t="str">
        <f>IF($D$13=DataValidation!$A$6,Vols!O949/100,"")</f>
        <v/>
      </c>
    </row>
    <row r="950" spans="7:8" ht="15.75" x14ac:dyDescent="0.25">
      <c r="G950" s="20" t="str">
        <f>IF($D$13=DataValidation!$A$6,Vols!N950,"")</f>
        <v/>
      </c>
      <c r="H950" s="113" t="str">
        <f>IF($D$13=DataValidation!$A$6,Vols!O950/100,"")</f>
        <v/>
      </c>
    </row>
    <row r="951" spans="7:8" ht="15.75" x14ac:dyDescent="0.25">
      <c r="G951" s="20" t="str">
        <f>IF($D$13=DataValidation!$A$6,Vols!N951,"")</f>
        <v/>
      </c>
      <c r="H951" s="113" t="str">
        <f>IF($D$13=DataValidation!$A$6,Vols!O951/100,"")</f>
        <v/>
      </c>
    </row>
    <row r="952" spans="7:8" ht="15.75" x14ac:dyDescent="0.25">
      <c r="G952" s="20" t="str">
        <f>IF($D$13=DataValidation!$A$6,Vols!N952,"")</f>
        <v/>
      </c>
      <c r="H952" s="113" t="str">
        <f>IF($D$13=DataValidation!$A$6,Vols!O952/100,"")</f>
        <v/>
      </c>
    </row>
    <row r="953" spans="7:8" ht="15.75" x14ac:dyDescent="0.25">
      <c r="G953" s="20" t="str">
        <f>IF($D$13=DataValidation!$A$6,Vols!N953,"")</f>
        <v/>
      </c>
      <c r="H953" s="113" t="str">
        <f>IF($D$13=DataValidation!$A$6,Vols!O953/100,"")</f>
        <v/>
      </c>
    </row>
    <row r="954" spans="7:8" ht="15.75" x14ac:dyDescent="0.25">
      <c r="G954" s="20" t="str">
        <f>IF($D$13=DataValidation!$A$6,Vols!N954,"")</f>
        <v/>
      </c>
      <c r="H954" s="113" t="str">
        <f>IF($D$13=DataValidation!$A$6,Vols!O954/100,"")</f>
        <v/>
      </c>
    </row>
    <row r="955" spans="7:8" ht="15.75" x14ac:dyDescent="0.25">
      <c r="G955" s="20" t="str">
        <f>IF($D$13=DataValidation!$A$6,Vols!N955,"")</f>
        <v/>
      </c>
      <c r="H955" s="113" t="str">
        <f>IF($D$13=DataValidation!$A$6,Vols!O955/100,"")</f>
        <v/>
      </c>
    </row>
    <row r="956" spans="7:8" ht="15.75" x14ac:dyDescent="0.25">
      <c r="G956" s="20" t="str">
        <f>IF($D$13=DataValidation!$A$6,Vols!N956,"")</f>
        <v/>
      </c>
      <c r="H956" s="113" t="str">
        <f>IF($D$13=DataValidation!$A$6,Vols!O956/100,"")</f>
        <v/>
      </c>
    </row>
    <row r="957" spans="7:8" ht="15.75" x14ac:dyDescent="0.25">
      <c r="G957" s="20" t="str">
        <f>IF($D$13=DataValidation!$A$6,Vols!N957,"")</f>
        <v/>
      </c>
      <c r="H957" s="113" t="str">
        <f>IF($D$13=DataValidation!$A$6,Vols!O957/100,"")</f>
        <v/>
      </c>
    </row>
    <row r="958" spans="7:8" ht="15.75" x14ac:dyDescent="0.25">
      <c r="G958" s="20" t="str">
        <f>IF($D$13=DataValidation!$A$6,Vols!N958,"")</f>
        <v/>
      </c>
      <c r="H958" s="113" t="str">
        <f>IF($D$13=DataValidation!$A$6,Vols!O958/100,"")</f>
        <v/>
      </c>
    </row>
    <row r="959" spans="7:8" ht="15.75" x14ac:dyDescent="0.25">
      <c r="G959" s="20" t="str">
        <f>IF($D$13=DataValidation!$A$6,Vols!N959,"")</f>
        <v/>
      </c>
      <c r="H959" s="113" t="str">
        <f>IF($D$13=DataValidation!$A$6,Vols!O959/100,"")</f>
        <v/>
      </c>
    </row>
    <row r="960" spans="7:8" ht="15.75" x14ac:dyDescent="0.25">
      <c r="G960" s="20" t="str">
        <f>IF($D$13=DataValidation!$A$6,Vols!N960,"")</f>
        <v/>
      </c>
      <c r="H960" s="113" t="str">
        <f>IF($D$13=DataValidation!$A$6,Vols!O960/100,"")</f>
        <v/>
      </c>
    </row>
    <row r="961" spans="7:8" ht="15.75" x14ac:dyDescent="0.25">
      <c r="G961" s="20" t="str">
        <f>IF($D$13=DataValidation!$A$6,Vols!N961,"")</f>
        <v/>
      </c>
      <c r="H961" s="113" t="str">
        <f>IF($D$13=DataValidation!$A$6,Vols!O961/100,"")</f>
        <v/>
      </c>
    </row>
    <row r="962" spans="7:8" ht="15.75" x14ac:dyDescent="0.25">
      <c r="G962" s="20" t="str">
        <f>IF($D$13=DataValidation!$A$6,Vols!N962,"")</f>
        <v/>
      </c>
      <c r="H962" s="113" t="str">
        <f>IF($D$13=DataValidation!$A$6,Vols!O962/100,"")</f>
        <v/>
      </c>
    </row>
    <row r="963" spans="7:8" ht="15.75" x14ac:dyDescent="0.25">
      <c r="G963" s="20" t="str">
        <f>IF($D$13=DataValidation!$A$6,Vols!N963,"")</f>
        <v/>
      </c>
      <c r="H963" s="113" t="str">
        <f>IF($D$13=DataValidation!$A$6,Vols!O963/100,"")</f>
        <v/>
      </c>
    </row>
    <row r="964" spans="7:8" ht="15.75" x14ac:dyDescent="0.25">
      <c r="G964" s="20" t="str">
        <f>IF($D$13=DataValidation!$A$6,Vols!N964,"")</f>
        <v/>
      </c>
      <c r="H964" s="113" t="str">
        <f>IF($D$13=DataValidation!$A$6,Vols!O964/100,"")</f>
        <v/>
      </c>
    </row>
    <row r="965" spans="7:8" ht="15.75" x14ac:dyDescent="0.25">
      <c r="G965" s="20" t="str">
        <f>IF($D$13=DataValidation!$A$6,Vols!N965,"")</f>
        <v/>
      </c>
      <c r="H965" s="113" t="str">
        <f>IF($D$13=DataValidation!$A$6,Vols!O965/100,"")</f>
        <v/>
      </c>
    </row>
    <row r="966" spans="7:8" ht="15.75" x14ac:dyDescent="0.25">
      <c r="G966" s="20" t="str">
        <f>IF($D$13=DataValidation!$A$6,Vols!N966,"")</f>
        <v/>
      </c>
      <c r="H966" s="113" t="str">
        <f>IF($D$13=DataValidation!$A$6,Vols!O966/100,"")</f>
        <v/>
      </c>
    </row>
    <row r="967" spans="7:8" ht="15.75" x14ac:dyDescent="0.25">
      <c r="G967" s="20" t="str">
        <f>IF($D$13=DataValidation!$A$6,Vols!N967,"")</f>
        <v/>
      </c>
      <c r="H967" s="113" t="str">
        <f>IF($D$13=DataValidation!$A$6,Vols!O967/100,"")</f>
        <v/>
      </c>
    </row>
    <row r="968" spans="7:8" ht="15.75" x14ac:dyDescent="0.25">
      <c r="G968" s="20" t="str">
        <f>IF($D$13=DataValidation!$A$6,Vols!N968,"")</f>
        <v/>
      </c>
      <c r="H968" s="113" t="str">
        <f>IF($D$13=DataValidation!$A$6,Vols!O968/100,"")</f>
        <v/>
      </c>
    </row>
    <row r="969" spans="7:8" ht="15.75" x14ac:dyDescent="0.25">
      <c r="G969" s="20" t="str">
        <f>IF($D$13=DataValidation!$A$6,Vols!N969,"")</f>
        <v/>
      </c>
      <c r="H969" s="113" t="str">
        <f>IF($D$13=DataValidation!$A$6,Vols!O969/100,"")</f>
        <v/>
      </c>
    </row>
    <row r="970" spans="7:8" ht="15.75" x14ac:dyDescent="0.25">
      <c r="G970" s="20" t="str">
        <f>IF($D$13=DataValidation!$A$6,Vols!N970,"")</f>
        <v/>
      </c>
      <c r="H970" s="113" t="str">
        <f>IF($D$13=DataValidation!$A$6,Vols!O970/100,"")</f>
        <v/>
      </c>
    </row>
    <row r="971" spans="7:8" ht="15.75" x14ac:dyDescent="0.25">
      <c r="G971" s="20" t="str">
        <f>IF($D$13=DataValidation!$A$6,Vols!N971,"")</f>
        <v/>
      </c>
      <c r="H971" s="113" t="str">
        <f>IF($D$13=DataValidation!$A$6,Vols!O971/100,"")</f>
        <v/>
      </c>
    </row>
    <row r="972" spans="7:8" ht="15.75" x14ac:dyDescent="0.25">
      <c r="G972" s="20" t="str">
        <f>IF($D$13=DataValidation!$A$6,Vols!N972,"")</f>
        <v/>
      </c>
      <c r="H972" s="113" t="str">
        <f>IF($D$13=DataValidation!$A$6,Vols!O972/100,"")</f>
        <v/>
      </c>
    </row>
    <row r="973" spans="7:8" ht="15.75" x14ac:dyDescent="0.25">
      <c r="G973" s="20" t="str">
        <f>IF($D$13=DataValidation!$A$6,Vols!N973,"")</f>
        <v/>
      </c>
      <c r="H973" s="113" t="str">
        <f>IF($D$13=DataValidation!$A$6,Vols!O973/100,"")</f>
        <v/>
      </c>
    </row>
    <row r="974" spans="7:8" ht="15.75" x14ac:dyDescent="0.25">
      <c r="G974" s="20" t="str">
        <f>IF($D$13=DataValidation!$A$6,Vols!N974,"")</f>
        <v/>
      </c>
      <c r="H974" s="113" t="str">
        <f>IF($D$13=DataValidation!$A$6,Vols!O974/100,"")</f>
        <v/>
      </c>
    </row>
    <row r="975" spans="7:8" ht="15.75" x14ac:dyDescent="0.25">
      <c r="G975" s="20" t="str">
        <f>IF($D$13=DataValidation!$A$6,Vols!N975,"")</f>
        <v/>
      </c>
      <c r="H975" s="113" t="str">
        <f>IF($D$13=DataValidation!$A$6,Vols!O975/100,"")</f>
        <v/>
      </c>
    </row>
    <row r="976" spans="7:8" ht="15.75" x14ac:dyDescent="0.25">
      <c r="G976" s="20" t="str">
        <f>IF($D$13=DataValidation!$A$6,Vols!N976,"")</f>
        <v/>
      </c>
      <c r="H976" s="113" t="str">
        <f>IF($D$13=DataValidation!$A$6,Vols!O976/100,"")</f>
        <v/>
      </c>
    </row>
    <row r="977" spans="7:8" ht="15.75" x14ac:dyDescent="0.25">
      <c r="G977" s="20" t="str">
        <f>IF($D$13=DataValidation!$A$6,Vols!N977,"")</f>
        <v/>
      </c>
      <c r="H977" s="113" t="str">
        <f>IF($D$13=DataValidation!$A$6,Vols!O977/100,"")</f>
        <v/>
      </c>
    </row>
    <row r="978" spans="7:8" ht="15.75" x14ac:dyDescent="0.25">
      <c r="G978" s="20" t="str">
        <f>IF($D$13=DataValidation!$A$6,Vols!N978,"")</f>
        <v/>
      </c>
      <c r="H978" s="113" t="str">
        <f>IF($D$13=DataValidation!$A$6,Vols!O978/100,"")</f>
        <v/>
      </c>
    </row>
    <row r="979" spans="7:8" ht="15.75" x14ac:dyDescent="0.25">
      <c r="G979" s="20" t="str">
        <f>IF($D$13=DataValidation!$A$6,Vols!N979,"")</f>
        <v/>
      </c>
      <c r="H979" s="113" t="str">
        <f>IF($D$13=DataValidation!$A$6,Vols!O979/100,"")</f>
        <v/>
      </c>
    </row>
    <row r="980" spans="7:8" ht="15.75" x14ac:dyDescent="0.25">
      <c r="G980" s="20" t="str">
        <f>IF($D$13=DataValidation!$A$6,Vols!N980,"")</f>
        <v/>
      </c>
      <c r="H980" s="113" t="str">
        <f>IF($D$13=DataValidation!$A$6,Vols!O980/100,"")</f>
        <v/>
      </c>
    </row>
    <row r="981" spans="7:8" ht="15.75" x14ac:dyDescent="0.25">
      <c r="G981" s="20" t="str">
        <f>IF($D$13=DataValidation!$A$6,Vols!N981,"")</f>
        <v/>
      </c>
      <c r="H981" s="113" t="str">
        <f>IF($D$13=DataValidation!$A$6,Vols!O981/100,"")</f>
        <v/>
      </c>
    </row>
    <row r="982" spans="7:8" ht="15.75" x14ac:dyDescent="0.25">
      <c r="G982" s="20" t="str">
        <f>IF($D$13=DataValidation!$A$6,Vols!N982,"")</f>
        <v/>
      </c>
      <c r="H982" s="113" t="str">
        <f>IF($D$13=DataValidation!$A$6,Vols!O982/100,"")</f>
        <v/>
      </c>
    </row>
    <row r="983" spans="7:8" ht="15.75" x14ac:dyDescent="0.25">
      <c r="G983" s="20" t="str">
        <f>IF($D$13=DataValidation!$A$6,Vols!N983,"")</f>
        <v/>
      </c>
      <c r="H983" s="113" t="str">
        <f>IF($D$13=DataValidation!$A$6,Vols!O983/100,"")</f>
        <v/>
      </c>
    </row>
    <row r="984" spans="7:8" ht="15.75" x14ac:dyDescent="0.25">
      <c r="G984" s="20" t="str">
        <f>IF($D$13=DataValidation!$A$6,Vols!N984,"")</f>
        <v/>
      </c>
      <c r="H984" s="113" t="str">
        <f>IF($D$13=DataValidation!$A$6,Vols!O984/100,"")</f>
        <v/>
      </c>
    </row>
    <row r="985" spans="7:8" ht="15.75" x14ac:dyDescent="0.25">
      <c r="G985" s="20" t="str">
        <f>IF($D$13=DataValidation!$A$6,Vols!N985,"")</f>
        <v/>
      </c>
      <c r="H985" s="113" t="str">
        <f>IF($D$13=DataValidation!$A$6,Vols!O985/100,"")</f>
        <v/>
      </c>
    </row>
    <row r="986" spans="7:8" ht="15.75" x14ac:dyDescent="0.25">
      <c r="G986" s="20" t="str">
        <f>IF($D$13=DataValidation!$A$6,Vols!N986,"")</f>
        <v/>
      </c>
      <c r="H986" s="113" t="str">
        <f>IF($D$13=DataValidation!$A$6,Vols!O986/100,"")</f>
        <v/>
      </c>
    </row>
    <row r="987" spans="7:8" ht="15.75" x14ac:dyDescent="0.25">
      <c r="G987" s="20" t="str">
        <f>IF($D$13=DataValidation!$A$6,Vols!N987,"")</f>
        <v/>
      </c>
      <c r="H987" s="113" t="str">
        <f>IF($D$13=DataValidation!$A$6,Vols!O987/100,"")</f>
        <v/>
      </c>
    </row>
    <row r="988" spans="7:8" ht="15.75" x14ac:dyDescent="0.25">
      <c r="G988" s="20" t="str">
        <f>IF($D$13=DataValidation!$A$6,Vols!N988,"")</f>
        <v/>
      </c>
      <c r="H988" s="113" t="str">
        <f>IF($D$13=DataValidation!$A$6,Vols!O988/100,"")</f>
        <v/>
      </c>
    </row>
    <row r="989" spans="7:8" ht="15.75" x14ac:dyDescent="0.25">
      <c r="G989" s="20" t="str">
        <f>IF($D$13=DataValidation!$A$6,Vols!N989,"")</f>
        <v/>
      </c>
      <c r="H989" s="113" t="str">
        <f>IF($D$13=DataValidation!$A$6,Vols!O989/100,"")</f>
        <v/>
      </c>
    </row>
    <row r="990" spans="7:8" ht="15.75" x14ac:dyDescent="0.25">
      <c r="G990" s="20" t="str">
        <f>IF($D$13=DataValidation!$A$6,Vols!N990,"")</f>
        <v/>
      </c>
      <c r="H990" s="113" t="str">
        <f>IF($D$13=DataValidation!$A$6,Vols!O990/100,"")</f>
        <v/>
      </c>
    </row>
    <row r="991" spans="7:8" ht="15.75" x14ac:dyDescent="0.25">
      <c r="G991" s="20" t="str">
        <f>IF($D$13=DataValidation!$A$6,Vols!N991,"")</f>
        <v/>
      </c>
      <c r="H991" s="113" t="str">
        <f>IF($D$13=DataValidation!$A$6,Vols!O991/100,"")</f>
        <v/>
      </c>
    </row>
    <row r="992" spans="7:8" ht="15.75" x14ac:dyDescent="0.25">
      <c r="G992" s="20" t="str">
        <f>IF($D$13=DataValidation!$A$6,Vols!N992,"")</f>
        <v/>
      </c>
      <c r="H992" s="113" t="str">
        <f>IF($D$13=DataValidation!$A$6,Vols!O992/100,"")</f>
        <v/>
      </c>
    </row>
    <row r="993" spans="7:8" ht="15.75" x14ac:dyDescent="0.25">
      <c r="G993" s="20" t="str">
        <f>IF($D$13=DataValidation!$A$6,Vols!N993,"")</f>
        <v/>
      </c>
      <c r="H993" s="113" t="str">
        <f>IF($D$13=DataValidation!$A$6,Vols!O993/100,"")</f>
        <v/>
      </c>
    </row>
    <row r="994" spans="7:8" ht="15.75" x14ac:dyDescent="0.25">
      <c r="G994" s="20" t="str">
        <f>IF($D$13=DataValidation!$A$6,Vols!N994,"")</f>
        <v/>
      </c>
      <c r="H994" s="113" t="str">
        <f>IF($D$13=DataValidation!$A$6,Vols!O994/100,"")</f>
        <v/>
      </c>
    </row>
    <row r="995" spans="7:8" ht="15.75" x14ac:dyDescent="0.25">
      <c r="G995" s="20" t="str">
        <f>IF($D$13=DataValidation!$A$6,Vols!N995,"")</f>
        <v/>
      </c>
      <c r="H995" s="113" t="str">
        <f>IF($D$13=DataValidation!$A$6,Vols!O995/100,"")</f>
        <v/>
      </c>
    </row>
    <row r="996" spans="7:8" ht="15.75" x14ac:dyDescent="0.25">
      <c r="G996" s="20" t="str">
        <f>IF($D$13=DataValidation!$A$6,Vols!N996,"")</f>
        <v/>
      </c>
      <c r="H996" s="113" t="str">
        <f>IF($D$13=DataValidation!$A$6,Vols!O996/100,"")</f>
        <v/>
      </c>
    </row>
    <row r="997" spans="7:8" ht="15.75" x14ac:dyDescent="0.25">
      <c r="G997" s="20" t="str">
        <f>IF($D$13=DataValidation!$A$6,Vols!N997,"")</f>
        <v/>
      </c>
      <c r="H997" s="113" t="str">
        <f>IF($D$13=DataValidation!$A$6,Vols!O997/100,"")</f>
        <v/>
      </c>
    </row>
    <row r="998" spans="7:8" ht="15.75" x14ac:dyDescent="0.25">
      <c r="G998" s="20" t="str">
        <f>IF($D$13=DataValidation!$A$6,Vols!N998,"")</f>
        <v/>
      </c>
      <c r="H998" s="113" t="str">
        <f>IF($D$13=DataValidation!$A$6,Vols!O998/100,"")</f>
        <v/>
      </c>
    </row>
    <row r="999" spans="7:8" ht="15.75" x14ac:dyDescent="0.25">
      <c r="G999" s="20" t="str">
        <f>IF($D$13=DataValidation!$A$6,Vols!N999,"")</f>
        <v/>
      </c>
      <c r="H999" s="113" t="str">
        <f>IF($D$13=DataValidation!$A$6,Vols!O999/100,"")</f>
        <v/>
      </c>
    </row>
    <row r="1000" spans="7:8" ht="15.75" x14ac:dyDescent="0.25">
      <c r="G1000" s="20" t="str">
        <f>IF($D$13=DataValidation!$A$6,Vols!N1000,"")</f>
        <v/>
      </c>
      <c r="H1000" s="113" t="str">
        <f>IF($D$13=DataValidation!$A$6,Vols!O1000/100,"")</f>
        <v/>
      </c>
    </row>
    <row r="1001" spans="7:8" ht="15.75" x14ac:dyDescent="0.25">
      <c r="G1001" s="20" t="str">
        <f>IF($D$13=DataValidation!$A$6,Vols!N1001,"")</f>
        <v/>
      </c>
      <c r="H1001" s="113" t="str">
        <f>IF($D$13=DataValidation!$A$6,Vols!O1001/100,"")</f>
        <v/>
      </c>
    </row>
    <row r="1002" spans="7:8" ht="15.75" x14ac:dyDescent="0.25">
      <c r="G1002" s="20" t="str">
        <f>IF($D$13=DataValidation!$A$6,Vols!N1002,"")</f>
        <v/>
      </c>
      <c r="H1002" s="113" t="str">
        <f>IF($D$13=DataValidation!$A$6,Vols!O1002/100,"")</f>
        <v/>
      </c>
    </row>
    <row r="1003" spans="7:8" ht="15.75" x14ac:dyDescent="0.25">
      <c r="G1003" s="20" t="str">
        <f>IF($D$13=DataValidation!$A$6,Vols!N1003,"")</f>
        <v/>
      </c>
      <c r="H1003" s="113" t="str">
        <f>IF($D$13=DataValidation!$A$6,Vols!O1003/100,"")</f>
        <v/>
      </c>
    </row>
    <row r="1004" spans="7:8" ht="15.75" x14ac:dyDescent="0.25">
      <c r="G1004" s="20" t="str">
        <f>IF($D$13=DataValidation!$A$6,Vols!N1004,"")</f>
        <v/>
      </c>
      <c r="H1004" s="113" t="str">
        <f>IF($D$13=DataValidation!$A$6,Vols!O1004/100,"")</f>
        <v/>
      </c>
    </row>
    <row r="1005" spans="7:8" ht="15.75" x14ac:dyDescent="0.25">
      <c r="G1005" s="20" t="str">
        <f>IF($D$13=DataValidation!$A$6,Vols!N1005,"")</f>
        <v/>
      </c>
      <c r="H1005" s="113" t="str">
        <f>IF($D$13=DataValidation!$A$6,Vols!O1005/100,"")</f>
        <v/>
      </c>
    </row>
    <row r="1006" spans="7:8" ht="15.75" x14ac:dyDescent="0.25">
      <c r="G1006" s="20" t="str">
        <f>IF($D$13=DataValidation!$A$6,Vols!N1006,"")</f>
        <v/>
      </c>
      <c r="H1006" s="113" t="str">
        <f>IF($D$13=DataValidation!$A$6,Vols!O1006/100,"")</f>
        <v/>
      </c>
    </row>
    <row r="1007" spans="7:8" ht="15.75" x14ac:dyDescent="0.25">
      <c r="G1007" s="20" t="str">
        <f>IF($D$13=DataValidation!$A$6,Vols!N1007,"")</f>
        <v/>
      </c>
      <c r="H1007" s="113" t="str">
        <f>IF($D$13=DataValidation!$A$6,Vols!O1007/100,"")</f>
        <v/>
      </c>
    </row>
    <row r="1008" spans="7:8" ht="15.75" x14ac:dyDescent="0.25">
      <c r="G1008" s="20" t="str">
        <f>IF($D$13=DataValidation!$A$6,Vols!N1008,"")</f>
        <v/>
      </c>
      <c r="H1008" s="113" t="str">
        <f>IF($D$13=DataValidation!$A$6,Vols!O1008/100,"")</f>
        <v/>
      </c>
    </row>
    <row r="1009" spans="7:8" ht="15.75" x14ac:dyDescent="0.25">
      <c r="G1009" s="20" t="str">
        <f>IF($D$13=DataValidation!$A$6,Vols!N1009,"")</f>
        <v/>
      </c>
      <c r="H1009" s="113" t="str">
        <f>IF($D$13=DataValidation!$A$6,Vols!O1009/100,"")</f>
        <v/>
      </c>
    </row>
    <row r="1010" spans="7:8" ht="15.75" x14ac:dyDescent="0.25">
      <c r="G1010" s="20" t="str">
        <f>IF($D$13=DataValidation!$A$6,Vols!N1010,"")</f>
        <v/>
      </c>
      <c r="H1010" s="113" t="str">
        <f>IF($D$13=DataValidation!$A$6,Vols!O1010/100,"")</f>
        <v/>
      </c>
    </row>
    <row r="1011" spans="7:8" ht="15.75" x14ac:dyDescent="0.25">
      <c r="G1011" s="20" t="str">
        <f>IF($D$13=DataValidation!$A$6,Vols!N1011,"")</f>
        <v/>
      </c>
      <c r="H1011" s="113" t="str">
        <f>IF($D$13=DataValidation!$A$6,Vols!O1011/100,"")</f>
        <v/>
      </c>
    </row>
    <row r="1012" spans="7:8" ht="15.75" x14ac:dyDescent="0.25">
      <c r="G1012" s="20" t="str">
        <f>IF($D$13=DataValidation!$A$6,Vols!N1012,"")</f>
        <v/>
      </c>
      <c r="H1012" s="113" t="str">
        <f>IF($D$13=DataValidation!$A$6,Vols!O1012/100,"")</f>
        <v/>
      </c>
    </row>
    <row r="1013" spans="7:8" ht="15.75" x14ac:dyDescent="0.25">
      <c r="G1013" s="20" t="str">
        <f>IF($D$13=DataValidation!$A$6,Vols!N1013,"")</f>
        <v/>
      </c>
      <c r="H1013" s="113" t="str">
        <f>IF($D$13=DataValidation!$A$6,Vols!O1013/100,"")</f>
        <v/>
      </c>
    </row>
    <row r="1014" spans="7:8" ht="15.75" x14ac:dyDescent="0.25">
      <c r="G1014" s="20" t="str">
        <f>IF($D$13=DataValidation!$A$6,Vols!N1014,"")</f>
        <v/>
      </c>
      <c r="H1014" s="113" t="str">
        <f>IF($D$13=DataValidation!$A$6,Vols!O1014/100,"")</f>
        <v/>
      </c>
    </row>
    <row r="1015" spans="7:8" ht="15.75" x14ac:dyDescent="0.25">
      <c r="G1015" s="20" t="str">
        <f>IF($D$13=DataValidation!$A$6,Vols!N1015,"")</f>
        <v/>
      </c>
      <c r="H1015" s="113" t="str">
        <f>IF($D$13=DataValidation!$A$6,Vols!O1015/100,"")</f>
        <v/>
      </c>
    </row>
    <row r="1016" spans="7:8" ht="15.75" x14ac:dyDescent="0.25">
      <c r="G1016" s="20" t="str">
        <f>IF($D$13=DataValidation!$A$6,Vols!N1016,"")</f>
        <v/>
      </c>
      <c r="H1016" s="113" t="str">
        <f>IF($D$13=DataValidation!$A$6,Vols!O1016/100,"")</f>
        <v/>
      </c>
    </row>
    <row r="1017" spans="7:8" ht="15.75" x14ac:dyDescent="0.25">
      <c r="G1017" s="20" t="str">
        <f>IF($D$13=DataValidation!$A$6,Vols!N1017,"")</f>
        <v/>
      </c>
      <c r="H1017" s="113" t="str">
        <f>IF($D$13=DataValidation!$A$6,Vols!O1017/100,"")</f>
        <v/>
      </c>
    </row>
    <row r="1018" spans="7:8" ht="15.75" x14ac:dyDescent="0.25">
      <c r="G1018" s="20" t="str">
        <f>IF($D$13=DataValidation!$A$6,Vols!N1018,"")</f>
        <v/>
      </c>
      <c r="H1018" s="113" t="str">
        <f>IF($D$13=DataValidation!$A$6,Vols!O1018/100,"")</f>
        <v/>
      </c>
    </row>
    <row r="1019" spans="7:8" ht="15.75" x14ac:dyDescent="0.25">
      <c r="G1019" s="20" t="str">
        <f>IF($D$13=DataValidation!$A$6,Vols!N1019,"")</f>
        <v/>
      </c>
      <c r="H1019" s="113" t="str">
        <f>IF($D$13=DataValidation!$A$6,Vols!O1019/100,"")</f>
        <v/>
      </c>
    </row>
    <row r="1020" spans="7:8" ht="15.75" x14ac:dyDescent="0.25">
      <c r="G1020" s="20" t="str">
        <f>IF($D$13=DataValidation!$A$6,Vols!N1020,"")</f>
        <v/>
      </c>
      <c r="H1020" s="113" t="str">
        <f>IF($D$13=DataValidation!$A$6,Vols!O1020/100,"")</f>
        <v/>
      </c>
    </row>
    <row r="1021" spans="7:8" ht="15.75" x14ac:dyDescent="0.25">
      <c r="G1021" s="20" t="str">
        <f>IF($D$13=DataValidation!$A$6,Vols!N1021,"")</f>
        <v/>
      </c>
      <c r="H1021" s="113" t="str">
        <f>IF($D$13=DataValidation!$A$6,Vols!O1021/100,"")</f>
        <v/>
      </c>
    </row>
    <row r="1022" spans="7:8" ht="15.75" x14ac:dyDescent="0.25">
      <c r="G1022" s="20" t="str">
        <f>IF($D$13=DataValidation!$A$6,Vols!N1022,"")</f>
        <v/>
      </c>
      <c r="H1022" s="113" t="str">
        <f>IF($D$13=DataValidation!$A$6,Vols!O1022/100,"")</f>
        <v/>
      </c>
    </row>
    <row r="1023" spans="7:8" ht="15.75" x14ac:dyDescent="0.25">
      <c r="G1023" s="20" t="str">
        <f>IF($D$13=DataValidation!$A$6,Vols!N1023,"")</f>
        <v/>
      </c>
      <c r="H1023" s="113" t="str">
        <f>IF($D$13=DataValidation!$A$6,Vols!O1023/100,"")</f>
        <v/>
      </c>
    </row>
    <row r="1024" spans="7:8" ht="15.75" x14ac:dyDescent="0.25">
      <c r="G1024" s="20" t="str">
        <f>IF($D$13=DataValidation!$A$6,Vols!N1024,"")</f>
        <v/>
      </c>
      <c r="H1024" s="113" t="str">
        <f>IF($D$13=DataValidation!$A$6,Vols!O1024/100,"")</f>
        <v/>
      </c>
    </row>
    <row r="1025" spans="7:8" ht="15.75" x14ac:dyDescent="0.25">
      <c r="G1025" s="20" t="str">
        <f>IF($D$13=DataValidation!$A$6,Vols!N1025,"")</f>
        <v/>
      </c>
      <c r="H1025" s="113" t="str">
        <f>IF($D$13=DataValidation!$A$6,Vols!O1025/100,"")</f>
        <v/>
      </c>
    </row>
    <row r="1026" spans="7:8" ht="15.75" x14ac:dyDescent="0.25">
      <c r="G1026" s="20" t="str">
        <f>IF($D$13=DataValidation!$A$6,Vols!N1026,"")</f>
        <v/>
      </c>
      <c r="H1026" s="113" t="str">
        <f>IF($D$13=DataValidation!$A$6,Vols!O1026/100,"")</f>
        <v/>
      </c>
    </row>
    <row r="1027" spans="7:8" ht="15.75" x14ac:dyDescent="0.25">
      <c r="G1027" s="20" t="str">
        <f>IF($D$13=DataValidation!$A$6,Vols!N1027,"")</f>
        <v/>
      </c>
      <c r="H1027" s="113" t="str">
        <f>IF($D$13=DataValidation!$A$6,Vols!O1027/100,"")</f>
        <v/>
      </c>
    </row>
    <row r="1028" spans="7:8" ht="15.75" x14ac:dyDescent="0.25">
      <c r="G1028" s="20" t="str">
        <f>IF($D$13=DataValidation!$A$6,Vols!N1028,"")</f>
        <v/>
      </c>
      <c r="H1028" s="113" t="str">
        <f>IF($D$13=DataValidation!$A$6,Vols!O1028/100,"")</f>
        <v/>
      </c>
    </row>
    <row r="1029" spans="7:8" ht="15.75" x14ac:dyDescent="0.25">
      <c r="G1029" s="20" t="str">
        <f>IF($D$13=DataValidation!$A$6,Vols!N1029,"")</f>
        <v/>
      </c>
      <c r="H1029" s="113" t="str">
        <f>IF($D$13=DataValidation!$A$6,Vols!O1029/100,"")</f>
        <v/>
      </c>
    </row>
    <row r="1030" spans="7:8" ht="15.75" x14ac:dyDescent="0.25">
      <c r="G1030" s="20" t="str">
        <f>IF($D$13=DataValidation!$A$6,Vols!N1030,"")</f>
        <v/>
      </c>
      <c r="H1030" s="113" t="str">
        <f>IF($D$13=DataValidation!$A$6,Vols!O1030/100,"")</f>
        <v/>
      </c>
    </row>
    <row r="1031" spans="7:8" ht="15.75" x14ac:dyDescent="0.25">
      <c r="G1031" s="20" t="str">
        <f>IF($D$13=DataValidation!$A$6,Vols!N1031,"")</f>
        <v/>
      </c>
      <c r="H1031" s="113" t="str">
        <f>IF($D$13=DataValidation!$A$6,Vols!O1031/100,"")</f>
        <v/>
      </c>
    </row>
    <row r="1032" spans="7:8" ht="15.75" x14ac:dyDescent="0.25">
      <c r="G1032" s="20" t="str">
        <f>IF($D$13=DataValidation!$A$6,Vols!N1032,"")</f>
        <v/>
      </c>
      <c r="H1032" s="113" t="str">
        <f>IF($D$13=DataValidation!$A$6,Vols!O1032/100,"")</f>
        <v/>
      </c>
    </row>
    <row r="1033" spans="7:8" ht="15.75" x14ac:dyDescent="0.25">
      <c r="G1033" s="20" t="str">
        <f>IF($D$13=DataValidation!$A$6,Vols!N1033,"")</f>
        <v/>
      </c>
      <c r="H1033" s="113" t="str">
        <f>IF($D$13=DataValidation!$A$6,Vols!O1033/100,"")</f>
        <v/>
      </c>
    </row>
    <row r="1034" spans="7:8" ht="15.75" x14ac:dyDescent="0.25">
      <c r="G1034" s="20" t="str">
        <f>IF($D$13=DataValidation!$A$6,Vols!N1034,"")</f>
        <v/>
      </c>
      <c r="H1034" s="113" t="str">
        <f>IF($D$13=DataValidation!$A$6,Vols!O1034/100,"")</f>
        <v/>
      </c>
    </row>
    <row r="1035" spans="7:8" ht="15.75" x14ac:dyDescent="0.25">
      <c r="G1035" s="20" t="str">
        <f>IF($D$13=DataValidation!$A$6,Vols!N1035,"")</f>
        <v/>
      </c>
      <c r="H1035" s="113" t="str">
        <f>IF($D$13=DataValidation!$A$6,Vols!O1035/100,"")</f>
        <v/>
      </c>
    </row>
    <row r="1036" spans="7:8" ht="15.75" x14ac:dyDescent="0.25">
      <c r="G1036" s="20" t="str">
        <f>IF($D$13=DataValidation!$A$6,Vols!N1036,"")</f>
        <v/>
      </c>
      <c r="H1036" s="113" t="str">
        <f>IF($D$13=DataValidation!$A$6,Vols!O1036/100,"")</f>
        <v/>
      </c>
    </row>
    <row r="1037" spans="7:8" ht="15.75" x14ac:dyDescent="0.25">
      <c r="G1037" s="20" t="str">
        <f>IF($D$13=DataValidation!$A$6,Vols!N1037,"")</f>
        <v/>
      </c>
      <c r="H1037" s="113" t="str">
        <f>IF($D$13=DataValidation!$A$6,Vols!O1037/100,"")</f>
        <v/>
      </c>
    </row>
    <row r="1038" spans="7:8" ht="15.75" x14ac:dyDescent="0.25">
      <c r="G1038" s="20" t="str">
        <f>IF($D$13=DataValidation!$A$6,Vols!N1038,"")</f>
        <v/>
      </c>
      <c r="H1038" s="113" t="str">
        <f>IF($D$13=DataValidation!$A$6,Vols!O1038/100,"")</f>
        <v/>
      </c>
    </row>
    <row r="1039" spans="7:8" ht="15.75" x14ac:dyDescent="0.25">
      <c r="G1039" s="20" t="str">
        <f>IF($D$13=DataValidation!$A$6,Vols!N1039,"")</f>
        <v/>
      </c>
      <c r="H1039" s="113" t="str">
        <f>IF($D$13=DataValidation!$A$6,Vols!O1039/100,"")</f>
        <v/>
      </c>
    </row>
    <row r="1040" spans="7:8" ht="15.75" x14ac:dyDescent="0.25">
      <c r="G1040" s="20" t="str">
        <f>IF($D$13=DataValidation!$A$6,Vols!N1040,"")</f>
        <v/>
      </c>
      <c r="H1040" s="113" t="str">
        <f>IF($D$13=DataValidation!$A$6,Vols!O1040/100,"")</f>
        <v/>
      </c>
    </row>
    <row r="1041" spans="7:8" ht="15.75" x14ac:dyDescent="0.25">
      <c r="G1041" s="20" t="str">
        <f>IF($D$13=DataValidation!$A$6,Vols!N1041,"")</f>
        <v/>
      </c>
      <c r="H1041" s="113" t="str">
        <f>IF($D$13=DataValidation!$A$6,Vols!O1041/100,"")</f>
        <v/>
      </c>
    </row>
    <row r="1042" spans="7:8" ht="15.75" x14ac:dyDescent="0.25">
      <c r="G1042" s="20" t="str">
        <f>IF($D$13=DataValidation!$A$6,Vols!N1042,"")</f>
        <v/>
      </c>
      <c r="H1042" s="113" t="str">
        <f>IF($D$13=DataValidation!$A$6,Vols!O1042/100,"")</f>
        <v/>
      </c>
    </row>
    <row r="1043" spans="7:8" ht="15.75" x14ac:dyDescent="0.25">
      <c r="G1043" s="20" t="str">
        <f>IF($D$13=DataValidation!$A$6,Vols!N1043,"")</f>
        <v/>
      </c>
      <c r="H1043" s="113" t="str">
        <f>IF($D$13=DataValidation!$A$6,Vols!O1043/100,"")</f>
        <v/>
      </c>
    </row>
    <row r="1044" spans="7:8" ht="15.75" x14ac:dyDescent="0.25">
      <c r="G1044" s="20" t="str">
        <f>IF($D$13=DataValidation!$A$6,Vols!N1044,"")</f>
        <v/>
      </c>
      <c r="H1044" s="113" t="str">
        <f>IF($D$13=DataValidation!$A$6,Vols!O1044/100,"")</f>
        <v/>
      </c>
    </row>
    <row r="1045" spans="7:8" ht="15.75" x14ac:dyDescent="0.25">
      <c r="G1045" s="20" t="str">
        <f>IF($D$13=DataValidation!$A$6,Vols!N1045,"")</f>
        <v/>
      </c>
      <c r="H1045" s="113" t="str">
        <f>IF($D$13=DataValidation!$A$6,Vols!O1045/100,"")</f>
        <v/>
      </c>
    </row>
    <row r="1046" spans="7:8" ht="15.75" x14ac:dyDescent="0.25">
      <c r="G1046" s="20" t="str">
        <f>IF($D$13=DataValidation!$A$6,Vols!N1046,"")</f>
        <v/>
      </c>
      <c r="H1046" s="113" t="str">
        <f>IF($D$13=DataValidation!$A$6,Vols!O1046/100,"")</f>
        <v/>
      </c>
    </row>
    <row r="1047" spans="7:8" ht="15.75" x14ac:dyDescent="0.25">
      <c r="G1047" s="20" t="str">
        <f>IF($D$13=DataValidation!$A$6,Vols!N1047,"")</f>
        <v/>
      </c>
      <c r="H1047" s="113" t="str">
        <f>IF($D$13=DataValidation!$A$6,Vols!O1047/100,"")</f>
        <v/>
      </c>
    </row>
    <row r="1048" spans="7:8" ht="15.75" x14ac:dyDescent="0.25">
      <c r="G1048" s="20" t="str">
        <f>IF($D$13=DataValidation!$A$6,Vols!N1048,"")</f>
        <v/>
      </c>
      <c r="H1048" s="113" t="str">
        <f>IF($D$13=DataValidation!$A$6,Vols!O1048/100,"")</f>
        <v/>
      </c>
    </row>
    <row r="1049" spans="7:8" ht="15.75" x14ac:dyDescent="0.25">
      <c r="G1049" s="20" t="str">
        <f>IF($D$13=DataValidation!$A$6,Vols!N1049,"")</f>
        <v/>
      </c>
      <c r="H1049" s="113" t="str">
        <f>IF($D$13=DataValidation!$A$6,Vols!O1049/100,"")</f>
        <v/>
      </c>
    </row>
    <row r="1050" spans="7:8" ht="15.75" x14ac:dyDescent="0.25">
      <c r="G1050" s="20" t="str">
        <f>IF($D$13=DataValidation!$A$6,Vols!N1050,"")</f>
        <v/>
      </c>
      <c r="H1050" s="113" t="str">
        <f>IF($D$13=DataValidation!$A$6,Vols!O1050/100,"")</f>
        <v/>
      </c>
    </row>
    <row r="1051" spans="7:8" ht="15.75" x14ac:dyDescent="0.25">
      <c r="G1051" s="20" t="str">
        <f>IF($D$13=DataValidation!$A$6,Vols!N1051,"")</f>
        <v/>
      </c>
      <c r="H1051" s="113" t="str">
        <f>IF($D$13=DataValidation!$A$6,Vols!O1051/100,"")</f>
        <v/>
      </c>
    </row>
    <row r="1052" spans="7:8" ht="15.75" x14ac:dyDescent="0.25">
      <c r="G1052" s="20" t="str">
        <f>IF($D$13=DataValidation!$A$6,Vols!N1052,"")</f>
        <v/>
      </c>
      <c r="H1052" s="113" t="str">
        <f>IF($D$13=DataValidation!$A$6,Vols!O1052/100,"")</f>
        <v/>
      </c>
    </row>
    <row r="1053" spans="7:8" ht="15.75" x14ac:dyDescent="0.25">
      <c r="G1053" s="20" t="str">
        <f>IF($D$13=DataValidation!$A$6,Vols!N1053,"")</f>
        <v/>
      </c>
      <c r="H1053" s="113" t="str">
        <f>IF($D$13=DataValidation!$A$6,Vols!O1053/100,"")</f>
        <v/>
      </c>
    </row>
    <row r="1054" spans="7:8" ht="15.75" x14ac:dyDescent="0.25">
      <c r="G1054" s="20" t="str">
        <f>IF($D$13=DataValidation!$A$6,Vols!N1054,"")</f>
        <v/>
      </c>
      <c r="H1054" s="113" t="str">
        <f>IF($D$13=DataValidation!$A$6,Vols!O1054/100,"")</f>
        <v/>
      </c>
    </row>
    <row r="1055" spans="7:8" ht="15.75" x14ac:dyDescent="0.25">
      <c r="G1055" s="20" t="str">
        <f>IF($D$13=DataValidation!$A$6,Vols!N1055,"")</f>
        <v/>
      </c>
      <c r="H1055" s="113" t="str">
        <f>IF($D$13=DataValidation!$A$6,Vols!O1055/100,"")</f>
        <v/>
      </c>
    </row>
    <row r="1056" spans="7:8" ht="15.75" x14ac:dyDescent="0.25">
      <c r="G1056" s="20" t="str">
        <f>IF($D$13=DataValidation!$A$6,Vols!N1056,"")</f>
        <v/>
      </c>
      <c r="H1056" s="113" t="str">
        <f>IF($D$13=DataValidation!$A$6,Vols!O1056/100,"")</f>
        <v/>
      </c>
    </row>
    <row r="1057" spans="7:8" ht="15.75" x14ac:dyDescent="0.25">
      <c r="G1057" s="20" t="str">
        <f>IF($D$13=DataValidation!$A$6,Vols!N1057,"")</f>
        <v/>
      </c>
      <c r="H1057" s="113" t="str">
        <f>IF($D$13=DataValidation!$A$6,Vols!O1057/100,"")</f>
        <v/>
      </c>
    </row>
    <row r="1058" spans="7:8" ht="15.75" x14ac:dyDescent="0.25">
      <c r="G1058" s="20" t="str">
        <f>IF($D$13=DataValidation!$A$6,Vols!N1058,"")</f>
        <v/>
      </c>
      <c r="H1058" s="113" t="str">
        <f>IF($D$13=DataValidation!$A$6,Vols!O1058/100,"")</f>
        <v/>
      </c>
    </row>
    <row r="1059" spans="7:8" ht="15.75" x14ac:dyDescent="0.25">
      <c r="G1059" s="20" t="str">
        <f>IF($D$13=DataValidation!$A$6,Vols!N1059,"")</f>
        <v/>
      </c>
      <c r="H1059" s="113" t="str">
        <f>IF($D$13=DataValidation!$A$6,Vols!O1059/100,"")</f>
        <v/>
      </c>
    </row>
    <row r="1060" spans="7:8" ht="15.75" x14ac:dyDescent="0.25">
      <c r="G1060" s="20" t="str">
        <f>IF($D$13=DataValidation!$A$6,Vols!N1060,"")</f>
        <v/>
      </c>
      <c r="H1060" s="113" t="str">
        <f>IF($D$13=DataValidation!$A$6,Vols!O1060/100,"")</f>
        <v/>
      </c>
    </row>
    <row r="1061" spans="7:8" ht="15.75" x14ac:dyDescent="0.25">
      <c r="G1061" s="20" t="str">
        <f>IF($D$13=DataValidation!$A$6,Vols!N1061,"")</f>
        <v/>
      </c>
      <c r="H1061" s="113" t="str">
        <f>IF($D$13=DataValidation!$A$6,Vols!O1061/100,"")</f>
        <v/>
      </c>
    </row>
    <row r="1062" spans="7:8" ht="15.75" x14ac:dyDescent="0.25">
      <c r="G1062" s="20" t="str">
        <f>IF($D$13=DataValidation!$A$6,Vols!N1062,"")</f>
        <v/>
      </c>
      <c r="H1062" s="113" t="str">
        <f>IF($D$13=DataValidation!$A$6,Vols!O1062/100,"")</f>
        <v/>
      </c>
    </row>
    <row r="1063" spans="7:8" ht="15.75" x14ac:dyDescent="0.25">
      <c r="G1063" s="20" t="str">
        <f>IF($D$13=DataValidation!$A$6,Vols!N1063,"")</f>
        <v/>
      </c>
      <c r="H1063" s="113" t="str">
        <f>IF($D$13=DataValidation!$A$6,Vols!O1063/100,"")</f>
        <v/>
      </c>
    </row>
    <row r="1064" spans="7:8" ht="15.75" x14ac:dyDescent="0.25">
      <c r="G1064" s="20" t="str">
        <f>IF($D$13=DataValidation!$A$6,Vols!N1064,"")</f>
        <v/>
      </c>
      <c r="H1064" s="113" t="str">
        <f>IF($D$13=DataValidation!$A$6,Vols!O1064/100,"")</f>
        <v/>
      </c>
    </row>
    <row r="1065" spans="7:8" ht="15.75" x14ac:dyDescent="0.25">
      <c r="G1065" s="20" t="str">
        <f>IF($D$13=DataValidation!$A$6,Vols!N1065,"")</f>
        <v/>
      </c>
      <c r="H1065" s="113" t="str">
        <f>IF($D$13=DataValidation!$A$6,Vols!O1065/100,"")</f>
        <v/>
      </c>
    </row>
    <row r="1066" spans="7:8" ht="15.75" x14ac:dyDescent="0.25">
      <c r="G1066" s="20" t="str">
        <f>IF($D$13=DataValidation!$A$6,Vols!N1066,"")</f>
        <v/>
      </c>
      <c r="H1066" s="113" t="str">
        <f>IF($D$13=DataValidation!$A$6,Vols!O1066/100,"")</f>
        <v/>
      </c>
    </row>
    <row r="1067" spans="7:8" ht="15.75" x14ac:dyDescent="0.25">
      <c r="G1067" s="20" t="str">
        <f>IF($D$13=DataValidation!$A$6,Vols!N1067,"")</f>
        <v/>
      </c>
      <c r="H1067" s="113" t="str">
        <f>IF($D$13=DataValidation!$A$6,Vols!O1067/100,"")</f>
        <v/>
      </c>
    </row>
    <row r="1068" spans="7:8" ht="15.75" x14ac:dyDescent="0.25">
      <c r="G1068" s="20" t="str">
        <f>IF($D$13=DataValidation!$A$6,Vols!N1068,"")</f>
        <v/>
      </c>
      <c r="H1068" s="113" t="str">
        <f>IF($D$13=DataValidation!$A$6,Vols!O1068/100,"")</f>
        <v/>
      </c>
    </row>
    <row r="1069" spans="7:8" ht="15.75" x14ac:dyDescent="0.25">
      <c r="G1069" s="20" t="str">
        <f>IF($D$13=DataValidation!$A$6,Vols!N1069,"")</f>
        <v/>
      </c>
      <c r="H1069" s="113" t="str">
        <f>IF($D$13=DataValidation!$A$6,Vols!O1069/100,"")</f>
        <v/>
      </c>
    </row>
    <row r="1070" spans="7:8" ht="15.75" x14ac:dyDescent="0.25">
      <c r="G1070" s="20" t="str">
        <f>IF($D$13=DataValidation!$A$6,Vols!N1070,"")</f>
        <v/>
      </c>
      <c r="H1070" s="113" t="str">
        <f>IF($D$13=DataValidation!$A$6,Vols!O1070/100,"")</f>
        <v/>
      </c>
    </row>
    <row r="1071" spans="7:8" ht="15.75" x14ac:dyDescent="0.25">
      <c r="G1071" s="20" t="str">
        <f>IF($D$13=DataValidation!$A$6,Vols!N1071,"")</f>
        <v/>
      </c>
      <c r="H1071" s="113" t="str">
        <f>IF($D$13=DataValidation!$A$6,Vols!O1071/100,"")</f>
        <v/>
      </c>
    </row>
    <row r="1072" spans="7:8" ht="15.75" x14ac:dyDescent="0.25">
      <c r="G1072" s="20" t="str">
        <f>IF($D$13=DataValidation!$A$6,Vols!N1072,"")</f>
        <v/>
      </c>
      <c r="H1072" s="113" t="str">
        <f>IF($D$13=DataValidation!$A$6,Vols!O1072/100,"")</f>
        <v/>
      </c>
    </row>
    <row r="1073" spans="7:8" ht="15.75" x14ac:dyDescent="0.25">
      <c r="G1073" s="20" t="str">
        <f>IF($D$13=DataValidation!$A$6,Vols!N1073,"")</f>
        <v/>
      </c>
      <c r="H1073" s="113" t="str">
        <f>IF($D$13=DataValidation!$A$6,Vols!O1073/100,"")</f>
        <v/>
      </c>
    </row>
    <row r="1074" spans="7:8" ht="15.75" x14ac:dyDescent="0.25">
      <c r="G1074" s="20" t="str">
        <f>IF($D$13=DataValidation!$A$6,Vols!N1074,"")</f>
        <v/>
      </c>
      <c r="H1074" s="113" t="str">
        <f>IF($D$13=DataValidation!$A$6,Vols!O1074/100,"")</f>
        <v/>
      </c>
    </row>
    <row r="1075" spans="7:8" ht="15.75" x14ac:dyDescent="0.25">
      <c r="G1075" s="20" t="str">
        <f>IF($D$13=DataValidation!$A$6,Vols!N1075,"")</f>
        <v/>
      </c>
      <c r="H1075" s="113" t="str">
        <f>IF($D$13=DataValidation!$A$6,Vols!O1075/100,"")</f>
        <v/>
      </c>
    </row>
    <row r="1076" spans="7:8" ht="15.75" x14ac:dyDescent="0.25">
      <c r="G1076" s="20" t="str">
        <f>IF($D$13=DataValidation!$A$6,Vols!N1076,"")</f>
        <v/>
      </c>
      <c r="H1076" s="113" t="str">
        <f>IF($D$13=DataValidation!$A$6,Vols!O1076/100,"")</f>
        <v/>
      </c>
    </row>
    <row r="1077" spans="7:8" ht="15.75" x14ac:dyDescent="0.25">
      <c r="G1077" s="20" t="str">
        <f>IF($D$13=DataValidation!$A$6,Vols!N1077,"")</f>
        <v/>
      </c>
      <c r="H1077" s="113" t="str">
        <f>IF($D$13=DataValidation!$A$6,Vols!O1077/100,"")</f>
        <v/>
      </c>
    </row>
    <row r="1078" spans="7:8" ht="15.75" x14ac:dyDescent="0.25">
      <c r="G1078" s="20" t="str">
        <f>IF($D$13=DataValidation!$A$6,Vols!N1078,"")</f>
        <v/>
      </c>
      <c r="H1078" s="113" t="str">
        <f>IF($D$13=DataValidation!$A$6,Vols!O1078/100,"")</f>
        <v/>
      </c>
    </row>
    <row r="1079" spans="7:8" ht="15.75" x14ac:dyDescent="0.25">
      <c r="G1079" s="20" t="str">
        <f>IF($D$13=DataValidation!$A$6,Vols!N1079,"")</f>
        <v/>
      </c>
      <c r="H1079" s="113" t="str">
        <f>IF($D$13=DataValidation!$A$6,Vols!O1079/100,"")</f>
        <v/>
      </c>
    </row>
    <row r="1080" spans="7:8" ht="15.75" x14ac:dyDescent="0.25">
      <c r="G1080" s="20" t="str">
        <f>IF($D$13=DataValidation!$A$6,Vols!N1080,"")</f>
        <v/>
      </c>
      <c r="H1080" s="113" t="str">
        <f>IF($D$13=DataValidation!$A$6,Vols!O1080/100,"")</f>
        <v/>
      </c>
    </row>
    <row r="1081" spans="7:8" ht="15.75" x14ac:dyDescent="0.25">
      <c r="G1081" s="20" t="str">
        <f>IF($D$13=DataValidation!$A$6,Vols!N1081,"")</f>
        <v/>
      </c>
      <c r="H1081" s="113" t="str">
        <f>IF($D$13=DataValidation!$A$6,Vols!O1081/100,"")</f>
        <v/>
      </c>
    </row>
    <row r="1082" spans="7:8" ht="15.75" x14ac:dyDescent="0.25">
      <c r="G1082" s="20" t="str">
        <f>IF($D$13=DataValidation!$A$6,Vols!N1082,"")</f>
        <v/>
      </c>
      <c r="H1082" s="113" t="str">
        <f>IF($D$13=DataValidation!$A$6,Vols!O1082/100,"")</f>
        <v/>
      </c>
    </row>
    <row r="1083" spans="7:8" ht="15.75" x14ac:dyDescent="0.25">
      <c r="G1083" s="20" t="str">
        <f>IF($D$13=DataValidation!$A$6,Vols!N1083,"")</f>
        <v/>
      </c>
      <c r="H1083" s="113" t="str">
        <f>IF($D$13=DataValidation!$A$6,Vols!O1083/100,"")</f>
        <v/>
      </c>
    </row>
    <row r="1084" spans="7:8" ht="15.75" x14ac:dyDescent="0.25">
      <c r="G1084" s="20" t="str">
        <f>IF($D$13=DataValidation!$A$6,Vols!N1084,"")</f>
        <v/>
      </c>
      <c r="H1084" s="113" t="str">
        <f>IF($D$13=DataValidation!$A$6,Vols!O1084/100,"")</f>
        <v/>
      </c>
    </row>
    <row r="1085" spans="7:8" ht="15.75" x14ac:dyDescent="0.25">
      <c r="G1085" s="20" t="str">
        <f>IF($D$13=DataValidation!$A$6,Vols!N1085,"")</f>
        <v/>
      </c>
      <c r="H1085" s="113" t="str">
        <f>IF($D$13=DataValidation!$A$6,Vols!O1085/100,"")</f>
        <v/>
      </c>
    </row>
    <row r="1086" spans="7:8" ht="15.75" x14ac:dyDescent="0.25">
      <c r="G1086" s="20" t="str">
        <f>IF($D$13=DataValidation!$A$6,Vols!N1086,"")</f>
        <v/>
      </c>
      <c r="H1086" s="113" t="str">
        <f>IF($D$13=DataValidation!$A$6,Vols!O1086/100,"")</f>
        <v/>
      </c>
    </row>
    <row r="1087" spans="7:8" ht="15.75" x14ac:dyDescent="0.25">
      <c r="G1087" s="20" t="str">
        <f>IF($D$13=DataValidation!$A$6,Vols!N1087,"")</f>
        <v/>
      </c>
      <c r="H1087" s="113" t="str">
        <f>IF($D$13=DataValidation!$A$6,Vols!O1087/100,"")</f>
        <v/>
      </c>
    </row>
    <row r="1088" spans="7:8" ht="15.75" x14ac:dyDescent="0.25">
      <c r="G1088" s="20" t="str">
        <f>IF($D$13=DataValidation!$A$6,Vols!N1088,"")</f>
        <v/>
      </c>
      <c r="H1088" s="113" t="str">
        <f>IF($D$13=DataValidation!$A$6,Vols!O1088/100,"")</f>
        <v/>
      </c>
    </row>
    <row r="1089" spans="7:8" ht="15.75" x14ac:dyDescent="0.25">
      <c r="G1089" s="20" t="str">
        <f>IF($D$13=DataValidation!$A$6,Vols!N1089,"")</f>
        <v/>
      </c>
      <c r="H1089" s="113" t="str">
        <f>IF($D$13=DataValidation!$A$6,Vols!O1089/100,"")</f>
        <v/>
      </c>
    </row>
    <row r="1090" spans="7:8" ht="15.75" x14ac:dyDescent="0.25">
      <c r="G1090" s="20" t="str">
        <f>IF($D$13=DataValidation!$A$6,Vols!N1090,"")</f>
        <v/>
      </c>
      <c r="H1090" s="113" t="str">
        <f>IF($D$13=DataValidation!$A$6,Vols!O1090/100,"")</f>
        <v/>
      </c>
    </row>
    <row r="1091" spans="7:8" ht="15.75" x14ac:dyDescent="0.25">
      <c r="G1091" s="20" t="str">
        <f>IF($D$13=DataValidation!$A$6,Vols!N1091,"")</f>
        <v/>
      </c>
      <c r="H1091" s="113" t="str">
        <f>IF($D$13=DataValidation!$A$6,Vols!O1091/100,"")</f>
        <v/>
      </c>
    </row>
    <row r="1092" spans="7:8" ht="15.75" x14ac:dyDescent="0.25">
      <c r="G1092" s="20" t="str">
        <f>IF($D$13=DataValidation!$A$6,Vols!N1092,"")</f>
        <v/>
      </c>
      <c r="H1092" s="113" t="str">
        <f>IF($D$13=DataValidation!$A$6,Vols!O1092/100,"")</f>
        <v/>
      </c>
    </row>
    <row r="1093" spans="7:8" ht="15.75" x14ac:dyDescent="0.25">
      <c r="G1093" s="20" t="str">
        <f>IF($D$13=DataValidation!$A$6,Vols!N1093,"")</f>
        <v/>
      </c>
      <c r="H1093" s="113" t="str">
        <f>IF($D$13=DataValidation!$A$6,Vols!O1093/100,"")</f>
        <v/>
      </c>
    </row>
    <row r="1094" spans="7:8" ht="15.75" x14ac:dyDescent="0.25">
      <c r="G1094" s="20" t="str">
        <f>IF($D$13=DataValidation!$A$6,Vols!N1094,"")</f>
        <v/>
      </c>
      <c r="H1094" s="113" t="str">
        <f>IF($D$13=DataValidation!$A$6,Vols!O1094/100,"")</f>
        <v/>
      </c>
    </row>
    <row r="1095" spans="7:8" ht="15.75" x14ac:dyDescent="0.25">
      <c r="G1095" s="20" t="str">
        <f>IF($D$13=DataValidation!$A$6,Vols!N1095,"")</f>
        <v/>
      </c>
      <c r="H1095" s="113" t="str">
        <f>IF($D$13=DataValidation!$A$6,Vols!O1095/100,"")</f>
        <v/>
      </c>
    </row>
    <row r="1096" spans="7:8" ht="15.75" x14ac:dyDescent="0.25">
      <c r="G1096" s="20" t="str">
        <f>IF($D$13=DataValidation!$A$6,Vols!N1096,"")</f>
        <v/>
      </c>
      <c r="H1096" s="113" t="str">
        <f>IF($D$13=DataValidation!$A$6,Vols!O1096/100,"")</f>
        <v/>
      </c>
    </row>
    <row r="1097" spans="7:8" ht="15.75" x14ac:dyDescent="0.25">
      <c r="G1097" s="20" t="str">
        <f>IF($D$13=DataValidation!$A$6,Vols!N1097,"")</f>
        <v/>
      </c>
      <c r="H1097" s="113" t="str">
        <f>IF($D$13=DataValidation!$A$6,Vols!O1097/100,"")</f>
        <v/>
      </c>
    </row>
    <row r="1098" spans="7:8" ht="15.75" x14ac:dyDescent="0.25">
      <c r="G1098" s="20" t="str">
        <f>IF($D$13=DataValidation!$A$6,Vols!N1098,"")</f>
        <v/>
      </c>
      <c r="H1098" s="113" t="str">
        <f>IF($D$13=DataValidation!$A$6,Vols!O1098/100,"")</f>
        <v/>
      </c>
    </row>
    <row r="1099" spans="7:8" ht="15.75" x14ac:dyDescent="0.25">
      <c r="G1099" s="20" t="str">
        <f>IF($D$13=DataValidation!$A$6,Vols!N1099,"")</f>
        <v/>
      </c>
      <c r="H1099" s="113" t="str">
        <f>IF($D$13=DataValidation!$A$6,Vols!O1099/100,"")</f>
        <v/>
      </c>
    </row>
    <row r="1100" spans="7:8" ht="15.75" x14ac:dyDescent="0.25">
      <c r="G1100" s="20" t="str">
        <f>IF($D$13=DataValidation!$A$6,Vols!N1100,"")</f>
        <v/>
      </c>
      <c r="H1100" s="113" t="str">
        <f>IF($D$13=DataValidation!$A$6,Vols!O1100/100,"")</f>
        <v/>
      </c>
    </row>
    <row r="1101" spans="7:8" ht="15.75" x14ac:dyDescent="0.25">
      <c r="G1101" s="20" t="str">
        <f>IF($D$13=DataValidation!$A$6,Vols!N1101,"")</f>
        <v/>
      </c>
      <c r="H1101" s="113" t="str">
        <f>IF($D$13=DataValidation!$A$6,Vols!O1101/100,"")</f>
        <v/>
      </c>
    </row>
    <row r="1102" spans="7:8" ht="15.75" x14ac:dyDescent="0.25">
      <c r="G1102" s="20" t="str">
        <f>IF($D$13=DataValidation!$A$6,Vols!N1102,"")</f>
        <v/>
      </c>
      <c r="H1102" s="113" t="str">
        <f>IF($D$13=DataValidation!$A$6,Vols!O1102/100,"")</f>
        <v/>
      </c>
    </row>
    <row r="1103" spans="7:8" ht="15.75" x14ac:dyDescent="0.25">
      <c r="G1103" s="20" t="str">
        <f>IF($D$13=DataValidation!$A$6,Vols!N1103,"")</f>
        <v/>
      </c>
      <c r="H1103" s="113" t="str">
        <f>IF($D$13=DataValidation!$A$6,Vols!O1103/100,"")</f>
        <v/>
      </c>
    </row>
    <row r="1104" spans="7:8" ht="15.75" x14ac:dyDescent="0.25">
      <c r="G1104" s="20" t="str">
        <f>IF($D$13=DataValidation!$A$6,Vols!N1104,"")</f>
        <v/>
      </c>
      <c r="H1104" s="113" t="str">
        <f>IF($D$13=DataValidation!$A$6,Vols!O1104/100,"")</f>
        <v/>
      </c>
    </row>
    <row r="1105" spans="7:8" ht="15.75" x14ac:dyDescent="0.25">
      <c r="G1105" s="20" t="str">
        <f>IF($D$13=DataValidation!$A$6,Vols!N1105,"")</f>
        <v/>
      </c>
      <c r="H1105" s="113" t="str">
        <f>IF($D$13=DataValidation!$A$6,Vols!O1105/100,"")</f>
        <v/>
      </c>
    </row>
    <row r="1106" spans="7:8" ht="15.75" x14ac:dyDescent="0.25">
      <c r="G1106" s="20" t="str">
        <f>IF($D$13=DataValidation!$A$6,Vols!N1106,"")</f>
        <v/>
      </c>
      <c r="H1106" s="113" t="str">
        <f>IF($D$13=DataValidation!$A$6,Vols!O1106/100,"")</f>
        <v/>
      </c>
    </row>
    <row r="1107" spans="7:8" ht="15.75" x14ac:dyDescent="0.25">
      <c r="G1107" s="20" t="str">
        <f>IF($D$13=DataValidation!$A$6,Vols!N1107,"")</f>
        <v/>
      </c>
      <c r="H1107" s="113" t="str">
        <f>IF($D$13=DataValidation!$A$6,Vols!O1107/100,"")</f>
        <v/>
      </c>
    </row>
    <row r="1108" spans="7:8" ht="15.75" x14ac:dyDescent="0.25">
      <c r="G1108" s="20" t="str">
        <f>IF($D$13=DataValidation!$A$6,Vols!N1108,"")</f>
        <v/>
      </c>
      <c r="H1108" s="113" t="str">
        <f>IF($D$13=DataValidation!$A$6,Vols!O1108/100,"")</f>
        <v/>
      </c>
    </row>
    <row r="1109" spans="7:8" ht="15.75" x14ac:dyDescent="0.25">
      <c r="G1109" s="20" t="str">
        <f>IF($D$13=DataValidation!$A$6,Vols!N1109,"")</f>
        <v/>
      </c>
      <c r="H1109" s="113" t="str">
        <f>IF($D$13=DataValidation!$A$6,Vols!O1109/100,"")</f>
        <v/>
      </c>
    </row>
    <row r="1110" spans="7:8" ht="15.75" x14ac:dyDescent="0.25">
      <c r="G1110" s="20" t="str">
        <f>IF($D$13=DataValidation!$A$6,Vols!N1110,"")</f>
        <v/>
      </c>
      <c r="H1110" s="113" t="str">
        <f>IF($D$13=DataValidation!$A$6,Vols!O1110/100,"")</f>
        <v/>
      </c>
    </row>
    <row r="1111" spans="7:8" ht="15.75" x14ac:dyDescent="0.25">
      <c r="G1111" s="20" t="str">
        <f>IF($D$13=DataValidation!$A$6,Vols!N1111,"")</f>
        <v/>
      </c>
      <c r="H1111" s="113" t="str">
        <f>IF($D$13=DataValidation!$A$6,Vols!O1111/100,"")</f>
        <v/>
      </c>
    </row>
    <row r="1112" spans="7:8" ht="15.75" x14ac:dyDescent="0.25">
      <c r="G1112" s="20" t="str">
        <f>IF($D$13=DataValidation!$A$6,Vols!N1112,"")</f>
        <v/>
      </c>
      <c r="H1112" s="113" t="str">
        <f>IF($D$13=DataValidation!$A$6,Vols!O1112/100,"")</f>
        <v/>
      </c>
    </row>
    <row r="1113" spans="7:8" ht="15.75" x14ac:dyDescent="0.25">
      <c r="G1113" s="20" t="str">
        <f>IF($D$13=DataValidation!$A$6,Vols!N1113,"")</f>
        <v/>
      </c>
      <c r="H1113" s="113" t="str">
        <f>IF($D$13=DataValidation!$A$6,Vols!O1113/100,"")</f>
        <v/>
      </c>
    </row>
    <row r="1114" spans="7:8" ht="15.75" x14ac:dyDescent="0.25">
      <c r="G1114" s="20" t="str">
        <f>IF($D$13=DataValidation!$A$6,Vols!N1114,"")</f>
        <v/>
      </c>
      <c r="H1114" s="113" t="str">
        <f>IF($D$13=DataValidation!$A$6,Vols!O1114/100,"")</f>
        <v/>
      </c>
    </row>
    <row r="1115" spans="7:8" ht="15.75" x14ac:dyDescent="0.25">
      <c r="G1115" s="20" t="str">
        <f>IF($D$13=DataValidation!$A$6,Vols!N1115,"")</f>
        <v/>
      </c>
      <c r="H1115" s="113" t="str">
        <f>IF($D$13=DataValidation!$A$6,Vols!O1115/100,"")</f>
        <v/>
      </c>
    </row>
    <row r="1116" spans="7:8" ht="15.75" x14ac:dyDescent="0.25">
      <c r="G1116" s="20" t="str">
        <f>IF($D$13=DataValidation!$A$6,Vols!N1116,"")</f>
        <v/>
      </c>
      <c r="H1116" s="113" t="str">
        <f>IF($D$13=DataValidation!$A$6,Vols!O1116/100,"")</f>
        <v/>
      </c>
    </row>
    <row r="1117" spans="7:8" ht="15.75" x14ac:dyDescent="0.25">
      <c r="G1117" s="20" t="str">
        <f>IF($D$13=DataValidation!$A$6,Vols!N1117,"")</f>
        <v/>
      </c>
      <c r="H1117" s="113" t="str">
        <f>IF($D$13=DataValidation!$A$6,Vols!O1117/100,"")</f>
        <v/>
      </c>
    </row>
    <row r="1118" spans="7:8" ht="15.75" x14ac:dyDescent="0.25">
      <c r="G1118" s="20" t="str">
        <f>IF($D$13=DataValidation!$A$6,Vols!N1118,"")</f>
        <v/>
      </c>
      <c r="H1118" s="113" t="str">
        <f>IF($D$13=DataValidation!$A$6,Vols!O1118/100,"")</f>
        <v/>
      </c>
    </row>
    <row r="1119" spans="7:8" ht="15.75" x14ac:dyDescent="0.25">
      <c r="G1119" s="20" t="str">
        <f>IF($D$13=DataValidation!$A$6,Vols!N1119,"")</f>
        <v/>
      </c>
      <c r="H1119" s="113" t="str">
        <f>IF($D$13=DataValidation!$A$6,Vols!O1119/100,"")</f>
        <v/>
      </c>
    </row>
    <row r="1120" spans="7:8" ht="15.75" x14ac:dyDescent="0.25">
      <c r="G1120" s="20" t="str">
        <f>IF($D$13=DataValidation!$A$6,Vols!N1120,"")</f>
        <v/>
      </c>
      <c r="H1120" s="113" t="str">
        <f>IF($D$13=DataValidation!$A$6,Vols!O1120/100,"")</f>
        <v/>
      </c>
    </row>
    <row r="1121" spans="7:8" ht="15.75" x14ac:dyDescent="0.25">
      <c r="G1121" s="20" t="str">
        <f>IF($D$13=DataValidation!$A$6,Vols!N1121,"")</f>
        <v/>
      </c>
      <c r="H1121" s="113" t="str">
        <f>IF($D$13=DataValidation!$A$6,Vols!O1121/100,"")</f>
        <v/>
      </c>
    </row>
    <row r="1122" spans="7:8" ht="15.75" x14ac:dyDescent="0.25">
      <c r="G1122" s="20" t="str">
        <f>IF($D$13=DataValidation!$A$6,Vols!N1122,"")</f>
        <v/>
      </c>
      <c r="H1122" s="113" t="str">
        <f>IF($D$13=DataValidation!$A$6,Vols!O1122/100,"")</f>
        <v/>
      </c>
    </row>
    <row r="1123" spans="7:8" ht="15.75" x14ac:dyDescent="0.25">
      <c r="G1123" s="20" t="str">
        <f>IF($D$13=DataValidation!$A$6,Vols!N1123,"")</f>
        <v/>
      </c>
      <c r="H1123" s="113" t="str">
        <f>IF($D$13=DataValidation!$A$6,Vols!O1123/100,"")</f>
        <v/>
      </c>
    </row>
    <row r="1124" spans="7:8" ht="15.75" x14ac:dyDescent="0.25">
      <c r="G1124" s="20" t="str">
        <f>IF($D$13=DataValidation!$A$6,Vols!N1124,"")</f>
        <v/>
      </c>
      <c r="H1124" s="113" t="str">
        <f>IF($D$13=DataValidation!$A$6,Vols!O1124/100,"")</f>
        <v/>
      </c>
    </row>
    <row r="1125" spans="7:8" ht="15.75" x14ac:dyDescent="0.25">
      <c r="G1125" s="20" t="str">
        <f>IF($D$13=DataValidation!$A$6,Vols!N1125,"")</f>
        <v/>
      </c>
      <c r="H1125" s="113" t="str">
        <f>IF($D$13=DataValidation!$A$6,Vols!O1125/100,"")</f>
        <v/>
      </c>
    </row>
    <row r="1126" spans="7:8" ht="15.75" x14ac:dyDescent="0.25">
      <c r="G1126" s="20" t="str">
        <f>IF($D$13=DataValidation!$A$6,Vols!N1126,"")</f>
        <v/>
      </c>
      <c r="H1126" s="113" t="str">
        <f>IF($D$13=DataValidation!$A$6,Vols!O1126/100,"")</f>
        <v/>
      </c>
    </row>
    <row r="1127" spans="7:8" ht="15.75" x14ac:dyDescent="0.25">
      <c r="G1127" s="20" t="str">
        <f>IF($D$13=DataValidation!$A$6,Vols!N1127,"")</f>
        <v/>
      </c>
      <c r="H1127" s="113" t="str">
        <f>IF($D$13=DataValidation!$A$6,Vols!O1127/100,"")</f>
        <v/>
      </c>
    </row>
    <row r="1128" spans="7:8" ht="15.75" x14ac:dyDescent="0.25">
      <c r="G1128" s="20" t="str">
        <f>IF($D$13=DataValidation!$A$6,Vols!N1128,"")</f>
        <v/>
      </c>
      <c r="H1128" s="113" t="str">
        <f>IF($D$13=DataValidation!$A$6,Vols!O1128/100,"")</f>
        <v/>
      </c>
    </row>
    <row r="1129" spans="7:8" ht="15.75" x14ac:dyDescent="0.25">
      <c r="G1129" s="20" t="str">
        <f>IF($D$13=DataValidation!$A$6,Vols!N1129,"")</f>
        <v/>
      </c>
      <c r="H1129" s="113" t="str">
        <f>IF($D$13=DataValidation!$A$6,Vols!O1129/100,"")</f>
        <v/>
      </c>
    </row>
    <row r="1130" spans="7:8" ht="15.75" x14ac:dyDescent="0.25">
      <c r="G1130" s="20" t="str">
        <f>IF($D$13=DataValidation!$A$6,Vols!N1130,"")</f>
        <v/>
      </c>
      <c r="H1130" s="113" t="str">
        <f>IF($D$13=DataValidation!$A$6,Vols!O1130/100,"")</f>
        <v/>
      </c>
    </row>
    <row r="1131" spans="7:8" ht="15.75" x14ac:dyDescent="0.25">
      <c r="G1131" s="20" t="str">
        <f>IF($D$13=DataValidation!$A$6,Vols!N1131,"")</f>
        <v/>
      </c>
      <c r="H1131" s="113" t="str">
        <f>IF($D$13=DataValidation!$A$6,Vols!O1131/100,"")</f>
        <v/>
      </c>
    </row>
    <row r="1132" spans="7:8" ht="15.75" x14ac:dyDescent="0.25">
      <c r="G1132" s="20" t="str">
        <f>IF($D$13=DataValidation!$A$6,Vols!N1132,"")</f>
        <v/>
      </c>
      <c r="H1132" s="113" t="str">
        <f>IF($D$13=DataValidation!$A$6,Vols!O1132/100,"")</f>
        <v/>
      </c>
    </row>
    <row r="1133" spans="7:8" ht="15.75" x14ac:dyDescent="0.25">
      <c r="G1133" s="20" t="str">
        <f>IF($D$13=DataValidation!$A$6,Vols!N1133,"")</f>
        <v/>
      </c>
      <c r="H1133" s="113" t="str">
        <f>IF($D$13=DataValidation!$A$6,Vols!O1133/100,"")</f>
        <v/>
      </c>
    </row>
    <row r="1134" spans="7:8" ht="15.75" x14ac:dyDescent="0.25">
      <c r="G1134" s="20" t="str">
        <f>IF($D$13=DataValidation!$A$6,Vols!N1134,"")</f>
        <v/>
      </c>
      <c r="H1134" s="113" t="str">
        <f>IF($D$13=DataValidation!$A$6,Vols!O1134/100,"")</f>
        <v/>
      </c>
    </row>
    <row r="1135" spans="7:8" ht="15.75" x14ac:dyDescent="0.25">
      <c r="G1135" s="20" t="str">
        <f>IF($D$13=DataValidation!$A$6,Vols!N1135,"")</f>
        <v/>
      </c>
      <c r="H1135" s="113" t="str">
        <f>IF($D$13=DataValidation!$A$6,Vols!O1135/100,"")</f>
        <v/>
      </c>
    </row>
    <row r="1136" spans="7:8" ht="15.75" x14ac:dyDescent="0.25">
      <c r="G1136" s="20" t="str">
        <f>IF($D$13=DataValidation!$A$6,Vols!N1136,"")</f>
        <v/>
      </c>
      <c r="H1136" s="113" t="str">
        <f>IF($D$13=DataValidation!$A$6,Vols!O1136/100,"")</f>
        <v/>
      </c>
    </row>
    <row r="1137" spans="7:8" ht="15.75" x14ac:dyDescent="0.25">
      <c r="G1137" s="20" t="str">
        <f>IF($D$13=DataValidation!$A$6,Vols!N1137,"")</f>
        <v/>
      </c>
      <c r="H1137" s="113" t="str">
        <f>IF($D$13=DataValidation!$A$6,Vols!O1137/100,"")</f>
        <v/>
      </c>
    </row>
    <row r="1138" spans="7:8" ht="15.75" x14ac:dyDescent="0.25">
      <c r="G1138" s="20" t="str">
        <f>IF($D$13=DataValidation!$A$6,Vols!N1138,"")</f>
        <v/>
      </c>
      <c r="H1138" s="113" t="str">
        <f>IF($D$13=DataValidation!$A$6,Vols!O1138/100,"")</f>
        <v/>
      </c>
    </row>
    <row r="1139" spans="7:8" ht="15.75" x14ac:dyDescent="0.25">
      <c r="G1139" s="20" t="str">
        <f>IF($D$13=DataValidation!$A$6,Vols!N1139,"")</f>
        <v/>
      </c>
      <c r="H1139" s="113" t="str">
        <f>IF($D$13=DataValidation!$A$6,Vols!O1139/100,"")</f>
        <v/>
      </c>
    </row>
    <row r="1140" spans="7:8" ht="15.75" x14ac:dyDescent="0.25">
      <c r="G1140" s="20" t="str">
        <f>IF($D$13=DataValidation!$A$6,Vols!N1140,"")</f>
        <v/>
      </c>
      <c r="H1140" s="113" t="str">
        <f>IF($D$13=DataValidation!$A$6,Vols!O1140/100,"")</f>
        <v/>
      </c>
    </row>
    <row r="1141" spans="7:8" ht="15.75" x14ac:dyDescent="0.25">
      <c r="G1141" s="20" t="str">
        <f>IF($D$13=DataValidation!$A$6,Vols!N1141,"")</f>
        <v/>
      </c>
      <c r="H1141" s="113" t="str">
        <f>IF($D$13=DataValidation!$A$6,Vols!O1141/100,"")</f>
        <v/>
      </c>
    </row>
    <row r="1142" spans="7:8" ht="15.75" x14ac:dyDescent="0.25">
      <c r="G1142" s="20" t="str">
        <f>IF($D$13=DataValidation!$A$6,Vols!N1142,"")</f>
        <v/>
      </c>
      <c r="H1142" s="113" t="str">
        <f>IF($D$13=DataValidation!$A$6,Vols!O1142/100,"")</f>
        <v/>
      </c>
    </row>
    <row r="1143" spans="7:8" ht="15.75" x14ac:dyDescent="0.25">
      <c r="G1143" s="20" t="str">
        <f>IF($D$13=DataValidation!$A$6,Vols!N1143,"")</f>
        <v/>
      </c>
      <c r="H1143" s="113" t="str">
        <f>IF($D$13=DataValidation!$A$6,Vols!O1143/100,"")</f>
        <v/>
      </c>
    </row>
    <row r="1144" spans="7:8" ht="15.75" x14ac:dyDescent="0.25">
      <c r="G1144" s="20" t="str">
        <f>IF($D$13=DataValidation!$A$6,Vols!N1144,"")</f>
        <v/>
      </c>
      <c r="H1144" s="113" t="str">
        <f>IF($D$13=DataValidation!$A$6,Vols!O1144/100,"")</f>
        <v/>
      </c>
    </row>
    <row r="1145" spans="7:8" ht="15.75" x14ac:dyDescent="0.25">
      <c r="G1145" s="20" t="str">
        <f>IF($D$13=DataValidation!$A$6,Vols!N1145,"")</f>
        <v/>
      </c>
      <c r="H1145" s="113" t="str">
        <f>IF($D$13=DataValidation!$A$6,Vols!O1145/100,"")</f>
        <v/>
      </c>
    </row>
    <row r="1146" spans="7:8" ht="15.75" x14ac:dyDescent="0.25">
      <c r="G1146" s="20" t="str">
        <f>IF($D$13=DataValidation!$A$6,Vols!N1146,"")</f>
        <v/>
      </c>
      <c r="H1146" s="113" t="str">
        <f>IF($D$13=DataValidation!$A$6,Vols!O1146/100,"")</f>
        <v/>
      </c>
    </row>
    <row r="1147" spans="7:8" ht="15.75" x14ac:dyDescent="0.25">
      <c r="G1147" s="20" t="str">
        <f>IF($D$13=DataValidation!$A$6,Vols!N1147,"")</f>
        <v/>
      </c>
      <c r="H1147" s="113" t="str">
        <f>IF($D$13=DataValidation!$A$6,Vols!O1147/100,"")</f>
        <v/>
      </c>
    </row>
    <row r="1148" spans="7:8" ht="15.75" x14ac:dyDescent="0.25">
      <c r="G1148" s="20" t="str">
        <f>IF($D$13=DataValidation!$A$6,Vols!N1148,"")</f>
        <v/>
      </c>
      <c r="H1148" s="113" t="str">
        <f>IF($D$13=DataValidation!$A$6,Vols!O1148/100,"")</f>
        <v/>
      </c>
    </row>
    <row r="1149" spans="7:8" ht="15.75" x14ac:dyDescent="0.25">
      <c r="G1149" s="20" t="str">
        <f>IF($D$13=DataValidation!$A$6,Vols!N1149,"")</f>
        <v/>
      </c>
      <c r="H1149" s="113" t="str">
        <f>IF($D$13=DataValidation!$A$6,Vols!O1149/100,"")</f>
        <v/>
      </c>
    </row>
    <row r="1150" spans="7:8" ht="15.75" x14ac:dyDescent="0.25">
      <c r="G1150" s="20" t="str">
        <f>IF($D$13=DataValidation!$A$6,Vols!N1150,"")</f>
        <v/>
      </c>
      <c r="H1150" s="113" t="str">
        <f>IF($D$13=DataValidation!$A$6,Vols!O1150/100,"")</f>
        <v/>
      </c>
    </row>
    <row r="1151" spans="7:8" ht="15.75" x14ac:dyDescent="0.25">
      <c r="G1151" s="20" t="str">
        <f>IF($D$13=DataValidation!$A$6,Vols!N1151,"")</f>
        <v/>
      </c>
      <c r="H1151" s="113" t="str">
        <f>IF($D$13=DataValidation!$A$6,Vols!O1151/100,"")</f>
        <v/>
      </c>
    </row>
    <row r="1152" spans="7:8" ht="15.75" x14ac:dyDescent="0.25">
      <c r="G1152" s="20" t="str">
        <f>IF($D$13=DataValidation!$A$6,Vols!N1152,"")</f>
        <v/>
      </c>
      <c r="H1152" s="113" t="str">
        <f>IF($D$13=DataValidation!$A$6,Vols!O1152/100,"")</f>
        <v/>
      </c>
    </row>
    <row r="1153" spans="7:8" ht="15.75" x14ac:dyDescent="0.25">
      <c r="G1153" s="20" t="str">
        <f>IF($D$13=DataValidation!$A$6,Vols!N1153,"")</f>
        <v/>
      </c>
      <c r="H1153" s="113" t="str">
        <f>IF($D$13=DataValidation!$A$6,Vols!O1153/100,"")</f>
        <v/>
      </c>
    </row>
    <row r="1154" spans="7:8" ht="15.75" x14ac:dyDescent="0.25">
      <c r="G1154" s="20" t="str">
        <f>IF($D$13=DataValidation!$A$6,Vols!N1154,"")</f>
        <v/>
      </c>
      <c r="H1154" s="113" t="str">
        <f>IF($D$13=DataValidation!$A$6,Vols!O1154/100,"")</f>
        <v/>
      </c>
    </row>
    <row r="1155" spans="7:8" ht="15.75" x14ac:dyDescent="0.25">
      <c r="G1155" s="20" t="str">
        <f>IF($D$13=DataValidation!$A$6,Vols!N1155,"")</f>
        <v/>
      </c>
      <c r="H1155" s="113" t="str">
        <f>IF($D$13=DataValidation!$A$6,Vols!O1155/100,"")</f>
        <v/>
      </c>
    </row>
    <row r="1156" spans="7:8" ht="15.75" x14ac:dyDescent="0.25">
      <c r="G1156" s="20" t="str">
        <f>IF($D$13=DataValidation!$A$6,Vols!N1156,"")</f>
        <v/>
      </c>
      <c r="H1156" s="113" t="str">
        <f>IF($D$13=DataValidation!$A$6,Vols!O1156/100,"")</f>
        <v/>
      </c>
    </row>
    <row r="1157" spans="7:8" ht="15.75" x14ac:dyDescent="0.25">
      <c r="G1157" s="20" t="str">
        <f>IF($D$13=DataValidation!$A$6,Vols!N1157,"")</f>
        <v/>
      </c>
      <c r="H1157" s="113" t="str">
        <f>IF($D$13=DataValidation!$A$6,Vols!O1157/100,"")</f>
        <v/>
      </c>
    </row>
    <row r="1158" spans="7:8" ht="15.75" x14ac:dyDescent="0.25">
      <c r="G1158" s="20" t="str">
        <f>IF($D$13=DataValidation!$A$6,Vols!N1158,"")</f>
        <v/>
      </c>
      <c r="H1158" s="113" t="str">
        <f>IF($D$13=DataValidation!$A$6,Vols!O1158/100,"")</f>
        <v/>
      </c>
    </row>
    <row r="1159" spans="7:8" ht="15.75" x14ac:dyDescent="0.25">
      <c r="G1159" s="20" t="str">
        <f>IF($D$13=DataValidation!$A$6,Vols!N1159,"")</f>
        <v/>
      </c>
      <c r="H1159" s="113" t="str">
        <f>IF($D$13=DataValidation!$A$6,Vols!O1159/100,"")</f>
        <v/>
      </c>
    </row>
    <row r="1160" spans="7:8" ht="15.75" x14ac:dyDescent="0.25">
      <c r="G1160" s="20" t="str">
        <f>IF($D$13=DataValidation!$A$6,Vols!N1160,"")</f>
        <v/>
      </c>
      <c r="H1160" s="113" t="str">
        <f>IF($D$13=DataValidation!$A$6,Vols!O1160/100,"")</f>
        <v/>
      </c>
    </row>
    <row r="1161" spans="7:8" ht="15.75" x14ac:dyDescent="0.25">
      <c r="G1161" s="20" t="str">
        <f>IF($D$13=DataValidation!$A$6,Vols!N1161,"")</f>
        <v/>
      </c>
      <c r="H1161" s="113" t="str">
        <f>IF($D$13=DataValidation!$A$6,Vols!O1161/100,"")</f>
        <v/>
      </c>
    </row>
    <row r="1162" spans="7:8" ht="15.75" x14ac:dyDescent="0.25">
      <c r="G1162" s="20" t="str">
        <f>IF($D$13=DataValidation!$A$6,Vols!N1162,"")</f>
        <v/>
      </c>
      <c r="H1162" s="113" t="str">
        <f>IF($D$13=DataValidation!$A$6,Vols!O1162/100,"")</f>
        <v/>
      </c>
    </row>
    <row r="1163" spans="7:8" ht="15.75" x14ac:dyDescent="0.25">
      <c r="G1163" s="20" t="str">
        <f>IF($D$13=DataValidation!$A$6,Vols!N1163,"")</f>
        <v/>
      </c>
      <c r="H1163" s="113" t="str">
        <f>IF($D$13=DataValidation!$A$6,Vols!O1163/100,"")</f>
        <v/>
      </c>
    </row>
    <row r="1164" spans="7:8" ht="15.75" x14ac:dyDescent="0.25">
      <c r="G1164" s="20" t="str">
        <f>IF($D$13=DataValidation!$A$6,Vols!N1164,"")</f>
        <v/>
      </c>
      <c r="H1164" s="113" t="str">
        <f>IF($D$13=DataValidation!$A$6,Vols!O1164/100,"")</f>
        <v/>
      </c>
    </row>
    <row r="1165" spans="7:8" ht="15.75" x14ac:dyDescent="0.25">
      <c r="G1165" s="20" t="str">
        <f>IF($D$13=DataValidation!$A$6,Vols!N1165,"")</f>
        <v/>
      </c>
      <c r="H1165" s="113" t="str">
        <f>IF($D$13=DataValidation!$A$6,Vols!O1165/100,"")</f>
        <v/>
      </c>
    </row>
    <row r="1166" spans="7:8" ht="15.75" x14ac:dyDescent="0.25">
      <c r="G1166" s="20" t="str">
        <f>IF($D$13=DataValidation!$A$6,Vols!N1166,"")</f>
        <v/>
      </c>
      <c r="H1166" s="113" t="str">
        <f>IF($D$13=DataValidation!$A$6,Vols!O1166/100,"")</f>
        <v/>
      </c>
    </row>
    <row r="1167" spans="7:8" ht="15.75" x14ac:dyDescent="0.25">
      <c r="G1167" s="20" t="str">
        <f>IF($D$13=DataValidation!$A$6,Vols!N1167,"")</f>
        <v/>
      </c>
      <c r="H1167" s="113" t="str">
        <f>IF($D$13=DataValidation!$A$6,Vols!O1167/100,"")</f>
        <v/>
      </c>
    </row>
    <row r="1168" spans="7:8" ht="15.75" x14ac:dyDescent="0.25">
      <c r="G1168" s="20" t="str">
        <f>IF($D$13=DataValidation!$A$6,Vols!N1168,"")</f>
        <v/>
      </c>
      <c r="H1168" s="113" t="str">
        <f>IF($D$13=DataValidation!$A$6,Vols!O1168/100,"")</f>
        <v/>
      </c>
    </row>
    <row r="1169" spans="7:8" ht="15.75" x14ac:dyDescent="0.25">
      <c r="G1169" s="20" t="str">
        <f>IF($D$13=DataValidation!$A$6,Vols!N1169,"")</f>
        <v/>
      </c>
      <c r="H1169" s="113" t="str">
        <f>IF($D$13=DataValidation!$A$6,Vols!O1169/100,"")</f>
        <v/>
      </c>
    </row>
    <row r="1170" spans="7:8" ht="15.75" x14ac:dyDescent="0.25">
      <c r="G1170" s="20" t="str">
        <f>IF($D$13=DataValidation!$A$6,Vols!N1170,"")</f>
        <v/>
      </c>
      <c r="H1170" s="113" t="str">
        <f>IF($D$13=DataValidation!$A$6,Vols!O1170/100,"")</f>
        <v/>
      </c>
    </row>
    <row r="1171" spans="7:8" ht="15.75" x14ac:dyDescent="0.25">
      <c r="G1171" s="20" t="str">
        <f>IF($D$13=DataValidation!$A$6,Vols!N1171,"")</f>
        <v/>
      </c>
      <c r="H1171" s="113" t="str">
        <f>IF($D$13=DataValidation!$A$6,Vols!O1171/100,"")</f>
        <v/>
      </c>
    </row>
    <row r="1172" spans="7:8" ht="15.75" x14ac:dyDescent="0.25">
      <c r="G1172" s="20" t="str">
        <f>IF($D$13=DataValidation!$A$6,Vols!N1172,"")</f>
        <v/>
      </c>
      <c r="H1172" s="113" t="str">
        <f>IF($D$13=DataValidation!$A$6,Vols!O1172/100,"")</f>
        <v/>
      </c>
    </row>
    <row r="1173" spans="7:8" ht="15.75" x14ac:dyDescent="0.25">
      <c r="G1173" s="20" t="str">
        <f>IF($D$13=DataValidation!$A$6,Vols!N1173,"")</f>
        <v/>
      </c>
      <c r="H1173" s="113" t="str">
        <f>IF($D$13=DataValidation!$A$6,Vols!O1173/100,"")</f>
        <v/>
      </c>
    </row>
    <row r="1174" spans="7:8" ht="15.75" x14ac:dyDescent="0.25">
      <c r="G1174" s="20" t="str">
        <f>IF($D$13=DataValidation!$A$6,Vols!N1174,"")</f>
        <v/>
      </c>
      <c r="H1174" s="113" t="str">
        <f>IF($D$13=DataValidation!$A$6,Vols!O1174/100,"")</f>
        <v/>
      </c>
    </row>
    <row r="1175" spans="7:8" ht="15.75" x14ac:dyDescent="0.25">
      <c r="G1175" s="20" t="str">
        <f>IF($D$13=DataValidation!$A$6,Vols!N1175,"")</f>
        <v/>
      </c>
      <c r="H1175" s="113" t="str">
        <f>IF($D$13=DataValidation!$A$6,Vols!O1175/100,"")</f>
        <v/>
      </c>
    </row>
    <row r="1176" spans="7:8" ht="15.75" x14ac:dyDescent="0.25">
      <c r="G1176" s="20" t="str">
        <f>IF($D$13=DataValidation!$A$6,Vols!N1176,"")</f>
        <v/>
      </c>
      <c r="H1176" s="113" t="str">
        <f>IF($D$13=DataValidation!$A$6,Vols!O1176/100,"")</f>
        <v/>
      </c>
    </row>
    <row r="1177" spans="7:8" ht="15.75" x14ac:dyDescent="0.25">
      <c r="G1177" s="20" t="str">
        <f>IF($D$13=DataValidation!$A$6,Vols!N1177,"")</f>
        <v/>
      </c>
      <c r="H1177" s="113" t="str">
        <f>IF($D$13=DataValidation!$A$6,Vols!O1177/100,"")</f>
        <v/>
      </c>
    </row>
    <row r="1178" spans="7:8" ht="15.75" x14ac:dyDescent="0.25">
      <c r="G1178" s="20" t="str">
        <f>IF($D$13=DataValidation!$A$6,Vols!N1178,"")</f>
        <v/>
      </c>
      <c r="H1178" s="113" t="str">
        <f>IF($D$13=DataValidation!$A$6,Vols!O1178/100,"")</f>
        <v/>
      </c>
    </row>
    <row r="1179" spans="7:8" ht="15.75" x14ac:dyDescent="0.25">
      <c r="G1179" s="20" t="str">
        <f>IF($D$13=DataValidation!$A$6,Vols!N1179,"")</f>
        <v/>
      </c>
      <c r="H1179" s="113" t="str">
        <f>IF($D$13=DataValidation!$A$6,Vols!O1179/100,"")</f>
        <v/>
      </c>
    </row>
    <row r="1180" spans="7:8" ht="15.75" x14ac:dyDescent="0.25">
      <c r="G1180" s="20" t="str">
        <f>IF($D$13=DataValidation!$A$6,Vols!N1180,"")</f>
        <v/>
      </c>
      <c r="H1180" s="113" t="str">
        <f>IF($D$13=DataValidation!$A$6,Vols!O1180/100,"")</f>
        <v/>
      </c>
    </row>
    <row r="1181" spans="7:8" ht="15.75" x14ac:dyDescent="0.25">
      <c r="G1181" s="20" t="str">
        <f>IF($D$13=DataValidation!$A$6,Vols!N1181,"")</f>
        <v/>
      </c>
      <c r="H1181" s="113" t="str">
        <f>IF($D$13=DataValidation!$A$6,Vols!O1181/100,"")</f>
        <v/>
      </c>
    </row>
    <row r="1182" spans="7:8" ht="15.75" x14ac:dyDescent="0.25">
      <c r="G1182" s="20" t="str">
        <f>IF($D$13=DataValidation!$A$6,Vols!N1182,"")</f>
        <v/>
      </c>
      <c r="H1182" s="113" t="str">
        <f>IF($D$13=DataValidation!$A$6,Vols!O1182/100,"")</f>
        <v/>
      </c>
    </row>
    <row r="1183" spans="7:8" ht="15.75" x14ac:dyDescent="0.25">
      <c r="G1183" s="20" t="str">
        <f>IF($D$13=DataValidation!$A$6,Vols!N1183,"")</f>
        <v/>
      </c>
      <c r="H1183" s="113" t="str">
        <f>IF($D$13=DataValidation!$A$6,Vols!O1183/100,"")</f>
        <v/>
      </c>
    </row>
    <row r="1184" spans="7:8" ht="15.75" x14ac:dyDescent="0.25">
      <c r="G1184" s="20" t="str">
        <f>IF($D$13=DataValidation!$A$6,Vols!N1184,"")</f>
        <v/>
      </c>
      <c r="H1184" s="113" t="str">
        <f>IF($D$13=DataValidation!$A$6,Vols!O1184/100,"")</f>
        <v/>
      </c>
    </row>
    <row r="1185" spans="7:8" ht="15.75" x14ac:dyDescent="0.25">
      <c r="G1185" s="20" t="str">
        <f>IF($D$13=DataValidation!$A$6,Vols!N1185,"")</f>
        <v/>
      </c>
      <c r="H1185" s="113" t="str">
        <f>IF($D$13=DataValidation!$A$6,Vols!O1185/100,"")</f>
        <v/>
      </c>
    </row>
    <row r="1186" spans="7:8" ht="15.75" x14ac:dyDescent="0.25">
      <c r="G1186" s="20" t="str">
        <f>IF($D$13=DataValidation!$A$6,Vols!N1186,"")</f>
        <v/>
      </c>
      <c r="H1186" s="113" t="str">
        <f>IF($D$13=DataValidation!$A$6,Vols!O1186/100,"")</f>
        <v/>
      </c>
    </row>
    <row r="1187" spans="7:8" ht="15.75" x14ac:dyDescent="0.25">
      <c r="G1187" s="20" t="str">
        <f>IF($D$13=DataValidation!$A$6,Vols!N1187,"")</f>
        <v/>
      </c>
      <c r="H1187" s="113" t="str">
        <f>IF($D$13=DataValidation!$A$6,Vols!O1187/100,"")</f>
        <v/>
      </c>
    </row>
    <row r="1188" spans="7:8" ht="15.75" x14ac:dyDescent="0.25">
      <c r="G1188" s="20" t="str">
        <f>IF($D$13=DataValidation!$A$6,Vols!N1188,"")</f>
        <v/>
      </c>
      <c r="H1188" s="113" t="str">
        <f>IF($D$13=DataValidation!$A$6,Vols!O1188/100,"")</f>
        <v/>
      </c>
    </row>
    <row r="1189" spans="7:8" ht="15.75" x14ac:dyDescent="0.25">
      <c r="G1189" s="20" t="str">
        <f>IF($D$13=DataValidation!$A$6,Vols!N1189,"")</f>
        <v/>
      </c>
      <c r="H1189" s="113" t="str">
        <f>IF($D$13=DataValidation!$A$6,Vols!O1189/100,"")</f>
        <v/>
      </c>
    </row>
    <row r="1190" spans="7:8" ht="15.75" x14ac:dyDescent="0.25">
      <c r="G1190" s="20" t="str">
        <f>IF($D$13=DataValidation!$A$6,Vols!N1190,"")</f>
        <v/>
      </c>
      <c r="H1190" s="113" t="str">
        <f>IF($D$13=DataValidation!$A$6,Vols!O1190/100,"")</f>
        <v/>
      </c>
    </row>
    <row r="1191" spans="7:8" ht="15.75" x14ac:dyDescent="0.25">
      <c r="G1191" s="20" t="str">
        <f>IF($D$13=DataValidation!$A$6,Vols!N1191,"")</f>
        <v/>
      </c>
      <c r="H1191" s="113" t="str">
        <f>IF($D$13=DataValidation!$A$6,Vols!O1191/100,"")</f>
        <v/>
      </c>
    </row>
    <row r="1192" spans="7:8" ht="15.75" x14ac:dyDescent="0.25">
      <c r="G1192" s="20" t="str">
        <f>IF($D$13=DataValidation!$A$6,Vols!N1192,"")</f>
        <v/>
      </c>
      <c r="H1192" s="113" t="str">
        <f>IF($D$13=DataValidation!$A$6,Vols!O1192/100,"")</f>
        <v/>
      </c>
    </row>
    <row r="1193" spans="7:8" ht="15.75" x14ac:dyDescent="0.25">
      <c r="G1193" s="20" t="str">
        <f>IF($D$13=DataValidation!$A$6,Vols!N1193,"")</f>
        <v/>
      </c>
      <c r="H1193" s="113" t="str">
        <f>IF($D$13=DataValidation!$A$6,Vols!O1193/100,"")</f>
        <v/>
      </c>
    </row>
    <row r="1194" spans="7:8" ht="15.75" x14ac:dyDescent="0.25">
      <c r="G1194" s="20" t="str">
        <f>IF($D$13=DataValidation!$A$6,Vols!N1194,"")</f>
        <v/>
      </c>
      <c r="H1194" s="113" t="str">
        <f>IF($D$13=DataValidation!$A$6,Vols!O1194/100,"")</f>
        <v/>
      </c>
    </row>
    <row r="1195" spans="7:8" ht="15.75" x14ac:dyDescent="0.25">
      <c r="G1195" s="20" t="str">
        <f>IF($D$13=DataValidation!$A$6,Vols!N1195,"")</f>
        <v/>
      </c>
      <c r="H1195" s="113" t="str">
        <f>IF($D$13=DataValidation!$A$6,Vols!O1195/100,"")</f>
        <v/>
      </c>
    </row>
    <row r="1196" spans="7:8" ht="15.75" x14ac:dyDescent="0.25">
      <c r="G1196" s="20" t="str">
        <f>IF($D$13=DataValidation!$A$6,Vols!N1196,"")</f>
        <v/>
      </c>
      <c r="H1196" s="113" t="str">
        <f>IF($D$13=DataValidation!$A$6,Vols!O1196/100,"")</f>
        <v/>
      </c>
    </row>
    <row r="1197" spans="7:8" ht="15.75" x14ac:dyDescent="0.25">
      <c r="G1197" s="20" t="str">
        <f>IF($D$13=DataValidation!$A$6,Vols!N1197,"")</f>
        <v/>
      </c>
      <c r="H1197" s="113" t="str">
        <f>IF($D$13=DataValidation!$A$6,Vols!O1197/100,"")</f>
        <v/>
      </c>
    </row>
    <row r="1198" spans="7:8" ht="15.75" x14ac:dyDescent="0.25">
      <c r="G1198" s="20" t="str">
        <f>IF($D$13=DataValidation!$A$6,Vols!N1198,"")</f>
        <v/>
      </c>
      <c r="H1198" s="113" t="str">
        <f>IF($D$13=DataValidation!$A$6,Vols!O1198/100,"")</f>
        <v/>
      </c>
    </row>
    <row r="1199" spans="7:8" ht="15.75" x14ac:dyDescent="0.25">
      <c r="G1199" s="20" t="str">
        <f>IF($D$13=DataValidation!$A$6,Vols!N1199,"")</f>
        <v/>
      </c>
      <c r="H1199" s="113" t="str">
        <f>IF($D$13=DataValidation!$A$6,Vols!O1199/100,"")</f>
        <v/>
      </c>
    </row>
    <row r="1200" spans="7:8" ht="15.75" x14ac:dyDescent="0.25">
      <c r="G1200" s="20" t="str">
        <f>IF($D$13=DataValidation!$A$6,Vols!N1200,"")</f>
        <v/>
      </c>
      <c r="H1200" s="113" t="str">
        <f>IF($D$13=DataValidation!$A$6,Vols!O1200/100,"")</f>
        <v/>
      </c>
    </row>
    <row r="1201" spans="7:8" ht="15.75" x14ac:dyDescent="0.25">
      <c r="G1201" s="20" t="str">
        <f>IF($D$13=DataValidation!$A$6,Vols!N1201,"")</f>
        <v/>
      </c>
      <c r="H1201" s="113" t="str">
        <f>IF($D$13=DataValidation!$A$6,Vols!O1201/100,"")</f>
        <v/>
      </c>
    </row>
    <row r="1202" spans="7:8" ht="15.75" x14ac:dyDescent="0.25">
      <c r="G1202" s="20" t="str">
        <f>IF($D$13=DataValidation!$A$6,Vols!N1202,"")</f>
        <v/>
      </c>
      <c r="H1202" s="113" t="str">
        <f>IF($D$13=DataValidation!$A$6,Vols!O1202/100,"")</f>
        <v/>
      </c>
    </row>
    <row r="1203" spans="7:8" ht="15.75" x14ac:dyDescent="0.25">
      <c r="G1203" s="20" t="str">
        <f>IF($D$13=DataValidation!$A$6,Vols!N1203,"")</f>
        <v/>
      </c>
      <c r="H1203" s="113" t="str">
        <f>IF($D$13=DataValidation!$A$6,Vols!O1203/100,"")</f>
        <v/>
      </c>
    </row>
    <row r="1204" spans="7:8" ht="15.75" x14ac:dyDescent="0.25">
      <c r="G1204" s="20" t="str">
        <f>IF($D$13=DataValidation!$A$6,Vols!N1204,"")</f>
        <v/>
      </c>
      <c r="H1204" s="113" t="str">
        <f>IF($D$13=DataValidation!$A$6,Vols!O1204/100,"")</f>
        <v/>
      </c>
    </row>
    <row r="1205" spans="7:8" ht="15.75" x14ac:dyDescent="0.25">
      <c r="G1205" s="20" t="str">
        <f>IF($D$13=DataValidation!$A$6,Vols!N1205,"")</f>
        <v/>
      </c>
      <c r="H1205" s="113" t="str">
        <f>IF($D$13=DataValidation!$A$6,Vols!O1205/100,"")</f>
        <v/>
      </c>
    </row>
    <row r="1206" spans="7:8" ht="15.75" x14ac:dyDescent="0.25">
      <c r="G1206" s="20" t="str">
        <f>IF($D$13=DataValidation!$A$6,Vols!N1206,"")</f>
        <v/>
      </c>
      <c r="H1206" s="113" t="str">
        <f>IF($D$13=DataValidation!$A$6,Vols!O1206/100,"")</f>
        <v/>
      </c>
    </row>
    <row r="1207" spans="7:8" ht="15.75" x14ac:dyDescent="0.25">
      <c r="G1207" s="20" t="str">
        <f>IF($D$13=DataValidation!$A$6,Vols!N1207,"")</f>
        <v/>
      </c>
      <c r="H1207" s="113" t="str">
        <f>IF($D$13=DataValidation!$A$6,Vols!O1207/100,"")</f>
        <v/>
      </c>
    </row>
    <row r="1208" spans="7:8" ht="15.75" x14ac:dyDescent="0.25">
      <c r="G1208" s="20" t="str">
        <f>IF($D$13=DataValidation!$A$6,Vols!N1208,"")</f>
        <v/>
      </c>
      <c r="H1208" s="113" t="str">
        <f>IF($D$13=DataValidation!$A$6,Vols!O1208/100,"")</f>
        <v/>
      </c>
    </row>
    <row r="1209" spans="7:8" ht="15.75" x14ac:dyDescent="0.25">
      <c r="G1209" s="20" t="str">
        <f>IF($D$13=DataValidation!$A$6,Vols!N1209,"")</f>
        <v/>
      </c>
      <c r="H1209" s="113" t="str">
        <f>IF($D$13=DataValidation!$A$6,Vols!O1209/100,"")</f>
        <v/>
      </c>
    </row>
    <row r="1210" spans="7:8" ht="15.75" x14ac:dyDescent="0.25">
      <c r="G1210" s="20" t="str">
        <f>IF($D$13=DataValidation!$A$6,Vols!N1210,"")</f>
        <v/>
      </c>
      <c r="H1210" s="113" t="str">
        <f>IF($D$13=DataValidation!$A$6,Vols!O1210/100,"")</f>
        <v/>
      </c>
    </row>
    <row r="1211" spans="7:8" ht="15.75" x14ac:dyDescent="0.25">
      <c r="G1211" s="20" t="str">
        <f>IF($D$13=DataValidation!$A$6,Vols!N1211,"")</f>
        <v/>
      </c>
      <c r="H1211" s="113" t="str">
        <f>IF($D$13=DataValidation!$A$6,Vols!O1211/100,"")</f>
        <v/>
      </c>
    </row>
    <row r="1212" spans="7:8" ht="15.75" x14ac:dyDescent="0.25">
      <c r="G1212" s="20" t="str">
        <f>IF($D$13=DataValidation!$A$6,Vols!N1212,"")</f>
        <v/>
      </c>
      <c r="H1212" s="113" t="str">
        <f>IF($D$13=DataValidation!$A$6,Vols!O1212/100,"")</f>
        <v/>
      </c>
    </row>
    <row r="1213" spans="7:8" ht="15.75" x14ac:dyDescent="0.25">
      <c r="G1213" s="20" t="str">
        <f>IF($D$13=DataValidation!$A$6,Vols!N1213,"")</f>
        <v/>
      </c>
      <c r="H1213" s="113" t="str">
        <f>IF($D$13=DataValidation!$A$6,Vols!O1213/100,"")</f>
        <v/>
      </c>
    </row>
    <row r="1214" spans="7:8" ht="15.75" x14ac:dyDescent="0.25">
      <c r="G1214" s="20" t="str">
        <f>IF($D$13=DataValidation!$A$6,Vols!N1214,"")</f>
        <v/>
      </c>
      <c r="H1214" s="113" t="str">
        <f>IF($D$13=DataValidation!$A$6,Vols!O1214/100,"")</f>
        <v/>
      </c>
    </row>
    <row r="1215" spans="7:8" ht="15.75" x14ac:dyDescent="0.25">
      <c r="G1215" s="20" t="str">
        <f>IF($D$13=DataValidation!$A$6,Vols!N1215,"")</f>
        <v/>
      </c>
      <c r="H1215" s="113" t="str">
        <f>IF($D$13=DataValidation!$A$6,Vols!O1215/100,"")</f>
        <v/>
      </c>
    </row>
    <row r="1216" spans="7:8" ht="15.75" x14ac:dyDescent="0.25">
      <c r="G1216" s="20" t="str">
        <f>IF($D$13=DataValidation!$A$6,Vols!N1216,"")</f>
        <v/>
      </c>
      <c r="H1216" s="113" t="str">
        <f>IF($D$13=DataValidation!$A$6,Vols!O1216/100,"")</f>
        <v/>
      </c>
    </row>
    <row r="1217" spans="7:8" ht="15.75" x14ac:dyDescent="0.25">
      <c r="G1217" s="20" t="str">
        <f>IF($D$13=DataValidation!$A$6,Vols!N1217,"")</f>
        <v/>
      </c>
      <c r="H1217" s="113" t="str">
        <f>IF($D$13=DataValidation!$A$6,Vols!O1217/100,"")</f>
        <v/>
      </c>
    </row>
    <row r="1218" spans="7:8" ht="15.75" x14ac:dyDescent="0.25">
      <c r="G1218" s="20" t="str">
        <f>IF($D$13=DataValidation!$A$6,Vols!N1218,"")</f>
        <v/>
      </c>
      <c r="H1218" s="113" t="str">
        <f>IF($D$13=DataValidation!$A$6,Vols!O1218/100,"")</f>
        <v/>
      </c>
    </row>
    <row r="1219" spans="7:8" ht="15.75" x14ac:dyDescent="0.25">
      <c r="G1219" s="20" t="str">
        <f>IF($D$13=DataValidation!$A$6,Vols!N1219,"")</f>
        <v/>
      </c>
      <c r="H1219" s="113" t="str">
        <f>IF($D$13=DataValidation!$A$6,Vols!O1219/100,"")</f>
        <v/>
      </c>
    </row>
    <row r="1220" spans="7:8" ht="15.75" x14ac:dyDescent="0.25">
      <c r="G1220" s="20" t="str">
        <f>IF($D$13=DataValidation!$A$6,Vols!N1220,"")</f>
        <v/>
      </c>
      <c r="H1220" s="113" t="str">
        <f>IF($D$13=DataValidation!$A$6,Vols!O1220/100,"")</f>
        <v/>
      </c>
    </row>
    <row r="1221" spans="7:8" ht="15.75" x14ac:dyDescent="0.25">
      <c r="G1221" s="20" t="str">
        <f>IF($D$13=DataValidation!$A$6,Vols!N1221,"")</f>
        <v/>
      </c>
      <c r="H1221" s="113" t="str">
        <f>IF($D$13=DataValidation!$A$6,Vols!O1221/100,"")</f>
        <v/>
      </c>
    </row>
    <row r="1222" spans="7:8" ht="15.75" x14ac:dyDescent="0.25">
      <c r="G1222" s="20" t="str">
        <f>IF($D$13=DataValidation!$A$6,Vols!N1222,"")</f>
        <v/>
      </c>
      <c r="H1222" s="113" t="str">
        <f>IF($D$13=DataValidation!$A$6,Vols!O1222/100,"")</f>
        <v/>
      </c>
    </row>
    <row r="1223" spans="7:8" ht="15.75" x14ac:dyDescent="0.25">
      <c r="G1223" s="20" t="str">
        <f>IF($D$13=DataValidation!$A$6,Vols!N1223,"")</f>
        <v/>
      </c>
      <c r="H1223" s="113" t="str">
        <f>IF($D$13=DataValidation!$A$6,Vols!O1223/100,"")</f>
        <v/>
      </c>
    </row>
    <row r="1224" spans="7:8" ht="15.75" x14ac:dyDescent="0.25">
      <c r="G1224" s="20" t="str">
        <f>IF($D$13=DataValidation!$A$6,Vols!N1224,"")</f>
        <v/>
      </c>
      <c r="H1224" s="113" t="str">
        <f>IF($D$13=DataValidation!$A$6,Vols!O1224/100,"")</f>
        <v/>
      </c>
    </row>
    <row r="1225" spans="7:8" ht="15.75" x14ac:dyDescent="0.25">
      <c r="G1225" s="20" t="str">
        <f>IF($D$13=DataValidation!$A$6,Vols!N1225,"")</f>
        <v/>
      </c>
      <c r="H1225" s="113" t="str">
        <f>IF($D$13=DataValidation!$A$6,Vols!O1225/100,"")</f>
        <v/>
      </c>
    </row>
    <row r="1226" spans="7:8" ht="15.75" x14ac:dyDescent="0.25">
      <c r="G1226" s="20" t="str">
        <f>IF($D$13=DataValidation!$A$6,Vols!N1226,"")</f>
        <v/>
      </c>
      <c r="H1226" s="113" t="str">
        <f>IF($D$13=DataValidation!$A$6,Vols!O1226/100,"")</f>
        <v/>
      </c>
    </row>
    <row r="1227" spans="7:8" ht="15.75" x14ac:dyDescent="0.25">
      <c r="G1227" s="20" t="str">
        <f>IF($D$13=DataValidation!$A$6,Vols!N1227,"")</f>
        <v/>
      </c>
      <c r="H1227" s="113" t="str">
        <f>IF($D$13=DataValidation!$A$6,Vols!O1227/100,"")</f>
        <v/>
      </c>
    </row>
    <row r="1228" spans="7:8" ht="15.75" x14ac:dyDescent="0.25">
      <c r="G1228" s="20" t="str">
        <f>IF($D$13=DataValidation!$A$6,Vols!N1228,"")</f>
        <v/>
      </c>
      <c r="H1228" s="113" t="str">
        <f>IF($D$13=DataValidation!$A$6,Vols!O1228/100,"")</f>
        <v/>
      </c>
    </row>
    <row r="1229" spans="7:8" ht="15.75" x14ac:dyDescent="0.25">
      <c r="G1229" s="20" t="str">
        <f>IF($D$13=DataValidation!$A$6,Vols!N1229,"")</f>
        <v/>
      </c>
      <c r="H1229" s="113" t="str">
        <f>IF($D$13=DataValidation!$A$6,Vols!O1229/100,"")</f>
        <v/>
      </c>
    </row>
    <row r="1230" spans="7:8" ht="15.75" x14ac:dyDescent="0.25">
      <c r="G1230" s="20" t="str">
        <f>IF($D$13=DataValidation!$A$6,Vols!N1230,"")</f>
        <v/>
      </c>
      <c r="H1230" s="113" t="str">
        <f>IF($D$13=DataValidation!$A$6,Vols!O1230/100,"")</f>
        <v/>
      </c>
    </row>
    <row r="1231" spans="7:8" ht="15.75" x14ac:dyDescent="0.25">
      <c r="G1231" s="20" t="str">
        <f>IF($D$13=DataValidation!$A$6,Vols!N1231,"")</f>
        <v/>
      </c>
      <c r="H1231" s="113" t="str">
        <f>IF($D$13=DataValidation!$A$6,Vols!O1231/100,"")</f>
        <v/>
      </c>
    </row>
    <row r="1232" spans="7:8" ht="15.75" x14ac:dyDescent="0.25">
      <c r="G1232" s="20" t="str">
        <f>IF($D$13=DataValidation!$A$6,Vols!N1232,"")</f>
        <v/>
      </c>
      <c r="H1232" s="113" t="str">
        <f>IF($D$13=DataValidation!$A$6,Vols!O1232/100,"")</f>
        <v/>
      </c>
    </row>
    <row r="1233" spans="7:8" ht="15.75" x14ac:dyDescent="0.25">
      <c r="G1233" s="20" t="str">
        <f>IF($D$13=DataValidation!$A$6,Vols!N1233,"")</f>
        <v/>
      </c>
      <c r="H1233" s="113" t="str">
        <f>IF($D$13=DataValidation!$A$6,Vols!O1233/100,"")</f>
        <v/>
      </c>
    </row>
    <row r="1234" spans="7:8" ht="15.75" x14ac:dyDescent="0.25">
      <c r="G1234" s="20" t="str">
        <f>IF($D$13=DataValidation!$A$6,Vols!N1234,"")</f>
        <v/>
      </c>
      <c r="H1234" s="113" t="str">
        <f>IF($D$13=DataValidation!$A$6,Vols!O1234/100,"")</f>
        <v/>
      </c>
    </row>
    <row r="1235" spans="7:8" ht="15.75" x14ac:dyDescent="0.25">
      <c r="G1235" s="20" t="str">
        <f>IF($D$13=DataValidation!$A$6,Vols!N1235,"")</f>
        <v/>
      </c>
      <c r="H1235" s="113" t="str">
        <f>IF($D$13=DataValidation!$A$6,Vols!O1235/100,"")</f>
        <v/>
      </c>
    </row>
    <row r="1236" spans="7:8" ht="15.75" x14ac:dyDescent="0.25">
      <c r="G1236" s="20" t="str">
        <f>IF($D$13=DataValidation!$A$6,Vols!N1236,"")</f>
        <v/>
      </c>
      <c r="H1236" s="113" t="str">
        <f>IF($D$13=DataValidation!$A$6,Vols!O1236/100,"")</f>
        <v/>
      </c>
    </row>
    <row r="1237" spans="7:8" ht="15.75" x14ac:dyDescent="0.25">
      <c r="G1237" s="20" t="str">
        <f>IF($D$13=DataValidation!$A$6,Vols!N1237,"")</f>
        <v/>
      </c>
      <c r="H1237" s="113" t="str">
        <f>IF($D$13=DataValidation!$A$6,Vols!O1237/100,"")</f>
        <v/>
      </c>
    </row>
    <row r="1238" spans="7:8" ht="15.75" x14ac:dyDescent="0.25">
      <c r="G1238" s="20" t="str">
        <f>IF($D$13=DataValidation!$A$6,Vols!N1238,"")</f>
        <v/>
      </c>
      <c r="H1238" s="113" t="str">
        <f>IF($D$13=DataValidation!$A$6,Vols!O1238/100,"")</f>
        <v/>
      </c>
    </row>
    <row r="1239" spans="7:8" ht="15.75" x14ac:dyDescent="0.25">
      <c r="G1239" s="20" t="str">
        <f>IF($D$13=DataValidation!$A$6,Vols!N1239,"")</f>
        <v/>
      </c>
      <c r="H1239" s="113" t="str">
        <f>IF($D$13=DataValidation!$A$6,Vols!O1239/100,"")</f>
        <v/>
      </c>
    </row>
    <row r="1240" spans="7:8" ht="15.75" x14ac:dyDescent="0.25">
      <c r="G1240" s="20" t="str">
        <f>IF($D$13=DataValidation!$A$6,Vols!N1240,"")</f>
        <v/>
      </c>
      <c r="H1240" s="113" t="str">
        <f>IF($D$13=DataValidation!$A$6,Vols!O1240/100,"")</f>
        <v/>
      </c>
    </row>
    <row r="1241" spans="7:8" ht="15.75" x14ac:dyDescent="0.25">
      <c r="G1241" s="20" t="str">
        <f>IF($D$13=DataValidation!$A$6,Vols!N1241,"")</f>
        <v/>
      </c>
      <c r="H1241" s="113" t="str">
        <f>IF($D$13=DataValidation!$A$6,Vols!O1241/100,"")</f>
        <v/>
      </c>
    </row>
    <row r="1242" spans="7:8" ht="15.75" x14ac:dyDescent="0.25">
      <c r="G1242" s="20" t="str">
        <f>IF($D$13=DataValidation!$A$6,Vols!N1242,"")</f>
        <v/>
      </c>
      <c r="H1242" s="113" t="str">
        <f>IF($D$13=DataValidation!$A$6,Vols!O1242/100,"")</f>
        <v/>
      </c>
    </row>
    <row r="1243" spans="7:8" ht="15.75" x14ac:dyDescent="0.25">
      <c r="G1243" s="20" t="str">
        <f>IF($D$13=DataValidation!$A$6,Vols!N1243,"")</f>
        <v/>
      </c>
      <c r="H1243" s="113" t="str">
        <f>IF($D$13=DataValidation!$A$6,Vols!O1243/100,"")</f>
        <v/>
      </c>
    </row>
    <row r="1244" spans="7:8" ht="15.75" x14ac:dyDescent="0.25">
      <c r="G1244" s="20" t="str">
        <f>IF($D$13=DataValidation!$A$6,Vols!N1244,"")</f>
        <v/>
      </c>
      <c r="H1244" s="113" t="str">
        <f>IF($D$13=DataValidation!$A$6,Vols!O1244/100,"")</f>
        <v/>
      </c>
    </row>
    <row r="1245" spans="7:8" ht="15.75" x14ac:dyDescent="0.25">
      <c r="G1245" s="20" t="str">
        <f>IF($D$13=DataValidation!$A$6,Vols!N1245,"")</f>
        <v/>
      </c>
      <c r="H1245" s="113" t="str">
        <f>IF($D$13=DataValidation!$A$6,Vols!O1245/100,"")</f>
        <v/>
      </c>
    </row>
    <row r="1246" spans="7:8" ht="15.75" x14ac:dyDescent="0.25">
      <c r="G1246" s="20" t="str">
        <f>IF($D$13=DataValidation!$A$6,Vols!N1246,"")</f>
        <v/>
      </c>
      <c r="H1246" s="113" t="str">
        <f>IF($D$13=DataValidation!$A$6,Vols!O1246/100,"")</f>
        <v/>
      </c>
    </row>
    <row r="1247" spans="7:8" ht="15.75" x14ac:dyDescent="0.25">
      <c r="G1247" s="20" t="str">
        <f>IF($D$13=DataValidation!$A$6,Vols!N1247,"")</f>
        <v/>
      </c>
      <c r="H1247" s="113" t="str">
        <f>IF($D$13=DataValidation!$A$6,Vols!O1247/100,"")</f>
        <v/>
      </c>
    </row>
    <row r="1248" spans="7:8" ht="15.75" x14ac:dyDescent="0.25">
      <c r="G1248" s="20" t="str">
        <f>IF($D$13=DataValidation!$A$6,Vols!N1248,"")</f>
        <v/>
      </c>
      <c r="H1248" s="113" t="str">
        <f>IF($D$13=DataValidation!$A$6,Vols!O1248/100,"")</f>
        <v/>
      </c>
    </row>
    <row r="1249" spans="7:8" ht="15.75" x14ac:dyDescent="0.25">
      <c r="G1249" s="20" t="str">
        <f>IF($D$13=DataValidation!$A$6,Vols!N1249,"")</f>
        <v/>
      </c>
      <c r="H1249" s="113" t="str">
        <f>IF($D$13=DataValidation!$A$6,Vols!O1249/100,"")</f>
        <v/>
      </c>
    </row>
    <row r="1250" spans="7:8" ht="15.75" x14ac:dyDescent="0.25">
      <c r="G1250" s="20" t="str">
        <f>IF($D$13=DataValidation!$A$6,Vols!N1250,"")</f>
        <v/>
      </c>
      <c r="H1250" s="113" t="str">
        <f>IF($D$13=DataValidation!$A$6,Vols!O1250/100,"")</f>
        <v/>
      </c>
    </row>
    <row r="1251" spans="7:8" ht="15.75" x14ac:dyDescent="0.25">
      <c r="G1251" s="20" t="str">
        <f>IF($D$13=DataValidation!$A$6,Vols!N1251,"")</f>
        <v/>
      </c>
      <c r="H1251" s="113" t="str">
        <f>IF($D$13=DataValidation!$A$6,Vols!O1251/100,"")</f>
        <v/>
      </c>
    </row>
    <row r="1252" spans="7:8" ht="15.75" x14ac:dyDescent="0.25">
      <c r="G1252" s="20" t="str">
        <f>IF($D$13=DataValidation!$A$6,Vols!N1252,"")</f>
        <v/>
      </c>
      <c r="H1252" s="113" t="str">
        <f>IF($D$13=DataValidation!$A$6,Vols!O1252/100,"")</f>
        <v/>
      </c>
    </row>
    <row r="1253" spans="7:8" ht="15.75" x14ac:dyDescent="0.25">
      <c r="G1253" s="20" t="str">
        <f>IF($D$13=DataValidation!$A$6,Vols!N1253,"")</f>
        <v/>
      </c>
      <c r="H1253" s="113" t="str">
        <f>IF($D$13=DataValidation!$A$6,Vols!O1253/100,"")</f>
        <v/>
      </c>
    </row>
    <row r="1254" spans="7:8" ht="15.75" x14ac:dyDescent="0.25">
      <c r="G1254" s="20" t="str">
        <f>IF($D$13=DataValidation!$A$6,Vols!N1254,"")</f>
        <v/>
      </c>
      <c r="H1254" s="113" t="str">
        <f>IF($D$13=DataValidation!$A$6,Vols!O1254/100,"")</f>
        <v/>
      </c>
    </row>
    <row r="1255" spans="7:8" ht="15.75" x14ac:dyDescent="0.25">
      <c r="G1255" s="20" t="str">
        <f>IF($D$13=DataValidation!$A$6,Vols!N1255,"")</f>
        <v/>
      </c>
      <c r="H1255" s="113" t="str">
        <f>IF($D$13=DataValidation!$A$6,Vols!O1255/100,"")</f>
        <v/>
      </c>
    </row>
    <row r="1256" spans="7:8" ht="15.75" x14ac:dyDescent="0.25">
      <c r="G1256" s="20" t="str">
        <f>IF($D$13=DataValidation!$A$6,Vols!N1256,"")</f>
        <v/>
      </c>
      <c r="H1256" s="113" t="str">
        <f>IF($D$13=DataValidation!$A$6,Vols!O1256/100,"")</f>
        <v/>
      </c>
    </row>
    <row r="1257" spans="7:8" ht="15.75" x14ac:dyDescent="0.25">
      <c r="G1257" s="20" t="str">
        <f>IF($D$13=DataValidation!$A$6,Vols!N1257,"")</f>
        <v/>
      </c>
      <c r="H1257" s="113" t="str">
        <f>IF($D$13=DataValidation!$A$6,Vols!O1257/100,"")</f>
        <v/>
      </c>
    </row>
    <row r="1258" spans="7:8" ht="15.75" x14ac:dyDescent="0.25">
      <c r="G1258" s="20" t="str">
        <f>IF($D$13=DataValidation!$A$6,Vols!N1258,"")</f>
        <v/>
      </c>
      <c r="H1258" s="113" t="str">
        <f>IF($D$13=DataValidation!$A$6,Vols!O1258/100,"")</f>
        <v/>
      </c>
    </row>
    <row r="1259" spans="7:8" ht="15.75" x14ac:dyDescent="0.25">
      <c r="G1259" s="20" t="str">
        <f>IF($D$13=DataValidation!$A$6,Vols!N1259,"")</f>
        <v/>
      </c>
      <c r="H1259" s="113" t="str">
        <f>IF($D$13=DataValidation!$A$6,Vols!O1259/100,"")</f>
        <v/>
      </c>
    </row>
    <row r="1260" spans="7:8" ht="15.75" x14ac:dyDescent="0.25">
      <c r="G1260" s="20" t="str">
        <f>IF($D$13=DataValidation!$A$6,Vols!N1260,"")</f>
        <v/>
      </c>
      <c r="H1260" s="113" t="str">
        <f>IF($D$13=DataValidation!$A$6,Vols!O1260/100,"")</f>
        <v/>
      </c>
    </row>
    <row r="1261" spans="7:8" ht="15.75" x14ac:dyDescent="0.25">
      <c r="G1261" s="20" t="str">
        <f>IF($D$13=DataValidation!$A$6,Vols!N1261,"")</f>
        <v/>
      </c>
      <c r="H1261" s="113" t="str">
        <f>IF($D$13=DataValidation!$A$6,Vols!O1261/100,"")</f>
        <v/>
      </c>
    </row>
    <row r="1262" spans="7:8" ht="15.75" x14ac:dyDescent="0.25">
      <c r="G1262" s="20" t="str">
        <f>IF($D$13=DataValidation!$A$6,Vols!N1262,"")</f>
        <v/>
      </c>
      <c r="H1262" s="113" t="str">
        <f>IF($D$13=DataValidation!$A$6,Vols!O1262/100,"")</f>
        <v/>
      </c>
    </row>
    <row r="1263" spans="7:8" ht="15.75" x14ac:dyDescent="0.25">
      <c r="G1263" s="20" t="str">
        <f>IF($D$13=DataValidation!$A$6,Vols!N1263,"")</f>
        <v/>
      </c>
      <c r="H1263" s="113" t="str">
        <f>IF($D$13=DataValidation!$A$6,Vols!O1263/100,"")</f>
        <v/>
      </c>
    </row>
    <row r="1264" spans="7:8" ht="15.75" x14ac:dyDescent="0.25">
      <c r="G1264" s="20" t="str">
        <f>IF($D$13=DataValidation!$A$6,Vols!N1264,"")</f>
        <v/>
      </c>
      <c r="H1264" s="113" t="str">
        <f>IF($D$13=DataValidation!$A$6,Vols!O1264/100,"")</f>
        <v/>
      </c>
    </row>
    <row r="1265" spans="7:8" ht="15.75" x14ac:dyDescent="0.25">
      <c r="G1265" s="20" t="str">
        <f>IF($D$13=DataValidation!$A$6,Vols!N1265,"")</f>
        <v/>
      </c>
      <c r="H1265" s="113" t="str">
        <f>IF($D$13=DataValidation!$A$6,Vols!O1265/100,"")</f>
        <v/>
      </c>
    </row>
    <row r="1266" spans="7:8" ht="15.75" x14ac:dyDescent="0.25">
      <c r="G1266" s="20" t="str">
        <f>IF($D$13=DataValidation!$A$6,Vols!N1266,"")</f>
        <v/>
      </c>
      <c r="H1266" s="113" t="str">
        <f>IF($D$13=DataValidation!$A$6,Vols!O1266/100,"")</f>
        <v/>
      </c>
    </row>
    <row r="1267" spans="7:8" ht="15.75" x14ac:dyDescent="0.25">
      <c r="G1267" s="20" t="str">
        <f>IF($D$13=DataValidation!$A$6,Vols!N1267,"")</f>
        <v/>
      </c>
      <c r="H1267" s="113" t="str">
        <f>IF($D$13=DataValidation!$A$6,Vols!O1267/100,"")</f>
        <v/>
      </c>
    </row>
    <row r="1268" spans="7:8" ht="15.75" x14ac:dyDescent="0.25">
      <c r="G1268" s="20" t="str">
        <f>IF($D$13=DataValidation!$A$6,Vols!N1268,"")</f>
        <v/>
      </c>
      <c r="H1268" s="113" t="str">
        <f>IF($D$13=DataValidation!$A$6,Vols!O1268/100,"")</f>
        <v/>
      </c>
    </row>
    <row r="1269" spans="7:8" ht="15.75" x14ac:dyDescent="0.25">
      <c r="G1269" s="20" t="str">
        <f>IF($D$13=DataValidation!$A$6,Vols!N1269,"")</f>
        <v/>
      </c>
      <c r="H1269" s="113" t="str">
        <f>IF($D$13=DataValidation!$A$6,Vols!O1269/100,"")</f>
        <v/>
      </c>
    </row>
    <row r="1270" spans="7:8" ht="15.75" x14ac:dyDescent="0.25">
      <c r="G1270" s="20" t="str">
        <f>IF($D$13=DataValidation!$A$6,Vols!N1270,"")</f>
        <v/>
      </c>
      <c r="H1270" s="113" t="str">
        <f>IF($D$13=DataValidation!$A$6,Vols!O1270/100,"")</f>
        <v/>
      </c>
    </row>
    <row r="1271" spans="7:8" ht="15.75" x14ac:dyDescent="0.25">
      <c r="G1271" s="20" t="str">
        <f>IF($D$13=DataValidation!$A$6,Vols!N1271,"")</f>
        <v/>
      </c>
      <c r="H1271" s="113" t="str">
        <f>IF($D$13=DataValidation!$A$6,Vols!O1271/100,"")</f>
        <v/>
      </c>
    </row>
    <row r="1272" spans="7:8" ht="15.75" x14ac:dyDescent="0.25">
      <c r="G1272" s="20" t="str">
        <f>IF($D$13=DataValidation!$A$6,Vols!N1272,"")</f>
        <v/>
      </c>
      <c r="H1272" s="113" t="str">
        <f>IF($D$13=DataValidation!$A$6,Vols!O1272/100,"")</f>
        <v/>
      </c>
    </row>
    <row r="1273" spans="7:8" ht="15.75" x14ac:dyDescent="0.25">
      <c r="G1273" s="20" t="str">
        <f>IF($D$13=DataValidation!$A$6,Vols!N1273,"")</f>
        <v/>
      </c>
      <c r="H1273" s="113" t="str">
        <f>IF($D$13=DataValidation!$A$6,Vols!O1273/100,"")</f>
        <v/>
      </c>
    </row>
    <row r="1274" spans="7:8" ht="15.75" x14ac:dyDescent="0.25">
      <c r="G1274" s="20" t="str">
        <f>IF($D$13=DataValidation!$A$6,Vols!N1274,"")</f>
        <v/>
      </c>
      <c r="H1274" s="113" t="str">
        <f>IF($D$13=DataValidation!$A$6,Vols!O1274/100,"")</f>
        <v/>
      </c>
    </row>
    <row r="1275" spans="7:8" ht="15.75" x14ac:dyDescent="0.25">
      <c r="G1275" s="20" t="str">
        <f>IF($D$13=DataValidation!$A$6,Vols!N1275,"")</f>
        <v/>
      </c>
      <c r="H1275" s="113" t="str">
        <f>IF($D$13=DataValidation!$A$6,Vols!O1275/100,"")</f>
        <v/>
      </c>
    </row>
    <row r="1276" spans="7:8" ht="15.75" x14ac:dyDescent="0.25">
      <c r="G1276" s="20" t="str">
        <f>IF($D$13=DataValidation!$A$6,Vols!N1276,"")</f>
        <v/>
      </c>
      <c r="H1276" s="113" t="str">
        <f>IF($D$13=DataValidation!$A$6,Vols!O1276/100,"")</f>
        <v/>
      </c>
    </row>
    <row r="1277" spans="7:8" ht="15.75" x14ac:dyDescent="0.25">
      <c r="G1277" s="20" t="str">
        <f>IF($D$13=DataValidation!$A$6,Vols!N1277,"")</f>
        <v/>
      </c>
      <c r="H1277" s="113" t="str">
        <f>IF($D$13=DataValidation!$A$6,Vols!O1277/100,"")</f>
        <v/>
      </c>
    </row>
    <row r="1278" spans="7:8" ht="15.75" x14ac:dyDescent="0.25">
      <c r="G1278" s="20" t="str">
        <f>IF($D$13=DataValidation!$A$6,Vols!N1278,"")</f>
        <v/>
      </c>
      <c r="H1278" s="113" t="str">
        <f>IF($D$13=DataValidation!$A$6,Vols!O1278/100,"")</f>
        <v/>
      </c>
    </row>
    <row r="1279" spans="7:8" ht="15.75" x14ac:dyDescent="0.25">
      <c r="G1279" s="20" t="str">
        <f>IF($D$13=DataValidation!$A$6,Vols!N1279,"")</f>
        <v/>
      </c>
      <c r="H1279" s="113" t="str">
        <f>IF($D$13=DataValidation!$A$6,Vols!O1279/100,"")</f>
        <v/>
      </c>
    </row>
    <row r="1280" spans="7:8" ht="15.75" x14ac:dyDescent="0.25">
      <c r="G1280" s="20" t="str">
        <f>IF($D$13=DataValidation!$A$6,Vols!N1280,"")</f>
        <v/>
      </c>
      <c r="H1280" s="113" t="str">
        <f>IF($D$13=DataValidation!$A$6,Vols!O1280/100,"")</f>
        <v/>
      </c>
    </row>
    <row r="1281" spans="7:8" ht="15.75" x14ac:dyDescent="0.25">
      <c r="G1281" s="20" t="str">
        <f>IF($D$13=DataValidation!$A$6,Vols!N1281,"")</f>
        <v/>
      </c>
      <c r="H1281" s="113" t="str">
        <f>IF($D$13=DataValidation!$A$6,Vols!O1281/100,"")</f>
        <v/>
      </c>
    </row>
    <row r="1282" spans="7:8" ht="15.75" x14ac:dyDescent="0.25">
      <c r="G1282" s="20" t="str">
        <f>IF($D$13=DataValidation!$A$6,Vols!N1282,"")</f>
        <v/>
      </c>
      <c r="H1282" s="113" t="str">
        <f>IF($D$13=DataValidation!$A$6,Vols!O1282/100,"")</f>
        <v/>
      </c>
    </row>
    <row r="1283" spans="7:8" ht="15.75" x14ac:dyDescent="0.25">
      <c r="G1283" s="20" t="str">
        <f>IF($D$13=DataValidation!$A$6,Vols!N1283,"")</f>
        <v/>
      </c>
      <c r="H1283" s="113" t="str">
        <f>IF($D$13=DataValidation!$A$6,Vols!O1283/100,"")</f>
        <v/>
      </c>
    </row>
    <row r="1284" spans="7:8" ht="15.75" x14ac:dyDescent="0.25">
      <c r="G1284" s="20" t="str">
        <f>IF($D$13=DataValidation!$A$6,Vols!N1284,"")</f>
        <v/>
      </c>
      <c r="H1284" s="113" t="str">
        <f>IF($D$13=DataValidation!$A$6,Vols!O1284/100,"")</f>
        <v/>
      </c>
    </row>
    <row r="1285" spans="7:8" ht="15.75" x14ac:dyDescent="0.25">
      <c r="G1285" s="20" t="str">
        <f>IF($D$13=DataValidation!$A$6,Vols!N1285,"")</f>
        <v/>
      </c>
      <c r="H1285" s="113" t="str">
        <f>IF($D$13=DataValidation!$A$6,Vols!O1285/100,"")</f>
        <v/>
      </c>
    </row>
    <row r="1286" spans="7:8" ht="15.75" x14ac:dyDescent="0.25">
      <c r="G1286" s="20" t="str">
        <f>IF($D$13=DataValidation!$A$6,Vols!N1286,"")</f>
        <v/>
      </c>
      <c r="H1286" s="113" t="str">
        <f>IF($D$13=DataValidation!$A$6,Vols!O1286/100,"")</f>
        <v/>
      </c>
    </row>
    <row r="1287" spans="7:8" ht="15.75" x14ac:dyDescent="0.25">
      <c r="G1287" s="20" t="str">
        <f>IF($D$13=DataValidation!$A$6,Vols!N1287,"")</f>
        <v/>
      </c>
      <c r="H1287" s="113" t="str">
        <f>IF($D$13=DataValidation!$A$6,Vols!O1287/100,"")</f>
        <v/>
      </c>
    </row>
    <row r="1288" spans="7:8" ht="15.75" x14ac:dyDescent="0.25">
      <c r="G1288" s="20" t="str">
        <f>IF($D$13=DataValidation!$A$6,Vols!N1288,"")</f>
        <v/>
      </c>
      <c r="H1288" s="113" t="str">
        <f>IF($D$13=DataValidation!$A$6,Vols!O1288/100,"")</f>
        <v/>
      </c>
    </row>
    <row r="1289" spans="7:8" ht="15.75" x14ac:dyDescent="0.25">
      <c r="G1289" s="20" t="str">
        <f>IF($D$13=DataValidation!$A$6,Vols!N1289,"")</f>
        <v/>
      </c>
      <c r="H1289" s="113" t="str">
        <f>IF($D$13=DataValidation!$A$6,Vols!O1289/100,"")</f>
        <v/>
      </c>
    </row>
    <row r="1290" spans="7:8" ht="15.75" x14ac:dyDescent="0.25">
      <c r="G1290" s="20" t="str">
        <f>IF($D$13=DataValidation!$A$6,Vols!N1290,"")</f>
        <v/>
      </c>
      <c r="H1290" s="113" t="str">
        <f>IF($D$13=DataValidation!$A$6,Vols!O1290/100,"")</f>
        <v/>
      </c>
    </row>
    <row r="1291" spans="7:8" ht="15.75" x14ac:dyDescent="0.25">
      <c r="G1291" s="20" t="str">
        <f>IF($D$13=DataValidation!$A$6,Vols!N1291,"")</f>
        <v/>
      </c>
      <c r="H1291" s="113" t="str">
        <f>IF($D$13=DataValidation!$A$6,Vols!O1291/100,"")</f>
        <v/>
      </c>
    </row>
    <row r="1292" spans="7:8" ht="15.75" x14ac:dyDescent="0.25">
      <c r="G1292" s="20" t="str">
        <f>IF($D$13=DataValidation!$A$6,Vols!N1292,"")</f>
        <v/>
      </c>
      <c r="H1292" s="113" t="str">
        <f>IF($D$13=DataValidation!$A$6,Vols!O1292/100,"")</f>
        <v/>
      </c>
    </row>
    <row r="1293" spans="7:8" ht="15.75" x14ac:dyDescent="0.25">
      <c r="G1293" s="20" t="str">
        <f>IF($D$13=DataValidation!$A$6,Vols!N1293,"")</f>
        <v/>
      </c>
      <c r="H1293" s="113" t="str">
        <f>IF($D$13=DataValidation!$A$6,Vols!O1293/100,"")</f>
        <v/>
      </c>
    </row>
    <row r="1294" spans="7:8" ht="15.75" x14ac:dyDescent="0.25">
      <c r="G1294" s="20" t="str">
        <f>IF($D$13=DataValidation!$A$6,Vols!N1294,"")</f>
        <v/>
      </c>
      <c r="H1294" s="113" t="str">
        <f>IF($D$13=DataValidation!$A$6,Vols!O1294/100,"")</f>
        <v/>
      </c>
    </row>
    <row r="1295" spans="7:8" ht="15.75" x14ac:dyDescent="0.25">
      <c r="G1295" s="20" t="str">
        <f>IF($D$13=DataValidation!$A$6,Vols!N1295,"")</f>
        <v/>
      </c>
      <c r="H1295" s="113" t="str">
        <f>IF($D$13=DataValidation!$A$6,Vols!O1295/100,"")</f>
        <v/>
      </c>
    </row>
    <row r="1296" spans="7:8" ht="15.75" x14ac:dyDescent="0.25">
      <c r="G1296" s="20" t="str">
        <f>IF($D$13=DataValidation!$A$6,Vols!N1296,"")</f>
        <v/>
      </c>
      <c r="H1296" s="113" t="str">
        <f>IF($D$13=DataValidation!$A$6,Vols!O1296/100,"")</f>
        <v/>
      </c>
    </row>
    <row r="1297" spans="7:8" ht="15.75" x14ac:dyDescent="0.25">
      <c r="G1297" s="20" t="str">
        <f>IF($D$13=DataValidation!$A$6,Vols!N1297,"")</f>
        <v/>
      </c>
      <c r="H1297" s="113" t="str">
        <f>IF($D$13=DataValidation!$A$6,Vols!O1297/100,"")</f>
        <v/>
      </c>
    </row>
    <row r="1298" spans="7:8" ht="15.75" x14ac:dyDescent="0.25">
      <c r="G1298" s="20" t="str">
        <f>IF($D$13=DataValidation!$A$6,Vols!N1298,"")</f>
        <v/>
      </c>
      <c r="H1298" s="113" t="str">
        <f>IF($D$13=DataValidation!$A$6,Vols!O1298/100,"")</f>
        <v/>
      </c>
    </row>
    <row r="1299" spans="7:8" ht="15.75" x14ac:dyDescent="0.25">
      <c r="G1299" s="20" t="str">
        <f>IF($D$13=DataValidation!$A$6,Vols!N1299,"")</f>
        <v/>
      </c>
      <c r="H1299" s="113" t="str">
        <f>IF($D$13=DataValidation!$A$6,Vols!O1299/100,"")</f>
        <v/>
      </c>
    </row>
    <row r="1300" spans="7:8" ht="15.75" x14ac:dyDescent="0.25">
      <c r="G1300" s="20" t="str">
        <f>IF($D$13=DataValidation!$A$6,Vols!N1300,"")</f>
        <v/>
      </c>
      <c r="H1300" s="113" t="str">
        <f>IF($D$13=DataValidation!$A$6,Vols!O1300/100,"")</f>
        <v/>
      </c>
    </row>
    <row r="1301" spans="7:8" ht="15.75" x14ac:dyDescent="0.25">
      <c r="G1301" s="20" t="str">
        <f>IF($D$13=DataValidation!$A$6,Vols!N1301,"")</f>
        <v/>
      </c>
      <c r="H1301" s="113" t="str">
        <f>IF($D$13=DataValidation!$A$6,Vols!O1301/100,"")</f>
        <v/>
      </c>
    </row>
    <row r="1302" spans="7:8" ht="15.75" x14ac:dyDescent="0.25">
      <c r="G1302" s="20" t="str">
        <f>IF($D$13=DataValidation!$A$6,Vols!N1302,"")</f>
        <v/>
      </c>
      <c r="H1302" s="113" t="str">
        <f>IF($D$13=DataValidation!$A$6,Vols!O1302/100,"")</f>
        <v/>
      </c>
    </row>
    <row r="1303" spans="7:8" ht="15.75" x14ac:dyDescent="0.25">
      <c r="G1303" s="20" t="str">
        <f>IF($D$13=DataValidation!$A$6,Vols!N1303,"")</f>
        <v/>
      </c>
      <c r="H1303" s="113" t="str">
        <f>IF($D$13=DataValidation!$A$6,Vols!O1303/100,"")</f>
        <v/>
      </c>
    </row>
    <row r="1304" spans="7:8" ht="15.75" x14ac:dyDescent="0.25">
      <c r="G1304" s="20" t="str">
        <f>IF($D$13=DataValidation!$A$6,Vols!N1304,"")</f>
        <v/>
      </c>
      <c r="H1304" s="113" t="str">
        <f>IF($D$13=DataValidation!$A$6,Vols!O1304/100,"")</f>
        <v/>
      </c>
    </row>
    <row r="1305" spans="7:8" ht="15.75" x14ac:dyDescent="0.25">
      <c r="G1305" s="20" t="str">
        <f>IF($D$13=DataValidation!$A$6,Vols!N1305,"")</f>
        <v/>
      </c>
      <c r="H1305" s="113" t="str">
        <f>IF($D$13=DataValidation!$A$6,Vols!O1305/100,"")</f>
        <v/>
      </c>
    </row>
    <row r="1306" spans="7:8" ht="15.75" x14ac:dyDescent="0.25">
      <c r="G1306" s="20" t="str">
        <f>IF($D$13=DataValidation!$A$6,Vols!N1306,"")</f>
        <v/>
      </c>
      <c r="H1306" s="113" t="str">
        <f>IF($D$13=DataValidation!$A$6,Vols!O1306/100,"")</f>
        <v/>
      </c>
    </row>
    <row r="1307" spans="7:8" ht="15.75" x14ac:dyDescent="0.25">
      <c r="G1307" s="20" t="str">
        <f>IF($D$13=DataValidation!$A$6,Vols!N1307,"")</f>
        <v/>
      </c>
      <c r="H1307" s="113" t="str">
        <f>IF($D$13=DataValidation!$A$6,Vols!O1307/100,"")</f>
        <v/>
      </c>
    </row>
    <row r="1308" spans="7:8" ht="15.75" x14ac:dyDescent="0.25">
      <c r="G1308" s="20" t="str">
        <f>IF($D$13=DataValidation!$A$6,Vols!N1308,"")</f>
        <v/>
      </c>
      <c r="H1308" s="113" t="str">
        <f>IF($D$13=DataValidation!$A$6,Vols!O1308/100,"")</f>
        <v/>
      </c>
    </row>
    <row r="1309" spans="7:8" ht="15.75" x14ac:dyDescent="0.25">
      <c r="G1309" s="20" t="str">
        <f>IF($D$13=DataValidation!$A$6,Vols!N1309,"")</f>
        <v/>
      </c>
      <c r="H1309" s="113" t="str">
        <f>IF($D$13=DataValidation!$A$6,Vols!O1309/100,"")</f>
        <v/>
      </c>
    </row>
    <row r="1310" spans="7:8" ht="15.75" x14ac:dyDescent="0.25">
      <c r="G1310" s="20" t="str">
        <f>IF($D$13=DataValidation!$A$6,Vols!N1310,"")</f>
        <v/>
      </c>
      <c r="H1310" s="113" t="str">
        <f>IF($D$13=DataValidation!$A$6,Vols!O1310/100,"")</f>
        <v/>
      </c>
    </row>
    <row r="1311" spans="7:8" ht="15.75" x14ac:dyDescent="0.25">
      <c r="G1311" s="20" t="str">
        <f>IF($D$13=DataValidation!$A$6,Vols!N1311,"")</f>
        <v/>
      </c>
      <c r="H1311" s="113" t="str">
        <f>IF($D$13=DataValidation!$A$6,Vols!O1311/100,"")</f>
        <v/>
      </c>
    </row>
    <row r="1312" spans="7:8" ht="15.75" x14ac:dyDescent="0.25">
      <c r="G1312" s="20" t="str">
        <f>IF($D$13=DataValidation!$A$6,Vols!N1312,"")</f>
        <v/>
      </c>
      <c r="H1312" s="113" t="str">
        <f>IF($D$13=DataValidation!$A$6,Vols!O1312/100,"")</f>
        <v/>
      </c>
    </row>
    <row r="1313" spans="7:8" ht="15.75" x14ac:dyDescent="0.25">
      <c r="G1313" s="20" t="str">
        <f>IF($D$13=DataValidation!$A$6,Vols!N1313,"")</f>
        <v/>
      </c>
      <c r="H1313" s="113" t="str">
        <f>IF($D$13=DataValidation!$A$6,Vols!O1313/100,"")</f>
        <v/>
      </c>
    </row>
    <row r="1314" spans="7:8" ht="15.75" x14ac:dyDescent="0.25">
      <c r="G1314" s="20" t="str">
        <f>IF($D$13=DataValidation!$A$6,Vols!N1314,"")</f>
        <v/>
      </c>
      <c r="H1314" s="113" t="str">
        <f>IF($D$13=DataValidation!$A$6,Vols!O1314/100,"")</f>
        <v/>
      </c>
    </row>
    <row r="1315" spans="7:8" ht="15.75" x14ac:dyDescent="0.25">
      <c r="G1315" s="20" t="str">
        <f>IF($D$13=DataValidation!$A$6,Vols!N1315,"")</f>
        <v/>
      </c>
      <c r="H1315" s="113" t="str">
        <f>IF($D$13=DataValidation!$A$6,Vols!O1315/100,"")</f>
        <v/>
      </c>
    </row>
    <row r="1316" spans="7:8" ht="15.75" x14ac:dyDescent="0.25">
      <c r="G1316" s="20" t="str">
        <f>IF($D$13=DataValidation!$A$6,Vols!N1316,"")</f>
        <v/>
      </c>
      <c r="H1316" s="113" t="str">
        <f>IF($D$13=DataValidation!$A$6,Vols!O1316/100,"")</f>
        <v/>
      </c>
    </row>
    <row r="1317" spans="7:8" ht="15.75" x14ac:dyDescent="0.25">
      <c r="G1317" s="20" t="str">
        <f>IF($D$13=DataValidation!$A$6,Vols!N1317,"")</f>
        <v/>
      </c>
      <c r="H1317" s="113" t="str">
        <f>IF($D$13=DataValidation!$A$6,Vols!O1317/100,"")</f>
        <v/>
      </c>
    </row>
    <row r="1318" spans="7:8" ht="15.75" x14ac:dyDescent="0.25">
      <c r="G1318" s="20" t="str">
        <f>IF($D$13=DataValidation!$A$6,Vols!N1318,"")</f>
        <v/>
      </c>
      <c r="H1318" s="113" t="str">
        <f>IF($D$13=DataValidation!$A$6,Vols!O1318/100,"")</f>
        <v/>
      </c>
    </row>
    <row r="1319" spans="7:8" ht="15.75" x14ac:dyDescent="0.25">
      <c r="G1319" s="20" t="str">
        <f>IF($D$13=DataValidation!$A$6,Vols!N1319,"")</f>
        <v/>
      </c>
      <c r="H1319" s="113" t="str">
        <f>IF($D$13=DataValidation!$A$6,Vols!O1319/100,"")</f>
        <v/>
      </c>
    </row>
    <row r="1320" spans="7:8" ht="15.75" x14ac:dyDescent="0.25">
      <c r="G1320" s="20" t="str">
        <f>IF($D$13=DataValidation!$A$6,Vols!N1320,"")</f>
        <v/>
      </c>
      <c r="H1320" s="113" t="str">
        <f>IF($D$13=DataValidation!$A$6,Vols!O1320/100,"")</f>
        <v/>
      </c>
    </row>
    <row r="1321" spans="7:8" ht="15.75" x14ac:dyDescent="0.25">
      <c r="G1321" s="20" t="str">
        <f>IF($D$13=DataValidation!$A$6,Vols!N1321,"")</f>
        <v/>
      </c>
      <c r="H1321" s="113" t="str">
        <f>IF($D$13=DataValidation!$A$6,Vols!O1321/100,"")</f>
        <v/>
      </c>
    </row>
    <row r="1322" spans="7:8" ht="15.75" x14ac:dyDescent="0.25">
      <c r="G1322" s="20" t="str">
        <f>IF($D$13=DataValidation!$A$6,Vols!N1322,"")</f>
        <v/>
      </c>
      <c r="H1322" s="113" t="str">
        <f>IF($D$13=DataValidation!$A$6,Vols!O1322/100,"")</f>
        <v/>
      </c>
    </row>
    <row r="1323" spans="7:8" ht="15.75" x14ac:dyDescent="0.25">
      <c r="G1323" s="20" t="str">
        <f>IF($D$13=DataValidation!$A$6,Vols!N1323,"")</f>
        <v/>
      </c>
      <c r="H1323" s="113" t="str">
        <f>IF($D$13=DataValidation!$A$6,Vols!O1323/100,"")</f>
        <v/>
      </c>
    </row>
    <row r="1324" spans="7:8" ht="15.75" x14ac:dyDescent="0.25">
      <c r="G1324" s="20" t="str">
        <f>IF($D$13=DataValidation!$A$6,Vols!N1324,"")</f>
        <v/>
      </c>
      <c r="H1324" s="113" t="str">
        <f>IF($D$13=DataValidation!$A$6,Vols!O1324/100,"")</f>
        <v/>
      </c>
    </row>
    <row r="1325" spans="7:8" ht="15.75" x14ac:dyDescent="0.25">
      <c r="G1325" s="20" t="str">
        <f>IF($D$13=DataValidation!$A$6,Vols!N1325,"")</f>
        <v/>
      </c>
      <c r="H1325" s="113" t="str">
        <f>IF($D$13=DataValidation!$A$6,Vols!O1325/100,"")</f>
        <v/>
      </c>
    </row>
    <row r="1326" spans="7:8" ht="15.75" x14ac:dyDescent="0.25">
      <c r="G1326" s="20" t="str">
        <f>IF($D$13=DataValidation!$A$6,Vols!N1326,"")</f>
        <v/>
      </c>
      <c r="H1326" s="113" t="str">
        <f>IF($D$13=DataValidation!$A$6,Vols!O1326/100,"")</f>
        <v/>
      </c>
    </row>
    <row r="1327" spans="7:8" ht="15.75" x14ac:dyDescent="0.25">
      <c r="G1327" s="20" t="str">
        <f>IF($D$13=DataValidation!$A$6,Vols!N1327,"")</f>
        <v/>
      </c>
      <c r="H1327" s="113" t="str">
        <f>IF($D$13=DataValidation!$A$6,Vols!O1327/100,"")</f>
        <v/>
      </c>
    </row>
    <row r="1328" spans="7:8" ht="15.75" x14ac:dyDescent="0.25">
      <c r="G1328" s="20" t="str">
        <f>IF($D$13=DataValidation!$A$6,Vols!N1328,"")</f>
        <v/>
      </c>
      <c r="H1328" s="113" t="str">
        <f>IF($D$13=DataValidation!$A$6,Vols!O1328/100,"")</f>
        <v/>
      </c>
    </row>
    <row r="1329" spans="7:8" ht="15.75" x14ac:dyDescent="0.25">
      <c r="G1329" s="20" t="str">
        <f>IF($D$13=DataValidation!$A$6,Vols!N1329,"")</f>
        <v/>
      </c>
      <c r="H1329" s="113" t="str">
        <f>IF($D$13=DataValidation!$A$6,Vols!O1329/100,"")</f>
        <v/>
      </c>
    </row>
    <row r="1330" spans="7:8" ht="15.75" x14ac:dyDescent="0.25">
      <c r="G1330" s="20" t="str">
        <f>IF($D$13=DataValidation!$A$6,Vols!N1330,"")</f>
        <v/>
      </c>
      <c r="H1330" s="113" t="str">
        <f>IF($D$13=DataValidation!$A$6,Vols!O1330/100,"")</f>
        <v/>
      </c>
    </row>
    <row r="1331" spans="7:8" ht="15.75" x14ac:dyDescent="0.25">
      <c r="G1331" s="20" t="str">
        <f>IF($D$13=DataValidation!$A$6,Vols!N1331,"")</f>
        <v/>
      </c>
      <c r="H1331" s="113" t="str">
        <f>IF($D$13=DataValidation!$A$6,Vols!O1331/100,"")</f>
        <v/>
      </c>
    </row>
    <row r="1332" spans="7:8" ht="15.75" x14ac:dyDescent="0.25">
      <c r="G1332" s="20" t="str">
        <f>IF($D$13=DataValidation!$A$6,Vols!N1332,"")</f>
        <v/>
      </c>
      <c r="H1332" s="113" t="str">
        <f>IF($D$13=DataValidation!$A$6,Vols!O1332/100,"")</f>
        <v/>
      </c>
    </row>
    <row r="1333" spans="7:8" ht="15.75" x14ac:dyDescent="0.25">
      <c r="G1333" s="20" t="str">
        <f>IF($D$13=DataValidation!$A$6,Vols!N1333,"")</f>
        <v/>
      </c>
      <c r="H1333" s="113" t="str">
        <f>IF($D$13=DataValidation!$A$6,Vols!O1333/100,"")</f>
        <v/>
      </c>
    </row>
    <row r="1334" spans="7:8" ht="15.75" x14ac:dyDescent="0.25">
      <c r="G1334" s="20" t="str">
        <f>IF($D$13=DataValidation!$A$6,Vols!N1334,"")</f>
        <v/>
      </c>
      <c r="H1334" s="113" t="str">
        <f>IF($D$13=DataValidation!$A$6,Vols!O1334/100,"")</f>
        <v/>
      </c>
    </row>
    <row r="1335" spans="7:8" ht="15.75" x14ac:dyDescent="0.25">
      <c r="G1335" s="20" t="str">
        <f>IF($D$13=DataValidation!$A$6,Vols!N1335,"")</f>
        <v/>
      </c>
      <c r="H1335" s="113" t="str">
        <f>IF($D$13=DataValidation!$A$6,Vols!O1335/100,"")</f>
        <v/>
      </c>
    </row>
    <row r="1336" spans="7:8" ht="15.75" x14ac:dyDescent="0.25">
      <c r="G1336" s="20" t="str">
        <f>IF($D$13=DataValidation!$A$6,Vols!N1336,"")</f>
        <v/>
      </c>
      <c r="H1336" s="113" t="str">
        <f>IF($D$13=DataValidation!$A$6,Vols!O1336/100,"")</f>
        <v/>
      </c>
    </row>
    <row r="1337" spans="7:8" ht="15.75" x14ac:dyDescent="0.25">
      <c r="G1337" s="20" t="str">
        <f>IF($D$13=DataValidation!$A$6,Vols!N1337,"")</f>
        <v/>
      </c>
      <c r="H1337" s="113" t="str">
        <f>IF($D$13=DataValidation!$A$6,Vols!O1337/100,"")</f>
        <v/>
      </c>
    </row>
    <row r="1338" spans="7:8" ht="15.75" x14ac:dyDescent="0.25">
      <c r="G1338" s="20" t="str">
        <f>IF($D$13=DataValidation!$A$6,Vols!N1338,"")</f>
        <v/>
      </c>
      <c r="H1338" s="113" t="str">
        <f>IF($D$13=DataValidation!$A$6,Vols!O1338/100,"")</f>
        <v/>
      </c>
    </row>
    <row r="1339" spans="7:8" ht="15.75" x14ac:dyDescent="0.25">
      <c r="G1339" s="20" t="str">
        <f>IF($D$13=DataValidation!$A$6,Vols!N1339,"")</f>
        <v/>
      </c>
      <c r="H1339" s="113" t="str">
        <f>IF($D$13=DataValidation!$A$6,Vols!O1339/100,"")</f>
        <v/>
      </c>
    </row>
    <row r="1340" spans="7:8" ht="15.75" x14ac:dyDescent="0.25">
      <c r="G1340" s="20" t="str">
        <f>IF($D$13=DataValidation!$A$6,Vols!N1340,"")</f>
        <v/>
      </c>
      <c r="H1340" s="113" t="str">
        <f>IF($D$13=DataValidation!$A$6,Vols!O1340/100,"")</f>
        <v/>
      </c>
    </row>
    <row r="1341" spans="7:8" ht="15.75" x14ac:dyDescent="0.25">
      <c r="G1341" s="20" t="str">
        <f>IF($D$13=DataValidation!$A$6,Vols!N1341,"")</f>
        <v/>
      </c>
      <c r="H1341" s="113" t="str">
        <f>IF($D$13=DataValidation!$A$6,Vols!O1341/100,"")</f>
        <v/>
      </c>
    </row>
    <row r="1342" spans="7:8" ht="15.75" x14ac:dyDescent="0.25">
      <c r="G1342" s="20" t="str">
        <f>IF($D$13=DataValidation!$A$6,Vols!N1342,"")</f>
        <v/>
      </c>
      <c r="H1342" s="113" t="str">
        <f>IF($D$13=DataValidation!$A$6,Vols!O1342/100,"")</f>
        <v/>
      </c>
    </row>
    <row r="1343" spans="7:8" ht="15.75" x14ac:dyDescent="0.25">
      <c r="G1343" s="20" t="str">
        <f>IF($D$13=DataValidation!$A$6,Vols!N1343,"")</f>
        <v/>
      </c>
      <c r="H1343" s="113" t="str">
        <f>IF($D$13=DataValidation!$A$6,Vols!O1343/100,"")</f>
        <v/>
      </c>
    </row>
    <row r="1344" spans="7:8" ht="15.75" x14ac:dyDescent="0.25">
      <c r="G1344" s="20" t="str">
        <f>IF($D$13=DataValidation!$A$6,Vols!N1344,"")</f>
        <v/>
      </c>
      <c r="H1344" s="113" t="str">
        <f>IF($D$13=DataValidation!$A$6,Vols!O1344/100,"")</f>
        <v/>
      </c>
    </row>
    <row r="1345" spans="7:8" ht="15.75" x14ac:dyDescent="0.25">
      <c r="G1345" s="20" t="str">
        <f>IF($D$13=DataValidation!$A$6,Vols!N1345,"")</f>
        <v/>
      </c>
      <c r="H1345" s="113" t="str">
        <f>IF($D$13=DataValidation!$A$6,Vols!O1345/100,"")</f>
        <v/>
      </c>
    </row>
    <row r="1346" spans="7:8" ht="15.75" x14ac:dyDescent="0.25">
      <c r="G1346" s="20" t="str">
        <f>IF($D$13=DataValidation!$A$6,Vols!N1346,"")</f>
        <v/>
      </c>
      <c r="H1346" s="113" t="str">
        <f>IF($D$13=DataValidation!$A$6,Vols!O1346/100,"")</f>
        <v/>
      </c>
    </row>
    <row r="1347" spans="7:8" ht="15.75" x14ac:dyDescent="0.25">
      <c r="G1347" s="20" t="str">
        <f>IF($D$13=DataValidation!$A$6,Vols!N1347,"")</f>
        <v/>
      </c>
      <c r="H1347" s="113" t="str">
        <f>IF($D$13=DataValidation!$A$6,Vols!O1347/100,"")</f>
        <v/>
      </c>
    </row>
    <row r="1348" spans="7:8" ht="15.75" x14ac:dyDescent="0.25">
      <c r="G1348" s="20" t="str">
        <f>IF($D$13=DataValidation!$A$6,Vols!N1348,"")</f>
        <v/>
      </c>
      <c r="H1348" s="113" t="str">
        <f>IF($D$13=DataValidation!$A$6,Vols!O1348/100,"")</f>
        <v/>
      </c>
    </row>
    <row r="1349" spans="7:8" ht="15.75" x14ac:dyDescent="0.25">
      <c r="G1349" s="20" t="str">
        <f>IF($D$13=DataValidation!$A$6,Vols!N1349,"")</f>
        <v/>
      </c>
      <c r="H1349" s="113" t="str">
        <f>IF($D$13=DataValidation!$A$6,Vols!O1349/100,"")</f>
        <v/>
      </c>
    </row>
    <row r="1350" spans="7:8" ht="15.75" x14ac:dyDescent="0.25">
      <c r="G1350" s="20" t="str">
        <f>IF($D$13=DataValidation!$A$6,Vols!N1350,"")</f>
        <v/>
      </c>
      <c r="H1350" s="113" t="str">
        <f>IF($D$13=DataValidation!$A$6,Vols!O1350/100,"")</f>
        <v/>
      </c>
    </row>
    <row r="1351" spans="7:8" ht="15.75" x14ac:dyDescent="0.25">
      <c r="G1351" s="20" t="str">
        <f>IF($D$13=DataValidation!$A$6,Vols!N1351,"")</f>
        <v/>
      </c>
      <c r="H1351" s="113" t="str">
        <f>IF($D$13=DataValidation!$A$6,Vols!O1351/100,"")</f>
        <v/>
      </c>
    </row>
    <row r="1352" spans="7:8" ht="15.75" x14ac:dyDescent="0.25">
      <c r="G1352" s="20" t="str">
        <f>IF($D$13=DataValidation!$A$6,Vols!N1352,"")</f>
        <v/>
      </c>
      <c r="H1352" s="113" t="str">
        <f>IF($D$13=DataValidation!$A$6,Vols!O1352/100,"")</f>
        <v/>
      </c>
    </row>
    <row r="1353" spans="7:8" ht="15.75" x14ac:dyDescent="0.25">
      <c r="G1353" s="20" t="str">
        <f>IF($D$13=DataValidation!$A$6,Vols!N1353,"")</f>
        <v/>
      </c>
      <c r="H1353" s="113" t="str">
        <f>IF($D$13=DataValidation!$A$6,Vols!O1353/100,"")</f>
        <v/>
      </c>
    </row>
    <row r="1354" spans="7:8" ht="15.75" x14ac:dyDescent="0.25">
      <c r="G1354" s="20" t="str">
        <f>IF($D$13=DataValidation!$A$6,Vols!N1354,"")</f>
        <v/>
      </c>
      <c r="H1354" s="113" t="str">
        <f>IF($D$13=DataValidation!$A$6,Vols!O1354/100,"")</f>
        <v/>
      </c>
    </row>
    <row r="1355" spans="7:8" ht="15.75" x14ac:dyDescent="0.25">
      <c r="G1355" s="20" t="str">
        <f>IF($D$13=DataValidation!$A$6,Vols!N1355,"")</f>
        <v/>
      </c>
      <c r="H1355" s="113" t="str">
        <f>IF($D$13=DataValidation!$A$6,Vols!O1355/100,"")</f>
        <v/>
      </c>
    </row>
    <row r="1356" spans="7:8" ht="15.75" x14ac:dyDescent="0.25">
      <c r="G1356" s="20" t="str">
        <f>IF($D$13=DataValidation!$A$6,Vols!N1356,"")</f>
        <v/>
      </c>
      <c r="H1356" s="113" t="str">
        <f>IF($D$13=DataValidation!$A$6,Vols!O1356/100,"")</f>
        <v/>
      </c>
    </row>
    <row r="1357" spans="7:8" ht="15.75" x14ac:dyDescent="0.25">
      <c r="G1357" s="20" t="str">
        <f>IF($D$13=DataValidation!$A$6,Vols!N1357,"")</f>
        <v/>
      </c>
      <c r="H1357" s="113" t="str">
        <f>IF($D$13=DataValidation!$A$6,Vols!O1357/100,"")</f>
        <v/>
      </c>
    </row>
    <row r="1358" spans="7:8" ht="15.75" x14ac:dyDescent="0.25">
      <c r="G1358" s="20" t="str">
        <f>IF($D$13=DataValidation!$A$6,Vols!N1358,"")</f>
        <v/>
      </c>
      <c r="H1358" s="113" t="str">
        <f>IF($D$13=DataValidation!$A$6,Vols!O1358/100,"")</f>
        <v/>
      </c>
    </row>
    <row r="1359" spans="7:8" ht="15.75" x14ac:dyDescent="0.25">
      <c r="G1359" s="20" t="str">
        <f>IF($D$13=DataValidation!$A$6,Vols!N1359,"")</f>
        <v/>
      </c>
      <c r="H1359" s="113" t="str">
        <f>IF($D$13=DataValidation!$A$6,Vols!O1359/100,"")</f>
        <v/>
      </c>
    </row>
    <row r="1360" spans="7:8" ht="15.75" x14ac:dyDescent="0.25">
      <c r="G1360" s="20" t="str">
        <f>IF($D$13=DataValidation!$A$6,Vols!N1360,"")</f>
        <v/>
      </c>
      <c r="H1360" s="113" t="str">
        <f>IF($D$13=DataValidation!$A$6,Vols!O1360/100,"")</f>
        <v/>
      </c>
    </row>
    <row r="1361" spans="7:8" ht="15.75" x14ac:dyDescent="0.25">
      <c r="G1361" s="20" t="str">
        <f>IF($D$13=DataValidation!$A$6,Vols!N1361,"")</f>
        <v/>
      </c>
      <c r="H1361" s="113" t="str">
        <f>IF($D$13=DataValidation!$A$6,Vols!O1361/100,"")</f>
        <v/>
      </c>
    </row>
    <row r="1362" spans="7:8" ht="15.75" x14ac:dyDescent="0.25">
      <c r="G1362" s="20" t="str">
        <f>IF($D$13=DataValidation!$A$6,Vols!N1362,"")</f>
        <v/>
      </c>
      <c r="H1362" s="113" t="str">
        <f>IF($D$13=DataValidation!$A$6,Vols!O1362/100,"")</f>
        <v/>
      </c>
    </row>
    <row r="1363" spans="7:8" ht="15.75" x14ac:dyDescent="0.25">
      <c r="G1363" s="20" t="str">
        <f>IF($D$13=DataValidation!$A$6,Vols!N1363,"")</f>
        <v/>
      </c>
      <c r="H1363" s="113" t="str">
        <f>IF($D$13=DataValidation!$A$6,Vols!O1363/100,"")</f>
        <v/>
      </c>
    </row>
    <row r="1364" spans="7:8" ht="15.75" x14ac:dyDescent="0.25">
      <c r="G1364" s="20" t="str">
        <f>IF($D$13=DataValidation!$A$6,Vols!N1364,"")</f>
        <v/>
      </c>
      <c r="H1364" s="113" t="str">
        <f>IF($D$13=DataValidation!$A$6,Vols!O1364/100,"")</f>
        <v/>
      </c>
    </row>
    <row r="1365" spans="7:8" ht="15.75" x14ac:dyDescent="0.25">
      <c r="G1365" s="20" t="str">
        <f>IF($D$13=DataValidation!$A$6,Vols!N1365,"")</f>
        <v/>
      </c>
      <c r="H1365" s="113" t="str">
        <f>IF($D$13=DataValidation!$A$6,Vols!O1365/100,"")</f>
        <v/>
      </c>
    </row>
    <row r="1366" spans="7:8" ht="15.75" x14ac:dyDescent="0.25">
      <c r="G1366" s="20" t="str">
        <f>IF($D$13=DataValidation!$A$6,Vols!N1366,"")</f>
        <v/>
      </c>
      <c r="H1366" s="113" t="str">
        <f>IF($D$13=DataValidation!$A$6,Vols!O1366/100,"")</f>
        <v/>
      </c>
    </row>
    <row r="1367" spans="7:8" ht="15.75" x14ac:dyDescent="0.25">
      <c r="G1367" s="20" t="str">
        <f>IF($D$13=DataValidation!$A$6,Vols!N1367,"")</f>
        <v/>
      </c>
      <c r="H1367" s="113" t="str">
        <f>IF($D$13=DataValidation!$A$6,Vols!O1367/100,"")</f>
        <v/>
      </c>
    </row>
    <row r="1368" spans="7:8" ht="15.75" x14ac:dyDescent="0.25">
      <c r="G1368" s="20" t="str">
        <f>IF($D$13=DataValidation!$A$6,Vols!N1368,"")</f>
        <v/>
      </c>
      <c r="H1368" s="113" t="str">
        <f>IF($D$13=DataValidation!$A$6,Vols!O1368/100,"")</f>
        <v/>
      </c>
    </row>
    <row r="1369" spans="7:8" ht="15.75" x14ac:dyDescent="0.25">
      <c r="G1369" s="20" t="str">
        <f>IF($D$13=DataValidation!$A$6,Vols!N1369,"")</f>
        <v/>
      </c>
      <c r="H1369" s="113" t="str">
        <f>IF($D$13=DataValidation!$A$6,Vols!O1369/100,"")</f>
        <v/>
      </c>
    </row>
    <row r="1370" spans="7:8" ht="15.75" x14ac:dyDescent="0.25">
      <c r="G1370" s="20" t="str">
        <f>IF($D$13=DataValidation!$A$6,Vols!N1370,"")</f>
        <v/>
      </c>
      <c r="H1370" s="113" t="str">
        <f>IF($D$13=DataValidation!$A$6,Vols!O1370/100,"")</f>
        <v/>
      </c>
    </row>
    <row r="1371" spans="7:8" ht="15.75" x14ac:dyDescent="0.25">
      <c r="G1371" s="20" t="str">
        <f>IF($D$13=DataValidation!$A$6,Vols!N1371,"")</f>
        <v/>
      </c>
      <c r="H1371" s="113" t="str">
        <f>IF($D$13=DataValidation!$A$6,Vols!O1371/100,"")</f>
        <v/>
      </c>
    </row>
    <row r="1372" spans="7:8" ht="15.75" x14ac:dyDescent="0.25">
      <c r="G1372" s="20" t="str">
        <f>IF($D$13=DataValidation!$A$6,Vols!N1372,"")</f>
        <v/>
      </c>
      <c r="H1372" s="113" t="str">
        <f>IF($D$13=DataValidation!$A$6,Vols!O1372/100,"")</f>
        <v/>
      </c>
    </row>
    <row r="1373" spans="7:8" ht="15.75" x14ac:dyDescent="0.25">
      <c r="G1373" s="20" t="str">
        <f>IF($D$13=DataValidation!$A$6,Vols!N1373,"")</f>
        <v/>
      </c>
      <c r="H1373" s="113" t="str">
        <f>IF($D$13=DataValidation!$A$6,Vols!O1373/100,"")</f>
        <v/>
      </c>
    </row>
    <row r="1374" spans="7:8" ht="15.75" x14ac:dyDescent="0.25">
      <c r="G1374" s="20" t="str">
        <f>IF($D$13=DataValidation!$A$6,Vols!N1374,"")</f>
        <v/>
      </c>
      <c r="H1374" s="113" t="str">
        <f>IF($D$13=DataValidation!$A$6,Vols!O1374/100,"")</f>
        <v/>
      </c>
    </row>
    <row r="1375" spans="7:8" ht="15.75" x14ac:dyDescent="0.25">
      <c r="G1375" s="20" t="str">
        <f>IF($D$13=DataValidation!$A$6,Vols!N1375,"")</f>
        <v/>
      </c>
      <c r="H1375" s="113" t="str">
        <f>IF($D$13=DataValidation!$A$6,Vols!O1375/100,"")</f>
        <v/>
      </c>
    </row>
    <row r="1376" spans="7:8" ht="15.75" x14ac:dyDescent="0.25">
      <c r="G1376" s="20" t="str">
        <f>IF($D$13=DataValidation!$A$6,Vols!N1376,"")</f>
        <v/>
      </c>
      <c r="H1376" s="113" t="str">
        <f>IF($D$13=DataValidation!$A$6,Vols!O1376/100,"")</f>
        <v/>
      </c>
    </row>
    <row r="1377" spans="7:8" ht="15.75" x14ac:dyDescent="0.25">
      <c r="G1377" s="20" t="str">
        <f>IF($D$13=DataValidation!$A$6,Vols!N1377,"")</f>
        <v/>
      </c>
      <c r="H1377" s="113" t="str">
        <f>IF($D$13=DataValidation!$A$6,Vols!O1377/100,"")</f>
        <v/>
      </c>
    </row>
    <row r="1378" spans="7:8" ht="15.75" x14ac:dyDescent="0.25">
      <c r="G1378" s="20" t="str">
        <f>IF($D$13=DataValidation!$A$6,Vols!N1378,"")</f>
        <v/>
      </c>
      <c r="H1378" s="113" t="str">
        <f>IF($D$13=DataValidation!$A$6,Vols!O1378/100,"")</f>
        <v/>
      </c>
    </row>
    <row r="1379" spans="7:8" ht="15.75" x14ac:dyDescent="0.25">
      <c r="G1379" s="20" t="str">
        <f>IF($D$13=DataValidation!$A$6,Vols!N1379,"")</f>
        <v/>
      </c>
      <c r="H1379" s="113" t="str">
        <f>IF($D$13=DataValidation!$A$6,Vols!O1379/100,"")</f>
        <v/>
      </c>
    </row>
    <row r="1380" spans="7:8" ht="15.75" x14ac:dyDescent="0.25">
      <c r="G1380" s="20" t="str">
        <f>IF($D$13=DataValidation!$A$6,Vols!N1380,"")</f>
        <v/>
      </c>
      <c r="H1380" s="113" t="str">
        <f>IF($D$13=DataValidation!$A$6,Vols!O1380/100,"")</f>
        <v/>
      </c>
    </row>
    <row r="1381" spans="7:8" ht="15.75" x14ac:dyDescent="0.25">
      <c r="G1381" s="20" t="str">
        <f>IF($D$13=DataValidation!$A$6,Vols!N1381,"")</f>
        <v/>
      </c>
      <c r="H1381" s="113" t="str">
        <f>IF($D$13=DataValidation!$A$6,Vols!O1381/100,"")</f>
        <v/>
      </c>
    </row>
    <row r="1382" spans="7:8" ht="15.75" x14ac:dyDescent="0.25">
      <c r="G1382" s="20" t="str">
        <f>IF($D$13=DataValidation!$A$6,Vols!N1382,"")</f>
        <v/>
      </c>
      <c r="H1382" s="113" t="str">
        <f>IF($D$13=DataValidation!$A$6,Vols!O1382/100,"")</f>
        <v/>
      </c>
    </row>
    <row r="1383" spans="7:8" ht="15.75" x14ac:dyDescent="0.25">
      <c r="G1383" s="20" t="str">
        <f>IF($D$13=DataValidation!$A$6,Vols!N1383,"")</f>
        <v/>
      </c>
      <c r="H1383" s="113" t="str">
        <f>IF($D$13=DataValidation!$A$6,Vols!O1383/100,"")</f>
        <v/>
      </c>
    </row>
    <row r="1384" spans="7:8" ht="15.75" x14ac:dyDescent="0.25">
      <c r="G1384" s="20" t="str">
        <f>IF($D$13=DataValidation!$A$6,Vols!N1384,"")</f>
        <v/>
      </c>
      <c r="H1384" s="113" t="str">
        <f>IF($D$13=DataValidation!$A$6,Vols!O1384/100,"")</f>
        <v/>
      </c>
    </row>
    <row r="1385" spans="7:8" ht="15.75" x14ac:dyDescent="0.25">
      <c r="G1385" s="20" t="str">
        <f>IF($D$13=DataValidation!$A$6,Vols!N1385,"")</f>
        <v/>
      </c>
      <c r="H1385" s="113" t="str">
        <f>IF($D$13=DataValidation!$A$6,Vols!O1385/100,"")</f>
        <v/>
      </c>
    </row>
    <row r="1386" spans="7:8" ht="15.75" x14ac:dyDescent="0.25">
      <c r="G1386" s="20" t="str">
        <f>IF($D$13=DataValidation!$A$6,Vols!N1386,"")</f>
        <v/>
      </c>
      <c r="H1386" s="113" t="str">
        <f>IF($D$13=DataValidation!$A$6,Vols!O1386/100,"")</f>
        <v/>
      </c>
    </row>
    <row r="1387" spans="7:8" ht="15.75" x14ac:dyDescent="0.25">
      <c r="G1387" s="20" t="str">
        <f>IF($D$13=DataValidation!$A$6,Vols!N1387,"")</f>
        <v/>
      </c>
      <c r="H1387" s="113" t="str">
        <f>IF($D$13=DataValidation!$A$6,Vols!O1387/100,"")</f>
        <v/>
      </c>
    </row>
    <row r="1388" spans="7:8" ht="15.75" x14ac:dyDescent="0.25">
      <c r="G1388" s="20" t="str">
        <f>IF($D$13=DataValidation!$A$6,Vols!N1388,"")</f>
        <v/>
      </c>
      <c r="H1388" s="113" t="str">
        <f>IF($D$13=DataValidation!$A$6,Vols!O1388/100,"")</f>
        <v/>
      </c>
    </row>
    <row r="1389" spans="7:8" ht="15.75" x14ac:dyDescent="0.25">
      <c r="G1389" s="20" t="str">
        <f>IF($D$13=DataValidation!$A$6,Vols!N1389,"")</f>
        <v/>
      </c>
      <c r="H1389" s="113" t="str">
        <f>IF($D$13=DataValidation!$A$6,Vols!O1389/100,"")</f>
        <v/>
      </c>
    </row>
    <row r="1390" spans="7:8" ht="15.75" x14ac:dyDescent="0.25">
      <c r="G1390" s="20" t="str">
        <f>IF($D$13=DataValidation!$A$6,Vols!N1390,"")</f>
        <v/>
      </c>
      <c r="H1390" s="113" t="str">
        <f>IF($D$13=DataValidation!$A$6,Vols!O1390/100,"")</f>
        <v/>
      </c>
    </row>
    <row r="1391" spans="7:8" ht="15.75" x14ac:dyDescent="0.25">
      <c r="G1391" s="20" t="str">
        <f>IF($D$13=DataValidation!$A$6,Vols!N1391,"")</f>
        <v/>
      </c>
      <c r="H1391" s="113" t="str">
        <f>IF($D$13=DataValidation!$A$6,Vols!O1391/100,"")</f>
        <v/>
      </c>
    </row>
    <row r="1392" spans="7:8" ht="15.75" x14ac:dyDescent="0.25">
      <c r="G1392" s="20" t="str">
        <f>IF($D$13=DataValidation!$A$6,Vols!N1392,"")</f>
        <v/>
      </c>
      <c r="H1392" s="113" t="str">
        <f>IF($D$13=DataValidation!$A$6,Vols!O1392/100,"")</f>
        <v/>
      </c>
    </row>
    <row r="1393" spans="7:8" ht="15.75" x14ac:dyDescent="0.25">
      <c r="G1393" s="20" t="str">
        <f>IF($D$13=DataValidation!$A$6,Vols!N1393,"")</f>
        <v/>
      </c>
      <c r="H1393" s="113" t="str">
        <f>IF($D$13=DataValidation!$A$6,Vols!O1393/100,"")</f>
        <v/>
      </c>
    </row>
    <row r="1394" spans="7:8" ht="15.75" x14ac:dyDescent="0.25">
      <c r="G1394" s="20" t="str">
        <f>IF($D$13=DataValidation!$A$6,Vols!N1394,"")</f>
        <v/>
      </c>
      <c r="H1394" s="113" t="str">
        <f>IF($D$13=DataValidation!$A$6,Vols!O1394/100,"")</f>
        <v/>
      </c>
    </row>
    <row r="1395" spans="7:8" ht="15.75" x14ac:dyDescent="0.25">
      <c r="G1395" s="20" t="str">
        <f>IF($D$13=DataValidation!$A$6,Vols!N1395,"")</f>
        <v/>
      </c>
      <c r="H1395" s="113" t="str">
        <f>IF($D$13=DataValidation!$A$6,Vols!O1395/100,"")</f>
        <v/>
      </c>
    </row>
    <row r="1396" spans="7:8" ht="15.75" x14ac:dyDescent="0.25">
      <c r="G1396" s="20" t="str">
        <f>IF($D$13=DataValidation!$A$6,Vols!N1396,"")</f>
        <v/>
      </c>
      <c r="H1396" s="113" t="str">
        <f>IF($D$13=DataValidation!$A$6,Vols!O1396/100,"")</f>
        <v/>
      </c>
    </row>
    <row r="1397" spans="7:8" ht="15.75" x14ac:dyDescent="0.25">
      <c r="G1397" s="20" t="str">
        <f>IF($D$13=DataValidation!$A$6,Vols!N1397,"")</f>
        <v/>
      </c>
      <c r="H1397" s="113" t="str">
        <f>IF($D$13=DataValidation!$A$6,Vols!O1397/100,"")</f>
        <v/>
      </c>
    </row>
    <row r="1398" spans="7:8" ht="15.75" x14ac:dyDescent="0.25">
      <c r="G1398" s="20" t="str">
        <f>IF($D$13=DataValidation!$A$6,Vols!N1398,"")</f>
        <v/>
      </c>
      <c r="H1398" s="113" t="str">
        <f>IF($D$13=DataValidation!$A$6,Vols!O1398/100,"")</f>
        <v/>
      </c>
    </row>
    <row r="1399" spans="7:8" ht="15.75" x14ac:dyDescent="0.25">
      <c r="G1399" s="20" t="str">
        <f>IF($D$13=DataValidation!$A$6,Vols!N1399,"")</f>
        <v/>
      </c>
      <c r="H1399" s="113" t="str">
        <f>IF($D$13=DataValidation!$A$6,Vols!O1399/100,"")</f>
        <v/>
      </c>
    </row>
    <row r="1400" spans="7:8" ht="15.75" x14ac:dyDescent="0.25">
      <c r="G1400" s="20" t="str">
        <f>IF($D$13=DataValidation!$A$6,Vols!N1400,"")</f>
        <v/>
      </c>
      <c r="H1400" s="113" t="str">
        <f>IF($D$13=DataValidation!$A$6,Vols!O1400/100,"")</f>
        <v/>
      </c>
    </row>
    <row r="1401" spans="7:8" ht="15.75" x14ac:dyDescent="0.25">
      <c r="G1401" s="20" t="str">
        <f>IF($D$13=DataValidation!$A$6,Vols!N1401,"")</f>
        <v/>
      </c>
      <c r="H1401" s="113" t="str">
        <f>IF($D$13=DataValidation!$A$6,Vols!O1401/100,"")</f>
        <v/>
      </c>
    </row>
    <row r="1402" spans="7:8" ht="15.75" x14ac:dyDescent="0.25">
      <c r="G1402" s="20" t="str">
        <f>IF($D$13=DataValidation!$A$6,Vols!N1402,"")</f>
        <v/>
      </c>
      <c r="H1402" s="113" t="str">
        <f>IF($D$13=DataValidation!$A$6,Vols!O1402/100,"")</f>
        <v/>
      </c>
    </row>
    <row r="1403" spans="7:8" ht="15.75" x14ac:dyDescent="0.25">
      <c r="G1403" s="20" t="str">
        <f>IF($D$13=DataValidation!$A$6,Vols!N1403,"")</f>
        <v/>
      </c>
      <c r="H1403" s="113" t="str">
        <f>IF($D$13=DataValidation!$A$6,Vols!O1403/100,"")</f>
        <v/>
      </c>
    </row>
    <row r="1404" spans="7:8" ht="15.75" x14ac:dyDescent="0.25">
      <c r="G1404" s="20" t="str">
        <f>IF($D$13=DataValidation!$A$6,Vols!N1404,"")</f>
        <v/>
      </c>
      <c r="H1404" s="113" t="str">
        <f>IF($D$13=DataValidation!$A$6,Vols!O1404/100,"")</f>
        <v/>
      </c>
    </row>
    <row r="1405" spans="7:8" ht="15.75" x14ac:dyDescent="0.25">
      <c r="G1405" s="20" t="str">
        <f>IF($D$13=DataValidation!$A$6,Vols!N1405,"")</f>
        <v/>
      </c>
      <c r="H1405" s="113" t="str">
        <f>IF($D$13=DataValidation!$A$6,Vols!O1405/100,"")</f>
        <v/>
      </c>
    </row>
    <row r="1406" spans="7:8" ht="15.75" x14ac:dyDescent="0.25">
      <c r="G1406" s="20" t="str">
        <f>IF($D$13=DataValidation!$A$6,Vols!N1406,"")</f>
        <v/>
      </c>
      <c r="H1406" s="113" t="str">
        <f>IF($D$13=DataValidation!$A$6,Vols!O1406/100,"")</f>
        <v/>
      </c>
    </row>
    <row r="1407" spans="7:8" ht="15.75" x14ac:dyDescent="0.25">
      <c r="G1407" s="20" t="str">
        <f>IF($D$13=DataValidation!$A$6,Vols!N1407,"")</f>
        <v/>
      </c>
      <c r="H1407" s="113" t="str">
        <f>IF($D$13=DataValidation!$A$6,Vols!O1407/100,"")</f>
        <v/>
      </c>
    </row>
    <row r="1408" spans="7:8" ht="15.75" x14ac:dyDescent="0.25">
      <c r="G1408" s="20" t="str">
        <f>IF($D$13=DataValidation!$A$6,Vols!N1408,"")</f>
        <v/>
      </c>
      <c r="H1408" s="113" t="str">
        <f>IF($D$13=DataValidation!$A$6,Vols!O1408/100,"")</f>
        <v/>
      </c>
    </row>
    <row r="1409" spans="7:8" ht="15.75" x14ac:dyDescent="0.25">
      <c r="G1409" s="20" t="str">
        <f>IF($D$13=DataValidation!$A$6,Vols!N1409,"")</f>
        <v/>
      </c>
      <c r="H1409" s="113" t="str">
        <f>IF($D$13=DataValidation!$A$6,Vols!O1409/100,"")</f>
        <v/>
      </c>
    </row>
    <row r="1410" spans="7:8" ht="15.75" x14ac:dyDescent="0.25">
      <c r="G1410" s="20" t="str">
        <f>IF($D$13=DataValidation!$A$6,Vols!N1410,"")</f>
        <v/>
      </c>
      <c r="H1410" s="113" t="str">
        <f>IF($D$13=DataValidation!$A$6,Vols!O1410/100,"")</f>
        <v/>
      </c>
    </row>
    <row r="1411" spans="7:8" ht="15.75" x14ac:dyDescent="0.25">
      <c r="G1411" s="20" t="str">
        <f>IF($D$13=DataValidation!$A$6,Vols!N1411,"")</f>
        <v/>
      </c>
      <c r="H1411" s="113" t="str">
        <f>IF($D$13=DataValidation!$A$6,Vols!O1411/100,"")</f>
        <v/>
      </c>
    </row>
    <row r="1412" spans="7:8" ht="15.75" x14ac:dyDescent="0.25">
      <c r="G1412" s="20" t="str">
        <f>IF($D$13=DataValidation!$A$6,Vols!N1412,"")</f>
        <v/>
      </c>
      <c r="H1412" s="113" t="str">
        <f>IF($D$13=DataValidation!$A$6,Vols!O1412/100,"")</f>
        <v/>
      </c>
    </row>
    <row r="1413" spans="7:8" ht="15.75" x14ac:dyDescent="0.25">
      <c r="G1413" s="20" t="str">
        <f>IF($D$13=DataValidation!$A$6,Vols!N1413,"")</f>
        <v/>
      </c>
      <c r="H1413" s="113" t="str">
        <f>IF($D$13=DataValidation!$A$6,Vols!O1413/100,"")</f>
        <v/>
      </c>
    </row>
    <row r="1414" spans="7:8" ht="15.75" x14ac:dyDescent="0.25">
      <c r="G1414" s="20" t="str">
        <f>IF($D$13=DataValidation!$A$6,Vols!N1414,"")</f>
        <v/>
      </c>
      <c r="H1414" s="113" t="str">
        <f>IF($D$13=DataValidation!$A$6,Vols!O1414/100,"")</f>
        <v/>
      </c>
    </row>
    <row r="1415" spans="7:8" ht="15.75" x14ac:dyDescent="0.25">
      <c r="G1415" s="20" t="str">
        <f>IF($D$13=DataValidation!$A$6,Vols!N1415,"")</f>
        <v/>
      </c>
      <c r="H1415" s="113" t="str">
        <f>IF($D$13=DataValidation!$A$6,Vols!O1415/100,"")</f>
        <v/>
      </c>
    </row>
    <row r="1416" spans="7:8" ht="15.75" x14ac:dyDescent="0.25">
      <c r="G1416" s="20" t="str">
        <f>IF($D$13=DataValidation!$A$6,Vols!N1416,"")</f>
        <v/>
      </c>
      <c r="H1416" s="113" t="str">
        <f>IF($D$13=DataValidation!$A$6,Vols!O1416/100,"")</f>
        <v/>
      </c>
    </row>
    <row r="1417" spans="7:8" ht="15.75" x14ac:dyDescent="0.25">
      <c r="G1417" s="20" t="str">
        <f>IF($D$13=DataValidation!$A$6,Vols!N1417,"")</f>
        <v/>
      </c>
      <c r="H1417" s="113" t="str">
        <f>IF($D$13=DataValidation!$A$6,Vols!O1417/100,"")</f>
        <v/>
      </c>
    </row>
    <row r="1418" spans="7:8" ht="15.75" x14ac:dyDescent="0.25">
      <c r="G1418" s="20" t="str">
        <f>IF($D$13=DataValidation!$A$6,Vols!N1418,"")</f>
        <v/>
      </c>
      <c r="H1418" s="113" t="str">
        <f>IF($D$13=DataValidation!$A$6,Vols!O1418/100,"")</f>
        <v/>
      </c>
    </row>
    <row r="1419" spans="7:8" ht="15.75" x14ac:dyDescent="0.25">
      <c r="G1419" s="20" t="str">
        <f>IF($D$13=DataValidation!$A$6,Vols!N1419,"")</f>
        <v/>
      </c>
      <c r="H1419" s="113" t="str">
        <f>IF($D$13=DataValidation!$A$6,Vols!O1419/100,"")</f>
        <v/>
      </c>
    </row>
    <row r="1420" spans="7:8" ht="15.75" x14ac:dyDescent="0.25">
      <c r="G1420" s="20" t="str">
        <f>IF($D$13=DataValidation!$A$6,Vols!N1420,"")</f>
        <v/>
      </c>
      <c r="H1420" s="113" t="str">
        <f>IF($D$13=DataValidation!$A$6,Vols!O1420/100,"")</f>
        <v/>
      </c>
    </row>
    <row r="1421" spans="7:8" ht="15.75" x14ac:dyDescent="0.25">
      <c r="G1421" s="20" t="str">
        <f>IF($D$13=DataValidation!$A$6,Vols!N1421,"")</f>
        <v/>
      </c>
      <c r="H1421" s="113" t="str">
        <f>IF($D$13=DataValidation!$A$6,Vols!O1421/100,"")</f>
        <v/>
      </c>
    </row>
    <row r="1422" spans="7:8" ht="15.75" x14ac:dyDescent="0.25">
      <c r="G1422" s="20" t="str">
        <f>IF($D$13=DataValidation!$A$6,Vols!N1422,"")</f>
        <v/>
      </c>
      <c r="H1422" s="113" t="str">
        <f>IF($D$13=DataValidation!$A$6,Vols!O1422/100,"")</f>
        <v/>
      </c>
    </row>
    <row r="1423" spans="7:8" ht="15.75" x14ac:dyDescent="0.25">
      <c r="G1423" s="20" t="str">
        <f>IF($D$13=DataValidation!$A$6,Vols!N1423,"")</f>
        <v/>
      </c>
      <c r="H1423" s="113" t="str">
        <f>IF($D$13=DataValidation!$A$6,Vols!O1423/100,"")</f>
        <v/>
      </c>
    </row>
    <row r="1424" spans="7:8" ht="15.75" x14ac:dyDescent="0.25">
      <c r="G1424" s="20" t="str">
        <f>IF($D$13=DataValidation!$A$6,Vols!N1424,"")</f>
        <v/>
      </c>
      <c r="H1424" s="113" t="str">
        <f>IF($D$13=DataValidation!$A$6,Vols!O1424/100,"")</f>
        <v/>
      </c>
    </row>
    <row r="1425" spans="7:8" ht="15.75" x14ac:dyDescent="0.25">
      <c r="G1425" s="20" t="str">
        <f>IF($D$13=DataValidation!$A$6,Vols!N1425,"")</f>
        <v/>
      </c>
      <c r="H1425" s="113" t="str">
        <f>IF($D$13=DataValidation!$A$6,Vols!O1425/100,"")</f>
        <v/>
      </c>
    </row>
    <row r="1426" spans="7:8" ht="15.75" x14ac:dyDescent="0.25">
      <c r="G1426" s="20" t="str">
        <f>IF($D$13=DataValidation!$A$6,Vols!N1426,"")</f>
        <v/>
      </c>
      <c r="H1426" s="113" t="str">
        <f>IF($D$13=DataValidation!$A$6,Vols!O1426/100,"")</f>
        <v/>
      </c>
    </row>
    <row r="1427" spans="7:8" ht="15.75" x14ac:dyDescent="0.25">
      <c r="G1427" s="20" t="str">
        <f>IF($D$13=DataValidation!$A$6,Vols!N1427,"")</f>
        <v/>
      </c>
      <c r="H1427" s="113" t="str">
        <f>IF($D$13=DataValidation!$A$6,Vols!O1427/100,"")</f>
        <v/>
      </c>
    </row>
    <row r="1428" spans="7:8" ht="15.75" x14ac:dyDescent="0.25">
      <c r="G1428" s="20" t="str">
        <f>IF($D$13=DataValidation!$A$6,Vols!N1428,"")</f>
        <v/>
      </c>
      <c r="H1428" s="113" t="str">
        <f>IF($D$13=DataValidation!$A$6,Vols!O1428/100,"")</f>
        <v/>
      </c>
    </row>
    <row r="1429" spans="7:8" ht="15.75" x14ac:dyDescent="0.25">
      <c r="G1429" s="20" t="str">
        <f>IF($D$13=DataValidation!$A$6,Vols!N1429,"")</f>
        <v/>
      </c>
      <c r="H1429" s="113" t="str">
        <f>IF($D$13=DataValidation!$A$6,Vols!O1429/100,"")</f>
        <v/>
      </c>
    </row>
    <row r="1430" spans="7:8" ht="15.75" x14ac:dyDescent="0.25">
      <c r="G1430" s="20" t="str">
        <f>IF($D$13=DataValidation!$A$6,Vols!N1430,"")</f>
        <v/>
      </c>
      <c r="H1430" s="113" t="str">
        <f>IF($D$13=DataValidation!$A$6,Vols!O1430/100,"")</f>
        <v/>
      </c>
    </row>
    <row r="1431" spans="7:8" ht="15.75" x14ac:dyDescent="0.25">
      <c r="G1431" s="20" t="str">
        <f>IF($D$13=DataValidation!$A$6,Vols!N1431,"")</f>
        <v/>
      </c>
      <c r="H1431" s="113" t="str">
        <f>IF($D$13=DataValidation!$A$6,Vols!O1431/100,"")</f>
        <v/>
      </c>
    </row>
    <row r="1432" spans="7:8" ht="15.75" x14ac:dyDescent="0.25">
      <c r="G1432" s="20" t="str">
        <f>IF($D$13=DataValidation!$A$6,Vols!N1432,"")</f>
        <v/>
      </c>
      <c r="H1432" s="113" t="str">
        <f>IF($D$13=DataValidation!$A$6,Vols!O1432/100,"")</f>
        <v/>
      </c>
    </row>
    <row r="1433" spans="7:8" ht="15.75" x14ac:dyDescent="0.25">
      <c r="G1433" s="20" t="str">
        <f>IF($D$13=DataValidation!$A$6,Vols!N1433,"")</f>
        <v/>
      </c>
      <c r="H1433" s="113" t="str">
        <f>IF($D$13=DataValidation!$A$6,Vols!O1433/100,"")</f>
        <v/>
      </c>
    </row>
    <row r="1434" spans="7:8" ht="15.75" x14ac:dyDescent="0.25">
      <c r="G1434" s="20" t="str">
        <f>IF($D$13=DataValidation!$A$6,Vols!N1434,"")</f>
        <v/>
      </c>
      <c r="H1434" s="113" t="str">
        <f>IF($D$13=DataValidation!$A$6,Vols!O1434/100,"")</f>
        <v/>
      </c>
    </row>
    <row r="1435" spans="7:8" ht="15.75" x14ac:dyDescent="0.25">
      <c r="G1435" s="20" t="str">
        <f>IF($D$13=DataValidation!$A$6,Vols!N1435,"")</f>
        <v/>
      </c>
      <c r="H1435" s="113" t="str">
        <f>IF($D$13=DataValidation!$A$6,Vols!O1435/100,"")</f>
        <v/>
      </c>
    </row>
    <row r="1436" spans="7:8" ht="15.75" x14ac:dyDescent="0.25">
      <c r="G1436" s="20" t="str">
        <f>IF($D$13=DataValidation!$A$6,Vols!N1436,"")</f>
        <v/>
      </c>
      <c r="H1436" s="113" t="str">
        <f>IF($D$13=DataValidation!$A$6,Vols!O1436/100,"")</f>
        <v/>
      </c>
    </row>
    <row r="1437" spans="7:8" ht="15.75" x14ac:dyDescent="0.25">
      <c r="G1437" s="20" t="str">
        <f>IF($D$13=DataValidation!$A$6,Vols!N1437,"")</f>
        <v/>
      </c>
      <c r="H1437" s="113" t="str">
        <f>IF($D$13=DataValidation!$A$6,Vols!O1437/100,"")</f>
        <v/>
      </c>
    </row>
    <row r="1438" spans="7:8" ht="15.75" x14ac:dyDescent="0.25">
      <c r="G1438" s="20" t="str">
        <f>IF($D$13=DataValidation!$A$6,Vols!N1438,"")</f>
        <v/>
      </c>
      <c r="H1438" s="113" t="str">
        <f>IF($D$13=DataValidation!$A$6,Vols!O1438/100,"")</f>
        <v/>
      </c>
    </row>
    <row r="1439" spans="7:8" ht="15.75" x14ac:dyDescent="0.25">
      <c r="G1439" s="20" t="str">
        <f>IF($D$13=DataValidation!$A$6,Vols!N1439,"")</f>
        <v/>
      </c>
      <c r="H1439" s="113" t="str">
        <f>IF($D$13=DataValidation!$A$6,Vols!O1439/100,"")</f>
        <v/>
      </c>
    </row>
    <row r="1440" spans="7:8" ht="15.75" x14ac:dyDescent="0.25">
      <c r="G1440" s="20" t="str">
        <f>IF($D$13=DataValidation!$A$6,Vols!N1440,"")</f>
        <v/>
      </c>
      <c r="H1440" s="113" t="str">
        <f>IF($D$13=DataValidation!$A$6,Vols!O1440/100,"")</f>
        <v/>
      </c>
    </row>
    <row r="1441" spans="7:8" ht="15.75" x14ac:dyDescent="0.25">
      <c r="G1441" s="20" t="str">
        <f>IF($D$13=DataValidation!$A$6,Vols!N1441,"")</f>
        <v/>
      </c>
      <c r="H1441" s="113" t="str">
        <f>IF($D$13=DataValidation!$A$6,Vols!O1441/100,"")</f>
        <v/>
      </c>
    </row>
    <row r="1442" spans="7:8" ht="15.75" x14ac:dyDescent="0.25">
      <c r="G1442" s="20" t="str">
        <f>IF($D$13=DataValidation!$A$6,Vols!N1442,"")</f>
        <v/>
      </c>
      <c r="H1442" s="113" t="str">
        <f>IF($D$13=DataValidation!$A$6,Vols!O1442/100,"")</f>
        <v/>
      </c>
    </row>
    <row r="1443" spans="7:8" ht="15.75" x14ac:dyDescent="0.25">
      <c r="G1443" s="20" t="str">
        <f>IF($D$13=DataValidation!$A$6,Vols!N1443,"")</f>
        <v/>
      </c>
      <c r="H1443" s="113" t="str">
        <f>IF($D$13=DataValidation!$A$6,Vols!O1443/100,"")</f>
        <v/>
      </c>
    </row>
    <row r="1444" spans="7:8" ht="15.75" x14ac:dyDescent="0.25">
      <c r="G1444" s="20" t="str">
        <f>IF($D$13=DataValidation!$A$6,Vols!N1444,"")</f>
        <v/>
      </c>
      <c r="H1444" s="113" t="str">
        <f>IF($D$13=DataValidation!$A$6,Vols!O1444/100,"")</f>
        <v/>
      </c>
    </row>
    <row r="1445" spans="7:8" ht="15.75" x14ac:dyDescent="0.25">
      <c r="G1445" s="20" t="str">
        <f>IF($D$13=DataValidation!$A$6,Vols!N1445,"")</f>
        <v/>
      </c>
      <c r="H1445" s="113" t="str">
        <f>IF($D$13=DataValidation!$A$6,Vols!O1445/100,"")</f>
        <v/>
      </c>
    </row>
    <row r="1446" spans="7:8" ht="15.75" x14ac:dyDescent="0.25">
      <c r="G1446" s="20" t="str">
        <f>IF($D$13=DataValidation!$A$6,Vols!N1446,"")</f>
        <v/>
      </c>
      <c r="H1446" s="113" t="str">
        <f>IF($D$13=DataValidation!$A$6,Vols!O1446/100,"")</f>
        <v/>
      </c>
    </row>
    <row r="1447" spans="7:8" ht="15.75" x14ac:dyDescent="0.25">
      <c r="G1447" s="20" t="str">
        <f>IF($D$13=DataValidation!$A$6,Vols!N1447,"")</f>
        <v/>
      </c>
      <c r="H1447" s="113" t="str">
        <f>IF($D$13=DataValidation!$A$6,Vols!O1447/100,"")</f>
        <v/>
      </c>
    </row>
    <row r="1448" spans="7:8" ht="15.75" x14ac:dyDescent="0.25">
      <c r="G1448" s="20" t="str">
        <f>IF($D$13=DataValidation!$A$6,Vols!N1448,"")</f>
        <v/>
      </c>
      <c r="H1448" s="113" t="str">
        <f>IF($D$13=DataValidation!$A$6,Vols!O1448/100,"")</f>
        <v/>
      </c>
    </row>
    <row r="1449" spans="7:8" ht="15.75" x14ac:dyDescent="0.25">
      <c r="G1449" s="20" t="str">
        <f>IF($D$13=DataValidation!$A$6,Vols!N1449,"")</f>
        <v/>
      </c>
      <c r="H1449" s="113" t="str">
        <f>IF($D$13=DataValidation!$A$6,Vols!O1449/100,"")</f>
        <v/>
      </c>
    </row>
    <row r="1450" spans="7:8" ht="15.75" x14ac:dyDescent="0.25">
      <c r="G1450" s="20" t="str">
        <f>IF($D$13=DataValidation!$A$6,Vols!N1450,"")</f>
        <v/>
      </c>
      <c r="H1450" s="113" t="str">
        <f>IF($D$13=DataValidation!$A$6,Vols!O1450/100,"")</f>
        <v/>
      </c>
    </row>
    <row r="1451" spans="7:8" ht="15.75" x14ac:dyDescent="0.25">
      <c r="G1451" s="20" t="str">
        <f>IF($D$13=DataValidation!$A$6,Vols!N1451,"")</f>
        <v/>
      </c>
      <c r="H1451" s="113" t="str">
        <f>IF($D$13=DataValidation!$A$6,Vols!O1451/100,"")</f>
        <v/>
      </c>
    </row>
    <row r="1452" spans="7:8" ht="15.75" x14ac:dyDescent="0.25">
      <c r="G1452" s="20" t="str">
        <f>IF($D$13=DataValidation!$A$6,Vols!N1452,"")</f>
        <v/>
      </c>
      <c r="H1452" s="113" t="str">
        <f>IF($D$13=DataValidation!$A$6,Vols!O1452/100,"")</f>
        <v/>
      </c>
    </row>
    <row r="1453" spans="7:8" ht="15.75" x14ac:dyDescent="0.25">
      <c r="G1453" s="20" t="str">
        <f>IF($D$13=DataValidation!$A$6,Vols!N1453,"")</f>
        <v/>
      </c>
      <c r="H1453" s="113" t="str">
        <f>IF($D$13=DataValidation!$A$6,Vols!O1453/100,"")</f>
        <v/>
      </c>
    </row>
    <row r="1454" spans="7:8" ht="15.75" x14ac:dyDescent="0.25">
      <c r="G1454" s="20" t="str">
        <f>IF($D$13=DataValidation!$A$6,Vols!N1454,"")</f>
        <v/>
      </c>
      <c r="H1454" s="113" t="str">
        <f>IF($D$13=DataValidation!$A$6,Vols!O1454/100,"")</f>
        <v/>
      </c>
    </row>
    <row r="1455" spans="7:8" ht="15.75" x14ac:dyDescent="0.25">
      <c r="G1455" s="20" t="str">
        <f>IF($D$13=DataValidation!$A$6,Vols!N1455,"")</f>
        <v/>
      </c>
      <c r="H1455" s="113" t="str">
        <f>IF($D$13=DataValidation!$A$6,Vols!O1455/100,"")</f>
        <v/>
      </c>
    </row>
    <row r="1456" spans="7:8" ht="15.75" x14ac:dyDescent="0.25">
      <c r="G1456" s="20" t="str">
        <f>IF($D$13=DataValidation!$A$6,Vols!N1456,"")</f>
        <v/>
      </c>
      <c r="H1456" s="113" t="str">
        <f>IF($D$13=DataValidation!$A$6,Vols!O1456/100,"")</f>
        <v/>
      </c>
    </row>
    <row r="1457" spans="7:8" ht="15.75" x14ac:dyDescent="0.25">
      <c r="G1457" s="20" t="str">
        <f>IF($D$13=DataValidation!$A$6,Vols!N1457,"")</f>
        <v/>
      </c>
      <c r="H1457" s="113" t="str">
        <f>IF($D$13=DataValidation!$A$6,Vols!O1457/100,"")</f>
        <v/>
      </c>
    </row>
    <row r="1458" spans="7:8" ht="15.75" x14ac:dyDescent="0.25">
      <c r="G1458" s="20" t="str">
        <f>IF($D$13=DataValidation!$A$6,Vols!N1458,"")</f>
        <v/>
      </c>
      <c r="H1458" s="113" t="str">
        <f>IF($D$13=DataValidation!$A$6,Vols!O1458/100,"")</f>
        <v/>
      </c>
    </row>
    <row r="1459" spans="7:8" ht="15.75" x14ac:dyDescent="0.25">
      <c r="G1459" s="20" t="str">
        <f>IF($D$13=DataValidation!$A$6,Vols!N1459,"")</f>
        <v/>
      </c>
      <c r="H1459" s="113" t="str">
        <f>IF($D$13=DataValidation!$A$6,Vols!O1459/100,"")</f>
        <v/>
      </c>
    </row>
    <row r="1460" spans="7:8" ht="15.75" x14ac:dyDescent="0.25">
      <c r="G1460" s="20" t="str">
        <f>IF($D$13=DataValidation!$A$6,Vols!N1460,"")</f>
        <v/>
      </c>
      <c r="H1460" s="113" t="str">
        <f>IF($D$13=DataValidation!$A$6,Vols!O1460/100,"")</f>
        <v/>
      </c>
    </row>
    <row r="1461" spans="7:8" ht="15.75" x14ac:dyDescent="0.25">
      <c r="G1461" s="20" t="str">
        <f>IF($D$13=DataValidation!$A$6,Vols!N1461,"")</f>
        <v/>
      </c>
      <c r="H1461" s="113" t="str">
        <f>IF($D$13=DataValidation!$A$6,Vols!O1461/100,"")</f>
        <v/>
      </c>
    </row>
    <row r="1462" spans="7:8" ht="15.75" x14ac:dyDescent="0.25">
      <c r="G1462" s="20" t="str">
        <f>IF($D$13=DataValidation!$A$6,Vols!N1462,"")</f>
        <v/>
      </c>
      <c r="H1462" s="113" t="str">
        <f>IF($D$13=DataValidation!$A$6,Vols!O1462/100,"")</f>
        <v/>
      </c>
    </row>
    <row r="1463" spans="7:8" ht="15.75" x14ac:dyDescent="0.25">
      <c r="G1463" s="20" t="str">
        <f>IF($D$13=DataValidation!$A$6,Vols!N1463,"")</f>
        <v/>
      </c>
      <c r="H1463" s="113" t="str">
        <f>IF($D$13=DataValidation!$A$6,Vols!O1463/100,"")</f>
        <v/>
      </c>
    </row>
    <row r="1464" spans="7:8" ht="15.75" x14ac:dyDescent="0.25">
      <c r="G1464" s="20" t="str">
        <f>IF($D$13=DataValidation!$A$6,Vols!N1464,"")</f>
        <v/>
      </c>
      <c r="H1464" s="113" t="str">
        <f>IF($D$13=DataValidation!$A$6,Vols!O1464/100,"")</f>
        <v/>
      </c>
    </row>
    <row r="1465" spans="7:8" ht="15.75" x14ac:dyDescent="0.25">
      <c r="G1465" s="20" t="str">
        <f>IF($D$13=DataValidation!$A$6,Vols!N1465,"")</f>
        <v/>
      </c>
      <c r="H1465" s="113" t="str">
        <f>IF($D$13=DataValidation!$A$6,Vols!O1465/100,"")</f>
        <v/>
      </c>
    </row>
    <row r="1466" spans="7:8" ht="15.75" x14ac:dyDescent="0.25">
      <c r="G1466" s="20" t="str">
        <f>IF($D$13=DataValidation!$A$6,Vols!N1466,"")</f>
        <v/>
      </c>
      <c r="H1466" s="113" t="str">
        <f>IF($D$13=DataValidation!$A$6,Vols!O1466/100,"")</f>
        <v/>
      </c>
    </row>
    <row r="1467" spans="7:8" ht="15.75" x14ac:dyDescent="0.25">
      <c r="G1467" s="20" t="str">
        <f>IF($D$13=DataValidation!$A$6,Vols!N1467,"")</f>
        <v/>
      </c>
      <c r="H1467" s="113" t="str">
        <f>IF($D$13=DataValidation!$A$6,Vols!O1467/100,"")</f>
        <v/>
      </c>
    </row>
    <row r="1468" spans="7:8" ht="15.75" x14ac:dyDescent="0.25">
      <c r="G1468" s="20" t="str">
        <f>IF($D$13=DataValidation!$A$6,Vols!N1468,"")</f>
        <v/>
      </c>
      <c r="H1468" s="113" t="str">
        <f>IF($D$13=DataValidation!$A$6,Vols!O1468/100,"")</f>
        <v/>
      </c>
    </row>
    <row r="1469" spans="7:8" ht="15.75" x14ac:dyDescent="0.25">
      <c r="G1469" s="20" t="str">
        <f>IF($D$13=DataValidation!$A$6,Vols!N1469,"")</f>
        <v/>
      </c>
      <c r="H1469" s="113" t="str">
        <f>IF($D$13=DataValidation!$A$6,Vols!O1469/100,"")</f>
        <v/>
      </c>
    </row>
    <row r="1470" spans="7:8" ht="15.75" x14ac:dyDescent="0.25">
      <c r="G1470" s="20" t="str">
        <f>IF($D$13=DataValidation!$A$6,Vols!N1470,"")</f>
        <v/>
      </c>
      <c r="H1470" s="113" t="str">
        <f>IF($D$13=DataValidation!$A$6,Vols!O1470/100,"")</f>
        <v/>
      </c>
    </row>
    <row r="1471" spans="7:8" ht="15.75" x14ac:dyDescent="0.25">
      <c r="G1471" s="20" t="str">
        <f>IF($D$13=DataValidation!$A$6,Vols!N1471,"")</f>
        <v/>
      </c>
      <c r="H1471" s="113" t="str">
        <f>IF($D$13=DataValidation!$A$6,Vols!O1471/100,"")</f>
        <v/>
      </c>
    </row>
    <row r="1472" spans="7:8" ht="15.75" x14ac:dyDescent="0.25">
      <c r="G1472" s="20" t="str">
        <f>IF($D$13=DataValidation!$A$6,Vols!N1472,"")</f>
        <v/>
      </c>
      <c r="H1472" s="113" t="str">
        <f>IF($D$13=DataValidation!$A$6,Vols!O1472/100,"")</f>
        <v/>
      </c>
    </row>
    <row r="1473" spans="7:8" ht="15.75" x14ac:dyDescent="0.25">
      <c r="G1473" s="20" t="str">
        <f>IF($D$13=DataValidation!$A$6,Vols!N1473,"")</f>
        <v/>
      </c>
      <c r="H1473" s="113" t="str">
        <f>IF($D$13=DataValidation!$A$6,Vols!O1473/100,"")</f>
        <v/>
      </c>
    </row>
    <row r="1474" spans="7:8" ht="15.75" x14ac:dyDescent="0.25">
      <c r="G1474" s="20" t="str">
        <f>IF($D$13=DataValidation!$A$6,Vols!N1474,"")</f>
        <v/>
      </c>
      <c r="H1474" s="113" t="str">
        <f>IF($D$13=DataValidation!$A$6,Vols!O1474/100,"")</f>
        <v/>
      </c>
    </row>
    <row r="1475" spans="7:8" ht="15.75" x14ac:dyDescent="0.25">
      <c r="G1475" s="20" t="str">
        <f>IF($D$13=DataValidation!$A$6,Vols!N1475,"")</f>
        <v/>
      </c>
      <c r="H1475" s="113" t="str">
        <f>IF($D$13=DataValidation!$A$6,Vols!O1475/100,"")</f>
        <v/>
      </c>
    </row>
    <row r="1476" spans="7:8" ht="15.75" x14ac:dyDescent="0.25">
      <c r="G1476" s="20" t="str">
        <f>IF($D$13=DataValidation!$A$6,Vols!N1476,"")</f>
        <v/>
      </c>
      <c r="H1476" s="113" t="str">
        <f>IF($D$13=DataValidation!$A$6,Vols!O1476/100,"")</f>
        <v/>
      </c>
    </row>
    <row r="1477" spans="7:8" ht="15.75" x14ac:dyDescent="0.25">
      <c r="G1477" s="20" t="str">
        <f>IF($D$13=DataValidation!$A$6,Vols!N1477,"")</f>
        <v/>
      </c>
      <c r="H1477" s="113" t="str">
        <f>IF($D$13=DataValidation!$A$6,Vols!O1477/100,"")</f>
        <v/>
      </c>
    </row>
    <row r="1478" spans="7:8" ht="15.75" x14ac:dyDescent="0.25">
      <c r="G1478" s="20" t="str">
        <f>IF($D$13=DataValidation!$A$6,Vols!N1478,"")</f>
        <v/>
      </c>
      <c r="H1478" s="113" t="str">
        <f>IF($D$13=DataValidation!$A$6,Vols!O1478/100,"")</f>
        <v/>
      </c>
    </row>
    <row r="1479" spans="7:8" ht="15.75" x14ac:dyDescent="0.25">
      <c r="G1479" s="20" t="str">
        <f>IF($D$13=DataValidation!$A$6,Vols!N1479,"")</f>
        <v/>
      </c>
      <c r="H1479" s="113" t="str">
        <f>IF($D$13=DataValidation!$A$6,Vols!O1479/100,"")</f>
        <v/>
      </c>
    </row>
    <row r="1480" spans="7:8" ht="15.75" x14ac:dyDescent="0.25">
      <c r="G1480" s="20" t="str">
        <f>IF($D$13=DataValidation!$A$6,Vols!N1480,"")</f>
        <v/>
      </c>
      <c r="H1480" s="113" t="str">
        <f>IF($D$13=DataValidation!$A$6,Vols!O1480/100,"")</f>
        <v/>
      </c>
    </row>
    <row r="1481" spans="7:8" ht="15.75" x14ac:dyDescent="0.25">
      <c r="G1481" s="20" t="str">
        <f>IF($D$13=DataValidation!$A$6,Vols!N1481,"")</f>
        <v/>
      </c>
      <c r="H1481" s="113" t="str">
        <f>IF($D$13=DataValidation!$A$6,Vols!O1481/100,"")</f>
        <v/>
      </c>
    </row>
    <row r="1482" spans="7:8" ht="15.75" x14ac:dyDescent="0.25">
      <c r="G1482" s="20" t="str">
        <f>IF($D$13=DataValidation!$A$6,Vols!N1482,"")</f>
        <v/>
      </c>
      <c r="H1482" s="113" t="str">
        <f>IF($D$13=DataValidation!$A$6,Vols!O1482/100,"")</f>
        <v/>
      </c>
    </row>
    <row r="1483" spans="7:8" ht="15.75" x14ac:dyDescent="0.25">
      <c r="G1483" s="20" t="str">
        <f>IF($D$13=DataValidation!$A$6,Vols!N1483,"")</f>
        <v/>
      </c>
      <c r="H1483" s="113" t="str">
        <f>IF($D$13=DataValidation!$A$6,Vols!O1483/100,"")</f>
        <v/>
      </c>
    </row>
    <row r="1484" spans="7:8" ht="15.75" x14ac:dyDescent="0.25">
      <c r="G1484" s="20" t="str">
        <f>IF($D$13=DataValidation!$A$6,Vols!N1484,"")</f>
        <v/>
      </c>
      <c r="H1484" s="113" t="str">
        <f>IF($D$13=DataValidation!$A$6,Vols!O1484/100,"")</f>
        <v/>
      </c>
    </row>
    <row r="1485" spans="7:8" ht="15.75" x14ac:dyDescent="0.25">
      <c r="G1485" s="20" t="str">
        <f>IF($D$13=DataValidation!$A$6,Vols!N1485,"")</f>
        <v/>
      </c>
      <c r="H1485" s="113" t="str">
        <f>IF($D$13=DataValidation!$A$6,Vols!O1485/100,"")</f>
        <v/>
      </c>
    </row>
    <row r="1486" spans="7:8" ht="15.75" x14ac:dyDescent="0.25">
      <c r="G1486" s="20" t="str">
        <f>IF($D$13=DataValidation!$A$6,Vols!N1486,"")</f>
        <v/>
      </c>
      <c r="H1486" s="113" t="str">
        <f>IF($D$13=DataValidation!$A$6,Vols!O1486/100,"")</f>
        <v/>
      </c>
    </row>
    <row r="1487" spans="7:8" ht="15.75" x14ac:dyDescent="0.25">
      <c r="G1487" s="20" t="str">
        <f>IF($D$13=DataValidation!$A$6,Vols!N1487,"")</f>
        <v/>
      </c>
      <c r="H1487" s="113" t="str">
        <f>IF($D$13=DataValidation!$A$6,Vols!O1487/100,"")</f>
        <v/>
      </c>
    </row>
    <row r="1488" spans="7:8" ht="15.75" x14ac:dyDescent="0.25">
      <c r="G1488" s="20" t="str">
        <f>IF($D$13=DataValidation!$A$6,Vols!N1488,"")</f>
        <v/>
      </c>
      <c r="H1488" s="113" t="str">
        <f>IF($D$13=DataValidation!$A$6,Vols!O1488/100,"")</f>
        <v/>
      </c>
    </row>
    <row r="1489" spans="7:8" ht="15.75" x14ac:dyDescent="0.25">
      <c r="G1489" s="20" t="str">
        <f>IF($D$13=DataValidation!$A$6,Vols!N1489,"")</f>
        <v/>
      </c>
      <c r="H1489" s="113" t="str">
        <f>IF($D$13=DataValidation!$A$6,Vols!O1489/100,"")</f>
        <v/>
      </c>
    </row>
    <row r="1490" spans="7:8" ht="15.75" x14ac:dyDescent="0.25">
      <c r="G1490" s="20" t="str">
        <f>IF($D$13=DataValidation!$A$6,Vols!N1490,"")</f>
        <v/>
      </c>
      <c r="H1490" s="113" t="str">
        <f>IF($D$13=DataValidation!$A$6,Vols!O1490/100,"")</f>
        <v/>
      </c>
    </row>
    <row r="1491" spans="7:8" ht="15.75" x14ac:dyDescent="0.25">
      <c r="G1491" s="20" t="str">
        <f>IF($D$13=DataValidation!$A$6,Vols!N1491,"")</f>
        <v/>
      </c>
      <c r="H1491" s="113" t="str">
        <f>IF($D$13=DataValidation!$A$6,Vols!O1491/100,"")</f>
        <v/>
      </c>
    </row>
    <row r="1492" spans="7:8" ht="15.75" x14ac:dyDescent="0.25">
      <c r="G1492" s="20" t="str">
        <f>IF($D$13=DataValidation!$A$6,Vols!N1492,"")</f>
        <v/>
      </c>
      <c r="H1492" s="113" t="str">
        <f>IF($D$13=DataValidation!$A$6,Vols!O1492/100,"")</f>
        <v/>
      </c>
    </row>
    <row r="1493" spans="7:8" ht="15.75" x14ac:dyDescent="0.25">
      <c r="G1493" s="20" t="str">
        <f>IF($D$13=DataValidation!$A$6,Vols!N1493,"")</f>
        <v/>
      </c>
      <c r="H1493" s="113" t="str">
        <f>IF($D$13=DataValidation!$A$6,Vols!O1493/100,"")</f>
        <v/>
      </c>
    </row>
    <row r="1494" spans="7:8" ht="15.75" x14ac:dyDescent="0.25">
      <c r="G1494" s="20" t="str">
        <f>IF($D$13=DataValidation!$A$6,Vols!N1494,"")</f>
        <v/>
      </c>
      <c r="H1494" s="113" t="str">
        <f>IF($D$13=DataValidation!$A$6,Vols!O1494/100,"")</f>
        <v/>
      </c>
    </row>
    <row r="1495" spans="7:8" ht="15.75" x14ac:dyDescent="0.25">
      <c r="G1495" s="20" t="str">
        <f>IF($D$13=DataValidation!$A$6,Vols!N1495,"")</f>
        <v/>
      </c>
      <c r="H1495" s="113" t="str">
        <f>IF($D$13=DataValidation!$A$6,Vols!O1495/100,"")</f>
        <v/>
      </c>
    </row>
    <row r="1496" spans="7:8" ht="15.75" x14ac:dyDescent="0.25">
      <c r="G1496" s="20" t="str">
        <f>IF($D$13=DataValidation!$A$6,Vols!N1496,"")</f>
        <v/>
      </c>
      <c r="H1496" s="113" t="str">
        <f>IF($D$13=DataValidation!$A$6,Vols!O1496/100,"")</f>
        <v/>
      </c>
    </row>
    <row r="1497" spans="7:8" ht="15.75" x14ac:dyDescent="0.25">
      <c r="G1497" s="20" t="str">
        <f>IF($D$13=DataValidation!$A$6,Vols!N1497,"")</f>
        <v/>
      </c>
      <c r="H1497" s="113" t="str">
        <f>IF($D$13=DataValidation!$A$6,Vols!O1497/100,"")</f>
        <v/>
      </c>
    </row>
    <row r="1498" spans="7:8" ht="15.75" x14ac:dyDescent="0.25">
      <c r="G1498" s="20" t="str">
        <f>IF($D$13=DataValidation!$A$6,Vols!N1498,"")</f>
        <v/>
      </c>
      <c r="H1498" s="113" t="str">
        <f>IF($D$13=DataValidation!$A$6,Vols!O1498/100,"")</f>
        <v/>
      </c>
    </row>
    <row r="1499" spans="7:8" ht="15.75" x14ac:dyDescent="0.25">
      <c r="G1499" s="20" t="str">
        <f>IF($D$13=DataValidation!$A$6,Vols!N1499,"")</f>
        <v/>
      </c>
      <c r="H1499" s="113" t="str">
        <f>IF($D$13=DataValidation!$A$6,Vols!O1499/100,"")</f>
        <v/>
      </c>
    </row>
    <row r="1500" spans="7:8" ht="15.75" x14ac:dyDescent="0.25">
      <c r="G1500" s="20" t="str">
        <f>IF($D$13=DataValidation!$A$6,Vols!N1500,"")</f>
        <v/>
      </c>
      <c r="H1500" s="113" t="str">
        <f>IF($D$13=DataValidation!$A$6,Vols!O1500/100,"")</f>
        <v/>
      </c>
    </row>
    <row r="1501" spans="7:8" ht="15.75" x14ac:dyDescent="0.25">
      <c r="G1501" s="20" t="str">
        <f>IF($D$13=DataValidation!$A$6,Vols!N1501,"")</f>
        <v/>
      </c>
      <c r="H1501" s="113" t="str">
        <f>IF($D$13=DataValidation!$A$6,Vols!O1501/100,"")</f>
        <v/>
      </c>
    </row>
    <row r="1502" spans="7:8" ht="15.75" x14ac:dyDescent="0.25">
      <c r="G1502" s="20" t="str">
        <f>IF($D$13=DataValidation!$A$6,Vols!N1502,"")</f>
        <v/>
      </c>
      <c r="H1502" s="113" t="str">
        <f>IF($D$13=DataValidation!$A$6,Vols!O1502/100,"")</f>
        <v/>
      </c>
    </row>
    <row r="1503" spans="7:8" ht="15.75" x14ac:dyDescent="0.25">
      <c r="G1503" s="20" t="str">
        <f>IF($D$13=DataValidation!$A$6,Vols!N1503,"")</f>
        <v/>
      </c>
      <c r="H1503" s="113" t="str">
        <f>IF($D$13=DataValidation!$A$6,Vols!O1503/100,"")</f>
        <v/>
      </c>
    </row>
    <row r="1504" spans="7:8" ht="15.75" x14ac:dyDescent="0.25">
      <c r="G1504" s="20" t="str">
        <f>IF($D$13=DataValidation!$A$6,Vols!N1504,"")</f>
        <v/>
      </c>
      <c r="H1504" s="113" t="str">
        <f>IF($D$13=DataValidation!$A$6,Vols!O1504/100,"")</f>
        <v/>
      </c>
    </row>
    <row r="1505" spans="7:8" ht="15.75" x14ac:dyDescent="0.25">
      <c r="G1505" s="20" t="str">
        <f>IF($D$13=DataValidation!$A$6,Vols!N1505,"")</f>
        <v/>
      </c>
      <c r="H1505" s="113" t="str">
        <f>IF($D$13=DataValidation!$A$6,Vols!O1505/100,"")</f>
        <v/>
      </c>
    </row>
    <row r="1506" spans="7:8" ht="15.75" x14ac:dyDescent="0.25">
      <c r="G1506" s="20" t="str">
        <f>IF($D$13=DataValidation!$A$6,Vols!N1506,"")</f>
        <v/>
      </c>
      <c r="H1506" s="113" t="str">
        <f>IF($D$13=DataValidation!$A$6,Vols!O1506/100,"")</f>
        <v/>
      </c>
    </row>
    <row r="1507" spans="7:8" ht="15.75" x14ac:dyDescent="0.25">
      <c r="G1507" s="20" t="str">
        <f>IF($D$13=DataValidation!$A$6,Vols!N1507,"")</f>
        <v/>
      </c>
      <c r="H1507" s="113" t="str">
        <f>IF($D$13=DataValidation!$A$6,Vols!O1507/100,"")</f>
        <v/>
      </c>
    </row>
    <row r="1508" spans="7:8" ht="15.75" x14ac:dyDescent="0.25">
      <c r="G1508" s="20" t="str">
        <f>IF($D$13=DataValidation!$A$6,Vols!N1508,"")</f>
        <v/>
      </c>
      <c r="H1508" s="113" t="str">
        <f>IF($D$13=DataValidation!$A$6,Vols!O1508/100,"")</f>
        <v/>
      </c>
    </row>
    <row r="1509" spans="7:8" ht="15.75" x14ac:dyDescent="0.25">
      <c r="G1509" s="20" t="str">
        <f>IF($D$13=DataValidation!$A$6,Vols!N1509,"")</f>
        <v/>
      </c>
      <c r="H1509" s="113" t="str">
        <f>IF($D$13=DataValidation!$A$6,Vols!O1509/100,"")</f>
        <v/>
      </c>
    </row>
    <row r="1510" spans="7:8" ht="15.75" x14ac:dyDescent="0.25">
      <c r="G1510" s="20" t="str">
        <f>IF($D$13=DataValidation!$A$6,Vols!N1510,"")</f>
        <v/>
      </c>
      <c r="H1510" s="113" t="str">
        <f>IF($D$13=DataValidation!$A$6,Vols!O1510/100,"")</f>
        <v/>
      </c>
    </row>
    <row r="1511" spans="7:8" ht="15.75" x14ac:dyDescent="0.25">
      <c r="G1511" s="20" t="str">
        <f>IF($D$13=DataValidation!$A$6,Vols!N1511,"")</f>
        <v/>
      </c>
      <c r="H1511" s="113" t="str">
        <f>IF($D$13=DataValidation!$A$6,Vols!O1511/100,"")</f>
        <v/>
      </c>
    </row>
    <row r="1512" spans="7:8" ht="15.75" x14ac:dyDescent="0.25">
      <c r="G1512" s="20" t="str">
        <f>IF($D$13=DataValidation!$A$6,Vols!N1512,"")</f>
        <v/>
      </c>
      <c r="H1512" s="113" t="str">
        <f>IF($D$13=DataValidation!$A$6,Vols!O1512/100,"")</f>
        <v/>
      </c>
    </row>
    <row r="1513" spans="7:8" ht="15.75" x14ac:dyDescent="0.25">
      <c r="G1513" s="20" t="str">
        <f>IF($D$13=DataValidation!$A$6,Vols!N1513,"")</f>
        <v/>
      </c>
      <c r="H1513" s="113" t="str">
        <f>IF($D$13=DataValidation!$A$6,Vols!O1513/100,"")</f>
        <v/>
      </c>
    </row>
    <row r="1514" spans="7:8" ht="15.75" x14ac:dyDescent="0.25">
      <c r="G1514" s="20" t="str">
        <f>IF($D$13=DataValidation!$A$6,Vols!N1514,"")</f>
        <v/>
      </c>
      <c r="H1514" s="113" t="str">
        <f>IF($D$13=DataValidation!$A$6,Vols!O1514/100,"")</f>
        <v/>
      </c>
    </row>
    <row r="1515" spans="7:8" ht="15.75" x14ac:dyDescent="0.25">
      <c r="G1515" s="20" t="str">
        <f>IF($D$13=DataValidation!$A$6,Vols!N1515,"")</f>
        <v/>
      </c>
      <c r="H1515" s="113" t="str">
        <f>IF($D$13=DataValidation!$A$6,Vols!O1515/100,"")</f>
        <v/>
      </c>
    </row>
    <row r="1516" spans="7:8" ht="15.75" x14ac:dyDescent="0.25">
      <c r="G1516" s="20" t="str">
        <f>IF($D$13=DataValidation!$A$6,Vols!N1516,"")</f>
        <v/>
      </c>
      <c r="H1516" s="113" t="str">
        <f>IF($D$13=DataValidation!$A$6,Vols!O1516/100,"")</f>
        <v/>
      </c>
    </row>
    <row r="1517" spans="7:8" ht="15.75" x14ac:dyDescent="0.25">
      <c r="G1517" s="20" t="str">
        <f>IF($D$13=DataValidation!$A$6,Vols!N1517,"")</f>
        <v/>
      </c>
      <c r="H1517" s="113" t="str">
        <f>IF($D$13=DataValidation!$A$6,Vols!O1517/100,"")</f>
        <v/>
      </c>
    </row>
    <row r="1518" spans="7:8" ht="15.75" x14ac:dyDescent="0.25">
      <c r="G1518" s="20" t="str">
        <f>IF($D$13=DataValidation!$A$6,Vols!N1518,"")</f>
        <v/>
      </c>
      <c r="H1518" s="113" t="str">
        <f>IF($D$13=DataValidation!$A$6,Vols!O1518/100,"")</f>
        <v/>
      </c>
    </row>
    <row r="1519" spans="7:8" ht="15.75" x14ac:dyDescent="0.25">
      <c r="G1519" s="20" t="str">
        <f>IF($D$13=DataValidation!$A$6,Vols!N1519,"")</f>
        <v/>
      </c>
      <c r="H1519" s="113" t="str">
        <f>IF($D$13=DataValidation!$A$6,Vols!O1519/100,"")</f>
        <v/>
      </c>
    </row>
    <row r="1520" spans="7:8" ht="15.75" x14ac:dyDescent="0.25">
      <c r="G1520" s="20" t="str">
        <f>IF($D$13=DataValidation!$A$6,Vols!N1520,"")</f>
        <v/>
      </c>
      <c r="H1520" s="113" t="str">
        <f>IF($D$13=DataValidation!$A$6,Vols!O1520/100,"")</f>
        <v/>
      </c>
    </row>
    <row r="1521" spans="7:8" ht="15.75" x14ac:dyDescent="0.25">
      <c r="G1521" s="20" t="str">
        <f>IF($D$13=DataValidation!$A$6,Vols!N1521,"")</f>
        <v/>
      </c>
      <c r="H1521" s="113" t="str">
        <f>IF($D$13=DataValidation!$A$6,Vols!O1521/100,"")</f>
        <v/>
      </c>
    </row>
    <row r="1522" spans="7:8" ht="15.75" x14ac:dyDescent="0.25">
      <c r="G1522" s="20" t="str">
        <f>IF($D$13=DataValidation!$A$6,Vols!N1522,"")</f>
        <v/>
      </c>
      <c r="H1522" s="113" t="str">
        <f>IF($D$13=DataValidation!$A$6,Vols!O1522/100,"")</f>
        <v/>
      </c>
    </row>
    <row r="1523" spans="7:8" ht="15.75" x14ac:dyDescent="0.25">
      <c r="G1523" s="20" t="str">
        <f>IF($D$13=DataValidation!$A$6,Vols!N1523,"")</f>
        <v/>
      </c>
      <c r="H1523" s="113" t="str">
        <f>IF($D$13=DataValidation!$A$6,Vols!O1523/100,"")</f>
        <v/>
      </c>
    </row>
    <row r="1524" spans="7:8" ht="15.75" x14ac:dyDescent="0.25">
      <c r="G1524" s="20" t="str">
        <f>IF($D$13=DataValidation!$A$6,Vols!N1524,"")</f>
        <v/>
      </c>
      <c r="H1524" s="113" t="str">
        <f>IF($D$13=DataValidation!$A$6,Vols!O1524/100,"")</f>
        <v/>
      </c>
    </row>
    <row r="1525" spans="7:8" ht="15.75" x14ac:dyDescent="0.25">
      <c r="G1525" s="20" t="str">
        <f>IF($D$13=DataValidation!$A$6,Vols!N1525,"")</f>
        <v/>
      </c>
      <c r="H1525" s="113" t="str">
        <f>IF($D$13=DataValidation!$A$6,Vols!O1525/100,"")</f>
        <v/>
      </c>
    </row>
    <row r="1526" spans="7:8" ht="15.75" x14ac:dyDescent="0.25">
      <c r="G1526" s="20" t="str">
        <f>IF($D$13=DataValidation!$A$6,Vols!N1526,"")</f>
        <v/>
      </c>
      <c r="H1526" s="113" t="str">
        <f>IF($D$13=DataValidation!$A$6,Vols!O1526/100,"")</f>
        <v/>
      </c>
    </row>
    <row r="1527" spans="7:8" ht="15.75" x14ac:dyDescent="0.25">
      <c r="G1527" s="20" t="str">
        <f>IF($D$13=DataValidation!$A$6,Vols!N1527,"")</f>
        <v/>
      </c>
      <c r="H1527" s="113" t="str">
        <f>IF($D$13=DataValidation!$A$6,Vols!O1527/100,"")</f>
        <v/>
      </c>
    </row>
    <row r="1528" spans="7:8" ht="15.75" x14ac:dyDescent="0.25">
      <c r="G1528" s="20" t="str">
        <f>IF($D$13=DataValidation!$A$6,Vols!N1528,"")</f>
        <v/>
      </c>
      <c r="H1528" s="113" t="str">
        <f>IF($D$13=DataValidation!$A$6,Vols!O1528/100,"")</f>
        <v/>
      </c>
    </row>
    <row r="1529" spans="7:8" ht="15.75" x14ac:dyDescent="0.25">
      <c r="G1529" s="20" t="str">
        <f>IF($D$13=DataValidation!$A$6,Vols!N1529,"")</f>
        <v/>
      </c>
      <c r="H1529" s="113" t="str">
        <f>IF($D$13=DataValidation!$A$6,Vols!O1529/100,"")</f>
        <v/>
      </c>
    </row>
    <row r="1530" spans="7:8" ht="15.75" x14ac:dyDescent="0.25">
      <c r="G1530" s="20" t="str">
        <f>IF($D$13=DataValidation!$A$6,Vols!N1530,"")</f>
        <v/>
      </c>
      <c r="H1530" s="113" t="str">
        <f>IF($D$13=DataValidation!$A$6,Vols!O1530/100,"")</f>
        <v/>
      </c>
    </row>
    <row r="1531" spans="7:8" ht="15.75" x14ac:dyDescent="0.25">
      <c r="G1531" s="20" t="str">
        <f>IF($D$13=DataValidation!$A$6,Vols!N1531,"")</f>
        <v/>
      </c>
      <c r="H1531" s="113" t="str">
        <f>IF($D$13=DataValidation!$A$6,Vols!O1531/100,"")</f>
        <v/>
      </c>
    </row>
    <row r="1532" spans="7:8" ht="15.75" x14ac:dyDescent="0.25">
      <c r="G1532" s="20" t="str">
        <f>IF($D$13=DataValidation!$A$6,Vols!N1532,"")</f>
        <v/>
      </c>
      <c r="H1532" s="113" t="str">
        <f>IF($D$13=DataValidation!$A$6,Vols!O1532/100,"")</f>
        <v/>
      </c>
    </row>
    <row r="1533" spans="7:8" ht="15.75" x14ac:dyDescent="0.25">
      <c r="G1533" s="20" t="str">
        <f>IF($D$13=DataValidation!$A$6,Vols!N1533,"")</f>
        <v/>
      </c>
      <c r="H1533" s="113" t="str">
        <f>IF($D$13=DataValidation!$A$6,Vols!O1533/100,"")</f>
        <v/>
      </c>
    </row>
    <row r="1534" spans="7:8" ht="15.75" x14ac:dyDescent="0.25">
      <c r="G1534" s="20" t="str">
        <f>IF($D$13=DataValidation!$A$6,Vols!N1534,"")</f>
        <v/>
      </c>
      <c r="H1534" s="113" t="str">
        <f>IF($D$13=DataValidation!$A$6,Vols!O1534/100,"")</f>
        <v/>
      </c>
    </row>
    <row r="1535" spans="7:8" ht="15.75" x14ac:dyDescent="0.25">
      <c r="G1535" s="20" t="str">
        <f>IF($D$13=DataValidation!$A$6,Vols!N1535,"")</f>
        <v/>
      </c>
      <c r="H1535" s="113" t="str">
        <f>IF($D$13=DataValidation!$A$6,Vols!O1535/100,"")</f>
        <v/>
      </c>
    </row>
    <row r="1536" spans="7:8" ht="15.75" x14ac:dyDescent="0.25">
      <c r="G1536" s="20" t="str">
        <f>IF($D$13=DataValidation!$A$6,Vols!N1536,"")</f>
        <v/>
      </c>
      <c r="H1536" s="113" t="str">
        <f>IF($D$13=DataValidation!$A$6,Vols!O1536/100,"")</f>
        <v/>
      </c>
    </row>
    <row r="1537" spans="7:8" ht="15.75" x14ac:dyDescent="0.25">
      <c r="G1537" s="20" t="str">
        <f>IF($D$13=DataValidation!$A$6,Vols!N1537,"")</f>
        <v/>
      </c>
      <c r="H1537" s="113" t="str">
        <f>IF($D$13=DataValidation!$A$6,Vols!O1537/100,"")</f>
        <v/>
      </c>
    </row>
    <row r="1538" spans="7:8" ht="15.75" x14ac:dyDescent="0.25">
      <c r="G1538" s="20" t="str">
        <f>IF($D$13=DataValidation!$A$6,Vols!N1538,"")</f>
        <v/>
      </c>
      <c r="H1538" s="113" t="str">
        <f>IF($D$13=DataValidation!$A$6,Vols!O1538/100,"")</f>
        <v/>
      </c>
    </row>
    <row r="1539" spans="7:8" ht="15.75" x14ac:dyDescent="0.25">
      <c r="G1539" s="20" t="str">
        <f>IF($D$13=DataValidation!$A$6,Vols!N1539,"")</f>
        <v/>
      </c>
      <c r="H1539" s="113" t="str">
        <f>IF($D$13=DataValidation!$A$6,Vols!O1539/100,"")</f>
        <v/>
      </c>
    </row>
    <row r="1540" spans="7:8" ht="15.75" x14ac:dyDescent="0.25">
      <c r="G1540" s="20" t="str">
        <f>IF($D$13=DataValidation!$A$6,Vols!N1540,"")</f>
        <v/>
      </c>
      <c r="H1540" s="113" t="str">
        <f>IF($D$13=DataValidation!$A$6,Vols!O1540/100,"")</f>
        <v/>
      </c>
    </row>
    <row r="1541" spans="7:8" ht="15.75" x14ac:dyDescent="0.25">
      <c r="G1541" s="20" t="str">
        <f>IF($D$13=DataValidation!$A$6,Vols!N1541,"")</f>
        <v/>
      </c>
      <c r="H1541" s="113" t="str">
        <f>IF($D$13=DataValidation!$A$6,Vols!O1541/100,"")</f>
        <v/>
      </c>
    </row>
    <row r="1542" spans="7:8" ht="15.75" x14ac:dyDescent="0.25">
      <c r="G1542" s="20" t="str">
        <f>IF($D$13=DataValidation!$A$6,Vols!N1542,"")</f>
        <v/>
      </c>
      <c r="H1542" s="113" t="str">
        <f>IF($D$13=DataValidation!$A$6,Vols!O1542/100,"")</f>
        <v/>
      </c>
    </row>
    <row r="1543" spans="7:8" ht="15.75" x14ac:dyDescent="0.25">
      <c r="G1543" s="20" t="str">
        <f>IF($D$13=DataValidation!$A$6,Vols!N1543,"")</f>
        <v/>
      </c>
      <c r="H1543" s="113" t="str">
        <f>IF($D$13=DataValidation!$A$6,Vols!O1543/100,"")</f>
        <v/>
      </c>
    </row>
    <row r="1544" spans="7:8" ht="15.75" x14ac:dyDescent="0.25">
      <c r="G1544" s="20" t="str">
        <f>IF($D$13=DataValidation!$A$6,Vols!N1544,"")</f>
        <v/>
      </c>
      <c r="H1544" s="113" t="str">
        <f>IF($D$13=DataValidation!$A$6,Vols!O1544/100,"")</f>
        <v/>
      </c>
    </row>
    <row r="1545" spans="7:8" ht="15.75" x14ac:dyDescent="0.25">
      <c r="G1545" s="20" t="str">
        <f>IF($D$13=DataValidation!$A$6,Vols!N1545,"")</f>
        <v/>
      </c>
      <c r="H1545" s="113" t="str">
        <f>IF($D$13=DataValidation!$A$6,Vols!O1545/100,"")</f>
        <v/>
      </c>
    </row>
    <row r="1546" spans="7:8" ht="15.75" x14ac:dyDescent="0.25">
      <c r="G1546" s="20" t="str">
        <f>IF($D$13=DataValidation!$A$6,Vols!N1546,"")</f>
        <v/>
      </c>
      <c r="H1546" s="113" t="str">
        <f>IF($D$13=DataValidation!$A$6,Vols!O1546/100,"")</f>
        <v/>
      </c>
    </row>
    <row r="1547" spans="7:8" ht="15.75" x14ac:dyDescent="0.25">
      <c r="G1547" s="20" t="str">
        <f>IF($D$13=DataValidation!$A$6,Vols!N1547,"")</f>
        <v/>
      </c>
      <c r="H1547" s="113" t="str">
        <f>IF($D$13=DataValidation!$A$6,Vols!O1547/100,"")</f>
        <v/>
      </c>
    </row>
    <row r="1548" spans="7:8" ht="15.75" x14ac:dyDescent="0.25">
      <c r="G1548" s="20" t="str">
        <f>IF($D$13=DataValidation!$A$6,Vols!N1548,"")</f>
        <v/>
      </c>
      <c r="H1548" s="113" t="str">
        <f>IF($D$13=DataValidation!$A$6,Vols!O1548/100,"")</f>
        <v/>
      </c>
    </row>
    <row r="1549" spans="7:8" ht="15.75" x14ac:dyDescent="0.25">
      <c r="G1549" s="20" t="str">
        <f>IF($D$13=DataValidation!$A$6,Vols!N1549,"")</f>
        <v/>
      </c>
      <c r="H1549" s="113" t="str">
        <f>IF($D$13=DataValidation!$A$6,Vols!O1549/100,"")</f>
        <v/>
      </c>
    </row>
    <row r="1550" spans="7:8" ht="15.75" x14ac:dyDescent="0.25">
      <c r="G1550" s="20" t="str">
        <f>IF($D$13=DataValidation!$A$6,Vols!N1550,"")</f>
        <v/>
      </c>
      <c r="H1550" s="113" t="str">
        <f>IF($D$13=DataValidation!$A$6,Vols!O1550/100,"")</f>
        <v/>
      </c>
    </row>
    <row r="1551" spans="7:8" ht="15.75" x14ac:dyDescent="0.25">
      <c r="G1551" s="20" t="str">
        <f>IF($D$13=DataValidation!$A$6,Vols!N1551,"")</f>
        <v/>
      </c>
      <c r="H1551" s="113" t="str">
        <f>IF($D$13=DataValidation!$A$6,Vols!O1551/100,"")</f>
        <v/>
      </c>
    </row>
    <row r="1552" spans="7:8" ht="15.75" x14ac:dyDescent="0.25">
      <c r="G1552" s="20" t="str">
        <f>IF($D$13=DataValidation!$A$6,Vols!N1552,"")</f>
        <v/>
      </c>
      <c r="H1552" s="113" t="str">
        <f>IF($D$13=DataValidation!$A$6,Vols!O1552/100,"")</f>
        <v/>
      </c>
    </row>
    <row r="1553" spans="7:8" ht="15.75" x14ac:dyDescent="0.25">
      <c r="G1553" s="20" t="str">
        <f>IF($D$13=DataValidation!$A$6,Vols!N1553,"")</f>
        <v/>
      </c>
      <c r="H1553" s="113" t="str">
        <f>IF($D$13=DataValidation!$A$6,Vols!O1553/100,"")</f>
        <v/>
      </c>
    </row>
    <row r="1554" spans="7:8" ht="15.75" x14ac:dyDescent="0.25">
      <c r="G1554" s="20" t="str">
        <f>IF($D$13=DataValidation!$A$6,Vols!N1554,"")</f>
        <v/>
      </c>
      <c r="H1554" s="113" t="str">
        <f>IF($D$13=DataValidation!$A$6,Vols!O1554/100,"")</f>
        <v/>
      </c>
    </row>
    <row r="1555" spans="7:8" ht="15.75" x14ac:dyDescent="0.25">
      <c r="G1555" s="20" t="str">
        <f>IF($D$13=DataValidation!$A$6,Vols!N1555,"")</f>
        <v/>
      </c>
      <c r="H1555" s="113" t="str">
        <f>IF($D$13=DataValidation!$A$6,Vols!O1555/100,"")</f>
        <v/>
      </c>
    </row>
    <row r="1556" spans="7:8" ht="15.75" x14ac:dyDescent="0.25">
      <c r="G1556" s="20" t="str">
        <f>IF($D$13=DataValidation!$A$6,Vols!N1556,"")</f>
        <v/>
      </c>
      <c r="H1556" s="113" t="str">
        <f>IF($D$13=DataValidation!$A$6,Vols!O1556/100,"")</f>
        <v/>
      </c>
    </row>
    <row r="1557" spans="7:8" ht="15.75" x14ac:dyDescent="0.25">
      <c r="G1557" s="20" t="str">
        <f>IF($D$13=DataValidation!$A$6,Vols!N1557,"")</f>
        <v/>
      </c>
      <c r="H1557" s="113" t="str">
        <f>IF($D$13=DataValidation!$A$6,Vols!O1557/100,"")</f>
        <v/>
      </c>
    </row>
    <row r="1558" spans="7:8" ht="15.75" x14ac:dyDescent="0.25">
      <c r="G1558" s="20" t="str">
        <f>IF($D$13=DataValidation!$A$6,Vols!N1558,"")</f>
        <v/>
      </c>
      <c r="H1558" s="113" t="str">
        <f>IF($D$13=DataValidation!$A$6,Vols!O1558/100,"")</f>
        <v/>
      </c>
    </row>
    <row r="1559" spans="7:8" ht="15.75" x14ac:dyDescent="0.25">
      <c r="G1559" s="20" t="str">
        <f>IF($D$13=DataValidation!$A$6,Vols!N1559,"")</f>
        <v/>
      </c>
      <c r="H1559" s="113" t="str">
        <f>IF($D$13=DataValidation!$A$6,Vols!O1559/100,"")</f>
        <v/>
      </c>
    </row>
    <row r="1560" spans="7:8" ht="15.75" x14ac:dyDescent="0.25">
      <c r="G1560" s="20" t="str">
        <f>IF($D$13=DataValidation!$A$6,Vols!N1560,"")</f>
        <v/>
      </c>
      <c r="H1560" s="113" t="str">
        <f>IF($D$13=DataValidation!$A$6,Vols!O1560/100,"")</f>
        <v/>
      </c>
    </row>
    <row r="1561" spans="7:8" ht="15.75" x14ac:dyDescent="0.25">
      <c r="G1561" s="20" t="str">
        <f>IF($D$13=DataValidation!$A$6,Vols!N1561,"")</f>
        <v/>
      </c>
      <c r="H1561" s="113" t="str">
        <f>IF($D$13=DataValidation!$A$6,Vols!O1561/100,"")</f>
        <v/>
      </c>
    </row>
    <row r="1562" spans="7:8" ht="15.75" x14ac:dyDescent="0.25">
      <c r="G1562" s="20" t="str">
        <f>IF($D$13=DataValidation!$A$6,Vols!N1562,"")</f>
        <v/>
      </c>
      <c r="H1562" s="113" t="str">
        <f>IF($D$13=DataValidation!$A$6,Vols!O1562/100,"")</f>
        <v/>
      </c>
    </row>
    <row r="1563" spans="7:8" ht="15.75" x14ac:dyDescent="0.25">
      <c r="G1563" s="20" t="str">
        <f>IF($D$13=DataValidation!$A$6,Vols!N1563,"")</f>
        <v/>
      </c>
      <c r="H1563" s="113" t="str">
        <f>IF($D$13=DataValidation!$A$6,Vols!O1563/100,"")</f>
        <v/>
      </c>
    </row>
    <row r="1564" spans="7:8" ht="15.75" x14ac:dyDescent="0.25">
      <c r="G1564" s="20" t="str">
        <f>IF($D$13=DataValidation!$A$6,Vols!N1564,"")</f>
        <v/>
      </c>
      <c r="H1564" s="113" t="str">
        <f>IF($D$13=DataValidation!$A$6,Vols!O1564/100,"")</f>
        <v/>
      </c>
    </row>
    <row r="1565" spans="7:8" ht="15.75" x14ac:dyDescent="0.25">
      <c r="G1565" s="20" t="str">
        <f>IF($D$13=DataValidation!$A$6,Vols!N1565,"")</f>
        <v/>
      </c>
      <c r="H1565" s="113" t="str">
        <f>IF($D$13=DataValidation!$A$6,Vols!O1565/100,"")</f>
        <v/>
      </c>
    </row>
    <row r="1566" spans="7:8" ht="15.75" x14ac:dyDescent="0.25">
      <c r="G1566" s="20" t="str">
        <f>IF($D$13=DataValidation!$A$6,Vols!N1566,"")</f>
        <v/>
      </c>
      <c r="H1566" s="113" t="str">
        <f>IF($D$13=DataValidation!$A$6,Vols!O1566/100,"")</f>
        <v/>
      </c>
    </row>
    <row r="1567" spans="7:8" ht="15.75" x14ac:dyDescent="0.25">
      <c r="G1567" s="20" t="str">
        <f>IF($D$13=DataValidation!$A$6,Vols!N1567,"")</f>
        <v/>
      </c>
      <c r="H1567" s="113" t="str">
        <f>IF($D$13=DataValidation!$A$6,Vols!O1567/100,"")</f>
        <v/>
      </c>
    </row>
    <row r="1568" spans="7:8" ht="15.75" x14ac:dyDescent="0.25">
      <c r="G1568" s="20" t="str">
        <f>IF($D$13=DataValidation!$A$6,Vols!N1568,"")</f>
        <v/>
      </c>
      <c r="H1568" s="113" t="str">
        <f>IF($D$13=DataValidation!$A$6,Vols!O1568/100,"")</f>
        <v/>
      </c>
    </row>
    <row r="1569" spans="7:8" ht="15.75" x14ac:dyDescent="0.25">
      <c r="G1569" s="20" t="str">
        <f>IF($D$13=DataValidation!$A$6,Vols!N1569,"")</f>
        <v/>
      </c>
      <c r="H1569" s="113" t="str">
        <f>IF($D$13=DataValidation!$A$6,Vols!O1569/100,"")</f>
        <v/>
      </c>
    </row>
    <row r="1570" spans="7:8" ht="15.75" x14ac:dyDescent="0.25">
      <c r="G1570" s="20" t="str">
        <f>IF($D$13=DataValidation!$A$6,Vols!N1570,"")</f>
        <v/>
      </c>
      <c r="H1570" s="113" t="str">
        <f>IF($D$13=DataValidation!$A$6,Vols!O1570/100,"")</f>
        <v/>
      </c>
    </row>
    <row r="1571" spans="7:8" ht="15.75" x14ac:dyDescent="0.25">
      <c r="G1571" s="20" t="str">
        <f>IF($D$13=DataValidation!$A$6,Vols!N1571,"")</f>
        <v/>
      </c>
      <c r="H1571" s="113" t="str">
        <f>IF($D$13=DataValidation!$A$6,Vols!O1571/100,"")</f>
        <v/>
      </c>
    </row>
    <row r="1572" spans="7:8" ht="15.75" x14ac:dyDescent="0.25">
      <c r="G1572" s="20" t="str">
        <f>IF($D$13=DataValidation!$A$6,Vols!N1572,"")</f>
        <v/>
      </c>
      <c r="H1572" s="113" t="str">
        <f>IF($D$13=DataValidation!$A$6,Vols!O1572/100,"")</f>
        <v/>
      </c>
    </row>
    <row r="1573" spans="7:8" ht="15.75" x14ac:dyDescent="0.25">
      <c r="G1573" s="20" t="str">
        <f>IF($D$13=DataValidation!$A$6,Vols!N1573,"")</f>
        <v/>
      </c>
      <c r="H1573" s="113" t="str">
        <f>IF($D$13=DataValidation!$A$6,Vols!O1573/100,"")</f>
        <v/>
      </c>
    </row>
    <row r="1574" spans="7:8" ht="15.75" x14ac:dyDescent="0.25">
      <c r="G1574" s="20" t="str">
        <f>IF($D$13=DataValidation!$A$6,Vols!N1574,"")</f>
        <v/>
      </c>
      <c r="H1574" s="113" t="str">
        <f>IF($D$13=DataValidation!$A$6,Vols!O1574/100,"")</f>
        <v/>
      </c>
    </row>
    <row r="1575" spans="7:8" ht="15.75" x14ac:dyDescent="0.25">
      <c r="G1575" s="20" t="str">
        <f>IF($D$13=DataValidation!$A$6,Vols!N1575,"")</f>
        <v/>
      </c>
      <c r="H1575" s="113" t="str">
        <f>IF($D$13=DataValidation!$A$6,Vols!O1575/100,"")</f>
        <v/>
      </c>
    </row>
    <row r="1576" spans="7:8" ht="15.75" x14ac:dyDescent="0.25">
      <c r="G1576" s="20" t="str">
        <f>IF($D$13=DataValidation!$A$6,Vols!N1576,"")</f>
        <v/>
      </c>
      <c r="H1576" s="113" t="str">
        <f>IF($D$13=DataValidation!$A$6,Vols!O1576/100,"")</f>
        <v/>
      </c>
    </row>
    <row r="1577" spans="7:8" ht="15.75" x14ac:dyDescent="0.25">
      <c r="G1577" s="20" t="str">
        <f>IF($D$13=DataValidation!$A$6,Vols!N1577,"")</f>
        <v/>
      </c>
      <c r="H1577" s="113" t="str">
        <f>IF($D$13=DataValidation!$A$6,Vols!O1577/100,"")</f>
        <v/>
      </c>
    </row>
    <row r="1578" spans="7:8" ht="15.75" x14ac:dyDescent="0.25">
      <c r="G1578" s="20" t="str">
        <f>IF($D$13=DataValidation!$A$6,Vols!N1578,"")</f>
        <v/>
      </c>
      <c r="H1578" s="113" t="str">
        <f>IF($D$13=DataValidation!$A$6,Vols!O1578/100,"")</f>
        <v/>
      </c>
    </row>
    <row r="1579" spans="7:8" ht="15.75" x14ac:dyDescent="0.25">
      <c r="G1579" s="20" t="str">
        <f>IF($D$13=DataValidation!$A$6,Vols!N1579,"")</f>
        <v/>
      </c>
      <c r="H1579" s="113" t="str">
        <f>IF($D$13=DataValidation!$A$6,Vols!O1579/100,"")</f>
        <v/>
      </c>
    </row>
    <row r="1580" spans="7:8" ht="15.75" x14ac:dyDescent="0.25">
      <c r="G1580" s="20" t="str">
        <f>IF($D$13=DataValidation!$A$6,Vols!N1580,"")</f>
        <v/>
      </c>
      <c r="H1580" s="113" t="str">
        <f>IF($D$13=DataValidation!$A$6,Vols!O1580/100,"")</f>
        <v/>
      </c>
    </row>
    <row r="1581" spans="7:8" ht="15.75" x14ac:dyDescent="0.25">
      <c r="G1581" s="20" t="str">
        <f>IF($D$13=DataValidation!$A$6,Vols!N1581,"")</f>
        <v/>
      </c>
      <c r="H1581" s="113" t="str">
        <f>IF($D$13=DataValidation!$A$6,Vols!O1581/100,"")</f>
        <v/>
      </c>
    </row>
    <row r="1582" spans="7:8" ht="15.75" x14ac:dyDescent="0.25">
      <c r="G1582" s="20" t="str">
        <f>IF($D$13=DataValidation!$A$6,Vols!N1582,"")</f>
        <v/>
      </c>
      <c r="H1582" s="113" t="str">
        <f>IF($D$13=DataValidation!$A$6,Vols!O1582/100,"")</f>
        <v/>
      </c>
    </row>
    <row r="1583" spans="7:8" ht="15.75" x14ac:dyDescent="0.25">
      <c r="G1583" s="20" t="str">
        <f>IF($D$13=DataValidation!$A$6,Vols!N1583,"")</f>
        <v/>
      </c>
      <c r="H1583" s="113" t="str">
        <f>IF($D$13=DataValidation!$A$6,Vols!O1583/100,"")</f>
        <v/>
      </c>
    </row>
    <row r="1584" spans="7:8" ht="15.75" x14ac:dyDescent="0.25">
      <c r="G1584" s="20" t="str">
        <f>IF($D$13=DataValidation!$A$6,Vols!N1584,"")</f>
        <v/>
      </c>
      <c r="H1584" s="113" t="str">
        <f>IF($D$13=DataValidation!$A$6,Vols!O1584/100,"")</f>
        <v/>
      </c>
    </row>
    <row r="1585" spans="7:8" ht="15.75" x14ac:dyDescent="0.25">
      <c r="G1585" s="20" t="str">
        <f>IF($D$13=DataValidation!$A$6,Vols!N1585,"")</f>
        <v/>
      </c>
      <c r="H1585" s="113" t="str">
        <f>IF($D$13=DataValidation!$A$6,Vols!O1585/100,"")</f>
        <v/>
      </c>
    </row>
    <row r="1586" spans="7:8" ht="15.75" x14ac:dyDescent="0.25">
      <c r="G1586" s="20" t="str">
        <f>IF($D$13=DataValidation!$A$6,Vols!N1586,"")</f>
        <v/>
      </c>
      <c r="H1586" s="113" t="str">
        <f>IF($D$13=DataValidation!$A$6,Vols!O1586/100,"")</f>
        <v/>
      </c>
    </row>
    <row r="1587" spans="7:8" ht="15.75" x14ac:dyDescent="0.25">
      <c r="G1587" s="20" t="str">
        <f>IF($D$13=DataValidation!$A$6,Vols!N1587,"")</f>
        <v/>
      </c>
      <c r="H1587" s="113" t="str">
        <f>IF($D$13=DataValidation!$A$6,Vols!O1587/100,"")</f>
        <v/>
      </c>
    </row>
    <row r="1588" spans="7:8" ht="15.75" x14ac:dyDescent="0.25">
      <c r="G1588" s="20" t="str">
        <f>IF($D$13=DataValidation!$A$6,Vols!N1588,"")</f>
        <v/>
      </c>
      <c r="H1588" s="113" t="str">
        <f>IF($D$13=DataValidation!$A$6,Vols!O1588/100,"")</f>
        <v/>
      </c>
    </row>
    <row r="1589" spans="7:8" ht="15.75" x14ac:dyDescent="0.25">
      <c r="G1589" s="20" t="str">
        <f>IF($D$13=DataValidation!$A$6,Vols!N1589,"")</f>
        <v/>
      </c>
      <c r="H1589" s="113" t="str">
        <f>IF($D$13=DataValidation!$A$6,Vols!O1589/100,"")</f>
        <v/>
      </c>
    </row>
    <row r="1590" spans="7:8" ht="15.75" x14ac:dyDescent="0.25">
      <c r="G1590" s="20" t="str">
        <f>IF($D$13=DataValidation!$A$6,Vols!N1590,"")</f>
        <v/>
      </c>
      <c r="H1590" s="113" t="str">
        <f>IF($D$13=DataValidation!$A$6,Vols!O1590/100,"")</f>
        <v/>
      </c>
    </row>
    <row r="1591" spans="7:8" ht="15.75" x14ac:dyDescent="0.25">
      <c r="G1591" s="20" t="str">
        <f>IF($D$13=DataValidation!$A$6,Vols!N1591,"")</f>
        <v/>
      </c>
      <c r="H1591" s="113" t="str">
        <f>IF($D$13=DataValidation!$A$6,Vols!O1591/100,"")</f>
        <v/>
      </c>
    </row>
    <row r="1592" spans="7:8" ht="15.75" x14ac:dyDescent="0.25">
      <c r="G1592" s="20" t="str">
        <f>IF($D$13=DataValidation!$A$6,Vols!N1592,"")</f>
        <v/>
      </c>
      <c r="H1592" s="113" t="str">
        <f>IF($D$13=DataValidation!$A$6,Vols!O1592/100,"")</f>
        <v/>
      </c>
    </row>
    <row r="1593" spans="7:8" ht="15.75" x14ac:dyDescent="0.25">
      <c r="G1593" s="20" t="str">
        <f>IF($D$13=DataValidation!$A$6,Vols!N1593,"")</f>
        <v/>
      </c>
      <c r="H1593" s="113" t="str">
        <f>IF($D$13=DataValidation!$A$6,Vols!O1593/100,"")</f>
        <v/>
      </c>
    </row>
    <row r="1594" spans="7:8" ht="15.75" x14ac:dyDescent="0.25">
      <c r="G1594" s="20" t="str">
        <f>IF($D$13=DataValidation!$A$6,Vols!N1594,"")</f>
        <v/>
      </c>
      <c r="H1594" s="113" t="str">
        <f>IF($D$13=DataValidation!$A$6,Vols!O1594/100,"")</f>
        <v/>
      </c>
    </row>
    <row r="1595" spans="7:8" ht="15.75" x14ac:dyDescent="0.25">
      <c r="G1595" s="20" t="str">
        <f>IF($D$13=DataValidation!$A$6,Vols!N1595,"")</f>
        <v/>
      </c>
      <c r="H1595" s="113" t="str">
        <f>IF($D$13=DataValidation!$A$6,Vols!O1595/100,"")</f>
        <v/>
      </c>
    </row>
    <row r="1596" spans="7:8" ht="15.75" x14ac:dyDescent="0.25">
      <c r="G1596" s="20" t="str">
        <f>IF($D$13=DataValidation!$A$6,Vols!N1596,"")</f>
        <v/>
      </c>
      <c r="H1596" s="113" t="str">
        <f>IF($D$13=DataValidation!$A$6,Vols!O1596/100,"")</f>
        <v/>
      </c>
    </row>
    <row r="1597" spans="7:8" ht="15.75" x14ac:dyDescent="0.25">
      <c r="G1597" s="20" t="str">
        <f>IF($D$13=DataValidation!$A$6,Vols!N1597,"")</f>
        <v/>
      </c>
      <c r="H1597" s="113" t="str">
        <f>IF($D$13=DataValidation!$A$6,Vols!O1597/100,"")</f>
        <v/>
      </c>
    </row>
    <row r="1598" spans="7:8" ht="15.75" x14ac:dyDescent="0.25">
      <c r="G1598" s="20" t="str">
        <f>IF($D$13=DataValidation!$A$6,Vols!N1598,"")</f>
        <v/>
      </c>
      <c r="H1598" s="113" t="str">
        <f>IF($D$13=DataValidation!$A$6,Vols!O1598/100,"")</f>
        <v/>
      </c>
    </row>
    <row r="1599" spans="7:8" ht="15.75" x14ac:dyDescent="0.25">
      <c r="G1599" s="20" t="str">
        <f>IF($D$13=DataValidation!$A$6,Vols!N1599,"")</f>
        <v/>
      </c>
      <c r="H1599" s="113" t="str">
        <f>IF($D$13=DataValidation!$A$6,Vols!O1599/100,"")</f>
        <v/>
      </c>
    </row>
    <row r="1600" spans="7:8" ht="15.75" x14ac:dyDescent="0.25">
      <c r="G1600" s="20" t="str">
        <f>IF($D$13=DataValidation!$A$6,Vols!N1600,"")</f>
        <v/>
      </c>
      <c r="H1600" s="113" t="str">
        <f>IF($D$13=DataValidation!$A$6,Vols!O1600/100,"")</f>
        <v/>
      </c>
    </row>
    <row r="1601" spans="7:8" ht="15.75" x14ac:dyDescent="0.25">
      <c r="G1601" s="20" t="str">
        <f>IF($D$13=DataValidation!$A$6,Vols!N1601,"")</f>
        <v/>
      </c>
      <c r="H1601" s="113" t="str">
        <f>IF($D$13=DataValidation!$A$6,Vols!O1601/100,"")</f>
        <v/>
      </c>
    </row>
    <row r="1602" spans="7:8" ht="15.75" x14ac:dyDescent="0.25">
      <c r="G1602" s="20" t="str">
        <f>IF($D$13=DataValidation!$A$6,Vols!N1602,"")</f>
        <v/>
      </c>
      <c r="H1602" s="113" t="str">
        <f>IF($D$13=DataValidation!$A$6,Vols!O1602/100,"")</f>
        <v/>
      </c>
    </row>
    <row r="1603" spans="7:8" ht="15.75" x14ac:dyDescent="0.25">
      <c r="G1603" s="20" t="str">
        <f>IF($D$13=DataValidation!$A$6,Vols!N1603,"")</f>
        <v/>
      </c>
      <c r="H1603" s="113" t="str">
        <f>IF($D$13=DataValidation!$A$6,Vols!O1603/100,"")</f>
        <v/>
      </c>
    </row>
    <row r="1604" spans="7:8" ht="15.75" x14ac:dyDescent="0.25">
      <c r="G1604" s="20" t="str">
        <f>IF($D$13=DataValidation!$A$6,Vols!N1604,"")</f>
        <v/>
      </c>
      <c r="H1604" s="113" t="str">
        <f>IF($D$13=DataValidation!$A$6,Vols!O1604/100,"")</f>
        <v/>
      </c>
    </row>
    <row r="1605" spans="7:8" ht="15.75" x14ac:dyDescent="0.25">
      <c r="G1605" s="20" t="str">
        <f>IF($D$13=DataValidation!$A$6,Vols!N1605,"")</f>
        <v/>
      </c>
      <c r="H1605" s="113" t="str">
        <f>IF($D$13=DataValidation!$A$6,Vols!O1605/100,"")</f>
        <v/>
      </c>
    </row>
    <row r="1606" spans="7:8" ht="15.75" x14ac:dyDescent="0.25">
      <c r="G1606" s="20" t="str">
        <f>IF($D$13=DataValidation!$A$6,Vols!N1606,"")</f>
        <v/>
      </c>
      <c r="H1606" s="113" t="str">
        <f>IF($D$13=DataValidation!$A$6,Vols!O1606/100,"")</f>
        <v/>
      </c>
    </row>
    <row r="1607" spans="7:8" ht="15.75" x14ac:dyDescent="0.25">
      <c r="G1607" s="20" t="str">
        <f>IF($D$13=DataValidation!$A$6,Vols!N1607,"")</f>
        <v/>
      </c>
      <c r="H1607" s="113" t="str">
        <f>IF($D$13=DataValidation!$A$6,Vols!O1607/100,"")</f>
        <v/>
      </c>
    </row>
    <row r="1608" spans="7:8" ht="15.75" x14ac:dyDescent="0.25">
      <c r="G1608" s="20" t="str">
        <f>IF($D$13=DataValidation!$A$6,Vols!N1608,"")</f>
        <v/>
      </c>
      <c r="H1608" s="113" t="str">
        <f>IF($D$13=DataValidation!$A$6,Vols!O1608/100,"")</f>
        <v/>
      </c>
    </row>
    <row r="1609" spans="7:8" ht="15.75" x14ac:dyDescent="0.25">
      <c r="G1609" s="20" t="str">
        <f>IF($D$13=DataValidation!$A$6,Vols!N1609,"")</f>
        <v/>
      </c>
      <c r="H1609" s="113" t="str">
        <f>IF($D$13=DataValidation!$A$6,Vols!O1609/100,"")</f>
        <v/>
      </c>
    </row>
    <row r="1610" spans="7:8" ht="15.75" x14ac:dyDescent="0.25">
      <c r="G1610" s="20" t="str">
        <f>IF($D$13=DataValidation!$A$6,Vols!N1610,"")</f>
        <v/>
      </c>
      <c r="H1610" s="113" t="str">
        <f>IF($D$13=DataValidation!$A$6,Vols!O1610/100,"")</f>
        <v/>
      </c>
    </row>
    <row r="1611" spans="7:8" ht="15.75" x14ac:dyDescent="0.25">
      <c r="G1611" s="20" t="str">
        <f>IF($D$13=DataValidation!$A$6,Vols!N1611,"")</f>
        <v/>
      </c>
      <c r="H1611" s="113" t="str">
        <f>IF($D$13=DataValidation!$A$6,Vols!O1611/100,"")</f>
        <v/>
      </c>
    </row>
    <row r="1612" spans="7:8" ht="15.75" x14ac:dyDescent="0.25">
      <c r="G1612" s="20" t="str">
        <f>IF($D$13=DataValidation!$A$6,Vols!N1612,"")</f>
        <v/>
      </c>
      <c r="H1612" s="113" t="str">
        <f>IF($D$13=DataValidation!$A$6,Vols!O1612/100,"")</f>
        <v/>
      </c>
    </row>
    <row r="1613" spans="7:8" ht="15.75" x14ac:dyDescent="0.25">
      <c r="G1613" s="20" t="str">
        <f>IF($D$13=DataValidation!$A$6,Vols!N1613,"")</f>
        <v/>
      </c>
      <c r="H1613" s="113" t="str">
        <f>IF($D$13=DataValidation!$A$6,Vols!O1613/100,"")</f>
        <v/>
      </c>
    </row>
    <row r="1614" spans="7:8" ht="15.75" x14ac:dyDescent="0.25">
      <c r="G1614" s="20" t="str">
        <f>IF($D$13=DataValidation!$A$6,Vols!N1614,"")</f>
        <v/>
      </c>
      <c r="H1614" s="113" t="str">
        <f>IF($D$13=DataValidation!$A$6,Vols!O1614/100,"")</f>
        <v/>
      </c>
    </row>
    <row r="1615" spans="7:8" ht="15.75" x14ac:dyDescent="0.25">
      <c r="G1615" s="20" t="str">
        <f>IF($D$13=DataValidation!$A$6,Vols!N1615,"")</f>
        <v/>
      </c>
      <c r="H1615" s="113" t="str">
        <f>IF($D$13=DataValidation!$A$6,Vols!O1615/100,"")</f>
        <v/>
      </c>
    </row>
    <row r="1616" spans="7:8" ht="15.75" x14ac:dyDescent="0.25">
      <c r="G1616" s="20" t="str">
        <f>IF($D$13=DataValidation!$A$6,Vols!N1616,"")</f>
        <v/>
      </c>
      <c r="H1616" s="113" t="str">
        <f>IF($D$13=DataValidation!$A$6,Vols!O1616/100,"")</f>
        <v/>
      </c>
    </row>
    <row r="1617" spans="7:8" ht="15.75" x14ac:dyDescent="0.25">
      <c r="G1617" s="20" t="str">
        <f>IF($D$13=DataValidation!$A$6,Vols!N1617,"")</f>
        <v/>
      </c>
      <c r="H1617" s="113" t="str">
        <f>IF($D$13=DataValidation!$A$6,Vols!O1617/100,"")</f>
        <v/>
      </c>
    </row>
    <row r="1618" spans="7:8" ht="15.75" x14ac:dyDescent="0.25">
      <c r="G1618" s="20" t="str">
        <f>IF($D$13=DataValidation!$A$6,Vols!N1618,"")</f>
        <v/>
      </c>
      <c r="H1618" s="113" t="str">
        <f>IF($D$13=DataValidation!$A$6,Vols!O1618/100,"")</f>
        <v/>
      </c>
    </row>
    <row r="1619" spans="7:8" ht="15.75" x14ac:dyDescent="0.25">
      <c r="G1619" s="20" t="str">
        <f>IF($D$13=DataValidation!$A$6,Vols!N1619,"")</f>
        <v/>
      </c>
      <c r="H1619" s="113" t="str">
        <f>IF($D$13=DataValidation!$A$6,Vols!O1619/100,"")</f>
        <v/>
      </c>
    </row>
    <row r="1620" spans="7:8" ht="15.75" x14ac:dyDescent="0.25">
      <c r="G1620" s="20" t="str">
        <f>IF($D$13=DataValidation!$A$6,Vols!N1620,"")</f>
        <v/>
      </c>
      <c r="H1620" s="113" t="str">
        <f>IF($D$13=DataValidation!$A$6,Vols!O1620/100,"")</f>
        <v/>
      </c>
    </row>
    <row r="1621" spans="7:8" ht="15.75" x14ac:dyDescent="0.25">
      <c r="G1621" s="20" t="str">
        <f>IF($D$13=DataValidation!$A$6,Vols!N1621,"")</f>
        <v/>
      </c>
      <c r="H1621" s="113" t="str">
        <f>IF($D$13=DataValidation!$A$6,Vols!O1621/100,"")</f>
        <v/>
      </c>
    </row>
    <row r="1622" spans="7:8" ht="15.75" x14ac:dyDescent="0.25">
      <c r="G1622" s="20" t="str">
        <f>IF($D$13=DataValidation!$A$6,Vols!N1622,"")</f>
        <v/>
      </c>
      <c r="H1622" s="113" t="str">
        <f>IF($D$13=DataValidation!$A$6,Vols!O1622/100,"")</f>
        <v/>
      </c>
    </row>
    <row r="1623" spans="7:8" ht="15.75" x14ac:dyDescent="0.25">
      <c r="G1623" s="20" t="str">
        <f>IF($D$13=DataValidation!$A$6,Vols!N1623,"")</f>
        <v/>
      </c>
      <c r="H1623" s="113" t="str">
        <f>IF($D$13=DataValidation!$A$6,Vols!O1623/100,"")</f>
        <v/>
      </c>
    </row>
    <row r="1624" spans="7:8" ht="15.75" x14ac:dyDescent="0.25">
      <c r="G1624" s="20" t="str">
        <f>IF($D$13=DataValidation!$A$6,Vols!N1624,"")</f>
        <v/>
      </c>
      <c r="H1624" s="113" t="str">
        <f>IF($D$13=DataValidation!$A$6,Vols!O1624/100,"")</f>
        <v/>
      </c>
    </row>
    <row r="1625" spans="7:8" ht="15.75" x14ac:dyDescent="0.25">
      <c r="G1625" s="20" t="str">
        <f>IF($D$13=DataValidation!$A$6,Vols!N1625,"")</f>
        <v/>
      </c>
      <c r="H1625" s="113" t="str">
        <f>IF($D$13=DataValidation!$A$6,Vols!O1625/100,"")</f>
        <v/>
      </c>
    </row>
    <row r="1626" spans="7:8" ht="15.75" x14ac:dyDescent="0.25">
      <c r="G1626" s="20" t="str">
        <f>IF($D$13=DataValidation!$A$6,Vols!N1626,"")</f>
        <v/>
      </c>
      <c r="H1626" s="113" t="str">
        <f>IF($D$13=DataValidation!$A$6,Vols!O1626/100,"")</f>
        <v/>
      </c>
    </row>
    <row r="1627" spans="7:8" ht="15.75" x14ac:dyDescent="0.25">
      <c r="G1627" s="20" t="str">
        <f>IF($D$13=DataValidation!$A$6,Vols!N1627,"")</f>
        <v/>
      </c>
      <c r="H1627" s="113" t="str">
        <f>IF($D$13=DataValidation!$A$6,Vols!O1627/100,"")</f>
        <v/>
      </c>
    </row>
    <row r="1628" spans="7:8" ht="15.75" x14ac:dyDescent="0.25">
      <c r="G1628" s="20" t="str">
        <f>IF($D$13=DataValidation!$A$6,Vols!N1628,"")</f>
        <v/>
      </c>
      <c r="H1628" s="113" t="str">
        <f>IF($D$13=DataValidation!$A$6,Vols!O1628/100,"")</f>
        <v/>
      </c>
    </row>
    <row r="1629" spans="7:8" ht="15.75" x14ac:dyDescent="0.25">
      <c r="G1629" s="20" t="str">
        <f>IF($D$13=DataValidation!$A$6,Vols!N1629,"")</f>
        <v/>
      </c>
      <c r="H1629" s="113" t="str">
        <f>IF($D$13=DataValidation!$A$6,Vols!O1629/100,"")</f>
        <v/>
      </c>
    </row>
    <row r="1630" spans="7:8" ht="15.75" x14ac:dyDescent="0.25">
      <c r="G1630" s="20" t="str">
        <f>IF($D$13=DataValidation!$A$6,Vols!N1630,"")</f>
        <v/>
      </c>
      <c r="H1630" s="113" t="str">
        <f>IF($D$13=DataValidation!$A$6,Vols!O1630/100,"")</f>
        <v/>
      </c>
    </row>
    <row r="1631" spans="7:8" ht="15.75" x14ac:dyDescent="0.25">
      <c r="G1631" s="20" t="str">
        <f>IF($D$13=DataValidation!$A$6,Vols!N1631,"")</f>
        <v/>
      </c>
      <c r="H1631" s="113" t="str">
        <f>IF($D$13=DataValidation!$A$6,Vols!O1631/100,"")</f>
        <v/>
      </c>
    </row>
    <row r="1632" spans="7:8" ht="15.75" x14ac:dyDescent="0.25">
      <c r="G1632" s="20" t="str">
        <f>IF($D$13=DataValidation!$A$6,Vols!N1632,"")</f>
        <v/>
      </c>
      <c r="H1632" s="113" t="str">
        <f>IF($D$13=DataValidation!$A$6,Vols!O1632/100,"")</f>
        <v/>
      </c>
    </row>
    <row r="1633" spans="7:8" ht="15.75" x14ac:dyDescent="0.25">
      <c r="G1633" s="20" t="str">
        <f>IF($D$13=DataValidation!$A$6,Vols!N1633,"")</f>
        <v/>
      </c>
      <c r="H1633" s="113" t="str">
        <f>IF($D$13=DataValidation!$A$6,Vols!O1633/100,"")</f>
        <v/>
      </c>
    </row>
    <row r="1634" spans="7:8" ht="15.75" x14ac:dyDescent="0.25">
      <c r="G1634" s="20" t="str">
        <f>IF($D$13=DataValidation!$A$6,Vols!N1634,"")</f>
        <v/>
      </c>
      <c r="H1634" s="113" t="str">
        <f>IF($D$13=DataValidation!$A$6,Vols!O1634/100,"")</f>
        <v/>
      </c>
    </row>
    <row r="1635" spans="7:8" ht="15.75" x14ac:dyDescent="0.25">
      <c r="G1635" s="20" t="str">
        <f>IF($D$13=DataValidation!$A$6,Vols!N1635,"")</f>
        <v/>
      </c>
      <c r="H1635" s="113" t="str">
        <f>IF($D$13=DataValidation!$A$6,Vols!O1635/100,"")</f>
        <v/>
      </c>
    </row>
    <row r="1636" spans="7:8" ht="15.75" x14ac:dyDescent="0.25">
      <c r="G1636" s="20" t="str">
        <f>IF($D$13=DataValidation!$A$6,Vols!N1636,"")</f>
        <v/>
      </c>
      <c r="H1636" s="113" t="str">
        <f>IF($D$13=DataValidation!$A$6,Vols!O1636/100,"")</f>
        <v/>
      </c>
    </row>
    <row r="1637" spans="7:8" ht="15.75" x14ac:dyDescent="0.25">
      <c r="G1637" s="20" t="str">
        <f>IF($D$13=DataValidation!$A$6,Vols!N1637,"")</f>
        <v/>
      </c>
      <c r="H1637" s="113" t="str">
        <f>IF($D$13=DataValidation!$A$6,Vols!O1637/100,"")</f>
        <v/>
      </c>
    </row>
    <row r="1638" spans="7:8" ht="15.75" x14ac:dyDescent="0.25">
      <c r="G1638" s="20" t="str">
        <f>IF($D$13=DataValidation!$A$6,Vols!N1638,"")</f>
        <v/>
      </c>
      <c r="H1638" s="113" t="str">
        <f>IF($D$13=DataValidation!$A$6,Vols!O1638/100,"")</f>
        <v/>
      </c>
    </row>
    <row r="1639" spans="7:8" ht="15.75" x14ac:dyDescent="0.25">
      <c r="G1639" s="20" t="str">
        <f>IF($D$13=DataValidation!$A$6,Vols!N1639,"")</f>
        <v/>
      </c>
      <c r="H1639" s="113" t="str">
        <f>IF($D$13=DataValidation!$A$6,Vols!O1639/100,"")</f>
        <v/>
      </c>
    </row>
    <row r="1640" spans="7:8" ht="15.75" x14ac:dyDescent="0.25">
      <c r="G1640" s="20" t="str">
        <f>IF($D$13=DataValidation!$A$6,Vols!N1640,"")</f>
        <v/>
      </c>
      <c r="H1640" s="113" t="str">
        <f>IF($D$13=DataValidation!$A$6,Vols!O1640/100,"")</f>
        <v/>
      </c>
    </row>
    <row r="1641" spans="7:8" ht="15.75" x14ac:dyDescent="0.25">
      <c r="G1641" s="20" t="str">
        <f>IF($D$13=DataValidation!$A$6,Vols!N1641,"")</f>
        <v/>
      </c>
      <c r="H1641" s="113" t="str">
        <f>IF($D$13=DataValidation!$A$6,Vols!O1641/100,"")</f>
        <v/>
      </c>
    </row>
    <row r="1642" spans="7:8" ht="15.75" x14ac:dyDescent="0.25">
      <c r="G1642" s="20" t="str">
        <f>IF($D$13=DataValidation!$A$6,Vols!N1642,"")</f>
        <v/>
      </c>
      <c r="H1642" s="113" t="str">
        <f>IF($D$13=DataValidation!$A$6,Vols!O1642/100,"")</f>
        <v/>
      </c>
    </row>
    <row r="1643" spans="7:8" ht="15.75" x14ac:dyDescent="0.25">
      <c r="G1643" s="20" t="str">
        <f>IF($D$13=DataValidation!$A$6,Vols!N1643,"")</f>
        <v/>
      </c>
      <c r="H1643" s="113" t="str">
        <f>IF($D$13=DataValidation!$A$6,Vols!O1643/100,"")</f>
        <v/>
      </c>
    </row>
    <row r="1644" spans="7:8" ht="15.75" x14ac:dyDescent="0.25">
      <c r="G1644" s="20" t="str">
        <f>IF($D$13=DataValidation!$A$6,Vols!N1644,"")</f>
        <v/>
      </c>
      <c r="H1644" s="113" t="str">
        <f>IF($D$13=DataValidation!$A$6,Vols!O1644/100,"")</f>
        <v/>
      </c>
    </row>
    <row r="1645" spans="7:8" ht="15.75" x14ac:dyDescent="0.25">
      <c r="G1645" s="20" t="str">
        <f>IF($D$13=DataValidation!$A$6,Vols!N1645,"")</f>
        <v/>
      </c>
      <c r="H1645" s="113" t="str">
        <f>IF($D$13=DataValidation!$A$6,Vols!O1645/100,"")</f>
        <v/>
      </c>
    </row>
    <row r="1646" spans="7:8" ht="15.75" x14ac:dyDescent="0.25">
      <c r="G1646" s="20" t="str">
        <f>IF($D$13=DataValidation!$A$6,Vols!N1646,"")</f>
        <v/>
      </c>
      <c r="H1646" s="113" t="str">
        <f>IF($D$13=DataValidation!$A$6,Vols!O1646/100,"")</f>
        <v/>
      </c>
    </row>
    <row r="1647" spans="7:8" ht="15.75" x14ac:dyDescent="0.25">
      <c r="G1647" s="20" t="str">
        <f>IF($D$13=DataValidation!$A$6,Vols!N1647,"")</f>
        <v/>
      </c>
      <c r="H1647" s="113" t="str">
        <f>IF($D$13=DataValidation!$A$6,Vols!O1647/100,"")</f>
        <v/>
      </c>
    </row>
    <row r="1648" spans="7:8" ht="15.75" x14ac:dyDescent="0.25">
      <c r="G1648" s="20" t="str">
        <f>IF($D$13=DataValidation!$A$6,Vols!N1648,"")</f>
        <v/>
      </c>
      <c r="H1648" s="113" t="str">
        <f>IF($D$13=DataValidation!$A$6,Vols!O1648/100,"")</f>
        <v/>
      </c>
    </row>
    <row r="1649" spans="7:8" ht="15.75" x14ac:dyDescent="0.25">
      <c r="G1649" s="20" t="str">
        <f>IF($D$13=DataValidation!$A$6,Vols!N1649,"")</f>
        <v/>
      </c>
      <c r="H1649" s="113" t="str">
        <f>IF($D$13=DataValidation!$A$6,Vols!O1649/100,"")</f>
        <v/>
      </c>
    </row>
    <row r="1650" spans="7:8" ht="15.75" x14ac:dyDescent="0.25">
      <c r="G1650" s="20" t="str">
        <f>IF($D$13=DataValidation!$A$6,Vols!N1650,"")</f>
        <v/>
      </c>
      <c r="H1650" s="113" t="str">
        <f>IF($D$13=DataValidation!$A$6,Vols!O1650/100,"")</f>
        <v/>
      </c>
    </row>
    <row r="1651" spans="7:8" ht="15.75" x14ac:dyDescent="0.25">
      <c r="G1651" s="20" t="str">
        <f>IF($D$13=DataValidation!$A$6,Vols!N1651,"")</f>
        <v/>
      </c>
      <c r="H1651" s="113" t="str">
        <f>IF($D$13=DataValidation!$A$6,Vols!O1651/100,"")</f>
        <v/>
      </c>
    </row>
    <row r="1652" spans="7:8" ht="15.75" x14ac:dyDescent="0.25">
      <c r="G1652" s="20" t="str">
        <f>IF($D$13=DataValidation!$A$6,Vols!N1652,"")</f>
        <v/>
      </c>
      <c r="H1652" s="113" t="str">
        <f>IF($D$13=DataValidation!$A$6,Vols!O1652/100,"")</f>
        <v/>
      </c>
    </row>
    <row r="1653" spans="7:8" ht="15.75" x14ac:dyDescent="0.25">
      <c r="G1653" s="20" t="str">
        <f>IF($D$13=DataValidation!$A$6,Vols!N1653,"")</f>
        <v/>
      </c>
      <c r="H1653" s="113" t="str">
        <f>IF($D$13=DataValidation!$A$6,Vols!O1653/100,"")</f>
        <v/>
      </c>
    </row>
    <row r="1654" spans="7:8" ht="15.75" x14ac:dyDescent="0.25">
      <c r="G1654" s="20" t="str">
        <f>IF($D$13=DataValidation!$A$6,Vols!N1654,"")</f>
        <v/>
      </c>
      <c r="H1654" s="113" t="str">
        <f>IF($D$13=DataValidation!$A$6,Vols!O1654/100,"")</f>
        <v/>
      </c>
    </row>
    <row r="1655" spans="7:8" ht="15.75" x14ac:dyDescent="0.25">
      <c r="G1655" s="20" t="str">
        <f>IF($D$13=DataValidation!$A$6,Vols!N1655,"")</f>
        <v/>
      </c>
      <c r="H1655" s="113" t="str">
        <f>IF($D$13=DataValidation!$A$6,Vols!O1655/100,"")</f>
        <v/>
      </c>
    </row>
    <row r="1656" spans="7:8" ht="15.75" x14ac:dyDescent="0.25">
      <c r="G1656" s="20" t="str">
        <f>IF($D$13=DataValidation!$A$6,Vols!N1656,"")</f>
        <v/>
      </c>
      <c r="H1656" s="113" t="str">
        <f>IF($D$13=DataValidation!$A$6,Vols!O1656/100,"")</f>
        <v/>
      </c>
    </row>
    <row r="1657" spans="7:8" ht="15.75" x14ac:dyDescent="0.25">
      <c r="G1657" s="20" t="str">
        <f>IF($D$13=DataValidation!$A$6,Vols!N1657,"")</f>
        <v/>
      </c>
      <c r="H1657" s="113" t="str">
        <f>IF($D$13=DataValidation!$A$6,Vols!O1657/100,"")</f>
        <v/>
      </c>
    </row>
    <row r="1658" spans="7:8" ht="15.75" x14ac:dyDescent="0.25">
      <c r="G1658" s="20" t="str">
        <f>IF($D$13=DataValidation!$A$6,Vols!N1658,"")</f>
        <v/>
      </c>
      <c r="H1658" s="113" t="str">
        <f>IF($D$13=DataValidation!$A$6,Vols!O1658/100,"")</f>
        <v/>
      </c>
    </row>
    <row r="1659" spans="7:8" ht="15.75" x14ac:dyDescent="0.25">
      <c r="G1659" s="20" t="str">
        <f>IF($D$13=DataValidation!$A$6,Vols!N1659,"")</f>
        <v/>
      </c>
      <c r="H1659" s="113" t="str">
        <f>IF($D$13=DataValidation!$A$6,Vols!O1659/100,"")</f>
        <v/>
      </c>
    </row>
    <row r="1660" spans="7:8" ht="15.75" x14ac:dyDescent="0.25">
      <c r="G1660" s="20" t="str">
        <f>IF($D$13=DataValidation!$A$6,Vols!N1660,"")</f>
        <v/>
      </c>
      <c r="H1660" s="113" t="str">
        <f>IF($D$13=DataValidation!$A$6,Vols!O1660/100,"")</f>
        <v/>
      </c>
    </row>
    <row r="1661" spans="7:8" ht="15.75" x14ac:dyDescent="0.25">
      <c r="G1661" s="20" t="str">
        <f>IF($D$13=DataValidation!$A$6,Vols!N1661,"")</f>
        <v/>
      </c>
      <c r="H1661" s="113" t="str">
        <f>IF($D$13=DataValidation!$A$6,Vols!O1661/100,"")</f>
        <v/>
      </c>
    </row>
    <row r="1662" spans="7:8" ht="15.75" x14ac:dyDescent="0.25">
      <c r="G1662" s="20" t="str">
        <f>IF($D$13=DataValidation!$A$6,Vols!N1662,"")</f>
        <v/>
      </c>
      <c r="H1662" s="113" t="str">
        <f>IF($D$13=DataValidation!$A$6,Vols!O1662/100,"")</f>
        <v/>
      </c>
    </row>
    <row r="1663" spans="7:8" ht="15.75" x14ac:dyDescent="0.25">
      <c r="G1663" s="20" t="str">
        <f>IF($D$13=DataValidation!$A$6,Vols!N1663,"")</f>
        <v/>
      </c>
      <c r="H1663" s="113" t="str">
        <f>IF($D$13=DataValidation!$A$6,Vols!O1663/100,"")</f>
        <v/>
      </c>
    </row>
    <row r="1664" spans="7:8" ht="15.75" x14ac:dyDescent="0.25">
      <c r="G1664" s="20" t="str">
        <f>IF($D$13=DataValidation!$A$6,Vols!N1664,"")</f>
        <v/>
      </c>
      <c r="H1664" s="113" t="str">
        <f>IF($D$13=DataValidation!$A$6,Vols!O1664/100,"")</f>
        <v/>
      </c>
    </row>
    <row r="1665" spans="7:8" ht="15.75" x14ac:dyDescent="0.25">
      <c r="G1665" s="20" t="str">
        <f>IF($D$13=DataValidation!$A$6,Vols!N1665,"")</f>
        <v/>
      </c>
      <c r="H1665" s="113" t="str">
        <f>IF($D$13=DataValidation!$A$6,Vols!O1665/100,"")</f>
        <v/>
      </c>
    </row>
    <row r="1666" spans="7:8" ht="15.75" x14ac:dyDescent="0.25">
      <c r="G1666" s="20" t="str">
        <f>IF($D$13=DataValidation!$A$6,Vols!N1666,"")</f>
        <v/>
      </c>
      <c r="H1666" s="113" t="str">
        <f>IF($D$13=DataValidation!$A$6,Vols!O1666/100,"")</f>
        <v/>
      </c>
    </row>
    <row r="1667" spans="7:8" ht="15.75" x14ac:dyDescent="0.25">
      <c r="G1667" s="20" t="str">
        <f>IF($D$13=DataValidation!$A$6,Vols!N1667,"")</f>
        <v/>
      </c>
      <c r="H1667" s="113" t="str">
        <f>IF($D$13=DataValidation!$A$6,Vols!O1667/100,"")</f>
        <v/>
      </c>
    </row>
    <row r="1668" spans="7:8" ht="15.75" x14ac:dyDescent="0.25">
      <c r="G1668" s="20" t="str">
        <f>IF($D$13=DataValidation!$A$6,Vols!N1668,"")</f>
        <v/>
      </c>
      <c r="H1668" s="113" t="str">
        <f>IF($D$13=DataValidation!$A$6,Vols!O1668/100,"")</f>
        <v/>
      </c>
    </row>
    <row r="1669" spans="7:8" ht="15.75" x14ac:dyDescent="0.25">
      <c r="G1669" s="20" t="str">
        <f>IF($D$13=DataValidation!$A$6,Vols!N1669,"")</f>
        <v/>
      </c>
      <c r="H1669" s="113" t="str">
        <f>IF($D$13=DataValidation!$A$6,Vols!O1669/100,"")</f>
        <v/>
      </c>
    </row>
    <row r="1670" spans="7:8" ht="15.75" x14ac:dyDescent="0.25">
      <c r="G1670" s="20" t="str">
        <f>IF($D$13=DataValidation!$A$6,Vols!N1670,"")</f>
        <v/>
      </c>
      <c r="H1670" s="113" t="str">
        <f>IF($D$13=DataValidation!$A$6,Vols!O1670/100,"")</f>
        <v/>
      </c>
    </row>
    <row r="1671" spans="7:8" ht="15.75" x14ac:dyDescent="0.25">
      <c r="G1671" s="20" t="str">
        <f>IF($D$13=DataValidation!$A$6,Vols!N1671,"")</f>
        <v/>
      </c>
      <c r="H1671" s="113" t="str">
        <f>IF($D$13=DataValidation!$A$6,Vols!O1671/100,"")</f>
        <v/>
      </c>
    </row>
    <row r="1672" spans="7:8" ht="15.75" x14ac:dyDescent="0.25">
      <c r="G1672" s="20" t="str">
        <f>IF($D$13=DataValidation!$A$6,Vols!N1672,"")</f>
        <v/>
      </c>
      <c r="H1672" s="113" t="str">
        <f>IF($D$13=DataValidation!$A$6,Vols!O1672/100,"")</f>
        <v/>
      </c>
    </row>
    <row r="1673" spans="7:8" ht="15.75" x14ac:dyDescent="0.25">
      <c r="G1673" s="20" t="str">
        <f>IF($D$13=DataValidation!$A$6,Vols!N1673,"")</f>
        <v/>
      </c>
      <c r="H1673" s="113" t="str">
        <f>IF($D$13=DataValidation!$A$6,Vols!O1673/100,"")</f>
        <v/>
      </c>
    </row>
    <row r="1674" spans="7:8" ht="15.75" x14ac:dyDescent="0.25">
      <c r="G1674" s="20" t="str">
        <f>IF($D$13=DataValidation!$A$6,Vols!N1674,"")</f>
        <v/>
      </c>
      <c r="H1674" s="113" t="str">
        <f>IF($D$13=DataValidation!$A$6,Vols!O1674/100,"")</f>
        <v/>
      </c>
    </row>
    <row r="1675" spans="7:8" ht="15.75" x14ac:dyDescent="0.25">
      <c r="G1675" s="20" t="str">
        <f>IF($D$13=DataValidation!$A$6,Vols!N1675,"")</f>
        <v/>
      </c>
      <c r="H1675" s="113" t="str">
        <f>IF($D$13=DataValidation!$A$6,Vols!O1675/100,"")</f>
        <v/>
      </c>
    </row>
    <row r="1676" spans="7:8" ht="15.75" x14ac:dyDescent="0.25">
      <c r="G1676" s="20" t="str">
        <f>IF($D$13=DataValidation!$A$6,Vols!N1676,"")</f>
        <v/>
      </c>
      <c r="H1676" s="113" t="str">
        <f>IF($D$13=DataValidation!$A$6,Vols!O1676/100,"")</f>
        <v/>
      </c>
    </row>
    <row r="1677" spans="7:8" ht="15.75" x14ac:dyDescent="0.25">
      <c r="G1677" s="20" t="str">
        <f>IF($D$13=DataValidation!$A$6,Vols!N1677,"")</f>
        <v/>
      </c>
      <c r="H1677" s="113" t="str">
        <f>IF($D$13=DataValidation!$A$6,Vols!O1677/100,"")</f>
        <v/>
      </c>
    </row>
    <row r="1678" spans="7:8" ht="15.75" x14ac:dyDescent="0.25">
      <c r="G1678" s="20" t="str">
        <f>IF($D$13=DataValidation!$A$6,Vols!N1678,"")</f>
        <v/>
      </c>
      <c r="H1678" s="113" t="str">
        <f>IF($D$13=DataValidation!$A$6,Vols!O1678/100,"")</f>
        <v/>
      </c>
    </row>
    <row r="1679" spans="7:8" ht="15.75" x14ac:dyDescent="0.25">
      <c r="G1679" s="20" t="str">
        <f>IF($D$13=DataValidation!$A$6,Vols!N1679,"")</f>
        <v/>
      </c>
      <c r="H1679" s="113" t="str">
        <f>IF($D$13=DataValidation!$A$6,Vols!O1679/100,"")</f>
        <v/>
      </c>
    </row>
    <row r="1680" spans="7:8" ht="15.75" x14ac:dyDescent="0.25">
      <c r="G1680" s="20" t="str">
        <f>IF($D$13=DataValidation!$A$6,Vols!N1680,"")</f>
        <v/>
      </c>
      <c r="H1680" s="113" t="str">
        <f>IF($D$13=DataValidation!$A$6,Vols!O1680/100,"")</f>
        <v/>
      </c>
    </row>
    <row r="1681" spans="7:8" ht="15.75" x14ac:dyDescent="0.25">
      <c r="G1681" s="20" t="str">
        <f>IF($D$13=DataValidation!$A$6,Vols!N1681,"")</f>
        <v/>
      </c>
      <c r="H1681" s="113" t="str">
        <f>IF($D$13=DataValidation!$A$6,Vols!O1681/100,"")</f>
        <v/>
      </c>
    </row>
    <row r="1682" spans="7:8" ht="15.75" x14ac:dyDescent="0.25">
      <c r="G1682" s="20" t="str">
        <f>IF($D$13=DataValidation!$A$6,Vols!N1682,"")</f>
        <v/>
      </c>
      <c r="H1682" s="113" t="str">
        <f>IF($D$13=DataValidation!$A$6,Vols!O1682/100,"")</f>
        <v/>
      </c>
    </row>
    <row r="1683" spans="7:8" ht="15.75" x14ac:dyDescent="0.25">
      <c r="G1683" s="20" t="str">
        <f>IF($D$13=DataValidation!$A$6,Vols!N1683,"")</f>
        <v/>
      </c>
      <c r="H1683" s="113" t="str">
        <f>IF($D$13=DataValidation!$A$6,Vols!O1683/100,"")</f>
        <v/>
      </c>
    </row>
    <row r="1684" spans="7:8" ht="15.75" x14ac:dyDescent="0.25">
      <c r="G1684" s="20" t="str">
        <f>IF($D$13=DataValidation!$A$6,Vols!N1684,"")</f>
        <v/>
      </c>
      <c r="H1684" s="113" t="str">
        <f>IF($D$13=DataValidation!$A$6,Vols!O1684/100,"")</f>
        <v/>
      </c>
    </row>
    <row r="1685" spans="7:8" ht="15.75" x14ac:dyDescent="0.25">
      <c r="G1685" s="20" t="str">
        <f>IF($D$13=DataValidation!$A$6,Vols!N1685,"")</f>
        <v/>
      </c>
      <c r="H1685" s="113" t="str">
        <f>IF($D$13=DataValidation!$A$6,Vols!O1685/100,"")</f>
        <v/>
      </c>
    </row>
    <row r="1686" spans="7:8" ht="15.75" x14ac:dyDescent="0.25">
      <c r="G1686" s="20" t="str">
        <f>IF($D$13=DataValidation!$A$6,Vols!N1686,"")</f>
        <v/>
      </c>
      <c r="H1686" s="113" t="str">
        <f>IF($D$13=DataValidation!$A$6,Vols!O1686/100,"")</f>
        <v/>
      </c>
    </row>
    <row r="1687" spans="7:8" ht="15.75" x14ac:dyDescent="0.25">
      <c r="G1687" s="20" t="str">
        <f>IF($D$13=DataValidation!$A$6,Vols!N1687,"")</f>
        <v/>
      </c>
      <c r="H1687" s="113" t="str">
        <f>IF($D$13=DataValidation!$A$6,Vols!O1687/100,"")</f>
        <v/>
      </c>
    </row>
    <row r="1688" spans="7:8" ht="15.75" x14ac:dyDescent="0.25">
      <c r="G1688" s="20" t="str">
        <f>IF($D$13=DataValidation!$A$6,Vols!N1688,"")</f>
        <v/>
      </c>
      <c r="H1688" s="113" t="str">
        <f>IF($D$13=DataValidation!$A$6,Vols!O1688/100,"")</f>
        <v/>
      </c>
    </row>
    <row r="1689" spans="7:8" ht="15.75" x14ac:dyDescent="0.25">
      <c r="G1689" s="20" t="str">
        <f>IF($D$13=DataValidation!$A$6,Vols!N1689,"")</f>
        <v/>
      </c>
      <c r="H1689" s="113" t="str">
        <f>IF($D$13=DataValidation!$A$6,Vols!O1689/100,"")</f>
        <v/>
      </c>
    </row>
    <row r="1690" spans="7:8" ht="15.75" x14ac:dyDescent="0.25">
      <c r="G1690" s="20" t="str">
        <f>IF($D$13=DataValidation!$A$6,Vols!N1690,"")</f>
        <v/>
      </c>
      <c r="H1690" s="113" t="str">
        <f>IF($D$13=DataValidation!$A$6,Vols!O1690/100,"")</f>
        <v/>
      </c>
    </row>
    <row r="1691" spans="7:8" ht="15.75" x14ac:dyDescent="0.25">
      <c r="G1691" s="20" t="str">
        <f>IF($D$13=DataValidation!$A$6,Vols!N1691,"")</f>
        <v/>
      </c>
      <c r="H1691" s="113" t="str">
        <f>IF($D$13=DataValidation!$A$6,Vols!O1691/100,"")</f>
        <v/>
      </c>
    </row>
    <row r="1692" spans="7:8" ht="15.75" x14ac:dyDescent="0.25">
      <c r="G1692" s="20" t="str">
        <f>IF($D$13=DataValidation!$A$6,Vols!N1692,"")</f>
        <v/>
      </c>
      <c r="H1692" s="113" t="str">
        <f>IF($D$13=DataValidation!$A$6,Vols!O1692/100,"")</f>
        <v/>
      </c>
    </row>
    <row r="1693" spans="7:8" ht="15.75" x14ac:dyDescent="0.25">
      <c r="G1693" s="20" t="str">
        <f>IF($D$13=DataValidation!$A$6,Vols!N1693,"")</f>
        <v/>
      </c>
      <c r="H1693" s="113" t="str">
        <f>IF($D$13=DataValidation!$A$6,Vols!O1693/100,"")</f>
        <v/>
      </c>
    </row>
    <row r="1694" spans="7:8" ht="15.75" x14ac:dyDescent="0.25">
      <c r="G1694" s="20" t="str">
        <f>IF($D$13=DataValidation!$A$6,Vols!N1694,"")</f>
        <v/>
      </c>
      <c r="H1694" s="113" t="str">
        <f>IF($D$13=DataValidation!$A$6,Vols!O1694/100,"")</f>
        <v/>
      </c>
    </row>
    <row r="1695" spans="7:8" ht="15.75" x14ac:dyDescent="0.25">
      <c r="G1695" s="20" t="str">
        <f>IF($D$13=DataValidation!$A$6,Vols!N1695,"")</f>
        <v/>
      </c>
      <c r="H1695" s="113" t="str">
        <f>IF($D$13=DataValidation!$A$6,Vols!O1695/100,"")</f>
        <v/>
      </c>
    </row>
    <row r="1696" spans="7:8" ht="15.75" x14ac:dyDescent="0.25">
      <c r="G1696" s="20" t="str">
        <f>IF($D$13=DataValidation!$A$6,Vols!N1696,"")</f>
        <v/>
      </c>
      <c r="H1696" s="113" t="str">
        <f>IF($D$13=DataValidation!$A$6,Vols!O1696/100,"")</f>
        <v/>
      </c>
    </row>
    <row r="1697" spans="7:8" ht="15.75" x14ac:dyDescent="0.25">
      <c r="G1697" s="20" t="str">
        <f>IF($D$13=DataValidation!$A$6,Vols!N1697,"")</f>
        <v/>
      </c>
      <c r="H1697" s="113" t="str">
        <f>IF($D$13=DataValidation!$A$6,Vols!O1697/100,"")</f>
        <v/>
      </c>
    </row>
    <row r="1698" spans="7:8" ht="15.75" x14ac:dyDescent="0.25">
      <c r="G1698" s="20" t="str">
        <f>IF($D$13=DataValidation!$A$6,Vols!N1698,"")</f>
        <v/>
      </c>
      <c r="H1698" s="113" t="str">
        <f>IF($D$13=DataValidation!$A$6,Vols!O1698/100,"")</f>
        <v/>
      </c>
    </row>
    <row r="1699" spans="7:8" ht="15.75" x14ac:dyDescent="0.25">
      <c r="G1699" s="20" t="str">
        <f>IF($D$13=DataValidation!$A$6,Vols!N1699,"")</f>
        <v/>
      </c>
      <c r="H1699" s="113" t="str">
        <f>IF($D$13=DataValidation!$A$6,Vols!O1699/100,"")</f>
        <v/>
      </c>
    </row>
    <row r="1700" spans="7:8" ht="15.75" x14ac:dyDescent="0.25">
      <c r="G1700" s="20" t="str">
        <f>IF($D$13=DataValidation!$A$6,Vols!N1700,"")</f>
        <v/>
      </c>
      <c r="H1700" s="113" t="str">
        <f>IF($D$13=DataValidation!$A$6,Vols!O1700/100,"")</f>
        <v/>
      </c>
    </row>
    <row r="1701" spans="7:8" ht="15.75" x14ac:dyDescent="0.25">
      <c r="G1701" s="20" t="str">
        <f>IF($D$13=DataValidation!$A$6,Vols!N1701,"")</f>
        <v/>
      </c>
      <c r="H1701" s="113" t="str">
        <f>IF($D$13=DataValidation!$A$6,Vols!O1701/100,"")</f>
        <v/>
      </c>
    </row>
    <row r="1702" spans="7:8" ht="15.75" x14ac:dyDescent="0.25">
      <c r="G1702" s="20" t="str">
        <f>IF($D$13=DataValidation!$A$6,Vols!N1702,"")</f>
        <v/>
      </c>
      <c r="H1702" s="113" t="str">
        <f>IF($D$13=DataValidation!$A$6,Vols!O1702/100,"")</f>
        <v/>
      </c>
    </row>
    <row r="1703" spans="7:8" ht="15.75" x14ac:dyDescent="0.25">
      <c r="G1703" s="20" t="str">
        <f>IF($D$13=DataValidation!$A$6,Vols!N1703,"")</f>
        <v/>
      </c>
      <c r="H1703" s="113" t="str">
        <f>IF($D$13=DataValidation!$A$6,Vols!O1703/100,"")</f>
        <v/>
      </c>
    </row>
    <row r="1704" spans="7:8" ht="15.75" x14ac:dyDescent="0.25">
      <c r="G1704" s="20" t="str">
        <f>IF($D$13=DataValidation!$A$6,Vols!N1704,"")</f>
        <v/>
      </c>
      <c r="H1704" s="113" t="str">
        <f>IF($D$13=DataValidation!$A$6,Vols!O1704/100,"")</f>
        <v/>
      </c>
    </row>
    <row r="1705" spans="7:8" ht="15.75" x14ac:dyDescent="0.25">
      <c r="G1705" s="20" t="str">
        <f>IF($D$13=DataValidation!$A$6,Vols!N1705,"")</f>
        <v/>
      </c>
      <c r="H1705" s="113" t="str">
        <f>IF($D$13=DataValidation!$A$6,Vols!O1705/100,"")</f>
        <v/>
      </c>
    </row>
    <row r="1706" spans="7:8" ht="15.75" x14ac:dyDescent="0.25">
      <c r="G1706" s="20" t="str">
        <f>IF($D$13=DataValidation!$A$6,Vols!N1706,"")</f>
        <v/>
      </c>
      <c r="H1706" s="113" t="str">
        <f>IF($D$13=DataValidation!$A$6,Vols!O1706/100,"")</f>
        <v/>
      </c>
    </row>
    <row r="1707" spans="7:8" ht="15.75" x14ac:dyDescent="0.25">
      <c r="G1707" s="20" t="str">
        <f>IF($D$13=DataValidation!$A$6,Vols!N1707,"")</f>
        <v/>
      </c>
      <c r="H1707" s="113" t="str">
        <f>IF($D$13=DataValidation!$A$6,Vols!O1707/100,"")</f>
        <v/>
      </c>
    </row>
    <row r="1708" spans="7:8" ht="15.75" x14ac:dyDescent="0.25">
      <c r="G1708" s="20" t="str">
        <f>IF($D$13=DataValidation!$A$6,Vols!N1708,"")</f>
        <v/>
      </c>
      <c r="H1708" s="113" t="str">
        <f>IF($D$13=DataValidation!$A$6,Vols!O1708/100,"")</f>
        <v/>
      </c>
    </row>
    <row r="1709" spans="7:8" ht="15.75" x14ac:dyDescent="0.25">
      <c r="G1709" s="20" t="str">
        <f>IF($D$13=DataValidation!$A$6,Vols!N1709,"")</f>
        <v/>
      </c>
      <c r="H1709" s="113" t="str">
        <f>IF($D$13=DataValidation!$A$6,Vols!O1709/100,"")</f>
        <v/>
      </c>
    </row>
    <row r="1710" spans="7:8" ht="15.75" x14ac:dyDescent="0.25">
      <c r="G1710" s="20" t="str">
        <f>IF($D$13=DataValidation!$A$6,Vols!N1710,"")</f>
        <v/>
      </c>
      <c r="H1710" s="113" t="str">
        <f>IF($D$13=DataValidation!$A$6,Vols!O1710/100,"")</f>
        <v/>
      </c>
    </row>
    <row r="1711" spans="7:8" ht="15.75" x14ac:dyDescent="0.25">
      <c r="G1711" s="20" t="str">
        <f>IF($D$13=DataValidation!$A$6,Vols!N1711,"")</f>
        <v/>
      </c>
      <c r="H1711" s="113" t="str">
        <f>IF($D$13=DataValidation!$A$6,Vols!O1711/100,"")</f>
        <v/>
      </c>
    </row>
    <row r="1712" spans="7:8" ht="15.75" x14ac:dyDescent="0.25">
      <c r="G1712" s="20" t="str">
        <f>IF($D$13=DataValidation!$A$6,Vols!N1712,"")</f>
        <v/>
      </c>
      <c r="H1712" s="113" t="str">
        <f>IF($D$13=DataValidation!$A$6,Vols!O1712/100,"")</f>
        <v/>
      </c>
    </row>
    <row r="1713" spans="7:8" ht="15.75" x14ac:dyDescent="0.25">
      <c r="G1713" s="20" t="str">
        <f>IF($D$13=DataValidation!$A$6,Vols!N1713,"")</f>
        <v/>
      </c>
      <c r="H1713" s="113" t="str">
        <f>IF($D$13=DataValidation!$A$6,Vols!O1713/100,"")</f>
        <v/>
      </c>
    </row>
    <row r="1714" spans="7:8" ht="15.75" x14ac:dyDescent="0.25">
      <c r="G1714" s="20" t="str">
        <f>IF($D$13=DataValidation!$A$6,Vols!N1714,"")</f>
        <v/>
      </c>
      <c r="H1714" s="113" t="str">
        <f>IF($D$13=DataValidation!$A$6,Vols!O1714/100,"")</f>
        <v/>
      </c>
    </row>
    <row r="1715" spans="7:8" ht="15.75" x14ac:dyDescent="0.25">
      <c r="G1715" s="20" t="str">
        <f>IF($D$13=DataValidation!$A$6,Vols!N1715,"")</f>
        <v/>
      </c>
      <c r="H1715" s="113" t="str">
        <f>IF($D$13=DataValidation!$A$6,Vols!O1715/100,"")</f>
        <v/>
      </c>
    </row>
    <row r="1716" spans="7:8" ht="15.75" x14ac:dyDescent="0.25">
      <c r="G1716" s="20" t="str">
        <f>IF($D$13=DataValidation!$A$6,Vols!N1716,"")</f>
        <v/>
      </c>
      <c r="H1716" s="113" t="str">
        <f>IF($D$13=DataValidation!$A$6,Vols!O1716/100,"")</f>
        <v/>
      </c>
    </row>
    <row r="1717" spans="7:8" ht="15.75" x14ac:dyDescent="0.25">
      <c r="G1717" s="20" t="str">
        <f>IF($D$13=DataValidation!$A$6,Vols!N1717,"")</f>
        <v/>
      </c>
      <c r="H1717" s="113" t="str">
        <f>IF($D$13=DataValidation!$A$6,Vols!O1717/100,"")</f>
        <v/>
      </c>
    </row>
    <row r="1718" spans="7:8" ht="15.75" x14ac:dyDescent="0.25">
      <c r="G1718" s="20" t="str">
        <f>IF($D$13=DataValidation!$A$6,Vols!N1718,"")</f>
        <v/>
      </c>
      <c r="H1718" s="113" t="str">
        <f>IF($D$13=DataValidation!$A$6,Vols!O1718/100,"")</f>
        <v/>
      </c>
    </row>
    <row r="1719" spans="7:8" ht="15.75" x14ac:dyDescent="0.25">
      <c r="G1719" s="20" t="str">
        <f>IF($D$13=DataValidation!$A$6,Vols!N1719,"")</f>
        <v/>
      </c>
      <c r="H1719" s="113" t="str">
        <f>IF($D$13=DataValidation!$A$6,Vols!O1719/100,"")</f>
        <v/>
      </c>
    </row>
    <row r="1720" spans="7:8" ht="15.75" x14ac:dyDescent="0.25">
      <c r="G1720" s="20" t="str">
        <f>IF($D$13=DataValidation!$A$6,Vols!N1720,"")</f>
        <v/>
      </c>
      <c r="H1720" s="113" t="str">
        <f>IF($D$13=DataValidation!$A$6,Vols!O1720/100,"")</f>
        <v/>
      </c>
    </row>
    <row r="1721" spans="7:8" ht="15.75" x14ac:dyDescent="0.25">
      <c r="G1721" s="20" t="str">
        <f>IF($D$13=DataValidation!$A$6,Vols!N1721,"")</f>
        <v/>
      </c>
      <c r="H1721" s="113" t="str">
        <f>IF($D$13=DataValidation!$A$6,Vols!O1721/100,"")</f>
        <v/>
      </c>
    </row>
    <row r="1722" spans="7:8" ht="15.75" x14ac:dyDescent="0.25">
      <c r="G1722" s="20" t="str">
        <f>IF($D$13=DataValidation!$A$6,Vols!N1722,"")</f>
        <v/>
      </c>
      <c r="H1722" s="113" t="str">
        <f>IF($D$13=DataValidation!$A$6,Vols!O1722/100,"")</f>
        <v/>
      </c>
    </row>
    <row r="1723" spans="7:8" ht="15.75" x14ac:dyDescent="0.25">
      <c r="G1723" s="20" t="str">
        <f>IF($D$13=DataValidation!$A$6,Vols!N1723,"")</f>
        <v/>
      </c>
      <c r="H1723" s="113" t="str">
        <f>IF($D$13=DataValidation!$A$6,Vols!O1723/100,"")</f>
        <v/>
      </c>
    </row>
    <row r="1724" spans="7:8" ht="15.75" x14ac:dyDescent="0.25">
      <c r="G1724" s="20" t="str">
        <f>IF($D$13=DataValidation!$A$6,Vols!N1724,"")</f>
        <v/>
      </c>
      <c r="H1724" s="113" t="str">
        <f>IF($D$13=DataValidation!$A$6,Vols!O1724/100,"")</f>
        <v/>
      </c>
    </row>
    <row r="1725" spans="7:8" ht="15.75" x14ac:dyDescent="0.25">
      <c r="G1725" s="20" t="str">
        <f>IF($D$13=DataValidation!$A$6,Vols!N1725,"")</f>
        <v/>
      </c>
      <c r="H1725" s="113" t="str">
        <f>IF($D$13=DataValidation!$A$6,Vols!O1725/100,"")</f>
        <v/>
      </c>
    </row>
    <row r="1726" spans="7:8" ht="15.75" x14ac:dyDescent="0.25">
      <c r="G1726" s="20" t="str">
        <f>IF($D$13=DataValidation!$A$6,Vols!N1726,"")</f>
        <v/>
      </c>
      <c r="H1726" s="113" t="str">
        <f>IF($D$13=DataValidation!$A$6,Vols!O1726/100,"")</f>
        <v/>
      </c>
    </row>
    <row r="1727" spans="7:8" ht="15.75" x14ac:dyDescent="0.25">
      <c r="G1727" s="20" t="str">
        <f>IF($D$13=DataValidation!$A$6,Vols!N1727,"")</f>
        <v/>
      </c>
      <c r="H1727" s="113" t="str">
        <f>IF($D$13=DataValidation!$A$6,Vols!O1727/100,"")</f>
        <v/>
      </c>
    </row>
    <row r="1728" spans="7:8" ht="15.75" x14ac:dyDescent="0.25">
      <c r="G1728" s="20" t="str">
        <f>IF($D$13=DataValidation!$A$6,Vols!N1728,"")</f>
        <v/>
      </c>
      <c r="H1728" s="113" t="str">
        <f>IF($D$13=DataValidation!$A$6,Vols!O1728/100,"")</f>
        <v/>
      </c>
    </row>
    <row r="1729" spans="7:8" ht="15.75" x14ac:dyDescent="0.25">
      <c r="G1729" s="20" t="str">
        <f>IF($D$13=DataValidation!$A$6,Vols!N1729,"")</f>
        <v/>
      </c>
      <c r="H1729" s="113" t="str">
        <f>IF($D$13=DataValidation!$A$6,Vols!O1729/100,"")</f>
        <v/>
      </c>
    </row>
    <row r="1730" spans="7:8" ht="15.75" x14ac:dyDescent="0.25">
      <c r="G1730" s="20" t="str">
        <f>IF($D$13=DataValidation!$A$6,Vols!N1730,"")</f>
        <v/>
      </c>
      <c r="H1730" s="113" t="str">
        <f>IF($D$13=DataValidation!$A$6,Vols!O1730/100,"")</f>
        <v/>
      </c>
    </row>
    <row r="1731" spans="7:8" ht="15.75" x14ac:dyDescent="0.25">
      <c r="G1731" s="20" t="str">
        <f>IF($D$13=DataValidation!$A$6,Vols!N1731,"")</f>
        <v/>
      </c>
      <c r="H1731" s="113" t="str">
        <f>IF($D$13=DataValidation!$A$6,Vols!O1731/100,"")</f>
        <v/>
      </c>
    </row>
    <row r="1732" spans="7:8" ht="15.75" x14ac:dyDescent="0.25">
      <c r="G1732" s="20" t="str">
        <f>IF($D$13=DataValidation!$A$6,Vols!N1732,"")</f>
        <v/>
      </c>
      <c r="H1732" s="113" t="str">
        <f>IF($D$13=DataValidation!$A$6,Vols!O1732/100,"")</f>
        <v/>
      </c>
    </row>
    <row r="1733" spans="7:8" ht="15.75" x14ac:dyDescent="0.25">
      <c r="G1733" s="20" t="str">
        <f>IF($D$13=DataValidation!$A$6,Vols!N1733,"")</f>
        <v/>
      </c>
      <c r="H1733" s="113" t="str">
        <f>IF($D$13=DataValidation!$A$6,Vols!O1733/100,"")</f>
        <v/>
      </c>
    </row>
    <row r="1734" spans="7:8" ht="15.75" x14ac:dyDescent="0.25">
      <c r="G1734" s="20" t="str">
        <f>IF($D$13=DataValidation!$A$6,Vols!N1734,"")</f>
        <v/>
      </c>
      <c r="H1734" s="113" t="str">
        <f>IF($D$13=DataValidation!$A$6,Vols!O1734/100,"")</f>
        <v/>
      </c>
    </row>
    <row r="1735" spans="7:8" ht="15.75" x14ac:dyDescent="0.25">
      <c r="G1735" s="20" t="str">
        <f>IF($D$13=DataValidation!$A$6,Vols!N1735,"")</f>
        <v/>
      </c>
      <c r="H1735" s="113" t="str">
        <f>IF($D$13=DataValidation!$A$6,Vols!O1735/100,"")</f>
        <v/>
      </c>
    </row>
    <row r="1736" spans="7:8" ht="15.75" x14ac:dyDescent="0.25">
      <c r="G1736" s="20" t="str">
        <f>IF($D$13=DataValidation!$A$6,Vols!N1736,"")</f>
        <v/>
      </c>
      <c r="H1736" s="113" t="str">
        <f>IF($D$13=DataValidation!$A$6,Vols!O1736/100,"")</f>
        <v/>
      </c>
    </row>
    <row r="1737" spans="7:8" ht="15.75" x14ac:dyDescent="0.25">
      <c r="G1737" s="20" t="str">
        <f>IF($D$13=DataValidation!$A$6,Vols!N1737,"")</f>
        <v/>
      </c>
      <c r="H1737" s="113" t="str">
        <f>IF($D$13=DataValidation!$A$6,Vols!O1737/100,"")</f>
        <v/>
      </c>
    </row>
    <row r="1738" spans="7:8" ht="15.75" x14ac:dyDescent="0.25">
      <c r="G1738" s="20" t="str">
        <f>IF($D$13=DataValidation!$A$6,Vols!N1738,"")</f>
        <v/>
      </c>
      <c r="H1738" s="113" t="str">
        <f>IF($D$13=DataValidation!$A$6,Vols!O1738/100,"")</f>
        <v/>
      </c>
    </row>
    <row r="1739" spans="7:8" ht="15.75" x14ac:dyDescent="0.25">
      <c r="G1739" s="20" t="str">
        <f>IF($D$13=DataValidation!$A$6,Vols!N1739,"")</f>
        <v/>
      </c>
      <c r="H1739" s="113" t="str">
        <f>IF($D$13=DataValidation!$A$6,Vols!O1739/100,"")</f>
        <v/>
      </c>
    </row>
    <row r="1740" spans="7:8" ht="15.75" x14ac:dyDescent="0.25">
      <c r="G1740" s="20" t="str">
        <f>IF($D$13=DataValidation!$A$6,Vols!N1740,"")</f>
        <v/>
      </c>
      <c r="H1740" s="113" t="str">
        <f>IF($D$13=DataValidation!$A$6,Vols!O1740/100,"")</f>
        <v/>
      </c>
    </row>
    <row r="1741" spans="7:8" ht="15.75" x14ac:dyDescent="0.25">
      <c r="G1741" s="20" t="str">
        <f>IF($D$13=DataValidation!$A$6,Vols!N1741,"")</f>
        <v/>
      </c>
      <c r="H1741" s="113" t="str">
        <f>IF($D$13=DataValidation!$A$6,Vols!O1741/100,"")</f>
        <v/>
      </c>
    </row>
    <row r="1742" spans="7:8" ht="15.75" x14ac:dyDescent="0.25">
      <c r="G1742" s="20" t="str">
        <f>IF($D$13=DataValidation!$A$6,Vols!N1742,"")</f>
        <v/>
      </c>
      <c r="H1742" s="113" t="str">
        <f>IF($D$13=DataValidation!$A$6,Vols!O1742/100,"")</f>
        <v/>
      </c>
    </row>
    <row r="1743" spans="7:8" ht="15.75" x14ac:dyDescent="0.25">
      <c r="G1743" s="20" t="str">
        <f>IF($D$13=DataValidation!$A$6,Vols!N1743,"")</f>
        <v/>
      </c>
      <c r="H1743" s="113" t="str">
        <f>IF($D$13=DataValidation!$A$6,Vols!O1743/100,"")</f>
        <v/>
      </c>
    </row>
    <row r="1744" spans="7:8" ht="15.75" x14ac:dyDescent="0.25">
      <c r="G1744" s="20" t="str">
        <f>IF($D$13=DataValidation!$A$6,Vols!N1744,"")</f>
        <v/>
      </c>
      <c r="H1744" s="113" t="str">
        <f>IF($D$13=DataValidation!$A$6,Vols!O1744/100,"")</f>
        <v/>
      </c>
    </row>
    <row r="1745" spans="7:8" ht="15.75" x14ac:dyDescent="0.25">
      <c r="G1745" s="20" t="str">
        <f>IF($D$13=DataValidation!$A$6,Vols!N1745,"")</f>
        <v/>
      </c>
      <c r="H1745" s="113" t="str">
        <f>IF($D$13=DataValidation!$A$6,Vols!O1745/100,"")</f>
        <v/>
      </c>
    </row>
    <row r="1746" spans="7:8" ht="15.75" x14ac:dyDescent="0.25">
      <c r="G1746" s="20" t="str">
        <f>IF($D$13=DataValidation!$A$6,Vols!N1746,"")</f>
        <v/>
      </c>
      <c r="H1746" s="113" t="str">
        <f>IF($D$13=DataValidation!$A$6,Vols!O1746/100,"")</f>
        <v/>
      </c>
    </row>
    <row r="1747" spans="7:8" ht="15.75" x14ac:dyDescent="0.25">
      <c r="G1747" s="20" t="str">
        <f>IF($D$13=DataValidation!$A$6,Vols!N1747,"")</f>
        <v/>
      </c>
      <c r="H1747" s="113" t="str">
        <f>IF($D$13=DataValidation!$A$6,Vols!O1747/100,"")</f>
        <v/>
      </c>
    </row>
    <row r="1748" spans="7:8" ht="15.75" x14ac:dyDescent="0.25">
      <c r="G1748" s="20" t="str">
        <f>IF($D$13=DataValidation!$A$6,Vols!N1748,"")</f>
        <v/>
      </c>
      <c r="H1748" s="113" t="str">
        <f>IF($D$13=DataValidation!$A$6,Vols!O1748/100,"")</f>
        <v/>
      </c>
    </row>
    <row r="1749" spans="7:8" ht="15.75" x14ac:dyDescent="0.25">
      <c r="G1749" s="20" t="str">
        <f>IF($D$13=DataValidation!$A$6,Vols!N1749,"")</f>
        <v/>
      </c>
      <c r="H1749" s="113" t="str">
        <f>IF($D$13=DataValidation!$A$6,Vols!O1749/100,"")</f>
        <v/>
      </c>
    </row>
    <row r="1750" spans="7:8" ht="15.75" x14ac:dyDescent="0.25">
      <c r="G1750" s="20" t="str">
        <f>IF($D$13=DataValidation!$A$6,Vols!N1750,"")</f>
        <v/>
      </c>
      <c r="H1750" s="113" t="str">
        <f>IF($D$13=DataValidation!$A$6,Vols!O1750/100,"")</f>
        <v/>
      </c>
    </row>
    <row r="1751" spans="7:8" ht="15.75" x14ac:dyDescent="0.25">
      <c r="G1751" s="20" t="str">
        <f>IF($D$13=DataValidation!$A$6,Vols!N1751,"")</f>
        <v/>
      </c>
      <c r="H1751" s="113" t="str">
        <f>IF($D$13=DataValidation!$A$6,Vols!O1751/100,"")</f>
        <v/>
      </c>
    </row>
    <row r="1752" spans="7:8" ht="15.75" x14ac:dyDescent="0.25">
      <c r="G1752" s="20" t="str">
        <f>IF($D$13=DataValidation!$A$6,Vols!N1752,"")</f>
        <v/>
      </c>
      <c r="H1752" s="113" t="str">
        <f>IF($D$13=DataValidation!$A$6,Vols!O1752/100,"")</f>
        <v/>
      </c>
    </row>
    <row r="1753" spans="7:8" ht="15.75" x14ac:dyDescent="0.25">
      <c r="G1753" s="20" t="str">
        <f>IF($D$13=DataValidation!$A$6,Vols!N1753,"")</f>
        <v/>
      </c>
      <c r="H1753" s="113" t="str">
        <f>IF($D$13=DataValidation!$A$6,Vols!O1753/100,"")</f>
        <v/>
      </c>
    </row>
    <row r="1754" spans="7:8" ht="15.75" x14ac:dyDescent="0.25">
      <c r="G1754" s="20" t="str">
        <f>IF($D$13=DataValidation!$A$6,Vols!N1754,"")</f>
        <v/>
      </c>
      <c r="H1754" s="113" t="str">
        <f>IF($D$13=DataValidation!$A$6,Vols!O1754/100,"")</f>
        <v/>
      </c>
    </row>
    <row r="1755" spans="7:8" ht="15.75" x14ac:dyDescent="0.25">
      <c r="G1755" s="20" t="str">
        <f>IF($D$13=DataValidation!$A$6,Vols!N1755,"")</f>
        <v/>
      </c>
      <c r="H1755" s="113" t="str">
        <f>IF($D$13=DataValidation!$A$6,Vols!O1755/100,"")</f>
        <v/>
      </c>
    </row>
    <row r="1756" spans="7:8" ht="15.75" x14ac:dyDescent="0.25">
      <c r="G1756" s="20" t="str">
        <f>IF($D$13=DataValidation!$A$6,Vols!N1756,"")</f>
        <v/>
      </c>
      <c r="H1756" s="113" t="str">
        <f>IF($D$13=DataValidation!$A$6,Vols!O1756/100,"")</f>
        <v/>
      </c>
    </row>
    <row r="1757" spans="7:8" ht="15.75" x14ac:dyDescent="0.25">
      <c r="G1757" s="20" t="str">
        <f>IF($D$13=DataValidation!$A$6,Vols!N1757,"")</f>
        <v/>
      </c>
      <c r="H1757" s="113" t="str">
        <f>IF($D$13=DataValidation!$A$6,Vols!O1757/100,"")</f>
        <v/>
      </c>
    </row>
    <row r="1758" spans="7:8" ht="15.75" x14ac:dyDescent="0.25">
      <c r="G1758" s="20" t="str">
        <f>IF($D$13=DataValidation!$A$6,Vols!N1758,"")</f>
        <v/>
      </c>
      <c r="H1758" s="113" t="str">
        <f>IF($D$13=DataValidation!$A$6,Vols!O1758/100,"")</f>
        <v/>
      </c>
    </row>
    <row r="1759" spans="7:8" ht="15.75" x14ac:dyDescent="0.25">
      <c r="G1759" s="20" t="str">
        <f>IF($D$13=DataValidation!$A$6,Vols!N1759,"")</f>
        <v/>
      </c>
      <c r="H1759" s="113" t="str">
        <f>IF($D$13=DataValidation!$A$6,Vols!O1759/100,"")</f>
        <v/>
      </c>
    </row>
    <row r="1760" spans="7:8" ht="15.75" x14ac:dyDescent="0.25">
      <c r="G1760" s="20" t="str">
        <f>IF($D$13=DataValidation!$A$6,Vols!N1760,"")</f>
        <v/>
      </c>
      <c r="H1760" s="113" t="str">
        <f>IF($D$13=DataValidation!$A$6,Vols!O1760/100,"")</f>
        <v/>
      </c>
    </row>
    <row r="1761" spans="7:8" ht="15.75" x14ac:dyDescent="0.25">
      <c r="G1761" s="20" t="str">
        <f>IF($D$13=DataValidation!$A$6,Vols!N1761,"")</f>
        <v/>
      </c>
      <c r="H1761" s="113" t="str">
        <f>IF($D$13=DataValidation!$A$6,Vols!O1761/100,"")</f>
        <v/>
      </c>
    </row>
    <row r="1762" spans="7:8" ht="15.75" x14ac:dyDescent="0.25">
      <c r="G1762" s="20" t="str">
        <f>IF($D$13=DataValidation!$A$6,Vols!N1762,"")</f>
        <v/>
      </c>
      <c r="H1762" s="113" t="str">
        <f>IF($D$13=DataValidation!$A$6,Vols!O1762/100,"")</f>
        <v/>
      </c>
    </row>
    <row r="1763" spans="7:8" ht="15.75" x14ac:dyDescent="0.25">
      <c r="G1763" s="20" t="str">
        <f>IF($D$13=DataValidation!$A$6,Vols!N1763,"")</f>
        <v/>
      </c>
      <c r="H1763" s="113" t="str">
        <f>IF($D$13=DataValidation!$A$6,Vols!O1763/100,"")</f>
        <v/>
      </c>
    </row>
    <row r="1764" spans="7:8" ht="15.75" x14ac:dyDescent="0.25">
      <c r="G1764" s="20" t="str">
        <f>IF($D$13=DataValidation!$A$6,Vols!N1764,"")</f>
        <v/>
      </c>
      <c r="H1764" s="113" t="str">
        <f>IF($D$13=DataValidation!$A$6,Vols!O1764/100,"")</f>
        <v/>
      </c>
    </row>
    <row r="1765" spans="7:8" ht="15.75" x14ac:dyDescent="0.25">
      <c r="G1765" s="20" t="str">
        <f>IF($D$13=DataValidation!$A$6,Vols!N1765,"")</f>
        <v/>
      </c>
      <c r="H1765" s="113" t="str">
        <f>IF($D$13=DataValidation!$A$6,Vols!O1765/100,"")</f>
        <v/>
      </c>
    </row>
    <row r="1766" spans="7:8" ht="15.75" x14ac:dyDescent="0.25">
      <c r="G1766" s="20" t="str">
        <f>IF($D$13=DataValidation!$A$6,Vols!N1766,"")</f>
        <v/>
      </c>
      <c r="H1766" s="113" t="str">
        <f>IF($D$13=DataValidation!$A$6,Vols!O1766/100,"")</f>
        <v/>
      </c>
    </row>
    <row r="1767" spans="7:8" ht="15.75" x14ac:dyDescent="0.25">
      <c r="G1767" s="20" t="str">
        <f>IF($D$13=DataValidation!$A$6,Vols!N1767,"")</f>
        <v/>
      </c>
      <c r="H1767" s="113" t="str">
        <f>IF($D$13=DataValidation!$A$6,Vols!O1767/100,"")</f>
        <v/>
      </c>
    </row>
    <row r="1768" spans="7:8" ht="15.75" x14ac:dyDescent="0.25">
      <c r="G1768" s="20" t="str">
        <f>IF($D$13=DataValidation!$A$6,Vols!N1768,"")</f>
        <v/>
      </c>
      <c r="H1768" s="113" t="str">
        <f>IF($D$13=DataValidation!$A$6,Vols!O1768/100,"")</f>
        <v/>
      </c>
    </row>
    <row r="1769" spans="7:8" ht="15.75" x14ac:dyDescent="0.25">
      <c r="G1769" s="20" t="str">
        <f>IF($D$13=DataValidation!$A$6,Vols!N1769,"")</f>
        <v/>
      </c>
      <c r="H1769" s="113" t="str">
        <f>IF($D$13=DataValidation!$A$6,Vols!O1769/100,"")</f>
        <v/>
      </c>
    </row>
    <row r="1770" spans="7:8" ht="15.75" x14ac:dyDescent="0.25">
      <c r="G1770" s="20" t="str">
        <f>IF($D$13=DataValidation!$A$6,Vols!N1770,"")</f>
        <v/>
      </c>
      <c r="H1770" s="113" t="str">
        <f>IF($D$13=DataValidation!$A$6,Vols!O1770/100,"")</f>
        <v/>
      </c>
    </row>
    <row r="1771" spans="7:8" ht="15.75" x14ac:dyDescent="0.25">
      <c r="G1771" s="20" t="str">
        <f>IF($D$13=DataValidation!$A$6,Vols!N1771,"")</f>
        <v/>
      </c>
      <c r="H1771" s="113" t="str">
        <f>IF($D$13=DataValidation!$A$6,Vols!O1771/100,"")</f>
        <v/>
      </c>
    </row>
    <row r="1772" spans="7:8" ht="15.75" x14ac:dyDescent="0.25">
      <c r="G1772" s="20" t="str">
        <f>IF($D$13=DataValidation!$A$6,Vols!N1772,"")</f>
        <v/>
      </c>
      <c r="H1772" s="113" t="str">
        <f>IF($D$13=DataValidation!$A$6,Vols!O1772/100,"")</f>
        <v/>
      </c>
    </row>
    <row r="1773" spans="7:8" ht="15.75" x14ac:dyDescent="0.25">
      <c r="G1773" s="20" t="str">
        <f>IF($D$13=DataValidation!$A$6,Vols!N1773,"")</f>
        <v/>
      </c>
      <c r="H1773" s="113" t="str">
        <f>IF($D$13=DataValidation!$A$6,Vols!O1773/100,"")</f>
        <v/>
      </c>
    </row>
    <row r="1774" spans="7:8" ht="15.75" x14ac:dyDescent="0.25">
      <c r="G1774" s="20" t="str">
        <f>IF($D$13=DataValidation!$A$6,Vols!N1774,"")</f>
        <v/>
      </c>
      <c r="H1774" s="113" t="str">
        <f>IF($D$13=DataValidation!$A$6,Vols!O1774/100,"")</f>
        <v/>
      </c>
    </row>
    <row r="1775" spans="7:8" ht="15.75" x14ac:dyDescent="0.25">
      <c r="G1775" s="20" t="str">
        <f>IF($D$13=DataValidation!$A$6,Vols!N1775,"")</f>
        <v/>
      </c>
      <c r="H1775" s="113" t="str">
        <f>IF($D$13=DataValidation!$A$6,Vols!O1775/100,"")</f>
        <v/>
      </c>
    </row>
    <row r="1776" spans="7:8" ht="15.75" x14ac:dyDescent="0.25">
      <c r="G1776" s="20" t="str">
        <f>IF($D$13=DataValidation!$A$6,Vols!N1776,"")</f>
        <v/>
      </c>
      <c r="H1776" s="113" t="str">
        <f>IF($D$13=DataValidation!$A$6,Vols!O1776/100,"")</f>
        <v/>
      </c>
    </row>
    <row r="1777" spans="7:8" ht="15.75" x14ac:dyDescent="0.25">
      <c r="G1777" s="20" t="str">
        <f>IF($D$13=DataValidation!$A$6,Vols!N1777,"")</f>
        <v/>
      </c>
      <c r="H1777" s="113" t="str">
        <f>IF($D$13=DataValidation!$A$6,Vols!O1777/100,"")</f>
        <v/>
      </c>
    </row>
    <row r="1778" spans="7:8" ht="15.75" x14ac:dyDescent="0.25">
      <c r="G1778" s="20" t="str">
        <f>IF($D$13=DataValidation!$A$6,Vols!N1778,"")</f>
        <v/>
      </c>
      <c r="H1778" s="113" t="str">
        <f>IF($D$13=DataValidation!$A$6,Vols!O1778/100,"")</f>
        <v/>
      </c>
    </row>
    <row r="1779" spans="7:8" ht="15.75" x14ac:dyDescent="0.25">
      <c r="G1779" s="20" t="str">
        <f>IF($D$13=DataValidation!$A$6,Vols!N1779,"")</f>
        <v/>
      </c>
      <c r="H1779" s="113" t="str">
        <f>IF($D$13=DataValidation!$A$6,Vols!O1779/100,"")</f>
        <v/>
      </c>
    </row>
    <row r="1780" spans="7:8" ht="15.75" x14ac:dyDescent="0.25">
      <c r="G1780" s="20" t="str">
        <f>IF($D$13=DataValidation!$A$6,Vols!N1780,"")</f>
        <v/>
      </c>
      <c r="H1780" s="113" t="str">
        <f>IF($D$13=DataValidation!$A$6,Vols!O1780/100,"")</f>
        <v/>
      </c>
    </row>
    <row r="1781" spans="7:8" ht="15.75" x14ac:dyDescent="0.25">
      <c r="G1781" s="20" t="str">
        <f>IF($D$13=DataValidation!$A$6,Vols!N1781,"")</f>
        <v/>
      </c>
      <c r="H1781" s="113" t="str">
        <f>IF($D$13=DataValidation!$A$6,Vols!O1781/100,"")</f>
        <v/>
      </c>
    </row>
    <row r="1782" spans="7:8" ht="15.75" x14ac:dyDescent="0.25">
      <c r="G1782" s="20" t="str">
        <f>IF($D$13=DataValidation!$A$6,Vols!N1782,"")</f>
        <v/>
      </c>
      <c r="H1782" s="113" t="str">
        <f>IF($D$13=DataValidation!$A$6,Vols!O1782/100,"")</f>
        <v/>
      </c>
    </row>
    <row r="1783" spans="7:8" ht="15.75" x14ac:dyDescent="0.25">
      <c r="G1783" s="20" t="str">
        <f>IF($D$13=DataValidation!$A$6,Vols!N1783,"")</f>
        <v/>
      </c>
      <c r="H1783" s="113" t="str">
        <f>IF($D$13=DataValidation!$A$6,Vols!O1783/100,"")</f>
        <v/>
      </c>
    </row>
    <row r="1784" spans="7:8" ht="15.75" x14ac:dyDescent="0.25">
      <c r="G1784" s="20" t="str">
        <f>IF($D$13=DataValidation!$A$6,Vols!N1784,"")</f>
        <v/>
      </c>
      <c r="H1784" s="113" t="str">
        <f>IF($D$13=DataValidation!$A$6,Vols!O1784/100,"")</f>
        <v/>
      </c>
    </row>
    <row r="1785" spans="7:8" ht="15.75" x14ac:dyDescent="0.25">
      <c r="G1785" s="20" t="str">
        <f>IF($D$13=DataValidation!$A$6,Vols!N1785,"")</f>
        <v/>
      </c>
      <c r="H1785" s="113" t="str">
        <f>IF($D$13=DataValidation!$A$6,Vols!O1785/100,"")</f>
        <v/>
      </c>
    </row>
    <row r="1786" spans="7:8" ht="15.75" x14ac:dyDescent="0.25">
      <c r="G1786" s="20" t="str">
        <f>IF($D$13=DataValidation!$A$6,Vols!N1786,"")</f>
        <v/>
      </c>
      <c r="H1786" s="113" t="str">
        <f>IF($D$13=DataValidation!$A$6,Vols!O1786/100,"")</f>
        <v/>
      </c>
    </row>
    <row r="1787" spans="7:8" ht="15.75" x14ac:dyDescent="0.25">
      <c r="G1787" s="20" t="str">
        <f>IF($D$13=DataValidation!$A$6,Vols!N1787,"")</f>
        <v/>
      </c>
      <c r="H1787" s="113" t="str">
        <f>IF($D$13=DataValidation!$A$6,Vols!O1787/100,"")</f>
        <v/>
      </c>
    </row>
    <row r="1788" spans="7:8" ht="15.75" x14ac:dyDescent="0.25">
      <c r="G1788" s="20" t="str">
        <f>IF($D$13=DataValidation!$A$6,Vols!N1788,"")</f>
        <v/>
      </c>
      <c r="H1788" s="113" t="str">
        <f>IF($D$13=DataValidation!$A$6,Vols!O1788/100,"")</f>
        <v/>
      </c>
    </row>
    <row r="1789" spans="7:8" ht="15.75" x14ac:dyDescent="0.25">
      <c r="G1789" s="20" t="str">
        <f>IF($D$13=DataValidation!$A$6,Vols!N1789,"")</f>
        <v/>
      </c>
      <c r="H1789" s="113" t="str">
        <f>IF($D$13=DataValidation!$A$6,Vols!O1789/100,"")</f>
        <v/>
      </c>
    </row>
    <row r="1790" spans="7:8" ht="15.75" x14ac:dyDescent="0.25">
      <c r="G1790" s="20" t="str">
        <f>IF($D$13=DataValidation!$A$6,Vols!N1790,"")</f>
        <v/>
      </c>
      <c r="H1790" s="113" t="str">
        <f>IF($D$13=DataValidation!$A$6,Vols!O1790/100,"")</f>
        <v/>
      </c>
    </row>
    <row r="1791" spans="7:8" ht="15.75" x14ac:dyDescent="0.25">
      <c r="G1791" s="20" t="str">
        <f>IF($D$13=DataValidation!$A$6,Vols!N1791,"")</f>
        <v/>
      </c>
      <c r="H1791" s="113" t="str">
        <f>IF($D$13=DataValidation!$A$6,Vols!O1791/100,"")</f>
        <v/>
      </c>
    </row>
    <row r="1792" spans="7:8" ht="15.75" x14ac:dyDescent="0.25">
      <c r="G1792" s="20" t="str">
        <f>IF($D$13=DataValidation!$A$6,Vols!N1792,"")</f>
        <v/>
      </c>
      <c r="H1792" s="113" t="str">
        <f>IF($D$13=DataValidation!$A$6,Vols!O1792/100,"")</f>
        <v/>
      </c>
    </row>
    <row r="1793" spans="7:8" ht="15.75" x14ac:dyDescent="0.25">
      <c r="G1793" s="20" t="str">
        <f>IF($D$13=DataValidation!$A$6,Vols!N1793,"")</f>
        <v/>
      </c>
      <c r="H1793" s="113" t="str">
        <f>IF($D$13=DataValidation!$A$6,Vols!O1793/100,"")</f>
        <v/>
      </c>
    </row>
    <row r="1794" spans="7:8" ht="15.75" x14ac:dyDescent="0.25">
      <c r="G1794" s="20" t="str">
        <f>IF($D$13=DataValidation!$A$6,Vols!N1794,"")</f>
        <v/>
      </c>
      <c r="H1794" s="113" t="str">
        <f>IF($D$13=DataValidation!$A$6,Vols!O1794/100,"")</f>
        <v/>
      </c>
    </row>
    <row r="1795" spans="7:8" ht="15.75" x14ac:dyDescent="0.25">
      <c r="G1795" s="20" t="str">
        <f>IF($D$13=DataValidation!$A$6,Vols!N1795,"")</f>
        <v/>
      </c>
      <c r="H1795" s="113" t="str">
        <f>IF($D$13=DataValidation!$A$6,Vols!O1795/100,"")</f>
        <v/>
      </c>
    </row>
    <row r="1796" spans="7:8" ht="15.75" x14ac:dyDescent="0.25">
      <c r="G1796" s="20" t="str">
        <f>IF($D$13=DataValidation!$A$6,Vols!N1796,"")</f>
        <v/>
      </c>
      <c r="H1796" s="113" t="str">
        <f>IF($D$13=DataValidation!$A$6,Vols!O1796/100,"")</f>
        <v/>
      </c>
    </row>
    <row r="1797" spans="7:8" ht="15.75" x14ac:dyDescent="0.25">
      <c r="G1797" s="20" t="str">
        <f>IF($D$13=DataValidation!$A$6,Vols!N1797,"")</f>
        <v/>
      </c>
      <c r="H1797" s="113" t="str">
        <f>IF($D$13=DataValidation!$A$6,Vols!O1797/100,"")</f>
        <v/>
      </c>
    </row>
    <row r="1798" spans="7:8" ht="15.75" x14ac:dyDescent="0.25">
      <c r="G1798" s="20" t="str">
        <f>IF($D$13=DataValidation!$A$6,Vols!N1798,"")</f>
        <v/>
      </c>
      <c r="H1798" s="113" t="str">
        <f>IF($D$13=DataValidation!$A$6,Vols!O1798/100,"")</f>
        <v/>
      </c>
    </row>
    <row r="1799" spans="7:8" ht="15.75" x14ac:dyDescent="0.25">
      <c r="G1799" s="20" t="str">
        <f>IF($D$13=DataValidation!$A$6,Vols!N1799,"")</f>
        <v/>
      </c>
      <c r="H1799" s="113" t="str">
        <f>IF($D$13=DataValidation!$A$6,Vols!O1799/100,"")</f>
        <v/>
      </c>
    </row>
    <row r="1800" spans="7:8" ht="15.75" x14ac:dyDescent="0.25">
      <c r="G1800" s="20" t="str">
        <f>IF($D$13=DataValidation!$A$6,Vols!N1800,"")</f>
        <v/>
      </c>
      <c r="H1800" s="113" t="str">
        <f>IF($D$13=DataValidation!$A$6,Vols!O1800/100,"")</f>
        <v/>
      </c>
    </row>
    <row r="1801" spans="7:8" ht="15.75" x14ac:dyDescent="0.25">
      <c r="G1801" s="20" t="str">
        <f>IF($D$13=DataValidation!$A$6,Vols!N1801,"")</f>
        <v/>
      </c>
      <c r="H1801" s="113" t="str">
        <f>IF($D$13=DataValidation!$A$6,Vols!O1801/100,"")</f>
        <v/>
      </c>
    </row>
    <row r="1802" spans="7:8" ht="15.75" x14ac:dyDescent="0.25">
      <c r="G1802" s="20" t="str">
        <f>IF($D$13=DataValidation!$A$6,Vols!N1802,"")</f>
        <v/>
      </c>
      <c r="H1802" s="113" t="str">
        <f>IF($D$13=DataValidation!$A$6,Vols!O1802/100,"")</f>
        <v/>
      </c>
    </row>
    <row r="1803" spans="7:8" ht="15.75" x14ac:dyDescent="0.25">
      <c r="G1803" s="20" t="str">
        <f>IF($D$13=DataValidation!$A$6,Vols!N1803,"")</f>
        <v/>
      </c>
      <c r="H1803" s="113" t="str">
        <f>IF($D$13=DataValidation!$A$6,Vols!O1803/100,"")</f>
        <v/>
      </c>
    </row>
    <row r="1804" spans="7:8" ht="15.75" x14ac:dyDescent="0.25">
      <c r="G1804" s="20" t="str">
        <f>IF($D$13=DataValidation!$A$6,Vols!N1804,"")</f>
        <v/>
      </c>
      <c r="H1804" s="113" t="str">
        <f>IF($D$13=DataValidation!$A$6,Vols!O1804/100,"")</f>
        <v/>
      </c>
    </row>
    <row r="1805" spans="7:8" ht="15.75" x14ac:dyDescent="0.25">
      <c r="G1805" s="20" t="str">
        <f>IF($D$13=DataValidation!$A$6,Vols!N1805,"")</f>
        <v/>
      </c>
      <c r="H1805" s="113" t="str">
        <f>IF($D$13=DataValidation!$A$6,Vols!O1805/100,"")</f>
        <v/>
      </c>
    </row>
    <row r="1806" spans="7:8" ht="15.75" x14ac:dyDescent="0.25">
      <c r="G1806" s="20" t="str">
        <f>IF($D$13=DataValidation!$A$6,Vols!N1806,"")</f>
        <v/>
      </c>
      <c r="H1806" s="113" t="str">
        <f>IF($D$13=DataValidation!$A$6,Vols!O1806/100,"")</f>
        <v/>
      </c>
    </row>
    <row r="1807" spans="7:8" ht="15.75" x14ac:dyDescent="0.25">
      <c r="G1807" s="20" t="str">
        <f>IF($D$13=DataValidation!$A$6,Vols!N1807,"")</f>
        <v/>
      </c>
      <c r="H1807" s="113" t="str">
        <f>IF($D$13=DataValidation!$A$6,Vols!O1807/100,"")</f>
        <v/>
      </c>
    </row>
    <row r="1808" spans="7:8" ht="15.75" x14ac:dyDescent="0.25">
      <c r="G1808" s="20" t="str">
        <f>IF($D$13=DataValidation!$A$6,Vols!N1808,"")</f>
        <v/>
      </c>
      <c r="H1808" s="113" t="str">
        <f>IF($D$13=DataValidation!$A$6,Vols!O1808/100,"")</f>
        <v/>
      </c>
    </row>
    <row r="1809" spans="7:8" ht="15.75" x14ac:dyDescent="0.25">
      <c r="G1809" s="20" t="str">
        <f>IF($D$13=DataValidation!$A$6,Vols!N1809,"")</f>
        <v/>
      </c>
      <c r="H1809" s="113" t="str">
        <f>IF($D$13=DataValidation!$A$6,Vols!O1809/100,"")</f>
        <v/>
      </c>
    </row>
    <row r="1810" spans="7:8" ht="15.75" x14ac:dyDescent="0.25">
      <c r="G1810" s="20" t="str">
        <f>IF($D$13=DataValidation!$A$6,Vols!N1810,"")</f>
        <v/>
      </c>
      <c r="H1810" s="113" t="str">
        <f>IF($D$13=DataValidation!$A$6,Vols!O1810/100,"")</f>
        <v/>
      </c>
    </row>
    <row r="1811" spans="7:8" ht="15.75" x14ac:dyDescent="0.25">
      <c r="G1811" s="20" t="str">
        <f>IF($D$13=DataValidation!$A$6,Vols!N1811,"")</f>
        <v/>
      </c>
      <c r="H1811" s="113" t="str">
        <f>IF($D$13=DataValidation!$A$6,Vols!O1811/100,"")</f>
        <v/>
      </c>
    </row>
    <row r="1812" spans="7:8" ht="15.75" x14ac:dyDescent="0.25">
      <c r="G1812" s="20" t="str">
        <f>IF($D$13=DataValidation!$A$6,Vols!N1812,"")</f>
        <v/>
      </c>
      <c r="H1812" s="113" t="str">
        <f>IF($D$13=DataValidation!$A$6,Vols!O1812/100,"")</f>
        <v/>
      </c>
    </row>
    <row r="1813" spans="7:8" ht="15.75" x14ac:dyDescent="0.25">
      <c r="G1813" s="20" t="str">
        <f>IF($D$13=DataValidation!$A$6,Vols!N1813,"")</f>
        <v/>
      </c>
      <c r="H1813" s="113" t="str">
        <f>IF($D$13=DataValidation!$A$6,Vols!O1813/100,"")</f>
        <v/>
      </c>
    </row>
    <row r="1814" spans="7:8" ht="15.75" x14ac:dyDescent="0.25">
      <c r="G1814" s="20" t="str">
        <f>IF($D$13=DataValidation!$A$6,Vols!N1814,"")</f>
        <v/>
      </c>
      <c r="H1814" s="113" t="str">
        <f>IF($D$13=DataValidation!$A$6,Vols!O1814/100,"")</f>
        <v/>
      </c>
    </row>
    <row r="1815" spans="7:8" ht="15.75" x14ac:dyDescent="0.25">
      <c r="G1815" s="20" t="str">
        <f>IF($D$13=DataValidation!$A$6,Vols!N1815,"")</f>
        <v/>
      </c>
      <c r="H1815" s="113" t="str">
        <f>IF($D$13=DataValidation!$A$6,Vols!O1815/100,"")</f>
        <v/>
      </c>
    </row>
    <row r="1816" spans="7:8" ht="15.75" x14ac:dyDescent="0.25">
      <c r="G1816" s="20" t="str">
        <f>IF($D$13=DataValidation!$A$6,Vols!N1816,"")</f>
        <v/>
      </c>
      <c r="H1816" s="113" t="str">
        <f>IF($D$13=DataValidation!$A$6,Vols!O1816/100,"")</f>
        <v/>
      </c>
    </row>
    <row r="1817" spans="7:8" ht="15.75" x14ac:dyDescent="0.25">
      <c r="G1817" s="20" t="str">
        <f>IF($D$13=DataValidation!$A$6,Vols!N1817,"")</f>
        <v/>
      </c>
      <c r="H1817" s="113" t="str">
        <f>IF($D$13=DataValidation!$A$6,Vols!O1817/100,"")</f>
        <v/>
      </c>
    </row>
    <row r="1818" spans="7:8" ht="15.75" x14ac:dyDescent="0.25">
      <c r="G1818" s="20" t="str">
        <f>IF($D$13=DataValidation!$A$6,Vols!N1818,"")</f>
        <v/>
      </c>
      <c r="H1818" s="113" t="str">
        <f>IF($D$13=DataValidation!$A$6,Vols!O1818/100,"")</f>
        <v/>
      </c>
    </row>
    <row r="1819" spans="7:8" ht="15.75" x14ac:dyDescent="0.25">
      <c r="G1819" s="20" t="str">
        <f>IF($D$13=DataValidation!$A$6,Vols!N1819,"")</f>
        <v/>
      </c>
      <c r="H1819" s="113" t="str">
        <f>IF($D$13=DataValidation!$A$6,Vols!O1819/100,"")</f>
        <v/>
      </c>
    </row>
    <row r="1820" spans="7:8" ht="15.75" x14ac:dyDescent="0.25">
      <c r="G1820" s="20" t="str">
        <f>IF($D$13=DataValidation!$A$6,Vols!N1820,"")</f>
        <v/>
      </c>
      <c r="H1820" s="113" t="str">
        <f>IF($D$13=DataValidation!$A$6,Vols!O1820/100,"")</f>
        <v/>
      </c>
    </row>
    <row r="1821" spans="7:8" ht="15.75" x14ac:dyDescent="0.25">
      <c r="G1821" s="20" t="str">
        <f>IF($D$13=DataValidation!$A$6,Vols!N1821,"")</f>
        <v/>
      </c>
      <c r="H1821" s="113" t="str">
        <f>IF($D$13=DataValidation!$A$6,Vols!O1821/100,"")</f>
        <v/>
      </c>
    </row>
    <row r="1822" spans="7:8" ht="15.75" x14ac:dyDescent="0.25">
      <c r="G1822" s="20" t="str">
        <f>IF($D$13=DataValidation!$A$6,Vols!N1822,"")</f>
        <v/>
      </c>
      <c r="H1822" s="113" t="str">
        <f>IF($D$13=DataValidation!$A$6,Vols!O1822/100,"")</f>
        <v/>
      </c>
    </row>
    <row r="1823" spans="7:8" ht="15.75" x14ac:dyDescent="0.25">
      <c r="G1823" s="20" t="str">
        <f>IF($D$13=DataValidation!$A$6,Vols!N1823,"")</f>
        <v/>
      </c>
      <c r="H1823" s="113" t="str">
        <f>IF($D$13=DataValidation!$A$6,Vols!O1823/100,"")</f>
        <v/>
      </c>
    </row>
    <row r="1824" spans="7:8" ht="15.75" x14ac:dyDescent="0.25">
      <c r="G1824" s="20" t="str">
        <f>IF($D$13=DataValidation!$A$6,Vols!N1824,"")</f>
        <v/>
      </c>
      <c r="H1824" s="113" t="str">
        <f>IF($D$13=DataValidation!$A$6,Vols!O1824/100,"")</f>
        <v/>
      </c>
    </row>
    <row r="1825" spans="7:8" ht="15.75" x14ac:dyDescent="0.25">
      <c r="G1825" s="20" t="str">
        <f>IF($D$13=DataValidation!$A$6,Vols!N1825,"")</f>
        <v/>
      </c>
      <c r="H1825" s="113" t="str">
        <f>IF($D$13=DataValidation!$A$6,Vols!O1825/100,"")</f>
        <v/>
      </c>
    </row>
    <row r="1826" spans="7:8" ht="15.75" x14ac:dyDescent="0.25">
      <c r="G1826" s="20" t="str">
        <f>IF($D$13=DataValidation!$A$6,Vols!N1826,"")</f>
        <v/>
      </c>
      <c r="H1826" s="113" t="str">
        <f>IF($D$13=DataValidation!$A$6,Vols!O1826/100,"")</f>
        <v/>
      </c>
    </row>
    <row r="1827" spans="7:8" ht="15.75" x14ac:dyDescent="0.25">
      <c r="G1827" s="20" t="str">
        <f>IF($D$13=DataValidation!$A$6,Vols!N1827,"")</f>
        <v/>
      </c>
      <c r="H1827" s="113" t="str">
        <f>IF($D$13=DataValidation!$A$6,Vols!O1827/100,"")</f>
        <v/>
      </c>
    </row>
    <row r="1828" spans="7:8" ht="15.75" x14ac:dyDescent="0.25">
      <c r="G1828" s="20" t="str">
        <f>IF($D$13=DataValidation!$A$6,Vols!N1828,"")</f>
        <v/>
      </c>
      <c r="H1828" s="113" t="str">
        <f>IF($D$13=DataValidation!$A$6,Vols!O1828/100,"")</f>
        <v/>
      </c>
    </row>
    <row r="1829" spans="7:8" ht="15.75" x14ac:dyDescent="0.25">
      <c r="G1829" s="20" t="str">
        <f>IF($D$13=DataValidation!$A$6,Vols!N1829,"")</f>
        <v/>
      </c>
      <c r="H1829" s="113" t="str">
        <f>IF($D$13=DataValidation!$A$6,Vols!O1829/100,"")</f>
        <v/>
      </c>
    </row>
    <row r="1830" spans="7:8" ht="15.75" x14ac:dyDescent="0.25">
      <c r="G1830" s="20" t="str">
        <f>IF($D$13=DataValidation!$A$6,Vols!N1830,"")</f>
        <v/>
      </c>
      <c r="H1830" s="113" t="str">
        <f>IF($D$13=DataValidation!$A$6,Vols!O1830/100,"")</f>
        <v/>
      </c>
    </row>
    <row r="1831" spans="7:8" ht="15.75" x14ac:dyDescent="0.25">
      <c r="G1831" s="20" t="str">
        <f>IF($D$13=DataValidation!$A$6,Vols!N1831,"")</f>
        <v/>
      </c>
      <c r="H1831" s="113" t="str">
        <f>IF($D$13=DataValidation!$A$6,Vols!O1831/100,"")</f>
        <v/>
      </c>
    </row>
    <row r="1832" spans="7:8" ht="15.75" x14ac:dyDescent="0.25">
      <c r="G1832" s="20" t="str">
        <f>IF($D$13=DataValidation!$A$6,Vols!N1832,"")</f>
        <v/>
      </c>
      <c r="H1832" s="113" t="str">
        <f>IF($D$13=DataValidation!$A$6,Vols!O1832/100,"")</f>
        <v/>
      </c>
    </row>
    <row r="1833" spans="7:8" ht="15.75" x14ac:dyDescent="0.25">
      <c r="G1833" s="20" t="str">
        <f>IF($D$13=DataValidation!$A$6,Vols!N1833,"")</f>
        <v/>
      </c>
      <c r="H1833" s="113" t="str">
        <f>IF($D$13=DataValidation!$A$6,Vols!O1833/100,"")</f>
        <v/>
      </c>
    </row>
    <row r="1834" spans="7:8" ht="15.75" x14ac:dyDescent="0.25">
      <c r="G1834" s="20" t="str">
        <f>IF($D$13=DataValidation!$A$6,Vols!N1834,"")</f>
        <v/>
      </c>
      <c r="H1834" s="113" t="str">
        <f>IF($D$13=DataValidation!$A$6,Vols!O1834/100,"")</f>
        <v/>
      </c>
    </row>
    <row r="1835" spans="7:8" ht="15.75" x14ac:dyDescent="0.25">
      <c r="G1835" s="20" t="str">
        <f>IF($D$13=DataValidation!$A$6,Vols!N1835,"")</f>
        <v/>
      </c>
      <c r="H1835" s="113" t="str">
        <f>IF($D$13=DataValidation!$A$6,Vols!O1835/100,"")</f>
        <v/>
      </c>
    </row>
    <row r="1836" spans="7:8" ht="15.75" x14ac:dyDescent="0.25">
      <c r="G1836" s="20" t="str">
        <f>IF($D$13=DataValidation!$A$6,Vols!N1836,"")</f>
        <v/>
      </c>
      <c r="H1836" s="113" t="str">
        <f>IF($D$13=DataValidation!$A$6,Vols!O1836/100,"")</f>
        <v/>
      </c>
    </row>
    <row r="1837" spans="7:8" ht="15.75" x14ac:dyDescent="0.25">
      <c r="G1837" s="20" t="str">
        <f>IF($D$13=DataValidation!$A$6,Vols!N1837,"")</f>
        <v/>
      </c>
      <c r="H1837" s="113" t="str">
        <f>IF($D$13=DataValidation!$A$6,Vols!O1837/100,"")</f>
        <v/>
      </c>
    </row>
    <row r="1838" spans="7:8" ht="15.75" x14ac:dyDescent="0.25">
      <c r="G1838" s="20" t="str">
        <f>IF($D$13=DataValidation!$A$6,Vols!N1838,"")</f>
        <v/>
      </c>
      <c r="H1838" s="113" t="str">
        <f>IF($D$13=DataValidation!$A$6,Vols!O1838/100,"")</f>
        <v/>
      </c>
    </row>
    <row r="1839" spans="7:8" ht="15.75" x14ac:dyDescent="0.25">
      <c r="G1839" s="20" t="str">
        <f>IF($D$13=DataValidation!$A$6,Vols!N1839,"")</f>
        <v/>
      </c>
      <c r="H1839" s="113" t="str">
        <f>IF($D$13=DataValidation!$A$6,Vols!O1839/100,"")</f>
        <v/>
      </c>
    </row>
    <row r="1840" spans="7:8" ht="15.75" x14ac:dyDescent="0.25">
      <c r="G1840" s="20" t="str">
        <f>IF($D$13=DataValidation!$A$6,Vols!N1840,"")</f>
        <v/>
      </c>
      <c r="H1840" s="113" t="str">
        <f>IF($D$13=DataValidation!$A$6,Vols!O1840/100,"")</f>
        <v/>
      </c>
    </row>
    <row r="1841" spans="7:8" ht="15.75" x14ac:dyDescent="0.25">
      <c r="G1841" s="20" t="str">
        <f>IF($D$13=DataValidation!$A$6,Vols!N1841,"")</f>
        <v/>
      </c>
      <c r="H1841" s="113" t="str">
        <f>IF($D$13=DataValidation!$A$6,Vols!O1841/100,"")</f>
        <v/>
      </c>
    </row>
    <row r="1842" spans="7:8" ht="15.75" x14ac:dyDescent="0.25">
      <c r="G1842" s="20" t="str">
        <f>IF($D$13=DataValidation!$A$6,Vols!N1842,"")</f>
        <v/>
      </c>
      <c r="H1842" s="113" t="str">
        <f>IF($D$13=DataValidation!$A$6,Vols!O1842/100,"")</f>
        <v/>
      </c>
    </row>
    <row r="1843" spans="7:8" ht="15.75" x14ac:dyDescent="0.25">
      <c r="G1843" s="20" t="str">
        <f>IF($D$13=DataValidation!$A$6,Vols!N1843,"")</f>
        <v/>
      </c>
      <c r="H1843" s="113" t="str">
        <f>IF($D$13=DataValidation!$A$6,Vols!O1843/100,"")</f>
        <v/>
      </c>
    </row>
    <row r="1844" spans="7:8" ht="15.75" x14ac:dyDescent="0.25">
      <c r="G1844" s="20" t="str">
        <f>IF($D$13=DataValidation!$A$6,Vols!N1844,"")</f>
        <v/>
      </c>
      <c r="H1844" s="113" t="str">
        <f>IF($D$13=DataValidation!$A$6,Vols!O1844/100,"")</f>
        <v/>
      </c>
    </row>
    <row r="1845" spans="7:8" ht="15.75" x14ac:dyDescent="0.25">
      <c r="G1845" s="20" t="str">
        <f>IF($D$13=DataValidation!$A$6,Vols!N1845,"")</f>
        <v/>
      </c>
      <c r="H1845" s="113" t="str">
        <f>IF($D$13=DataValidation!$A$6,Vols!O1845/100,"")</f>
        <v/>
      </c>
    </row>
    <row r="1846" spans="7:8" ht="15.75" x14ac:dyDescent="0.25">
      <c r="G1846" s="20" t="str">
        <f>IF($D$13=DataValidation!$A$6,Vols!N1846,"")</f>
        <v/>
      </c>
      <c r="H1846" s="113" t="str">
        <f>IF($D$13=DataValidation!$A$6,Vols!O1846/100,"")</f>
        <v/>
      </c>
    </row>
    <row r="1847" spans="7:8" ht="15.75" x14ac:dyDescent="0.25">
      <c r="G1847" s="20" t="str">
        <f>IF($D$13=DataValidation!$A$6,Vols!N1847,"")</f>
        <v/>
      </c>
      <c r="H1847" s="113" t="str">
        <f>IF($D$13=DataValidation!$A$6,Vols!O1847/100,"")</f>
        <v/>
      </c>
    </row>
    <row r="1848" spans="7:8" ht="15.75" x14ac:dyDescent="0.25">
      <c r="G1848" s="20" t="str">
        <f>IF($D$13=DataValidation!$A$6,Vols!N1848,"")</f>
        <v/>
      </c>
      <c r="H1848" s="113" t="str">
        <f>IF($D$13=DataValidation!$A$6,Vols!O1848/100,"")</f>
        <v/>
      </c>
    </row>
    <row r="1849" spans="7:8" ht="15.75" x14ac:dyDescent="0.25">
      <c r="G1849" s="20" t="str">
        <f>IF($D$13=DataValidation!$A$6,Vols!N1849,"")</f>
        <v/>
      </c>
      <c r="H1849" s="113" t="str">
        <f>IF($D$13=DataValidation!$A$6,Vols!O1849/100,"")</f>
        <v/>
      </c>
    </row>
    <row r="1850" spans="7:8" ht="15.75" x14ac:dyDescent="0.25">
      <c r="G1850" s="20" t="str">
        <f>IF($D$13=DataValidation!$A$6,Vols!N1850,"")</f>
        <v/>
      </c>
      <c r="H1850" s="113" t="str">
        <f>IF($D$13=DataValidation!$A$6,Vols!O1850/100,"")</f>
        <v/>
      </c>
    </row>
    <row r="1851" spans="7:8" ht="15.75" x14ac:dyDescent="0.25">
      <c r="G1851" s="20" t="str">
        <f>IF($D$13=DataValidation!$A$6,Vols!N1851,"")</f>
        <v/>
      </c>
      <c r="H1851" s="113" t="str">
        <f>IF($D$13=DataValidation!$A$6,Vols!O1851/100,"")</f>
        <v/>
      </c>
    </row>
    <row r="1852" spans="7:8" ht="15.75" x14ac:dyDescent="0.25">
      <c r="G1852" s="20" t="str">
        <f>IF($D$13=DataValidation!$A$6,Vols!N1852,"")</f>
        <v/>
      </c>
      <c r="H1852" s="113" t="str">
        <f>IF($D$13=DataValidation!$A$6,Vols!O1852/100,"")</f>
        <v/>
      </c>
    </row>
    <row r="1853" spans="7:8" ht="15.75" x14ac:dyDescent="0.25">
      <c r="G1853" s="20" t="str">
        <f>IF($D$13=DataValidation!$A$6,Vols!N1853,"")</f>
        <v/>
      </c>
      <c r="H1853" s="113" t="str">
        <f>IF($D$13=DataValidation!$A$6,Vols!O1853/100,"")</f>
        <v/>
      </c>
    </row>
    <row r="1854" spans="7:8" ht="15.75" x14ac:dyDescent="0.25">
      <c r="G1854" s="20" t="str">
        <f>IF($D$13=DataValidation!$A$6,Vols!N1854,"")</f>
        <v/>
      </c>
      <c r="H1854" s="113" t="str">
        <f>IF($D$13=DataValidation!$A$6,Vols!O1854/100,"")</f>
        <v/>
      </c>
    </row>
    <row r="1855" spans="7:8" ht="15.75" x14ac:dyDescent="0.25">
      <c r="G1855" s="20" t="str">
        <f>IF($D$13=DataValidation!$A$6,Vols!N1855,"")</f>
        <v/>
      </c>
      <c r="H1855" s="113" t="str">
        <f>IF($D$13=DataValidation!$A$6,Vols!O1855/100,"")</f>
        <v/>
      </c>
    </row>
    <row r="1856" spans="7:8" ht="15.75" x14ac:dyDescent="0.25">
      <c r="G1856" s="20" t="str">
        <f>IF($D$13=DataValidation!$A$6,Vols!N1856,"")</f>
        <v/>
      </c>
      <c r="H1856" s="113" t="str">
        <f>IF($D$13=DataValidation!$A$6,Vols!O1856/100,"")</f>
        <v/>
      </c>
    </row>
    <row r="1857" spans="7:8" ht="15.75" x14ac:dyDescent="0.25">
      <c r="G1857" s="20" t="str">
        <f>IF($D$13=DataValidation!$A$6,Vols!N1857,"")</f>
        <v/>
      </c>
      <c r="H1857" s="113" t="str">
        <f>IF($D$13=DataValidation!$A$6,Vols!O1857/100,"")</f>
        <v/>
      </c>
    </row>
    <row r="1858" spans="7:8" ht="15.75" x14ac:dyDescent="0.25">
      <c r="G1858" s="20" t="str">
        <f>IF($D$13=DataValidation!$A$6,Vols!N1858,"")</f>
        <v/>
      </c>
      <c r="H1858" s="113" t="str">
        <f>IF($D$13=DataValidation!$A$6,Vols!O1858/100,"")</f>
        <v/>
      </c>
    </row>
    <row r="1859" spans="7:8" ht="15.75" x14ac:dyDescent="0.25">
      <c r="G1859" s="20" t="str">
        <f>IF($D$13=DataValidation!$A$6,Vols!N1859,"")</f>
        <v/>
      </c>
      <c r="H1859" s="113" t="str">
        <f>IF($D$13=DataValidation!$A$6,Vols!O1859/100,"")</f>
        <v/>
      </c>
    </row>
    <row r="1860" spans="7:8" ht="15.75" x14ac:dyDescent="0.25">
      <c r="G1860" s="20" t="str">
        <f>IF($D$13=DataValidation!$A$6,Vols!N1860,"")</f>
        <v/>
      </c>
      <c r="H1860" s="113" t="str">
        <f>IF($D$13=DataValidation!$A$6,Vols!O1860/100,"")</f>
        <v/>
      </c>
    </row>
    <row r="1861" spans="7:8" ht="15.75" x14ac:dyDescent="0.25">
      <c r="G1861" s="20" t="str">
        <f>IF($D$13=DataValidation!$A$6,Vols!N1861,"")</f>
        <v/>
      </c>
      <c r="H1861" s="113" t="str">
        <f>IF($D$13=DataValidation!$A$6,Vols!O1861/100,"")</f>
        <v/>
      </c>
    </row>
    <row r="1862" spans="7:8" ht="15.75" x14ac:dyDescent="0.25">
      <c r="G1862" s="20" t="str">
        <f>IF($D$13=DataValidation!$A$6,Vols!N1862,"")</f>
        <v/>
      </c>
      <c r="H1862" s="113" t="str">
        <f>IF($D$13=DataValidation!$A$6,Vols!O1862/100,"")</f>
        <v/>
      </c>
    </row>
    <row r="1863" spans="7:8" ht="15.75" x14ac:dyDescent="0.25">
      <c r="G1863" s="20" t="str">
        <f>IF($D$13=DataValidation!$A$6,Vols!N1863,"")</f>
        <v/>
      </c>
      <c r="H1863" s="113" t="str">
        <f>IF($D$13=DataValidation!$A$6,Vols!O1863/100,"")</f>
        <v/>
      </c>
    </row>
    <row r="1864" spans="7:8" ht="15.75" x14ac:dyDescent="0.25">
      <c r="G1864" s="20" t="str">
        <f>IF($D$13=DataValidation!$A$6,Vols!N1864,"")</f>
        <v/>
      </c>
      <c r="H1864" s="113" t="str">
        <f>IF($D$13=DataValidation!$A$6,Vols!O1864/100,"")</f>
        <v/>
      </c>
    </row>
    <row r="1865" spans="7:8" ht="15.75" x14ac:dyDescent="0.25">
      <c r="G1865" s="20" t="str">
        <f>IF($D$13=DataValidation!$A$6,Vols!N1865,"")</f>
        <v/>
      </c>
      <c r="H1865" s="113" t="str">
        <f>IF($D$13=DataValidation!$A$6,Vols!O1865/100,"")</f>
        <v/>
      </c>
    </row>
    <row r="1866" spans="7:8" ht="15.75" x14ac:dyDescent="0.25">
      <c r="G1866" s="20" t="str">
        <f>IF($D$13=DataValidation!$A$6,Vols!N1866,"")</f>
        <v/>
      </c>
      <c r="H1866" s="113" t="str">
        <f>IF($D$13=DataValidation!$A$6,Vols!O1866/100,"")</f>
        <v/>
      </c>
    </row>
    <row r="1867" spans="7:8" ht="15.75" x14ac:dyDescent="0.25">
      <c r="G1867" s="20" t="str">
        <f>IF($D$13=DataValidation!$A$6,Vols!N1867,"")</f>
        <v/>
      </c>
      <c r="H1867" s="113" t="str">
        <f>IF($D$13=DataValidation!$A$6,Vols!O1867/100,"")</f>
        <v/>
      </c>
    </row>
    <row r="1868" spans="7:8" ht="15.75" x14ac:dyDescent="0.25">
      <c r="G1868" s="20" t="str">
        <f>IF($D$13=DataValidation!$A$6,Vols!N1868,"")</f>
        <v/>
      </c>
      <c r="H1868" s="113" t="str">
        <f>IF($D$13=DataValidation!$A$6,Vols!O1868/100,"")</f>
        <v/>
      </c>
    </row>
    <row r="1869" spans="7:8" ht="15.75" x14ac:dyDescent="0.25">
      <c r="G1869" s="20" t="str">
        <f>IF($D$13=DataValidation!$A$6,Vols!N1869,"")</f>
        <v/>
      </c>
      <c r="H1869" s="113" t="str">
        <f>IF($D$13=DataValidation!$A$6,Vols!O1869/100,"")</f>
        <v/>
      </c>
    </row>
    <row r="1870" spans="7:8" ht="15.75" x14ac:dyDescent="0.25">
      <c r="G1870" s="20" t="str">
        <f>IF($D$13=DataValidation!$A$6,Vols!N1870,"")</f>
        <v/>
      </c>
      <c r="H1870" s="113" t="str">
        <f>IF($D$13=DataValidation!$A$6,Vols!O1870/100,"")</f>
        <v/>
      </c>
    </row>
    <row r="1871" spans="7:8" ht="15.75" x14ac:dyDescent="0.25">
      <c r="G1871" s="20" t="str">
        <f>IF($D$13=DataValidation!$A$6,Vols!N1871,"")</f>
        <v/>
      </c>
      <c r="H1871" s="113" t="str">
        <f>IF($D$13=DataValidation!$A$6,Vols!O1871/100,"")</f>
        <v/>
      </c>
    </row>
    <row r="1872" spans="7:8" ht="15.75" x14ac:dyDescent="0.25">
      <c r="G1872" s="20" t="str">
        <f>IF($D$13=DataValidation!$A$6,Vols!N1872,"")</f>
        <v/>
      </c>
      <c r="H1872" s="113" t="str">
        <f>IF($D$13=DataValidation!$A$6,Vols!O1872/100,"")</f>
        <v/>
      </c>
    </row>
    <row r="1873" spans="7:8" ht="15.75" x14ac:dyDescent="0.25">
      <c r="G1873" s="20" t="str">
        <f>IF($D$13=DataValidation!$A$6,Vols!N1873,"")</f>
        <v/>
      </c>
      <c r="H1873" s="113" t="str">
        <f>IF($D$13=DataValidation!$A$6,Vols!O1873/100,"")</f>
        <v/>
      </c>
    </row>
    <row r="1874" spans="7:8" ht="15.75" x14ac:dyDescent="0.25">
      <c r="G1874" s="20" t="str">
        <f>IF($D$13=DataValidation!$A$6,Vols!N1874,"")</f>
        <v/>
      </c>
      <c r="H1874" s="113" t="str">
        <f>IF($D$13=DataValidation!$A$6,Vols!O1874/100,"")</f>
        <v/>
      </c>
    </row>
    <row r="1875" spans="7:8" ht="15.75" x14ac:dyDescent="0.25">
      <c r="G1875" s="20" t="str">
        <f>IF($D$13=DataValidation!$A$6,Vols!N1875,"")</f>
        <v/>
      </c>
      <c r="H1875" s="113" t="str">
        <f>IF($D$13=DataValidation!$A$6,Vols!O1875/100,"")</f>
        <v/>
      </c>
    </row>
    <row r="1876" spans="7:8" ht="15.75" x14ac:dyDescent="0.25">
      <c r="G1876" s="20" t="str">
        <f>IF($D$13=DataValidation!$A$6,Vols!N1876,"")</f>
        <v/>
      </c>
      <c r="H1876" s="113" t="str">
        <f>IF($D$13=DataValidation!$A$6,Vols!O1876/100,"")</f>
        <v/>
      </c>
    </row>
    <row r="1877" spans="7:8" ht="15.75" x14ac:dyDescent="0.25">
      <c r="G1877" s="20" t="str">
        <f>IF($D$13=DataValidation!$A$6,Vols!N1877,"")</f>
        <v/>
      </c>
      <c r="H1877" s="113" t="str">
        <f>IF($D$13=DataValidation!$A$6,Vols!O1877/100,"")</f>
        <v/>
      </c>
    </row>
    <row r="1878" spans="7:8" ht="15.75" x14ac:dyDescent="0.25">
      <c r="G1878" s="20" t="str">
        <f>IF($D$13=DataValidation!$A$6,Vols!N1878,"")</f>
        <v/>
      </c>
      <c r="H1878" s="113" t="str">
        <f>IF($D$13=DataValidation!$A$6,Vols!O1878/100,"")</f>
        <v/>
      </c>
    </row>
    <row r="1879" spans="7:8" ht="15.75" x14ac:dyDescent="0.25">
      <c r="G1879" s="20" t="str">
        <f>IF($D$13=DataValidation!$A$6,Vols!N1879,"")</f>
        <v/>
      </c>
      <c r="H1879" s="113" t="str">
        <f>IF($D$13=DataValidation!$A$6,Vols!O1879/100,"")</f>
        <v/>
      </c>
    </row>
    <row r="1880" spans="7:8" ht="15.75" x14ac:dyDescent="0.25">
      <c r="G1880" s="20" t="str">
        <f>IF($D$13=DataValidation!$A$6,Vols!N1880,"")</f>
        <v/>
      </c>
      <c r="H1880" s="113" t="str">
        <f>IF($D$13=DataValidation!$A$6,Vols!O1880/100,"")</f>
        <v/>
      </c>
    </row>
    <row r="1881" spans="7:8" ht="15.75" x14ac:dyDescent="0.25">
      <c r="G1881" s="20" t="str">
        <f>IF($D$13=DataValidation!$A$6,Vols!N1881,"")</f>
        <v/>
      </c>
      <c r="H1881" s="113" t="str">
        <f>IF($D$13=DataValidation!$A$6,Vols!O1881/100,"")</f>
        <v/>
      </c>
    </row>
    <row r="1882" spans="7:8" ht="15.75" x14ac:dyDescent="0.25">
      <c r="G1882" s="20" t="str">
        <f>IF($D$13=DataValidation!$A$6,Vols!N1882,"")</f>
        <v/>
      </c>
      <c r="H1882" s="113" t="str">
        <f>IF($D$13=DataValidation!$A$6,Vols!O1882/100,"")</f>
        <v/>
      </c>
    </row>
    <row r="1883" spans="7:8" ht="15.75" x14ac:dyDescent="0.25">
      <c r="G1883" s="20" t="str">
        <f>IF($D$13=DataValidation!$A$6,Vols!N1883,"")</f>
        <v/>
      </c>
      <c r="H1883" s="113" t="str">
        <f>IF($D$13=DataValidation!$A$6,Vols!O1883/100,"")</f>
        <v/>
      </c>
    </row>
    <row r="1884" spans="7:8" ht="15.75" x14ac:dyDescent="0.25">
      <c r="G1884" s="20" t="str">
        <f>IF($D$13=DataValidation!$A$6,Vols!N1884,"")</f>
        <v/>
      </c>
      <c r="H1884" s="113" t="str">
        <f>IF($D$13=DataValidation!$A$6,Vols!O1884/100,"")</f>
        <v/>
      </c>
    </row>
    <row r="1885" spans="7:8" ht="15.75" x14ac:dyDescent="0.25">
      <c r="G1885" s="20" t="str">
        <f>IF($D$13=DataValidation!$A$6,Vols!N1885,"")</f>
        <v/>
      </c>
      <c r="H1885" s="113" t="str">
        <f>IF($D$13=DataValidation!$A$6,Vols!O1885/100,"")</f>
        <v/>
      </c>
    </row>
    <row r="1886" spans="7:8" ht="15.75" x14ac:dyDescent="0.25">
      <c r="G1886" s="20" t="str">
        <f>IF($D$13=DataValidation!$A$6,Vols!N1886,"")</f>
        <v/>
      </c>
      <c r="H1886" s="113" t="str">
        <f>IF($D$13=DataValidation!$A$6,Vols!O1886/100,"")</f>
        <v/>
      </c>
    </row>
    <row r="1887" spans="7:8" ht="15.75" x14ac:dyDescent="0.25">
      <c r="G1887" s="20" t="str">
        <f>IF($D$13=DataValidation!$A$6,Vols!N1887,"")</f>
        <v/>
      </c>
      <c r="H1887" s="113" t="str">
        <f>IF($D$13=DataValidation!$A$6,Vols!O1887/100,"")</f>
        <v/>
      </c>
    </row>
    <row r="1888" spans="7:8" ht="15.75" x14ac:dyDescent="0.25">
      <c r="G1888" s="20" t="str">
        <f>IF($D$13=DataValidation!$A$6,Vols!N1888,"")</f>
        <v/>
      </c>
      <c r="H1888" s="113" t="str">
        <f>IF($D$13=DataValidation!$A$6,Vols!O1888/100,"")</f>
        <v/>
      </c>
    </row>
    <row r="1889" spans="7:8" ht="15.75" x14ac:dyDescent="0.25">
      <c r="G1889" s="20" t="str">
        <f>IF($D$13=DataValidation!$A$6,Vols!N1889,"")</f>
        <v/>
      </c>
      <c r="H1889" s="113" t="str">
        <f>IF($D$13=DataValidation!$A$6,Vols!O1889/100,"")</f>
        <v/>
      </c>
    </row>
    <row r="1890" spans="7:8" ht="15.75" x14ac:dyDescent="0.25">
      <c r="G1890" s="20" t="str">
        <f>IF($D$13=DataValidation!$A$6,Vols!N1890,"")</f>
        <v/>
      </c>
      <c r="H1890" s="113" t="str">
        <f>IF($D$13=DataValidation!$A$6,Vols!O1890/100,"")</f>
        <v/>
      </c>
    </row>
    <row r="1891" spans="7:8" ht="15.75" x14ac:dyDescent="0.25">
      <c r="G1891" s="20" t="str">
        <f>IF($D$13=DataValidation!$A$6,Vols!N1891,"")</f>
        <v/>
      </c>
      <c r="H1891" s="113" t="str">
        <f>IF($D$13=DataValidation!$A$6,Vols!O1891/100,"")</f>
        <v/>
      </c>
    </row>
    <row r="1892" spans="7:8" ht="15.75" x14ac:dyDescent="0.25">
      <c r="G1892" s="20" t="str">
        <f>IF($D$13=DataValidation!$A$6,Vols!N1892,"")</f>
        <v/>
      </c>
      <c r="H1892" s="113" t="str">
        <f>IF($D$13=DataValidation!$A$6,Vols!O1892/100,"")</f>
        <v/>
      </c>
    </row>
    <row r="1893" spans="7:8" ht="15.75" x14ac:dyDescent="0.25">
      <c r="G1893" s="20" t="str">
        <f>IF($D$13=DataValidation!$A$6,Vols!N1893,"")</f>
        <v/>
      </c>
      <c r="H1893" s="113" t="str">
        <f>IF($D$13=DataValidation!$A$6,Vols!O1893/100,"")</f>
        <v/>
      </c>
    </row>
    <row r="1894" spans="7:8" ht="15.75" x14ac:dyDescent="0.25">
      <c r="G1894" s="20" t="str">
        <f>IF($D$13=DataValidation!$A$6,Vols!N1894,"")</f>
        <v/>
      </c>
      <c r="H1894" s="113" t="str">
        <f>IF($D$13=DataValidation!$A$6,Vols!O1894/100,"")</f>
        <v/>
      </c>
    </row>
    <row r="1895" spans="7:8" ht="15.75" x14ac:dyDescent="0.25">
      <c r="G1895" s="20" t="str">
        <f>IF($D$13=DataValidation!$A$6,Vols!N1895,"")</f>
        <v/>
      </c>
      <c r="H1895" s="113" t="str">
        <f>IF($D$13=DataValidation!$A$6,Vols!O1895/100,"")</f>
        <v/>
      </c>
    </row>
    <row r="1896" spans="7:8" ht="15.75" x14ac:dyDescent="0.25">
      <c r="G1896" s="20" t="str">
        <f>IF($D$13=DataValidation!$A$6,Vols!N1896,"")</f>
        <v/>
      </c>
      <c r="H1896" s="113" t="str">
        <f>IF($D$13=DataValidation!$A$6,Vols!O1896/100,"")</f>
        <v/>
      </c>
    </row>
    <row r="1897" spans="7:8" ht="15.75" x14ac:dyDescent="0.25">
      <c r="G1897" s="20" t="str">
        <f>IF($D$13=DataValidation!$A$6,Vols!N1897,"")</f>
        <v/>
      </c>
      <c r="H1897" s="113" t="str">
        <f>IF($D$13=DataValidation!$A$6,Vols!O1897/100,"")</f>
        <v/>
      </c>
    </row>
    <row r="1898" spans="7:8" ht="15.75" x14ac:dyDescent="0.25">
      <c r="G1898" s="20" t="str">
        <f>IF($D$13=DataValidation!$A$6,Vols!N1898,"")</f>
        <v/>
      </c>
      <c r="H1898" s="113" t="str">
        <f>IF($D$13=DataValidation!$A$6,Vols!O1898/100,"")</f>
        <v/>
      </c>
    </row>
    <row r="1899" spans="7:8" ht="15.75" x14ac:dyDescent="0.25">
      <c r="G1899" s="20" t="str">
        <f>IF($D$13=DataValidation!$A$6,Vols!N1899,"")</f>
        <v/>
      </c>
      <c r="H1899" s="113" t="str">
        <f>IF($D$13=DataValidation!$A$6,Vols!O1899/100,"")</f>
        <v/>
      </c>
    </row>
    <row r="1900" spans="7:8" ht="15.75" x14ac:dyDescent="0.25">
      <c r="G1900" s="20" t="str">
        <f>IF($D$13=DataValidation!$A$6,Vols!N1900,"")</f>
        <v/>
      </c>
      <c r="H1900" s="113" t="str">
        <f>IF($D$13=DataValidation!$A$6,Vols!O1900/100,"")</f>
        <v/>
      </c>
    </row>
    <row r="1901" spans="7:8" ht="15.75" x14ac:dyDescent="0.25">
      <c r="G1901" s="20" t="str">
        <f>IF($D$13=DataValidation!$A$6,Vols!N1901,"")</f>
        <v/>
      </c>
      <c r="H1901" s="113" t="str">
        <f>IF($D$13=DataValidation!$A$6,Vols!O1901/100,"")</f>
        <v/>
      </c>
    </row>
    <row r="1902" spans="7:8" ht="15.75" x14ac:dyDescent="0.25">
      <c r="G1902" s="20" t="str">
        <f>IF($D$13=DataValidation!$A$6,Vols!N1902,"")</f>
        <v/>
      </c>
      <c r="H1902" s="113" t="str">
        <f>IF($D$13=DataValidation!$A$6,Vols!O1902/100,"")</f>
        <v/>
      </c>
    </row>
    <row r="1903" spans="7:8" ht="15.75" x14ac:dyDescent="0.25">
      <c r="G1903" s="20" t="str">
        <f>IF($D$13=DataValidation!$A$6,Vols!N1903,"")</f>
        <v/>
      </c>
      <c r="H1903" s="113" t="str">
        <f>IF($D$13=DataValidation!$A$6,Vols!O1903/100,"")</f>
        <v/>
      </c>
    </row>
    <row r="1904" spans="7:8" ht="15.75" x14ac:dyDescent="0.25">
      <c r="G1904" s="20" t="str">
        <f>IF($D$13=DataValidation!$A$6,Vols!N1904,"")</f>
        <v/>
      </c>
      <c r="H1904" s="113" t="str">
        <f>IF($D$13=DataValidation!$A$6,Vols!O1904/100,"")</f>
        <v/>
      </c>
    </row>
    <row r="1905" spans="7:8" ht="15.75" x14ac:dyDescent="0.25">
      <c r="G1905" s="20" t="str">
        <f>IF($D$13=DataValidation!$A$6,Vols!N1905,"")</f>
        <v/>
      </c>
      <c r="H1905" s="113" t="str">
        <f>IF($D$13=DataValidation!$A$6,Vols!O1905/100,"")</f>
        <v/>
      </c>
    </row>
    <row r="1906" spans="7:8" ht="15.75" x14ac:dyDescent="0.25">
      <c r="G1906" s="20" t="str">
        <f>IF($D$13=DataValidation!$A$6,Vols!N1906,"")</f>
        <v/>
      </c>
      <c r="H1906" s="113" t="str">
        <f>IF($D$13=DataValidation!$A$6,Vols!O1906/100,"")</f>
        <v/>
      </c>
    </row>
    <row r="1907" spans="7:8" ht="15.75" x14ac:dyDescent="0.25">
      <c r="G1907" s="20" t="str">
        <f>IF($D$13=DataValidation!$A$6,Vols!N1907,"")</f>
        <v/>
      </c>
      <c r="H1907" s="113" t="str">
        <f>IF($D$13=DataValidation!$A$6,Vols!O1907/100,"")</f>
        <v/>
      </c>
    </row>
    <row r="1908" spans="7:8" ht="15.75" x14ac:dyDescent="0.25">
      <c r="G1908" s="20" t="str">
        <f>IF($D$13=DataValidation!$A$6,Vols!N1908,"")</f>
        <v/>
      </c>
      <c r="H1908" s="113" t="str">
        <f>IF($D$13=DataValidation!$A$6,Vols!O1908/100,"")</f>
        <v/>
      </c>
    </row>
    <row r="1909" spans="7:8" ht="15.75" x14ac:dyDescent="0.25">
      <c r="G1909" s="20" t="str">
        <f>IF($D$13=DataValidation!$A$6,Vols!N1909,"")</f>
        <v/>
      </c>
      <c r="H1909" s="113" t="str">
        <f>IF($D$13=DataValidation!$A$6,Vols!O1909/100,"")</f>
        <v/>
      </c>
    </row>
    <row r="1910" spans="7:8" ht="15.75" x14ac:dyDescent="0.25">
      <c r="G1910" s="20" t="str">
        <f>IF($D$13=DataValidation!$A$6,Vols!N1910,"")</f>
        <v/>
      </c>
      <c r="H1910" s="113" t="str">
        <f>IF($D$13=DataValidation!$A$6,Vols!O1910/100,"")</f>
        <v/>
      </c>
    </row>
    <row r="1911" spans="7:8" ht="15.75" x14ac:dyDescent="0.25">
      <c r="G1911" s="20" t="str">
        <f>IF($D$13=DataValidation!$A$6,Vols!N1911,"")</f>
        <v/>
      </c>
      <c r="H1911" s="113" t="str">
        <f>IF($D$13=DataValidation!$A$6,Vols!O1911/100,"")</f>
        <v/>
      </c>
    </row>
    <row r="1912" spans="7:8" ht="15.75" x14ac:dyDescent="0.25">
      <c r="G1912" s="20" t="str">
        <f>IF($D$13=DataValidation!$A$6,Vols!N1912,"")</f>
        <v/>
      </c>
      <c r="H1912" s="113" t="str">
        <f>IF($D$13=DataValidation!$A$6,Vols!O1912/100,"")</f>
        <v/>
      </c>
    </row>
    <row r="1913" spans="7:8" ht="15.75" x14ac:dyDescent="0.25">
      <c r="G1913" s="20" t="str">
        <f>IF($D$13=DataValidation!$A$6,Vols!N1913,"")</f>
        <v/>
      </c>
      <c r="H1913" s="113" t="str">
        <f>IF($D$13=DataValidation!$A$6,Vols!O1913/100,"")</f>
        <v/>
      </c>
    </row>
    <row r="1914" spans="7:8" ht="15.75" x14ac:dyDescent="0.25">
      <c r="G1914" s="20" t="str">
        <f>IF($D$13=DataValidation!$A$6,Vols!N1914,"")</f>
        <v/>
      </c>
      <c r="H1914" s="113" t="str">
        <f>IF($D$13=DataValidation!$A$6,Vols!O1914/100,"")</f>
        <v/>
      </c>
    </row>
    <row r="1915" spans="7:8" ht="15.75" x14ac:dyDescent="0.25">
      <c r="G1915" s="20" t="str">
        <f>IF($D$13=DataValidation!$A$6,Vols!N1915,"")</f>
        <v/>
      </c>
      <c r="H1915" s="113" t="str">
        <f>IF($D$13=DataValidation!$A$6,Vols!O1915/100,"")</f>
        <v/>
      </c>
    </row>
    <row r="1916" spans="7:8" ht="15.75" x14ac:dyDescent="0.25">
      <c r="G1916" s="20" t="str">
        <f>IF($D$13=DataValidation!$A$6,Vols!N1916,"")</f>
        <v/>
      </c>
      <c r="H1916" s="113" t="str">
        <f>IF($D$13=DataValidation!$A$6,Vols!O1916/100,"")</f>
        <v/>
      </c>
    </row>
    <row r="1917" spans="7:8" ht="15.75" x14ac:dyDescent="0.25">
      <c r="G1917" s="20" t="str">
        <f>IF($D$13=DataValidation!$A$6,Vols!N1917,"")</f>
        <v/>
      </c>
      <c r="H1917" s="113" t="str">
        <f>IF($D$13=DataValidation!$A$6,Vols!O1917/100,"")</f>
        <v/>
      </c>
    </row>
    <row r="1918" spans="7:8" ht="15.75" x14ac:dyDescent="0.25">
      <c r="G1918" s="20" t="str">
        <f>IF($D$13=DataValidation!$A$6,Vols!N1918,"")</f>
        <v/>
      </c>
      <c r="H1918" s="113" t="str">
        <f>IF($D$13=DataValidation!$A$6,Vols!O1918/100,"")</f>
        <v/>
      </c>
    </row>
    <row r="1919" spans="7:8" ht="15.75" x14ac:dyDescent="0.25">
      <c r="G1919" s="20" t="str">
        <f>IF($D$13=DataValidation!$A$6,Vols!N1919,"")</f>
        <v/>
      </c>
      <c r="H1919" s="113" t="str">
        <f>IF($D$13=DataValidation!$A$6,Vols!O1919/100,"")</f>
        <v/>
      </c>
    </row>
    <row r="1920" spans="7:8" ht="15.75" x14ac:dyDescent="0.25">
      <c r="G1920" s="20" t="str">
        <f>IF($D$13=DataValidation!$A$6,Vols!N1920,"")</f>
        <v/>
      </c>
      <c r="H1920" s="113" t="str">
        <f>IF($D$13=DataValidation!$A$6,Vols!O1920/100,"")</f>
        <v/>
      </c>
    </row>
    <row r="1921" spans="7:8" ht="15.75" x14ac:dyDescent="0.25">
      <c r="G1921" s="20" t="str">
        <f>IF($D$13=DataValidation!$A$6,Vols!N1921,"")</f>
        <v/>
      </c>
      <c r="H1921" s="113" t="str">
        <f>IF($D$13=DataValidation!$A$6,Vols!O1921/100,"")</f>
        <v/>
      </c>
    </row>
    <row r="1922" spans="7:8" ht="15.75" x14ac:dyDescent="0.25">
      <c r="G1922" s="20" t="str">
        <f>IF($D$13=DataValidation!$A$6,Vols!N1922,"")</f>
        <v/>
      </c>
      <c r="H1922" s="113" t="str">
        <f>IF($D$13=DataValidation!$A$6,Vols!O1922/100,"")</f>
        <v/>
      </c>
    </row>
    <row r="1923" spans="7:8" ht="15.75" x14ac:dyDescent="0.25">
      <c r="G1923" s="20" t="str">
        <f>IF($D$13=DataValidation!$A$6,Vols!N1923,"")</f>
        <v/>
      </c>
      <c r="H1923" s="113" t="str">
        <f>IF($D$13=DataValidation!$A$6,Vols!O1923/100,"")</f>
        <v/>
      </c>
    </row>
    <row r="1924" spans="7:8" ht="15.75" x14ac:dyDescent="0.25">
      <c r="G1924" s="20" t="str">
        <f>IF($D$13=DataValidation!$A$6,Vols!N1924,"")</f>
        <v/>
      </c>
      <c r="H1924" s="113" t="str">
        <f>IF($D$13=DataValidation!$A$6,Vols!O1924/100,"")</f>
        <v/>
      </c>
    </row>
    <row r="1925" spans="7:8" ht="15.75" x14ac:dyDescent="0.25">
      <c r="G1925" s="20" t="str">
        <f>IF($D$13=DataValidation!$A$6,Vols!N1925,"")</f>
        <v/>
      </c>
      <c r="H1925" s="113" t="str">
        <f>IF($D$13=DataValidation!$A$6,Vols!O1925/100,"")</f>
        <v/>
      </c>
    </row>
    <row r="1926" spans="7:8" ht="15.75" x14ac:dyDescent="0.25">
      <c r="G1926" s="20" t="str">
        <f>IF($D$13=DataValidation!$A$6,Vols!N1926,"")</f>
        <v/>
      </c>
      <c r="H1926" s="113" t="str">
        <f>IF($D$13=DataValidation!$A$6,Vols!O1926/100,"")</f>
        <v/>
      </c>
    </row>
    <row r="1927" spans="7:8" ht="15.75" x14ac:dyDescent="0.25">
      <c r="G1927" s="20" t="str">
        <f>IF($D$13=DataValidation!$A$6,Vols!N1927,"")</f>
        <v/>
      </c>
      <c r="H1927" s="113" t="str">
        <f>IF($D$13=DataValidation!$A$6,Vols!O1927/100,"")</f>
        <v/>
      </c>
    </row>
    <row r="1928" spans="7:8" ht="15.75" x14ac:dyDescent="0.25">
      <c r="G1928" s="20" t="str">
        <f>IF($D$13=DataValidation!$A$6,Vols!N1928,"")</f>
        <v/>
      </c>
      <c r="H1928" s="113" t="str">
        <f>IF($D$13=DataValidation!$A$6,Vols!O1928/100,"")</f>
        <v/>
      </c>
    </row>
    <row r="1929" spans="7:8" ht="15.75" x14ac:dyDescent="0.25">
      <c r="G1929" s="20" t="str">
        <f>IF($D$13=DataValidation!$A$6,Vols!N1929,"")</f>
        <v/>
      </c>
      <c r="H1929" s="113" t="str">
        <f>IF($D$13=DataValidation!$A$6,Vols!O1929/100,"")</f>
        <v/>
      </c>
    </row>
    <row r="1930" spans="7:8" ht="15.75" x14ac:dyDescent="0.25">
      <c r="G1930" s="20" t="str">
        <f>IF($D$13=DataValidation!$A$6,Vols!N1930,"")</f>
        <v/>
      </c>
      <c r="H1930" s="113" t="str">
        <f>IF($D$13=DataValidation!$A$6,Vols!O1930/100,"")</f>
        <v/>
      </c>
    </row>
    <row r="1931" spans="7:8" ht="15.75" x14ac:dyDescent="0.25">
      <c r="G1931" s="20" t="str">
        <f>IF($D$13=DataValidation!$A$6,Vols!N1931,"")</f>
        <v/>
      </c>
      <c r="H1931" s="113" t="str">
        <f>IF($D$13=DataValidation!$A$6,Vols!O1931/100,"")</f>
        <v/>
      </c>
    </row>
    <row r="1932" spans="7:8" ht="15.75" x14ac:dyDescent="0.25">
      <c r="G1932" s="20" t="str">
        <f>IF($D$13=DataValidation!$A$6,Vols!N1932,"")</f>
        <v/>
      </c>
      <c r="H1932" s="113" t="str">
        <f>IF($D$13=DataValidation!$A$6,Vols!O1932/100,"")</f>
        <v/>
      </c>
    </row>
    <row r="1933" spans="7:8" ht="15.75" x14ac:dyDescent="0.25">
      <c r="G1933" s="20" t="str">
        <f>IF($D$13=DataValidation!$A$6,Vols!N1933,"")</f>
        <v/>
      </c>
      <c r="H1933" s="113" t="str">
        <f>IF($D$13=DataValidation!$A$6,Vols!O1933/100,"")</f>
        <v/>
      </c>
    </row>
    <row r="1934" spans="7:8" ht="15.75" x14ac:dyDescent="0.25">
      <c r="G1934" s="20" t="str">
        <f>IF($D$13=DataValidation!$A$6,Vols!N1934,"")</f>
        <v/>
      </c>
      <c r="H1934" s="113" t="str">
        <f>IF($D$13=DataValidation!$A$6,Vols!O1934/100,"")</f>
        <v/>
      </c>
    </row>
    <row r="1935" spans="7:8" ht="15.75" x14ac:dyDescent="0.25">
      <c r="G1935" s="20" t="str">
        <f>IF($D$13=DataValidation!$A$6,Vols!N1935,"")</f>
        <v/>
      </c>
      <c r="H1935" s="113" t="str">
        <f>IF($D$13=DataValidation!$A$6,Vols!O1935/100,"")</f>
        <v/>
      </c>
    </row>
    <row r="1936" spans="7:8" ht="15.75" x14ac:dyDescent="0.25">
      <c r="G1936" s="20" t="str">
        <f>IF($D$13=DataValidation!$A$6,Vols!N1936,"")</f>
        <v/>
      </c>
      <c r="H1936" s="113" t="str">
        <f>IF($D$13=DataValidation!$A$6,Vols!O1936/100,"")</f>
        <v/>
      </c>
    </row>
    <row r="1937" spans="7:8" ht="15.75" x14ac:dyDescent="0.25">
      <c r="G1937" s="20" t="str">
        <f>IF($D$13=DataValidation!$A$6,Vols!N1937,"")</f>
        <v/>
      </c>
      <c r="H1937" s="113" t="str">
        <f>IF($D$13=DataValidation!$A$6,Vols!O1937/100,"")</f>
        <v/>
      </c>
    </row>
    <row r="1938" spans="7:8" ht="15.75" x14ac:dyDescent="0.25">
      <c r="G1938" s="20" t="str">
        <f>IF($D$13=DataValidation!$A$6,Vols!N1938,"")</f>
        <v/>
      </c>
      <c r="H1938" s="113" t="str">
        <f>IF($D$13=DataValidation!$A$6,Vols!O1938/100,"")</f>
        <v/>
      </c>
    </row>
    <row r="1939" spans="7:8" ht="15.75" x14ac:dyDescent="0.25">
      <c r="G1939" s="20" t="str">
        <f>IF($D$13=DataValidation!$A$6,Vols!N1939,"")</f>
        <v/>
      </c>
      <c r="H1939" s="113" t="str">
        <f>IF($D$13=DataValidation!$A$6,Vols!O1939/100,"")</f>
        <v/>
      </c>
    </row>
    <row r="1940" spans="7:8" ht="15.75" x14ac:dyDescent="0.25">
      <c r="G1940" s="20" t="str">
        <f>IF($D$13=DataValidation!$A$6,Vols!N1940,"")</f>
        <v/>
      </c>
      <c r="H1940" s="113" t="str">
        <f>IF($D$13=DataValidation!$A$6,Vols!O1940/100,"")</f>
        <v/>
      </c>
    </row>
    <row r="1941" spans="7:8" ht="15.75" x14ac:dyDescent="0.25">
      <c r="G1941" s="20" t="str">
        <f>IF($D$13=DataValidation!$A$6,Vols!N1941,"")</f>
        <v/>
      </c>
      <c r="H1941" s="113" t="str">
        <f>IF($D$13=DataValidation!$A$6,Vols!O1941/100,"")</f>
        <v/>
      </c>
    </row>
    <row r="1942" spans="7:8" ht="15.75" x14ac:dyDescent="0.25">
      <c r="G1942" s="20" t="str">
        <f>IF($D$13=DataValidation!$A$6,Vols!N1942,"")</f>
        <v/>
      </c>
      <c r="H1942" s="113" t="str">
        <f>IF($D$13=DataValidation!$A$6,Vols!O1942/100,"")</f>
        <v/>
      </c>
    </row>
    <row r="1943" spans="7:8" ht="15.75" x14ac:dyDescent="0.25">
      <c r="G1943" s="20" t="str">
        <f>IF($D$13=DataValidation!$A$6,Vols!N1943,"")</f>
        <v/>
      </c>
      <c r="H1943" s="113" t="str">
        <f>IF($D$13=DataValidation!$A$6,Vols!O1943/100,"")</f>
        <v/>
      </c>
    </row>
    <row r="1944" spans="7:8" ht="15.75" x14ac:dyDescent="0.25">
      <c r="G1944" s="20" t="str">
        <f>IF($D$13=DataValidation!$A$6,Vols!N1944,"")</f>
        <v/>
      </c>
      <c r="H1944" s="113" t="str">
        <f>IF($D$13=DataValidation!$A$6,Vols!O1944/100,"")</f>
        <v/>
      </c>
    </row>
    <row r="1945" spans="7:8" ht="15.75" x14ac:dyDescent="0.25">
      <c r="G1945" s="20" t="str">
        <f>IF($D$13=DataValidation!$A$6,Vols!N1945,"")</f>
        <v/>
      </c>
      <c r="H1945" s="113" t="str">
        <f>IF($D$13=DataValidation!$A$6,Vols!O1945/100,"")</f>
        <v/>
      </c>
    </row>
    <row r="1946" spans="7:8" ht="15.75" x14ac:dyDescent="0.25">
      <c r="G1946" s="20" t="str">
        <f>IF($D$13=DataValidation!$A$6,Vols!N1946,"")</f>
        <v/>
      </c>
      <c r="H1946" s="113" t="str">
        <f>IF($D$13=DataValidation!$A$6,Vols!O1946/100,"")</f>
        <v/>
      </c>
    </row>
    <row r="1947" spans="7:8" ht="15.75" x14ac:dyDescent="0.25">
      <c r="G1947" s="20" t="str">
        <f>IF($D$13=DataValidation!$A$6,Vols!N1947,"")</f>
        <v/>
      </c>
      <c r="H1947" s="113" t="str">
        <f>IF($D$13=DataValidation!$A$6,Vols!O1947/100,"")</f>
        <v/>
      </c>
    </row>
    <row r="1948" spans="7:8" ht="15.75" x14ac:dyDescent="0.25">
      <c r="G1948" s="20" t="str">
        <f>IF($D$13=DataValidation!$A$6,Vols!N1948,"")</f>
        <v/>
      </c>
      <c r="H1948" s="113" t="str">
        <f>IF($D$13=DataValidation!$A$6,Vols!O1948/100,"")</f>
        <v/>
      </c>
    </row>
    <row r="1949" spans="7:8" ht="15.75" x14ac:dyDescent="0.25">
      <c r="G1949" s="20" t="str">
        <f>IF($D$13=DataValidation!$A$6,Vols!N1949,"")</f>
        <v/>
      </c>
      <c r="H1949" s="113" t="str">
        <f>IF($D$13=DataValidation!$A$6,Vols!O1949/100,"")</f>
        <v/>
      </c>
    </row>
    <row r="1950" spans="7:8" ht="15.75" x14ac:dyDescent="0.25">
      <c r="G1950" s="20" t="str">
        <f>IF($D$13=DataValidation!$A$6,Vols!N1950,"")</f>
        <v/>
      </c>
      <c r="H1950" s="113" t="str">
        <f>IF($D$13=DataValidation!$A$6,Vols!O1950/100,"")</f>
        <v/>
      </c>
    </row>
    <row r="1951" spans="7:8" ht="15.75" x14ac:dyDescent="0.25">
      <c r="G1951" s="20" t="str">
        <f>IF($D$13=DataValidation!$A$6,Vols!N1951,"")</f>
        <v/>
      </c>
      <c r="H1951" s="113" t="str">
        <f>IF($D$13=DataValidation!$A$6,Vols!O1951/100,"")</f>
        <v/>
      </c>
    </row>
    <row r="1952" spans="7:8" ht="15.75" x14ac:dyDescent="0.25">
      <c r="G1952" s="20" t="str">
        <f>IF($D$13=DataValidation!$A$6,Vols!N1952,"")</f>
        <v/>
      </c>
      <c r="H1952" s="113" t="str">
        <f>IF($D$13=DataValidation!$A$6,Vols!O1952/100,"")</f>
        <v/>
      </c>
    </row>
    <row r="1953" spans="7:8" ht="15.75" x14ac:dyDescent="0.25">
      <c r="G1953" s="20" t="str">
        <f>IF($D$13=DataValidation!$A$6,Vols!N1953,"")</f>
        <v/>
      </c>
      <c r="H1953" s="113" t="str">
        <f>IF($D$13=DataValidation!$A$6,Vols!O1953/100,"")</f>
        <v/>
      </c>
    </row>
    <row r="1954" spans="7:8" ht="15.75" x14ac:dyDescent="0.25">
      <c r="G1954" s="20" t="str">
        <f>IF($D$13=DataValidation!$A$6,Vols!N1954,"")</f>
        <v/>
      </c>
      <c r="H1954" s="113" t="str">
        <f>IF($D$13=DataValidation!$A$6,Vols!O1954/100,"")</f>
        <v/>
      </c>
    </row>
    <row r="1955" spans="7:8" ht="15.75" x14ac:dyDescent="0.25">
      <c r="G1955" s="20" t="str">
        <f>IF($D$13=DataValidation!$A$6,Vols!N1955,"")</f>
        <v/>
      </c>
      <c r="H1955" s="113" t="str">
        <f>IF($D$13=DataValidation!$A$6,Vols!O1955/100,"")</f>
        <v/>
      </c>
    </row>
    <row r="1956" spans="7:8" ht="15.75" x14ac:dyDescent="0.25">
      <c r="G1956" s="20" t="str">
        <f>IF($D$13=DataValidation!$A$6,Vols!N1956,"")</f>
        <v/>
      </c>
      <c r="H1956" s="113" t="str">
        <f>IF($D$13=DataValidation!$A$6,Vols!O1956/100,"")</f>
        <v/>
      </c>
    </row>
    <row r="1957" spans="7:8" ht="15.75" x14ac:dyDescent="0.25">
      <c r="G1957" s="20" t="str">
        <f>IF($D$13=DataValidation!$A$6,Vols!N1957,"")</f>
        <v/>
      </c>
      <c r="H1957" s="113" t="str">
        <f>IF($D$13=DataValidation!$A$6,Vols!O1957/100,"")</f>
        <v/>
      </c>
    </row>
    <row r="1958" spans="7:8" ht="15.75" x14ac:dyDescent="0.25">
      <c r="G1958" s="20" t="str">
        <f>IF($D$13=DataValidation!$A$6,Vols!N1958,"")</f>
        <v/>
      </c>
      <c r="H1958" s="113" t="str">
        <f>IF($D$13=DataValidation!$A$6,Vols!O1958/100,"")</f>
        <v/>
      </c>
    </row>
    <row r="1959" spans="7:8" ht="15.75" x14ac:dyDescent="0.25">
      <c r="G1959" s="20" t="str">
        <f>IF($D$13=DataValidation!$A$6,Vols!N1959,"")</f>
        <v/>
      </c>
      <c r="H1959" s="113" t="str">
        <f>IF($D$13=DataValidation!$A$6,Vols!O1959/100,"")</f>
        <v/>
      </c>
    </row>
    <row r="1960" spans="7:8" ht="15.75" x14ac:dyDescent="0.25">
      <c r="G1960" s="20" t="str">
        <f>IF($D$13=DataValidation!$A$6,Vols!N1960,"")</f>
        <v/>
      </c>
      <c r="H1960" s="113" t="str">
        <f>IF($D$13=DataValidation!$A$6,Vols!O1960/100,"")</f>
        <v/>
      </c>
    </row>
    <row r="1961" spans="7:8" ht="15.75" x14ac:dyDescent="0.25">
      <c r="G1961" s="20" t="str">
        <f>IF($D$13=DataValidation!$A$6,Vols!N1961,"")</f>
        <v/>
      </c>
      <c r="H1961" s="113" t="str">
        <f>IF($D$13=DataValidation!$A$6,Vols!O1961/100,"")</f>
        <v/>
      </c>
    </row>
    <row r="1962" spans="7:8" ht="15.75" x14ac:dyDescent="0.25">
      <c r="G1962" s="20" t="str">
        <f>IF($D$13=DataValidation!$A$6,Vols!N1962,"")</f>
        <v/>
      </c>
      <c r="H1962" s="113" t="str">
        <f>IF($D$13=DataValidation!$A$6,Vols!O1962/100,"")</f>
        <v/>
      </c>
    </row>
    <row r="1963" spans="7:8" ht="15.75" x14ac:dyDescent="0.25">
      <c r="G1963" s="20" t="str">
        <f>IF($D$13=DataValidation!$A$6,Vols!N1963,"")</f>
        <v/>
      </c>
      <c r="H1963" s="113" t="str">
        <f>IF($D$13=DataValidation!$A$6,Vols!O1963/100,"")</f>
        <v/>
      </c>
    </row>
    <row r="1964" spans="7:8" ht="15.75" x14ac:dyDescent="0.25">
      <c r="G1964" s="20" t="str">
        <f>IF($D$13=DataValidation!$A$6,Vols!N1964,"")</f>
        <v/>
      </c>
      <c r="H1964" s="113" t="str">
        <f>IF($D$13=DataValidation!$A$6,Vols!O1964/100,"")</f>
        <v/>
      </c>
    </row>
    <row r="1965" spans="7:8" ht="15.75" x14ac:dyDescent="0.25">
      <c r="G1965" s="20" t="str">
        <f>IF($D$13=DataValidation!$A$6,Vols!N1965,"")</f>
        <v/>
      </c>
      <c r="H1965" s="113" t="str">
        <f>IF($D$13=DataValidation!$A$6,Vols!O1965/100,"")</f>
        <v/>
      </c>
    </row>
    <row r="1966" spans="7:8" ht="15.75" x14ac:dyDescent="0.25">
      <c r="G1966" s="20" t="str">
        <f>IF($D$13=DataValidation!$A$6,Vols!N1966,"")</f>
        <v/>
      </c>
      <c r="H1966" s="113" t="str">
        <f>IF($D$13=DataValidation!$A$6,Vols!O1966/100,"")</f>
        <v/>
      </c>
    </row>
    <row r="1967" spans="7:8" ht="15.75" x14ac:dyDescent="0.25">
      <c r="G1967" s="20" t="str">
        <f>IF($D$13=DataValidation!$A$6,Vols!N1967,"")</f>
        <v/>
      </c>
      <c r="H1967" s="113" t="str">
        <f>IF($D$13=DataValidation!$A$6,Vols!O1967/100,"")</f>
        <v/>
      </c>
    </row>
    <row r="1968" spans="7:8" ht="15.75" x14ac:dyDescent="0.25">
      <c r="G1968" s="20" t="str">
        <f>IF($D$13=DataValidation!$A$6,Vols!N1968,"")</f>
        <v/>
      </c>
      <c r="H1968" s="113" t="str">
        <f>IF($D$13=DataValidation!$A$6,Vols!O1968/100,"")</f>
        <v/>
      </c>
    </row>
    <row r="1969" spans="7:8" ht="15.75" x14ac:dyDescent="0.25">
      <c r="G1969" s="20" t="str">
        <f>IF($D$13=DataValidation!$A$6,Vols!N1969,"")</f>
        <v/>
      </c>
      <c r="H1969" s="113" t="str">
        <f>IF($D$13=DataValidation!$A$6,Vols!O1969/100,"")</f>
        <v/>
      </c>
    </row>
    <row r="1970" spans="7:8" ht="15.75" x14ac:dyDescent="0.25">
      <c r="G1970" s="20" t="str">
        <f>IF($D$13=DataValidation!$A$6,Vols!N1970,"")</f>
        <v/>
      </c>
      <c r="H1970" s="113" t="str">
        <f>IF($D$13=DataValidation!$A$6,Vols!O1970/100,"")</f>
        <v/>
      </c>
    </row>
    <row r="1971" spans="7:8" ht="15.75" x14ac:dyDescent="0.25">
      <c r="G1971" s="20" t="str">
        <f>IF($D$13=DataValidation!$A$6,Vols!N1971,"")</f>
        <v/>
      </c>
      <c r="H1971" s="113" t="str">
        <f>IF($D$13=DataValidation!$A$6,Vols!O1971/100,"")</f>
        <v/>
      </c>
    </row>
    <row r="1972" spans="7:8" ht="15.75" x14ac:dyDescent="0.25">
      <c r="G1972" s="20" t="str">
        <f>IF($D$13=DataValidation!$A$6,Vols!N1972,"")</f>
        <v/>
      </c>
      <c r="H1972" s="113" t="str">
        <f>IF($D$13=DataValidation!$A$6,Vols!O1972/100,"")</f>
        <v/>
      </c>
    </row>
    <row r="1973" spans="7:8" ht="15.75" x14ac:dyDescent="0.25">
      <c r="G1973" s="20" t="str">
        <f>IF($D$13=DataValidation!$A$6,Vols!N1973,"")</f>
        <v/>
      </c>
      <c r="H1973" s="113" t="str">
        <f>IF($D$13=DataValidation!$A$6,Vols!O1973/100,"")</f>
        <v/>
      </c>
    </row>
    <row r="1974" spans="7:8" ht="15.75" x14ac:dyDescent="0.25">
      <c r="G1974" s="20" t="str">
        <f>IF($D$13=DataValidation!$A$6,Vols!N1974,"")</f>
        <v/>
      </c>
      <c r="H1974" s="113" t="str">
        <f>IF($D$13=DataValidation!$A$6,Vols!O1974/100,"")</f>
        <v/>
      </c>
    </row>
    <row r="1975" spans="7:8" ht="15.75" x14ac:dyDescent="0.25">
      <c r="G1975" s="20" t="str">
        <f>IF($D$13=DataValidation!$A$6,Vols!N1975,"")</f>
        <v/>
      </c>
      <c r="H1975" s="113" t="str">
        <f>IF($D$13=DataValidation!$A$6,Vols!O1975/100,"")</f>
        <v/>
      </c>
    </row>
    <row r="1976" spans="7:8" ht="15.75" x14ac:dyDescent="0.25">
      <c r="G1976" s="20" t="str">
        <f>IF($D$13=DataValidation!$A$6,Vols!N1976,"")</f>
        <v/>
      </c>
      <c r="H1976" s="113" t="str">
        <f>IF($D$13=DataValidation!$A$6,Vols!O1976/100,"")</f>
        <v/>
      </c>
    </row>
    <row r="1977" spans="7:8" ht="15.75" x14ac:dyDescent="0.25">
      <c r="G1977" s="20" t="str">
        <f>IF($D$13=DataValidation!$A$6,Vols!N1977,"")</f>
        <v/>
      </c>
      <c r="H1977" s="113" t="str">
        <f>IF($D$13=DataValidation!$A$6,Vols!O1977/100,"")</f>
        <v/>
      </c>
    </row>
    <row r="1978" spans="7:8" ht="15.75" x14ac:dyDescent="0.25">
      <c r="G1978" s="20" t="str">
        <f>IF($D$13=DataValidation!$A$6,Vols!N1978,"")</f>
        <v/>
      </c>
      <c r="H1978" s="113" t="str">
        <f>IF($D$13=DataValidation!$A$6,Vols!O1978/100,"")</f>
        <v/>
      </c>
    </row>
    <row r="1979" spans="7:8" ht="15.75" x14ac:dyDescent="0.25">
      <c r="G1979" s="20" t="str">
        <f>IF($D$13=DataValidation!$A$6,Vols!N1979,"")</f>
        <v/>
      </c>
      <c r="H1979" s="113" t="str">
        <f>IF($D$13=DataValidation!$A$6,Vols!O1979/100,"")</f>
        <v/>
      </c>
    </row>
    <row r="1980" spans="7:8" ht="15.75" x14ac:dyDescent="0.25">
      <c r="G1980" s="20" t="str">
        <f>IF($D$13=DataValidation!$A$6,Vols!N1980,"")</f>
        <v/>
      </c>
      <c r="H1980" s="113" t="str">
        <f>IF($D$13=DataValidation!$A$6,Vols!O1980/100,"")</f>
        <v/>
      </c>
    </row>
    <row r="1981" spans="7:8" ht="15.75" x14ac:dyDescent="0.25">
      <c r="G1981" s="20" t="str">
        <f>IF($D$13=DataValidation!$A$6,Vols!N1981,"")</f>
        <v/>
      </c>
      <c r="H1981" s="113" t="str">
        <f>IF($D$13=DataValidation!$A$6,Vols!O1981/100,"")</f>
        <v/>
      </c>
    </row>
    <row r="1982" spans="7:8" ht="15.75" x14ac:dyDescent="0.25">
      <c r="G1982" s="20" t="str">
        <f>IF($D$13=DataValidation!$A$6,Vols!N1982,"")</f>
        <v/>
      </c>
      <c r="H1982" s="113" t="str">
        <f>IF($D$13=DataValidation!$A$6,Vols!O1982/100,"")</f>
        <v/>
      </c>
    </row>
    <row r="1983" spans="7:8" ht="15.75" x14ac:dyDescent="0.25">
      <c r="G1983" s="20" t="str">
        <f>IF($D$13=DataValidation!$A$6,Vols!N1983,"")</f>
        <v/>
      </c>
      <c r="H1983" s="113" t="str">
        <f>IF($D$13=DataValidation!$A$6,Vols!O1983/100,"")</f>
        <v/>
      </c>
    </row>
    <row r="1984" spans="7:8" ht="15.75" x14ac:dyDescent="0.25">
      <c r="G1984" s="20" t="str">
        <f>IF($D$13=DataValidation!$A$6,Vols!N1984,"")</f>
        <v/>
      </c>
      <c r="H1984" s="113" t="str">
        <f>IF($D$13=DataValidation!$A$6,Vols!O1984/100,"")</f>
        <v/>
      </c>
    </row>
    <row r="1985" spans="7:8" ht="15.75" x14ac:dyDescent="0.25">
      <c r="G1985" s="20" t="str">
        <f>IF($D$13=DataValidation!$A$6,Vols!N1985,"")</f>
        <v/>
      </c>
      <c r="H1985" s="113" t="str">
        <f>IF($D$13=DataValidation!$A$6,Vols!O1985/100,"")</f>
        <v/>
      </c>
    </row>
    <row r="1986" spans="7:8" ht="15.75" x14ac:dyDescent="0.25">
      <c r="G1986" s="20" t="str">
        <f>IF($D$13=DataValidation!$A$6,Vols!N1986,"")</f>
        <v/>
      </c>
      <c r="H1986" s="113" t="str">
        <f>IF($D$13=DataValidation!$A$6,Vols!O1986/100,"")</f>
        <v/>
      </c>
    </row>
    <row r="1987" spans="7:8" ht="15.75" x14ac:dyDescent="0.25">
      <c r="G1987" s="20" t="str">
        <f>IF($D$13=DataValidation!$A$6,Vols!N1987,"")</f>
        <v/>
      </c>
      <c r="H1987" s="113" t="str">
        <f>IF($D$13=DataValidation!$A$6,Vols!O1987/100,"")</f>
        <v/>
      </c>
    </row>
    <row r="1988" spans="7:8" ht="15.75" x14ac:dyDescent="0.25">
      <c r="G1988" s="20" t="str">
        <f>IF($D$13=DataValidation!$A$6,Vols!N1988,"")</f>
        <v/>
      </c>
      <c r="H1988" s="113" t="str">
        <f>IF($D$13=DataValidation!$A$6,Vols!O1988/100,"")</f>
        <v/>
      </c>
    </row>
    <row r="1989" spans="7:8" ht="15.75" x14ac:dyDescent="0.25">
      <c r="G1989" s="20" t="str">
        <f>IF($D$13=DataValidation!$A$6,Vols!N1989,"")</f>
        <v/>
      </c>
      <c r="H1989" s="113" t="str">
        <f>IF($D$13=DataValidation!$A$6,Vols!O1989/100,"")</f>
        <v/>
      </c>
    </row>
    <row r="1990" spans="7:8" ht="15.75" x14ac:dyDescent="0.25">
      <c r="G1990" s="20" t="str">
        <f>IF($D$13=DataValidation!$A$6,Vols!N1990,"")</f>
        <v/>
      </c>
      <c r="H1990" s="113" t="str">
        <f>IF($D$13=DataValidation!$A$6,Vols!O1990/100,"")</f>
        <v/>
      </c>
    </row>
    <row r="1991" spans="7:8" ht="15.75" x14ac:dyDescent="0.25">
      <c r="G1991" s="20" t="str">
        <f>IF($D$13=DataValidation!$A$6,Vols!N1991,"")</f>
        <v/>
      </c>
      <c r="H1991" s="113" t="str">
        <f>IF($D$13=DataValidation!$A$6,Vols!O1991/100,"")</f>
        <v/>
      </c>
    </row>
    <row r="1992" spans="7:8" ht="15.75" x14ac:dyDescent="0.25">
      <c r="G1992" s="20" t="str">
        <f>IF($D$13=DataValidation!$A$6,Vols!N1992,"")</f>
        <v/>
      </c>
      <c r="H1992" s="113" t="str">
        <f>IF($D$13=DataValidation!$A$6,Vols!O1992/100,"")</f>
        <v/>
      </c>
    </row>
    <row r="1993" spans="7:8" ht="15.75" x14ac:dyDescent="0.25">
      <c r="G1993" s="20" t="str">
        <f>IF($D$13=DataValidation!$A$6,Vols!N1993,"")</f>
        <v/>
      </c>
      <c r="H1993" s="113" t="str">
        <f>IF($D$13=DataValidation!$A$6,Vols!O1993/100,"")</f>
        <v/>
      </c>
    </row>
    <row r="1994" spans="7:8" ht="15.75" x14ac:dyDescent="0.25">
      <c r="G1994" s="20" t="str">
        <f>IF($D$13=DataValidation!$A$6,Vols!N1994,"")</f>
        <v/>
      </c>
      <c r="H1994" s="113" t="str">
        <f>IF($D$13=DataValidation!$A$6,Vols!O1994/100,"")</f>
        <v/>
      </c>
    </row>
    <row r="1995" spans="7:8" ht="15.75" x14ac:dyDescent="0.25">
      <c r="G1995" s="20" t="str">
        <f>IF($D$13=DataValidation!$A$6,Vols!N1995,"")</f>
        <v/>
      </c>
      <c r="H1995" s="113" t="str">
        <f>IF($D$13=DataValidation!$A$6,Vols!O1995/100,"")</f>
        <v/>
      </c>
    </row>
    <row r="1996" spans="7:8" ht="15.75" x14ac:dyDescent="0.25">
      <c r="G1996" s="20" t="str">
        <f>IF($D$13=DataValidation!$A$6,Vols!N1996,"")</f>
        <v/>
      </c>
      <c r="H1996" s="113" t="str">
        <f>IF($D$13=DataValidation!$A$6,Vols!O1996/100,"")</f>
        <v/>
      </c>
    </row>
    <row r="1997" spans="7:8" ht="15.75" x14ac:dyDescent="0.25">
      <c r="G1997" s="20" t="str">
        <f>IF($D$13=DataValidation!$A$6,Vols!N1997,"")</f>
        <v/>
      </c>
      <c r="H1997" s="113" t="str">
        <f>IF($D$13=DataValidation!$A$6,Vols!O1997/100,"")</f>
        <v/>
      </c>
    </row>
    <row r="1998" spans="7:8" ht="15.75" x14ac:dyDescent="0.25">
      <c r="G1998" s="20" t="str">
        <f>IF($D$13=DataValidation!$A$6,Vols!N1998,"")</f>
        <v/>
      </c>
      <c r="H1998" s="113" t="str">
        <f>IF($D$13=DataValidation!$A$6,Vols!O1998/100,"")</f>
        <v/>
      </c>
    </row>
    <row r="1999" spans="7:8" ht="15.75" x14ac:dyDescent="0.25">
      <c r="G1999" s="20" t="str">
        <f>IF($D$13=DataValidation!$A$6,Vols!N1999,"")</f>
        <v/>
      </c>
      <c r="H1999" s="113" t="str">
        <f>IF($D$13=DataValidation!$A$6,Vols!O1999/100,"")</f>
        <v/>
      </c>
    </row>
    <row r="2000" spans="7:8" ht="15.75" x14ac:dyDescent="0.25">
      <c r="G2000" s="20" t="str">
        <f>IF($D$13=DataValidation!$A$6,Vols!N2000,"")</f>
        <v/>
      </c>
      <c r="H2000" s="113" t="str">
        <f>IF($D$13=DataValidation!$A$6,Vols!O2000/100,"")</f>
        <v/>
      </c>
    </row>
    <row r="2001" spans="7:8" ht="15.75" x14ac:dyDescent="0.25">
      <c r="G2001" s="20" t="str">
        <f>IF($D$13=DataValidation!$A$6,Vols!N2001,"")</f>
        <v/>
      </c>
      <c r="H2001" s="113" t="str">
        <f>IF($D$13=DataValidation!$A$6,Vols!O2001/100,"")</f>
        <v/>
      </c>
    </row>
    <row r="2002" spans="7:8" ht="15.75" x14ac:dyDescent="0.25">
      <c r="G2002" s="20" t="str">
        <f>IF($D$13=DataValidation!$A$6,Vols!N2002,"")</f>
        <v/>
      </c>
      <c r="H2002" s="113" t="str">
        <f>IF($D$13=DataValidation!$A$6,Vols!O2002/100,"")</f>
        <v/>
      </c>
    </row>
    <row r="2003" spans="7:8" ht="15.75" x14ac:dyDescent="0.25">
      <c r="G2003" s="20" t="str">
        <f>IF($D$13=DataValidation!$A$6,Vols!N2003,"")</f>
        <v/>
      </c>
      <c r="H2003" s="113" t="str">
        <f>IF($D$13=DataValidation!$A$6,Vols!O2003/100,"")</f>
        <v/>
      </c>
    </row>
    <row r="2004" spans="7:8" ht="15.75" x14ac:dyDescent="0.25">
      <c r="G2004" s="20" t="str">
        <f>IF($D$13=DataValidation!$A$6,Vols!N2004,"")</f>
        <v/>
      </c>
      <c r="H2004" s="113" t="str">
        <f>IF($D$13=DataValidation!$A$6,Vols!O2004/100,"")</f>
        <v/>
      </c>
    </row>
    <row r="2005" spans="7:8" ht="15.75" x14ac:dyDescent="0.25">
      <c r="G2005" s="20" t="str">
        <f>IF($D$13=DataValidation!$A$6,Vols!N2005,"")</f>
        <v/>
      </c>
      <c r="H2005" s="113" t="str">
        <f>IF($D$13=DataValidation!$A$6,Vols!O2005/100,"")</f>
        <v/>
      </c>
    </row>
    <row r="2006" spans="7:8" ht="15.75" x14ac:dyDescent="0.25">
      <c r="G2006" s="20" t="str">
        <f>IF($D$13=DataValidation!$A$6,Vols!N2006,"")</f>
        <v/>
      </c>
      <c r="H2006" s="113" t="str">
        <f>IF($D$13=DataValidation!$A$6,Vols!O2006/100,"")</f>
        <v/>
      </c>
    </row>
    <row r="2007" spans="7:8" ht="15.75" x14ac:dyDescent="0.25">
      <c r="G2007" s="20" t="str">
        <f>IF($D$13=DataValidation!$A$6,Vols!N2007,"")</f>
        <v/>
      </c>
      <c r="H2007" s="113" t="str">
        <f>IF($D$13=DataValidation!$A$6,Vols!O2007/100,"")</f>
        <v/>
      </c>
    </row>
    <row r="2008" spans="7:8" ht="15.75" x14ac:dyDescent="0.25">
      <c r="G2008" s="20" t="str">
        <f>IF($D$13=DataValidation!$A$6,Vols!N2008,"")</f>
        <v/>
      </c>
      <c r="H2008" s="113" t="str">
        <f>IF($D$13=DataValidation!$A$6,Vols!O2008/100,"")</f>
        <v/>
      </c>
    </row>
    <row r="2009" spans="7:8" ht="15.75" x14ac:dyDescent="0.25">
      <c r="G2009" s="20" t="str">
        <f>IF($D$13=DataValidation!$A$6,Vols!N2009,"")</f>
        <v/>
      </c>
      <c r="H2009" s="113" t="str">
        <f>IF($D$13=DataValidation!$A$6,Vols!O2009/100,"")</f>
        <v/>
      </c>
    </row>
    <row r="2010" spans="7:8" ht="15.75" x14ac:dyDescent="0.25">
      <c r="G2010" s="20" t="str">
        <f>IF($D$13=DataValidation!$A$6,Vols!N2010,"")</f>
        <v/>
      </c>
      <c r="H2010" s="113" t="str">
        <f>IF($D$13=DataValidation!$A$6,Vols!O2010/100,"")</f>
        <v/>
      </c>
    </row>
    <row r="2011" spans="7:8" ht="15.75" x14ac:dyDescent="0.25">
      <c r="G2011" s="20" t="str">
        <f>IF($D$13=DataValidation!$A$6,Vols!N2011,"")</f>
        <v/>
      </c>
      <c r="H2011" s="113" t="str">
        <f>IF($D$13=DataValidation!$A$6,Vols!O2011/100,"")</f>
        <v/>
      </c>
    </row>
    <row r="2012" spans="7:8" ht="15.75" x14ac:dyDescent="0.25">
      <c r="G2012" s="20" t="str">
        <f>IF($D$13=DataValidation!$A$6,Vols!N2012,"")</f>
        <v/>
      </c>
      <c r="H2012" s="113" t="str">
        <f>IF($D$13=DataValidation!$A$6,Vols!O2012/100,"")</f>
        <v/>
      </c>
    </row>
    <row r="2013" spans="7:8" ht="15.75" x14ac:dyDescent="0.25">
      <c r="G2013" s="20" t="str">
        <f>IF($D$13=DataValidation!$A$6,Vols!N2013,"")</f>
        <v/>
      </c>
      <c r="H2013" s="113" t="str">
        <f>IF($D$13=DataValidation!$A$6,Vols!O2013/100,"")</f>
        <v/>
      </c>
    </row>
    <row r="2014" spans="7:8" ht="15.75" x14ac:dyDescent="0.25">
      <c r="G2014" s="20" t="str">
        <f>IF($D$13=DataValidation!$A$6,Vols!N2014,"")</f>
        <v/>
      </c>
      <c r="H2014" s="113" t="str">
        <f>IF($D$13=DataValidation!$A$6,Vols!O2014/100,"")</f>
        <v/>
      </c>
    </row>
    <row r="2015" spans="7:8" ht="15.75" x14ac:dyDescent="0.25">
      <c r="G2015" s="20" t="str">
        <f>IF($D$13=DataValidation!$A$6,Vols!N2015,"")</f>
        <v/>
      </c>
      <c r="H2015" s="113" t="str">
        <f>IF($D$13=DataValidation!$A$6,Vols!O2015/100,"")</f>
        <v/>
      </c>
    </row>
    <row r="2016" spans="7:8" ht="15.75" x14ac:dyDescent="0.25">
      <c r="G2016" s="20" t="str">
        <f>IF($D$13=DataValidation!$A$6,Vols!N2016,"")</f>
        <v/>
      </c>
      <c r="H2016" s="113" t="str">
        <f>IF($D$13=DataValidation!$A$6,Vols!O2016/100,"")</f>
        <v/>
      </c>
    </row>
    <row r="2017" spans="7:8" ht="15.75" x14ac:dyDescent="0.25">
      <c r="G2017" s="20" t="str">
        <f>IF($D$13=DataValidation!$A$6,Vols!N2017,"")</f>
        <v/>
      </c>
      <c r="H2017" s="113" t="str">
        <f>IF($D$13=DataValidation!$A$6,Vols!O2017/100,"")</f>
        <v/>
      </c>
    </row>
    <row r="2018" spans="7:8" ht="15.75" x14ac:dyDescent="0.25">
      <c r="G2018" s="20" t="str">
        <f>IF($D$13=DataValidation!$A$6,Vols!N2018,"")</f>
        <v/>
      </c>
      <c r="H2018" s="113" t="str">
        <f>IF($D$13=DataValidation!$A$6,Vols!O2018/100,"")</f>
        <v/>
      </c>
    </row>
    <row r="2019" spans="7:8" ht="15.75" x14ac:dyDescent="0.25">
      <c r="G2019" s="20" t="str">
        <f>IF($D$13=DataValidation!$A$6,Vols!N2019,"")</f>
        <v/>
      </c>
      <c r="H2019" s="113" t="str">
        <f>IF($D$13=DataValidation!$A$6,Vols!O2019/100,"")</f>
        <v/>
      </c>
    </row>
    <row r="2020" spans="7:8" ht="15.75" x14ac:dyDescent="0.25">
      <c r="G2020" s="20" t="str">
        <f>IF($D$13=DataValidation!$A$6,Vols!N2020,"")</f>
        <v/>
      </c>
      <c r="H2020" s="113" t="str">
        <f>IF($D$13=DataValidation!$A$6,Vols!O2020/100,"")</f>
        <v/>
      </c>
    </row>
    <row r="2021" spans="7:8" ht="15.75" x14ac:dyDescent="0.25">
      <c r="G2021" s="20" t="str">
        <f>IF($D$13=DataValidation!$A$6,Vols!N2021,"")</f>
        <v/>
      </c>
      <c r="H2021" s="113" t="str">
        <f>IF($D$13=DataValidation!$A$6,Vols!O2021/100,"")</f>
        <v/>
      </c>
    </row>
    <row r="2022" spans="7:8" ht="15.75" x14ac:dyDescent="0.25">
      <c r="G2022" s="20" t="str">
        <f>IF($D$13=DataValidation!$A$6,Vols!N2022,"")</f>
        <v/>
      </c>
      <c r="H2022" s="113" t="str">
        <f>IF($D$13=DataValidation!$A$6,Vols!O2022/100,"")</f>
        <v/>
      </c>
    </row>
    <row r="2023" spans="7:8" ht="15.75" x14ac:dyDescent="0.25">
      <c r="G2023" s="20" t="str">
        <f>IF($D$13=DataValidation!$A$6,Vols!N2023,"")</f>
        <v/>
      </c>
      <c r="H2023" s="113" t="str">
        <f>IF($D$13=DataValidation!$A$6,Vols!O2023/100,"")</f>
        <v/>
      </c>
    </row>
    <row r="2024" spans="7:8" ht="15.75" x14ac:dyDescent="0.25">
      <c r="G2024" s="20" t="str">
        <f>IF($D$13=DataValidation!$A$6,Vols!N2024,"")</f>
        <v/>
      </c>
      <c r="H2024" s="113" t="str">
        <f>IF($D$13=DataValidation!$A$6,Vols!O2024/100,"")</f>
        <v/>
      </c>
    </row>
    <row r="2025" spans="7:8" ht="15.75" x14ac:dyDescent="0.25">
      <c r="G2025" s="20" t="str">
        <f>IF($D$13=DataValidation!$A$6,Vols!N2025,"")</f>
        <v/>
      </c>
      <c r="H2025" s="113" t="str">
        <f>IF($D$13=DataValidation!$A$6,Vols!O2025/100,"")</f>
        <v/>
      </c>
    </row>
    <row r="2026" spans="7:8" ht="15.75" x14ac:dyDescent="0.25">
      <c r="G2026" s="20" t="str">
        <f>IF($D$13=DataValidation!$A$6,Vols!N2026,"")</f>
        <v/>
      </c>
      <c r="H2026" s="113" t="str">
        <f>IF($D$13=DataValidation!$A$6,Vols!O2026/100,"")</f>
        <v/>
      </c>
    </row>
    <row r="2027" spans="7:8" ht="15.75" x14ac:dyDescent="0.25">
      <c r="G2027" s="20" t="str">
        <f>IF($D$13=DataValidation!$A$6,Vols!N2027,"")</f>
        <v/>
      </c>
      <c r="H2027" s="113" t="str">
        <f>IF($D$13=DataValidation!$A$6,Vols!O2027/100,"")</f>
        <v/>
      </c>
    </row>
    <row r="2028" spans="7:8" ht="15.75" x14ac:dyDescent="0.25">
      <c r="G2028" s="20" t="str">
        <f>IF($D$13=DataValidation!$A$6,Vols!N2028,"")</f>
        <v/>
      </c>
      <c r="H2028" s="113" t="str">
        <f>IF($D$13=DataValidation!$A$6,Vols!O2028/100,"")</f>
        <v/>
      </c>
    </row>
    <row r="2029" spans="7:8" ht="15.75" x14ac:dyDescent="0.25">
      <c r="G2029" s="20" t="str">
        <f>IF($D$13=DataValidation!$A$6,Vols!N2029,"")</f>
        <v/>
      </c>
      <c r="H2029" s="113" t="str">
        <f>IF($D$13=DataValidation!$A$6,Vols!O2029/100,"")</f>
        <v/>
      </c>
    </row>
    <row r="2030" spans="7:8" ht="15.75" x14ac:dyDescent="0.25">
      <c r="G2030" s="20" t="str">
        <f>IF($D$13=DataValidation!$A$6,Vols!N2030,"")</f>
        <v/>
      </c>
      <c r="H2030" s="113" t="str">
        <f>IF($D$13=DataValidation!$A$6,Vols!O2030/100,"")</f>
        <v/>
      </c>
    </row>
    <row r="2031" spans="7:8" ht="15.75" x14ac:dyDescent="0.25">
      <c r="G2031" s="20" t="str">
        <f>IF($D$13=DataValidation!$A$6,Vols!N2031,"")</f>
        <v/>
      </c>
      <c r="H2031" s="113" t="str">
        <f>IF($D$13=DataValidation!$A$6,Vols!O2031/100,"")</f>
        <v/>
      </c>
    </row>
    <row r="2032" spans="7:8" ht="15.75" x14ac:dyDescent="0.25">
      <c r="G2032" s="20" t="str">
        <f>IF($D$13=DataValidation!$A$6,Vols!N2032,"")</f>
        <v/>
      </c>
      <c r="H2032" s="113" t="str">
        <f>IF($D$13=DataValidation!$A$6,Vols!O2032/100,"")</f>
        <v/>
      </c>
    </row>
    <row r="2033" spans="7:8" ht="15.75" x14ac:dyDescent="0.25">
      <c r="G2033" s="20" t="str">
        <f>IF($D$13=DataValidation!$A$6,Vols!N2033,"")</f>
        <v/>
      </c>
      <c r="H2033" s="113" t="str">
        <f>IF($D$13=DataValidation!$A$6,Vols!O2033/100,"")</f>
        <v/>
      </c>
    </row>
    <row r="2034" spans="7:8" ht="15.75" x14ac:dyDescent="0.25">
      <c r="G2034" s="20" t="str">
        <f>IF($D$13=DataValidation!$A$6,Vols!N2034,"")</f>
        <v/>
      </c>
      <c r="H2034" s="113" t="str">
        <f>IF($D$13=DataValidation!$A$6,Vols!O2034/100,"")</f>
        <v/>
      </c>
    </row>
    <row r="2035" spans="7:8" ht="15.75" x14ac:dyDescent="0.25">
      <c r="G2035" s="20" t="str">
        <f>IF($D$13=DataValidation!$A$6,Vols!N2035,"")</f>
        <v/>
      </c>
      <c r="H2035" s="113" t="str">
        <f>IF($D$13=DataValidation!$A$6,Vols!O2035/100,"")</f>
        <v/>
      </c>
    </row>
    <row r="2036" spans="7:8" ht="15.75" x14ac:dyDescent="0.25">
      <c r="G2036" s="20" t="str">
        <f>IF($D$13=DataValidation!$A$6,Vols!N2036,"")</f>
        <v/>
      </c>
      <c r="H2036" s="113" t="str">
        <f>IF($D$13=DataValidation!$A$6,Vols!O2036/100,"")</f>
        <v/>
      </c>
    </row>
    <row r="2037" spans="7:8" ht="15.75" x14ac:dyDescent="0.25">
      <c r="G2037" s="20" t="str">
        <f>IF($D$13=DataValidation!$A$6,Vols!N2037,"")</f>
        <v/>
      </c>
      <c r="H2037" s="113" t="str">
        <f>IF($D$13=DataValidation!$A$6,Vols!O2037/100,"")</f>
        <v/>
      </c>
    </row>
    <row r="2038" spans="7:8" ht="15.75" x14ac:dyDescent="0.25">
      <c r="G2038" s="20" t="str">
        <f>IF($D$13=DataValidation!$A$6,Vols!N2038,"")</f>
        <v/>
      </c>
      <c r="H2038" s="113" t="str">
        <f>IF($D$13=DataValidation!$A$6,Vols!O2038/100,"")</f>
        <v/>
      </c>
    </row>
    <row r="2039" spans="7:8" ht="15.75" x14ac:dyDescent="0.25">
      <c r="G2039" s="20" t="str">
        <f>IF($D$13=DataValidation!$A$6,Vols!N2039,"")</f>
        <v/>
      </c>
      <c r="H2039" s="113" t="str">
        <f>IF($D$13=DataValidation!$A$6,Vols!O2039/100,"")</f>
        <v/>
      </c>
    </row>
    <row r="2040" spans="7:8" ht="15.75" x14ac:dyDescent="0.25">
      <c r="G2040" s="20" t="str">
        <f>IF($D$13=DataValidation!$A$6,Vols!N2040,"")</f>
        <v/>
      </c>
      <c r="H2040" s="113" t="str">
        <f>IF($D$13=DataValidation!$A$6,Vols!O2040/100,"")</f>
        <v/>
      </c>
    </row>
    <row r="2041" spans="7:8" ht="15.75" x14ac:dyDescent="0.25">
      <c r="G2041" s="20" t="str">
        <f>IF($D$13=DataValidation!$A$6,Vols!N2041,"")</f>
        <v/>
      </c>
      <c r="H2041" s="113" t="str">
        <f>IF($D$13=DataValidation!$A$6,Vols!O2041/100,"")</f>
        <v/>
      </c>
    </row>
    <row r="2042" spans="7:8" ht="15.75" x14ac:dyDescent="0.25">
      <c r="G2042" s="20" t="str">
        <f>IF($D$13=DataValidation!$A$6,Vols!N2042,"")</f>
        <v/>
      </c>
      <c r="H2042" s="113" t="str">
        <f>IF($D$13=DataValidation!$A$6,Vols!O2042/100,"")</f>
        <v/>
      </c>
    </row>
    <row r="2043" spans="7:8" ht="15.75" x14ac:dyDescent="0.25">
      <c r="G2043" s="20" t="str">
        <f>IF($D$13=DataValidation!$A$6,Vols!N2043,"")</f>
        <v/>
      </c>
      <c r="H2043" s="113" t="str">
        <f>IF($D$13=DataValidation!$A$6,Vols!O2043/100,"")</f>
        <v/>
      </c>
    </row>
    <row r="2044" spans="7:8" ht="15.75" x14ac:dyDescent="0.25">
      <c r="G2044" s="20" t="str">
        <f>IF($D$13=DataValidation!$A$6,Vols!N2044,"")</f>
        <v/>
      </c>
      <c r="H2044" s="113" t="str">
        <f>IF($D$13=DataValidation!$A$6,Vols!O2044/100,"")</f>
        <v/>
      </c>
    </row>
    <row r="2045" spans="7:8" ht="15.75" x14ac:dyDescent="0.25">
      <c r="G2045" s="20" t="str">
        <f>IF($D$13=DataValidation!$A$6,Vols!N2045,"")</f>
        <v/>
      </c>
      <c r="H2045" s="113" t="str">
        <f>IF($D$13=DataValidation!$A$6,Vols!O2045/100,"")</f>
        <v/>
      </c>
    </row>
    <row r="2046" spans="7:8" ht="15.75" x14ac:dyDescent="0.25">
      <c r="G2046" s="20" t="str">
        <f>IF($D$13=DataValidation!$A$6,Vols!N2046,"")</f>
        <v/>
      </c>
      <c r="H2046" s="113" t="str">
        <f>IF($D$13=DataValidation!$A$6,Vols!O2046/100,"")</f>
        <v/>
      </c>
    </row>
    <row r="2047" spans="7:8" ht="15.75" x14ac:dyDescent="0.25">
      <c r="G2047" s="20" t="str">
        <f>IF($D$13=DataValidation!$A$6,Vols!N2047,"")</f>
        <v/>
      </c>
      <c r="H2047" s="113" t="str">
        <f>IF($D$13=DataValidation!$A$6,Vols!O2047/100,"")</f>
        <v/>
      </c>
    </row>
    <row r="2048" spans="7:8" ht="15.75" x14ac:dyDescent="0.25">
      <c r="G2048" s="20" t="str">
        <f>IF($D$13=DataValidation!$A$6,Vols!N2048,"")</f>
        <v/>
      </c>
      <c r="H2048" s="113" t="str">
        <f>IF($D$13=DataValidation!$A$6,Vols!O2048/100,"")</f>
        <v/>
      </c>
    </row>
    <row r="2049" spans="7:8" ht="15.75" x14ac:dyDescent="0.25">
      <c r="G2049" s="20" t="str">
        <f>IF($D$13=DataValidation!$A$6,Vols!N2049,"")</f>
        <v/>
      </c>
      <c r="H2049" s="113" t="str">
        <f>IF($D$13=DataValidation!$A$6,Vols!O2049/100,"")</f>
        <v/>
      </c>
    </row>
    <row r="2050" spans="7:8" ht="15.75" x14ac:dyDescent="0.25">
      <c r="G2050" s="20" t="str">
        <f>IF($D$13=DataValidation!$A$6,Vols!N2050,"")</f>
        <v/>
      </c>
      <c r="H2050" s="113" t="str">
        <f>IF($D$13=DataValidation!$A$6,Vols!O2050/100,"")</f>
        <v/>
      </c>
    </row>
    <row r="2051" spans="7:8" ht="15.75" x14ac:dyDescent="0.25">
      <c r="G2051" s="20" t="str">
        <f>IF($D$13=DataValidation!$A$6,Vols!N2051,"")</f>
        <v/>
      </c>
      <c r="H2051" s="113" t="str">
        <f>IF($D$13=DataValidation!$A$6,Vols!O2051/100,"")</f>
        <v/>
      </c>
    </row>
    <row r="2052" spans="7:8" ht="15.75" x14ac:dyDescent="0.25">
      <c r="G2052" s="20" t="str">
        <f>IF($D$13=DataValidation!$A$6,Vols!N2052,"")</f>
        <v/>
      </c>
      <c r="H2052" s="113" t="str">
        <f>IF($D$13=DataValidation!$A$6,Vols!O2052/100,"")</f>
        <v/>
      </c>
    </row>
    <row r="2053" spans="7:8" ht="15.75" x14ac:dyDescent="0.25">
      <c r="G2053" s="20" t="str">
        <f>IF($D$13=DataValidation!$A$6,Vols!N2053,"")</f>
        <v/>
      </c>
      <c r="H2053" s="113" t="str">
        <f>IF($D$13=DataValidation!$A$6,Vols!O2053/100,"")</f>
        <v/>
      </c>
    </row>
    <row r="2054" spans="7:8" ht="15.75" x14ac:dyDescent="0.25">
      <c r="G2054" s="20" t="str">
        <f>IF($D$13=DataValidation!$A$6,Vols!N2054,"")</f>
        <v/>
      </c>
      <c r="H2054" s="113" t="str">
        <f>IF($D$13=DataValidation!$A$6,Vols!O2054/100,"")</f>
        <v/>
      </c>
    </row>
    <row r="2055" spans="7:8" ht="15.75" x14ac:dyDescent="0.25">
      <c r="G2055" s="20" t="str">
        <f>IF($D$13=DataValidation!$A$6,Vols!N2055,"")</f>
        <v/>
      </c>
      <c r="H2055" s="113" t="str">
        <f>IF($D$13=DataValidation!$A$6,Vols!O2055/100,"")</f>
        <v/>
      </c>
    </row>
    <row r="2056" spans="7:8" ht="15.75" x14ac:dyDescent="0.25">
      <c r="G2056" s="20" t="str">
        <f>IF($D$13=DataValidation!$A$6,Vols!N2056,"")</f>
        <v/>
      </c>
      <c r="H2056" s="113" t="str">
        <f>IF($D$13=DataValidation!$A$6,Vols!O2056/100,"")</f>
        <v/>
      </c>
    </row>
    <row r="2057" spans="7:8" ht="15.75" x14ac:dyDescent="0.25">
      <c r="G2057" s="20" t="str">
        <f>IF($D$13=DataValidation!$A$6,Vols!N2057,"")</f>
        <v/>
      </c>
      <c r="H2057" s="113" t="str">
        <f>IF($D$13=DataValidation!$A$6,Vols!O2057/100,"")</f>
        <v/>
      </c>
    </row>
    <row r="2058" spans="7:8" ht="15.75" x14ac:dyDescent="0.25">
      <c r="G2058" s="20" t="str">
        <f>IF($D$13=DataValidation!$A$6,Vols!N2058,"")</f>
        <v/>
      </c>
      <c r="H2058" s="113" t="str">
        <f>IF($D$13=DataValidation!$A$6,Vols!O2058/100,"")</f>
        <v/>
      </c>
    </row>
    <row r="2059" spans="7:8" ht="15.75" x14ac:dyDescent="0.25">
      <c r="G2059" s="20" t="str">
        <f>IF($D$13=DataValidation!$A$6,Vols!N2059,"")</f>
        <v/>
      </c>
      <c r="H2059" s="113" t="str">
        <f>IF($D$13=DataValidation!$A$6,Vols!O2059/100,"")</f>
        <v/>
      </c>
    </row>
    <row r="2060" spans="7:8" ht="15.75" x14ac:dyDescent="0.25">
      <c r="G2060" s="20" t="str">
        <f>IF($D$13=DataValidation!$A$6,Vols!N2060,"")</f>
        <v/>
      </c>
      <c r="H2060" s="113" t="str">
        <f>IF($D$13=DataValidation!$A$6,Vols!O2060/100,"")</f>
        <v/>
      </c>
    </row>
    <row r="2061" spans="7:8" ht="15.75" x14ac:dyDescent="0.25">
      <c r="G2061" s="20" t="str">
        <f>IF($D$13=DataValidation!$A$6,Vols!N2061,"")</f>
        <v/>
      </c>
      <c r="H2061" s="113" t="str">
        <f>IF($D$13=DataValidation!$A$6,Vols!O2061/100,"")</f>
        <v/>
      </c>
    </row>
    <row r="2062" spans="7:8" ht="15.75" x14ac:dyDescent="0.25">
      <c r="G2062" s="20" t="str">
        <f>IF($D$13=DataValidation!$A$6,Vols!N2062,"")</f>
        <v/>
      </c>
      <c r="H2062" s="113" t="str">
        <f>IF($D$13=DataValidation!$A$6,Vols!O2062/100,"")</f>
        <v/>
      </c>
    </row>
    <row r="2063" spans="7:8" ht="15.75" x14ac:dyDescent="0.25">
      <c r="G2063" s="20" t="str">
        <f>IF($D$13=DataValidation!$A$6,Vols!N2063,"")</f>
        <v/>
      </c>
      <c r="H2063" s="113" t="str">
        <f>IF($D$13=DataValidation!$A$6,Vols!O2063/100,"")</f>
        <v/>
      </c>
    </row>
    <row r="2064" spans="7:8" ht="15.75" x14ac:dyDescent="0.25">
      <c r="G2064" s="20" t="str">
        <f>IF($D$13=DataValidation!$A$6,Vols!N2064,"")</f>
        <v/>
      </c>
      <c r="H2064" s="113" t="str">
        <f>IF($D$13=DataValidation!$A$6,Vols!O2064/100,"")</f>
        <v/>
      </c>
    </row>
    <row r="2065" spans="7:8" ht="15.75" x14ac:dyDescent="0.25">
      <c r="G2065" s="20" t="str">
        <f>IF($D$13=DataValidation!$A$6,Vols!N2065,"")</f>
        <v/>
      </c>
      <c r="H2065" s="113" t="str">
        <f>IF($D$13=DataValidation!$A$6,Vols!O2065/100,"")</f>
        <v/>
      </c>
    </row>
    <row r="2066" spans="7:8" ht="15.75" x14ac:dyDescent="0.25">
      <c r="G2066" s="20" t="str">
        <f>IF($D$13=DataValidation!$A$6,Vols!N2066,"")</f>
        <v/>
      </c>
      <c r="H2066" s="113" t="str">
        <f>IF($D$13=DataValidation!$A$6,Vols!O2066/100,"")</f>
        <v/>
      </c>
    </row>
    <row r="2067" spans="7:8" ht="15.75" x14ac:dyDescent="0.25">
      <c r="G2067" s="20" t="str">
        <f>IF($D$13=DataValidation!$A$6,Vols!N2067,"")</f>
        <v/>
      </c>
      <c r="H2067" s="113" t="str">
        <f>IF($D$13=DataValidation!$A$6,Vols!O2067/100,"")</f>
        <v/>
      </c>
    </row>
    <row r="2068" spans="7:8" ht="15.75" x14ac:dyDescent="0.25">
      <c r="G2068" s="20" t="str">
        <f>IF($D$13=DataValidation!$A$6,Vols!N2068,"")</f>
        <v/>
      </c>
      <c r="H2068" s="113" t="str">
        <f>IF($D$13=DataValidation!$A$6,Vols!O2068/100,"")</f>
        <v/>
      </c>
    </row>
    <row r="2069" spans="7:8" ht="15.75" x14ac:dyDescent="0.25">
      <c r="G2069" s="20" t="str">
        <f>IF($D$13=DataValidation!$A$6,Vols!N2069,"")</f>
        <v/>
      </c>
      <c r="H2069" s="113" t="str">
        <f>IF($D$13=DataValidation!$A$6,Vols!O2069/100,"")</f>
        <v/>
      </c>
    </row>
    <row r="2070" spans="7:8" ht="15.75" x14ac:dyDescent="0.25">
      <c r="G2070" s="20" t="str">
        <f>IF($D$13=DataValidation!$A$6,Vols!N2070,"")</f>
        <v/>
      </c>
      <c r="H2070" s="113" t="str">
        <f>IF($D$13=DataValidation!$A$6,Vols!O2070/100,"")</f>
        <v/>
      </c>
    </row>
    <row r="2071" spans="7:8" ht="15.75" x14ac:dyDescent="0.25">
      <c r="G2071" s="20" t="str">
        <f>IF($D$13=DataValidation!$A$6,Vols!N2071,"")</f>
        <v/>
      </c>
      <c r="H2071" s="113" t="str">
        <f>IF($D$13=DataValidation!$A$6,Vols!O2071/100,"")</f>
        <v/>
      </c>
    </row>
    <row r="2072" spans="7:8" ht="15.75" x14ac:dyDescent="0.25">
      <c r="G2072" s="20" t="str">
        <f>IF($D$13=DataValidation!$A$6,Vols!N2072,"")</f>
        <v/>
      </c>
      <c r="H2072" s="113" t="str">
        <f>IF($D$13=DataValidation!$A$6,Vols!O2072/100,"")</f>
        <v/>
      </c>
    </row>
    <row r="2073" spans="7:8" ht="15.75" x14ac:dyDescent="0.25">
      <c r="G2073" s="20" t="str">
        <f>IF($D$13=DataValidation!$A$6,Vols!N2073,"")</f>
        <v/>
      </c>
      <c r="H2073" s="113" t="str">
        <f>IF($D$13=DataValidation!$A$6,Vols!O2073/100,"")</f>
        <v/>
      </c>
    </row>
    <row r="2074" spans="7:8" ht="15.75" x14ac:dyDescent="0.25">
      <c r="G2074" s="20" t="str">
        <f>IF($D$13=DataValidation!$A$6,Vols!N2074,"")</f>
        <v/>
      </c>
      <c r="H2074" s="113" t="str">
        <f>IF($D$13=DataValidation!$A$6,Vols!O2074/100,"")</f>
        <v/>
      </c>
    </row>
    <row r="2075" spans="7:8" ht="15.75" x14ac:dyDescent="0.25">
      <c r="G2075" s="20" t="str">
        <f>IF($D$13=DataValidation!$A$6,Vols!N2075,"")</f>
        <v/>
      </c>
      <c r="H2075" s="113" t="str">
        <f>IF($D$13=DataValidation!$A$6,Vols!O2075/100,"")</f>
        <v/>
      </c>
    </row>
    <row r="2076" spans="7:8" ht="15.75" x14ac:dyDescent="0.25">
      <c r="G2076" s="20" t="str">
        <f>IF($D$13=DataValidation!$A$6,Vols!N2076,"")</f>
        <v/>
      </c>
      <c r="H2076" s="113" t="str">
        <f>IF($D$13=DataValidation!$A$6,Vols!O2076/100,"")</f>
        <v/>
      </c>
    </row>
    <row r="2077" spans="7:8" ht="15.75" x14ac:dyDescent="0.25">
      <c r="G2077" s="20" t="str">
        <f>IF($D$13=DataValidation!$A$6,Vols!N2077,"")</f>
        <v/>
      </c>
      <c r="H2077" s="113" t="str">
        <f>IF($D$13=DataValidation!$A$6,Vols!O2077/100,"")</f>
        <v/>
      </c>
    </row>
    <row r="2078" spans="7:8" ht="15.75" x14ac:dyDescent="0.25">
      <c r="G2078" s="20" t="str">
        <f>IF($D$13=DataValidation!$A$6,Vols!N2078,"")</f>
        <v/>
      </c>
      <c r="H2078" s="113" t="str">
        <f>IF($D$13=DataValidation!$A$6,Vols!O2078/100,"")</f>
        <v/>
      </c>
    </row>
    <row r="2079" spans="7:8" ht="15.75" x14ac:dyDescent="0.25">
      <c r="G2079" s="20" t="str">
        <f>IF($D$13=DataValidation!$A$6,Vols!N2079,"")</f>
        <v/>
      </c>
      <c r="H2079" s="113" t="str">
        <f>IF($D$13=DataValidation!$A$6,Vols!O2079/100,"")</f>
        <v/>
      </c>
    </row>
    <row r="2080" spans="7:8" ht="15.75" x14ac:dyDescent="0.25">
      <c r="G2080" s="20" t="str">
        <f>IF($D$13=DataValidation!$A$6,Vols!N2080,"")</f>
        <v/>
      </c>
      <c r="H2080" s="113" t="str">
        <f>IF($D$13=DataValidation!$A$6,Vols!O2080/100,"")</f>
        <v/>
      </c>
    </row>
    <row r="2081" spans="7:8" ht="15.75" x14ac:dyDescent="0.25">
      <c r="G2081" s="20" t="str">
        <f>IF($D$13=DataValidation!$A$6,Vols!N2081,"")</f>
        <v/>
      </c>
      <c r="H2081" s="113" t="str">
        <f>IF($D$13=DataValidation!$A$6,Vols!O2081/100,"")</f>
        <v/>
      </c>
    </row>
    <row r="2082" spans="7:8" ht="15.75" x14ac:dyDescent="0.25">
      <c r="G2082" s="20" t="str">
        <f>IF($D$13=DataValidation!$A$6,Vols!N2082,"")</f>
        <v/>
      </c>
      <c r="H2082" s="113" t="str">
        <f>IF($D$13=DataValidation!$A$6,Vols!O2082/100,"")</f>
        <v/>
      </c>
    </row>
    <row r="2083" spans="7:8" ht="15.75" x14ac:dyDescent="0.25">
      <c r="G2083" s="20" t="str">
        <f>IF($D$13=DataValidation!$A$6,Vols!N2083,"")</f>
        <v/>
      </c>
      <c r="H2083" s="113" t="str">
        <f>IF($D$13=DataValidation!$A$6,Vols!O2083/100,"")</f>
        <v/>
      </c>
    </row>
    <row r="2084" spans="7:8" ht="15.75" x14ac:dyDescent="0.25">
      <c r="G2084" s="20" t="str">
        <f>IF($D$13=DataValidation!$A$6,Vols!N2084,"")</f>
        <v/>
      </c>
      <c r="H2084" s="113" t="str">
        <f>IF($D$13=DataValidation!$A$6,Vols!O2084/100,"")</f>
        <v/>
      </c>
    </row>
    <row r="2085" spans="7:8" ht="15.75" x14ac:dyDescent="0.25">
      <c r="G2085" s="20" t="str">
        <f>IF($D$13=DataValidation!$A$6,Vols!N2085,"")</f>
        <v/>
      </c>
      <c r="H2085" s="113" t="str">
        <f>IF($D$13=DataValidation!$A$6,Vols!O2085/100,"")</f>
        <v/>
      </c>
    </row>
    <row r="2086" spans="7:8" ht="15.75" x14ac:dyDescent="0.25">
      <c r="G2086" s="20" t="str">
        <f>IF($D$13=DataValidation!$A$6,Vols!N2086,"")</f>
        <v/>
      </c>
      <c r="H2086" s="113" t="str">
        <f>IF($D$13=DataValidation!$A$6,Vols!O2086/100,"")</f>
        <v/>
      </c>
    </row>
    <row r="2087" spans="7:8" ht="15.75" x14ac:dyDescent="0.25">
      <c r="G2087" s="20" t="str">
        <f>IF($D$13=DataValidation!$A$6,Vols!N2087,"")</f>
        <v/>
      </c>
      <c r="H2087" s="113" t="str">
        <f>IF($D$13=DataValidation!$A$6,Vols!O2087/100,"")</f>
        <v/>
      </c>
    </row>
    <row r="2088" spans="7:8" ht="15.75" x14ac:dyDescent="0.25">
      <c r="G2088" s="20" t="str">
        <f>IF($D$13=DataValidation!$A$6,Vols!N2088,"")</f>
        <v/>
      </c>
      <c r="H2088" s="113" t="str">
        <f>IF($D$13=DataValidation!$A$6,Vols!O2088/100,"")</f>
        <v/>
      </c>
    </row>
    <row r="2089" spans="7:8" ht="15.75" x14ac:dyDescent="0.25">
      <c r="G2089" s="20" t="str">
        <f>IF($D$13=DataValidation!$A$6,Vols!N2089,"")</f>
        <v/>
      </c>
      <c r="H2089" s="113" t="str">
        <f>IF($D$13=DataValidation!$A$6,Vols!O2089/100,"")</f>
        <v/>
      </c>
    </row>
    <row r="2090" spans="7:8" ht="15.75" x14ac:dyDescent="0.25">
      <c r="G2090" s="20" t="str">
        <f>IF($D$13=DataValidation!$A$6,Vols!N2090,"")</f>
        <v/>
      </c>
      <c r="H2090" s="113" t="str">
        <f>IF($D$13=DataValidation!$A$6,Vols!O2090/100,"")</f>
        <v/>
      </c>
    </row>
    <row r="2091" spans="7:8" ht="15.75" x14ac:dyDescent="0.25">
      <c r="G2091" s="20" t="str">
        <f>IF($D$13=DataValidation!$A$6,Vols!N2091,"")</f>
        <v/>
      </c>
      <c r="H2091" s="113" t="str">
        <f>IF($D$13=DataValidation!$A$6,Vols!O2091/100,"")</f>
        <v/>
      </c>
    </row>
    <row r="2092" spans="7:8" ht="15.75" x14ac:dyDescent="0.25">
      <c r="G2092" s="20" t="str">
        <f>IF($D$13=DataValidation!$A$6,Vols!N2092,"")</f>
        <v/>
      </c>
      <c r="H2092" s="113" t="str">
        <f>IF($D$13=DataValidation!$A$6,Vols!O2092/100,"")</f>
        <v/>
      </c>
    </row>
    <row r="2093" spans="7:8" ht="15.75" x14ac:dyDescent="0.25">
      <c r="G2093" s="20" t="str">
        <f>IF($D$13=DataValidation!$A$6,Vols!N2093,"")</f>
        <v/>
      </c>
      <c r="H2093" s="113" t="str">
        <f>IF($D$13=DataValidation!$A$6,Vols!O2093/100,"")</f>
        <v/>
      </c>
    </row>
    <row r="2094" spans="7:8" ht="15.75" x14ac:dyDescent="0.25">
      <c r="G2094" s="20" t="str">
        <f>IF($D$13=DataValidation!$A$6,Vols!N2094,"")</f>
        <v/>
      </c>
      <c r="H2094" s="113" t="str">
        <f>IF($D$13=DataValidation!$A$6,Vols!O2094/100,"")</f>
        <v/>
      </c>
    </row>
    <row r="2095" spans="7:8" ht="15.75" x14ac:dyDescent="0.25">
      <c r="G2095" s="20" t="str">
        <f>IF($D$13=DataValidation!$A$6,Vols!N2095,"")</f>
        <v/>
      </c>
      <c r="H2095" s="113" t="str">
        <f>IF($D$13=DataValidation!$A$6,Vols!O2095/100,"")</f>
        <v/>
      </c>
    </row>
    <row r="2096" spans="7:8" ht="15.75" x14ac:dyDescent="0.25">
      <c r="G2096" s="20" t="str">
        <f>IF($D$13=DataValidation!$A$6,Vols!N2096,"")</f>
        <v/>
      </c>
      <c r="H2096" s="113" t="str">
        <f>IF($D$13=DataValidation!$A$6,Vols!O2096/100,"")</f>
        <v/>
      </c>
    </row>
    <row r="2097" spans="7:8" ht="15.75" x14ac:dyDescent="0.25">
      <c r="G2097" s="20" t="str">
        <f>IF($D$13=DataValidation!$A$6,Vols!N2097,"")</f>
        <v/>
      </c>
      <c r="H2097" s="113" t="str">
        <f>IF($D$13=DataValidation!$A$6,Vols!O2097/100,"")</f>
        <v/>
      </c>
    </row>
    <row r="2098" spans="7:8" ht="15.75" x14ac:dyDescent="0.25">
      <c r="G2098" s="20" t="str">
        <f>IF($D$13=DataValidation!$A$6,Vols!N2098,"")</f>
        <v/>
      </c>
      <c r="H2098" s="113" t="str">
        <f>IF($D$13=DataValidation!$A$6,Vols!O2098/100,"")</f>
        <v/>
      </c>
    </row>
    <row r="2099" spans="7:8" ht="15.75" x14ac:dyDescent="0.25">
      <c r="G2099" s="20" t="str">
        <f>IF($D$13=DataValidation!$A$6,Vols!N2099,"")</f>
        <v/>
      </c>
      <c r="H2099" s="113" t="str">
        <f>IF($D$13=DataValidation!$A$6,Vols!O2099/100,"")</f>
        <v/>
      </c>
    </row>
    <row r="2100" spans="7:8" ht="15.75" x14ac:dyDescent="0.25">
      <c r="G2100" s="20" t="str">
        <f>IF($D$13=DataValidation!$A$6,Vols!N2100,"")</f>
        <v/>
      </c>
      <c r="H2100" s="113" t="str">
        <f>IF($D$13=DataValidation!$A$6,Vols!O2100/100,"")</f>
        <v/>
      </c>
    </row>
    <row r="2101" spans="7:8" ht="15.75" x14ac:dyDescent="0.25">
      <c r="G2101" s="20" t="str">
        <f>IF($D$13=DataValidation!$A$6,Vols!N2101,"")</f>
        <v/>
      </c>
      <c r="H2101" s="113" t="str">
        <f>IF($D$13=DataValidation!$A$6,Vols!O2101/100,"")</f>
        <v/>
      </c>
    </row>
    <row r="2102" spans="7:8" ht="15.75" x14ac:dyDescent="0.25">
      <c r="G2102" s="20" t="str">
        <f>IF($D$13=DataValidation!$A$6,Vols!N2102,"")</f>
        <v/>
      </c>
      <c r="H2102" s="113" t="str">
        <f>IF($D$13=DataValidation!$A$6,Vols!O2102/100,"")</f>
        <v/>
      </c>
    </row>
    <row r="2103" spans="7:8" ht="15.75" x14ac:dyDescent="0.25">
      <c r="G2103" s="20" t="str">
        <f>IF($D$13=DataValidation!$A$6,Vols!N2103,"")</f>
        <v/>
      </c>
      <c r="H2103" s="113" t="str">
        <f>IF($D$13=DataValidation!$A$6,Vols!O2103/100,"")</f>
        <v/>
      </c>
    </row>
    <row r="2104" spans="7:8" ht="15.75" x14ac:dyDescent="0.25">
      <c r="G2104" s="20" t="str">
        <f>IF($D$13=DataValidation!$A$6,Vols!N2104,"")</f>
        <v/>
      </c>
      <c r="H2104" s="113" t="str">
        <f>IF($D$13=DataValidation!$A$6,Vols!O2104/100,"")</f>
        <v/>
      </c>
    </row>
    <row r="2105" spans="7:8" ht="15.75" x14ac:dyDescent="0.25">
      <c r="G2105" s="20" t="str">
        <f>IF($D$13=DataValidation!$A$6,Vols!N2105,"")</f>
        <v/>
      </c>
      <c r="H2105" s="113" t="str">
        <f>IF($D$13=DataValidation!$A$6,Vols!O2105/100,"")</f>
        <v/>
      </c>
    </row>
    <row r="2106" spans="7:8" ht="15.75" x14ac:dyDescent="0.25">
      <c r="G2106" s="20" t="str">
        <f>IF($D$13=DataValidation!$A$6,Vols!N2106,"")</f>
        <v/>
      </c>
      <c r="H2106" s="113" t="str">
        <f>IF($D$13=DataValidation!$A$6,Vols!O2106/100,"")</f>
        <v/>
      </c>
    </row>
    <row r="2107" spans="7:8" ht="15.75" x14ac:dyDescent="0.25">
      <c r="G2107" s="20" t="str">
        <f>IF($D$13=DataValidation!$A$6,Vols!N2107,"")</f>
        <v/>
      </c>
      <c r="H2107" s="113" t="str">
        <f>IF($D$13=DataValidation!$A$6,Vols!O2107/100,"")</f>
        <v/>
      </c>
    </row>
    <row r="2108" spans="7:8" ht="15.75" x14ac:dyDescent="0.25">
      <c r="G2108" s="20" t="str">
        <f>IF($D$13=DataValidation!$A$6,Vols!N2108,"")</f>
        <v/>
      </c>
      <c r="H2108" s="113" t="str">
        <f>IF($D$13=DataValidation!$A$6,Vols!O2108/100,"")</f>
        <v/>
      </c>
    </row>
    <row r="2109" spans="7:8" ht="15.75" x14ac:dyDescent="0.25">
      <c r="G2109" s="20" t="str">
        <f>IF($D$13=DataValidation!$A$6,Vols!N2109,"")</f>
        <v/>
      </c>
      <c r="H2109" s="113" t="str">
        <f>IF($D$13=DataValidation!$A$6,Vols!O2109/100,"")</f>
        <v/>
      </c>
    </row>
    <row r="2110" spans="7:8" ht="15.75" x14ac:dyDescent="0.25">
      <c r="G2110" s="20" t="str">
        <f>IF($D$13=DataValidation!$A$6,Vols!N2110,"")</f>
        <v/>
      </c>
      <c r="H2110" s="113" t="str">
        <f>IF($D$13=DataValidation!$A$6,Vols!O2110/100,"")</f>
        <v/>
      </c>
    </row>
    <row r="2111" spans="7:8" ht="15.75" x14ac:dyDescent="0.25">
      <c r="G2111" s="20" t="str">
        <f>IF($D$13=DataValidation!$A$6,Vols!N2111,"")</f>
        <v/>
      </c>
      <c r="H2111" s="113" t="str">
        <f>IF($D$13=DataValidation!$A$6,Vols!O2111/100,"")</f>
        <v/>
      </c>
    </row>
    <row r="2112" spans="7:8" ht="15.75" x14ac:dyDescent="0.25">
      <c r="G2112" s="20" t="str">
        <f>IF($D$13=DataValidation!$A$6,Vols!N2112,"")</f>
        <v/>
      </c>
      <c r="H2112" s="113" t="str">
        <f>IF($D$13=DataValidation!$A$6,Vols!O2112/100,"")</f>
        <v/>
      </c>
    </row>
    <row r="2113" spans="7:8" ht="15.75" x14ac:dyDescent="0.25">
      <c r="G2113" s="20" t="str">
        <f>IF($D$13=DataValidation!$A$6,Vols!N2113,"")</f>
        <v/>
      </c>
      <c r="H2113" s="113" t="str">
        <f>IF($D$13=DataValidation!$A$6,Vols!O2113/100,"")</f>
        <v/>
      </c>
    </row>
    <row r="2114" spans="7:8" ht="15.75" x14ac:dyDescent="0.25">
      <c r="G2114" s="20" t="str">
        <f>IF($D$13=DataValidation!$A$6,Vols!N2114,"")</f>
        <v/>
      </c>
      <c r="H2114" s="113" t="str">
        <f>IF($D$13=DataValidation!$A$6,Vols!O2114/100,"")</f>
        <v/>
      </c>
    </row>
    <row r="2115" spans="7:8" ht="15.75" x14ac:dyDescent="0.25">
      <c r="G2115" s="20" t="str">
        <f>IF($D$13=DataValidation!$A$6,Vols!N2115,"")</f>
        <v/>
      </c>
      <c r="H2115" s="113" t="str">
        <f>IF($D$13=DataValidation!$A$6,Vols!O2115/100,"")</f>
        <v/>
      </c>
    </row>
    <row r="2116" spans="7:8" ht="15.75" x14ac:dyDescent="0.25">
      <c r="G2116" s="20" t="str">
        <f>IF($D$13=DataValidation!$A$6,Vols!N2116,"")</f>
        <v/>
      </c>
      <c r="H2116" s="113" t="str">
        <f>IF($D$13=DataValidation!$A$6,Vols!O2116/100,"")</f>
        <v/>
      </c>
    </row>
    <row r="2117" spans="7:8" ht="15.75" x14ac:dyDescent="0.25">
      <c r="G2117" s="20" t="str">
        <f>IF($D$13=DataValidation!$A$6,Vols!N2117,"")</f>
        <v/>
      </c>
      <c r="H2117" s="113" t="str">
        <f>IF($D$13=DataValidation!$A$6,Vols!O2117/100,"")</f>
        <v/>
      </c>
    </row>
    <row r="2118" spans="7:8" ht="15.75" x14ac:dyDescent="0.25">
      <c r="G2118" s="20" t="str">
        <f>IF($D$13=DataValidation!$A$6,Vols!N2118,"")</f>
        <v/>
      </c>
      <c r="H2118" s="113" t="str">
        <f>IF($D$13=DataValidation!$A$6,Vols!O2118/100,"")</f>
        <v/>
      </c>
    </row>
    <row r="2119" spans="7:8" ht="15.75" x14ac:dyDescent="0.25">
      <c r="G2119" s="20" t="str">
        <f>IF($D$13=DataValidation!$A$6,Vols!N2119,"")</f>
        <v/>
      </c>
      <c r="H2119" s="113" t="str">
        <f>IF($D$13=DataValidation!$A$6,Vols!O2119/100,"")</f>
        <v/>
      </c>
    </row>
    <row r="2120" spans="7:8" ht="15.75" x14ac:dyDescent="0.25">
      <c r="G2120" s="20" t="str">
        <f>IF($D$13=DataValidation!$A$6,Vols!N2120,"")</f>
        <v/>
      </c>
      <c r="H2120" s="113" t="str">
        <f>IF($D$13=DataValidation!$A$6,Vols!O2120/100,"")</f>
        <v/>
      </c>
    </row>
    <row r="2121" spans="7:8" ht="15.75" x14ac:dyDescent="0.25">
      <c r="G2121" s="20" t="str">
        <f>IF($D$13=DataValidation!$A$6,Vols!N2121,"")</f>
        <v/>
      </c>
      <c r="H2121" s="113" t="str">
        <f>IF($D$13=DataValidation!$A$6,Vols!O2121/100,"")</f>
        <v/>
      </c>
    </row>
    <row r="2122" spans="7:8" ht="15.75" x14ac:dyDescent="0.25">
      <c r="G2122" s="20" t="str">
        <f>IF($D$13=DataValidation!$A$6,Vols!N2122,"")</f>
        <v/>
      </c>
      <c r="H2122" s="113" t="str">
        <f>IF($D$13=DataValidation!$A$6,Vols!O2122/100,"")</f>
        <v/>
      </c>
    </row>
    <row r="2123" spans="7:8" ht="15.75" x14ac:dyDescent="0.25">
      <c r="G2123" s="20" t="str">
        <f>IF($D$13=DataValidation!$A$6,Vols!N2123,"")</f>
        <v/>
      </c>
      <c r="H2123" s="113" t="str">
        <f>IF($D$13=DataValidation!$A$6,Vols!O2123/100,"")</f>
        <v/>
      </c>
    </row>
    <row r="2124" spans="7:8" ht="15.75" x14ac:dyDescent="0.25">
      <c r="G2124" s="20" t="str">
        <f>IF($D$13=DataValidation!$A$6,Vols!N2124,"")</f>
        <v/>
      </c>
      <c r="H2124" s="113" t="str">
        <f>IF($D$13=DataValidation!$A$6,Vols!O2124/100,"")</f>
        <v/>
      </c>
    </row>
    <row r="2125" spans="7:8" ht="15.75" x14ac:dyDescent="0.25">
      <c r="G2125" s="20" t="str">
        <f>IF($D$13=DataValidation!$A$6,Vols!N2125,"")</f>
        <v/>
      </c>
      <c r="H2125" s="113" t="str">
        <f>IF($D$13=DataValidation!$A$6,Vols!O2125/100,"")</f>
        <v/>
      </c>
    </row>
    <row r="2126" spans="7:8" ht="15.75" x14ac:dyDescent="0.25">
      <c r="G2126" s="20" t="str">
        <f>IF($D$13=DataValidation!$A$6,Vols!N2126,"")</f>
        <v/>
      </c>
      <c r="H2126" s="113" t="str">
        <f>IF($D$13=DataValidation!$A$6,Vols!O2126/100,"")</f>
        <v/>
      </c>
    </row>
    <row r="2127" spans="7:8" ht="15.75" x14ac:dyDescent="0.25">
      <c r="G2127" s="20" t="str">
        <f>IF($D$13=DataValidation!$A$6,Vols!N2127,"")</f>
        <v/>
      </c>
      <c r="H2127" s="113" t="str">
        <f>IF($D$13=DataValidation!$A$6,Vols!O2127/100,"")</f>
        <v/>
      </c>
    </row>
    <row r="2128" spans="7:8" ht="15.75" x14ac:dyDescent="0.25">
      <c r="G2128" s="20" t="str">
        <f>IF($D$13=DataValidation!$A$6,Vols!N2128,"")</f>
        <v/>
      </c>
      <c r="H2128" s="113" t="str">
        <f>IF($D$13=DataValidation!$A$6,Vols!O2128/100,"")</f>
        <v/>
      </c>
    </row>
    <row r="2129" spans="7:8" ht="15.75" x14ac:dyDescent="0.25">
      <c r="G2129" s="20" t="str">
        <f>IF($D$13=DataValidation!$A$6,Vols!N2129,"")</f>
        <v/>
      </c>
      <c r="H2129" s="113" t="str">
        <f>IF($D$13=DataValidation!$A$6,Vols!O2129/100,"")</f>
        <v/>
      </c>
    </row>
    <row r="2130" spans="7:8" ht="15.75" x14ac:dyDescent="0.25">
      <c r="G2130" s="20" t="str">
        <f>IF($D$13=DataValidation!$A$6,Vols!N2130,"")</f>
        <v/>
      </c>
      <c r="H2130" s="113" t="str">
        <f>IF($D$13=DataValidation!$A$6,Vols!O2130/100,"")</f>
        <v/>
      </c>
    </row>
    <row r="2131" spans="7:8" ht="15.75" x14ac:dyDescent="0.25">
      <c r="G2131" s="20" t="str">
        <f>IF($D$13=DataValidation!$A$6,Vols!N2131,"")</f>
        <v/>
      </c>
      <c r="H2131" s="113" t="str">
        <f>IF($D$13=DataValidation!$A$6,Vols!O2131/100,"")</f>
        <v/>
      </c>
    </row>
    <row r="2132" spans="7:8" ht="15.75" x14ac:dyDescent="0.25">
      <c r="G2132" s="20" t="str">
        <f>IF($D$13=DataValidation!$A$6,Vols!N2132,"")</f>
        <v/>
      </c>
      <c r="H2132" s="113" t="str">
        <f>IF($D$13=DataValidation!$A$6,Vols!O2132/100,"")</f>
        <v/>
      </c>
    </row>
    <row r="2133" spans="7:8" ht="15.75" x14ac:dyDescent="0.25">
      <c r="G2133" s="20" t="str">
        <f>IF($D$13=DataValidation!$A$6,Vols!N2133,"")</f>
        <v/>
      </c>
      <c r="H2133" s="113" t="str">
        <f>IF($D$13=DataValidation!$A$6,Vols!O2133/100,"")</f>
        <v/>
      </c>
    </row>
    <row r="2134" spans="7:8" ht="15.75" x14ac:dyDescent="0.25">
      <c r="G2134" s="20" t="str">
        <f>IF($D$13=DataValidation!$A$6,Vols!N2134,"")</f>
        <v/>
      </c>
      <c r="H2134" s="113" t="str">
        <f>IF($D$13=DataValidation!$A$6,Vols!O2134/100,"")</f>
        <v/>
      </c>
    </row>
    <row r="2135" spans="7:8" ht="15.75" x14ac:dyDescent="0.25">
      <c r="G2135" s="20" t="str">
        <f>IF($D$13=DataValidation!$A$6,Vols!N2135,"")</f>
        <v/>
      </c>
      <c r="H2135" s="113" t="str">
        <f>IF($D$13=DataValidation!$A$6,Vols!O2135/100,"")</f>
        <v/>
      </c>
    </row>
    <row r="2136" spans="7:8" ht="15.75" x14ac:dyDescent="0.25">
      <c r="G2136" s="20" t="str">
        <f>IF($D$13=DataValidation!$A$6,Vols!N2136,"")</f>
        <v/>
      </c>
      <c r="H2136" s="113" t="str">
        <f>IF($D$13=DataValidation!$A$6,Vols!O2136/100,"")</f>
        <v/>
      </c>
    </row>
    <row r="2137" spans="7:8" ht="15.75" x14ac:dyDescent="0.25">
      <c r="G2137" s="20" t="str">
        <f>IF($D$13=DataValidation!$A$6,Vols!N2137,"")</f>
        <v/>
      </c>
      <c r="H2137" s="113" t="str">
        <f>IF($D$13=DataValidation!$A$6,Vols!O2137/100,"")</f>
        <v/>
      </c>
    </row>
    <row r="2138" spans="7:8" ht="15.75" x14ac:dyDescent="0.25">
      <c r="G2138" s="20" t="str">
        <f>IF($D$13=DataValidation!$A$6,Vols!N2138,"")</f>
        <v/>
      </c>
      <c r="H2138" s="113" t="str">
        <f>IF($D$13=DataValidation!$A$6,Vols!O2138/100,"")</f>
        <v/>
      </c>
    </row>
    <row r="2139" spans="7:8" ht="15.75" x14ac:dyDescent="0.25">
      <c r="G2139" s="20" t="str">
        <f>IF($D$13=DataValidation!$A$6,Vols!N2139,"")</f>
        <v/>
      </c>
      <c r="H2139" s="113" t="str">
        <f>IF($D$13=DataValidation!$A$6,Vols!O2139/100,"")</f>
        <v/>
      </c>
    </row>
    <row r="2140" spans="7:8" ht="15.75" x14ac:dyDescent="0.25">
      <c r="G2140" s="20" t="str">
        <f>IF($D$13=DataValidation!$A$6,Vols!N2140,"")</f>
        <v/>
      </c>
      <c r="H2140" s="113" t="str">
        <f>IF($D$13=DataValidation!$A$6,Vols!O2140/100,"")</f>
        <v/>
      </c>
    </row>
    <row r="2141" spans="7:8" ht="15.75" x14ac:dyDescent="0.25">
      <c r="G2141" s="20" t="str">
        <f>IF($D$13=DataValidation!$A$6,Vols!N2141,"")</f>
        <v/>
      </c>
      <c r="H2141" s="113" t="str">
        <f>IF($D$13=DataValidation!$A$6,Vols!O2141/100,"")</f>
        <v/>
      </c>
    </row>
    <row r="2142" spans="7:8" ht="15.75" x14ac:dyDescent="0.25">
      <c r="G2142" s="20" t="str">
        <f>IF($D$13=DataValidation!$A$6,Vols!N2142,"")</f>
        <v/>
      </c>
      <c r="H2142" s="113" t="str">
        <f>IF($D$13=DataValidation!$A$6,Vols!O2142/100,"")</f>
        <v/>
      </c>
    </row>
    <row r="2143" spans="7:8" ht="15.75" x14ac:dyDescent="0.25">
      <c r="G2143" s="20" t="str">
        <f>IF($D$13=DataValidation!$A$6,Vols!N2143,"")</f>
        <v/>
      </c>
      <c r="H2143" s="113" t="str">
        <f>IF($D$13=DataValidation!$A$6,Vols!O2143/100,"")</f>
        <v/>
      </c>
    </row>
    <row r="2144" spans="7:8" ht="15.75" x14ac:dyDescent="0.25">
      <c r="G2144" s="20" t="str">
        <f>IF($D$13=DataValidation!$A$6,Vols!N2144,"")</f>
        <v/>
      </c>
      <c r="H2144" s="113" t="str">
        <f>IF($D$13=DataValidation!$A$6,Vols!O2144/100,"")</f>
        <v/>
      </c>
    </row>
    <row r="2145" spans="7:8" ht="15.75" x14ac:dyDescent="0.25">
      <c r="G2145" s="20" t="str">
        <f>IF($D$13=DataValidation!$A$6,Vols!N2145,"")</f>
        <v/>
      </c>
      <c r="H2145" s="113" t="str">
        <f>IF($D$13=DataValidation!$A$6,Vols!O2145/100,"")</f>
        <v/>
      </c>
    </row>
    <row r="2146" spans="7:8" ht="15.75" x14ac:dyDescent="0.25">
      <c r="G2146" s="20" t="str">
        <f>IF($D$13=DataValidation!$A$6,Vols!N2146,"")</f>
        <v/>
      </c>
      <c r="H2146" s="113" t="str">
        <f>IF($D$13=DataValidation!$A$6,Vols!O2146/100,"")</f>
        <v/>
      </c>
    </row>
    <row r="2147" spans="7:8" ht="15.75" x14ac:dyDescent="0.25">
      <c r="G2147" s="20" t="str">
        <f>IF($D$13=DataValidation!$A$6,Vols!N2147,"")</f>
        <v/>
      </c>
      <c r="H2147" s="113" t="str">
        <f>IF($D$13=DataValidation!$A$6,Vols!O2147/100,"")</f>
        <v/>
      </c>
    </row>
    <row r="2148" spans="7:8" ht="15.75" x14ac:dyDescent="0.25">
      <c r="G2148" s="20" t="str">
        <f>IF($D$13=DataValidation!$A$6,Vols!N2148,"")</f>
        <v/>
      </c>
      <c r="H2148" s="113" t="str">
        <f>IF($D$13=DataValidation!$A$6,Vols!O2148/100,"")</f>
        <v/>
      </c>
    </row>
    <row r="2149" spans="7:8" ht="15.75" x14ac:dyDescent="0.25">
      <c r="G2149" s="20" t="str">
        <f>IF($D$13=DataValidation!$A$6,Vols!N2149,"")</f>
        <v/>
      </c>
      <c r="H2149" s="113" t="str">
        <f>IF($D$13=DataValidation!$A$6,Vols!O2149/100,"")</f>
        <v/>
      </c>
    </row>
    <row r="2150" spans="7:8" ht="15.75" x14ac:dyDescent="0.25">
      <c r="G2150" s="20" t="str">
        <f>IF($D$13=DataValidation!$A$6,Vols!N2150,"")</f>
        <v/>
      </c>
      <c r="H2150" s="113" t="str">
        <f>IF($D$13=DataValidation!$A$6,Vols!O2150/100,"")</f>
        <v/>
      </c>
    </row>
    <row r="2151" spans="7:8" ht="15.75" x14ac:dyDescent="0.25">
      <c r="G2151" s="20" t="str">
        <f>IF($D$13=DataValidation!$A$6,Vols!N2151,"")</f>
        <v/>
      </c>
      <c r="H2151" s="113" t="str">
        <f>IF($D$13=DataValidation!$A$6,Vols!O2151/100,"")</f>
        <v/>
      </c>
    </row>
    <row r="2152" spans="7:8" ht="15.75" x14ac:dyDescent="0.25">
      <c r="G2152" s="20" t="str">
        <f>IF($D$13=DataValidation!$A$6,Vols!N2152,"")</f>
        <v/>
      </c>
      <c r="H2152" s="113" t="str">
        <f>IF($D$13=DataValidation!$A$6,Vols!O2152/100,"")</f>
        <v/>
      </c>
    </row>
    <row r="2153" spans="7:8" ht="15.75" x14ac:dyDescent="0.25">
      <c r="G2153" s="20" t="str">
        <f>IF($D$13=DataValidation!$A$6,Vols!N2153,"")</f>
        <v/>
      </c>
      <c r="H2153" s="113" t="str">
        <f>IF($D$13=DataValidation!$A$6,Vols!O2153/100,"")</f>
        <v/>
      </c>
    </row>
    <row r="2154" spans="7:8" ht="15.75" x14ac:dyDescent="0.25">
      <c r="G2154" s="20" t="str">
        <f>IF($D$13=DataValidation!$A$6,Vols!N2154,"")</f>
        <v/>
      </c>
      <c r="H2154" s="113" t="str">
        <f>IF($D$13=DataValidation!$A$6,Vols!O2154/100,"")</f>
        <v/>
      </c>
    </row>
    <row r="2155" spans="7:8" ht="15.75" x14ac:dyDescent="0.25">
      <c r="G2155" s="20" t="str">
        <f>IF($D$13=DataValidation!$A$6,Vols!N2155,"")</f>
        <v/>
      </c>
      <c r="H2155" s="113" t="str">
        <f>IF($D$13=DataValidation!$A$6,Vols!O2155/100,"")</f>
        <v/>
      </c>
    </row>
    <row r="2156" spans="7:8" ht="15.75" x14ac:dyDescent="0.25">
      <c r="G2156" s="20" t="str">
        <f>IF($D$13=DataValidation!$A$6,Vols!N2156,"")</f>
        <v/>
      </c>
      <c r="H2156" s="113" t="str">
        <f>IF($D$13=DataValidation!$A$6,Vols!O2156/100,"")</f>
        <v/>
      </c>
    </row>
    <row r="2157" spans="7:8" ht="15.75" x14ac:dyDescent="0.25">
      <c r="G2157" s="20" t="str">
        <f>IF($D$13=DataValidation!$A$6,Vols!N2157,"")</f>
        <v/>
      </c>
      <c r="H2157" s="113" t="str">
        <f>IF($D$13=DataValidation!$A$6,Vols!O2157/100,"")</f>
        <v/>
      </c>
    </row>
    <row r="2158" spans="7:8" ht="15.75" x14ac:dyDescent="0.25">
      <c r="G2158" s="20" t="str">
        <f>IF($D$13=DataValidation!$A$6,Vols!N2158,"")</f>
        <v/>
      </c>
      <c r="H2158" s="113" t="str">
        <f>IF($D$13=DataValidation!$A$6,Vols!O2158/100,"")</f>
        <v/>
      </c>
    </row>
    <row r="2159" spans="7:8" ht="15.75" x14ac:dyDescent="0.25">
      <c r="G2159" s="20" t="str">
        <f>IF($D$13=DataValidation!$A$6,Vols!N2159,"")</f>
        <v/>
      </c>
      <c r="H2159" s="113" t="str">
        <f>IF($D$13=DataValidation!$A$6,Vols!O2159/100,"")</f>
        <v/>
      </c>
    </row>
    <row r="2160" spans="7:8" ht="15.75" x14ac:dyDescent="0.25">
      <c r="G2160" s="20" t="str">
        <f>IF($D$13=DataValidation!$A$6,Vols!N2160,"")</f>
        <v/>
      </c>
      <c r="H2160" s="113" t="str">
        <f>IF($D$13=DataValidation!$A$6,Vols!O2160/100,"")</f>
        <v/>
      </c>
    </row>
    <row r="2161" spans="7:8" ht="15.75" x14ac:dyDescent="0.25">
      <c r="G2161" s="20" t="str">
        <f>IF($D$13=DataValidation!$A$6,Vols!N2161,"")</f>
        <v/>
      </c>
      <c r="H2161" s="113" t="str">
        <f>IF($D$13=DataValidation!$A$6,Vols!O2161/100,"")</f>
        <v/>
      </c>
    </row>
    <row r="2162" spans="7:8" ht="15.75" x14ac:dyDescent="0.25">
      <c r="G2162" s="20" t="str">
        <f>IF($D$13=DataValidation!$A$6,Vols!N2162,"")</f>
        <v/>
      </c>
      <c r="H2162" s="113" t="str">
        <f>IF($D$13=DataValidation!$A$6,Vols!O2162/100,"")</f>
        <v/>
      </c>
    </row>
    <row r="2163" spans="7:8" ht="15.75" x14ac:dyDescent="0.25">
      <c r="G2163" s="20" t="str">
        <f>IF($D$13=DataValidation!$A$6,Vols!N2163,"")</f>
        <v/>
      </c>
      <c r="H2163" s="113" t="str">
        <f>IF($D$13=DataValidation!$A$6,Vols!O2163/100,"")</f>
        <v/>
      </c>
    </row>
    <row r="2164" spans="7:8" ht="15.75" x14ac:dyDescent="0.25">
      <c r="G2164" s="20" t="str">
        <f>IF($D$13=DataValidation!$A$6,Vols!N2164,"")</f>
        <v/>
      </c>
      <c r="H2164" s="113" t="str">
        <f>IF($D$13=DataValidation!$A$6,Vols!O2164/100,"")</f>
        <v/>
      </c>
    </row>
    <row r="2165" spans="7:8" ht="15.75" x14ac:dyDescent="0.25">
      <c r="G2165" s="20" t="str">
        <f>IF($D$13=DataValidation!$A$6,Vols!N2165,"")</f>
        <v/>
      </c>
      <c r="H2165" s="113" t="str">
        <f>IF($D$13=DataValidation!$A$6,Vols!O2165/100,"")</f>
        <v/>
      </c>
    </row>
    <row r="2166" spans="7:8" ht="15.75" x14ac:dyDescent="0.25">
      <c r="G2166" s="20" t="str">
        <f>IF($D$13=DataValidation!$A$6,Vols!N2166,"")</f>
        <v/>
      </c>
      <c r="H2166" s="113" t="str">
        <f>IF($D$13=DataValidation!$A$6,Vols!O2166/100,"")</f>
        <v/>
      </c>
    </row>
    <row r="2167" spans="7:8" ht="15.75" x14ac:dyDescent="0.25">
      <c r="G2167" s="20" t="str">
        <f>IF($D$13=DataValidation!$A$6,Vols!N2167,"")</f>
        <v/>
      </c>
      <c r="H2167" s="113" t="str">
        <f>IF($D$13=DataValidation!$A$6,Vols!O2167/100,"")</f>
        <v/>
      </c>
    </row>
    <row r="2168" spans="7:8" ht="15.75" x14ac:dyDescent="0.25">
      <c r="G2168" s="20" t="str">
        <f>IF($D$13=DataValidation!$A$6,Vols!N2168,"")</f>
        <v/>
      </c>
      <c r="H2168" s="113" t="str">
        <f>IF($D$13=DataValidation!$A$6,Vols!O2168/100,"")</f>
        <v/>
      </c>
    </row>
    <row r="2169" spans="7:8" ht="15.75" x14ac:dyDescent="0.25">
      <c r="G2169" s="20" t="str">
        <f>IF($D$13=DataValidation!$A$6,Vols!N2169,"")</f>
        <v/>
      </c>
      <c r="H2169" s="113" t="str">
        <f>IF($D$13=DataValidation!$A$6,Vols!O2169/100,"")</f>
        <v/>
      </c>
    </row>
    <row r="2170" spans="7:8" ht="15.75" x14ac:dyDescent="0.25">
      <c r="G2170" s="20" t="str">
        <f>IF($D$13=DataValidation!$A$6,Vols!N2170,"")</f>
        <v/>
      </c>
      <c r="H2170" s="113" t="str">
        <f>IF($D$13=DataValidation!$A$6,Vols!O2170/100,"")</f>
        <v/>
      </c>
    </row>
    <row r="2171" spans="7:8" ht="15.75" x14ac:dyDescent="0.25">
      <c r="G2171" s="20" t="str">
        <f>IF($D$13=DataValidation!$A$6,Vols!N2171,"")</f>
        <v/>
      </c>
      <c r="H2171" s="113" t="str">
        <f>IF($D$13=DataValidation!$A$6,Vols!O2171/100,"")</f>
        <v/>
      </c>
    </row>
    <row r="2172" spans="7:8" ht="15.75" x14ac:dyDescent="0.25">
      <c r="G2172" s="20" t="str">
        <f>IF($D$13=DataValidation!$A$6,Vols!N2172,"")</f>
        <v/>
      </c>
      <c r="H2172" s="113" t="str">
        <f>IF($D$13=DataValidation!$A$6,Vols!O2172/100,"")</f>
        <v/>
      </c>
    </row>
    <row r="2173" spans="7:8" ht="15.75" x14ac:dyDescent="0.25">
      <c r="G2173" s="20" t="str">
        <f>IF($D$13=DataValidation!$A$6,Vols!N2173,"")</f>
        <v/>
      </c>
      <c r="H2173" s="113" t="str">
        <f>IF($D$13=DataValidation!$A$6,Vols!O2173/100,"")</f>
        <v/>
      </c>
    </row>
    <row r="2174" spans="7:8" ht="15.75" x14ac:dyDescent="0.25">
      <c r="G2174" s="20" t="str">
        <f>IF($D$13=DataValidation!$A$6,Vols!N2174,"")</f>
        <v/>
      </c>
      <c r="H2174" s="113" t="str">
        <f>IF($D$13=DataValidation!$A$6,Vols!O2174/100,"")</f>
        <v/>
      </c>
    </row>
    <row r="2175" spans="7:8" ht="15.75" x14ac:dyDescent="0.25">
      <c r="G2175" s="20" t="str">
        <f>IF($D$13=DataValidation!$A$6,Vols!N2175,"")</f>
        <v/>
      </c>
      <c r="H2175" s="113" t="str">
        <f>IF($D$13=DataValidation!$A$6,Vols!O2175/100,"")</f>
        <v/>
      </c>
    </row>
    <row r="2176" spans="7:8" ht="15.75" x14ac:dyDescent="0.25">
      <c r="G2176" s="20" t="str">
        <f>IF($D$13=DataValidation!$A$6,Vols!N2176,"")</f>
        <v/>
      </c>
      <c r="H2176" s="113" t="str">
        <f>IF($D$13=DataValidation!$A$6,Vols!O2176/100,"")</f>
        <v/>
      </c>
    </row>
    <row r="2177" spans="7:8" ht="15.75" x14ac:dyDescent="0.25">
      <c r="G2177" s="20" t="str">
        <f>IF($D$13=DataValidation!$A$6,Vols!N2177,"")</f>
        <v/>
      </c>
      <c r="H2177" s="113" t="str">
        <f>IF($D$13=DataValidation!$A$6,Vols!O2177/100,"")</f>
        <v/>
      </c>
    </row>
    <row r="2178" spans="7:8" ht="15.75" x14ac:dyDescent="0.25">
      <c r="G2178" s="20" t="str">
        <f>IF($D$13=DataValidation!$A$6,Vols!N2178,"")</f>
        <v/>
      </c>
      <c r="H2178" s="113" t="str">
        <f>IF($D$13=DataValidation!$A$6,Vols!O2178/100,"")</f>
        <v/>
      </c>
    </row>
    <row r="2179" spans="7:8" ht="15.75" x14ac:dyDescent="0.25">
      <c r="G2179" s="20" t="str">
        <f>IF($D$13=DataValidation!$A$6,Vols!N2179,"")</f>
        <v/>
      </c>
      <c r="H2179" s="113" t="str">
        <f>IF($D$13=DataValidation!$A$6,Vols!O2179/100,"")</f>
        <v/>
      </c>
    </row>
    <row r="2180" spans="7:8" ht="15.75" x14ac:dyDescent="0.25">
      <c r="G2180" s="20" t="str">
        <f>IF($D$13=DataValidation!$A$6,Vols!N2180,"")</f>
        <v/>
      </c>
      <c r="H2180" s="113" t="str">
        <f>IF($D$13=DataValidation!$A$6,Vols!O2180/100,"")</f>
        <v/>
      </c>
    </row>
    <row r="2181" spans="7:8" ht="15.75" x14ac:dyDescent="0.25">
      <c r="G2181" s="20" t="str">
        <f>IF($D$13=DataValidation!$A$6,Vols!N2181,"")</f>
        <v/>
      </c>
      <c r="H2181" s="113" t="str">
        <f>IF($D$13=DataValidation!$A$6,Vols!O2181/100,"")</f>
        <v/>
      </c>
    </row>
    <row r="2182" spans="7:8" ht="15.75" x14ac:dyDescent="0.25">
      <c r="G2182" s="20" t="str">
        <f>IF($D$13=DataValidation!$A$6,Vols!N2182,"")</f>
        <v/>
      </c>
      <c r="H2182" s="113" t="str">
        <f>IF($D$13=DataValidation!$A$6,Vols!O2182/100,"")</f>
        <v/>
      </c>
    </row>
    <row r="2183" spans="7:8" ht="15.75" x14ac:dyDescent="0.25">
      <c r="G2183" s="20" t="str">
        <f>IF($D$13=DataValidation!$A$6,Vols!N2183,"")</f>
        <v/>
      </c>
      <c r="H2183" s="113" t="str">
        <f>IF($D$13=DataValidation!$A$6,Vols!O2183/100,"")</f>
        <v/>
      </c>
    </row>
    <row r="2184" spans="7:8" ht="15.75" x14ac:dyDescent="0.25">
      <c r="G2184" s="20" t="str">
        <f>IF($D$13=DataValidation!$A$6,Vols!N2184,"")</f>
        <v/>
      </c>
      <c r="H2184" s="113" t="str">
        <f>IF($D$13=DataValidation!$A$6,Vols!O2184/100,"")</f>
        <v/>
      </c>
    </row>
    <row r="2185" spans="7:8" ht="15.75" x14ac:dyDescent="0.25">
      <c r="G2185" s="20" t="str">
        <f>IF($D$13=DataValidation!$A$6,Vols!N2185,"")</f>
        <v/>
      </c>
      <c r="H2185" s="113" t="str">
        <f>IF($D$13=DataValidation!$A$6,Vols!O2185/100,"")</f>
        <v/>
      </c>
    </row>
    <row r="2186" spans="7:8" ht="15.75" x14ac:dyDescent="0.25">
      <c r="G2186" s="20" t="str">
        <f>IF($D$13=DataValidation!$A$6,Vols!N2186,"")</f>
        <v/>
      </c>
      <c r="H2186" s="113" t="str">
        <f>IF($D$13=DataValidation!$A$6,Vols!O2186/100,"")</f>
        <v/>
      </c>
    </row>
    <row r="2187" spans="7:8" ht="15.75" x14ac:dyDescent="0.25">
      <c r="G2187" s="20" t="str">
        <f>IF($D$13=DataValidation!$A$6,Vols!N2187,"")</f>
        <v/>
      </c>
      <c r="H2187" s="113" t="str">
        <f>IF($D$13=DataValidation!$A$6,Vols!O2187/100,"")</f>
        <v/>
      </c>
    </row>
    <row r="2188" spans="7:8" ht="15.75" x14ac:dyDescent="0.25">
      <c r="G2188" s="20" t="str">
        <f>IF($D$13=DataValidation!$A$6,Vols!N2188,"")</f>
        <v/>
      </c>
      <c r="H2188" s="113" t="str">
        <f>IF($D$13=DataValidation!$A$6,Vols!O2188/100,"")</f>
        <v/>
      </c>
    </row>
    <row r="2189" spans="7:8" ht="15.75" x14ac:dyDescent="0.25">
      <c r="G2189" s="20" t="str">
        <f>IF($D$13=DataValidation!$A$6,Vols!N2189,"")</f>
        <v/>
      </c>
      <c r="H2189" s="113" t="str">
        <f>IF($D$13=DataValidation!$A$6,Vols!O2189/100,"")</f>
        <v/>
      </c>
    </row>
    <row r="2190" spans="7:8" ht="15.75" x14ac:dyDescent="0.25">
      <c r="G2190" s="20" t="str">
        <f>IF($D$13=DataValidation!$A$6,Vols!N2190,"")</f>
        <v/>
      </c>
      <c r="H2190" s="113" t="str">
        <f>IF($D$13=DataValidation!$A$6,Vols!O2190/100,"")</f>
        <v/>
      </c>
    </row>
    <row r="2191" spans="7:8" ht="15.75" x14ac:dyDescent="0.25">
      <c r="G2191" s="20" t="str">
        <f>IF($D$13=DataValidation!$A$6,Vols!N2191,"")</f>
        <v/>
      </c>
      <c r="H2191" s="113" t="str">
        <f>IF($D$13=DataValidation!$A$6,Vols!O2191/100,"")</f>
        <v/>
      </c>
    </row>
    <row r="2192" spans="7:8" ht="15.75" x14ac:dyDescent="0.25">
      <c r="G2192" s="20" t="str">
        <f>IF($D$13=DataValidation!$A$6,Vols!N2192,"")</f>
        <v/>
      </c>
      <c r="H2192" s="113" t="str">
        <f>IF($D$13=DataValidation!$A$6,Vols!O2192/100,"")</f>
        <v/>
      </c>
    </row>
    <row r="2193" spans="7:8" ht="15.75" x14ac:dyDescent="0.25">
      <c r="G2193" s="20" t="str">
        <f>IF($D$13=DataValidation!$A$6,Vols!N2193,"")</f>
        <v/>
      </c>
      <c r="H2193" s="113" t="str">
        <f>IF($D$13=DataValidation!$A$6,Vols!O2193/100,"")</f>
        <v/>
      </c>
    </row>
    <row r="2194" spans="7:8" ht="15.75" x14ac:dyDescent="0.25">
      <c r="G2194" s="20" t="str">
        <f>IF($D$13=DataValidation!$A$6,Vols!N2194,"")</f>
        <v/>
      </c>
      <c r="H2194" s="113" t="str">
        <f>IF($D$13=DataValidation!$A$6,Vols!O2194/100,"")</f>
        <v/>
      </c>
    </row>
    <row r="2195" spans="7:8" ht="15.75" x14ac:dyDescent="0.25">
      <c r="G2195" s="20" t="str">
        <f>IF($D$13=DataValidation!$A$6,Vols!N2195,"")</f>
        <v/>
      </c>
      <c r="H2195" s="113" t="str">
        <f>IF($D$13=DataValidation!$A$6,Vols!O2195/100,"")</f>
        <v/>
      </c>
    </row>
    <row r="2196" spans="7:8" ht="15.75" x14ac:dyDescent="0.25">
      <c r="G2196" s="20" t="str">
        <f>IF($D$13=DataValidation!$A$6,Vols!N2196,"")</f>
        <v/>
      </c>
      <c r="H2196" s="113" t="str">
        <f>IF($D$13=DataValidation!$A$6,Vols!O2196/100,"")</f>
        <v/>
      </c>
    </row>
    <row r="2197" spans="7:8" ht="15.75" x14ac:dyDescent="0.25">
      <c r="G2197" s="20" t="str">
        <f>IF($D$13=DataValidation!$A$6,Vols!N2197,"")</f>
        <v/>
      </c>
      <c r="H2197" s="113" t="str">
        <f>IF($D$13=DataValidation!$A$6,Vols!O2197/100,"")</f>
        <v/>
      </c>
    </row>
    <row r="2198" spans="7:8" ht="15.75" x14ac:dyDescent="0.25">
      <c r="G2198" s="20" t="str">
        <f>IF($D$13=DataValidation!$A$6,Vols!N2198,"")</f>
        <v/>
      </c>
      <c r="H2198" s="113" t="str">
        <f>IF($D$13=DataValidation!$A$6,Vols!O2198/100,"")</f>
        <v/>
      </c>
    </row>
    <row r="2199" spans="7:8" ht="15.75" x14ac:dyDescent="0.25">
      <c r="G2199" s="20" t="str">
        <f>IF($D$13=DataValidation!$A$6,Vols!N2199,"")</f>
        <v/>
      </c>
      <c r="H2199" s="113" t="str">
        <f>IF($D$13=DataValidation!$A$6,Vols!O2199/100,"")</f>
        <v/>
      </c>
    </row>
    <row r="2200" spans="7:8" ht="15.75" x14ac:dyDescent="0.25">
      <c r="G2200" s="20" t="str">
        <f>IF($D$13=DataValidation!$A$6,Vols!N2200,"")</f>
        <v/>
      </c>
      <c r="H2200" s="113" t="str">
        <f>IF($D$13=DataValidation!$A$6,Vols!O2200/100,"")</f>
        <v/>
      </c>
    </row>
    <row r="2201" spans="7:8" ht="15.75" x14ac:dyDescent="0.25">
      <c r="G2201" s="20" t="str">
        <f>IF($D$13=DataValidation!$A$6,Vols!N2201,"")</f>
        <v/>
      </c>
      <c r="H2201" s="113" t="str">
        <f>IF($D$13=DataValidation!$A$6,Vols!O2201/100,"")</f>
        <v/>
      </c>
    </row>
    <row r="2202" spans="7:8" ht="15.75" x14ac:dyDescent="0.25">
      <c r="G2202" s="20" t="str">
        <f>IF($D$13=DataValidation!$A$6,Vols!N2202,"")</f>
        <v/>
      </c>
      <c r="H2202" s="113" t="str">
        <f>IF($D$13=DataValidation!$A$6,Vols!O2202/100,"")</f>
        <v/>
      </c>
    </row>
    <row r="2203" spans="7:8" ht="15.75" x14ac:dyDescent="0.25">
      <c r="G2203" s="20" t="str">
        <f>IF($D$13=DataValidation!$A$6,Vols!N2203,"")</f>
        <v/>
      </c>
      <c r="H2203" s="113" t="str">
        <f>IF($D$13=DataValidation!$A$6,Vols!O2203/100,"")</f>
        <v/>
      </c>
    </row>
    <row r="2204" spans="7:8" ht="15.75" x14ac:dyDescent="0.25">
      <c r="G2204" s="20" t="str">
        <f>IF($D$13=DataValidation!$A$6,Vols!N2204,"")</f>
        <v/>
      </c>
      <c r="H2204" s="113" t="str">
        <f>IF($D$13=DataValidation!$A$6,Vols!O2204/100,"")</f>
        <v/>
      </c>
    </row>
    <row r="2205" spans="7:8" ht="15.75" x14ac:dyDescent="0.25">
      <c r="G2205" s="20" t="str">
        <f>IF($D$13=DataValidation!$A$6,Vols!N2205,"")</f>
        <v/>
      </c>
      <c r="H2205" s="113" t="str">
        <f>IF($D$13=DataValidation!$A$6,Vols!O2205/100,"")</f>
        <v/>
      </c>
    </row>
    <row r="2206" spans="7:8" ht="15.75" x14ac:dyDescent="0.25">
      <c r="G2206" s="20" t="str">
        <f>IF($D$13=DataValidation!$A$6,Vols!N2206,"")</f>
        <v/>
      </c>
      <c r="H2206" s="113" t="str">
        <f>IF($D$13=DataValidation!$A$6,Vols!O2206/100,"")</f>
        <v/>
      </c>
    </row>
    <row r="2207" spans="7:8" ht="15.75" x14ac:dyDescent="0.25">
      <c r="G2207" s="20" t="str">
        <f>IF($D$13=DataValidation!$A$6,Vols!N2207,"")</f>
        <v/>
      </c>
      <c r="H2207" s="113" t="str">
        <f>IF($D$13=DataValidation!$A$6,Vols!O2207/100,"")</f>
        <v/>
      </c>
    </row>
    <row r="2208" spans="7:8" ht="15.75" x14ac:dyDescent="0.25">
      <c r="G2208" s="20" t="str">
        <f>IF($D$13=DataValidation!$A$6,Vols!N2208,"")</f>
        <v/>
      </c>
      <c r="H2208" s="113" t="str">
        <f>IF($D$13=DataValidation!$A$6,Vols!O2208/100,"")</f>
        <v/>
      </c>
    </row>
    <row r="2209" spans="7:8" ht="15.75" x14ac:dyDescent="0.25">
      <c r="G2209" s="20" t="str">
        <f>IF($D$13=DataValidation!$A$6,Vols!N2209,"")</f>
        <v/>
      </c>
      <c r="H2209" s="113" t="str">
        <f>IF($D$13=DataValidation!$A$6,Vols!O2209/100,"")</f>
        <v/>
      </c>
    </row>
    <row r="2210" spans="7:8" ht="15.75" x14ac:dyDescent="0.25">
      <c r="G2210" s="20" t="str">
        <f>IF($D$13=DataValidation!$A$6,Vols!N2210,"")</f>
        <v/>
      </c>
      <c r="H2210" s="113" t="str">
        <f>IF($D$13=DataValidation!$A$6,Vols!O2210/100,"")</f>
        <v/>
      </c>
    </row>
    <row r="2211" spans="7:8" ht="15.75" x14ac:dyDescent="0.25">
      <c r="G2211" s="20" t="str">
        <f>IF($D$13=DataValidation!$A$6,Vols!N2211,"")</f>
        <v/>
      </c>
      <c r="H2211" s="113" t="str">
        <f>IF($D$13=DataValidation!$A$6,Vols!O2211/100,"")</f>
        <v/>
      </c>
    </row>
    <row r="2212" spans="7:8" ht="15.75" x14ac:dyDescent="0.25">
      <c r="G2212" s="20" t="str">
        <f>IF($D$13=DataValidation!$A$6,Vols!N2212,"")</f>
        <v/>
      </c>
      <c r="H2212" s="113" t="str">
        <f>IF($D$13=DataValidation!$A$6,Vols!O2212/100,"")</f>
        <v/>
      </c>
    </row>
    <row r="2213" spans="7:8" ht="15.75" x14ac:dyDescent="0.25">
      <c r="G2213" s="20" t="str">
        <f>IF($D$13=DataValidation!$A$6,Vols!N2213,"")</f>
        <v/>
      </c>
      <c r="H2213" s="113" t="str">
        <f>IF($D$13=DataValidation!$A$6,Vols!O2213/100,"")</f>
        <v/>
      </c>
    </row>
    <row r="2214" spans="7:8" ht="15.75" x14ac:dyDescent="0.25">
      <c r="G2214" s="20" t="str">
        <f>IF($D$13=DataValidation!$A$6,Vols!N2214,"")</f>
        <v/>
      </c>
      <c r="H2214" s="113" t="str">
        <f>IF($D$13=DataValidation!$A$6,Vols!O2214/100,"")</f>
        <v/>
      </c>
    </row>
    <row r="2215" spans="7:8" ht="15.75" x14ac:dyDescent="0.25">
      <c r="G2215" s="20" t="str">
        <f>IF($D$13=DataValidation!$A$6,Vols!N2215,"")</f>
        <v/>
      </c>
      <c r="H2215" s="113" t="str">
        <f>IF($D$13=DataValidation!$A$6,Vols!O2215/100,"")</f>
        <v/>
      </c>
    </row>
    <row r="2216" spans="7:8" ht="15.75" x14ac:dyDescent="0.25">
      <c r="G2216" s="20" t="str">
        <f>IF($D$13=DataValidation!$A$6,Vols!N2216,"")</f>
        <v/>
      </c>
      <c r="H2216" s="113" t="str">
        <f>IF($D$13=DataValidation!$A$6,Vols!O2216/100,"")</f>
        <v/>
      </c>
    </row>
    <row r="2217" spans="7:8" ht="15.75" x14ac:dyDescent="0.25">
      <c r="G2217" s="20" t="str">
        <f>IF($D$13=DataValidation!$A$6,Vols!N2217,"")</f>
        <v/>
      </c>
      <c r="H2217" s="113" t="str">
        <f>IF($D$13=DataValidation!$A$6,Vols!O2217/100,"")</f>
        <v/>
      </c>
    </row>
    <row r="2218" spans="7:8" ht="15.75" x14ac:dyDescent="0.25">
      <c r="G2218" s="20" t="str">
        <f>IF($D$13=DataValidation!$A$6,Vols!N2218,"")</f>
        <v/>
      </c>
      <c r="H2218" s="113" t="str">
        <f>IF($D$13=DataValidation!$A$6,Vols!O2218/100,"")</f>
        <v/>
      </c>
    </row>
    <row r="2219" spans="7:8" ht="15.75" x14ac:dyDescent="0.25">
      <c r="G2219" s="20" t="str">
        <f>IF($D$13=DataValidation!$A$6,Vols!N2219,"")</f>
        <v/>
      </c>
      <c r="H2219" s="113" t="str">
        <f>IF($D$13=DataValidation!$A$6,Vols!O2219/100,"")</f>
        <v/>
      </c>
    </row>
    <row r="2220" spans="7:8" ht="15.75" x14ac:dyDescent="0.25">
      <c r="G2220" s="20" t="str">
        <f>IF($D$13=DataValidation!$A$6,Vols!N2220,"")</f>
        <v/>
      </c>
      <c r="H2220" s="113" t="str">
        <f>IF($D$13=DataValidation!$A$6,Vols!O2220/100,"")</f>
        <v/>
      </c>
    </row>
    <row r="2221" spans="7:8" ht="15.75" x14ac:dyDescent="0.25">
      <c r="G2221" s="20" t="str">
        <f>IF($D$13=DataValidation!$A$6,Vols!N2221,"")</f>
        <v/>
      </c>
      <c r="H2221" s="113" t="str">
        <f>IF($D$13=DataValidation!$A$6,Vols!O2221/100,"")</f>
        <v/>
      </c>
    </row>
    <row r="2222" spans="7:8" ht="15.75" x14ac:dyDescent="0.25">
      <c r="G2222" s="20" t="str">
        <f>IF($D$13=DataValidation!$A$6,Vols!N2222,"")</f>
        <v/>
      </c>
      <c r="H2222" s="113" t="str">
        <f>IF($D$13=DataValidation!$A$6,Vols!O2222/100,"")</f>
        <v/>
      </c>
    </row>
    <row r="2223" spans="7:8" ht="15.75" x14ac:dyDescent="0.25">
      <c r="G2223" s="20" t="str">
        <f>IF($D$13=DataValidation!$A$6,Vols!N2223,"")</f>
        <v/>
      </c>
      <c r="H2223" s="113" t="str">
        <f>IF($D$13=DataValidation!$A$6,Vols!O2223/100,"")</f>
        <v/>
      </c>
    </row>
    <row r="2224" spans="7:8" ht="15.75" x14ac:dyDescent="0.25">
      <c r="G2224" s="20" t="str">
        <f>IF($D$13=DataValidation!$A$6,Vols!N2224,"")</f>
        <v/>
      </c>
      <c r="H2224" s="113" t="str">
        <f>IF($D$13=DataValidation!$A$6,Vols!O2224/100,"")</f>
        <v/>
      </c>
    </row>
    <row r="2225" spans="7:8" ht="15.75" x14ac:dyDescent="0.25">
      <c r="G2225" s="20" t="str">
        <f>IF($D$13=DataValidation!$A$6,Vols!N2225,"")</f>
        <v/>
      </c>
      <c r="H2225" s="113" t="str">
        <f>IF($D$13=DataValidation!$A$6,Vols!O2225/100,"")</f>
        <v/>
      </c>
    </row>
    <row r="2226" spans="7:8" ht="15.75" x14ac:dyDescent="0.25">
      <c r="G2226" s="20" t="str">
        <f>IF($D$13=DataValidation!$A$6,Vols!N2226,"")</f>
        <v/>
      </c>
      <c r="H2226" s="113" t="str">
        <f>IF($D$13=DataValidation!$A$6,Vols!O2226/100,"")</f>
        <v/>
      </c>
    </row>
    <row r="2227" spans="7:8" ht="15.75" x14ac:dyDescent="0.25">
      <c r="G2227" s="20" t="str">
        <f>IF($D$13=DataValidation!$A$6,Vols!N2227,"")</f>
        <v/>
      </c>
      <c r="H2227" s="113" t="str">
        <f>IF($D$13=DataValidation!$A$6,Vols!O2227/100,"")</f>
        <v/>
      </c>
    </row>
    <row r="2228" spans="7:8" ht="15.75" x14ac:dyDescent="0.25">
      <c r="G2228" s="20" t="str">
        <f>IF($D$13=DataValidation!$A$6,Vols!N2228,"")</f>
        <v/>
      </c>
      <c r="H2228" s="113" t="str">
        <f>IF($D$13=DataValidation!$A$6,Vols!O2228/100,"")</f>
        <v/>
      </c>
    </row>
    <row r="2229" spans="7:8" ht="15.75" x14ac:dyDescent="0.25">
      <c r="G2229" s="20" t="str">
        <f>IF($D$13=DataValidation!$A$6,Vols!N2229,"")</f>
        <v/>
      </c>
      <c r="H2229" s="113" t="str">
        <f>IF($D$13=DataValidation!$A$6,Vols!O2229/100,"")</f>
        <v/>
      </c>
    </row>
    <row r="2230" spans="7:8" ht="15.75" x14ac:dyDescent="0.25">
      <c r="G2230" s="20" t="str">
        <f>IF($D$13=DataValidation!$A$6,Vols!N2230,"")</f>
        <v/>
      </c>
      <c r="H2230" s="113" t="str">
        <f>IF($D$13=DataValidation!$A$6,Vols!O2230/100,"")</f>
        <v/>
      </c>
    </row>
    <row r="2231" spans="7:8" ht="15.75" x14ac:dyDescent="0.25">
      <c r="G2231" s="20" t="str">
        <f>IF($D$13=DataValidation!$A$6,Vols!N2231,"")</f>
        <v/>
      </c>
      <c r="H2231" s="113" t="str">
        <f>IF($D$13=DataValidation!$A$6,Vols!O2231/100,"")</f>
        <v/>
      </c>
    </row>
    <row r="2232" spans="7:8" ht="15.75" x14ac:dyDescent="0.25">
      <c r="G2232" s="20" t="str">
        <f>IF($D$13=DataValidation!$A$6,Vols!N2232,"")</f>
        <v/>
      </c>
      <c r="H2232" s="113" t="str">
        <f>IF($D$13=DataValidation!$A$6,Vols!O2232/100,"")</f>
        <v/>
      </c>
    </row>
    <row r="2233" spans="7:8" ht="15.75" x14ac:dyDescent="0.25">
      <c r="G2233" s="20" t="str">
        <f>IF($D$13=DataValidation!$A$6,Vols!N2233,"")</f>
        <v/>
      </c>
      <c r="H2233" s="113" t="str">
        <f>IF($D$13=DataValidation!$A$6,Vols!O2233/100,"")</f>
        <v/>
      </c>
    </row>
    <row r="2234" spans="7:8" ht="15.75" x14ac:dyDescent="0.25">
      <c r="G2234" s="20" t="str">
        <f>IF($D$13=DataValidation!$A$6,Vols!N2234,"")</f>
        <v/>
      </c>
      <c r="H2234" s="113" t="str">
        <f>IF($D$13=DataValidation!$A$6,Vols!O2234/100,"")</f>
        <v/>
      </c>
    </row>
    <row r="2235" spans="7:8" ht="15.75" x14ac:dyDescent="0.25">
      <c r="G2235" s="20" t="str">
        <f>IF($D$13=DataValidation!$A$6,Vols!N2235,"")</f>
        <v/>
      </c>
      <c r="H2235" s="113" t="str">
        <f>IF($D$13=DataValidation!$A$6,Vols!O2235/100,"")</f>
        <v/>
      </c>
    </row>
    <row r="2236" spans="7:8" ht="15.75" x14ac:dyDescent="0.25">
      <c r="G2236" s="20" t="str">
        <f>IF($D$13=DataValidation!$A$6,Vols!N2236,"")</f>
        <v/>
      </c>
      <c r="H2236" s="113" t="str">
        <f>IF($D$13=DataValidation!$A$6,Vols!O2236/100,"")</f>
        <v/>
      </c>
    </row>
    <row r="2237" spans="7:8" ht="15.75" x14ac:dyDescent="0.25">
      <c r="G2237" s="20" t="str">
        <f>IF($D$13=DataValidation!$A$6,Vols!N2237,"")</f>
        <v/>
      </c>
      <c r="H2237" s="113" t="str">
        <f>IF($D$13=DataValidation!$A$6,Vols!O2237/100,"")</f>
        <v/>
      </c>
    </row>
    <row r="2238" spans="7:8" ht="15.75" x14ac:dyDescent="0.25">
      <c r="G2238" s="20" t="str">
        <f>IF($D$13=DataValidation!$A$6,Vols!N2238,"")</f>
        <v/>
      </c>
      <c r="H2238" s="113" t="str">
        <f>IF($D$13=DataValidation!$A$6,Vols!O2238/100,"")</f>
        <v/>
      </c>
    </row>
    <row r="2239" spans="7:8" ht="15.75" x14ac:dyDescent="0.25">
      <c r="G2239" s="20" t="str">
        <f>IF($D$13=DataValidation!$A$6,Vols!N2239,"")</f>
        <v/>
      </c>
      <c r="H2239" s="113" t="str">
        <f>IF($D$13=DataValidation!$A$6,Vols!O2239/100,"")</f>
        <v/>
      </c>
    </row>
    <row r="2240" spans="7:8" ht="15.75" x14ac:dyDescent="0.25">
      <c r="G2240" s="20" t="str">
        <f>IF($D$13=DataValidation!$A$6,Vols!N2240,"")</f>
        <v/>
      </c>
      <c r="H2240" s="113" t="str">
        <f>IF($D$13=DataValidation!$A$6,Vols!O2240/100,"")</f>
        <v/>
      </c>
    </row>
    <row r="2241" spans="7:8" ht="15.75" x14ac:dyDescent="0.25">
      <c r="G2241" s="20" t="str">
        <f>IF($D$13=DataValidation!$A$6,Vols!N2241,"")</f>
        <v/>
      </c>
      <c r="H2241" s="113" t="str">
        <f>IF($D$13=DataValidation!$A$6,Vols!O2241/100,"")</f>
        <v/>
      </c>
    </row>
    <row r="2242" spans="7:8" ht="15.75" x14ac:dyDescent="0.25">
      <c r="G2242" s="20" t="str">
        <f>IF($D$13=DataValidation!$A$6,Vols!N2242,"")</f>
        <v/>
      </c>
      <c r="H2242" s="113" t="str">
        <f>IF($D$13=DataValidation!$A$6,Vols!O2242/100,"")</f>
        <v/>
      </c>
    </row>
    <row r="2243" spans="7:8" ht="15.75" x14ac:dyDescent="0.25">
      <c r="G2243" s="20" t="str">
        <f>IF($D$13=DataValidation!$A$6,Vols!N2243,"")</f>
        <v/>
      </c>
      <c r="H2243" s="113" t="str">
        <f>IF($D$13=DataValidation!$A$6,Vols!O2243/100,"")</f>
        <v/>
      </c>
    </row>
    <row r="2244" spans="7:8" ht="15.75" x14ac:dyDescent="0.25">
      <c r="G2244" s="20" t="str">
        <f>IF($D$13=DataValidation!$A$6,Vols!N2244,"")</f>
        <v/>
      </c>
      <c r="H2244" s="113" t="str">
        <f>IF($D$13=DataValidation!$A$6,Vols!O2244/100,"")</f>
        <v/>
      </c>
    </row>
    <row r="2245" spans="7:8" ht="15.75" x14ac:dyDescent="0.25">
      <c r="G2245" s="20" t="str">
        <f>IF($D$13=DataValidation!$A$6,Vols!N2245,"")</f>
        <v/>
      </c>
      <c r="H2245" s="113" t="str">
        <f>IF($D$13=DataValidation!$A$6,Vols!O2245/100,"")</f>
        <v/>
      </c>
    </row>
    <row r="2246" spans="7:8" ht="15.75" x14ac:dyDescent="0.25">
      <c r="G2246" s="20" t="str">
        <f>IF($D$13=DataValidation!$A$6,Vols!N2246,"")</f>
        <v/>
      </c>
      <c r="H2246" s="113" t="str">
        <f>IF($D$13=DataValidation!$A$6,Vols!O2246/100,"")</f>
        <v/>
      </c>
    </row>
    <row r="2247" spans="7:8" ht="15.75" x14ac:dyDescent="0.25">
      <c r="G2247" s="20" t="str">
        <f>IF($D$13=DataValidation!$A$6,Vols!N2247,"")</f>
        <v/>
      </c>
      <c r="H2247" s="113" t="str">
        <f>IF($D$13=DataValidation!$A$6,Vols!O2247/100,"")</f>
        <v/>
      </c>
    </row>
    <row r="2248" spans="7:8" ht="15.75" x14ac:dyDescent="0.25">
      <c r="G2248" s="20" t="str">
        <f>IF($D$13=DataValidation!$A$6,Vols!N2248,"")</f>
        <v/>
      </c>
      <c r="H2248" s="113" t="str">
        <f>IF($D$13=DataValidation!$A$6,Vols!O2248/100,"")</f>
        <v/>
      </c>
    </row>
    <row r="2249" spans="7:8" ht="15.75" x14ac:dyDescent="0.25">
      <c r="G2249" s="20" t="str">
        <f>IF($D$13=DataValidation!$A$6,Vols!N2249,"")</f>
        <v/>
      </c>
      <c r="H2249" s="113" t="str">
        <f>IF($D$13=DataValidation!$A$6,Vols!O2249/100,"")</f>
        <v/>
      </c>
    </row>
    <row r="2250" spans="7:8" ht="15.75" x14ac:dyDescent="0.25">
      <c r="G2250" s="20" t="str">
        <f>IF($D$13=DataValidation!$A$6,Vols!N2250,"")</f>
        <v/>
      </c>
      <c r="H2250" s="113" t="str">
        <f>IF($D$13=DataValidation!$A$6,Vols!O2250/100,"")</f>
        <v/>
      </c>
    </row>
    <row r="2251" spans="7:8" ht="15.75" x14ac:dyDescent="0.25">
      <c r="G2251" s="20" t="str">
        <f>IF($D$13=DataValidation!$A$6,Vols!N2251,"")</f>
        <v/>
      </c>
      <c r="H2251" s="113" t="str">
        <f>IF($D$13=DataValidation!$A$6,Vols!O2251/100,"")</f>
        <v/>
      </c>
    </row>
    <row r="2252" spans="7:8" ht="15.75" x14ac:dyDescent="0.25">
      <c r="G2252" s="20" t="str">
        <f>IF($D$13=DataValidation!$A$6,Vols!N2252,"")</f>
        <v/>
      </c>
      <c r="H2252" s="113" t="str">
        <f>IF($D$13=DataValidation!$A$6,Vols!O2252/100,"")</f>
        <v/>
      </c>
    </row>
    <row r="2253" spans="7:8" ht="15.75" x14ac:dyDescent="0.25">
      <c r="G2253" s="20" t="str">
        <f>IF($D$13=DataValidation!$A$6,Vols!N2253,"")</f>
        <v/>
      </c>
      <c r="H2253" s="113" t="str">
        <f>IF($D$13=DataValidation!$A$6,Vols!O2253/100,"")</f>
        <v/>
      </c>
    </row>
    <row r="2254" spans="7:8" ht="15.75" x14ac:dyDescent="0.25">
      <c r="G2254" s="20" t="str">
        <f>IF($D$13=DataValidation!$A$6,Vols!N2254,"")</f>
        <v/>
      </c>
      <c r="H2254" s="113" t="str">
        <f>IF($D$13=DataValidation!$A$6,Vols!O2254/100,"")</f>
        <v/>
      </c>
    </row>
    <row r="2255" spans="7:8" ht="15.75" x14ac:dyDescent="0.25">
      <c r="G2255" s="20" t="str">
        <f>IF($D$13=DataValidation!$A$6,Vols!N2255,"")</f>
        <v/>
      </c>
      <c r="H2255" s="113" t="str">
        <f>IF($D$13=DataValidation!$A$6,Vols!O2255/100,"")</f>
        <v/>
      </c>
    </row>
    <row r="2256" spans="7:8" ht="15.75" x14ac:dyDescent="0.25">
      <c r="G2256" s="20" t="str">
        <f>IF($D$13=DataValidation!$A$6,Vols!N2256,"")</f>
        <v/>
      </c>
      <c r="H2256" s="113" t="str">
        <f>IF($D$13=DataValidation!$A$6,Vols!O2256/100,"")</f>
        <v/>
      </c>
    </row>
    <row r="2257" spans="7:8" ht="15.75" x14ac:dyDescent="0.25">
      <c r="G2257" s="20" t="str">
        <f>IF($D$13=DataValidation!$A$6,Vols!N2257,"")</f>
        <v/>
      </c>
      <c r="H2257" s="113" t="str">
        <f>IF($D$13=DataValidation!$A$6,Vols!O2257/100,"")</f>
        <v/>
      </c>
    </row>
    <row r="2258" spans="7:8" ht="15.75" x14ac:dyDescent="0.25">
      <c r="G2258" s="20" t="str">
        <f>IF($D$13=DataValidation!$A$6,Vols!N2258,"")</f>
        <v/>
      </c>
      <c r="H2258" s="113" t="str">
        <f>IF($D$13=DataValidation!$A$6,Vols!O2258/100,"")</f>
        <v/>
      </c>
    </row>
    <row r="2259" spans="7:8" ht="15.75" x14ac:dyDescent="0.25">
      <c r="G2259" s="20" t="str">
        <f>IF($D$13=DataValidation!$A$6,Vols!N2259,"")</f>
        <v/>
      </c>
      <c r="H2259" s="113" t="str">
        <f>IF($D$13=DataValidation!$A$6,Vols!O2259/100,"")</f>
        <v/>
      </c>
    </row>
    <row r="2260" spans="7:8" ht="15.75" x14ac:dyDescent="0.25">
      <c r="G2260" s="20" t="str">
        <f>IF($D$13=DataValidation!$A$6,Vols!N2260,"")</f>
        <v/>
      </c>
      <c r="H2260" s="113" t="str">
        <f>IF($D$13=DataValidation!$A$6,Vols!O2260/100,"")</f>
        <v/>
      </c>
    </row>
    <row r="2261" spans="7:8" ht="15.75" x14ac:dyDescent="0.25">
      <c r="G2261" s="20" t="str">
        <f>IF($D$13=DataValidation!$A$6,Vols!N2261,"")</f>
        <v/>
      </c>
      <c r="H2261" s="113" t="str">
        <f>IF($D$13=DataValidation!$A$6,Vols!O2261/100,"")</f>
        <v/>
      </c>
    </row>
    <row r="2262" spans="7:8" ht="15.75" x14ac:dyDescent="0.25">
      <c r="G2262" s="20" t="str">
        <f>IF($D$13=DataValidation!$A$6,Vols!N2262,"")</f>
        <v/>
      </c>
      <c r="H2262" s="113" t="str">
        <f>IF($D$13=DataValidation!$A$6,Vols!O2262/100,"")</f>
        <v/>
      </c>
    </row>
    <row r="2263" spans="7:8" ht="15.75" x14ac:dyDescent="0.25">
      <c r="G2263" s="20" t="str">
        <f>IF($D$13=DataValidation!$A$6,Vols!N2263,"")</f>
        <v/>
      </c>
      <c r="H2263" s="113" t="str">
        <f>IF($D$13=DataValidation!$A$6,Vols!O2263/100,"")</f>
        <v/>
      </c>
    </row>
    <row r="2264" spans="7:8" ht="15.75" x14ac:dyDescent="0.25">
      <c r="G2264" s="20" t="str">
        <f>IF($D$13=DataValidation!$A$6,Vols!N2264,"")</f>
        <v/>
      </c>
      <c r="H2264" s="113" t="str">
        <f>IF($D$13=DataValidation!$A$6,Vols!O2264/100,"")</f>
        <v/>
      </c>
    </row>
    <row r="2265" spans="7:8" ht="15.75" x14ac:dyDescent="0.25">
      <c r="G2265" s="20" t="str">
        <f>IF($D$13=DataValidation!$A$6,Vols!N2265,"")</f>
        <v/>
      </c>
      <c r="H2265" s="113" t="str">
        <f>IF($D$13=DataValidation!$A$6,Vols!O2265/100,"")</f>
        <v/>
      </c>
    </row>
    <row r="2266" spans="7:8" ht="15.75" x14ac:dyDescent="0.25">
      <c r="G2266" s="20" t="str">
        <f>IF($D$13=DataValidation!$A$6,Vols!N2266,"")</f>
        <v/>
      </c>
      <c r="H2266" s="113" t="str">
        <f>IF($D$13=DataValidation!$A$6,Vols!O2266/100,"")</f>
        <v/>
      </c>
    </row>
    <row r="2267" spans="7:8" ht="15.75" x14ac:dyDescent="0.25">
      <c r="G2267" s="20" t="str">
        <f>IF($D$13=DataValidation!$A$6,Vols!N2267,"")</f>
        <v/>
      </c>
      <c r="H2267" s="113" t="str">
        <f>IF($D$13=DataValidation!$A$6,Vols!O2267/100,"")</f>
        <v/>
      </c>
    </row>
    <row r="2268" spans="7:8" ht="15.75" x14ac:dyDescent="0.25">
      <c r="G2268" s="20" t="str">
        <f>IF($D$13=DataValidation!$A$6,Vols!N2268,"")</f>
        <v/>
      </c>
      <c r="H2268" s="113" t="str">
        <f>IF($D$13=DataValidation!$A$6,Vols!O2268/100,"")</f>
        <v/>
      </c>
    </row>
    <row r="2269" spans="7:8" ht="15.75" x14ac:dyDescent="0.25">
      <c r="G2269" s="20" t="str">
        <f>IF($D$13=DataValidation!$A$6,Vols!N2269,"")</f>
        <v/>
      </c>
      <c r="H2269" s="113" t="str">
        <f>IF($D$13=DataValidation!$A$6,Vols!O2269/100,"")</f>
        <v/>
      </c>
    </row>
    <row r="2270" spans="7:8" ht="15.75" x14ac:dyDescent="0.25">
      <c r="G2270" s="20" t="str">
        <f>IF($D$13=DataValidation!$A$6,Vols!N2270,"")</f>
        <v/>
      </c>
      <c r="H2270" s="113" t="str">
        <f>IF($D$13=DataValidation!$A$6,Vols!O2270/100,"")</f>
        <v/>
      </c>
    </row>
    <row r="2271" spans="7:8" ht="15.75" x14ac:dyDescent="0.25">
      <c r="G2271" s="20" t="str">
        <f>IF($D$13=DataValidation!$A$6,Vols!N2271,"")</f>
        <v/>
      </c>
      <c r="H2271" s="113" t="str">
        <f>IF($D$13=DataValidation!$A$6,Vols!O2271/100,"")</f>
        <v/>
      </c>
    </row>
    <row r="2272" spans="7:8" ht="15.75" x14ac:dyDescent="0.25">
      <c r="G2272" s="20" t="str">
        <f>IF($D$13=DataValidation!$A$6,Vols!N2272,"")</f>
        <v/>
      </c>
      <c r="H2272" s="113" t="str">
        <f>IF($D$13=DataValidation!$A$6,Vols!O2272/100,"")</f>
        <v/>
      </c>
    </row>
    <row r="2273" spans="7:8" ht="15.75" x14ac:dyDescent="0.25">
      <c r="G2273" s="20" t="str">
        <f>IF($D$13=DataValidation!$A$6,Vols!N2273,"")</f>
        <v/>
      </c>
      <c r="H2273" s="113" t="str">
        <f>IF($D$13=DataValidation!$A$6,Vols!O2273/100,"")</f>
        <v/>
      </c>
    </row>
    <row r="2274" spans="7:8" ht="15.75" x14ac:dyDescent="0.25">
      <c r="G2274" s="20" t="str">
        <f>IF($D$13=DataValidation!$A$6,Vols!N2274,"")</f>
        <v/>
      </c>
      <c r="H2274" s="113" t="str">
        <f>IF($D$13=DataValidation!$A$6,Vols!O2274/100,"")</f>
        <v/>
      </c>
    </row>
    <row r="2275" spans="7:8" ht="15.75" x14ac:dyDescent="0.25">
      <c r="G2275" s="20" t="str">
        <f>IF($D$13=DataValidation!$A$6,Vols!N2275,"")</f>
        <v/>
      </c>
      <c r="H2275" s="113" t="str">
        <f>IF($D$13=DataValidation!$A$6,Vols!O2275/100,"")</f>
        <v/>
      </c>
    </row>
    <row r="2276" spans="7:8" ht="15.75" x14ac:dyDescent="0.25">
      <c r="G2276" s="20" t="str">
        <f>IF($D$13=DataValidation!$A$6,Vols!N2276,"")</f>
        <v/>
      </c>
      <c r="H2276" s="113" t="str">
        <f>IF($D$13=DataValidation!$A$6,Vols!O2276/100,"")</f>
        <v/>
      </c>
    </row>
    <row r="2277" spans="7:8" ht="15.75" x14ac:dyDescent="0.25">
      <c r="G2277" s="20" t="str">
        <f>IF($D$13=DataValidation!$A$6,Vols!N2277,"")</f>
        <v/>
      </c>
      <c r="H2277" s="113" t="str">
        <f>IF($D$13=DataValidation!$A$6,Vols!O2277/100,"")</f>
        <v/>
      </c>
    </row>
    <row r="2278" spans="7:8" ht="15.75" x14ac:dyDescent="0.25">
      <c r="G2278" s="20" t="str">
        <f>IF($D$13=DataValidation!$A$6,Vols!N2278,"")</f>
        <v/>
      </c>
      <c r="H2278" s="113" t="str">
        <f>IF($D$13=DataValidation!$A$6,Vols!O2278/100,"")</f>
        <v/>
      </c>
    </row>
    <row r="2279" spans="7:8" ht="15.75" x14ac:dyDescent="0.25">
      <c r="G2279" s="20" t="str">
        <f>IF($D$13=DataValidation!$A$6,Vols!N2279,"")</f>
        <v/>
      </c>
      <c r="H2279" s="113" t="str">
        <f>IF($D$13=DataValidation!$A$6,Vols!O2279/100,"")</f>
        <v/>
      </c>
    </row>
    <row r="2280" spans="7:8" ht="15.75" x14ac:dyDescent="0.25">
      <c r="G2280" s="20" t="str">
        <f>IF($D$13=DataValidation!$A$6,Vols!N2280,"")</f>
        <v/>
      </c>
      <c r="H2280" s="113" t="str">
        <f>IF($D$13=DataValidation!$A$6,Vols!O2280/100,"")</f>
        <v/>
      </c>
    </row>
    <row r="2281" spans="7:8" ht="15.75" x14ac:dyDescent="0.25">
      <c r="G2281" s="20" t="str">
        <f>IF($D$13=DataValidation!$A$6,Vols!N2281,"")</f>
        <v/>
      </c>
      <c r="H2281" s="113" t="str">
        <f>IF($D$13=DataValidation!$A$6,Vols!O2281/100,"")</f>
        <v/>
      </c>
    </row>
    <row r="2282" spans="7:8" ht="15.75" x14ac:dyDescent="0.25">
      <c r="G2282" s="20" t="str">
        <f>IF($D$13=DataValidation!$A$6,Vols!N2282,"")</f>
        <v/>
      </c>
      <c r="H2282" s="113" t="str">
        <f>IF($D$13=DataValidation!$A$6,Vols!O2282/100,"")</f>
        <v/>
      </c>
    </row>
    <row r="2283" spans="7:8" ht="15.75" x14ac:dyDescent="0.25">
      <c r="G2283" s="20" t="str">
        <f>IF($D$13=DataValidation!$A$6,Vols!N2283,"")</f>
        <v/>
      </c>
      <c r="H2283" s="113" t="str">
        <f>IF($D$13=DataValidation!$A$6,Vols!O2283/100,"")</f>
        <v/>
      </c>
    </row>
    <row r="2284" spans="7:8" ht="15.75" x14ac:dyDescent="0.25">
      <c r="G2284" s="20" t="str">
        <f>IF($D$13=DataValidation!$A$6,Vols!N2284,"")</f>
        <v/>
      </c>
      <c r="H2284" s="113" t="str">
        <f>IF($D$13=DataValidation!$A$6,Vols!O2284/100,"")</f>
        <v/>
      </c>
    </row>
    <row r="2285" spans="7:8" ht="15.75" x14ac:dyDescent="0.25">
      <c r="G2285" s="20" t="str">
        <f>IF($D$13=DataValidation!$A$6,Vols!N2285,"")</f>
        <v/>
      </c>
      <c r="H2285" s="113" t="str">
        <f>IF($D$13=DataValidation!$A$6,Vols!O2285/100,"")</f>
        <v/>
      </c>
    </row>
    <row r="2286" spans="7:8" ht="15.75" x14ac:dyDescent="0.25">
      <c r="G2286" s="20" t="str">
        <f>IF($D$13=DataValidation!$A$6,Vols!N2286,"")</f>
        <v/>
      </c>
      <c r="H2286" s="113" t="str">
        <f>IF($D$13=DataValidation!$A$6,Vols!O2286/100,"")</f>
        <v/>
      </c>
    </row>
    <row r="2287" spans="7:8" ht="15.75" x14ac:dyDescent="0.25">
      <c r="G2287" s="20" t="str">
        <f>IF($D$13=DataValidation!$A$6,Vols!N2287,"")</f>
        <v/>
      </c>
      <c r="H2287" s="113" t="str">
        <f>IF($D$13=DataValidation!$A$6,Vols!O2287/100,"")</f>
        <v/>
      </c>
    </row>
    <row r="2288" spans="7:8" ht="15.75" x14ac:dyDescent="0.25">
      <c r="G2288" s="20" t="str">
        <f>IF($D$13=DataValidation!$A$6,Vols!N2288,"")</f>
        <v/>
      </c>
      <c r="H2288" s="113" t="str">
        <f>IF($D$13=DataValidation!$A$6,Vols!O2288/100,"")</f>
        <v/>
      </c>
    </row>
    <row r="2289" spans="7:8" ht="15.75" x14ac:dyDescent="0.25">
      <c r="G2289" s="20" t="str">
        <f>IF($D$13=DataValidation!$A$6,Vols!N2289,"")</f>
        <v/>
      </c>
      <c r="H2289" s="113" t="str">
        <f>IF($D$13=DataValidation!$A$6,Vols!O2289/100,"")</f>
        <v/>
      </c>
    </row>
    <row r="2290" spans="7:8" ht="15.75" x14ac:dyDescent="0.25">
      <c r="G2290" s="20" t="str">
        <f>IF($D$13=DataValidation!$A$6,Vols!N2290,"")</f>
        <v/>
      </c>
      <c r="H2290" s="113" t="str">
        <f>IF($D$13=DataValidation!$A$6,Vols!O2290/100,"")</f>
        <v/>
      </c>
    </row>
    <row r="2291" spans="7:8" ht="15.75" x14ac:dyDescent="0.25">
      <c r="G2291" s="20" t="str">
        <f>IF($D$13=DataValidation!$A$6,Vols!N2291,"")</f>
        <v/>
      </c>
      <c r="H2291" s="113" t="str">
        <f>IF($D$13=DataValidation!$A$6,Vols!O2291/100,"")</f>
        <v/>
      </c>
    </row>
    <row r="2292" spans="7:8" ht="15.75" x14ac:dyDescent="0.25">
      <c r="G2292" s="20" t="str">
        <f>IF($D$13=DataValidation!$A$6,Vols!N2292,"")</f>
        <v/>
      </c>
      <c r="H2292" s="113" t="str">
        <f>IF($D$13=DataValidation!$A$6,Vols!O2292/100,"")</f>
        <v/>
      </c>
    </row>
    <row r="2293" spans="7:8" ht="15.75" x14ac:dyDescent="0.25">
      <c r="G2293" s="20" t="str">
        <f>IF($D$13=DataValidation!$A$6,Vols!N2293,"")</f>
        <v/>
      </c>
      <c r="H2293" s="113" t="str">
        <f>IF($D$13=DataValidation!$A$6,Vols!O2293/100,"")</f>
        <v/>
      </c>
    </row>
    <row r="2294" spans="7:8" ht="15.75" x14ac:dyDescent="0.25">
      <c r="G2294" s="20" t="str">
        <f>IF($D$13=DataValidation!$A$6,Vols!N2294,"")</f>
        <v/>
      </c>
      <c r="H2294" s="113" t="str">
        <f>IF($D$13=DataValidation!$A$6,Vols!O2294/100,"")</f>
        <v/>
      </c>
    </row>
    <row r="2295" spans="7:8" ht="15.75" x14ac:dyDescent="0.25">
      <c r="G2295" s="20" t="str">
        <f>IF($D$13=DataValidation!$A$6,Vols!N2295,"")</f>
        <v/>
      </c>
      <c r="H2295" s="113" t="str">
        <f>IF($D$13=DataValidation!$A$6,Vols!O2295/100,"")</f>
        <v/>
      </c>
    </row>
    <row r="2296" spans="7:8" ht="15.75" x14ac:dyDescent="0.25">
      <c r="G2296" s="20" t="str">
        <f>IF($D$13=DataValidation!$A$6,Vols!N2296,"")</f>
        <v/>
      </c>
      <c r="H2296" s="113" t="str">
        <f>IF($D$13=DataValidation!$A$6,Vols!O2296/100,"")</f>
        <v/>
      </c>
    </row>
    <row r="2297" spans="7:8" ht="15.75" x14ac:dyDescent="0.25">
      <c r="G2297" s="20" t="str">
        <f>IF($D$13=DataValidation!$A$6,Vols!N2297,"")</f>
        <v/>
      </c>
      <c r="H2297" s="113" t="str">
        <f>IF($D$13=DataValidation!$A$6,Vols!O2297/100,"")</f>
        <v/>
      </c>
    </row>
    <row r="2298" spans="7:8" ht="15.75" x14ac:dyDescent="0.25">
      <c r="G2298" s="20" t="str">
        <f>IF($D$13=DataValidation!$A$6,Vols!N2298,"")</f>
        <v/>
      </c>
      <c r="H2298" s="113" t="str">
        <f>IF($D$13=DataValidation!$A$6,Vols!O2298/100,"")</f>
        <v/>
      </c>
    </row>
    <row r="2299" spans="7:8" ht="15.75" x14ac:dyDescent="0.25">
      <c r="G2299" s="20" t="str">
        <f>IF($D$13=DataValidation!$A$6,Vols!N2299,"")</f>
        <v/>
      </c>
      <c r="H2299" s="113" t="str">
        <f>IF($D$13=DataValidation!$A$6,Vols!O2299/100,"")</f>
        <v/>
      </c>
    </row>
    <row r="2300" spans="7:8" ht="15.75" x14ac:dyDescent="0.25">
      <c r="G2300" s="20" t="str">
        <f>IF($D$13=DataValidation!$A$6,Vols!N2300,"")</f>
        <v/>
      </c>
      <c r="H2300" s="113" t="str">
        <f>IF($D$13=DataValidation!$A$6,Vols!O2300/100,"")</f>
        <v/>
      </c>
    </row>
    <row r="2301" spans="7:8" ht="15.75" x14ac:dyDescent="0.25">
      <c r="G2301" s="20" t="str">
        <f>IF($D$13=DataValidation!$A$6,Vols!N2301,"")</f>
        <v/>
      </c>
      <c r="H2301" s="113" t="str">
        <f>IF($D$13=DataValidation!$A$6,Vols!O2301/100,"")</f>
        <v/>
      </c>
    </row>
    <row r="2302" spans="7:8" ht="15.75" x14ac:dyDescent="0.25">
      <c r="G2302" s="20" t="str">
        <f>IF($D$13=DataValidation!$A$6,Vols!N2302,"")</f>
        <v/>
      </c>
      <c r="H2302" s="113" t="str">
        <f>IF($D$13=DataValidation!$A$6,Vols!O2302/100,"")</f>
        <v/>
      </c>
    </row>
    <row r="2303" spans="7:8" ht="15.75" x14ac:dyDescent="0.25">
      <c r="G2303" s="20" t="str">
        <f>IF($D$13=DataValidation!$A$6,Vols!N2303,"")</f>
        <v/>
      </c>
      <c r="H2303" s="113" t="str">
        <f>IF($D$13=DataValidation!$A$6,Vols!O2303/100,"")</f>
        <v/>
      </c>
    </row>
    <row r="2304" spans="7:8" ht="15.75" x14ac:dyDescent="0.25">
      <c r="G2304" s="20" t="str">
        <f>IF($D$13=DataValidation!$A$6,Vols!N2304,"")</f>
        <v/>
      </c>
      <c r="H2304" s="113" t="str">
        <f>IF($D$13=DataValidation!$A$6,Vols!O2304/100,"")</f>
        <v/>
      </c>
    </row>
    <row r="2305" spans="7:8" ht="15.75" x14ac:dyDescent="0.25">
      <c r="G2305" s="20" t="str">
        <f>IF($D$13=DataValidation!$A$6,Vols!N2305,"")</f>
        <v/>
      </c>
      <c r="H2305" s="113" t="str">
        <f>IF($D$13=DataValidation!$A$6,Vols!O2305/100,"")</f>
        <v/>
      </c>
    </row>
    <row r="2306" spans="7:8" ht="15.75" x14ac:dyDescent="0.25">
      <c r="G2306" s="20" t="str">
        <f>IF($D$13=DataValidation!$A$6,Vols!N2306,"")</f>
        <v/>
      </c>
      <c r="H2306" s="113" t="str">
        <f>IF($D$13=DataValidation!$A$6,Vols!O2306/100,"")</f>
        <v/>
      </c>
    </row>
    <row r="2307" spans="7:8" ht="15.75" x14ac:dyDescent="0.25">
      <c r="G2307" s="20" t="str">
        <f>IF($D$13=DataValidation!$A$6,Vols!N2307,"")</f>
        <v/>
      </c>
      <c r="H2307" s="113" t="str">
        <f>IF($D$13=DataValidation!$A$6,Vols!O2307/100,"")</f>
        <v/>
      </c>
    </row>
    <row r="2308" spans="7:8" ht="15.75" x14ac:dyDescent="0.25">
      <c r="G2308" s="20" t="str">
        <f>IF($D$13=DataValidation!$A$6,Vols!N2308,"")</f>
        <v/>
      </c>
      <c r="H2308" s="113" t="str">
        <f>IF($D$13=DataValidation!$A$6,Vols!O2308/100,"")</f>
        <v/>
      </c>
    </row>
    <row r="2309" spans="7:8" ht="15.75" x14ac:dyDescent="0.25">
      <c r="G2309" s="20" t="str">
        <f>IF($D$13=DataValidation!$A$6,Vols!N2309,"")</f>
        <v/>
      </c>
      <c r="H2309" s="113" t="str">
        <f>IF($D$13=DataValidation!$A$6,Vols!O2309/100,"")</f>
        <v/>
      </c>
    </row>
    <row r="2310" spans="7:8" ht="15.75" x14ac:dyDescent="0.25">
      <c r="G2310" s="20" t="str">
        <f>IF($D$13=DataValidation!$A$6,Vols!N2310,"")</f>
        <v/>
      </c>
      <c r="H2310" s="113" t="str">
        <f>IF($D$13=DataValidation!$A$6,Vols!O2310/100,"")</f>
        <v/>
      </c>
    </row>
    <row r="2311" spans="7:8" ht="15.75" x14ac:dyDescent="0.25">
      <c r="G2311" s="20" t="str">
        <f>IF($D$13=DataValidation!$A$6,Vols!N2311,"")</f>
        <v/>
      </c>
      <c r="H2311" s="113" t="str">
        <f>IF($D$13=DataValidation!$A$6,Vols!O2311/100,"")</f>
        <v/>
      </c>
    </row>
    <row r="2312" spans="7:8" ht="15.75" x14ac:dyDescent="0.25">
      <c r="G2312" s="20" t="str">
        <f>IF($D$13=DataValidation!$A$6,Vols!N2312,"")</f>
        <v/>
      </c>
      <c r="H2312" s="113" t="str">
        <f>IF($D$13=DataValidation!$A$6,Vols!O2312/100,"")</f>
        <v/>
      </c>
    </row>
    <row r="2313" spans="7:8" ht="15.75" x14ac:dyDescent="0.25">
      <c r="G2313" s="20" t="str">
        <f>IF($D$13=DataValidation!$A$6,Vols!N2313,"")</f>
        <v/>
      </c>
      <c r="H2313" s="113" t="str">
        <f>IF($D$13=DataValidation!$A$6,Vols!O2313/100,"")</f>
        <v/>
      </c>
    </row>
    <row r="2314" spans="7:8" ht="15.75" x14ac:dyDescent="0.25">
      <c r="G2314" s="20" t="str">
        <f>IF($D$13=DataValidation!$A$6,Vols!N2314,"")</f>
        <v/>
      </c>
      <c r="H2314" s="113" t="str">
        <f>IF($D$13=DataValidation!$A$6,Vols!O2314/100,"")</f>
        <v/>
      </c>
    </row>
    <row r="2315" spans="7:8" ht="15.75" x14ac:dyDescent="0.25">
      <c r="G2315" s="20" t="str">
        <f>IF($D$13=DataValidation!$A$6,Vols!N2315,"")</f>
        <v/>
      </c>
      <c r="H2315" s="113" t="str">
        <f>IF($D$13=DataValidation!$A$6,Vols!O2315/100,"")</f>
        <v/>
      </c>
    </row>
    <row r="2316" spans="7:8" ht="15.75" x14ac:dyDescent="0.25">
      <c r="G2316" s="20" t="str">
        <f>IF($D$13=DataValidation!$A$6,Vols!N2316,"")</f>
        <v/>
      </c>
      <c r="H2316" s="113" t="str">
        <f>IF($D$13=DataValidation!$A$6,Vols!O2316/100,"")</f>
        <v/>
      </c>
    </row>
    <row r="2317" spans="7:8" ht="15.75" x14ac:dyDescent="0.25">
      <c r="G2317" s="20" t="str">
        <f>IF($D$13=DataValidation!$A$6,Vols!N2317,"")</f>
        <v/>
      </c>
      <c r="H2317" s="113" t="str">
        <f>IF($D$13=DataValidation!$A$6,Vols!O2317/100,"")</f>
        <v/>
      </c>
    </row>
    <row r="2318" spans="7:8" ht="15.75" x14ac:dyDescent="0.25">
      <c r="G2318" s="20" t="str">
        <f>IF($D$13=DataValidation!$A$6,Vols!N2318,"")</f>
        <v/>
      </c>
      <c r="H2318" s="113" t="str">
        <f>IF($D$13=DataValidation!$A$6,Vols!O2318/100,"")</f>
        <v/>
      </c>
    </row>
    <row r="2319" spans="7:8" ht="15.75" x14ac:dyDescent="0.25">
      <c r="G2319" s="20" t="str">
        <f>IF($D$13=DataValidation!$A$6,Vols!N2319,"")</f>
        <v/>
      </c>
      <c r="H2319" s="113" t="str">
        <f>IF($D$13=DataValidation!$A$6,Vols!O2319/100,"")</f>
        <v/>
      </c>
    </row>
    <row r="2320" spans="7:8" ht="15.75" x14ac:dyDescent="0.25">
      <c r="G2320" s="20" t="str">
        <f>IF($D$13=DataValidation!$A$6,Vols!N2320,"")</f>
        <v/>
      </c>
      <c r="H2320" s="113" t="str">
        <f>IF($D$13=DataValidation!$A$6,Vols!O2320/100,"")</f>
        <v/>
      </c>
    </row>
    <row r="2321" spans="7:8" ht="15.75" x14ac:dyDescent="0.25">
      <c r="G2321" s="20" t="str">
        <f>IF($D$13=DataValidation!$A$6,Vols!N2321,"")</f>
        <v/>
      </c>
      <c r="H2321" s="113" t="str">
        <f>IF($D$13=DataValidation!$A$6,Vols!O2321/100,"")</f>
        <v/>
      </c>
    </row>
    <row r="2322" spans="7:8" ht="15.75" x14ac:dyDescent="0.25">
      <c r="G2322" s="20" t="str">
        <f>IF($D$13=DataValidation!$A$6,Vols!N2322,"")</f>
        <v/>
      </c>
      <c r="H2322" s="113" t="str">
        <f>IF($D$13=DataValidation!$A$6,Vols!O2322/100,"")</f>
        <v/>
      </c>
    </row>
    <row r="2323" spans="7:8" ht="15.75" x14ac:dyDescent="0.25">
      <c r="G2323" s="20" t="str">
        <f>IF($D$13=DataValidation!$A$6,Vols!N2323,"")</f>
        <v/>
      </c>
      <c r="H2323" s="113" t="str">
        <f>IF($D$13=DataValidation!$A$6,Vols!O2323/100,"")</f>
        <v/>
      </c>
    </row>
    <row r="2324" spans="7:8" ht="15.75" x14ac:dyDescent="0.25">
      <c r="G2324" s="20" t="str">
        <f>IF($D$13=DataValidation!$A$6,Vols!N2324,"")</f>
        <v/>
      </c>
      <c r="H2324" s="113" t="str">
        <f>IF($D$13=DataValidation!$A$6,Vols!O2324/100,"")</f>
        <v/>
      </c>
    </row>
    <row r="2325" spans="7:8" ht="15.75" x14ac:dyDescent="0.25">
      <c r="G2325" s="20" t="str">
        <f>IF($D$13=DataValidation!$A$6,Vols!N2325,"")</f>
        <v/>
      </c>
      <c r="H2325" s="113" t="str">
        <f>IF($D$13=DataValidation!$A$6,Vols!O2325/100,"")</f>
        <v/>
      </c>
    </row>
    <row r="2326" spans="7:8" ht="15.75" x14ac:dyDescent="0.25">
      <c r="G2326" s="20" t="str">
        <f>IF($D$13=DataValidation!$A$6,Vols!N2326,"")</f>
        <v/>
      </c>
      <c r="H2326" s="113" t="str">
        <f>IF($D$13=DataValidation!$A$6,Vols!O2326/100,"")</f>
        <v/>
      </c>
    </row>
    <row r="2327" spans="7:8" ht="15.75" x14ac:dyDescent="0.25">
      <c r="G2327" s="20" t="str">
        <f>IF($D$13=DataValidation!$A$6,Vols!N2327,"")</f>
        <v/>
      </c>
      <c r="H2327" s="113" t="str">
        <f>IF($D$13=DataValidation!$A$6,Vols!O2327/100,"")</f>
        <v/>
      </c>
    </row>
    <row r="2328" spans="7:8" ht="15.75" x14ac:dyDescent="0.25">
      <c r="G2328" s="20" t="str">
        <f>IF($D$13=DataValidation!$A$6,Vols!N2328,"")</f>
        <v/>
      </c>
      <c r="H2328" s="113" t="str">
        <f>IF($D$13=DataValidation!$A$6,Vols!O2328/100,"")</f>
        <v/>
      </c>
    </row>
    <row r="2329" spans="7:8" ht="15.75" x14ac:dyDescent="0.25">
      <c r="G2329" s="20" t="str">
        <f>IF($D$13=DataValidation!$A$6,Vols!N2329,"")</f>
        <v/>
      </c>
      <c r="H2329" s="113" t="str">
        <f>IF($D$13=DataValidation!$A$6,Vols!O2329/100,"")</f>
        <v/>
      </c>
    </row>
    <row r="2330" spans="7:8" ht="15.75" x14ac:dyDescent="0.25">
      <c r="G2330" s="20" t="str">
        <f>IF($D$13=DataValidation!$A$6,Vols!N2330,"")</f>
        <v/>
      </c>
      <c r="H2330" s="113" t="str">
        <f>IF($D$13=DataValidation!$A$6,Vols!O2330/100,"")</f>
        <v/>
      </c>
    </row>
    <row r="2331" spans="7:8" ht="15.75" x14ac:dyDescent="0.25">
      <c r="G2331" s="20" t="str">
        <f>IF($D$13=DataValidation!$A$6,Vols!N2331,"")</f>
        <v/>
      </c>
      <c r="H2331" s="113" t="str">
        <f>IF($D$13=DataValidation!$A$6,Vols!O2331/100,"")</f>
        <v/>
      </c>
    </row>
    <row r="2332" spans="7:8" ht="15.75" x14ac:dyDescent="0.25">
      <c r="G2332" s="20" t="str">
        <f>IF($D$13=DataValidation!$A$6,Vols!N2332,"")</f>
        <v/>
      </c>
      <c r="H2332" s="113" t="str">
        <f>IF($D$13=DataValidation!$A$6,Vols!O2332/100,"")</f>
        <v/>
      </c>
    </row>
    <row r="2333" spans="7:8" ht="15.75" x14ac:dyDescent="0.25">
      <c r="G2333" s="20" t="str">
        <f>IF($D$13=DataValidation!$A$6,Vols!N2333,"")</f>
        <v/>
      </c>
      <c r="H2333" s="113" t="str">
        <f>IF($D$13=DataValidation!$A$6,Vols!O2333/100,"")</f>
        <v/>
      </c>
    </row>
    <row r="2334" spans="7:8" ht="15.75" x14ac:dyDescent="0.25">
      <c r="G2334" s="20" t="str">
        <f>IF($D$13=DataValidation!$A$6,Vols!N2334,"")</f>
        <v/>
      </c>
      <c r="H2334" s="113" t="str">
        <f>IF($D$13=DataValidation!$A$6,Vols!O2334/100,"")</f>
        <v/>
      </c>
    </row>
    <row r="2335" spans="7:8" ht="15.75" x14ac:dyDescent="0.25">
      <c r="G2335" s="20" t="str">
        <f>IF($D$13=DataValidation!$A$6,Vols!N2335,"")</f>
        <v/>
      </c>
      <c r="H2335" s="113" t="str">
        <f>IF($D$13=DataValidation!$A$6,Vols!O2335/100,"")</f>
        <v/>
      </c>
    </row>
    <row r="2336" spans="7:8" ht="15.75" x14ac:dyDescent="0.25">
      <c r="G2336" s="20" t="str">
        <f>IF($D$13=DataValidation!$A$6,Vols!N2336,"")</f>
        <v/>
      </c>
      <c r="H2336" s="113" t="str">
        <f>IF($D$13=DataValidation!$A$6,Vols!O2336/100,"")</f>
        <v/>
      </c>
    </row>
    <row r="2337" spans="7:8" ht="15.75" x14ac:dyDescent="0.25">
      <c r="G2337" s="20" t="str">
        <f>IF($D$13=DataValidation!$A$6,Vols!N2337,"")</f>
        <v/>
      </c>
      <c r="H2337" s="113" t="str">
        <f>IF($D$13=DataValidation!$A$6,Vols!O2337/100,"")</f>
        <v/>
      </c>
    </row>
    <row r="2338" spans="7:8" ht="15.75" x14ac:dyDescent="0.25">
      <c r="G2338" s="20" t="str">
        <f>IF($D$13=DataValidation!$A$6,Vols!N2338,"")</f>
        <v/>
      </c>
      <c r="H2338" s="113" t="str">
        <f>IF($D$13=DataValidation!$A$6,Vols!O2338/100,"")</f>
        <v/>
      </c>
    </row>
    <row r="2339" spans="7:8" ht="15.75" x14ac:dyDescent="0.25">
      <c r="G2339" s="20" t="str">
        <f>IF($D$13=DataValidation!$A$6,Vols!N2339,"")</f>
        <v/>
      </c>
      <c r="H2339" s="113" t="str">
        <f>IF($D$13=DataValidation!$A$6,Vols!O2339/100,"")</f>
        <v/>
      </c>
    </row>
    <row r="2340" spans="7:8" ht="15.75" x14ac:dyDescent="0.25">
      <c r="G2340" s="20" t="str">
        <f>IF($D$13=DataValidation!$A$6,Vols!N2340,"")</f>
        <v/>
      </c>
      <c r="H2340" s="113" t="str">
        <f>IF($D$13=DataValidation!$A$6,Vols!O2340/100,"")</f>
        <v/>
      </c>
    </row>
    <row r="2341" spans="7:8" ht="15.75" x14ac:dyDescent="0.25">
      <c r="G2341" s="20" t="str">
        <f>IF($D$13=DataValidation!$A$6,Vols!N2341,"")</f>
        <v/>
      </c>
      <c r="H2341" s="113" t="str">
        <f>IF($D$13=DataValidation!$A$6,Vols!O2341/100,"")</f>
        <v/>
      </c>
    </row>
    <row r="2342" spans="7:8" ht="15.75" x14ac:dyDescent="0.25">
      <c r="G2342" s="20" t="str">
        <f>IF($D$13=DataValidation!$A$6,Vols!N2342,"")</f>
        <v/>
      </c>
      <c r="H2342" s="113" t="str">
        <f>IF($D$13=DataValidation!$A$6,Vols!O2342/100,"")</f>
        <v/>
      </c>
    </row>
    <row r="2343" spans="7:8" ht="15.75" x14ac:dyDescent="0.25">
      <c r="G2343" s="20" t="str">
        <f>IF($D$13=DataValidation!$A$6,Vols!N2343,"")</f>
        <v/>
      </c>
      <c r="H2343" s="113" t="str">
        <f>IF($D$13=DataValidation!$A$6,Vols!O2343/100,"")</f>
        <v/>
      </c>
    </row>
    <row r="2344" spans="7:8" ht="15.75" x14ac:dyDescent="0.25">
      <c r="G2344" s="20" t="str">
        <f>IF($D$13=DataValidation!$A$6,Vols!N2344,"")</f>
        <v/>
      </c>
      <c r="H2344" s="113" t="str">
        <f>IF($D$13=DataValidation!$A$6,Vols!O2344/100,"")</f>
        <v/>
      </c>
    </row>
    <row r="2345" spans="7:8" ht="15.75" x14ac:dyDescent="0.25">
      <c r="G2345" s="20" t="str">
        <f>IF($D$13=DataValidation!$A$6,Vols!N2345,"")</f>
        <v/>
      </c>
      <c r="H2345" s="113" t="str">
        <f>IF($D$13=DataValidation!$A$6,Vols!O2345/100,"")</f>
        <v/>
      </c>
    </row>
    <row r="2346" spans="7:8" ht="15.75" x14ac:dyDescent="0.25">
      <c r="G2346" s="20" t="str">
        <f>IF($D$13=DataValidation!$A$6,Vols!N2346,"")</f>
        <v/>
      </c>
      <c r="H2346" s="113" t="str">
        <f>IF($D$13=DataValidation!$A$6,Vols!O2346/100,"")</f>
        <v/>
      </c>
    </row>
    <row r="2347" spans="7:8" ht="15.75" x14ac:dyDescent="0.25">
      <c r="G2347" s="20" t="str">
        <f>IF($D$13=DataValidation!$A$6,Vols!N2347,"")</f>
        <v/>
      </c>
      <c r="H2347" s="113" t="str">
        <f>IF($D$13=DataValidation!$A$6,Vols!O2347/100,"")</f>
        <v/>
      </c>
    </row>
    <row r="2348" spans="7:8" ht="15.75" x14ac:dyDescent="0.25">
      <c r="G2348" s="20" t="str">
        <f>IF($D$13=DataValidation!$A$6,Vols!N2348,"")</f>
        <v/>
      </c>
      <c r="H2348" s="113" t="str">
        <f>IF($D$13=DataValidation!$A$6,Vols!O2348/100,"")</f>
        <v/>
      </c>
    </row>
    <row r="2349" spans="7:8" ht="15.75" x14ac:dyDescent="0.25">
      <c r="G2349" s="20" t="str">
        <f>IF($D$13=DataValidation!$A$6,Vols!N2349,"")</f>
        <v/>
      </c>
      <c r="H2349" s="113" t="str">
        <f>IF($D$13=DataValidation!$A$6,Vols!O2349/100,"")</f>
        <v/>
      </c>
    </row>
    <row r="2350" spans="7:8" ht="15.75" x14ac:dyDescent="0.25">
      <c r="G2350" s="20" t="str">
        <f>IF($D$13=DataValidation!$A$6,Vols!N2350,"")</f>
        <v/>
      </c>
      <c r="H2350" s="113" t="str">
        <f>IF($D$13=DataValidation!$A$6,Vols!O2350/100,"")</f>
        <v/>
      </c>
    </row>
    <row r="2351" spans="7:8" ht="15.75" x14ac:dyDescent="0.25">
      <c r="G2351" s="20" t="str">
        <f>IF($D$13=DataValidation!$A$6,Vols!N2351,"")</f>
        <v/>
      </c>
      <c r="H2351" s="113" t="str">
        <f>IF($D$13=DataValidation!$A$6,Vols!O2351/100,"")</f>
        <v/>
      </c>
    </row>
    <row r="2352" spans="7:8" ht="15.75" x14ac:dyDescent="0.25">
      <c r="G2352" s="20" t="str">
        <f>IF($D$13=DataValidation!$A$6,Vols!N2352,"")</f>
        <v/>
      </c>
      <c r="H2352" s="113" t="str">
        <f>IF($D$13=DataValidation!$A$6,Vols!O2352/100,"")</f>
        <v/>
      </c>
    </row>
    <row r="2353" spans="7:8" ht="15.75" x14ac:dyDescent="0.25">
      <c r="G2353" s="20" t="str">
        <f>IF($D$13=DataValidation!$A$6,Vols!N2353,"")</f>
        <v/>
      </c>
      <c r="H2353" s="113" t="str">
        <f>IF($D$13=DataValidation!$A$6,Vols!O2353/100,"")</f>
        <v/>
      </c>
    </row>
    <row r="2354" spans="7:8" ht="15.75" x14ac:dyDescent="0.25">
      <c r="G2354" s="20" t="str">
        <f>IF($D$13=DataValidation!$A$6,Vols!N2354,"")</f>
        <v/>
      </c>
      <c r="H2354" s="113" t="str">
        <f>IF($D$13=DataValidation!$A$6,Vols!O2354/100,"")</f>
        <v/>
      </c>
    </row>
    <row r="2355" spans="7:8" ht="15.75" x14ac:dyDescent="0.25">
      <c r="G2355" s="20" t="str">
        <f>IF($D$13=DataValidation!$A$6,Vols!N2355,"")</f>
        <v/>
      </c>
      <c r="H2355" s="113" t="str">
        <f>IF($D$13=DataValidation!$A$6,Vols!O2355/100,"")</f>
        <v/>
      </c>
    </row>
    <row r="2356" spans="7:8" ht="15.75" x14ac:dyDescent="0.25">
      <c r="G2356" s="20" t="str">
        <f>IF($D$13=DataValidation!$A$6,Vols!N2356,"")</f>
        <v/>
      </c>
      <c r="H2356" s="113" t="str">
        <f>IF($D$13=DataValidation!$A$6,Vols!O2356/100,"")</f>
        <v/>
      </c>
    </row>
    <row r="2357" spans="7:8" ht="15.75" x14ac:dyDescent="0.25">
      <c r="G2357" s="20" t="str">
        <f>IF($D$13=DataValidation!$A$6,Vols!N2357,"")</f>
        <v/>
      </c>
      <c r="H2357" s="113" t="str">
        <f>IF($D$13=DataValidation!$A$6,Vols!O2357/100,"")</f>
        <v/>
      </c>
    </row>
    <row r="2358" spans="7:8" ht="15.75" x14ac:dyDescent="0.25">
      <c r="G2358" s="20" t="str">
        <f>IF($D$13=DataValidation!$A$6,Vols!N2358,"")</f>
        <v/>
      </c>
      <c r="H2358" s="113" t="str">
        <f>IF($D$13=DataValidation!$A$6,Vols!O2358/100,"")</f>
        <v/>
      </c>
    </row>
    <row r="2359" spans="7:8" ht="15.75" x14ac:dyDescent="0.25">
      <c r="G2359" s="20" t="str">
        <f>IF($D$13=DataValidation!$A$6,Vols!N2359,"")</f>
        <v/>
      </c>
      <c r="H2359" s="113" t="str">
        <f>IF($D$13=DataValidation!$A$6,Vols!O2359/100,"")</f>
        <v/>
      </c>
    </row>
    <row r="2360" spans="7:8" ht="15.75" x14ac:dyDescent="0.25">
      <c r="G2360" s="20" t="str">
        <f>IF($D$13=DataValidation!$A$6,Vols!N2360,"")</f>
        <v/>
      </c>
      <c r="H2360" s="113" t="str">
        <f>IF($D$13=DataValidation!$A$6,Vols!O2360/100,"")</f>
        <v/>
      </c>
    </row>
    <row r="2361" spans="7:8" ht="15.75" x14ac:dyDescent="0.25">
      <c r="G2361" s="20" t="str">
        <f>IF($D$13=DataValidation!$A$6,Vols!N2361,"")</f>
        <v/>
      </c>
      <c r="H2361" s="113" t="str">
        <f>IF($D$13=DataValidation!$A$6,Vols!O2361/100,"")</f>
        <v/>
      </c>
    </row>
    <row r="2362" spans="7:8" ht="15.75" x14ac:dyDescent="0.25">
      <c r="G2362" s="20" t="str">
        <f>IF($D$13=DataValidation!$A$6,Vols!N2362,"")</f>
        <v/>
      </c>
      <c r="H2362" s="113" t="str">
        <f>IF($D$13=DataValidation!$A$6,Vols!O2362/100,"")</f>
        <v/>
      </c>
    </row>
    <row r="2363" spans="7:8" ht="15.75" x14ac:dyDescent="0.25">
      <c r="G2363" s="20" t="str">
        <f>IF($D$13=DataValidation!$A$6,Vols!N2363,"")</f>
        <v/>
      </c>
      <c r="H2363" s="113" t="str">
        <f>IF($D$13=DataValidation!$A$6,Vols!O2363/100,"")</f>
        <v/>
      </c>
    </row>
    <row r="2364" spans="7:8" ht="15.75" x14ac:dyDescent="0.25">
      <c r="G2364" s="20" t="str">
        <f>IF($D$13=DataValidation!$A$6,Vols!N2364,"")</f>
        <v/>
      </c>
      <c r="H2364" s="113" t="str">
        <f>IF($D$13=DataValidation!$A$6,Vols!O2364/100,"")</f>
        <v/>
      </c>
    </row>
    <row r="2365" spans="7:8" ht="15.75" x14ac:dyDescent="0.25">
      <c r="G2365" s="20" t="str">
        <f>IF($D$13=DataValidation!$A$6,Vols!N2365,"")</f>
        <v/>
      </c>
      <c r="H2365" s="113" t="str">
        <f>IF($D$13=DataValidation!$A$6,Vols!O2365/100,"")</f>
        <v/>
      </c>
    </row>
    <row r="2366" spans="7:8" ht="15.75" x14ac:dyDescent="0.25">
      <c r="G2366" s="20" t="str">
        <f>IF($D$13=DataValidation!$A$6,Vols!N2366,"")</f>
        <v/>
      </c>
      <c r="H2366" s="113" t="str">
        <f>IF($D$13=DataValidation!$A$6,Vols!O2366/100,"")</f>
        <v/>
      </c>
    </row>
    <row r="2367" spans="7:8" ht="15.75" x14ac:dyDescent="0.25">
      <c r="G2367" s="20" t="str">
        <f>IF($D$13=DataValidation!$A$6,Vols!N2367,"")</f>
        <v/>
      </c>
      <c r="H2367" s="113" t="str">
        <f>IF($D$13=DataValidation!$A$6,Vols!O2367/100,"")</f>
        <v/>
      </c>
    </row>
    <row r="2368" spans="7:8" ht="15.75" x14ac:dyDescent="0.25">
      <c r="G2368" s="20" t="str">
        <f>IF($D$13=DataValidation!$A$6,Vols!N2368,"")</f>
        <v/>
      </c>
      <c r="H2368" s="113" t="str">
        <f>IF($D$13=DataValidation!$A$6,Vols!O2368/100,"")</f>
        <v/>
      </c>
    </row>
    <row r="2369" spans="7:8" ht="15.75" x14ac:dyDescent="0.25">
      <c r="G2369" s="20" t="str">
        <f>IF($D$13=DataValidation!$A$6,Vols!N2369,"")</f>
        <v/>
      </c>
      <c r="H2369" s="113" t="str">
        <f>IF($D$13=DataValidation!$A$6,Vols!O2369/100,"")</f>
        <v/>
      </c>
    </row>
    <row r="2370" spans="7:8" ht="15.75" x14ac:dyDescent="0.25">
      <c r="G2370" s="20" t="str">
        <f>IF($D$13=DataValidation!$A$6,Vols!N2370,"")</f>
        <v/>
      </c>
      <c r="H2370" s="113" t="str">
        <f>IF($D$13=DataValidation!$A$6,Vols!O2370/100,"")</f>
        <v/>
      </c>
    </row>
    <row r="2371" spans="7:8" ht="15.75" x14ac:dyDescent="0.25">
      <c r="G2371" s="20" t="str">
        <f>IF($D$13=DataValidation!$A$6,Vols!N2371,"")</f>
        <v/>
      </c>
      <c r="H2371" s="113" t="str">
        <f>IF($D$13=DataValidation!$A$6,Vols!O2371/100,"")</f>
        <v/>
      </c>
    </row>
    <row r="2372" spans="7:8" ht="15.75" x14ac:dyDescent="0.25">
      <c r="G2372" s="20" t="str">
        <f>IF($D$13=DataValidation!$A$6,Vols!N2372,"")</f>
        <v/>
      </c>
      <c r="H2372" s="113" t="str">
        <f>IF($D$13=DataValidation!$A$6,Vols!O2372/100,"")</f>
        <v/>
      </c>
    </row>
    <row r="2373" spans="7:8" ht="15.75" x14ac:dyDescent="0.25">
      <c r="G2373" s="20" t="str">
        <f>IF($D$13=DataValidation!$A$6,Vols!N2373,"")</f>
        <v/>
      </c>
      <c r="H2373" s="113" t="str">
        <f>IF($D$13=DataValidation!$A$6,Vols!O2373/100,"")</f>
        <v/>
      </c>
    </row>
    <row r="2374" spans="7:8" ht="15.75" x14ac:dyDescent="0.25">
      <c r="G2374" s="20" t="str">
        <f>IF($D$13=DataValidation!$A$6,Vols!N2374,"")</f>
        <v/>
      </c>
      <c r="H2374" s="113" t="str">
        <f>IF($D$13=DataValidation!$A$6,Vols!O2374/100,"")</f>
        <v/>
      </c>
    </row>
    <row r="2375" spans="7:8" ht="15.75" x14ac:dyDescent="0.25">
      <c r="G2375" s="20" t="str">
        <f>IF($D$13=DataValidation!$A$6,Vols!N2375,"")</f>
        <v/>
      </c>
      <c r="H2375" s="113" t="str">
        <f>IF($D$13=DataValidation!$A$6,Vols!O2375/100,"")</f>
        <v/>
      </c>
    </row>
    <row r="2376" spans="7:8" ht="15.75" x14ac:dyDescent="0.25">
      <c r="G2376" s="20" t="str">
        <f>IF($D$13=DataValidation!$A$6,Vols!N2376,"")</f>
        <v/>
      </c>
      <c r="H2376" s="113" t="str">
        <f>IF($D$13=DataValidation!$A$6,Vols!O2376/100,"")</f>
        <v/>
      </c>
    </row>
    <row r="2377" spans="7:8" ht="15.75" x14ac:dyDescent="0.25">
      <c r="G2377" s="20" t="str">
        <f>IF($D$13=DataValidation!$A$6,Vols!N2377,"")</f>
        <v/>
      </c>
      <c r="H2377" s="113" t="str">
        <f>IF($D$13=DataValidation!$A$6,Vols!O2377/100,"")</f>
        <v/>
      </c>
    </row>
    <row r="2378" spans="7:8" ht="15.75" x14ac:dyDescent="0.25">
      <c r="G2378" s="20" t="str">
        <f>IF($D$13=DataValidation!$A$6,Vols!N2378,"")</f>
        <v/>
      </c>
      <c r="H2378" s="113" t="str">
        <f>IF($D$13=DataValidation!$A$6,Vols!O2378/100,"")</f>
        <v/>
      </c>
    </row>
    <row r="2379" spans="7:8" ht="15.75" x14ac:dyDescent="0.25">
      <c r="G2379" s="20" t="str">
        <f>IF($D$13=DataValidation!$A$6,Vols!N2379,"")</f>
        <v/>
      </c>
      <c r="H2379" s="113" t="str">
        <f>IF($D$13=DataValidation!$A$6,Vols!O2379/100,"")</f>
        <v/>
      </c>
    </row>
    <row r="2380" spans="7:8" ht="15.75" x14ac:dyDescent="0.25">
      <c r="G2380" s="20" t="str">
        <f>IF($D$13=DataValidation!$A$6,Vols!N2380,"")</f>
        <v/>
      </c>
      <c r="H2380" s="113" t="str">
        <f>IF($D$13=DataValidation!$A$6,Vols!O2380/100,"")</f>
        <v/>
      </c>
    </row>
    <row r="2381" spans="7:8" ht="15.75" x14ac:dyDescent="0.25">
      <c r="G2381" s="20" t="str">
        <f>IF($D$13=DataValidation!$A$6,Vols!N2381,"")</f>
        <v/>
      </c>
      <c r="H2381" s="113" t="str">
        <f>IF($D$13=DataValidation!$A$6,Vols!O2381/100,"")</f>
        <v/>
      </c>
    </row>
    <row r="2382" spans="7:8" ht="15.75" x14ac:dyDescent="0.25">
      <c r="G2382" s="20" t="str">
        <f>IF($D$13=DataValidation!$A$6,Vols!N2382,"")</f>
        <v/>
      </c>
      <c r="H2382" s="113" t="str">
        <f>IF($D$13=DataValidation!$A$6,Vols!O2382/100,"")</f>
        <v/>
      </c>
    </row>
    <row r="2383" spans="7:8" ht="15.75" x14ac:dyDescent="0.25">
      <c r="G2383" s="20" t="str">
        <f>IF($D$13=DataValidation!$A$6,Vols!N2383,"")</f>
        <v/>
      </c>
      <c r="H2383" s="113" t="str">
        <f>IF($D$13=DataValidation!$A$6,Vols!O2383/100,"")</f>
        <v/>
      </c>
    </row>
    <row r="2384" spans="7:8" ht="15.75" x14ac:dyDescent="0.25">
      <c r="G2384" s="20" t="str">
        <f>IF($D$13=DataValidation!$A$6,Vols!N2384,"")</f>
        <v/>
      </c>
      <c r="H2384" s="113" t="str">
        <f>IF($D$13=DataValidation!$A$6,Vols!O2384/100,"")</f>
        <v/>
      </c>
    </row>
    <row r="2385" spans="7:8" ht="15.75" x14ac:dyDescent="0.25">
      <c r="G2385" s="20" t="str">
        <f>IF($D$13=DataValidation!$A$6,Vols!N2385,"")</f>
        <v/>
      </c>
      <c r="H2385" s="113" t="str">
        <f>IF($D$13=DataValidation!$A$6,Vols!O2385/100,"")</f>
        <v/>
      </c>
    </row>
    <row r="2386" spans="7:8" ht="15.75" x14ac:dyDescent="0.25">
      <c r="G2386" s="20" t="str">
        <f>IF($D$13=DataValidation!$A$6,Vols!N2386,"")</f>
        <v/>
      </c>
      <c r="H2386" s="113" t="str">
        <f>IF($D$13=DataValidation!$A$6,Vols!O2386/100,"")</f>
        <v/>
      </c>
    </row>
    <row r="2387" spans="7:8" ht="15.75" x14ac:dyDescent="0.25">
      <c r="G2387" s="20" t="str">
        <f>IF($D$13=DataValidation!$A$6,Vols!N2387,"")</f>
        <v/>
      </c>
      <c r="H2387" s="113" t="str">
        <f>IF($D$13=DataValidation!$A$6,Vols!O2387/100,"")</f>
        <v/>
      </c>
    </row>
    <row r="2388" spans="7:8" ht="15.75" x14ac:dyDescent="0.25">
      <c r="G2388" s="20" t="str">
        <f>IF($D$13=DataValidation!$A$6,Vols!N2388,"")</f>
        <v/>
      </c>
      <c r="H2388" s="113" t="str">
        <f>IF($D$13=DataValidation!$A$6,Vols!O2388/100,"")</f>
        <v/>
      </c>
    </row>
    <row r="2389" spans="7:8" ht="15.75" x14ac:dyDescent="0.25">
      <c r="G2389" s="20" t="str">
        <f>IF($D$13=DataValidation!$A$6,Vols!N2389,"")</f>
        <v/>
      </c>
      <c r="H2389" s="113" t="str">
        <f>IF($D$13=DataValidation!$A$6,Vols!O2389/100,"")</f>
        <v/>
      </c>
    </row>
    <row r="2390" spans="7:8" ht="15.75" x14ac:dyDescent="0.25">
      <c r="G2390" s="20" t="str">
        <f>IF($D$13=DataValidation!$A$6,Vols!N2390,"")</f>
        <v/>
      </c>
      <c r="H2390" s="113" t="str">
        <f>IF($D$13=DataValidation!$A$6,Vols!O2390/100,"")</f>
        <v/>
      </c>
    </row>
    <row r="2391" spans="7:8" ht="15.75" x14ac:dyDescent="0.25">
      <c r="G2391" s="20" t="str">
        <f>IF($D$13=DataValidation!$A$6,Vols!N2391,"")</f>
        <v/>
      </c>
      <c r="H2391" s="113" t="str">
        <f>IF($D$13=DataValidation!$A$6,Vols!O2391/100,"")</f>
        <v/>
      </c>
    </row>
    <row r="2392" spans="7:8" ht="15.75" x14ac:dyDescent="0.25">
      <c r="G2392" s="20" t="str">
        <f>IF($D$13=DataValidation!$A$6,Vols!N2392,"")</f>
        <v/>
      </c>
      <c r="H2392" s="113" t="str">
        <f>IF($D$13=DataValidation!$A$6,Vols!O2392/100,"")</f>
        <v/>
      </c>
    </row>
    <row r="2393" spans="7:8" ht="15.75" x14ac:dyDescent="0.25">
      <c r="G2393" s="20" t="str">
        <f>IF($D$13=DataValidation!$A$6,Vols!N2393,"")</f>
        <v/>
      </c>
      <c r="H2393" s="113" t="str">
        <f>IF($D$13=DataValidation!$A$6,Vols!O2393/100,"")</f>
        <v/>
      </c>
    </row>
    <row r="2394" spans="7:8" ht="15.75" x14ac:dyDescent="0.25">
      <c r="G2394" s="20" t="str">
        <f>IF($D$13=DataValidation!$A$6,Vols!N2394,"")</f>
        <v/>
      </c>
      <c r="H2394" s="113" t="str">
        <f>IF($D$13=DataValidation!$A$6,Vols!O2394/100,"")</f>
        <v/>
      </c>
    </row>
    <row r="2395" spans="7:8" ht="15.75" x14ac:dyDescent="0.25">
      <c r="G2395" s="20" t="str">
        <f>IF($D$13=DataValidation!$A$6,Vols!N2395,"")</f>
        <v/>
      </c>
      <c r="H2395" s="113" t="str">
        <f>IF($D$13=DataValidation!$A$6,Vols!O2395/100,"")</f>
        <v/>
      </c>
    </row>
    <row r="2396" spans="7:8" ht="15.75" x14ac:dyDescent="0.25">
      <c r="G2396" s="20" t="str">
        <f>IF($D$13=DataValidation!$A$6,Vols!N2396,"")</f>
        <v/>
      </c>
      <c r="H2396" s="113" t="str">
        <f>IF($D$13=DataValidation!$A$6,Vols!O2396/100,"")</f>
        <v/>
      </c>
    </row>
    <row r="2397" spans="7:8" ht="15.75" x14ac:dyDescent="0.25">
      <c r="G2397" s="20" t="str">
        <f>IF($D$13=DataValidation!$A$6,Vols!N2397,"")</f>
        <v/>
      </c>
      <c r="H2397" s="113" t="str">
        <f>IF($D$13=DataValidation!$A$6,Vols!O2397/100,"")</f>
        <v/>
      </c>
    </row>
    <row r="2398" spans="7:8" ht="15.75" x14ac:dyDescent="0.25">
      <c r="G2398" s="20" t="str">
        <f>IF($D$13=DataValidation!$A$6,Vols!N2398,"")</f>
        <v/>
      </c>
      <c r="H2398" s="113" t="str">
        <f>IF($D$13=DataValidation!$A$6,Vols!O2398/100,"")</f>
        <v/>
      </c>
    </row>
    <row r="2399" spans="7:8" ht="15.75" x14ac:dyDescent="0.25">
      <c r="G2399" s="20" t="str">
        <f>IF($D$13=DataValidation!$A$6,Vols!N2399,"")</f>
        <v/>
      </c>
      <c r="H2399" s="113" t="str">
        <f>IF($D$13=DataValidation!$A$6,Vols!O2399/100,"")</f>
        <v/>
      </c>
    </row>
    <row r="2400" spans="7:8" ht="15.75" x14ac:dyDescent="0.25">
      <c r="G2400" s="20" t="str">
        <f>IF($D$13=DataValidation!$A$6,Vols!N2400,"")</f>
        <v/>
      </c>
      <c r="H2400" s="113" t="str">
        <f>IF($D$13=DataValidation!$A$6,Vols!O2400/100,"")</f>
        <v/>
      </c>
    </row>
    <row r="2401" spans="7:8" ht="15.75" x14ac:dyDescent="0.25">
      <c r="G2401" s="20" t="str">
        <f>IF($D$13=DataValidation!$A$6,Vols!N2401,"")</f>
        <v/>
      </c>
      <c r="H2401" s="113" t="str">
        <f>IF($D$13=DataValidation!$A$6,Vols!O2401/100,"")</f>
        <v/>
      </c>
    </row>
    <row r="2402" spans="7:8" ht="15.75" x14ac:dyDescent="0.25">
      <c r="G2402" s="20" t="str">
        <f>IF($D$13=DataValidation!$A$6,Vols!N2402,"")</f>
        <v/>
      </c>
      <c r="H2402" s="113" t="str">
        <f>IF($D$13=DataValidation!$A$6,Vols!O2402/100,"")</f>
        <v/>
      </c>
    </row>
    <row r="2403" spans="7:8" ht="15.75" x14ac:dyDescent="0.25">
      <c r="G2403" s="20" t="str">
        <f>IF($D$13=DataValidation!$A$6,Vols!N2403,"")</f>
        <v/>
      </c>
      <c r="H2403" s="113" t="str">
        <f>IF($D$13=DataValidation!$A$6,Vols!O2403/100,"")</f>
        <v/>
      </c>
    </row>
    <row r="2404" spans="7:8" ht="15.75" x14ac:dyDescent="0.25">
      <c r="G2404" s="20" t="str">
        <f>IF($D$13=DataValidation!$A$6,Vols!N2404,"")</f>
        <v/>
      </c>
      <c r="H2404" s="113" t="str">
        <f>IF($D$13=DataValidation!$A$6,Vols!O2404/100,"")</f>
        <v/>
      </c>
    </row>
    <row r="2405" spans="7:8" ht="15.75" x14ac:dyDescent="0.25">
      <c r="G2405" s="20" t="str">
        <f>IF($D$13=DataValidation!$A$6,Vols!N2405,"")</f>
        <v/>
      </c>
      <c r="H2405" s="113" t="str">
        <f>IF($D$13=DataValidation!$A$6,Vols!O2405/100,"")</f>
        <v/>
      </c>
    </row>
    <row r="2406" spans="7:8" ht="15.75" x14ac:dyDescent="0.25">
      <c r="G2406" s="20" t="str">
        <f>IF($D$13=DataValidation!$A$6,Vols!N2406,"")</f>
        <v/>
      </c>
      <c r="H2406" s="113" t="str">
        <f>IF($D$13=DataValidation!$A$6,Vols!O2406/100,"")</f>
        <v/>
      </c>
    </row>
    <row r="2407" spans="7:8" ht="15.75" x14ac:dyDescent="0.25">
      <c r="G2407" s="20" t="str">
        <f>IF($D$13=DataValidation!$A$6,Vols!N2407,"")</f>
        <v/>
      </c>
      <c r="H2407" s="113" t="str">
        <f>IF($D$13=DataValidation!$A$6,Vols!O2407/100,"")</f>
        <v/>
      </c>
    </row>
    <row r="2408" spans="7:8" ht="15.75" x14ac:dyDescent="0.25">
      <c r="G2408" s="20" t="str">
        <f>IF($D$13=DataValidation!$A$6,Vols!N2408,"")</f>
        <v/>
      </c>
      <c r="H2408" s="113" t="str">
        <f>IF($D$13=DataValidation!$A$6,Vols!O2408/100,"")</f>
        <v/>
      </c>
    </row>
    <row r="2409" spans="7:8" ht="15.75" x14ac:dyDescent="0.25">
      <c r="G2409" s="20" t="str">
        <f>IF($D$13=DataValidation!$A$6,Vols!N2409,"")</f>
        <v/>
      </c>
      <c r="H2409" s="113" t="str">
        <f>IF($D$13=DataValidation!$A$6,Vols!O2409/100,"")</f>
        <v/>
      </c>
    </row>
    <row r="2410" spans="7:8" ht="15.75" x14ac:dyDescent="0.25">
      <c r="G2410" s="20" t="str">
        <f>IF($D$13=DataValidation!$A$6,Vols!N2410,"")</f>
        <v/>
      </c>
      <c r="H2410" s="113" t="str">
        <f>IF($D$13=DataValidation!$A$6,Vols!O2410/100,"")</f>
        <v/>
      </c>
    </row>
    <row r="2411" spans="7:8" ht="15.75" x14ac:dyDescent="0.25">
      <c r="G2411" s="20" t="str">
        <f>IF($D$13=DataValidation!$A$6,Vols!N2411,"")</f>
        <v/>
      </c>
      <c r="H2411" s="113" t="str">
        <f>IF($D$13=DataValidation!$A$6,Vols!O2411/100,"")</f>
        <v/>
      </c>
    </row>
    <row r="2412" spans="7:8" ht="15.75" x14ac:dyDescent="0.25">
      <c r="G2412" s="20" t="str">
        <f>IF($D$13=DataValidation!$A$6,Vols!N2412,"")</f>
        <v/>
      </c>
      <c r="H2412" s="113" t="str">
        <f>IF($D$13=DataValidation!$A$6,Vols!O2412/100,"")</f>
        <v/>
      </c>
    </row>
    <row r="2413" spans="7:8" ht="15.75" x14ac:dyDescent="0.25">
      <c r="G2413" s="20" t="str">
        <f>IF($D$13=DataValidation!$A$6,Vols!N2413,"")</f>
        <v/>
      </c>
      <c r="H2413" s="113" t="str">
        <f>IF($D$13=DataValidation!$A$6,Vols!O2413/100,"")</f>
        <v/>
      </c>
    </row>
    <row r="2414" spans="7:8" ht="15.75" x14ac:dyDescent="0.25">
      <c r="G2414" s="20" t="str">
        <f>IF($D$13=DataValidation!$A$6,Vols!N2414,"")</f>
        <v/>
      </c>
      <c r="H2414" s="113" t="str">
        <f>IF($D$13=DataValidation!$A$6,Vols!O2414/100,"")</f>
        <v/>
      </c>
    </row>
    <row r="2415" spans="7:8" ht="15.75" x14ac:dyDescent="0.25">
      <c r="G2415" s="20" t="str">
        <f>IF($D$13=DataValidation!$A$6,Vols!N2415,"")</f>
        <v/>
      </c>
      <c r="H2415" s="113" t="str">
        <f>IF($D$13=DataValidation!$A$6,Vols!O2415/100,"")</f>
        <v/>
      </c>
    </row>
    <row r="2416" spans="7:8" ht="15.75" x14ac:dyDescent="0.25">
      <c r="G2416" s="20" t="str">
        <f>IF($D$13=DataValidation!$A$6,Vols!N2416,"")</f>
        <v/>
      </c>
      <c r="H2416" s="113" t="str">
        <f>IF($D$13=DataValidation!$A$6,Vols!O2416/100,"")</f>
        <v/>
      </c>
    </row>
    <row r="2417" spans="7:8" ht="15.75" x14ac:dyDescent="0.25">
      <c r="G2417" s="20" t="str">
        <f>IF($D$13=DataValidation!$A$6,Vols!N2417,"")</f>
        <v/>
      </c>
      <c r="H2417" s="113" t="str">
        <f>IF($D$13=DataValidation!$A$6,Vols!O2417/100,"")</f>
        <v/>
      </c>
    </row>
    <row r="2418" spans="7:8" ht="15.75" x14ac:dyDescent="0.25">
      <c r="G2418" s="20" t="str">
        <f>IF($D$13=DataValidation!$A$6,Vols!N2418,"")</f>
        <v/>
      </c>
      <c r="H2418" s="113" t="str">
        <f>IF($D$13=DataValidation!$A$6,Vols!O2418/100,"")</f>
        <v/>
      </c>
    </row>
    <row r="2419" spans="7:8" ht="15.75" x14ac:dyDescent="0.25">
      <c r="G2419" s="20" t="str">
        <f>IF($D$13=DataValidation!$A$6,Vols!N2419,"")</f>
        <v/>
      </c>
      <c r="H2419" s="113" t="str">
        <f>IF($D$13=DataValidation!$A$6,Vols!O2419/100,"")</f>
        <v/>
      </c>
    </row>
    <row r="2420" spans="7:8" ht="15.75" x14ac:dyDescent="0.25">
      <c r="G2420" s="20" t="str">
        <f>IF($D$13=DataValidation!$A$6,Vols!N2420,"")</f>
        <v/>
      </c>
      <c r="H2420" s="113" t="str">
        <f>IF($D$13=DataValidation!$A$6,Vols!O2420/100,"")</f>
        <v/>
      </c>
    </row>
    <row r="2421" spans="7:8" ht="15.75" x14ac:dyDescent="0.25">
      <c r="G2421" s="20" t="str">
        <f>IF($D$13=DataValidation!$A$6,Vols!N2421,"")</f>
        <v/>
      </c>
      <c r="H2421" s="113" t="str">
        <f>IF($D$13=DataValidation!$A$6,Vols!O2421/100,"")</f>
        <v/>
      </c>
    </row>
    <row r="2422" spans="7:8" ht="15.75" x14ac:dyDescent="0.25">
      <c r="G2422" s="20" t="str">
        <f>IF($D$13=DataValidation!$A$6,Vols!N2422,"")</f>
        <v/>
      </c>
      <c r="H2422" s="113" t="str">
        <f>IF($D$13=DataValidation!$A$6,Vols!O2422/100,"")</f>
        <v/>
      </c>
    </row>
    <row r="2423" spans="7:8" ht="15.75" x14ac:dyDescent="0.25">
      <c r="G2423" s="20" t="str">
        <f>IF($D$13=DataValidation!$A$6,Vols!N2423,"")</f>
        <v/>
      </c>
      <c r="H2423" s="113" t="str">
        <f>IF($D$13=DataValidation!$A$6,Vols!O2423/100,"")</f>
        <v/>
      </c>
    </row>
    <row r="2424" spans="7:8" ht="15.75" x14ac:dyDescent="0.25">
      <c r="G2424" s="20" t="str">
        <f>IF($D$13=DataValidation!$A$6,Vols!N2424,"")</f>
        <v/>
      </c>
      <c r="H2424" s="113" t="str">
        <f>IF($D$13=DataValidation!$A$6,Vols!O2424/100,"")</f>
        <v/>
      </c>
    </row>
    <row r="2425" spans="7:8" ht="15.75" x14ac:dyDescent="0.25">
      <c r="G2425" s="20" t="str">
        <f>IF($D$13=DataValidation!$A$6,Vols!N2425,"")</f>
        <v/>
      </c>
      <c r="H2425" s="113" t="str">
        <f>IF($D$13=DataValidation!$A$6,Vols!O2425/100,"")</f>
        <v/>
      </c>
    </row>
    <row r="2426" spans="7:8" ht="15.75" x14ac:dyDescent="0.25">
      <c r="G2426" s="20" t="str">
        <f>IF($D$13=DataValidation!$A$6,Vols!N2426,"")</f>
        <v/>
      </c>
      <c r="H2426" s="113" t="str">
        <f>IF($D$13=DataValidation!$A$6,Vols!O2426/100,"")</f>
        <v/>
      </c>
    </row>
    <row r="2427" spans="7:8" ht="15.75" x14ac:dyDescent="0.25">
      <c r="G2427" s="20" t="str">
        <f>IF($D$13=DataValidation!$A$6,Vols!N2427,"")</f>
        <v/>
      </c>
      <c r="H2427" s="113" t="str">
        <f>IF($D$13=DataValidation!$A$6,Vols!O2427/100,"")</f>
        <v/>
      </c>
    </row>
    <row r="2428" spans="7:8" ht="15.75" x14ac:dyDescent="0.25">
      <c r="G2428" s="20" t="str">
        <f>IF($D$13=DataValidation!$A$6,Vols!N2428,"")</f>
        <v/>
      </c>
      <c r="H2428" s="113" t="str">
        <f>IF($D$13=DataValidation!$A$6,Vols!O2428/100,"")</f>
        <v/>
      </c>
    </row>
    <row r="2429" spans="7:8" ht="15.75" x14ac:dyDescent="0.25">
      <c r="G2429" s="20" t="str">
        <f>IF($D$13=DataValidation!$A$6,Vols!N2429,"")</f>
        <v/>
      </c>
      <c r="H2429" s="113" t="str">
        <f>IF($D$13=DataValidation!$A$6,Vols!O2429/100,"")</f>
        <v/>
      </c>
    </row>
    <row r="2430" spans="7:8" ht="15.75" x14ac:dyDescent="0.25">
      <c r="G2430" s="20" t="str">
        <f>IF($D$13=DataValidation!$A$6,Vols!N2430,"")</f>
        <v/>
      </c>
      <c r="H2430" s="113" t="str">
        <f>IF($D$13=DataValidation!$A$6,Vols!O2430/100,"")</f>
        <v/>
      </c>
    </row>
    <row r="2431" spans="7:8" ht="15.75" x14ac:dyDescent="0.25">
      <c r="G2431" s="20" t="str">
        <f>IF($D$13=DataValidation!$A$6,Vols!N2431,"")</f>
        <v/>
      </c>
      <c r="H2431" s="113" t="str">
        <f>IF($D$13=DataValidation!$A$6,Vols!O2431/100,"")</f>
        <v/>
      </c>
    </row>
    <row r="2432" spans="7:8" ht="15.75" x14ac:dyDescent="0.25">
      <c r="G2432" s="20" t="str">
        <f>IF($D$13=DataValidation!$A$6,Vols!N2432,"")</f>
        <v/>
      </c>
      <c r="H2432" s="113" t="str">
        <f>IF($D$13=DataValidation!$A$6,Vols!O2432/100,"")</f>
        <v/>
      </c>
    </row>
    <row r="2433" spans="7:8" ht="15.75" x14ac:dyDescent="0.25">
      <c r="G2433" s="20" t="str">
        <f>IF($D$13=DataValidation!$A$6,Vols!N2433,"")</f>
        <v/>
      </c>
      <c r="H2433" s="113" t="str">
        <f>IF($D$13=DataValidation!$A$6,Vols!O2433/100,"")</f>
        <v/>
      </c>
    </row>
    <row r="2434" spans="7:8" ht="15.75" x14ac:dyDescent="0.25">
      <c r="G2434" s="20" t="str">
        <f>IF($D$13=DataValidation!$A$6,Vols!N2434,"")</f>
        <v/>
      </c>
      <c r="H2434" s="113" t="str">
        <f>IF($D$13=DataValidation!$A$6,Vols!O2434/100,"")</f>
        <v/>
      </c>
    </row>
    <row r="2435" spans="7:8" ht="15.75" x14ac:dyDescent="0.25">
      <c r="G2435" s="20" t="str">
        <f>IF($D$13=DataValidation!$A$6,Vols!N2435,"")</f>
        <v/>
      </c>
      <c r="H2435" s="113" t="str">
        <f>IF($D$13=DataValidation!$A$6,Vols!O2435/100,"")</f>
        <v/>
      </c>
    </row>
    <row r="2436" spans="7:8" ht="15.75" x14ac:dyDescent="0.25">
      <c r="G2436" s="20" t="str">
        <f>IF($D$13=DataValidation!$A$6,Vols!N2436,"")</f>
        <v/>
      </c>
      <c r="H2436" s="113" t="str">
        <f>IF($D$13=DataValidation!$A$6,Vols!O2436/100,"")</f>
        <v/>
      </c>
    </row>
    <row r="2437" spans="7:8" ht="15.75" x14ac:dyDescent="0.25">
      <c r="G2437" s="20" t="str">
        <f>IF($D$13=DataValidation!$A$6,Vols!N2437,"")</f>
        <v/>
      </c>
      <c r="H2437" s="113" t="str">
        <f>IF($D$13=DataValidation!$A$6,Vols!O2437/100,"")</f>
        <v/>
      </c>
    </row>
    <row r="2438" spans="7:8" ht="15.75" x14ac:dyDescent="0.25">
      <c r="G2438" s="20" t="str">
        <f>IF($D$13=DataValidation!$A$6,Vols!N2438,"")</f>
        <v/>
      </c>
      <c r="H2438" s="113" t="str">
        <f>IF($D$13=DataValidation!$A$6,Vols!O2438/100,"")</f>
        <v/>
      </c>
    </row>
    <row r="2439" spans="7:8" ht="15.75" x14ac:dyDescent="0.25">
      <c r="G2439" s="20" t="str">
        <f>IF($D$13=DataValidation!$A$6,Vols!N2439,"")</f>
        <v/>
      </c>
      <c r="H2439" s="113" t="str">
        <f>IF($D$13=DataValidation!$A$6,Vols!O2439/100,"")</f>
        <v/>
      </c>
    </row>
    <row r="2440" spans="7:8" ht="15.75" x14ac:dyDescent="0.25">
      <c r="G2440" s="20" t="str">
        <f>IF($D$13=DataValidation!$A$6,Vols!N2440,"")</f>
        <v/>
      </c>
      <c r="H2440" s="113" t="str">
        <f>IF($D$13=DataValidation!$A$6,Vols!O2440/100,"")</f>
        <v/>
      </c>
    </row>
    <row r="2441" spans="7:8" ht="15.75" x14ac:dyDescent="0.25">
      <c r="G2441" s="20" t="str">
        <f>IF($D$13=DataValidation!$A$6,Vols!N2441,"")</f>
        <v/>
      </c>
      <c r="H2441" s="113" t="str">
        <f>IF($D$13=DataValidation!$A$6,Vols!O2441/100,"")</f>
        <v/>
      </c>
    </row>
    <row r="2442" spans="7:8" ht="15.75" x14ac:dyDescent="0.25">
      <c r="G2442" s="20" t="str">
        <f>IF($D$13=DataValidation!$A$6,Vols!N2442,"")</f>
        <v/>
      </c>
      <c r="H2442" s="113" t="str">
        <f>IF($D$13=DataValidation!$A$6,Vols!O2442/100,"")</f>
        <v/>
      </c>
    </row>
    <row r="2443" spans="7:8" ht="15.75" x14ac:dyDescent="0.25">
      <c r="G2443" s="20" t="str">
        <f>IF($D$13=DataValidation!$A$6,Vols!N2443,"")</f>
        <v/>
      </c>
      <c r="H2443" s="113" t="str">
        <f>IF($D$13=DataValidation!$A$6,Vols!O2443/100,"")</f>
        <v/>
      </c>
    </row>
    <row r="2444" spans="7:8" ht="15.75" x14ac:dyDescent="0.25">
      <c r="G2444" s="20" t="str">
        <f>IF($D$13=DataValidation!$A$6,Vols!N2444,"")</f>
        <v/>
      </c>
      <c r="H2444" s="113" t="str">
        <f>IF($D$13=DataValidation!$A$6,Vols!O2444/100,"")</f>
        <v/>
      </c>
    </row>
    <row r="2445" spans="7:8" ht="15.75" x14ac:dyDescent="0.25">
      <c r="G2445" s="20" t="str">
        <f>IF($D$13=DataValidation!$A$6,Vols!N2445,"")</f>
        <v/>
      </c>
      <c r="H2445" s="113" t="str">
        <f>IF($D$13=DataValidation!$A$6,Vols!O2445/100,"")</f>
        <v/>
      </c>
    </row>
    <row r="2446" spans="7:8" ht="15.75" x14ac:dyDescent="0.25">
      <c r="G2446" s="20" t="str">
        <f>IF($D$13=DataValidation!$A$6,Vols!N2446,"")</f>
        <v/>
      </c>
      <c r="H2446" s="113" t="str">
        <f>IF($D$13=DataValidation!$A$6,Vols!O2446/100,"")</f>
        <v/>
      </c>
    </row>
    <row r="2447" spans="7:8" ht="15.75" x14ac:dyDescent="0.25">
      <c r="G2447" s="20" t="str">
        <f>IF($D$13=DataValidation!$A$6,Vols!N2447,"")</f>
        <v/>
      </c>
      <c r="H2447" s="113" t="str">
        <f>IF($D$13=DataValidation!$A$6,Vols!O2447/100,"")</f>
        <v/>
      </c>
    </row>
    <row r="2448" spans="7:8" ht="15.75" x14ac:dyDescent="0.25">
      <c r="G2448" s="20" t="str">
        <f>IF($D$13=DataValidation!$A$6,Vols!N2448,"")</f>
        <v/>
      </c>
      <c r="H2448" s="113" t="str">
        <f>IF($D$13=DataValidation!$A$6,Vols!O2448/100,"")</f>
        <v/>
      </c>
    </row>
    <row r="2449" spans="7:8" ht="15.75" x14ac:dyDescent="0.25">
      <c r="G2449" s="20" t="str">
        <f>IF($D$13=DataValidation!$A$6,Vols!N2449,"")</f>
        <v/>
      </c>
      <c r="H2449" s="113" t="str">
        <f>IF($D$13=DataValidation!$A$6,Vols!O2449/100,"")</f>
        <v/>
      </c>
    </row>
    <row r="2450" spans="7:8" ht="15.75" x14ac:dyDescent="0.25">
      <c r="G2450" s="20" t="str">
        <f>IF($D$13=DataValidation!$A$6,Vols!N2450,"")</f>
        <v/>
      </c>
      <c r="H2450" s="113" t="str">
        <f>IF($D$13=DataValidation!$A$6,Vols!O2450/100,"")</f>
        <v/>
      </c>
    </row>
    <row r="2451" spans="7:8" ht="15.75" x14ac:dyDescent="0.25">
      <c r="G2451" s="20" t="str">
        <f>IF($D$13=DataValidation!$A$6,Vols!N2451,"")</f>
        <v/>
      </c>
      <c r="H2451" s="113" t="str">
        <f>IF($D$13=DataValidation!$A$6,Vols!O2451/100,"")</f>
        <v/>
      </c>
    </row>
    <row r="2452" spans="7:8" ht="15.75" x14ac:dyDescent="0.25">
      <c r="G2452" s="20" t="str">
        <f>IF($D$13=DataValidation!$A$6,Vols!N2452,"")</f>
        <v/>
      </c>
      <c r="H2452" s="113" t="str">
        <f>IF($D$13=DataValidation!$A$6,Vols!O2452/100,"")</f>
        <v/>
      </c>
    </row>
    <row r="2453" spans="7:8" ht="15.75" x14ac:dyDescent="0.25">
      <c r="G2453" s="20" t="str">
        <f>IF($D$13=DataValidation!$A$6,Vols!N2453,"")</f>
        <v/>
      </c>
      <c r="H2453" s="113" t="str">
        <f>IF($D$13=DataValidation!$A$6,Vols!O2453/100,"")</f>
        <v/>
      </c>
    </row>
    <row r="2454" spans="7:8" ht="15.75" x14ac:dyDescent="0.25">
      <c r="G2454" s="20" t="str">
        <f>IF($D$13=DataValidation!$A$6,Vols!N2454,"")</f>
        <v/>
      </c>
      <c r="H2454" s="113" t="str">
        <f>IF($D$13=DataValidation!$A$6,Vols!O2454/100,"")</f>
        <v/>
      </c>
    </row>
    <row r="2455" spans="7:8" ht="15.75" x14ac:dyDescent="0.25">
      <c r="G2455" s="20" t="str">
        <f>IF($D$13=DataValidation!$A$6,Vols!N2455,"")</f>
        <v/>
      </c>
      <c r="H2455" s="113" t="str">
        <f>IF($D$13=DataValidation!$A$6,Vols!O2455/100,"")</f>
        <v/>
      </c>
    </row>
    <row r="2456" spans="7:8" ht="15.75" x14ac:dyDescent="0.25">
      <c r="G2456" s="20" t="str">
        <f>IF($D$13=DataValidation!$A$6,Vols!N2456,"")</f>
        <v/>
      </c>
      <c r="H2456" s="113" t="str">
        <f>IF($D$13=DataValidation!$A$6,Vols!O2456/100,"")</f>
        <v/>
      </c>
    </row>
    <row r="2457" spans="7:8" ht="15.75" x14ac:dyDescent="0.25">
      <c r="G2457" s="20" t="str">
        <f>IF($D$13=DataValidation!$A$6,Vols!N2457,"")</f>
        <v/>
      </c>
      <c r="H2457" s="113" t="str">
        <f>IF($D$13=DataValidation!$A$6,Vols!O2457/100,"")</f>
        <v/>
      </c>
    </row>
    <row r="2458" spans="7:8" ht="15.75" x14ac:dyDescent="0.25">
      <c r="G2458" s="20" t="str">
        <f>IF($D$13=DataValidation!$A$6,Vols!N2458,"")</f>
        <v/>
      </c>
      <c r="H2458" s="113" t="str">
        <f>IF($D$13=DataValidation!$A$6,Vols!O2458/100,"")</f>
        <v/>
      </c>
    </row>
    <row r="2459" spans="7:8" ht="15.75" x14ac:dyDescent="0.25">
      <c r="G2459" s="20" t="str">
        <f>IF($D$13=DataValidation!$A$6,Vols!N2459,"")</f>
        <v/>
      </c>
      <c r="H2459" s="113" t="str">
        <f>IF($D$13=DataValidation!$A$6,Vols!O2459/100,"")</f>
        <v/>
      </c>
    </row>
    <row r="2460" spans="7:8" ht="15.75" x14ac:dyDescent="0.25">
      <c r="G2460" s="20" t="str">
        <f>IF($D$13=DataValidation!$A$6,Vols!N2460,"")</f>
        <v/>
      </c>
      <c r="H2460" s="113" t="str">
        <f>IF($D$13=DataValidation!$A$6,Vols!O2460/100,"")</f>
        <v/>
      </c>
    </row>
    <row r="2461" spans="7:8" ht="15.75" x14ac:dyDescent="0.25">
      <c r="G2461" s="20" t="str">
        <f>IF($D$13=DataValidation!$A$6,Vols!N2461,"")</f>
        <v/>
      </c>
      <c r="H2461" s="113" t="str">
        <f>IF($D$13=DataValidation!$A$6,Vols!O2461/100,"")</f>
        <v/>
      </c>
    </row>
    <row r="2462" spans="7:8" ht="15.75" x14ac:dyDescent="0.25">
      <c r="G2462" s="20" t="str">
        <f>IF($D$13=DataValidation!$A$6,Vols!N2462,"")</f>
        <v/>
      </c>
      <c r="H2462" s="113" t="str">
        <f>IF($D$13=DataValidation!$A$6,Vols!O2462/100,"")</f>
        <v/>
      </c>
    </row>
    <row r="2463" spans="7:8" ht="15.75" x14ac:dyDescent="0.25">
      <c r="G2463" s="20" t="str">
        <f>IF($D$13=DataValidation!$A$6,Vols!N2463,"")</f>
        <v/>
      </c>
      <c r="H2463" s="113" t="str">
        <f>IF($D$13=DataValidation!$A$6,Vols!O2463/100,"")</f>
        <v/>
      </c>
    </row>
    <row r="2464" spans="7:8" ht="15.75" x14ac:dyDescent="0.25">
      <c r="G2464" s="20" t="str">
        <f>IF($D$13=DataValidation!$A$6,Vols!N2464,"")</f>
        <v/>
      </c>
      <c r="H2464" s="113" t="str">
        <f>IF($D$13=DataValidation!$A$6,Vols!O2464/100,"")</f>
        <v/>
      </c>
    </row>
    <row r="2465" spans="7:8" ht="15.75" x14ac:dyDescent="0.25">
      <c r="G2465" s="20" t="str">
        <f>IF($D$13=DataValidation!$A$6,Vols!N2465,"")</f>
        <v/>
      </c>
      <c r="H2465" s="113" t="str">
        <f>IF($D$13=DataValidation!$A$6,Vols!O2465/100,"")</f>
        <v/>
      </c>
    </row>
    <row r="2466" spans="7:8" ht="15.75" x14ac:dyDescent="0.25">
      <c r="G2466" s="20" t="str">
        <f>IF($D$13=DataValidation!$A$6,Vols!N2466,"")</f>
        <v/>
      </c>
      <c r="H2466" s="113" t="str">
        <f>IF($D$13=DataValidation!$A$6,Vols!O2466/100,"")</f>
        <v/>
      </c>
    </row>
    <row r="2467" spans="7:8" ht="15.75" x14ac:dyDescent="0.25">
      <c r="G2467" s="20" t="str">
        <f>IF($D$13=DataValidation!$A$6,Vols!N2467,"")</f>
        <v/>
      </c>
      <c r="H2467" s="113" t="str">
        <f>IF($D$13=DataValidation!$A$6,Vols!O2467/100,"")</f>
        <v/>
      </c>
    </row>
    <row r="2468" spans="7:8" ht="15.75" x14ac:dyDescent="0.25">
      <c r="G2468" s="20" t="str">
        <f>IF($D$13=DataValidation!$A$6,Vols!N2468,"")</f>
        <v/>
      </c>
      <c r="H2468" s="113" t="str">
        <f>IF($D$13=DataValidation!$A$6,Vols!O2468/100,"")</f>
        <v/>
      </c>
    </row>
    <row r="2469" spans="7:8" ht="15.75" x14ac:dyDescent="0.25">
      <c r="G2469" s="20" t="str">
        <f>IF($D$13=DataValidation!$A$6,Vols!N2469,"")</f>
        <v/>
      </c>
      <c r="H2469" s="113" t="str">
        <f>IF($D$13=DataValidation!$A$6,Vols!O2469/100,"")</f>
        <v/>
      </c>
    </row>
    <row r="2470" spans="7:8" ht="15.75" x14ac:dyDescent="0.25">
      <c r="G2470" s="20" t="str">
        <f>IF($D$13=DataValidation!$A$6,Vols!N2470,"")</f>
        <v/>
      </c>
      <c r="H2470" s="113" t="str">
        <f>IF($D$13=DataValidation!$A$6,Vols!O2470/100,"")</f>
        <v/>
      </c>
    </row>
    <row r="2471" spans="7:8" ht="15.75" x14ac:dyDescent="0.25">
      <c r="G2471" s="20" t="str">
        <f>IF($D$13=DataValidation!$A$6,Vols!N2471,"")</f>
        <v/>
      </c>
      <c r="H2471" s="113" t="str">
        <f>IF($D$13=DataValidation!$A$6,Vols!O2471/100,"")</f>
        <v/>
      </c>
    </row>
    <row r="2472" spans="7:8" ht="15.75" x14ac:dyDescent="0.25">
      <c r="G2472" s="20" t="str">
        <f>IF($D$13=DataValidation!$A$6,Vols!N2472,"")</f>
        <v/>
      </c>
      <c r="H2472" s="113" t="str">
        <f>IF($D$13=DataValidation!$A$6,Vols!O2472/100,"")</f>
        <v/>
      </c>
    </row>
    <row r="2473" spans="7:8" ht="15.75" x14ac:dyDescent="0.25">
      <c r="G2473" s="20" t="str">
        <f>IF($D$13=DataValidation!$A$6,Vols!N2473,"")</f>
        <v/>
      </c>
      <c r="H2473" s="113" t="str">
        <f>IF($D$13=DataValidation!$A$6,Vols!O2473/100,"")</f>
        <v/>
      </c>
    </row>
    <row r="2474" spans="7:8" ht="15.75" x14ac:dyDescent="0.25">
      <c r="G2474" s="20" t="str">
        <f>IF($D$13=DataValidation!$A$6,Vols!N2474,"")</f>
        <v/>
      </c>
      <c r="H2474" s="113" t="str">
        <f>IF($D$13=DataValidation!$A$6,Vols!O2474/100,"")</f>
        <v/>
      </c>
    </row>
    <row r="2475" spans="7:8" ht="15.75" x14ac:dyDescent="0.25">
      <c r="G2475" s="20" t="str">
        <f>IF($D$13=DataValidation!$A$6,Vols!N2475,"")</f>
        <v/>
      </c>
      <c r="H2475" s="113" t="str">
        <f>IF($D$13=DataValidation!$A$6,Vols!O2475/100,"")</f>
        <v/>
      </c>
    </row>
    <row r="2476" spans="7:8" ht="15.75" x14ac:dyDescent="0.25">
      <c r="G2476" s="20" t="str">
        <f>IF($D$13=DataValidation!$A$6,Vols!N2476,"")</f>
        <v/>
      </c>
      <c r="H2476" s="113" t="str">
        <f>IF($D$13=DataValidation!$A$6,Vols!O2476/100,"")</f>
        <v/>
      </c>
    </row>
    <row r="2477" spans="7:8" ht="15.75" x14ac:dyDescent="0.25">
      <c r="G2477" s="20" t="str">
        <f>IF($D$13=DataValidation!$A$6,Vols!N2477,"")</f>
        <v/>
      </c>
      <c r="H2477" s="113" t="str">
        <f>IF($D$13=DataValidation!$A$6,Vols!O2477/100,"")</f>
        <v/>
      </c>
    </row>
    <row r="2478" spans="7:8" ht="15.75" x14ac:dyDescent="0.25">
      <c r="G2478" s="20" t="str">
        <f>IF($D$13=DataValidation!$A$6,Vols!N2478,"")</f>
        <v/>
      </c>
      <c r="H2478" s="113" t="str">
        <f>IF($D$13=DataValidation!$A$6,Vols!O2478/100,"")</f>
        <v/>
      </c>
    </row>
    <row r="2479" spans="7:8" ht="15.75" x14ac:dyDescent="0.25">
      <c r="G2479" s="20" t="str">
        <f>IF($D$13=DataValidation!$A$6,Vols!N2479,"")</f>
        <v/>
      </c>
      <c r="H2479" s="113" t="str">
        <f>IF($D$13=DataValidation!$A$6,Vols!O2479/100,"")</f>
        <v/>
      </c>
    </row>
    <row r="2480" spans="7:8" ht="15.75" x14ac:dyDescent="0.25">
      <c r="G2480" s="20" t="str">
        <f>IF($D$13=DataValidation!$A$6,Vols!N2480,"")</f>
        <v/>
      </c>
      <c r="H2480" s="113" t="str">
        <f>IF($D$13=DataValidation!$A$6,Vols!O2480/100,"")</f>
        <v/>
      </c>
    </row>
    <row r="2481" spans="7:8" ht="15.75" x14ac:dyDescent="0.25">
      <c r="G2481" s="20" t="str">
        <f>IF($D$13=DataValidation!$A$6,Vols!N2481,"")</f>
        <v/>
      </c>
      <c r="H2481" s="113" t="str">
        <f>IF($D$13=DataValidation!$A$6,Vols!O2481/100,"")</f>
        <v/>
      </c>
    </row>
    <row r="2482" spans="7:8" ht="15.75" x14ac:dyDescent="0.25">
      <c r="G2482" s="20" t="str">
        <f>IF($D$13=DataValidation!$A$6,Vols!N2482,"")</f>
        <v/>
      </c>
      <c r="H2482" s="113" t="str">
        <f>IF($D$13=DataValidation!$A$6,Vols!O2482/100,"")</f>
        <v/>
      </c>
    </row>
    <row r="2483" spans="7:8" ht="15.75" x14ac:dyDescent="0.25">
      <c r="G2483" s="20" t="str">
        <f>IF($D$13=DataValidation!$A$6,Vols!N2483,"")</f>
        <v/>
      </c>
      <c r="H2483" s="113" t="str">
        <f>IF($D$13=DataValidation!$A$6,Vols!O2483/100,"")</f>
        <v/>
      </c>
    </row>
    <row r="2484" spans="7:8" ht="15.75" x14ac:dyDescent="0.25">
      <c r="G2484" s="20" t="str">
        <f>IF($D$13=DataValidation!$A$6,Vols!N2484,"")</f>
        <v/>
      </c>
      <c r="H2484" s="113" t="str">
        <f>IF($D$13=DataValidation!$A$6,Vols!O2484/100,"")</f>
        <v/>
      </c>
    </row>
    <row r="2485" spans="7:8" ht="15.75" x14ac:dyDescent="0.25">
      <c r="G2485" s="20" t="str">
        <f>IF($D$13=DataValidation!$A$6,Vols!N2485,"")</f>
        <v/>
      </c>
      <c r="H2485" s="113" t="str">
        <f>IF($D$13=DataValidation!$A$6,Vols!O2485/100,"")</f>
        <v/>
      </c>
    </row>
    <row r="2486" spans="7:8" ht="15.75" x14ac:dyDescent="0.25">
      <c r="G2486" s="20" t="str">
        <f>IF($D$13=DataValidation!$A$6,Vols!N2486,"")</f>
        <v/>
      </c>
      <c r="H2486" s="113" t="str">
        <f>IF($D$13=DataValidation!$A$6,Vols!O2486/100,"")</f>
        <v/>
      </c>
    </row>
    <row r="2487" spans="7:8" ht="15.75" x14ac:dyDescent="0.25">
      <c r="G2487" s="20" t="str">
        <f>IF($D$13=DataValidation!$A$6,Vols!N2487,"")</f>
        <v/>
      </c>
      <c r="H2487" s="113" t="str">
        <f>IF($D$13=DataValidation!$A$6,Vols!O2487/100,"")</f>
        <v/>
      </c>
    </row>
    <row r="2488" spans="7:8" ht="15.75" x14ac:dyDescent="0.25">
      <c r="G2488" s="20" t="str">
        <f>IF($D$13=DataValidation!$A$6,Vols!N2488,"")</f>
        <v/>
      </c>
      <c r="H2488" s="113" t="str">
        <f>IF($D$13=DataValidation!$A$6,Vols!O2488/100,"")</f>
        <v/>
      </c>
    </row>
    <row r="2489" spans="7:8" ht="15.75" x14ac:dyDescent="0.25">
      <c r="G2489" s="20" t="str">
        <f>IF($D$13=DataValidation!$A$6,Vols!N2489,"")</f>
        <v/>
      </c>
      <c r="H2489" s="113" t="str">
        <f>IF($D$13=DataValidation!$A$6,Vols!O2489/100,"")</f>
        <v/>
      </c>
    </row>
    <row r="2490" spans="7:8" ht="15.75" x14ac:dyDescent="0.25">
      <c r="G2490" s="20" t="str">
        <f>IF($D$13=DataValidation!$A$6,Vols!N2490,"")</f>
        <v/>
      </c>
      <c r="H2490" s="113" t="str">
        <f>IF($D$13=DataValidation!$A$6,Vols!O2490/100,"")</f>
        <v/>
      </c>
    </row>
    <row r="2491" spans="7:8" ht="15.75" x14ac:dyDescent="0.25">
      <c r="G2491" s="20" t="str">
        <f>IF($D$13=DataValidation!$A$6,Vols!N2491,"")</f>
        <v/>
      </c>
      <c r="H2491" s="113" t="str">
        <f>IF($D$13=DataValidation!$A$6,Vols!O2491/100,"")</f>
        <v/>
      </c>
    </row>
    <row r="2492" spans="7:8" ht="15.75" x14ac:dyDescent="0.25">
      <c r="G2492" s="20" t="str">
        <f>IF($D$13=DataValidation!$A$6,Vols!N2492,"")</f>
        <v/>
      </c>
      <c r="H2492" s="113" t="str">
        <f>IF($D$13=DataValidation!$A$6,Vols!O2492/100,"")</f>
        <v/>
      </c>
    </row>
    <row r="2493" spans="7:8" ht="15.75" x14ac:dyDescent="0.25">
      <c r="G2493" s="20" t="str">
        <f>IF($D$13=DataValidation!$A$6,Vols!N2493,"")</f>
        <v/>
      </c>
      <c r="H2493" s="113" t="str">
        <f>IF($D$13=DataValidation!$A$6,Vols!O2493/100,"")</f>
        <v/>
      </c>
    </row>
    <row r="2494" spans="7:8" ht="15.75" x14ac:dyDescent="0.25">
      <c r="G2494" s="20" t="str">
        <f>IF($D$13=DataValidation!$A$6,Vols!N2494,"")</f>
        <v/>
      </c>
      <c r="H2494" s="113" t="str">
        <f>IF($D$13=DataValidation!$A$6,Vols!O2494/100,"")</f>
        <v/>
      </c>
    </row>
    <row r="2495" spans="7:8" ht="15.75" x14ac:dyDescent="0.25">
      <c r="G2495" s="20" t="str">
        <f>IF($D$13=DataValidation!$A$6,Vols!N2495,"")</f>
        <v/>
      </c>
      <c r="H2495" s="113" t="str">
        <f>IF($D$13=DataValidation!$A$6,Vols!O2495/100,"")</f>
        <v/>
      </c>
    </row>
    <row r="2496" spans="7:8" ht="15.75" x14ac:dyDescent="0.25">
      <c r="G2496" s="20" t="str">
        <f>IF($D$13=DataValidation!$A$6,Vols!N2496,"")</f>
        <v/>
      </c>
      <c r="H2496" s="113" t="str">
        <f>IF($D$13=DataValidation!$A$6,Vols!O2496/100,"")</f>
        <v/>
      </c>
    </row>
    <row r="2497" spans="7:8" ht="15.75" x14ac:dyDescent="0.25">
      <c r="G2497" s="20" t="str">
        <f>IF($D$13=DataValidation!$A$6,Vols!N2497,"")</f>
        <v/>
      </c>
      <c r="H2497" s="113" t="str">
        <f>IF($D$13=DataValidation!$A$6,Vols!O2497/100,"")</f>
        <v/>
      </c>
    </row>
    <row r="2498" spans="7:8" ht="15.75" x14ac:dyDescent="0.25">
      <c r="G2498" s="20" t="str">
        <f>IF($D$13=DataValidation!$A$6,Vols!N2498,"")</f>
        <v/>
      </c>
      <c r="H2498" s="113" t="str">
        <f>IF($D$13=DataValidation!$A$6,Vols!O2498/100,"")</f>
        <v/>
      </c>
    </row>
    <row r="2499" spans="7:8" ht="15.75" x14ac:dyDescent="0.25">
      <c r="G2499" s="20" t="str">
        <f>IF($D$13=DataValidation!$A$6,Vols!N2499,"")</f>
        <v/>
      </c>
      <c r="H2499" s="113" t="str">
        <f>IF($D$13=DataValidation!$A$6,Vols!O2499/100,"")</f>
        <v/>
      </c>
    </row>
    <row r="2500" spans="7:8" ht="15.75" x14ac:dyDescent="0.25">
      <c r="G2500" s="20" t="str">
        <f>IF($D$13=DataValidation!$A$6,Vols!N2500,"")</f>
        <v/>
      </c>
      <c r="H2500" s="113" t="str">
        <f>IF($D$13=DataValidation!$A$6,Vols!O2500/100,"")</f>
        <v/>
      </c>
    </row>
    <row r="2501" spans="7:8" ht="15.75" x14ac:dyDescent="0.25">
      <c r="G2501" s="20" t="str">
        <f>IF($D$13=DataValidation!$A$6,Vols!N2501,"")</f>
        <v/>
      </c>
      <c r="H2501" s="113" t="str">
        <f>IF($D$13=DataValidation!$A$6,Vols!O2501/100,"")</f>
        <v/>
      </c>
    </row>
    <row r="2502" spans="7:8" ht="15.75" x14ac:dyDescent="0.25">
      <c r="G2502" s="20" t="str">
        <f>IF($D$13=DataValidation!$A$6,Vols!N2502,"")</f>
        <v/>
      </c>
      <c r="H2502" s="113" t="str">
        <f>IF($D$13=DataValidation!$A$6,Vols!O2502/100,"")</f>
        <v/>
      </c>
    </row>
    <row r="2503" spans="7:8" ht="15.75" x14ac:dyDescent="0.25">
      <c r="G2503" s="20" t="str">
        <f>IF($D$13=DataValidation!$A$6,Vols!N2503,"")</f>
        <v/>
      </c>
      <c r="H2503" s="113" t="str">
        <f>IF($D$13=DataValidation!$A$6,Vols!O2503/100,"")</f>
        <v/>
      </c>
    </row>
    <row r="2504" spans="7:8" ht="15.75" x14ac:dyDescent="0.25">
      <c r="G2504" s="20" t="str">
        <f>IF($D$13=DataValidation!$A$6,Vols!N2504,"")</f>
        <v/>
      </c>
      <c r="H2504" s="113" t="str">
        <f>IF($D$13=DataValidation!$A$6,Vols!O2504/100,"")</f>
        <v/>
      </c>
    </row>
    <row r="2505" spans="7:8" ht="15.75" x14ac:dyDescent="0.25">
      <c r="G2505" s="20" t="str">
        <f>IF($D$13=DataValidation!$A$6,Vols!N2505,"")</f>
        <v/>
      </c>
      <c r="H2505" s="113" t="str">
        <f>IF($D$13=DataValidation!$A$6,Vols!O2505/100,"")</f>
        <v/>
      </c>
    </row>
    <row r="2506" spans="7:8" ht="15.75" x14ac:dyDescent="0.25">
      <c r="G2506" s="20" t="str">
        <f>IF($D$13=DataValidation!$A$6,Vols!N2506,"")</f>
        <v/>
      </c>
      <c r="H2506" s="113" t="str">
        <f>IF($D$13=DataValidation!$A$6,Vols!O2506/100,"")</f>
        <v/>
      </c>
    </row>
    <row r="2507" spans="7:8" ht="15.75" x14ac:dyDescent="0.25">
      <c r="G2507" s="20" t="str">
        <f>IF($D$13=DataValidation!$A$6,Vols!N2507,"")</f>
        <v/>
      </c>
      <c r="H2507" s="113" t="str">
        <f>IF($D$13=DataValidation!$A$6,Vols!O2507/100,"")</f>
        <v/>
      </c>
    </row>
    <row r="2508" spans="7:8" ht="15.75" x14ac:dyDescent="0.25">
      <c r="G2508" s="20" t="str">
        <f>IF($D$13=DataValidation!$A$6,Vols!N2508,"")</f>
        <v/>
      </c>
      <c r="H2508" s="113" t="str">
        <f>IF($D$13=DataValidation!$A$6,Vols!O2508/100,"")</f>
        <v/>
      </c>
    </row>
    <row r="2509" spans="7:8" ht="15.75" x14ac:dyDescent="0.25">
      <c r="G2509" s="20" t="str">
        <f>IF($D$13=DataValidation!$A$6,Vols!N2509,"")</f>
        <v/>
      </c>
      <c r="H2509" s="113" t="str">
        <f>IF($D$13=DataValidation!$A$6,Vols!O2509/100,"")</f>
        <v/>
      </c>
    </row>
    <row r="2510" spans="7:8" ht="15.75" x14ac:dyDescent="0.25">
      <c r="G2510" s="20" t="str">
        <f>IF($D$13=DataValidation!$A$6,Vols!N2510,"")</f>
        <v/>
      </c>
      <c r="H2510" s="113" t="str">
        <f>IF($D$13=DataValidation!$A$6,Vols!O2510/100,"")</f>
        <v/>
      </c>
    </row>
    <row r="2511" spans="7:8" ht="15.75" x14ac:dyDescent="0.25">
      <c r="G2511" s="20" t="str">
        <f>IF($D$13=DataValidation!$A$6,Vols!N2511,"")</f>
        <v/>
      </c>
      <c r="H2511" s="113" t="str">
        <f>IF($D$13=DataValidation!$A$6,Vols!O2511/100,"")</f>
        <v/>
      </c>
    </row>
    <row r="2512" spans="7:8" ht="15.75" x14ac:dyDescent="0.25">
      <c r="G2512" s="20" t="str">
        <f>IF($D$13=DataValidation!$A$6,Vols!N2512,"")</f>
        <v/>
      </c>
      <c r="H2512" s="113" t="str">
        <f>IF($D$13=DataValidation!$A$6,Vols!O2512/100,"")</f>
        <v/>
      </c>
    </row>
    <row r="2513" spans="7:8" ht="15.75" x14ac:dyDescent="0.25">
      <c r="G2513" s="20" t="str">
        <f>IF($D$13=DataValidation!$A$6,Vols!N2513,"")</f>
        <v/>
      </c>
      <c r="H2513" s="113" t="str">
        <f>IF($D$13=DataValidation!$A$6,Vols!O2513/100,"")</f>
        <v/>
      </c>
    </row>
    <row r="2514" spans="7:8" ht="15.75" x14ac:dyDescent="0.25">
      <c r="G2514" s="20" t="str">
        <f>IF($D$13=DataValidation!$A$6,Vols!N2514,"")</f>
        <v/>
      </c>
      <c r="H2514" s="113" t="str">
        <f>IF($D$13=DataValidation!$A$6,Vols!O2514/100,"")</f>
        <v/>
      </c>
    </row>
    <row r="2515" spans="7:8" ht="15.75" x14ac:dyDescent="0.25">
      <c r="G2515" s="20" t="str">
        <f>IF($D$13=DataValidation!$A$6,Vols!N2515,"")</f>
        <v/>
      </c>
      <c r="H2515" s="113" t="str">
        <f>IF($D$13=DataValidation!$A$6,Vols!O2515/100,"")</f>
        <v/>
      </c>
    </row>
    <row r="2516" spans="7:8" ht="15.75" x14ac:dyDescent="0.25">
      <c r="G2516" s="20" t="str">
        <f>IF($D$13=DataValidation!$A$6,Vols!N2516,"")</f>
        <v/>
      </c>
      <c r="H2516" s="113" t="str">
        <f>IF($D$13=DataValidation!$A$6,Vols!O2516/100,"")</f>
        <v/>
      </c>
    </row>
    <row r="2517" spans="7:8" ht="15.75" x14ac:dyDescent="0.25">
      <c r="G2517" s="20" t="str">
        <f>IF($D$13=DataValidation!$A$6,Vols!N2517,"")</f>
        <v/>
      </c>
      <c r="H2517" s="113" t="str">
        <f>IF($D$13=DataValidation!$A$6,Vols!O2517/100,"")</f>
        <v/>
      </c>
    </row>
    <row r="2518" spans="7:8" ht="15.75" x14ac:dyDescent="0.25">
      <c r="G2518" s="20" t="str">
        <f>IF($D$13=DataValidation!$A$6,Vols!N2518,"")</f>
        <v/>
      </c>
      <c r="H2518" s="113" t="str">
        <f>IF($D$13=DataValidation!$A$6,Vols!O2518/100,"")</f>
        <v/>
      </c>
    </row>
    <row r="2519" spans="7:8" ht="15.75" x14ac:dyDescent="0.25">
      <c r="G2519" s="20" t="str">
        <f>IF($D$13=DataValidation!$A$6,Vols!N2519,"")</f>
        <v/>
      </c>
      <c r="H2519" s="113" t="str">
        <f>IF($D$13=DataValidation!$A$6,Vols!O2519/100,"")</f>
        <v/>
      </c>
    </row>
    <row r="2520" spans="7:8" ht="15.75" x14ac:dyDescent="0.25">
      <c r="G2520" s="20" t="str">
        <f>IF($D$13=DataValidation!$A$6,Vols!N2520,"")</f>
        <v/>
      </c>
      <c r="H2520" s="113" t="str">
        <f>IF($D$13=DataValidation!$A$6,Vols!O2520/100,"")</f>
        <v/>
      </c>
    </row>
    <row r="2521" spans="7:8" ht="15.75" x14ac:dyDescent="0.25">
      <c r="G2521" s="20" t="str">
        <f>IF($D$13=DataValidation!$A$6,Vols!N2521,"")</f>
        <v/>
      </c>
      <c r="H2521" s="113" t="str">
        <f>IF($D$13=DataValidation!$A$6,Vols!O2521/100,"")</f>
        <v/>
      </c>
    </row>
    <row r="2522" spans="7:8" ht="15.75" x14ac:dyDescent="0.25">
      <c r="G2522" s="20" t="str">
        <f>IF($D$13=DataValidation!$A$6,Vols!N2522,"")</f>
        <v/>
      </c>
      <c r="H2522" s="113" t="str">
        <f>IF($D$13=DataValidation!$A$6,Vols!O2522/100,"")</f>
        <v/>
      </c>
    </row>
    <row r="2523" spans="7:8" ht="15.75" x14ac:dyDescent="0.25">
      <c r="G2523" s="20" t="str">
        <f>IF($D$13=DataValidation!$A$6,Vols!N2523,"")</f>
        <v/>
      </c>
      <c r="H2523" s="113" t="str">
        <f>IF($D$13=DataValidation!$A$6,Vols!O2523/100,"")</f>
        <v/>
      </c>
    </row>
    <row r="2524" spans="7:8" ht="15.75" x14ac:dyDescent="0.25">
      <c r="G2524" s="20" t="str">
        <f>IF($D$13=DataValidation!$A$6,Vols!N2524,"")</f>
        <v/>
      </c>
      <c r="H2524" s="113" t="str">
        <f>IF($D$13=DataValidation!$A$6,Vols!O2524/100,"")</f>
        <v/>
      </c>
    </row>
    <row r="2525" spans="7:8" ht="15.75" x14ac:dyDescent="0.25">
      <c r="G2525" s="20" t="str">
        <f>IF($D$13=DataValidation!$A$6,Vols!N2525,"")</f>
        <v/>
      </c>
      <c r="H2525" s="113" t="str">
        <f>IF($D$13=DataValidation!$A$6,Vols!O2525/100,"")</f>
        <v/>
      </c>
    </row>
    <row r="2526" spans="7:8" ht="15.75" x14ac:dyDescent="0.25">
      <c r="G2526" s="20" t="str">
        <f>IF($D$13=DataValidation!$A$6,Vols!N2526,"")</f>
        <v/>
      </c>
      <c r="H2526" s="113" t="str">
        <f>IF($D$13=DataValidation!$A$6,Vols!O2526/100,"")</f>
        <v/>
      </c>
    </row>
    <row r="2527" spans="7:8" ht="15.75" x14ac:dyDescent="0.25">
      <c r="G2527" s="20" t="str">
        <f>IF($D$13=DataValidation!$A$6,Vols!N2527,"")</f>
        <v/>
      </c>
      <c r="H2527" s="113" t="str">
        <f>IF($D$13=DataValidation!$A$6,Vols!O2527/100,"")</f>
        <v/>
      </c>
    </row>
    <row r="2528" spans="7:8" ht="15.75" x14ac:dyDescent="0.25">
      <c r="G2528" s="20" t="str">
        <f>IF($D$13=DataValidation!$A$6,Vols!N2528,"")</f>
        <v/>
      </c>
      <c r="H2528" s="113" t="str">
        <f>IF($D$13=DataValidation!$A$6,Vols!O2528/100,"")</f>
        <v/>
      </c>
    </row>
    <row r="2529" spans="7:8" ht="15.75" x14ac:dyDescent="0.25">
      <c r="G2529" s="20" t="str">
        <f>IF($D$13=DataValidation!$A$6,Vols!N2529,"")</f>
        <v/>
      </c>
      <c r="H2529" s="113" t="str">
        <f>IF($D$13=DataValidation!$A$6,Vols!O2529/100,"")</f>
        <v/>
      </c>
    </row>
    <row r="2530" spans="7:8" ht="15.75" x14ac:dyDescent="0.25">
      <c r="G2530" s="20" t="str">
        <f>IF($D$13=DataValidation!$A$6,Vols!N2530,"")</f>
        <v/>
      </c>
      <c r="H2530" s="113" t="str">
        <f>IF($D$13=DataValidation!$A$6,Vols!O2530/100,"")</f>
        <v/>
      </c>
    </row>
    <row r="2531" spans="7:8" ht="15.75" x14ac:dyDescent="0.25">
      <c r="G2531" s="20" t="str">
        <f>IF($D$13=DataValidation!$A$6,Vols!N2531,"")</f>
        <v/>
      </c>
      <c r="H2531" s="113" t="str">
        <f>IF($D$13=DataValidation!$A$6,Vols!O2531/100,"")</f>
        <v/>
      </c>
    </row>
    <row r="2532" spans="7:8" ht="15.75" x14ac:dyDescent="0.25">
      <c r="G2532" s="20" t="str">
        <f>IF($D$13=DataValidation!$A$6,Vols!N2532,"")</f>
        <v/>
      </c>
      <c r="H2532" s="113" t="str">
        <f>IF($D$13=DataValidation!$A$6,Vols!O2532/100,"")</f>
        <v/>
      </c>
    </row>
    <row r="2533" spans="7:8" ht="15.75" x14ac:dyDescent="0.25">
      <c r="G2533" s="20" t="str">
        <f>IF($D$13=DataValidation!$A$6,Vols!N2533,"")</f>
        <v/>
      </c>
      <c r="H2533" s="113" t="str">
        <f>IF($D$13=DataValidation!$A$6,Vols!O2533/100,"")</f>
        <v/>
      </c>
    </row>
    <row r="2534" spans="7:8" ht="15.75" x14ac:dyDescent="0.25">
      <c r="G2534" s="20" t="str">
        <f>IF($D$13=DataValidation!$A$6,Vols!N2534,"")</f>
        <v/>
      </c>
      <c r="H2534" s="113" t="str">
        <f>IF($D$13=DataValidation!$A$6,Vols!O2534/100,"")</f>
        <v/>
      </c>
    </row>
    <row r="2535" spans="7:8" ht="15.75" x14ac:dyDescent="0.25">
      <c r="G2535" s="20" t="str">
        <f>IF($D$13=DataValidation!$A$6,Vols!N2535,"")</f>
        <v/>
      </c>
      <c r="H2535" s="113" t="str">
        <f>IF($D$13=DataValidation!$A$6,Vols!O2535/100,"")</f>
        <v/>
      </c>
    </row>
    <row r="2536" spans="7:8" ht="15.75" x14ac:dyDescent="0.25">
      <c r="G2536" s="20" t="str">
        <f>IF($D$13=DataValidation!$A$6,Vols!N2536,"")</f>
        <v/>
      </c>
      <c r="H2536" s="113" t="str">
        <f>IF($D$13=DataValidation!$A$6,Vols!O2536/100,"")</f>
        <v/>
      </c>
    </row>
    <row r="2537" spans="7:8" ht="15.75" x14ac:dyDescent="0.25">
      <c r="G2537" s="20" t="str">
        <f>IF($D$13=DataValidation!$A$6,Vols!N2537,"")</f>
        <v/>
      </c>
      <c r="H2537" s="113" t="str">
        <f>IF($D$13=DataValidation!$A$6,Vols!O2537/100,"")</f>
        <v/>
      </c>
    </row>
    <row r="2538" spans="7:8" ht="15.75" x14ac:dyDescent="0.25">
      <c r="G2538" s="20" t="str">
        <f>IF($D$13=DataValidation!$A$6,Vols!N2538,"")</f>
        <v/>
      </c>
      <c r="H2538" s="113" t="str">
        <f>IF($D$13=DataValidation!$A$6,Vols!O2538/100,"")</f>
        <v/>
      </c>
    </row>
    <row r="2539" spans="7:8" ht="15.75" x14ac:dyDescent="0.25">
      <c r="G2539" s="20" t="str">
        <f>IF($D$13=DataValidation!$A$6,Vols!N2539,"")</f>
        <v/>
      </c>
      <c r="H2539" s="113" t="str">
        <f>IF($D$13=DataValidation!$A$6,Vols!O2539/100,"")</f>
        <v/>
      </c>
    </row>
    <row r="2540" spans="7:8" ht="15.75" x14ac:dyDescent="0.25">
      <c r="G2540" s="20" t="str">
        <f>IF($D$13=DataValidation!$A$6,Vols!N2540,"")</f>
        <v/>
      </c>
      <c r="H2540" s="113" t="str">
        <f>IF($D$13=DataValidation!$A$6,Vols!O2540/100,"")</f>
        <v/>
      </c>
    </row>
    <row r="2541" spans="7:8" ht="15.75" x14ac:dyDescent="0.25">
      <c r="G2541" s="20" t="str">
        <f>IF($D$13=DataValidation!$A$6,Vols!N2541,"")</f>
        <v/>
      </c>
      <c r="H2541" s="113" t="str">
        <f>IF($D$13=DataValidation!$A$6,Vols!O2541/100,"")</f>
        <v/>
      </c>
    </row>
    <row r="2542" spans="7:8" ht="15.75" x14ac:dyDescent="0.25">
      <c r="G2542" s="20" t="str">
        <f>IF($D$13=DataValidation!$A$6,Vols!N2542,"")</f>
        <v/>
      </c>
      <c r="H2542" s="113" t="str">
        <f>IF($D$13=DataValidation!$A$6,Vols!O2542/100,"")</f>
        <v/>
      </c>
    </row>
    <row r="2543" spans="7:8" ht="15.75" x14ac:dyDescent="0.25">
      <c r="G2543" s="20" t="str">
        <f>IF($D$13=DataValidation!$A$6,Vols!N2543,"")</f>
        <v/>
      </c>
      <c r="H2543" s="113" t="str">
        <f>IF($D$13=DataValidation!$A$6,Vols!O2543/100,"")</f>
        <v/>
      </c>
    </row>
    <row r="2544" spans="7:8" ht="15.75" x14ac:dyDescent="0.25">
      <c r="G2544" s="20" t="str">
        <f>IF($D$13=DataValidation!$A$6,Vols!N2544,"")</f>
        <v/>
      </c>
      <c r="H2544" s="113" t="str">
        <f>IF($D$13=DataValidation!$A$6,Vols!O2544/100,"")</f>
        <v/>
      </c>
    </row>
    <row r="2545" spans="7:8" ht="15.75" x14ac:dyDescent="0.25">
      <c r="G2545" s="20" t="str">
        <f>IF($D$13=DataValidation!$A$6,Vols!N2545,"")</f>
        <v/>
      </c>
      <c r="H2545" s="113" t="str">
        <f>IF($D$13=DataValidation!$A$6,Vols!O2545/100,"")</f>
        <v/>
      </c>
    </row>
    <row r="2546" spans="7:8" ht="15.75" x14ac:dyDescent="0.25">
      <c r="G2546" s="20" t="str">
        <f>IF($D$13=DataValidation!$A$6,Vols!N2546,"")</f>
        <v/>
      </c>
      <c r="H2546" s="113" t="str">
        <f>IF($D$13=DataValidation!$A$6,Vols!O2546/100,"")</f>
        <v/>
      </c>
    </row>
    <row r="2547" spans="7:8" ht="15.75" x14ac:dyDescent="0.25">
      <c r="G2547" s="20" t="str">
        <f>IF($D$13=DataValidation!$A$6,Vols!N2547,"")</f>
        <v/>
      </c>
      <c r="H2547" s="113" t="str">
        <f>IF($D$13=DataValidation!$A$6,Vols!O2547/100,"")</f>
        <v/>
      </c>
    </row>
    <row r="2548" spans="7:8" ht="15.75" x14ac:dyDescent="0.25">
      <c r="G2548" s="20" t="str">
        <f>IF($D$13=DataValidation!$A$6,Vols!N2548,"")</f>
        <v/>
      </c>
      <c r="H2548" s="113" t="str">
        <f>IF($D$13=DataValidation!$A$6,Vols!O2548/100,"")</f>
        <v/>
      </c>
    </row>
    <row r="2549" spans="7:8" ht="15.75" x14ac:dyDescent="0.25">
      <c r="G2549" s="20" t="str">
        <f>IF($D$13=DataValidation!$A$6,Vols!N2549,"")</f>
        <v/>
      </c>
      <c r="H2549" s="113" t="str">
        <f>IF($D$13=DataValidation!$A$6,Vols!O2549/100,"")</f>
        <v/>
      </c>
    </row>
    <row r="2550" spans="7:8" ht="15.75" x14ac:dyDescent="0.25">
      <c r="G2550" s="20" t="str">
        <f>IF($D$13=DataValidation!$A$6,Vols!N2550,"")</f>
        <v/>
      </c>
      <c r="H2550" s="113" t="str">
        <f>IF($D$13=DataValidation!$A$6,Vols!O2550/100,"")</f>
        <v/>
      </c>
    </row>
    <row r="2551" spans="7:8" ht="15.75" x14ac:dyDescent="0.25">
      <c r="G2551" s="20" t="str">
        <f>IF($D$13=DataValidation!$A$6,Vols!N2551,"")</f>
        <v/>
      </c>
      <c r="H2551" s="113" t="str">
        <f>IF($D$13=DataValidation!$A$6,Vols!O2551/100,"")</f>
        <v/>
      </c>
    </row>
    <row r="2552" spans="7:8" ht="15.75" x14ac:dyDescent="0.25">
      <c r="G2552" s="20" t="str">
        <f>IF($D$13=DataValidation!$A$6,Vols!N2552,"")</f>
        <v/>
      </c>
      <c r="H2552" s="113" t="str">
        <f>IF($D$13=DataValidation!$A$6,Vols!O2552/100,"")</f>
        <v/>
      </c>
    </row>
    <row r="2553" spans="7:8" ht="15.75" x14ac:dyDescent="0.25">
      <c r="G2553" s="20" t="str">
        <f>IF($D$13=DataValidation!$A$6,Vols!N2553,"")</f>
        <v/>
      </c>
      <c r="H2553" s="113" t="str">
        <f>IF($D$13=DataValidation!$A$6,Vols!O2553/100,"")</f>
        <v/>
      </c>
    </row>
    <row r="2554" spans="7:8" ht="15.75" x14ac:dyDescent="0.25">
      <c r="G2554" s="20" t="str">
        <f>IF($D$13=DataValidation!$A$6,Vols!N2554,"")</f>
        <v/>
      </c>
      <c r="H2554" s="113" t="str">
        <f>IF($D$13=DataValidation!$A$6,Vols!O2554/100,"")</f>
        <v/>
      </c>
    </row>
    <row r="2555" spans="7:8" ht="15.75" x14ac:dyDescent="0.25">
      <c r="G2555" s="20" t="str">
        <f>IF($D$13=DataValidation!$A$6,Vols!N2555,"")</f>
        <v/>
      </c>
      <c r="H2555" s="113" t="str">
        <f>IF($D$13=DataValidation!$A$6,Vols!O2555/100,"")</f>
        <v/>
      </c>
    </row>
    <row r="2556" spans="7:8" ht="15.75" x14ac:dyDescent="0.25">
      <c r="G2556" s="20" t="str">
        <f>IF($D$13=DataValidation!$A$6,Vols!N2556,"")</f>
        <v/>
      </c>
      <c r="H2556" s="113" t="str">
        <f>IF($D$13=DataValidation!$A$6,Vols!O2556/100,"")</f>
        <v/>
      </c>
    </row>
    <row r="2557" spans="7:8" ht="15.75" x14ac:dyDescent="0.25">
      <c r="G2557" s="20" t="str">
        <f>IF($D$13=DataValidation!$A$6,Vols!N2557,"")</f>
        <v/>
      </c>
      <c r="H2557" s="113" t="str">
        <f>IF($D$13=DataValidation!$A$6,Vols!O2557/100,"")</f>
        <v/>
      </c>
    </row>
    <row r="2558" spans="7:8" ht="15.75" x14ac:dyDescent="0.25">
      <c r="G2558" s="20" t="str">
        <f>IF($D$13=DataValidation!$A$6,Vols!N2558,"")</f>
        <v/>
      </c>
      <c r="H2558" s="113" t="str">
        <f>IF($D$13=DataValidation!$A$6,Vols!O2558/100,"")</f>
        <v/>
      </c>
    </row>
    <row r="2559" spans="7:8" ht="15.75" x14ac:dyDescent="0.25">
      <c r="G2559" s="20" t="str">
        <f>IF($D$13=DataValidation!$A$6,Vols!N2559,"")</f>
        <v/>
      </c>
      <c r="H2559" s="113" t="str">
        <f>IF($D$13=DataValidation!$A$6,Vols!O2559/100,"")</f>
        <v/>
      </c>
    </row>
    <row r="2560" spans="7:8" ht="15.75" x14ac:dyDescent="0.25">
      <c r="G2560" s="20" t="str">
        <f>IF($D$13=DataValidation!$A$6,Vols!N2560,"")</f>
        <v/>
      </c>
      <c r="H2560" s="113" t="str">
        <f>IF($D$13=DataValidation!$A$6,Vols!O2560/100,"")</f>
        <v/>
      </c>
    </row>
    <row r="2561" spans="7:8" ht="15.75" x14ac:dyDescent="0.25">
      <c r="G2561" s="20" t="str">
        <f>IF($D$13=DataValidation!$A$6,Vols!N2561,"")</f>
        <v/>
      </c>
      <c r="H2561" s="113" t="str">
        <f>IF($D$13=DataValidation!$A$6,Vols!O2561/100,"")</f>
        <v/>
      </c>
    </row>
    <row r="2562" spans="7:8" ht="15.75" x14ac:dyDescent="0.25">
      <c r="G2562" s="20" t="str">
        <f>IF($D$13=DataValidation!$A$6,Vols!N2562,"")</f>
        <v/>
      </c>
      <c r="H2562" s="113" t="str">
        <f>IF($D$13=DataValidation!$A$6,Vols!O2562/100,"")</f>
        <v/>
      </c>
    </row>
    <row r="2563" spans="7:8" ht="15.75" x14ac:dyDescent="0.25">
      <c r="G2563" s="20" t="str">
        <f>IF($D$13=DataValidation!$A$6,Vols!N2563,"")</f>
        <v/>
      </c>
      <c r="H2563" s="113" t="str">
        <f>IF($D$13=DataValidation!$A$6,Vols!O2563/100,"")</f>
        <v/>
      </c>
    </row>
    <row r="2564" spans="7:8" ht="15.75" x14ac:dyDescent="0.25">
      <c r="G2564" s="20" t="str">
        <f>IF($D$13=DataValidation!$A$6,Vols!N2564,"")</f>
        <v/>
      </c>
      <c r="H2564" s="113" t="str">
        <f>IF($D$13=DataValidation!$A$6,Vols!O2564/100,"")</f>
        <v/>
      </c>
    </row>
    <row r="2565" spans="7:8" ht="15.75" x14ac:dyDescent="0.25">
      <c r="G2565" s="20" t="str">
        <f>IF($D$13=DataValidation!$A$6,Vols!N2565,"")</f>
        <v/>
      </c>
      <c r="H2565" s="113" t="str">
        <f>IF($D$13=DataValidation!$A$6,Vols!O2565/100,"")</f>
        <v/>
      </c>
    </row>
    <row r="2566" spans="7:8" ht="15.75" x14ac:dyDescent="0.25">
      <c r="G2566" s="20" t="str">
        <f>IF($D$13=DataValidation!$A$6,Vols!N2566,"")</f>
        <v/>
      </c>
      <c r="H2566" s="113" t="str">
        <f>IF($D$13=DataValidation!$A$6,Vols!O2566/100,"")</f>
        <v/>
      </c>
    </row>
    <row r="2567" spans="7:8" ht="15.75" x14ac:dyDescent="0.25">
      <c r="G2567" s="20" t="str">
        <f>IF($D$13=DataValidation!$A$6,Vols!N2567,"")</f>
        <v/>
      </c>
      <c r="H2567" s="113" t="str">
        <f>IF($D$13=DataValidation!$A$6,Vols!O2567/100,"")</f>
        <v/>
      </c>
    </row>
    <row r="2568" spans="7:8" ht="15.75" x14ac:dyDescent="0.25">
      <c r="G2568" s="20" t="str">
        <f>IF($D$13=DataValidation!$A$6,Vols!N2568,"")</f>
        <v/>
      </c>
      <c r="H2568" s="113" t="str">
        <f>IF($D$13=DataValidation!$A$6,Vols!O2568/100,"")</f>
        <v/>
      </c>
    </row>
    <row r="2569" spans="7:8" ht="15.75" x14ac:dyDescent="0.25">
      <c r="G2569" s="20" t="str">
        <f>IF($D$13=DataValidation!$A$6,Vols!N2569,"")</f>
        <v/>
      </c>
      <c r="H2569" s="113" t="str">
        <f>IF($D$13=DataValidation!$A$6,Vols!O2569/100,"")</f>
        <v/>
      </c>
    </row>
    <row r="2570" spans="7:8" ht="15.75" x14ac:dyDescent="0.25">
      <c r="G2570" s="20" t="str">
        <f>IF($D$13=DataValidation!$A$6,Vols!N2570,"")</f>
        <v/>
      </c>
      <c r="H2570" s="113" t="str">
        <f>IF($D$13=DataValidation!$A$6,Vols!O2570/100,"")</f>
        <v/>
      </c>
    </row>
    <row r="2571" spans="7:8" ht="15.75" x14ac:dyDescent="0.25">
      <c r="G2571" s="20" t="str">
        <f>IF($D$13=DataValidation!$A$6,Vols!N2571,"")</f>
        <v/>
      </c>
      <c r="H2571" s="113" t="str">
        <f>IF($D$13=DataValidation!$A$6,Vols!O2571/100,"")</f>
        <v/>
      </c>
    </row>
    <row r="2572" spans="7:8" ht="15.75" x14ac:dyDescent="0.25">
      <c r="G2572" s="20" t="str">
        <f>IF($D$13=DataValidation!$A$6,Vols!N2572,"")</f>
        <v/>
      </c>
      <c r="H2572" s="113" t="str">
        <f>IF($D$13=DataValidation!$A$6,Vols!O2572/100,"")</f>
        <v/>
      </c>
    </row>
    <row r="2573" spans="7:8" ht="15.75" x14ac:dyDescent="0.25">
      <c r="G2573" s="20" t="str">
        <f>IF($D$13=DataValidation!$A$6,Vols!N2573,"")</f>
        <v/>
      </c>
      <c r="H2573" s="113" t="str">
        <f>IF($D$13=DataValidation!$A$6,Vols!O2573/100,"")</f>
        <v/>
      </c>
    </row>
    <row r="2574" spans="7:8" ht="15.75" x14ac:dyDescent="0.25">
      <c r="G2574" s="20" t="str">
        <f>IF($D$13=DataValidation!$A$6,Vols!N2574,"")</f>
        <v/>
      </c>
      <c r="H2574" s="113" t="str">
        <f>IF($D$13=DataValidation!$A$6,Vols!O2574/100,"")</f>
        <v/>
      </c>
    </row>
    <row r="2575" spans="7:8" ht="15.75" x14ac:dyDescent="0.25">
      <c r="G2575" s="20" t="str">
        <f>IF($D$13=DataValidation!$A$6,Vols!N2575,"")</f>
        <v/>
      </c>
      <c r="H2575" s="113" t="str">
        <f>IF($D$13=DataValidation!$A$6,Vols!O2575/100,"")</f>
        <v/>
      </c>
    </row>
    <row r="2576" spans="7:8" ht="15.75" x14ac:dyDescent="0.25">
      <c r="G2576" s="20" t="str">
        <f>IF($D$13=DataValidation!$A$6,Vols!N2576,"")</f>
        <v/>
      </c>
      <c r="H2576" s="113" t="str">
        <f>IF($D$13=DataValidation!$A$6,Vols!O2576/100,"")</f>
        <v/>
      </c>
    </row>
    <row r="2577" spans="7:8" ht="15.75" x14ac:dyDescent="0.25">
      <c r="G2577" s="20" t="str">
        <f>IF($D$13=DataValidation!$A$6,Vols!N2577,"")</f>
        <v/>
      </c>
      <c r="H2577" s="113" t="str">
        <f>IF($D$13=DataValidation!$A$6,Vols!O2577/100,"")</f>
        <v/>
      </c>
    </row>
    <row r="2578" spans="7:8" ht="15.75" x14ac:dyDescent="0.25">
      <c r="G2578" s="20" t="str">
        <f>IF($D$13=DataValidation!$A$6,Vols!N2578,"")</f>
        <v/>
      </c>
      <c r="H2578" s="113" t="str">
        <f>IF($D$13=DataValidation!$A$6,Vols!O2578/100,"")</f>
        <v/>
      </c>
    </row>
    <row r="2579" spans="7:8" ht="15.75" x14ac:dyDescent="0.25">
      <c r="G2579" s="20" t="str">
        <f>IF($D$13=DataValidation!$A$6,Vols!N2579,"")</f>
        <v/>
      </c>
      <c r="H2579" s="113" t="str">
        <f>IF($D$13=DataValidation!$A$6,Vols!O2579/100,"")</f>
        <v/>
      </c>
    </row>
    <row r="2580" spans="7:8" ht="15.75" x14ac:dyDescent="0.25">
      <c r="G2580" s="20" t="str">
        <f>IF($D$13=DataValidation!$A$6,Vols!N2580,"")</f>
        <v/>
      </c>
      <c r="H2580" s="113" t="str">
        <f>IF($D$13=DataValidation!$A$6,Vols!O2580/100,"")</f>
        <v/>
      </c>
    </row>
    <row r="2581" spans="7:8" ht="15.75" x14ac:dyDescent="0.25">
      <c r="G2581" s="20" t="str">
        <f>IF($D$13=DataValidation!$A$6,Vols!N2581,"")</f>
        <v/>
      </c>
      <c r="H2581" s="113" t="str">
        <f>IF($D$13=DataValidation!$A$6,Vols!O2581/100,"")</f>
        <v/>
      </c>
    </row>
    <row r="2582" spans="7:8" ht="15.75" x14ac:dyDescent="0.25">
      <c r="G2582" s="20" t="str">
        <f>IF($D$13=DataValidation!$A$6,Vols!N2582,"")</f>
        <v/>
      </c>
      <c r="H2582" s="113" t="str">
        <f>IF($D$13=DataValidation!$A$6,Vols!O2582/100,"")</f>
        <v/>
      </c>
    </row>
    <row r="2583" spans="7:8" ht="15.75" x14ac:dyDescent="0.25">
      <c r="G2583" s="20" t="str">
        <f>IF($D$13=DataValidation!$A$6,Vols!N2583,"")</f>
        <v/>
      </c>
      <c r="H2583" s="113" t="str">
        <f>IF($D$13=DataValidation!$A$6,Vols!O2583/100,"")</f>
        <v/>
      </c>
    </row>
    <row r="2584" spans="7:8" ht="15.75" x14ac:dyDescent="0.25">
      <c r="G2584" s="20" t="str">
        <f>IF($D$13=DataValidation!$A$6,Vols!N2584,"")</f>
        <v/>
      </c>
      <c r="H2584" s="113" t="str">
        <f>IF($D$13=DataValidation!$A$6,Vols!O2584/100,"")</f>
        <v/>
      </c>
    </row>
    <row r="2585" spans="7:8" ht="15.75" x14ac:dyDescent="0.25">
      <c r="G2585" s="20" t="str">
        <f>IF($D$13=DataValidation!$A$6,Vols!N2585,"")</f>
        <v/>
      </c>
      <c r="H2585" s="113" t="str">
        <f>IF($D$13=DataValidation!$A$6,Vols!O2585/100,"")</f>
        <v/>
      </c>
    </row>
    <row r="2586" spans="7:8" ht="15.75" x14ac:dyDescent="0.25">
      <c r="G2586" s="20" t="str">
        <f>IF($D$13=DataValidation!$A$6,Vols!N2586,"")</f>
        <v/>
      </c>
      <c r="H2586" s="113" t="str">
        <f>IF($D$13=DataValidation!$A$6,Vols!O2586/100,"")</f>
        <v/>
      </c>
    </row>
    <row r="2587" spans="7:8" ht="15.75" x14ac:dyDescent="0.25">
      <c r="G2587" s="20" t="str">
        <f>IF($D$13=DataValidation!$A$6,Vols!N2587,"")</f>
        <v/>
      </c>
      <c r="H2587" s="113" t="str">
        <f>IF($D$13=DataValidation!$A$6,Vols!O2587/100,"")</f>
        <v/>
      </c>
    </row>
    <row r="2588" spans="7:8" ht="15.75" x14ac:dyDescent="0.25">
      <c r="G2588" s="20" t="str">
        <f>IF($D$13=DataValidation!$A$6,Vols!N2588,"")</f>
        <v/>
      </c>
      <c r="H2588" s="113" t="str">
        <f>IF($D$13=DataValidation!$A$6,Vols!O2588/100,"")</f>
        <v/>
      </c>
    </row>
    <row r="2589" spans="7:8" ht="15.75" x14ac:dyDescent="0.25">
      <c r="G2589" s="20" t="str">
        <f>IF($D$13=DataValidation!$A$6,Vols!N2589,"")</f>
        <v/>
      </c>
      <c r="H2589" s="113" t="str">
        <f>IF($D$13=DataValidation!$A$6,Vols!O2589/100,"")</f>
        <v/>
      </c>
    </row>
    <row r="2590" spans="7:8" ht="15.75" x14ac:dyDescent="0.25">
      <c r="G2590" s="20" t="str">
        <f>IF($D$13=DataValidation!$A$6,Vols!N2590,"")</f>
        <v/>
      </c>
      <c r="H2590" s="113" t="str">
        <f>IF($D$13=DataValidation!$A$6,Vols!O2590/100,"")</f>
        <v/>
      </c>
    </row>
    <row r="2591" spans="7:8" ht="15.75" x14ac:dyDescent="0.25">
      <c r="G2591" s="20" t="str">
        <f>IF($D$13=DataValidation!$A$6,Vols!N2591,"")</f>
        <v/>
      </c>
      <c r="H2591" s="113" t="str">
        <f>IF($D$13=DataValidation!$A$6,Vols!O2591/100,"")</f>
        <v/>
      </c>
    </row>
    <row r="2592" spans="7:8" ht="15.75" x14ac:dyDescent="0.25">
      <c r="G2592" s="20" t="str">
        <f>IF($D$13=DataValidation!$A$6,Vols!N2592,"")</f>
        <v/>
      </c>
      <c r="H2592" s="113" t="str">
        <f>IF($D$13=DataValidation!$A$6,Vols!O2592/100,"")</f>
        <v/>
      </c>
    </row>
    <row r="2593" spans="7:8" ht="15.75" x14ac:dyDescent="0.25">
      <c r="G2593" s="20" t="str">
        <f>IF($D$13=DataValidation!$A$6,Vols!N2593,"")</f>
        <v/>
      </c>
      <c r="H2593" s="113" t="str">
        <f>IF($D$13=DataValidation!$A$6,Vols!O2593/100,"")</f>
        <v/>
      </c>
    </row>
    <row r="2594" spans="7:8" ht="15.75" x14ac:dyDescent="0.25">
      <c r="G2594" s="20" t="str">
        <f>IF($D$13=DataValidation!$A$6,Vols!N2594,"")</f>
        <v/>
      </c>
      <c r="H2594" s="113" t="str">
        <f>IF($D$13=DataValidation!$A$6,Vols!O2594/100,"")</f>
        <v/>
      </c>
    </row>
    <row r="2595" spans="7:8" ht="15.75" x14ac:dyDescent="0.25">
      <c r="G2595" s="20" t="str">
        <f>IF($D$13=DataValidation!$A$6,Vols!N2595,"")</f>
        <v/>
      </c>
      <c r="H2595" s="113" t="str">
        <f>IF($D$13=DataValidation!$A$6,Vols!O2595/100,"")</f>
        <v/>
      </c>
    </row>
    <row r="2596" spans="7:8" ht="15.75" x14ac:dyDescent="0.25">
      <c r="G2596" s="20" t="str">
        <f>IF($D$13=DataValidation!$A$6,Vols!N2596,"")</f>
        <v/>
      </c>
      <c r="H2596" s="113" t="str">
        <f>IF($D$13=DataValidation!$A$6,Vols!O2596/100,"")</f>
        <v/>
      </c>
    </row>
    <row r="2597" spans="7:8" ht="15.75" x14ac:dyDescent="0.25">
      <c r="G2597" s="20" t="str">
        <f>IF($D$13=DataValidation!$A$6,Vols!N2597,"")</f>
        <v/>
      </c>
      <c r="H2597" s="113" t="str">
        <f>IF($D$13=DataValidation!$A$6,Vols!O2597/100,"")</f>
        <v/>
      </c>
    </row>
    <row r="2598" spans="7:8" ht="15.75" x14ac:dyDescent="0.25">
      <c r="G2598" s="20" t="str">
        <f>IF($D$13=DataValidation!$A$6,Vols!N2598,"")</f>
        <v/>
      </c>
      <c r="H2598" s="113" t="str">
        <f>IF($D$13=DataValidation!$A$6,Vols!O2598/100,"")</f>
        <v/>
      </c>
    </row>
    <row r="2599" spans="7:8" ht="15.75" x14ac:dyDescent="0.25">
      <c r="G2599" s="20" t="str">
        <f>IF($D$13=DataValidation!$A$6,Vols!N2599,"")</f>
        <v/>
      </c>
      <c r="H2599" s="113" t="str">
        <f>IF($D$13=DataValidation!$A$6,Vols!O2599/100,"")</f>
        <v/>
      </c>
    </row>
    <row r="2600" spans="7:8" ht="15.75" x14ac:dyDescent="0.25">
      <c r="G2600" s="20" t="str">
        <f>IF($D$13=DataValidation!$A$6,Vols!N2600,"")</f>
        <v/>
      </c>
      <c r="H2600" s="113" t="str">
        <f>IF($D$13=DataValidation!$A$6,Vols!O2600/100,"")</f>
        <v/>
      </c>
    </row>
    <row r="2601" spans="7:8" ht="15.75" x14ac:dyDescent="0.25">
      <c r="G2601" s="20" t="str">
        <f>IF($D$13=DataValidation!$A$6,Vols!N2601,"")</f>
        <v/>
      </c>
      <c r="H2601" s="113" t="str">
        <f>IF($D$13=DataValidation!$A$6,Vols!O2601/100,"")</f>
        <v/>
      </c>
    </row>
    <row r="2602" spans="7:8" ht="15.75" x14ac:dyDescent="0.25">
      <c r="G2602" s="20" t="str">
        <f>IF($D$13=DataValidation!$A$6,Vols!N2602,"")</f>
        <v/>
      </c>
      <c r="H2602" s="113" t="str">
        <f>IF($D$13=DataValidation!$A$6,Vols!O2602/100,"")</f>
        <v/>
      </c>
    </row>
    <row r="2603" spans="7:8" ht="15.75" x14ac:dyDescent="0.25">
      <c r="G2603" s="20" t="str">
        <f>IF($D$13=DataValidation!$A$6,Vols!N2603,"")</f>
        <v/>
      </c>
      <c r="H2603" s="113" t="str">
        <f>IF($D$13=DataValidation!$A$6,Vols!O2603/100,"")</f>
        <v/>
      </c>
    </row>
    <row r="2604" spans="7:8" ht="15.75" x14ac:dyDescent="0.25">
      <c r="G2604" s="20" t="str">
        <f>IF($D$13=DataValidation!$A$6,Vols!N2604,"")</f>
        <v/>
      </c>
      <c r="H2604" s="113" t="str">
        <f>IF($D$13=DataValidation!$A$6,Vols!O2604/100,"")</f>
        <v/>
      </c>
    </row>
    <row r="2605" spans="7:8" ht="15.75" x14ac:dyDescent="0.25">
      <c r="G2605" s="20" t="str">
        <f>IF($D$13=DataValidation!$A$6,Vols!N2605,"")</f>
        <v/>
      </c>
      <c r="H2605" s="113" t="str">
        <f>IF($D$13=DataValidation!$A$6,Vols!O2605/100,"")</f>
        <v/>
      </c>
    </row>
    <row r="2606" spans="7:8" ht="15.75" x14ac:dyDescent="0.25">
      <c r="G2606" s="20" t="str">
        <f>IF($D$13=DataValidation!$A$6,Vols!N2606,"")</f>
        <v/>
      </c>
      <c r="H2606" s="113" t="str">
        <f>IF($D$13=DataValidation!$A$6,Vols!O2606/100,"")</f>
        <v/>
      </c>
    </row>
    <row r="2607" spans="7:8" ht="15.75" x14ac:dyDescent="0.25">
      <c r="G2607" s="20" t="str">
        <f>IF($D$13=DataValidation!$A$6,Vols!N2607,"")</f>
        <v/>
      </c>
      <c r="H2607" s="113" t="str">
        <f>IF($D$13=DataValidation!$A$6,Vols!O2607/100,"")</f>
        <v/>
      </c>
    </row>
    <row r="2608" spans="7:8" ht="15.75" x14ac:dyDescent="0.25">
      <c r="G2608" s="20" t="str">
        <f>IF($D$13=DataValidation!$A$6,Vols!N2608,"")</f>
        <v/>
      </c>
      <c r="H2608" s="113" t="str">
        <f>IF($D$13=DataValidation!$A$6,Vols!O2608/100,"")</f>
        <v/>
      </c>
    </row>
    <row r="2609" spans="7:8" ht="15.75" x14ac:dyDescent="0.25">
      <c r="G2609" s="20" t="str">
        <f>IF($D$13=DataValidation!$A$6,Vols!N2609,"")</f>
        <v/>
      </c>
      <c r="H2609" s="113" t="str">
        <f>IF($D$13=DataValidation!$A$6,Vols!O2609/100,"")</f>
        <v/>
      </c>
    </row>
    <row r="2610" spans="7:8" ht="15.75" x14ac:dyDescent="0.25">
      <c r="G2610" s="20" t="str">
        <f>IF($D$13=DataValidation!$A$6,Vols!N2610,"")</f>
        <v/>
      </c>
      <c r="H2610" s="113" t="str">
        <f>IF($D$13=DataValidation!$A$6,Vols!O2610/100,"")</f>
        <v/>
      </c>
    </row>
    <row r="2611" spans="7:8" ht="15.75" x14ac:dyDescent="0.25">
      <c r="G2611" s="20" t="str">
        <f>IF($D$13=DataValidation!$A$6,Vols!N2611,"")</f>
        <v/>
      </c>
      <c r="H2611" s="113" t="str">
        <f>IF($D$13=DataValidation!$A$6,Vols!O2611/100,"")</f>
        <v/>
      </c>
    </row>
    <row r="2612" spans="7:8" ht="15.75" x14ac:dyDescent="0.25">
      <c r="G2612" s="20" t="str">
        <f>IF($D$13=DataValidation!$A$6,Vols!N2612,"")</f>
        <v/>
      </c>
      <c r="H2612" s="113" t="str">
        <f>IF($D$13=DataValidation!$A$6,Vols!O2612/100,"")</f>
        <v/>
      </c>
    </row>
    <row r="2613" spans="7:8" ht="15.75" x14ac:dyDescent="0.25">
      <c r="G2613" s="20" t="str">
        <f>IF($D$13=DataValidation!$A$6,Vols!N2613,"")</f>
        <v/>
      </c>
      <c r="H2613" s="113" t="str">
        <f>IF($D$13=DataValidation!$A$6,Vols!O2613/100,"")</f>
        <v/>
      </c>
    </row>
    <row r="2614" spans="7:8" ht="15.75" x14ac:dyDescent="0.25">
      <c r="G2614" s="20" t="str">
        <f>IF($D$13=DataValidation!$A$6,Vols!N2614,"")</f>
        <v/>
      </c>
      <c r="H2614" s="113" t="str">
        <f>IF($D$13=DataValidation!$A$6,Vols!O2614/100,"")</f>
        <v/>
      </c>
    </row>
    <row r="2615" spans="7:8" ht="15.75" x14ac:dyDescent="0.25">
      <c r="G2615" s="20" t="str">
        <f>IF($D$13=DataValidation!$A$6,Vols!N2615,"")</f>
        <v/>
      </c>
      <c r="H2615" s="113" t="str">
        <f>IF($D$13=DataValidation!$A$6,Vols!O2615/100,"")</f>
        <v/>
      </c>
    </row>
    <row r="2616" spans="7:8" ht="15.75" x14ac:dyDescent="0.25">
      <c r="G2616" s="20" t="str">
        <f>IF($D$13=DataValidation!$A$6,Vols!N2616,"")</f>
        <v/>
      </c>
      <c r="H2616" s="113" t="str">
        <f>IF($D$13=DataValidation!$A$6,Vols!O2616/100,"")</f>
        <v/>
      </c>
    </row>
    <row r="2617" spans="7:8" ht="15.75" x14ac:dyDescent="0.25">
      <c r="G2617" s="20" t="str">
        <f>IF($D$13=DataValidation!$A$6,Vols!N2617,"")</f>
        <v/>
      </c>
      <c r="H2617" s="113" t="str">
        <f>IF($D$13=DataValidation!$A$6,Vols!O2617/100,"")</f>
        <v/>
      </c>
    </row>
    <row r="2618" spans="7:8" ht="15.75" x14ac:dyDescent="0.25">
      <c r="G2618" s="20" t="str">
        <f>IF($D$13=DataValidation!$A$6,Vols!N2618,"")</f>
        <v/>
      </c>
      <c r="H2618" s="113" t="str">
        <f>IF($D$13=DataValidation!$A$6,Vols!O2618/100,"")</f>
        <v/>
      </c>
    </row>
    <row r="2619" spans="7:8" ht="15.75" x14ac:dyDescent="0.25">
      <c r="G2619" s="20" t="str">
        <f>IF($D$13=DataValidation!$A$6,Vols!N2619,"")</f>
        <v/>
      </c>
      <c r="H2619" s="113" t="str">
        <f>IF($D$13=DataValidation!$A$6,Vols!O2619/100,"")</f>
        <v/>
      </c>
    </row>
    <row r="2620" spans="7:8" ht="15.75" x14ac:dyDescent="0.25">
      <c r="G2620" s="20" t="str">
        <f>IF($D$13=DataValidation!$A$6,Vols!N2620,"")</f>
        <v/>
      </c>
      <c r="H2620" s="113" t="str">
        <f>IF($D$13=DataValidation!$A$6,Vols!O2620/100,"")</f>
        <v/>
      </c>
    </row>
    <row r="2621" spans="7:8" ht="15.75" x14ac:dyDescent="0.25">
      <c r="G2621" s="20" t="str">
        <f>IF($D$13=DataValidation!$A$6,Vols!N2621,"")</f>
        <v/>
      </c>
      <c r="H2621" s="113" t="str">
        <f>IF($D$13=DataValidation!$A$6,Vols!O2621/100,"")</f>
        <v/>
      </c>
    </row>
    <row r="2622" spans="7:8" ht="15.75" x14ac:dyDescent="0.25">
      <c r="G2622" s="20" t="str">
        <f>IF($D$13=DataValidation!$A$6,Vols!N2622,"")</f>
        <v/>
      </c>
      <c r="H2622" s="113" t="str">
        <f>IF($D$13=DataValidation!$A$6,Vols!O2622/100,"")</f>
        <v/>
      </c>
    </row>
    <row r="2623" spans="7:8" ht="15.75" x14ac:dyDescent="0.25">
      <c r="G2623" s="20" t="str">
        <f>IF($D$13=DataValidation!$A$6,Vols!N2623,"")</f>
        <v/>
      </c>
      <c r="H2623" s="113" t="str">
        <f>IF($D$13=DataValidation!$A$6,Vols!O2623/100,"")</f>
        <v/>
      </c>
    </row>
    <row r="2624" spans="7:8" ht="15.75" x14ac:dyDescent="0.25">
      <c r="G2624" s="20" t="str">
        <f>IF($D$13=DataValidation!$A$6,Vols!N2624,"")</f>
        <v/>
      </c>
      <c r="H2624" s="113" t="str">
        <f>IF($D$13=DataValidation!$A$6,Vols!O2624/100,"")</f>
        <v/>
      </c>
    </row>
    <row r="2625" spans="7:8" ht="15.75" x14ac:dyDescent="0.25">
      <c r="G2625" s="20" t="str">
        <f>IF($D$13=DataValidation!$A$6,Vols!N2625,"")</f>
        <v/>
      </c>
      <c r="H2625" s="113" t="str">
        <f>IF($D$13=DataValidation!$A$6,Vols!O2625/100,"")</f>
        <v/>
      </c>
    </row>
    <row r="2626" spans="7:8" ht="15.75" x14ac:dyDescent="0.25">
      <c r="G2626" s="20" t="str">
        <f>IF($D$13=DataValidation!$A$6,Vols!N2626,"")</f>
        <v/>
      </c>
      <c r="H2626" s="113" t="str">
        <f>IF($D$13=DataValidation!$A$6,Vols!O2626/100,"")</f>
        <v/>
      </c>
    </row>
    <row r="2627" spans="7:8" ht="15.75" x14ac:dyDescent="0.25">
      <c r="G2627" s="20" t="str">
        <f>IF($D$13=DataValidation!$A$6,Vols!N2627,"")</f>
        <v/>
      </c>
      <c r="H2627" s="113" t="str">
        <f>IF($D$13=DataValidation!$A$6,Vols!O2627/100,"")</f>
        <v/>
      </c>
    </row>
    <row r="2628" spans="7:8" ht="15.75" x14ac:dyDescent="0.25">
      <c r="G2628" s="20" t="str">
        <f>IF($D$13=DataValidation!$A$6,Vols!N2628,"")</f>
        <v/>
      </c>
      <c r="H2628" s="113" t="str">
        <f>IF($D$13=DataValidation!$A$6,Vols!O2628/100,"")</f>
        <v/>
      </c>
    </row>
    <row r="2629" spans="7:8" ht="15.75" x14ac:dyDescent="0.25">
      <c r="G2629" s="20" t="str">
        <f>IF($D$13=DataValidation!$A$6,Vols!N2629,"")</f>
        <v/>
      </c>
      <c r="H2629" s="113" t="str">
        <f>IF($D$13=DataValidation!$A$6,Vols!O2629/100,"")</f>
        <v/>
      </c>
    </row>
    <row r="2630" spans="7:8" ht="15.75" x14ac:dyDescent="0.25">
      <c r="G2630" s="20" t="str">
        <f>IF($D$13=DataValidation!$A$6,Vols!N2630,"")</f>
        <v/>
      </c>
      <c r="H2630" s="113" t="str">
        <f>IF($D$13=DataValidation!$A$6,Vols!O2630/100,"")</f>
        <v/>
      </c>
    </row>
    <row r="2631" spans="7:8" ht="15.75" x14ac:dyDescent="0.25">
      <c r="G2631" s="20" t="str">
        <f>IF($D$13=DataValidation!$A$6,Vols!N2631,"")</f>
        <v/>
      </c>
      <c r="H2631" s="113" t="str">
        <f>IF($D$13=DataValidation!$A$6,Vols!O2631/100,"")</f>
        <v/>
      </c>
    </row>
    <row r="2632" spans="7:8" ht="15.75" x14ac:dyDescent="0.25">
      <c r="G2632" s="20" t="str">
        <f>IF($D$13=DataValidation!$A$6,Vols!N2632,"")</f>
        <v/>
      </c>
      <c r="H2632" s="113" t="str">
        <f>IF($D$13=DataValidation!$A$6,Vols!O2632/100,"")</f>
        <v/>
      </c>
    </row>
    <row r="2633" spans="7:8" ht="15.75" x14ac:dyDescent="0.25">
      <c r="G2633" s="20" t="str">
        <f>IF($D$13=DataValidation!$A$6,Vols!N2633,"")</f>
        <v/>
      </c>
      <c r="H2633" s="113" t="str">
        <f>IF($D$13=DataValidation!$A$6,Vols!O2633/100,"")</f>
        <v/>
      </c>
    </row>
    <row r="2634" spans="7:8" ht="15.75" x14ac:dyDescent="0.25">
      <c r="G2634" s="20" t="str">
        <f>IF($D$13=DataValidation!$A$6,Vols!N2634,"")</f>
        <v/>
      </c>
      <c r="H2634" s="113" t="str">
        <f>IF($D$13=DataValidation!$A$6,Vols!O2634/100,"")</f>
        <v/>
      </c>
    </row>
    <row r="2635" spans="7:8" ht="15.75" x14ac:dyDescent="0.25">
      <c r="G2635" s="20" t="str">
        <f>IF($D$13=DataValidation!$A$6,Vols!N2635,"")</f>
        <v/>
      </c>
      <c r="H2635" s="113" t="str">
        <f>IF($D$13=DataValidation!$A$6,Vols!O2635/100,"")</f>
        <v/>
      </c>
    </row>
    <row r="2636" spans="7:8" ht="15.75" x14ac:dyDescent="0.25">
      <c r="G2636" s="20" t="str">
        <f>IF($D$13=DataValidation!$A$6,Vols!N2636,"")</f>
        <v/>
      </c>
      <c r="H2636" s="113" t="str">
        <f>IF($D$13=DataValidation!$A$6,Vols!O2636/100,"")</f>
        <v/>
      </c>
    </row>
    <row r="2637" spans="7:8" ht="15.75" x14ac:dyDescent="0.25">
      <c r="G2637" s="20" t="str">
        <f>IF($D$13=DataValidation!$A$6,Vols!N2637,"")</f>
        <v/>
      </c>
      <c r="H2637" s="113" t="str">
        <f>IF($D$13=DataValidation!$A$6,Vols!O2637/100,"")</f>
        <v/>
      </c>
    </row>
    <row r="2638" spans="7:8" ht="15.75" x14ac:dyDescent="0.25">
      <c r="G2638" s="20" t="str">
        <f>IF($D$13=DataValidation!$A$6,Vols!N2638,"")</f>
        <v/>
      </c>
      <c r="H2638" s="113" t="str">
        <f>IF($D$13=DataValidation!$A$6,Vols!O2638/100,"")</f>
        <v/>
      </c>
    </row>
    <row r="2639" spans="7:8" ht="15.75" x14ac:dyDescent="0.25">
      <c r="G2639" s="20" t="str">
        <f>IF($D$13=DataValidation!$A$6,Vols!N2639,"")</f>
        <v/>
      </c>
      <c r="H2639" s="113" t="str">
        <f>IF($D$13=DataValidation!$A$6,Vols!O2639/100,"")</f>
        <v/>
      </c>
    </row>
    <row r="2640" spans="7:8" ht="15.75" x14ac:dyDescent="0.25">
      <c r="G2640" s="20" t="str">
        <f>IF($D$13=DataValidation!$A$6,Vols!N2640,"")</f>
        <v/>
      </c>
      <c r="H2640" s="113" t="str">
        <f>IF($D$13=DataValidation!$A$6,Vols!O2640/100,"")</f>
        <v/>
      </c>
    </row>
    <row r="2641" spans="7:8" ht="15.75" x14ac:dyDescent="0.25">
      <c r="G2641" s="20" t="str">
        <f>IF($D$13=DataValidation!$A$6,Vols!N2641,"")</f>
        <v/>
      </c>
      <c r="H2641" s="113" t="str">
        <f>IF($D$13=DataValidation!$A$6,Vols!O2641/100,"")</f>
        <v/>
      </c>
    </row>
    <row r="2642" spans="7:8" ht="15.75" x14ac:dyDescent="0.25">
      <c r="G2642" s="20" t="str">
        <f>IF($D$13=DataValidation!$A$6,Vols!N2642,"")</f>
        <v/>
      </c>
      <c r="H2642" s="113" t="str">
        <f>IF($D$13=DataValidation!$A$6,Vols!O2642/100,"")</f>
        <v/>
      </c>
    </row>
    <row r="2643" spans="7:8" ht="15.75" x14ac:dyDescent="0.25">
      <c r="G2643" s="20" t="str">
        <f>IF($D$13=DataValidation!$A$6,Vols!N2643,"")</f>
        <v/>
      </c>
      <c r="H2643" s="113" t="str">
        <f>IF($D$13=DataValidation!$A$6,Vols!O2643/100,"")</f>
        <v/>
      </c>
    </row>
    <row r="2644" spans="7:8" ht="15.75" x14ac:dyDescent="0.25">
      <c r="G2644" s="20" t="str">
        <f>IF($D$13=DataValidation!$A$6,Vols!N2644,"")</f>
        <v/>
      </c>
      <c r="H2644" s="113" t="str">
        <f>IF($D$13=DataValidation!$A$6,Vols!O2644/100,"")</f>
        <v/>
      </c>
    </row>
    <row r="2645" spans="7:8" ht="15.75" x14ac:dyDescent="0.25">
      <c r="G2645" s="20" t="str">
        <f>IF($D$13=DataValidation!$A$6,Vols!N2645,"")</f>
        <v/>
      </c>
      <c r="H2645" s="113" t="str">
        <f>IF($D$13=DataValidation!$A$6,Vols!O2645/100,"")</f>
        <v/>
      </c>
    </row>
    <row r="2646" spans="7:8" ht="15.75" x14ac:dyDescent="0.25">
      <c r="G2646" s="20" t="str">
        <f>IF($D$13=DataValidation!$A$6,Vols!N2646,"")</f>
        <v/>
      </c>
      <c r="H2646" s="113" t="str">
        <f>IF($D$13=DataValidation!$A$6,Vols!O2646/100,"")</f>
        <v/>
      </c>
    </row>
    <row r="2647" spans="7:8" ht="15.75" x14ac:dyDescent="0.25">
      <c r="G2647" s="20" t="str">
        <f>IF($D$13=DataValidation!$A$6,Vols!N2647,"")</f>
        <v/>
      </c>
      <c r="H2647" s="113" t="str">
        <f>IF($D$13=DataValidation!$A$6,Vols!O2647/100,"")</f>
        <v/>
      </c>
    </row>
    <row r="2648" spans="7:8" ht="15.75" x14ac:dyDescent="0.25">
      <c r="G2648" s="20" t="str">
        <f>IF($D$13=DataValidation!$A$6,Vols!N2648,"")</f>
        <v/>
      </c>
      <c r="H2648" s="113" t="str">
        <f>IF($D$13=DataValidation!$A$6,Vols!O2648/100,"")</f>
        <v/>
      </c>
    </row>
    <row r="2649" spans="7:8" ht="15.75" x14ac:dyDescent="0.25">
      <c r="G2649" s="20" t="str">
        <f>IF($D$13=DataValidation!$A$6,Vols!N2649,"")</f>
        <v/>
      </c>
      <c r="H2649" s="113" t="str">
        <f>IF($D$13=DataValidation!$A$6,Vols!O2649/100,"")</f>
        <v/>
      </c>
    </row>
    <row r="2650" spans="7:8" ht="15.75" x14ac:dyDescent="0.25">
      <c r="G2650" s="20" t="str">
        <f>IF($D$13=DataValidation!$A$6,Vols!N2650,"")</f>
        <v/>
      </c>
      <c r="H2650" s="113" t="str">
        <f>IF($D$13=DataValidation!$A$6,Vols!O2650/100,"")</f>
        <v/>
      </c>
    </row>
    <row r="2651" spans="7:8" ht="15.75" x14ac:dyDescent="0.25">
      <c r="G2651" s="20" t="str">
        <f>IF($D$13=DataValidation!$A$6,Vols!N2651,"")</f>
        <v/>
      </c>
      <c r="H2651" s="113" t="str">
        <f>IF($D$13=DataValidation!$A$6,Vols!O2651/100,"")</f>
        <v/>
      </c>
    </row>
    <row r="2652" spans="7:8" ht="15.75" x14ac:dyDescent="0.25">
      <c r="G2652" s="20" t="str">
        <f>IF($D$13=DataValidation!$A$6,Vols!N2652,"")</f>
        <v/>
      </c>
      <c r="H2652" s="113" t="str">
        <f>IF($D$13=DataValidation!$A$6,Vols!O2652/100,"")</f>
        <v/>
      </c>
    </row>
    <row r="2653" spans="7:8" ht="15.75" x14ac:dyDescent="0.25">
      <c r="G2653" s="20" t="str">
        <f>IF($D$13=DataValidation!$A$6,Vols!N2653,"")</f>
        <v/>
      </c>
      <c r="H2653" s="113" t="str">
        <f>IF($D$13=DataValidation!$A$6,Vols!O2653/100,"")</f>
        <v/>
      </c>
    </row>
    <row r="2654" spans="7:8" ht="15.75" x14ac:dyDescent="0.25">
      <c r="G2654" s="20" t="str">
        <f>IF($D$13=DataValidation!$A$6,Vols!N2654,"")</f>
        <v/>
      </c>
      <c r="H2654" s="113" t="str">
        <f>IF($D$13=DataValidation!$A$6,Vols!O2654/100,"")</f>
        <v/>
      </c>
    </row>
    <row r="2655" spans="7:8" ht="15.75" x14ac:dyDescent="0.25">
      <c r="G2655" s="20" t="str">
        <f>IF($D$13=DataValidation!$A$6,Vols!N2655,"")</f>
        <v/>
      </c>
      <c r="H2655" s="113" t="str">
        <f>IF($D$13=DataValidation!$A$6,Vols!O2655/100,"")</f>
        <v/>
      </c>
    </row>
    <row r="2656" spans="7:8" ht="15.75" x14ac:dyDescent="0.25">
      <c r="G2656" s="20" t="str">
        <f>IF($D$13=DataValidation!$A$6,Vols!N2656,"")</f>
        <v/>
      </c>
      <c r="H2656" s="113" t="str">
        <f>IF($D$13=DataValidation!$A$6,Vols!O2656/100,"")</f>
        <v/>
      </c>
    </row>
    <row r="2657" spans="7:8" ht="15.75" x14ac:dyDescent="0.25">
      <c r="G2657" s="20" t="str">
        <f>IF($D$13=DataValidation!$A$6,Vols!N2657,"")</f>
        <v/>
      </c>
      <c r="H2657" s="113" t="str">
        <f>IF($D$13=DataValidation!$A$6,Vols!O2657/100,"")</f>
        <v/>
      </c>
    </row>
    <row r="2658" spans="7:8" ht="15.75" x14ac:dyDescent="0.25">
      <c r="G2658" s="20" t="str">
        <f>IF($D$13=DataValidation!$A$6,Vols!N2658,"")</f>
        <v/>
      </c>
      <c r="H2658" s="113" t="str">
        <f>IF($D$13=DataValidation!$A$6,Vols!O2658/100,"")</f>
        <v/>
      </c>
    </row>
    <row r="2659" spans="7:8" ht="15.75" x14ac:dyDescent="0.25">
      <c r="G2659" s="20" t="str">
        <f>IF($D$13=DataValidation!$A$6,Vols!N2659,"")</f>
        <v/>
      </c>
      <c r="H2659" s="113" t="str">
        <f>IF($D$13=DataValidation!$A$6,Vols!O2659/100,"")</f>
        <v/>
      </c>
    </row>
    <row r="2660" spans="7:8" ht="15.75" x14ac:dyDescent="0.25">
      <c r="G2660" s="20" t="str">
        <f>IF($D$13=DataValidation!$A$6,Vols!N2660,"")</f>
        <v/>
      </c>
      <c r="H2660" s="113" t="str">
        <f>IF($D$13=DataValidation!$A$6,Vols!O2660/100,"")</f>
        <v/>
      </c>
    </row>
    <row r="2661" spans="7:8" ht="15.75" x14ac:dyDescent="0.25">
      <c r="G2661" s="20" t="str">
        <f>IF($D$13=DataValidation!$A$6,Vols!N2661,"")</f>
        <v/>
      </c>
      <c r="H2661" s="113" t="str">
        <f>IF($D$13=DataValidation!$A$6,Vols!O2661/100,"")</f>
        <v/>
      </c>
    </row>
    <row r="2662" spans="7:8" ht="15.75" x14ac:dyDescent="0.25">
      <c r="G2662" s="20" t="str">
        <f>IF($D$13=DataValidation!$A$6,Vols!N2662,"")</f>
        <v/>
      </c>
      <c r="H2662" s="113" t="str">
        <f>IF($D$13=DataValidation!$A$6,Vols!O2662/100,"")</f>
        <v/>
      </c>
    </row>
    <row r="2663" spans="7:8" ht="15.75" x14ac:dyDescent="0.25">
      <c r="G2663" s="20" t="str">
        <f>IF($D$13=DataValidation!$A$6,Vols!N2663,"")</f>
        <v/>
      </c>
      <c r="H2663" s="113" t="str">
        <f>IF($D$13=DataValidation!$A$6,Vols!O2663/100,"")</f>
        <v/>
      </c>
    </row>
    <row r="2664" spans="7:8" ht="15.75" x14ac:dyDescent="0.25">
      <c r="G2664" s="20" t="str">
        <f>IF($D$13=DataValidation!$A$6,Vols!N2664,"")</f>
        <v/>
      </c>
      <c r="H2664" s="113" t="str">
        <f>IF($D$13=DataValidation!$A$6,Vols!O2664/100,"")</f>
        <v/>
      </c>
    </row>
    <row r="2665" spans="7:8" ht="15.75" x14ac:dyDescent="0.25">
      <c r="G2665" s="20" t="str">
        <f>IF($D$13=DataValidation!$A$6,Vols!N2665,"")</f>
        <v/>
      </c>
      <c r="H2665" s="113" t="str">
        <f>IF($D$13=DataValidation!$A$6,Vols!O2665/100,"")</f>
        <v/>
      </c>
    </row>
    <row r="2666" spans="7:8" ht="15.75" x14ac:dyDescent="0.25">
      <c r="G2666" s="20" t="str">
        <f>IF($D$13=DataValidation!$A$6,Vols!N2666,"")</f>
        <v/>
      </c>
      <c r="H2666" s="113" t="str">
        <f>IF($D$13=DataValidation!$A$6,Vols!O2666/100,"")</f>
        <v/>
      </c>
    </row>
    <row r="2667" spans="7:8" ht="15.75" x14ac:dyDescent="0.25">
      <c r="G2667" s="20" t="str">
        <f>IF($D$13=DataValidation!$A$6,Vols!N2667,"")</f>
        <v/>
      </c>
      <c r="H2667" s="113" t="str">
        <f>IF($D$13=DataValidation!$A$6,Vols!O2667/100,"")</f>
        <v/>
      </c>
    </row>
    <row r="2668" spans="7:8" ht="15.75" x14ac:dyDescent="0.25">
      <c r="G2668" s="20" t="str">
        <f>IF($D$13=DataValidation!$A$6,Vols!N2668,"")</f>
        <v/>
      </c>
      <c r="H2668" s="113" t="str">
        <f>IF($D$13=DataValidation!$A$6,Vols!O2668/100,"")</f>
        <v/>
      </c>
    </row>
    <row r="2669" spans="7:8" ht="15.75" x14ac:dyDescent="0.25">
      <c r="G2669" s="20" t="str">
        <f>IF($D$13=DataValidation!$A$6,Vols!N2669,"")</f>
        <v/>
      </c>
      <c r="H2669" s="113" t="str">
        <f>IF($D$13=DataValidation!$A$6,Vols!O2669/100,"")</f>
        <v/>
      </c>
    </row>
    <row r="2670" spans="7:8" ht="15.75" x14ac:dyDescent="0.25">
      <c r="G2670" s="20" t="str">
        <f>IF($D$13=DataValidation!$A$6,Vols!N2670,"")</f>
        <v/>
      </c>
      <c r="H2670" s="113" t="str">
        <f>IF($D$13=DataValidation!$A$6,Vols!O2670/100,"")</f>
        <v/>
      </c>
    </row>
    <row r="2671" spans="7:8" ht="15.75" x14ac:dyDescent="0.25">
      <c r="G2671" s="20" t="str">
        <f>IF($D$13=DataValidation!$A$6,Vols!N2671,"")</f>
        <v/>
      </c>
      <c r="H2671" s="113" t="str">
        <f>IF($D$13=DataValidation!$A$6,Vols!O2671/100,"")</f>
        <v/>
      </c>
    </row>
    <row r="2672" spans="7:8" ht="15.75" x14ac:dyDescent="0.25">
      <c r="G2672" s="20" t="str">
        <f>IF($D$13=DataValidation!$A$6,Vols!N2672,"")</f>
        <v/>
      </c>
      <c r="H2672" s="113" t="str">
        <f>IF($D$13=DataValidation!$A$6,Vols!O2672/100,"")</f>
        <v/>
      </c>
    </row>
    <row r="2673" spans="7:8" ht="15.75" x14ac:dyDescent="0.25">
      <c r="G2673" s="20" t="str">
        <f>IF($D$13=DataValidation!$A$6,Vols!N2673,"")</f>
        <v/>
      </c>
      <c r="H2673" s="113" t="str">
        <f>IF($D$13=DataValidation!$A$6,Vols!O2673/100,"")</f>
        <v/>
      </c>
    </row>
    <row r="2674" spans="7:8" ht="15.75" x14ac:dyDescent="0.25">
      <c r="G2674" s="20" t="str">
        <f>IF($D$13=DataValidation!$A$6,Vols!N2674,"")</f>
        <v/>
      </c>
      <c r="H2674" s="113" t="str">
        <f>IF($D$13=DataValidation!$A$6,Vols!O2674/100,"")</f>
        <v/>
      </c>
    </row>
    <row r="2675" spans="7:8" ht="15.75" x14ac:dyDescent="0.25">
      <c r="G2675" s="20" t="str">
        <f>IF($D$13=DataValidation!$A$6,Vols!N2675,"")</f>
        <v/>
      </c>
      <c r="H2675" s="113" t="str">
        <f>IF($D$13=DataValidation!$A$6,Vols!O2675/100,"")</f>
        <v/>
      </c>
    </row>
    <row r="2676" spans="7:8" ht="15.75" x14ac:dyDescent="0.25">
      <c r="G2676" s="20" t="str">
        <f>IF($D$13=DataValidation!$A$6,Vols!N2676,"")</f>
        <v/>
      </c>
      <c r="H2676" s="113" t="str">
        <f>IF($D$13=DataValidation!$A$6,Vols!O2676/100,"")</f>
        <v/>
      </c>
    </row>
    <row r="2677" spans="7:8" ht="15.75" x14ac:dyDescent="0.25">
      <c r="G2677" s="20" t="str">
        <f>IF($D$13=DataValidation!$A$6,Vols!N2677,"")</f>
        <v/>
      </c>
      <c r="H2677" s="113" t="str">
        <f>IF($D$13=DataValidation!$A$6,Vols!O2677/100,"")</f>
        <v/>
      </c>
    </row>
    <row r="2678" spans="7:8" ht="15.75" x14ac:dyDescent="0.25">
      <c r="G2678" s="20" t="str">
        <f>IF($D$13=DataValidation!$A$6,Vols!N2678,"")</f>
        <v/>
      </c>
      <c r="H2678" s="113" t="str">
        <f>IF($D$13=DataValidation!$A$6,Vols!O2678/100,"")</f>
        <v/>
      </c>
    </row>
    <row r="2679" spans="7:8" ht="15.75" x14ac:dyDescent="0.25">
      <c r="G2679" s="20" t="str">
        <f>IF($D$13=DataValidation!$A$6,Vols!N2679,"")</f>
        <v/>
      </c>
      <c r="H2679" s="113" t="str">
        <f>IF($D$13=DataValidation!$A$6,Vols!O2679/100,"")</f>
        <v/>
      </c>
    </row>
    <row r="2680" spans="7:8" ht="15.75" x14ac:dyDescent="0.25">
      <c r="G2680" s="20" t="str">
        <f>IF($D$13=DataValidation!$A$6,Vols!N2680,"")</f>
        <v/>
      </c>
      <c r="H2680" s="113" t="str">
        <f>IF($D$13=DataValidation!$A$6,Vols!O2680/100,"")</f>
        <v/>
      </c>
    </row>
    <row r="2681" spans="7:8" ht="15.75" x14ac:dyDescent="0.25">
      <c r="G2681" s="20" t="str">
        <f>IF($D$13=DataValidation!$A$6,Vols!N2681,"")</f>
        <v/>
      </c>
      <c r="H2681" s="113" t="str">
        <f>IF($D$13=DataValidation!$A$6,Vols!O2681/100,"")</f>
        <v/>
      </c>
    </row>
    <row r="2682" spans="7:8" ht="15.75" x14ac:dyDescent="0.25">
      <c r="G2682" s="20" t="str">
        <f>IF($D$13=DataValidation!$A$6,Vols!N2682,"")</f>
        <v/>
      </c>
      <c r="H2682" s="113" t="str">
        <f>IF($D$13=DataValidation!$A$6,Vols!O2682/100,"")</f>
        <v/>
      </c>
    </row>
    <row r="2683" spans="7:8" ht="15.75" x14ac:dyDescent="0.25">
      <c r="G2683" s="20" t="str">
        <f>IF($D$13=DataValidation!$A$6,Vols!N2683,"")</f>
        <v/>
      </c>
      <c r="H2683" s="113" t="str">
        <f>IF($D$13=DataValidation!$A$6,Vols!O2683/100,"")</f>
        <v/>
      </c>
    </row>
    <row r="2684" spans="7:8" ht="15.75" x14ac:dyDescent="0.25">
      <c r="G2684" s="20" t="str">
        <f>IF($D$13=DataValidation!$A$6,Vols!N2684,"")</f>
        <v/>
      </c>
      <c r="H2684" s="113" t="str">
        <f>IF($D$13=DataValidation!$A$6,Vols!O2684/100,"")</f>
        <v/>
      </c>
    </row>
    <row r="2685" spans="7:8" ht="15.75" x14ac:dyDescent="0.25">
      <c r="G2685" s="20" t="str">
        <f>IF($D$13=DataValidation!$A$6,Vols!N2685,"")</f>
        <v/>
      </c>
      <c r="H2685" s="113" t="str">
        <f>IF($D$13=DataValidation!$A$6,Vols!O2685/100,"")</f>
        <v/>
      </c>
    </row>
    <row r="2686" spans="7:8" ht="15.75" x14ac:dyDescent="0.25">
      <c r="G2686" s="20" t="str">
        <f>IF($D$13=DataValidation!$A$6,Vols!N2686,"")</f>
        <v/>
      </c>
      <c r="H2686" s="113" t="str">
        <f>IF($D$13=DataValidation!$A$6,Vols!O2686/100,"")</f>
        <v/>
      </c>
    </row>
    <row r="2687" spans="7:8" ht="15.75" x14ac:dyDescent="0.25">
      <c r="G2687" s="20" t="str">
        <f>IF($D$13=DataValidation!$A$6,Vols!N2687,"")</f>
        <v/>
      </c>
      <c r="H2687" s="113" t="str">
        <f>IF($D$13=DataValidation!$A$6,Vols!O2687/100,"")</f>
        <v/>
      </c>
    </row>
    <row r="2688" spans="7:8" ht="15.75" x14ac:dyDescent="0.25">
      <c r="G2688" s="20" t="str">
        <f>IF($D$13=DataValidation!$A$6,Vols!N2688,"")</f>
        <v/>
      </c>
      <c r="H2688" s="113" t="str">
        <f>IF($D$13=DataValidation!$A$6,Vols!O2688/100,"")</f>
        <v/>
      </c>
    </row>
    <row r="2689" spans="7:8" ht="15.75" x14ac:dyDescent="0.25">
      <c r="G2689" s="20" t="str">
        <f>IF($D$13=DataValidation!$A$6,Vols!N2689,"")</f>
        <v/>
      </c>
      <c r="H2689" s="113" t="str">
        <f>IF($D$13=DataValidation!$A$6,Vols!O2689/100,"")</f>
        <v/>
      </c>
    </row>
    <row r="2690" spans="7:8" ht="15.75" x14ac:dyDescent="0.25">
      <c r="G2690" s="20" t="str">
        <f>IF($D$13=DataValidation!$A$6,Vols!N2690,"")</f>
        <v/>
      </c>
      <c r="H2690" s="113" t="str">
        <f>IF($D$13=DataValidation!$A$6,Vols!O2690/100,"")</f>
        <v/>
      </c>
    </row>
    <row r="2691" spans="7:8" ht="15.75" x14ac:dyDescent="0.25">
      <c r="G2691" s="20" t="str">
        <f>IF($D$13=DataValidation!$A$6,Vols!N2691,"")</f>
        <v/>
      </c>
      <c r="H2691" s="113" t="str">
        <f>IF($D$13=DataValidation!$A$6,Vols!O2691/100,"")</f>
        <v/>
      </c>
    </row>
    <row r="2692" spans="7:8" ht="15.75" x14ac:dyDescent="0.25">
      <c r="G2692" s="20" t="str">
        <f>IF($D$13=DataValidation!$A$6,Vols!N2692,"")</f>
        <v/>
      </c>
      <c r="H2692" s="113" t="str">
        <f>IF($D$13=DataValidation!$A$6,Vols!O2692/100,"")</f>
        <v/>
      </c>
    </row>
    <row r="2693" spans="7:8" ht="15.75" x14ac:dyDescent="0.25">
      <c r="G2693" s="20" t="str">
        <f>IF($D$13=DataValidation!$A$6,Vols!N2693,"")</f>
        <v/>
      </c>
      <c r="H2693" s="113" t="str">
        <f>IF($D$13=DataValidation!$A$6,Vols!O2693/100,"")</f>
        <v/>
      </c>
    </row>
    <row r="2694" spans="7:8" ht="15.75" x14ac:dyDescent="0.25">
      <c r="G2694" s="20" t="str">
        <f>IF($D$13=DataValidation!$A$6,Vols!N2694,"")</f>
        <v/>
      </c>
      <c r="H2694" s="113" t="str">
        <f>IF($D$13=DataValidation!$A$6,Vols!O2694/100,"")</f>
        <v/>
      </c>
    </row>
    <row r="2695" spans="7:8" ht="15.75" x14ac:dyDescent="0.25">
      <c r="G2695" s="20" t="str">
        <f>IF($D$13=DataValidation!$A$6,Vols!N2695,"")</f>
        <v/>
      </c>
      <c r="H2695" s="113" t="str">
        <f>IF($D$13=DataValidation!$A$6,Vols!O2695/100,"")</f>
        <v/>
      </c>
    </row>
    <row r="2696" spans="7:8" ht="15.75" x14ac:dyDescent="0.25">
      <c r="G2696" s="20" t="str">
        <f>IF($D$13=DataValidation!$A$6,Vols!N2696,"")</f>
        <v/>
      </c>
      <c r="H2696" s="113" t="str">
        <f>IF($D$13=DataValidation!$A$6,Vols!O2696/100,"")</f>
        <v/>
      </c>
    </row>
    <row r="2697" spans="7:8" ht="15.75" x14ac:dyDescent="0.25">
      <c r="G2697" s="20" t="str">
        <f>IF($D$13=DataValidation!$A$6,Vols!N2697,"")</f>
        <v/>
      </c>
      <c r="H2697" s="113" t="str">
        <f>IF($D$13=DataValidation!$A$6,Vols!O2697/100,"")</f>
        <v/>
      </c>
    </row>
    <row r="2698" spans="7:8" ht="15.75" x14ac:dyDescent="0.25">
      <c r="G2698" s="20" t="str">
        <f>IF($D$13=DataValidation!$A$6,Vols!N2698,"")</f>
        <v/>
      </c>
      <c r="H2698" s="113" t="str">
        <f>IF($D$13=DataValidation!$A$6,Vols!O2698/100,"")</f>
        <v/>
      </c>
    </row>
    <row r="2699" spans="7:8" ht="15.75" x14ac:dyDescent="0.25">
      <c r="G2699" s="20" t="str">
        <f>IF($D$13=DataValidation!$A$6,Vols!N2699,"")</f>
        <v/>
      </c>
      <c r="H2699" s="113" t="str">
        <f>IF($D$13=DataValidation!$A$6,Vols!O2699/100,"")</f>
        <v/>
      </c>
    </row>
    <row r="2700" spans="7:8" ht="15.75" x14ac:dyDescent="0.25">
      <c r="G2700" s="20" t="str">
        <f>IF($D$13=DataValidation!$A$6,Vols!N2700,"")</f>
        <v/>
      </c>
      <c r="H2700" s="113" t="str">
        <f>IF($D$13=DataValidation!$A$6,Vols!O2700/100,"")</f>
        <v/>
      </c>
    </row>
    <row r="2701" spans="7:8" ht="15.75" x14ac:dyDescent="0.25">
      <c r="G2701" s="20" t="str">
        <f>IF($D$13=DataValidation!$A$6,Vols!N2701,"")</f>
        <v/>
      </c>
      <c r="H2701" s="113" t="str">
        <f>IF($D$13=DataValidation!$A$6,Vols!O2701/100,"")</f>
        <v/>
      </c>
    </row>
    <row r="2702" spans="7:8" ht="15.75" x14ac:dyDescent="0.25">
      <c r="G2702" s="20" t="str">
        <f>IF($D$13=DataValidation!$A$6,Vols!N2702,"")</f>
        <v/>
      </c>
      <c r="H2702" s="113" t="str">
        <f>IF($D$13=DataValidation!$A$6,Vols!O2702/100,"")</f>
        <v/>
      </c>
    </row>
    <row r="2703" spans="7:8" ht="15.75" x14ac:dyDescent="0.25">
      <c r="G2703" s="20" t="str">
        <f>IF($D$13=DataValidation!$A$6,Vols!N2703,"")</f>
        <v/>
      </c>
      <c r="H2703" s="113" t="str">
        <f>IF($D$13=DataValidation!$A$6,Vols!O2703/100,"")</f>
        <v/>
      </c>
    </row>
    <row r="2704" spans="7:8" ht="15.75" x14ac:dyDescent="0.25">
      <c r="G2704" s="20" t="str">
        <f>IF($D$13=DataValidation!$A$6,Vols!N2704,"")</f>
        <v/>
      </c>
      <c r="H2704" s="113" t="str">
        <f>IF($D$13=DataValidation!$A$6,Vols!O2704/100,"")</f>
        <v/>
      </c>
    </row>
    <row r="2705" spans="7:8" ht="15.75" x14ac:dyDescent="0.25">
      <c r="G2705" s="20" t="str">
        <f>IF($D$13=DataValidation!$A$6,Vols!N2705,"")</f>
        <v/>
      </c>
      <c r="H2705" s="113" t="str">
        <f>IF($D$13=DataValidation!$A$6,Vols!O2705/100,"")</f>
        <v/>
      </c>
    </row>
    <row r="2706" spans="7:8" ht="15.75" x14ac:dyDescent="0.25">
      <c r="G2706" s="20" t="str">
        <f>IF($D$13=DataValidation!$A$6,Vols!N2706,"")</f>
        <v/>
      </c>
      <c r="H2706" s="113" t="str">
        <f>IF($D$13=DataValidation!$A$6,Vols!O2706/100,"")</f>
        <v/>
      </c>
    </row>
    <row r="2707" spans="7:8" ht="15.75" x14ac:dyDescent="0.25">
      <c r="G2707" s="20" t="str">
        <f>IF($D$13=DataValidation!$A$6,Vols!N2707,"")</f>
        <v/>
      </c>
      <c r="H2707" s="113" t="str">
        <f>IF($D$13=DataValidation!$A$6,Vols!O2707/100,"")</f>
        <v/>
      </c>
    </row>
    <row r="2708" spans="7:8" ht="15.75" x14ac:dyDescent="0.25">
      <c r="G2708" s="20" t="str">
        <f>IF($D$13=DataValidation!$A$6,Vols!N2708,"")</f>
        <v/>
      </c>
      <c r="H2708" s="113" t="str">
        <f>IF($D$13=DataValidation!$A$6,Vols!O2708/100,"")</f>
        <v/>
      </c>
    </row>
    <row r="2709" spans="7:8" ht="15.75" x14ac:dyDescent="0.25">
      <c r="G2709" s="20" t="str">
        <f>IF($D$13=DataValidation!$A$6,Vols!N2709,"")</f>
        <v/>
      </c>
      <c r="H2709" s="113" t="str">
        <f>IF($D$13=DataValidation!$A$6,Vols!O2709/100,"")</f>
        <v/>
      </c>
    </row>
    <row r="2710" spans="7:8" ht="15.75" x14ac:dyDescent="0.25">
      <c r="G2710" s="20" t="str">
        <f>IF($D$13=DataValidation!$A$6,Vols!N2710,"")</f>
        <v/>
      </c>
      <c r="H2710" s="113" t="str">
        <f>IF($D$13=DataValidation!$A$6,Vols!O2710/100,"")</f>
        <v/>
      </c>
    </row>
    <row r="2711" spans="7:8" ht="15.75" x14ac:dyDescent="0.25">
      <c r="G2711" s="20" t="str">
        <f>IF($D$13=DataValidation!$A$6,Vols!N2711,"")</f>
        <v/>
      </c>
      <c r="H2711" s="113" t="str">
        <f>IF($D$13=DataValidation!$A$6,Vols!O2711/100,"")</f>
        <v/>
      </c>
    </row>
    <row r="2712" spans="7:8" ht="15.75" x14ac:dyDescent="0.25">
      <c r="G2712" s="20" t="str">
        <f>IF($D$13=DataValidation!$A$6,Vols!N2712,"")</f>
        <v/>
      </c>
      <c r="H2712" s="113" t="str">
        <f>IF($D$13=DataValidation!$A$6,Vols!O2712/100,"")</f>
        <v/>
      </c>
    </row>
    <row r="2713" spans="7:8" ht="15.75" x14ac:dyDescent="0.25">
      <c r="G2713" s="20" t="str">
        <f>IF($D$13=DataValidation!$A$6,Vols!N2713,"")</f>
        <v/>
      </c>
      <c r="H2713" s="113" t="str">
        <f>IF($D$13=DataValidation!$A$6,Vols!O2713/100,"")</f>
        <v/>
      </c>
    </row>
    <row r="2714" spans="7:8" ht="15.75" x14ac:dyDescent="0.25">
      <c r="G2714" s="20" t="str">
        <f>IF($D$13=DataValidation!$A$6,Vols!N2714,"")</f>
        <v/>
      </c>
      <c r="H2714" s="113" t="str">
        <f>IF($D$13=DataValidation!$A$6,Vols!O2714/100,"")</f>
        <v/>
      </c>
    </row>
    <row r="2715" spans="7:8" ht="15.75" x14ac:dyDescent="0.25">
      <c r="G2715" s="20" t="str">
        <f>IF($D$13=DataValidation!$A$6,Vols!N2715,"")</f>
        <v/>
      </c>
      <c r="H2715" s="113" t="str">
        <f>IF($D$13=DataValidation!$A$6,Vols!O2715/100,"")</f>
        <v/>
      </c>
    </row>
    <row r="2716" spans="7:8" ht="15.75" x14ac:dyDescent="0.25">
      <c r="G2716" s="20" t="str">
        <f>IF($D$13=DataValidation!$A$6,Vols!N2716,"")</f>
        <v/>
      </c>
      <c r="H2716" s="113" t="str">
        <f>IF($D$13=DataValidation!$A$6,Vols!O2716/100,"")</f>
        <v/>
      </c>
    </row>
    <row r="2717" spans="7:8" ht="15.75" x14ac:dyDescent="0.25">
      <c r="G2717" s="20" t="str">
        <f>IF($D$13=DataValidation!$A$6,Vols!N2717,"")</f>
        <v/>
      </c>
      <c r="H2717" s="113" t="str">
        <f>IF($D$13=DataValidation!$A$6,Vols!O2717/100,"")</f>
        <v/>
      </c>
    </row>
    <row r="2718" spans="7:8" ht="15.75" x14ac:dyDescent="0.25">
      <c r="G2718" s="20" t="str">
        <f>IF($D$13=DataValidation!$A$6,Vols!N2718,"")</f>
        <v/>
      </c>
      <c r="H2718" s="113" t="str">
        <f>IF($D$13=DataValidation!$A$6,Vols!O2718/100,"")</f>
        <v/>
      </c>
    </row>
    <row r="2719" spans="7:8" ht="15.75" x14ac:dyDescent="0.25">
      <c r="G2719" s="20" t="str">
        <f>IF($D$13=DataValidation!$A$6,Vols!N2719,"")</f>
        <v/>
      </c>
      <c r="H2719" s="113" t="str">
        <f>IF($D$13=DataValidation!$A$6,Vols!O2719/100,"")</f>
        <v/>
      </c>
    </row>
    <row r="2720" spans="7:8" ht="15.75" x14ac:dyDescent="0.25">
      <c r="G2720" s="20" t="str">
        <f>IF($D$13=DataValidation!$A$6,Vols!N2720,"")</f>
        <v/>
      </c>
      <c r="H2720" s="113" t="str">
        <f>IF($D$13=DataValidation!$A$6,Vols!O2720/100,"")</f>
        <v/>
      </c>
    </row>
    <row r="2721" spans="7:8" ht="15.75" x14ac:dyDescent="0.25">
      <c r="G2721" s="20" t="str">
        <f>IF($D$13=DataValidation!$A$6,Vols!N2721,"")</f>
        <v/>
      </c>
      <c r="H2721" s="113" t="str">
        <f>IF($D$13=DataValidation!$A$6,Vols!O2721/100,"")</f>
        <v/>
      </c>
    </row>
    <row r="2722" spans="7:8" ht="15.75" x14ac:dyDescent="0.25">
      <c r="G2722" s="20" t="str">
        <f>IF($D$13=DataValidation!$A$6,Vols!N2722,"")</f>
        <v/>
      </c>
      <c r="H2722" s="113" t="str">
        <f>IF($D$13=DataValidation!$A$6,Vols!O2722/100,"")</f>
        <v/>
      </c>
    </row>
    <row r="2723" spans="7:8" ht="15.75" x14ac:dyDescent="0.25">
      <c r="G2723" s="20" t="str">
        <f>IF($D$13=DataValidation!$A$6,Vols!N2723,"")</f>
        <v/>
      </c>
      <c r="H2723" s="113" t="str">
        <f>IF($D$13=DataValidation!$A$6,Vols!O2723/100,"")</f>
        <v/>
      </c>
    </row>
    <row r="2724" spans="7:8" ht="15.75" x14ac:dyDescent="0.25">
      <c r="G2724" s="20" t="str">
        <f>IF($D$13=DataValidation!$A$6,Vols!N2724,"")</f>
        <v/>
      </c>
      <c r="H2724" s="113" t="str">
        <f>IF($D$13=DataValidation!$A$6,Vols!O2724/100,"")</f>
        <v/>
      </c>
    </row>
    <row r="2725" spans="7:8" ht="15.75" x14ac:dyDescent="0.25">
      <c r="G2725" s="20" t="str">
        <f>IF($D$13=DataValidation!$A$6,Vols!N2725,"")</f>
        <v/>
      </c>
      <c r="H2725" s="113" t="str">
        <f>IF($D$13=DataValidation!$A$6,Vols!O2725/100,"")</f>
        <v/>
      </c>
    </row>
    <row r="2726" spans="7:8" ht="15.75" x14ac:dyDescent="0.25">
      <c r="G2726" s="20" t="str">
        <f>IF($D$13=DataValidation!$A$6,Vols!N2726,"")</f>
        <v/>
      </c>
      <c r="H2726" s="113" t="str">
        <f>IF($D$13=DataValidation!$A$6,Vols!O2726/100,"")</f>
        <v/>
      </c>
    </row>
    <row r="2727" spans="7:8" ht="15.75" x14ac:dyDescent="0.25">
      <c r="G2727" s="20" t="str">
        <f>IF($D$13=DataValidation!$A$6,Vols!N2727,"")</f>
        <v/>
      </c>
      <c r="H2727" s="113" t="str">
        <f>IF($D$13=DataValidation!$A$6,Vols!O2727/100,"")</f>
        <v/>
      </c>
    </row>
    <row r="2728" spans="7:8" ht="15.75" x14ac:dyDescent="0.25">
      <c r="G2728" s="20" t="str">
        <f>IF($D$13=DataValidation!$A$6,Vols!N2728,"")</f>
        <v/>
      </c>
      <c r="H2728" s="113" t="str">
        <f>IF($D$13=DataValidation!$A$6,Vols!O2728/100,"")</f>
        <v/>
      </c>
    </row>
    <row r="2729" spans="7:8" ht="15.75" x14ac:dyDescent="0.25">
      <c r="G2729" s="20" t="str">
        <f>IF($D$13=DataValidation!$A$6,Vols!N2729,"")</f>
        <v/>
      </c>
      <c r="H2729" s="113" t="str">
        <f>IF($D$13=DataValidation!$A$6,Vols!O2729/100,"")</f>
        <v/>
      </c>
    </row>
    <row r="2730" spans="7:8" ht="15.75" x14ac:dyDescent="0.25">
      <c r="G2730" s="20" t="str">
        <f>IF($D$13=DataValidation!$A$6,Vols!N2730,"")</f>
        <v/>
      </c>
      <c r="H2730" s="113" t="str">
        <f>IF($D$13=DataValidation!$A$6,Vols!O2730/100,"")</f>
        <v/>
      </c>
    </row>
    <row r="2731" spans="7:8" ht="15.75" x14ac:dyDescent="0.25">
      <c r="G2731" s="20" t="str">
        <f>IF($D$13=DataValidation!$A$6,Vols!N2731,"")</f>
        <v/>
      </c>
      <c r="H2731" s="113" t="str">
        <f>IF($D$13=DataValidation!$A$6,Vols!O2731/100,"")</f>
        <v/>
      </c>
    </row>
    <row r="2732" spans="7:8" ht="15.75" x14ac:dyDescent="0.25">
      <c r="G2732" s="20" t="str">
        <f>IF($D$13=DataValidation!$A$6,Vols!N2732,"")</f>
        <v/>
      </c>
      <c r="H2732" s="113" t="str">
        <f>IF($D$13=DataValidation!$A$6,Vols!O2732/100,"")</f>
        <v/>
      </c>
    </row>
    <row r="2733" spans="7:8" ht="15.75" x14ac:dyDescent="0.25">
      <c r="G2733" s="20" t="str">
        <f>IF($D$13=DataValidation!$A$6,Vols!N2733,"")</f>
        <v/>
      </c>
      <c r="H2733" s="113" t="str">
        <f>IF($D$13=DataValidation!$A$6,Vols!O2733/100,"")</f>
        <v/>
      </c>
    </row>
    <row r="2734" spans="7:8" ht="15.75" x14ac:dyDescent="0.25">
      <c r="G2734" s="20" t="str">
        <f>IF($D$13=DataValidation!$A$6,Vols!N2734,"")</f>
        <v/>
      </c>
      <c r="H2734" s="113" t="str">
        <f>IF($D$13=DataValidation!$A$6,Vols!O2734/100,"")</f>
        <v/>
      </c>
    </row>
    <row r="2735" spans="7:8" ht="15.75" x14ac:dyDescent="0.25">
      <c r="G2735" s="20" t="str">
        <f>IF($D$13=DataValidation!$A$6,Vols!N2735,"")</f>
        <v/>
      </c>
      <c r="H2735" s="113" t="str">
        <f>IF($D$13=DataValidation!$A$6,Vols!O2735/100,"")</f>
        <v/>
      </c>
    </row>
    <row r="2736" spans="7:8" ht="15.75" x14ac:dyDescent="0.25">
      <c r="G2736" s="20" t="str">
        <f>IF($D$13=DataValidation!$A$6,Vols!N2736,"")</f>
        <v/>
      </c>
      <c r="H2736" s="113" t="str">
        <f>IF($D$13=DataValidation!$A$6,Vols!O2736/100,"")</f>
        <v/>
      </c>
    </row>
    <row r="2737" spans="7:8" ht="15.75" x14ac:dyDescent="0.25">
      <c r="G2737" s="20" t="str">
        <f>IF($D$13=DataValidation!$A$6,Vols!N2737,"")</f>
        <v/>
      </c>
      <c r="H2737" s="113" t="str">
        <f>IF($D$13=DataValidation!$A$6,Vols!O2737/100,"")</f>
        <v/>
      </c>
    </row>
    <row r="2738" spans="7:8" ht="15.75" x14ac:dyDescent="0.25">
      <c r="G2738" s="20" t="str">
        <f>IF($D$13=DataValidation!$A$6,Vols!N2738,"")</f>
        <v/>
      </c>
      <c r="H2738" s="113" t="str">
        <f>IF($D$13=DataValidation!$A$6,Vols!O2738/100,"")</f>
        <v/>
      </c>
    </row>
    <row r="2739" spans="7:8" ht="15.75" x14ac:dyDescent="0.25">
      <c r="G2739" s="20" t="str">
        <f>IF($D$13=DataValidation!$A$6,Vols!N2739,"")</f>
        <v/>
      </c>
      <c r="H2739" s="113" t="str">
        <f>IF($D$13=DataValidation!$A$6,Vols!O2739/100,"")</f>
        <v/>
      </c>
    </row>
    <row r="2740" spans="7:8" ht="15.75" x14ac:dyDescent="0.25">
      <c r="G2740" s="20" t="str">
        <f>IF($D$13=DataValidation!$A$6,Vols!N2740,"")</f>
        <v/>
      </c>
      <c r="H2740" s="113" t="str">
        <f>IF($D$13=DataValidation!$A$6,Vols!O2740/100,"")</f>
        <v/>
      </c>
    </row>
    <row r="2741" spans="7:8" ht="15.75" x14ac:dyDescent="0.25">
      <c r="G2741" s="20" t="str">
        <f>IF($D$13=DataValidation!$A$6,Vols!N2741,"")</f>
        <v/>
      </c>
      <c r="H2741" s="113" t="str">
        <f>IF($D$13=DataValidation!$A$6,Vols!O2741/100,"")</f>
        <v/>
      </c>
    </row>
    <row r="2742" spans="7:8" ht="15.75" x14ac:dyDescent="0.25">
      <c r="G2742" s="20" t="str">
        <f>IF($D$13=DataValidation!$A$6,Vols!N2742,"")</f>
        <v/>
      </c>
      <c r="H2742" s="113" t="str">
        <f>IF($D$13=DataValidation!$A$6,Vols!O2742/100,"")</f>
        <v/>
      </c>
    </row>
    <row r="2743" spans="7:8" ht="15.75" x14ac:dyDescent="0.25">
      <c r="G2743" s="20" t="str">
        <f>IF($D$13=DataValidation!$A$6,Vols!N2743,"")</f>
        <v/>
      </c>
      <c r="H2743" s="113" t="str">
        <f>IF($D$13=DataValidation!$A$6,Vols!O2743/100,"")</f>
        <v/>
      </c>
    </row>
    <row r="2744" spans="7:8" ht="15.75" x14ac:dyDescent="0.25">
      <c r="G2744" s="20" t="str">
        <f>IF($D$13=DataValidation!$A$6,Vols!N2744,"")</f>
        <v/>
      </c>
      <c r="H2744" s="113" t="str">
        <f>IF($D$13=DataValidation!$A$6,Vols!O2744/100,"")</f>
        <v/>
      </c>
    </row>
    <row r="2745" spans="7:8" ht="15.75" x14ac:dyDescent="0.25">
      <c r="G2745" s="20" t="str">
        <f>IF($D$13=DataValidation!$A$6,Vols!N2745,"")</f>
        <v/>
      </c>
      <c r="H2745" s="113" t="str">
        <f>IF($D$13=DataValidation!$A$6,Vols!O2745/100,"")</f>
        <v/>
      </c>
    </row>
    <row r="2746" spans="7:8" ht="15.75" x14ac:dyDescent="0.25">
      <c r="G2746" s="20" t="str">
        <f>IF($D$13=DataValidation!$A$6,Vols!N2746,"")</f>
        <v/>
      </c>
      <c r="H2746" s="113" t="str">
        <f>IF($D$13=DataValidation!$A$6,Vols!O2746/100,"")</f>
        <v/>
      </c>
    </row>
    <row r="2747" spans="7:8" ht="15.75" x14ac:dyDescent="0.25">
      <c r="G2747" s="20" t="str">
        <f>IF($D$13=DataValidation!$A$6,Vols!N2747,"")</f>
        <v/>
      </c>
      <c r="H2747" s="113" t="str">
        <f>IF($D$13=DataValidation!$A$6,Vols!O2747/100,"")</f>
        <v/>
      </c>
    </row>
    <row r="2748" spans="7:8" ht="15.75" x14ac:dyDescent="0.25">
      <c r="G2748" s="20" t="str">
        <f>IF($D$13=DataValidation!$A$6,Vols!N2748,"")</f>
        <v/>
      </c>
      <c r="H2748" s="113" t="str">
        <f>IF($D$13=DataValidation!$A$6,Vols!O2748/100,"")</f>
        <v/>
      </c>
    </row>
    <row r="2749" spans="7:8" ht="15.75" x14ac:dyDescent="0.25">
      <c r="G2749" s="20" t="str">
        <f>IF($D$13=DataValidation!$A$6,Vols!N2749,"")</f>
        <v/>
      </c>
      <c r="H2749" s="113" t="str">
        <f>IF($D$13=DataValidation!$A$6,Vols!O2749/100,"")</f>
        <v/>
      </c>
    </row>
    <row r="2750" spans="7:8" ht="15.75" x14ac:dyDescent="0.25">
      <c r="G2750" s="20" t="str">
        <f>IF($D$13=DataValidation!$A$6,Vols!N2750,"")</f>
        <v/>
      </c>
      <c r="H2750" s="113" t="str">
        <f>IF($D$13=DataValidation!$A$6,Vols!O2750/100,"")</f>
        <v/>
      </c>
    </row>
    <row r="2751" spans="7:8" ht="15.75" x14ac:dyDescent="0.25">
      <c r="G2751" s="20" t="str">
        <f>IF($D$13=DataValidation!$A$6,Vols!N2751,"")</f>
        <v/>
      </c>
      <c r="H2751" s="113" t="str">
        <f>IF($D$13=DataValidation!$A$6,Vols!O2751/100,"")</f>
        <v/>
      </c>
    </row>
    <row r="2752" spans="7:8" ht="15.75" x14ac:dyDescent="0.25">
      <c r="G2752" s="20" t="str">
        <f>IF($D$13=DataValidation!$A$6,Vols!N2752,"")</f>
        <v/>
      </c>
      <c r="H2752" s="113" t="str">
        <f>IF($D$13=DataValidation!$A$6,Vols!O2752/100,"")</f>
        <v/>
      </c>
    </row>
    <row r="2753" spans="7:8" ht="15.75" x14ac:dyDescent="0.25">
      <c r="G2753" s="20" t="str">
        <f>IF($D$13=DataValidation!$A$6,Vols!N2753,"")</f>
        <v/>
      </c>
      <c r="H2753" s="113" t="str">
        <f>IF($D$13=DataValidation!$A$6,Vols!O2753/100,"")</f>
        <v/>
      </c>
    </row>
    <row r="2754" spans="7:8" ht="15.75" x14ac:dyDescent="0.25">
      <c r="G2754" s="20" t="str">
        <f>IF($D$13=DataValidation!$A$6,Vols!N2754,"")</f>
        <v/>
      </c>
      <c r="H2754" s="113" t="str">
        <f>IF($D$13=DataValidation!$A$6,Vols!O2754/100,"")</f>
        <v/>
      </c>
    </row>
    <row r="2755" spans="7:8" ht="15.75" x14ac:dyDescent="0.25">
      <c r="G2755" s="20" t="str">
        <f>IF($D$13=DataValidation!$A$6,Vols!N2755,"")</f>
        <v/>
      </c>
      <c r="H2755" s="113" t="str">
        <f>IF($D$13=DataValidation!$A$6,Vols!O2755/100,"")</f>
        <v/>
      </c>
    </row>
    <row r="2756" spans="7:8" ht="15.75" x14ac:dyDescent="0.25">
      <c r="G2756" s="20" t="str">
        <f>IF($D$13=DataValidation!$A$6,Vols!N2756,"")</f>
        <v/>
      </c>
      <c r="H2756" s="113" t="str">
        <f>IF($D$13=DataValidation!$A$6,Vols!O2756/100,"")</f>
        <v/>
      </c>
    </row>
    <row r="2757" spans="7:8" ht="15.75" x14ac:dyDescent="0.25">
      <c r="G2757" s="20" t="str">
        <f>IF($D$13=DataValidation!$A$6,Vols!N2757,"")</f>
        <v/>
      </c>
      <c r="H2757" s="113" t="str">
        <f>IF($D$13=DataValidation!$A$6,Vols!O2757/100,"")</f>
        <v/>
      </c>
    </row>
    <row r="2758" spans="7:8" ht="15.75" x14ac:dyDescent="0.25">
      <c r="G2758" s="20" t="str">
        <f>IF($D$13=DataValidation!$A$6,Vols!N2758,"")</f>
        <v/>
      </c>
      <c r="H2758" s="113" t="str">
        <f>IF($D$13=DataValidation!$A$6,Vols!O2758/100,"")</f>
        <v/>
      </c>
    </row>
    <row r="2759" spans="7:8" ht="15.75" x14ac:dyDescent="0.25">
      <c r="G2759" s="20" t="str">
        <f>IF($D$13=DataValidation!$A$6,Vols!N2759,"")</f>
        <v/>
      </c>
      <c r="H2759" s="113" t="str">
        <f>IF($D$13=DataValidation!$A$6,Vols!O2759/100,"")</f>
        <v/>
      </c>
    </row>
    <row r="2760" spans="7:8" ht="15.75" x14ac:dyDescent="0.25">
      <c r="G2760" s="20" t="str">
        <f>IF($D$13=DataValidation!$A$6,Vols!N2760,"")</f>
        <v/>
      </c>
      <c r="H2760" s="113" t="str">
        <f>IF($D$13=DataValidation!$A$6,Vols!O2760/100,"")</f>
        <v/>
      </c>
    </row>
    <row r="2761" spans="7:8" ht="15.75" x14ac:dyDescent="0.25">
      <c r="G2761" s="20" t="str">
        <f>IF($D$13=DataValidation!$A$6,Vols!N2761,"")</f>
        <v/>
      </c>
      <c r="H2761" s="113" t="str">
        <f>IF($D$13=DataValidation!$A$6,Vols!O2761/100,"")</f>
        <v/>
      </c>
    </row>
    <row r="2762" spans="7:8" ht="15.75" x14ac:dyDescent="0.25">
      <c r="G2762" s="20" t="str">
        <f>IF($D$13=DataValidation!$A$6,Vols!N2762,"")</f>
        <v/>
      </c>
      <c r="H2762" s="113" t="str">
        <f>IF($D$13=DataValidation!$A$6,Vols!O2762/100,"")</f>
        <v/>
      </c>
    </row>
    <row r="2763" spans="7:8" ht="15.75" x14ac:dyDescent="0.25">
      <c r="G2763" s="20" t="str">
        <f>IF($D$13=DataValidation!$A$6,Vols!N2763,"")</f>
        <v/>
      </c>
      <c r="H2763" s="113" t="str">
        <f>IF($D$13=DataValidation!$A$6,Vols!O2763/100,"")</f>
        <v/>
      </c>
    </row>
    <row r="2764" spans="7:8" ht="15.75" x14ac:dyDescent="0.25">
      <c r="G2764" s="20" t="str">
        <f>IF($D$13=DataValidation!$A$6,Vols!N2764,"")</f>
        <v/>
      </c>
      <c r="H2764" s="113" t="str">
        <f>IF($D$13=DataValidation!$A$6,Vols!O2764/100,"")</f>
        <v/>
      </c>
    </row>
    <row r="2765" spans="7:8" ht="15.75" x14ac:dyDescent="0.25">
      <c r="G2765" s="20" t="str">
        <f>IF($D$13=DataValidation!$A$6,Vols!N2765,"")</f>
        <v/>
      </c>
      <c r="H2765" s="113" t="str">
        <f>IF($D$13=DataValidation!$A$6,Vols!O2765/100,"")</f>
        <v/>
      </c>
    </row>
    <row r="2766" spans="7:8" ht="15.75" x14ac:dyDescent="0.25">
      <c r="G2766" s="20" t="str">
        <f>IF($D$13=DataValidation!$A$6,Vols!N2766,"")</f>
        <v/>
      </c>
      <c r="H2766" s="113" t="str">
        <f>IF($D$13=DataValidation!$A$6,Vols!O2766/100,"")</f>
        <v/>
      </c>
    </row>
    <row r="2767" spans="7:8" ht="15.75" x14ac:dyDescent="0.25">
      <c r="G2767" s="20" t="str">
        <f>IF($D$13=DataValidation!$A$6,Vols!N2767,"")</f>
        <v/>
      </c>
      <c r="H2767" s="113" t="str">
        <f>IF($D$13=DataValidation!$A$6,Vols!O2767/100,"")</f>
        <v/>
      </c>
    </row>
    <row r="2768" spans="7:8" ht="15.75" x14ac:dyDescent="0.25">
      <c r="G2768" s="20" t="str">
        <f>IF($D$13=DataValidation!$A$6,Vols!N2768,"")</f>
        <v/>
      </c>
      <c r="H2768" s="113" t="str">
        <f>IF($D$13=DataValidation!$A$6,Vols!O2768/100,"")</f>
        <v/>
      </c>
    </row>
    <row r="2769" spans="7:8" ht="15.75" x14ac:dyDescent="0.25">
      <c r="G2769" s="20" t="str">
        <f>IF($D$13=DataValidation!$A$6,Vols!N2769,"")</f>
        <v/>
      </c>
      <c r="H2769" s="113" t="str">
        <f>IF($D$13=DataValidation!$A$6,Vols!O2769/100,"")</f>
        <v/>
      </c>
    </row>
    <row r="2770" spans="7:8" ht="15.75" x14ac:dyDescent="0.25">
      <c r="G2770" s="20" t="str">
        <f>IF($D$13=DataValidation!$A$6,Vols!N2770,"")</f>
        <v/>
      </c>
      <c r="H2770" s="113" t="str">
        <f>IF($D$13=DataValidation!$A$6,Vols!O2770/100,"")</f>
        <v/>
      </c>
    </row>
    <row r="2771" spans="7:8" ht="15.75" x14ac:dyDescent="0.25">
      <c r="G2771" s="20" t="str">
        <f>IF($D$13=DataValidation!$A$6,Vols!N2771,"")</f>
        <v/>
      </c>
      <c r="H2771" s="113" t="str">
        <f>IF($D$13=DataValidation!$A$6,Vols!O2771/100,"")</f>
        <v/>
      </c>
    </row>
    <row r="2772" spans="7:8" ht="15.75" x14ac:dyDescent="0.25">
      <c r="G2772" s="20" t="str">
        <f>IF($D$13=DataValidation!$A$6,Vols!N2772,"")</f>
        <v/>
      </c>
      <c r="H2772" s="113" t="str">
        <f>IF($D$13=DataValidation!$A$6,Vols!O2772/100,"")</f>
        <v/>
      </c>
    </row>
    <row r="2773" spans="7:8" ht="15.75" x14ac:dyDescent="0.25">
      <c r="G2773" s="20" t="str">
        <f>IF($D$13=DataValidation!$A$6,Vols!N2773,"")</f>
        <v/>
      </c>
      <c r="H2773" s="113" t="str">
        <f>IF($D$13=DataValidation!$A$6,Vols!O2773/100,"")</f>
        <v/>
      </c>
    </row>
    <row r="2774" spans="7:8" ht="15.75" x14ac:dyDescent="0.25">
      <c r="G2774" s="20" t="str">
        <f>IF($D$13=DataValidation!$A$6,Vols!N2774,"")</f>
        <v/>
      </c>
      <c r="H2774" s="113" t="str">
        <f>IF($D$13=DataValidation!$A$6,Vols!O2774/100,"")</f>
        <v/>
      </c>
    </row>
    <row r="2775" spans="7:8" ht="15.75" x14ac:dyDescent="0.25">
      <c r="G2775" s="20" t="str">
        <f>IF($D$13=DataValidation!$A$6,Vols!N2775,"")</f>
        <v/>
      </c>
      <c r="H2775" s="113" t="str">
        <f>IF($D$13=DataValidation!$A$6,Vols!O2775/100,"")</f>
        <v/>
      </c>
    </row>
    <row r="2776" spans="7:8" ht="15.75" x14ac:dyDescent="0.25">
      <c r="G2776" s="20" t="str">
        <f>IF($D$13=DataValidation!$A$6,Vols!N2776,"")</f>
        <v/>
      </c>
      <c r="H2776" s="113" t="str">
        <f>IF($D$13=DataValidation!$A$6,Vols!O2776/100,"")</f>
        <v/>
      </c>
    </row>
    <row r="2777" spans="7:8" ht="15.75" x14ac:dyDescent="0.25">
      <c r="G2777" s="20" t="str">
        <f>IF($D$13=DataValidation!$A$6,Vols!N2777,"")</f>
        <v/>
      </c>
      <c r="H2777" s="113" t="str">
        <f>IF($D$13=DataValidation!$A$6,Vols!O2777/100,"")</f>
        <v/>
      </c>
    </row>
    <row r="2778" spans="7:8" ht="15.75" x14ac:dyDescent="0.25">
      <c r="G2778" s="20" t="str">
        <f>IF($D$13=DataValidation!$A$6,Vols!N2778,"")</f>
        <v/>
      </c>
      <c r="H2778" s="113" t="str">
        <f>IF($D$13=DataValidation!$A$6,Vols!O2778/100,"")</f>
        <v/>
      </c>
    </row>
    <row r="2779" spans="7:8" ht="15.75" x14ac:dyDescent="0.25">
      <c r="G2779" s="20" t="str">
        <f>IF($D$13=DataValidation!$A$6,Vols!N2779,"")</f>
        <v/>
      </c>
      <c r="H2779" s="113" t="str">
        <f>IF($D$13=DataValidation!$A$6,Vols!O2779/100,"")</f>
        <v/>
      </c>
    </row>
    <row r="2780" spans="7:8" ht="15.75" x14ac:dyDescent="0.25">
      <c r="G2780" s="20" t="str">
        <f>IF($D$13=DataValidation!$A$6,Vols!N2780,"")</f>
        <v/>
      </c>
      <c r="H2780" s="113" t="str">
        <f>IF($D$13=DataValidation!$A$6,Vols!O2780/100,"")</f>
        <v/>
      </c>
    </row>
    <row r="2781" spans="7:8" ht="15.75" x14ac:dyDescent="0.25">
      <c r="G2781" s="20" t="str">
        <f>IF($D$13=DataValidation!$A$6,Vols!N2781,"")</f>
        <v/>
      </c>
      <c r="H2781" s="113" t="str">
        <f>IF($D$13=DataValidation!$A$6,Vols!O2781/100,"")</f>
        <v/>
      </c>
    </row>
    <row r="2782" spans="7:8" ht="15.75" x14ac:dyDescent="0.25">
      <c r="G2782" s="20" t="str">
        <f>IF($D$13=DataValidation!$A$6,Vols!N2782,"")</f>
        <v/>
      </c>
      <c r="H2782" s="113" t="str">
        <f>IF($D$13=DataValidation!$A$6,Vols!O2782/100,"")</f>
        <v/>
      </c>
    </row>
    <row r="2783" spans="7:8" ht="15.75" x14ac:dyDescent="0.25">
      <c r="G2783" s="20" t="str">
        <f>IF($D$13=DataValidation!$A$6,Vols!N2783,"")</f>
        <v/>
      </c>
      <c r="H2783" s="113" t="str">
        <f>IF($D$13=DataValidation!$A$6,Vols!O2783/100,"")</f>
        <v/>
      </c>
    </row>
    <row r="2784" spans="7:8" ht="15.75" x14ac:dyDescent="0.25">
      <c r="G2784" s="20" t="str">
        <f>IF($D$13=DataValidation!$A$6,Vols!N2784,"")</f>
        <v/>
      </c>
      <c r="H2784" s="113" t="str">
        <f>IF($D$13=DataValidation!$A$6,Vols!O2784/100,"")</f>
        <v/>
      </c>
    </row>
    <row r="2785" spans="7:8" ht="15.75" x14ac:dyDescent="0.25">
      <c r="G2785" s="20" t="str">
        <f>IF($D$13=DataValidation!$A$6,Vols!N2785,"")</f>
        <v/>
      </c>
      <c r="H2785" s="113" t="str">
        <f>IF($D$13=DataValidation!$A$6,Vols!O2785/100,"")</f>
        <v/>
      </c>
    </row>
    <row r="2786" spans="7:8" ht="15.75" x14ac:dyDescent="0.25">
      <c r="G2786" s="20" t="str">
        <f>IF($D$13=DataValidation!$A$6,Vols!N2786,"")</f>
        <v/>
      </c>
      <c r="H2786" s="113" t="str">
        <f>IF($D$13=DataValidation!$A$6,Vols!O2786/100,"")</f>
        <v/>
      </c>
    </row>
    <row r="2787" spans="7:8" ht="15.75" x14ac:dyDescent="0.25">
      <c r="G2787" s="20" t="str">
        <f>IF($D$13=DataValidation!$A$6,Vols!N2787,"")</f>
        <v/>
      </c>
      <c r="H2787" s="113" t="str">
        <f>IF($D$13=DataValidation!$A$6,Vols!O2787/100,"")</f>
        <v/>
      </c>
    </row>
    <row r="2788" spans="7:8" ht="15.75" x14ac:dyDescent="0.25">
      <c r="G2788" s="20" t="str">
        <f>IF($D$13=DataValidation!$A$6,Vols!N2788,"")</f>
        <v/>
      </c>
      <c r="H2788" s="113" t="str">
        <f>IF($D$13=DataValidation!$A$6,Vols!O2788/100,"")</f>
        <v/>
      </c>
    </row>
    <row r="2789" spans="7:8" ht="15.75" x14ac:dyDescent="0.25">
      <c r="G2789" s="20" t="str">
        <f>IF($D$13=DataValidation!$A$6,Vols!N2789,"")</f>
        <v/>
      </c>
      <c r="H2789" s="113" t="str">
        <f>IF($D$13=DataValidation!$A$6,Vols!O2789/100,"")</f>
        <v/>
      </c>
    </row>
    <row r="2790" spans="7:8" ht="15.75" x14ac:dyDescent="0.25">
      <c r="G2790" s="20" t="str">
        <f>IF($D$13=DataValidation!$A$6,Vols!N2790,"")</f>
        <v/>
      </c>
      <c r="H2790" s="113" t="str">
        <f>IF($D$13=DataValidation!$A$6,Vols!O2790/100,"")</f>
        <v/>
      </c>
    </row>
    <row r="2791" spans="7:8" ht="15.75" x14ac:dyDescent="0.25">
      <c r="G2791" s="20" t="str">
        <f>IF($D$13=DataValidation!$A$6,Vols!N2791,"")</f>
        <v/>
      </c>
      <c r="H2791" s="113" t="str">
        <f>IF($D$13=DataValidation!$A$6,Vols!O2791/100,"")</f>
        <v/>
      </c>
    </row>
    <row r="2792" spans="7:8" ht="15.75" x14ac:dyDescent="0.25">
      <c r="G2792" s="20" t="str">
        <f>IF($D$13=DataValidation!$A$6,Vols!N2792,"")</f>
        <v/>
      </c>
      <c r="H2792" s="113" t="str">
        <f>IF($D$13=DataValidation!$A$6,Vols!O2792/100,"")</f>
        <v/>
      </c>
    </row>
    <row r="2793" spans="7:8" ht="15.75" x14ac:dyDescent="0.25">
      <c r="G2793" s="20" t="str">
        <f>IF($D$13=DataValidation!$A$6,Vols!N2793,"")</f>
        <v/>
      </c>
      <c r="H2793" s="113" t="str">
        <f>IF($D$13=DataValidation!$A$6,Vols!O2793/100,"")</f>
        <v/>
      </c>
    </row>
    <row r="2794" spans="7:8" ht="15.75" x14ac:dyDescent="0.25">
      <c r="G2794" s="20" t="str">
        <f>IF($D$13=DataValidation!$A$6,Vols!N2794,"")</f>
        <v/>
      </c>
      <c r="H2794" s="113" t="str">
        <f>IF($D$13=DataValidation!$A$6,Vols!O2794/100,"")</f>
        <v/>
      </c>
    </row>
    <row r="2795" spans="7:8" ht="15.75" x14ac:dyDescent="0.25">
      <c r="G2795" s="20" t="str">
        <f>IF($D$13=DataValidation!$A$6,Vols!N2795,"")</f>
        <v/>
      </c>
      <c r="H2795" s="113" t="str">
        <f>IF($D$13=DataValidation!$A$6,Vols!O2795/100,"")</f>
        <v/>
      </c>
    </row>
    <row r="2796" spans="7:8" ht="15.75" x14ac:dyDescent="0.25">
      <c r="G2796" s="20" t="str">
        <f>IF($D$13=DataValidation!$A$6,Vols!N2796,"")</f>
        <v/>
      </c>
      <c r="H2796" s="113" t="str">
        <f>IF($D$13=DataValidation!$A$6,Vols!O2796/100,"")</f>
        <v/>
      </c>
    </row>
    <row r="2797" spans="7:8" ht="15.75" x14ac:dyDescent="0.25">
      <c r="G2797" s="20" t="str">
        <f>IF($D$13=DataValidation!$A$6,Vols!N2797,"")</f>
        <v/>
      </c>
      <c r="H2797" s="113" t="str">
        <f>IF($D$13=DataValidation!$A$6,Vols!O2797/100,"")</f>
        <v/>
      </c>
    </row>
    <row r="2798" spans="7:8" ht="15.75" x14ac:dyDescent="0.25">
      <c r="G2798" s="20" t="str">
        <f>IF($D$13=DataValidation!$A$6,Vols!N2798,"")</f>
        <v/>
      </c>
      <c r="H2798" s="113" t="str">
        <f>IF($D$13=DataValidation!$A$6,Vols!O2798/100,"")</f>
        <v/>
      </c>
    </row>
    <row r="2799" spans="7:8" ht="15.75" x14ac:dyDescent="0.25">
      <c r="G2799" s="20" t="str">
        <f>IF($D$13=DataValidation!$A$6,Vols!N2799,"")</f>
        <v/>
      </c>
      <c r="H2799" s="113" t="str">
        <f>IF($D$13=DataValidation!$A$6,Vols!O2799/100,"")</f>
        <v/>
      </c>
    </row>
    <row r="2800" spans="7:8" ht="15.75" x14ac:dyDescent="0.25">
      <c r="G2800" s="20" t="str">
        <f>IF($D$13=DataValidation!$A$6,Vols!N2800,"")</f>
        <v/>
      </c>
      <c r="H2800" s="113" t="str">
        <f>IF($D$13=DataValidation!$A$6,Vols!O2800/100,"")</f>
        <v/>
      </c>
    </row>
    <row r="2801" spans="7:8" ht="15.75" x14ac:dyDescent="0.25">
      <c r="G2801" s="20" t="str">
        <f>IF($D$13=DataValidation!$A$6,Vols!N2801,"")</f>
        <v/>
      </c>
      <c r="H2801" s="113" t="str">
        <f>IF($D$13=DataValidation!$A$6,Vols!O2801/100,"")</f>
        <v/>
      </c>
    </row>
    <row r="2802" spans="7:8" ht="15.75" x14ac:dyDescent="0.25">
      <c r="G2802" s="20" t="str">
        <f>IF($D$13=DataValidation!$A$6,Vols!N2802,"")</f>
        <v/>
      </c>
      <c r="H2802" s="113" t="str">
        <f>IF($D$13=DataValidation!$A$6,Vols!O2802/100,"")</f>
        <v/>
      </c>
    </row>
    <row r="2803" spans="7:8" ht="15.75" x14ac:dyDescent="0.25">
      <c r="G2803" s="20" t="str">
        <f>IF($D$13=DataValidation!$A$6,Vols!N2803,"")</f>
        <v/>
      </c>
      <c r="H2803" s="113" t="str">
        <f>IF($D$13=DataValidation!$A$6,Vols!O2803/100,"")</f>
        <v/>
      </c>
    </row>
    <row r="2804" spans="7:8" ht="15.75" x14ac:dyDescent="0.25">
      <c r="G2804" s="20" t="str">
        <f>IF($D$13=DataValidation!$A$6,Vols!N2804,"")</f>
        <v/>
      </c>
      <c r="H2804" s="113" t="str">
        <f>IF($D$13=DataValidation!$A$6,Vols!O2804/100,"")</f>
        <v/>
      </c>
    </row>
    <row r="2805" spans="7:8" ht="15.75" x14ac:dyDescent="0.25">
      <c r="G2805" s="20" t="str">
        <f>IF($D$13=DataValidation!$A$6,Vols!N2805,"")</f>
        <v/>
      </c>
      <c r="H2805" s="113" t="str">
        <f>IF($D$13=DataValidation!$A$6,Vols!O2805/100,"")</f>
        <v/>
      </c>
    </row>
    <row r="2806" spans="7:8" ht="15.75" x14ac:dyDescent="0.25">
      <c r="G2806" s="20" t="str">
        <f>IF($D$13=DataValidation!$A$6,Vols!N2806,"")</f>
        <v/>
      </c>
      <c r="H2806" s="113" t="str">
        <f>IF($D$13=DataValidation!$A$6,Vols!O2806/100,"")</f>
        <v/>
      </c>
    </row>
    <row r="2807" spans="7:8" ht="15.75" x14ac:dyDescent="0.25">
      <c r="G2807" s="20" t="str">
        <f>IF($D$13=DataValidation!$A$6,Vols!N2807,"")</f>
        <v/>
      </c>
      <c r="H2807" s="113" t="str">
        <f>IF($D$13=DataValidation!$A$6,Vols!O2807/100,"")</f>
        <v/>
      </c>
    </row>
    <row r="2808" spans="7:8" ht="15.75" x14ac:dyDescent="0.25">
      <c r="G2808" s="20" t="str">
        <f>IF($D$13=DataValidation!$A$6,Vols!N2808,"")</f>
        <v/>
      </c>
      <c r="H2808" s="113" t="str">
        <f>IF($D$13=DataValidation!$A$6,Vols!O2808/100,"")</f>
        <v/>
      </c>
    </row>
    <row r="2809" spans="7:8" ht="15.75" x14ac:dyDescent="0.25">
      <c r="G2809" s="20" t="str">
        <f>IF($D$13=DataValidation!$A$6,Vols!N2809,"")</f>
        <v/>
      </c>
      <c r="H2809" s="113" t="str">
        <f>IF($D$13=DataValidation!$A$6,Vols!O2809/100,"")</f>
        <v/>
      </c>
    </row>
    <row r="2810" spans="7:8" ht="15.75" x14ac:dyDescent="0.25">
      <c r="G2810" s="20" t="str">
        <f>IF($D$13=DataValidation!$A$6,Vols!N2810,"")</f>
        <v/>
      </c>
      <c r="H2810" s="113" t="str">
        <f>IF($D$13=DataValidation!$A$6,Vols!O2810/100,"")</f>
        <v/>
      </c>
    </row>
    <row r="2811" spans="7:8" ht="15.75" x14ac:dyDescent="0.25">
      <c r="G2811" s="20" t="str">
        <f>IF($D$13=DataValidation!$A$6,Vols!N2811,"")</f>
        <v/>
      </c>
      <c r="H2811" s="113" t="str">
        <f>IF($D$13=DataValidation!$A$6,Vols!O2811/100,"")</f>
        <v/>
      </c>
    </row>
    <row r="2812" spans="7:8" ht="15.75" x14ac:dyDescent="0.25">
      <c r="G2812" s="20" t="str">
        <f>IF($D$13=DataValidation!$A$6,Vols!N2812,"")</f>
        <v/>
      </c>
      <c r="H2812" s="113" t="str">
        <f>IF($D$13=DataValidation!$A$6,Vols!O2812/100,"")</f>
        <v/>
      </c>
    </row>
    <row r="2813" spans="7:8" ht="15.75" x14ac:dyDescent="0.25">
      <c r="G2813" s="20" t="str">
        <f>IF($D$13=DataValidation!$A$6,Vols!N2813,"")</f>
        <v/>
      </c>
      <c r="H2813" s="113" t="str">
        <f>IF($D$13=DataValidation!$A$6,Vols!O2813/100,"")</f>
        <v/>
      </c>
    </row>
    <row r="2814" spans="7:8" ht="15.75" x14ac:dyDescent="0.25">
      <c r="G2814" s="20" t="str">
        <f>IF($D$13=DataValidation!$A$6,Vols!N2814,"")</f>
        <v/>
      </c>
      <c r="H2814" s="113" t="str">
        <f>IF($D$13=DataValidation!$A$6,Vols!O2814/100,"")</f>
        <v/>
      </c>
    </row>
    <row r="2815" spans="7:8" ht="15.75" x14ac:dyDescent="0.25">
      <c r="G2815" s="20" t="str">
        <f>IF($D$13=DataValidation!$A$6,Vols!N2815,"")</f>
        <v/>
      </c>
      <c r="H2815" s="113" t="str">
        <f>IF($D$13=DataValidation!$A$6,Vols!O2815/100,"")</f>
        <v/>
      </c>
    </row>
    <row r="2816" spans="7:8" ht="15.75" x14ac:dyDescent="0.25">
      <c r="G2816" s="20" t="str">
        <f>IF($D$13=DataValidation!$A$6,Vols!N2816,"")</f>
        <v/>
      </c>
      <c r="H2816" s="113" t="str">
        <f>IF($D$13=DataValidation!$A$6,Vols!O2816/100,"")</f>
        <v/>
      </c>
    </row>
    <row r="2817" spans="7:8" ht="15.75" x14ac:dyDescent="0.25">
      <c r="G2817" s="20" t="str">
        <f>IF($D$13=DataValidation!$A$6,Vols!N2817,"")</f>
        <v/>
      </c>
      <c r="H2817" s="113" t="str">
        <f>IF($D$13=DataValidation!$A$6,Vols!O2817/100,"")</f>
        <v/>
      </c>
    </row>
    <row r="2818" spans="7:8" ht="15.75" x14ac:dyDescent="0.25">
      <c r="G2818" s="20" t="str">
        <f>IF($D$13=DataValidation!$A$6,Vols!N2818,"")</f>
        <v/>
      </c>
      <c r="H2818" s="113" t="str">
        <f>IF($D$13=DataValidation!$A$6,Vols!O2818/100,"")</f>
        <v/>
      </c>
    </row>
    <row r="2819" spans="7:8" ht="15.75" x14ac:dyDescent="0.25">
      <c r="G2819" s="20" t="str">
        <f>IF($D$13=DataValidation!$A$6,Vols!N2819,"")</f>
        <v/>
      </c>
      <c r="H2819" s="113" t="str">
        <f>IF($D$13=DataValidation!$A$6,Vols!O2819/100,"")</f>
        <v/>
      </c>
    </row>
    <row r="2820" spans="7:8" ht="15.75" x14ac:dyDescent="0.25">
      <c r="G2820" s="20" t="str">
        <f>IF($D$13=DataValidation!$A$6,Vols!N2820,"")</f>
        <v/>
      </c>
      <c r="H2820" s="113" t="str">
        <f>IF($D$13=DataValidation!$A$6,Vols!O2820/100,"")</f>
        <v/>
      </c>
    </row>
    <row r="2821" spans="7:8" ht="15.75" x14ac:dyDescent="0.25">
      <c r="G2821" s="20" t="str">
        <f>IF($D$13=DataValidation!$A$6,Vols!N2821,"")</f>
        <v/>
      </c>
      <c r="H2821" s="113" t="str">
        <f>IF($D$13=DataValidation!$A$6,Vols!O2821/100,"")</f>
        <v/>
      </c>
    </row>
    <row r="2822" spans="7:8" ht="15.75" x14ac:dyDescent="0.25">
      <c r="G2822" s="20" t="str">
        <f>IF($D$13=DataValidation!$A$6,Vols!N2822,"")</f>
        <v/>
      </c>
      <c r="H2822" s="113" t="str">
        <f>IF($D$13=DataValidation!$A$6,Vols!O2822/100,"")</f>
        <v/>
      </c>
    </row>
    <row r="2823" spans="7:8" ht="15.75" x14ac:dyDescent="0.25">
      <c r="G2823" s="20" t="str">
        <f>IF($D$13=DataValidation!$A$6,Vols!N2823,"")</f>
        <v/>
      </c>
      <c r="H2823" s="113" t="str">
        <f>IF($D$13=DataValidation!$A$6,Vols!O2823/100,"")</f>
        <v/>
      </c>
    </row>
    <row r="2824" spans="7:8" ht="15.75" x14ac:dyDescent="0.25">
      <c r="G2824" s="20" t="str">
        <f>IF($D$13=DataValidation!$A$6,Vols!N2824,"")</f>
        <v/>
      </c>
      <c r="H2824" s="113" t="str">
        <f>IF($D$13=DataValidation!$A$6,Vols!O2824/100,"")</f>
        <v/>
      </c>
    </row>
    <row r="2825" spans="7:8" ht="15.75" x14ac:dyDescent="0.25">
      <c r="G2825" s="20" t="str">
        <f>IF($D$13=DataValidation!$A$6,Vols!N2825,"")</f>
        <v/>
      </c>
      <c r="H2825" s="113" t="str">
        <f>IF($D$13=DataValidation!$A$6,Vols!O2825/100,"")</f>
        <v/>
      </c>
    </row>
    <row r="2826" spans="7:8" ht="15.75" x14ac:dyDescent="0.25">
      <c r="G2826" s="20" t="str">
        <f>IF($D$13=DataValidation!$A$6,Vols!N2826,"")</f>
        <v/>
      </c>
      <c r="H2826" s="113" t="str">
        <f>IF($D$13=DataValidation!$A$6,Vols!O2826/100,"")</f>
        <v/>
      </c>
    </row>
    <row r="2827" spans="7:8" ht="15.75" x14ac:dyDescent="0.25">
      <c r="G2827" s="20" t="str">
        <f>IF($D$13=DataValidation!$A$6,Vols!N2827,"")</f>
        <v/>
      </c>
      <c r="H2827" s="113" t="str">
        <f>IF($D$13=DataValidation!$A$6,Vols!O2827/100,"")</f>
        <v/>
      </c>
    </row>
    <row r="2828" spans="7:8" ht="15.75" x14ac:dyDescent="0.25">
      <c r="G2828" s="20" t="str">
        <f>IF($D$13=DataValidation!$A$6,Vols!N2828,"")</f>
        <v/>
      </c>
      <c r="H2828" s="113" t="str">
        <f>IF($D$13=DataValidation!$A$6,Vols!O2828/100,"")</f>
        <v/>
      </c>
    </row>
    <row r="2829" spans="7:8" ht="15.75" x14ac:dyDescent="0.25">
      <c r="G2829" s="20" t="str">
        <f>IF($D$13=DataValidation!$A$6,Vols!N2829,"")</f>
        <v/>
      </c>
      <c r="H2829" s="113" t="str">
        <f>IF($D$13=DataValidation!$A$6,Vols!O2829/100,"")</f>
        <v/>
      </c>
    </row>
    <row r="2830" spans="7:8" ht="15.75" x14ac:dyDescent="0.25">
      <c r="G2830" s="20" t="str">
        <f>IF($D$13=DataValidation!$A$6,Vols!N2830,"")</f>
        <v/>
      </c>
      <c r="H2830" s="113" t="str">
        <f>IF($D$13=DataValidation!$A$6,Vols!O2830/100,"")</f>
        <v/>
      </c>
    </row>
    <row r="2831" spans="7:8" ht="15.75" x14ac:dyDescent="0.25">
      <c r="G2831" s="20" t="str">
        <f>IF($D$13=DataValidation!$A$6,Vols!N2831,"")</f>
        <v/>
      </c>
      <c r="H2831" s="113" t="str">
        <f>IF($D$13=DataValidation!$A$6,Vols!O2831/100,"")</f>
        <v/>
      </c>
    </row>
    <row r="2832" spans="7:8" ht="15.75" x14ac:dyDescent="0.25">
      <c r="G2832" s="20" t="str">
        <f>IF($D$13=DataValidation!$A$6,Vols!N2832,"")</f>
        <v/>
      </c>
      <c r="H2832" s="113" t="str">
        <f>IF($D$13=DataValidation!$A$6,Vols!O2832/100,"")</f>
        <v/>
      </c>
    </row>
    <row r="2833" spans="7:8" ht="15.75" x14ac:dyDescent="0.25">
      <c r="G2833" s="20" t="str">
        <f>IF($D$13=DataValidation!$A$6,Vols!N2833,"")</f>
        <v/>
      </c>
      <c r="H2833" s="113" t="str">
        <f>IF($D$13=DataValidation!$A$6,Vols!O2833/100,"")</f>
        <v/>
      </c>
    </row>
    <row r="2834" spans="7:8" ht="15.75" x14ac:dyDescent="0.25">
      <c r="G2834" s="20" t="str">
        <f>IF($D$13=DataValidation!$A$6,Vols!N2834,"")</f>
        <v/>
      </c>
      <c r="H2834" s="113" t="str">
        <f>IF($D$13=DataValidation!$A$6,Vols!O2834/100,"")</f>
        <v/>
      </c>
    </row>
    <row r="2835" spans="7:8" ht="15.75" x14ac:dyDescent="0.25">
      <c r="G2835" s="20" t="str">
        <f>IF($D$13=DataValidation!$A$6,Vols!N2835,"")</f>
        <v/>
      </c>
      <c r="H2835" s="113" t="str">
        <f>IF($D$13=DataValidation!$A$6,Vols!O2835/100,"")</f>
        <v/>
      </c>
    </row>
    <row r="2836" spans="7:8" ht="15.75" x14ac:dyDescent="0.25">
      <c r="G2836" s="20" t="str">
        <f>IF($D$13=DataValidation!$A$6,Vols!N2836,"")</f>
        <v/>
      </c>
      <c r="H2836" s="113" t="str">
        <f>IF($D$13=DataValidation!$A$6,Vols!O2836/100,"")</f>
        <v/>
      </c>
    </row>
    <row r="2837" spans="7:8" ht="15.75" x14ac:dyDescent="0.25">
      <c r="G2837" s="20" t="str">
        <f>IF($D$13=DataValidation!$A$6,Vols!N2837,"")</f>
        <v/>
      </c>
      <c r="H2837" s="113" t="str">
        <f>IF($D$13=DataValidation!$A$6,Vols!O2837/100,"")</f>
        <v/>
      </c>
    </row>
    <row r="2838" spans="7:8" ht="15.75" x14ac:dyDescent="0.25">
      <c r="G2838" s="20" t="str">
        <f>IF($D$13=DataValidation!$A$6,Vols!N2838,"")</f>
        <v/>
      </c>
      <c r="H2838" s="113" t="str">
        <f>IF($D$13=DataValidation!$A$6,Vols!O2838/100,"")</f>
        <v/>
      </c>
    </row>
    <row r="2839" spans="7:8" ht="15.75" x14ac:dyDescent="0.25">
      <c r="G2839" s="20" t="str">
        <f>IF($D$13=DataValidation!$A$6,Vols!N2839,"")</f>
        <v/>
      </c>
      <c r="H2839" s="113" t="str">
        <f>IF($D$13=DataValidation!$A$6,Vols!O2839/100,"")</f>
        <v/>
      </c>
    </row>
    <row r="2840" spans="7:8" ht="15.75" x14ac:dyDescent="0.25">
      <c r="G2840" s="20" t="str">
        <f>IF($D$13=DataValidation!$A$6,Vols!N2840,"")</f>
        <v/>
      </c>
      <c r="H2840" s="113" t="str">
        <f>IF($D$13=DataValidation!$A$6,Vols!O2840/100,"")</f>
        <v/>
      </c>
    </row>
    <row r="2841" spans="7:8" ht="15.75" x14ac:dyDescent="0.25">
      <c r="G2841" s="20" t="str">
        <f>IF($D$13=DataValidation!$A$6,Vols!N2841,"")</f>
        <v/>
      </c>
      <c r="H2841" s="113" t="str">
        <f>IF($D$13=DataValidation!$A$6,Vols!O2841/100,"")</f>
        <v/>
      </c>
    </row>
    <row r="2842" spans="7:8" ht="15.75" x14ac:dyDescent="0.25">
      <c r="G2842" s="20" t="str">
        <f>IF($D$13=DataValidation!$A$6,Vols!N2842,"")</f>
        <v/>
      </c>
      <c r="H2842" s="113" t="str">
        <f>IF($D$13=DataValidation!$A$6,Vols!O2842/100,"")</f>
        <v/>
      </c>
    </row>
    <row r="2843" spans="7:8" ht="15.75" x14ac:dyDescent="0.25">
      <c r="G2843" s="20" t="str">
        <f>IF($D$13=DataValidation!$A$6,Vols!N2843,"")</f>
        <v/>
      </c>
      <c r="H2843" s="113" t="str">
        <f>IF($D$13=DataValidation!$A$6,Vols!O2843/100,"")</f>
        <v/>
      </c>
    </row>
    <row r="2844" spans="7:8" ht="15.75" x14ac:dyDescent="0.25">
      <c r="G2844" s="20" t="str">
        <f>IF($D$13=DataValidation!$A$6,Vols!N2844,"")</f>
        <v/>
      </c>
      <c r="H2844" s="113" t="str">
        <f>IF($D$13=DataValidation!$A$6,Vols!O2844/100,"")</f>
        <v/>
      </c>
    </row>
    <row r="2845" spans="7:8" ht="15.75" x14ac:dyDescent="0.25">
      <c r="G2845" s="20" t="str">
        <f>IF($D$13=DataValidation!$A$6,Vols!N2845,"")</f>
        <v/>
      </c>
      <c r="H2845" s="113" t="str">
        <f>IF($D$13=DataValidation!$A$6,Vols!O2845/100,"")</f>
        <v/>
      </c>
    </row>
    <row r="2846" spans="7:8" ht="15.75" x14ac:dyDescent="0.25">
      <c r="G2846" s="20" t="str">
        <f>IF($D$13=DataValidation!$A$6,Vols!N2846,"")</f>
        <v/>
      </c>
      <c r="H2846" s="113" t="str">
        <f>IF($D$13=DataValidation!$A$6,Vols!O2846/100,"")</f>
        <v/>
      </c>
    </row>
    <row r="2847" spans="7:8" ht="15.75" x14ac:dyDescent="0.25">
      <c r="G2847" s="20" t="str">
        <f>IF($D$13=DataValidation!$A$6,Vols!N2847,"")</f>
        <v/>
      </c>
      <c r="H2847" s="113" t="str">
        <f>IF($D$13=DataValidation!$A$6,Vols!O2847/100,"")</f>
        <v/>
      </c>
    </row>
    <row r="2848" spans="7:8" ht="15.75" x14ac:dyDescent="0.25">
      <c r="G2848" s="20" t="str">
        <f>IF($D$13=DataValidation!$A$6,Vols!N2848,"")</f>
        <v/>
      </c>
      <c r="H2848" s="113" t="str">
        <f>IF($D$13=DataValidation!$A$6,Vols!O2848/100,"")</f>
        <v/>
      </c>
    </row>
    <row r="2849" spans="7:8" ht="15.75" x14ac:dyDescent="0.25">
      <c r="G2849" s="20" t="str">
        <f>IF($D$13=DataValidation!$A$6,Vols!N2849,"")</f>
        <v/>
      </c>
      <c r="H2849" s="113" t="str">
        <f>IF($D$13=DataValidation!$A$6,Vols!O2849/100,"")</f>
        <v/>
      </c>
    </row>
    <row r="2850" spans="7:8" ht="15.75" x14ac:dyDescent="0.25">
      <c r="G2850" s="20" t="str">
        <f>IF($D$13=DataValidation!$A$6,Vols!N2850,"")</f>
        <v/>
      </c>
      <c r="H2850" s="113" t="str">
        <f>IF($D$13=DataValidation!$A$6,Vols!O2850/100,"")</f>
        <v/>
      </c>
    </row>
    <row r="2851" spans="7:8" ht="15.75" x14ac:dyDescent="0.25">
      <c r="G2851" s="20" t="str">
        <f>IF($D$13=DataValidation!$A$6,Vols!N2851,"")</f>
        <v/>
      </c>
      <c r="H2851" s="113" t="str">
        <f>IF($D$13=DataValidation!$A$6,Vols!O2851/100,"")</f>
        <v/>
      </c>
    </row>
    <row r="2852" spans="7:8" ht="15.75" x14ac:dyDescent="0.25">
      <c r="G2852" s="20" t="str">
        <f>IF($D$13=DataValidation!$A$6,Vols!N2852,"")</f>
        <v/>
      </c>
      <c r="H2852" s="113" t="str">
        <f>IF($D$13=DataValidation!$A$6,Vols!O2852/100,"")</f>
        <v/>
      </c>
    </row>
    <row r="2853" spans="7:8" ht="15.75" x14ac:dyDescent="0.25">
      <c r="G2853" s="20" t="str">
        <f>IF($D$13=DataValidation!$A$6,Vols!N2853,"")</f>
        <v/>
      </c>
      <c r="H2853" s="113" t="str">
        <f>IF($D$13=DataValidation!$A$6,Vols!O2853/100,"")</f>
        <v/>
      </c>
    </row>
    <row r="2854" spans="7:8" ht="15.75" x14ac:dyDescent="0.25">
      <c r="G2854" s="20" t="str">
        <f>IF($D$13=DataValidation!$A$6,Vols!N2854,"")</f>
        <v/>
      </c>
      <c r="H2854" s="113" t="str">
        <f>IF($D$13=DataValidation!$A$6,Vols!O2854/100,"")</f>
        <v/>
      </c>
    </row>
    <row r="2855" spans="7:8" ht="15.75" x14ac:dyDescent="0.25">
      <c r="G2855" s="20" t="str">
        <f>IF($D$13=DataValidation!$A$6,Vols!N2855,"")</f>
        <v/>
      </c>
      <c r="H2855" s="113" t="str">
        <f>IF($D$13=DataValidation!$A$6,Vols!O2855/100,"")</f>
        <v/>
      </c>
    </row>
    <row r="2856" spans="7:8" ht="15.75" x14ac:dyDescent="0.25">
      <c r="G2856" s="20" t="str">
        <f>IF($D$13=DataValidation!$A$6,Vols!N2856,"")</f>
        <v/>
      </c>
      <c r="H2856" s="113" t="str">
        <f>IF($D$13=DataValidation!$A$6,Vols!O2856/100,"")</f>
        <v/>
      </c>
    </row>
    <row r="2857" spans="7:8" ht="15.75" x14ac:dyDescent="0.25">
      <c r="G2857" s="20" t="str">
        <f>IF($D$13=DataValidation!$A$6,Vols!N2857,"")</f>
        <v/>
      </c>
      <c r="H2857" s="113" t="str">
        <f>IF($D$13=DataValidation!$A$6,Vols!O2857/100,"")</f>
        <v/>
      </c>
    </row>
    <row r="2858" spans="7:8" ht="15.75" x14ac:dyDescent="0.25">
      <c r="G2858" s="20" t="str">
        <f>IF($D$13=DataValidation!$A$6,Vols!N2858,"")</f>
        <v/>
      </c>
      <c r="H2858" s="113" t="str">
        <f>IF($D$13=DataValidation!$A$6,Vols!O2858/100,"")</f>
        <v/>
      </c>
    </row>
    <row r="2859" spans="7:8" ht="15.75" x14ac:dyDescent="0.25">
      <c r="G2859" s="20" t="str">
        <f>IF($D$13=DataValidation!$A$6,Vols!N2859,"")</f>
        <v/>
      </c>
      <c r="H2859" s="113" t="str">
        <f>IF($D$13=DataValidation!$A$6,Vols!O2859/100,"")</f>
        <v/>
      </c>
    </row>
    <row r="2860" spans="7:8" ht="15.75" x14ac:dyDescent="0.25">
      <c r="G2860" s="20" t="str">
        <f>IF($D$13=DataValidation!$A$6,Vols!N2860,"")</f>
        <v/>
      </c>
      <c r="H2860" s="113" t="str">
        <f>IF($D$13=DataValidation!$A$6,Vols!O2860/100,"")</f>
        <v/>
      </c>
    </row>
    <row r="2861" spans="7:8" ht="15.75" x14ac:dyDescent="0.25">
      <c r="G2861" s="20" t="str">
        <f>IF($D$13=DataValidation!$A$6,Vols!N2861,"")</f>
        <v/>
      </c>
      <c r="H2861" s="113" t="str">
        <f>IF($D$13=DataValidation!$A$6,Vols!O2861/100,"")</f>
        <v/>
      </c>
    </row>
    <row r="2862" spans="7:8" ht="15.75" x14ac:dyDescent="0.25">
      <c r="G2862" s="20" t="str">
        <f>IF($D$13=DataValidation!$A$6,Vols!N2862,"")</f>
        <v/>
      </c>
      <c r="H2862" s="113" t="str">
        <f>IF($D$13=DataValidation!$A$6,Vols!O2862/100,"")</f>
        <v/>
      </c>
    </row>
    <row r="2863" spans="7:8" ht="15.75" x14ac:dyDescent="0.25">
      <c r="G2863" s="20" t="str">
        <f>IF($D$13=DataValidation!$A$6,Vols!N2863,"")</f>
        <v/>
      </c>
      <c r="H2863" s="113" t="str">
        <f>IF($D$13=DataValidation!$A$6,Vols!O2863/100,"")</f>
        <v/>
      </c>
    </row>
    <row r="2864" spans="7:8" ht="15.75" x14ac:dyDescent="0.25">
      <c r="G2864" s="20" t="str">
        <f>IF($D$13=DataValidation!$A$6,Vols!N2864,"")</f>
        <v/>
      </c>
      <c r="H2864" s="113" t="str">
        <f>IF($D$13=DataValidation!$A$6,Vols!O2864/100,"")</f>
        <v/>
      </c>
    </row>
    <row r="2865" spans="7:8" ht="15.75" x14ac:dyDescent="0.25">
      <c r="G2865" s="20" t="str">
        <f>IF($D$13=DataValidation!$A$6,Vols!N2865,"")</f>
        <v/>
      </c>
      <c r="H2865" s="113" t="str">
        <f>IF($D$13=DataValidation!$A$6,Vols!O2865/100,"")</f>
        <v/>
      </c>
    </row>
    <row r="2866" spans="7:8" ht="15.75" x14ac:dyDescent="0.25">
      <c r="G2866" s="20" t="str">
        <f>IF($D$13=DataValidation!$A$6,Vols!N2866,"")</f>
        <v/>
      </c>
      <c r="H2866" s="113" t="str">
        <f>IF($D$13=DataValidation!$A$6,Vols!O2866/100,"")</f>
        <v/>
      </c>
    </row>
    <row r="2867" spans="7:8" ht="15.75" x14ac:dyDescent="0.25">
      <c r="G2867" s="20" t="str">
        <f>IF($D$13=DataValidation!$A$6,Vols!N2867,"")</f>
        <v/>
      </c>
      <c r="H2867" s="113" t="str">
        <f>IF($D$13=DataValidation!$A$6,Vols!O2867/100,"")</f>
        <v/>
      </c>
    </row>
    <row r="2868" spans="7:8" ht="15.75" x14ac:dyDescent="0.25">
      <c r="G2868" s="20" t="str">
        <f>IF($D$13=DataValidation!$A$6,Vols!N2868,"")</f>
        <v/>
      </c>
      <c r="H2868" s="113" t="str">
        <f>IF($D$13=DataValidation!$A$6,Vols!O2868/100,"")</f>
        <v/>
      </c>
    </row>
    <row r="2869" spans="7:8" ht="15.75" x14ac:dyDescent="0.25">
      <c r="G2869" s="20" t="str">
        <f>IF($D$13=DataValidation!$A$6,Vols!N2869,"")</f>
        <v/>
      </c>
      <c r="H2869" s="113" t="str">
        <f>IF($D$13=DataValidation!$A$6,Vols!O2869/100,"")</f>
        <v/>
      </c>
    </row>
    <row r="2870" spans="7:8" ht="15.75" x14ac:dyDescent="0.25">
      <c r="G2870" s="20" t="str">
        <f>IF($D$13=DataValidation!$A$6,Vols!N2870,"")</f>
        <v/>
      </c>
      <c r="H2870" s="113" t="str">
        <f>IF($D$13=DataValidation!$A$6,Vols!O2870/100,"")</f>
        <v/>
      </c>
    </row>
    <row r="2871" spans="7:8" ht="15.75" x14ac:dyDescent="0.25">
      <c r="G2871" s="20" t="str">
        <f>IF($D$13=DataValidation!$A$6,Vols!N2871,"")</f>
        <v/>
      </c>
      <c r="H2871" s="113" t="str">
        <f>IF($D$13=DataValidation!$A$6,Vols!O2871/100,"")</f>
        <v/>
      </c>
    </row>
    <row r="2872" spans="7:8" ht="15.75" x14ac:dyDescent="0.25">
      <c r="G2872" s="20" t="str">
        <f>IF($D$13=DataValidation!$A$6,Vols!N2872,"")</f>
        <v/>
      </c>
      <c r="H2872" s="113" t="str">
        <f>IF($D$13=DataValidation!$A$6,Vols!O2872/100,"")</f>
        <v/>
      </c>
    </row>
    <row r="2873" spans="7:8" ht="15.75" x14ac:dyDescent="0.25">
      <c r="G2873" s="20" t="str">
        <f>IF($D$13=DataValidation!$A$6,Vols!N2873,"")</f>
        <v/>
      </c>
      <c r="H2873" s="113" t="str">
        <f>IF($D$13=DataValidation!$A$6,Vols!O2873/100,"")</f>
        <v/>
      </c>
    </row>
    <row r="2874" spans="7:8" ht="15.75" x14ac:dyDescent="0.25">
      <c r="G2874" s="20" t="str">
        <f>IF($D$13=DataValidation!$A$6,Vols!N2874,"")</f>
        <v/>
      </c>
      <c r="H2874" s="113" t="str">
        <f>IF($D$13=DataValidation!$A$6,Vols!O2874/100,"")</f>
        <v/>
      </c>
    </row>
    <row r="2875" spans="7:8" ht="15.75" x14ac:dyDescent="0.25">
      <c r="G2875" s="20" t="str">
        <f>IF($D$13=DataValidation!$A$6,Vols!N2875,"")</f>
        <v/>
      </c>
      <c r="H2875" s="113" t="str">
        <f>IF($D$13=DataValidation!$A$6,Vols!O2875/100,"")</f>
        <v/>
      </c>
    </row>
    <row r="2876" spans="7:8" ht="15.75" x14ac:dyDescent="0.25">
      <c r="G2876" s="20" t="str">
        <f>IF($D$13=DataValidation!$A$6,Vols!N2876,"")</f>
        <v/>
      </c>
      <c r="H2876" s="113" t="str">
        <f>IF($D$13=DataValidation!$A$6,Vols!O2876/100,"")</f>
        <v/>
      </c>
    </row>
    <row r="2877" spans="7:8" ht="15.75" x14ac:dyDescent="0.25">
      <c r="G2877" s="20" t="str">
        <f>IF($D$13=DataValidation!$A$6,Vols!N2877,"")</f>
        <v/>
      </c>
      <c r="H2877" s="113" t="str">
        <f>IF($D$13=DataValidation!$A$6,Vols!O2877/100,"")</f>
        <v/>
      </c>
    </row>
    <row r="2878" spans="7:8" ht="15.75" x14ac:dyDescent="0.25">
      <c r="G2878" s="20" t="str">
        <f>IF($D$13=DataValidation!$A$6,Vols!N2878,"")</f>
        <v/>
      </c>
      <c r="H2878" s="113" t="str">
        <f>IF($D$13=DataValidation!$A$6,Vols!O2878/100,"")</f>
        <v/>
      </c>
    </row>
    <row r="2879" spans="7:8" ht="15.75" x14ac:dyDescent="0.25">
      <c r="G2879" s="20" t="str">
        <f>IF($D$13=DataValidation!$A$6,Vols!N2879,"")</f>
        <v/>
      </c>
      <c r="H2879" s="113" t="str">
        <f>IF($D$13=DataValidation!$A$6,Vols!O2879/100,"")</f>
        <v/>
      </c>
    </row>
    <row r="2880" spans="7:8" ht="15.75" x14ac:dyDescent="0.25">
      <c r="G2880" s="20" t="str">
        <f>IF($D$13=DataValidation!$A$6,Vols!N2880,"")</f>
        <v/>
      </c>
      <c r="H2880" s="113" t="str">
        <f>IF($D$13=DataValidation!$A$6,Vols!O2880/100,"")</f>
        <v/>
      </c>
    </row>
    <row r="2881" spans="7:8" ht="15.75" x14ac:dyDescent="0.25">
      <c r="G2881" s="20" t="str">
        <f>IF($D$13=DataValidation!$A$6,Vols!N2881,"")</f>
        <v/>
      </c>
      <c r="H2881" s="113" t="str">
        <f>IF($D$13=DataValidation!$A$6,Vols!O2881/100,"")</f>
        <v/>
      </c>
    </row>
    <row r="2882" spans="7:8" ht="15.75" x14ac:dyDescent="0.25">
      <c r="G2882" s="20" t="str">
        <f>IF($D$13=DataValidation!$A$6,Vols!N2882,"")</f>
        <v/>
      </c>
      <c r="H2882" s="113" t="str">
        <f>IF($D$13=DataValidation!$A$6,Vols!O2882/100,"")</f>
        <v/>
      </c>
    </row>
    <row r="2883" spans="7:8" ht="15.75" x14ac:dyDescent="0.25">
      <c r="G2883" s="20" t="str">
        <f>IF($D$13=DataValidation!$A$6,Vols!N2883,"")</f>
        <v/>
      </c>
      <c r="H2883" s="113" t="str">
        <f>IF($D$13=DataValidation!$A$6,Vols!O2883/100,"")</f>
        <v/>
      </c>
    </row>
    <row r="2884" spans="7:8" ht="15.75" x14ac:dyDescent="0.25">
      <c r="G2884" s="20" t="str">
        <f>IF($D$13=DataValidation!$A$6,Vols!N2884,"")</f>
        <v/>
      </c>
      <c r="H2884" s="113" t="str">
        <f>IF($D$13=DataValidation!$A$6,Vols!O2884/100,"")</f>
        <v/>
      </c>
    </row>
    <row r="2885" spans="7:8" ht="15.75" x14ac:dyDescent="0.25">
      <c r="G2885" s="20" t="str">
        <f>IF($D$13=DataValidation!$A$6,Vols!N2885,"")</f>
        <v/>
      </c>
      <c r="H2885" s="113" t="str">
        <f>IF($D$13=DataValidation!$A$6,Vols!O2885/100,"")</f>
        <v/>
      </c>
    </row>
    <row r="2886" spans="7:8" ht="15.75" x14ac:dyDescent="0.25">
      <c r="G2886" s="20" t="str">
        <f>IF($D$13=DataValidation!$A$6,Vols!N2886,"")</f>
        <v/>
      </c>
      <c r="H2886" s="113" t="str">
        <f>IF($D$13=DataValidation!$A$6,Vols!O2886/100,"")</f>
        <v/>
      </c>
    </row>
    <row r="2887" spans="7:8" ht="15.75" x14ac:dyDescent="0.25">
      <c r="G2887" s="20" t="str">
        <f>IF($D$13=DataValidation!$A$6,Vols!N2887,"")</f>
        <v/>
      </c>
      <c r="H2887" s="113" t="str">
        <f>IF($D$13=DataValidation!$A$6,Vols!O2887/100,"")</f>
        <v/>
      </c>
    </row>
    <row r="2888" spans="7:8" ht="15.75" x14ac:dyDescent="0.25">
      <c r="G2888" s="20" t="str">
        <f>IF($D$13=DataValidation!$A$6,Vols!N2888,"")</f>
        <v/>
      </c>
      <c r="H2888" s="113" t="str">
        <f>IF($D$13=DataValidation!$A$6,Vols!O2888/100,"")</f>
        <v/>
      </c>
    </row>
    <row r="2889" spans="7:8" ht="15.75" x14ac:dyDescent="0.25">
      <c r="G2889" s="20" t="str">
        <f>IF($D$13=DataValidation!$A$6,Vols!N2889,"")</f>
        <v/>
      </c>
      <c r="H2889" s="113" t="str">
        <f>IF($D$13=DataValidation!$A$6,Vols!O2889/100,"")</f>
        <v/>
      </c>
    </row>
    <row r="2890" spans="7:8" ht="15.75" x14ac:dyDescent="0.25">
      <c r="G2890" s="20" t="str">
        <f>IF($D$13=DataValidation!$A$6,Vols!N2890,"")</f>
        <v/>
      </c>
      <c r="H2890" s="113" t="str">
        <f>IF($D$13=DataValidation!$A$6,Vols!O2890/100,"")</f>
        <v/>
      </c>
    </row>
    <row r="2891" spans="7:8" ht="15.75" x14ac:dyDescent="0.25">
      <c r="G2891" s="20" t="str">
        <f>IF($D$13=DataValidation!$A$6,Vols!N2891,"")</f>
        <v/>
      </c>
      <c r="H2891" s="113" t="str">
        <f>IF($D$13=DataValidation!$A$6,Vols!O2891/100,"")</f>
        <v/>
      </c>
    </row>
    <row r="2892" spans="7:8" ht="15.75" x14ac:dyDescent="0.25">
      <c r="G2892" s="20" t="str">
        <f>IF($D$13=DataValidation!$A$6,Vols!N2892,"")</f>
        <v/>
      </c>
      <c r="H2892" s="113" t="str">
        <f>IF($D$13=DataValidation!$A$6,Vols!O2892/100,"")</f>
        <v/>
      </c>
    </row>
    <row r="2893" spans="7:8" ht="15.75" x14ac:dyDescent="0.25">
      <c r="G2893" s="20" t="str">
        <f>IF($D$13=DataValidation!$A$6,Vols!N2893,"")</f>
        <v/>
      </c>
      <c r="H2893" s="113" t="str">
        <f>IF($D$13=DataValidation!$A$6,Vols!O2893/100,"")</f>
        <v/>
      </c>
    </row>
    <row r="2894" spans="7:8" ht="15.75" x14ac:dyDescent="0.25">
      <c r="G2894" s="20" t="str">
        <f>IF($D$13=DataValidation!$A$6,Vols!N2894,"")</f>
        <v/>
      </c>
      <c r="H2894" s="113" t="str">
        <f>IF($D$13=DataValidation!$A$6,Vols!O2894/100,"")</f>
        <v/>
      </c>
    </row>
    <row r="2895" spans="7:8" ht="15.75" x14ac:dyDescent="0.25">
      <c r="G2895" s="20" t="str">
        <f>IF($D$13=DataValidation!$A$6,Vols!N2895,"")</f>
        <v/>
      </c>
      <c r="H2895" s="113" t="str">
        <f>IF($D$13=DataValidation!$A$6,Vols!O2895/100,"")</f>
        <v/>
      </c>
    </row>
    <row r="2896" spans="7:8" ht="15.75" x14ac:dyDescent="0.25">
      <c r="G2896" s="20" t="str">
        <f>IF($D$13=DataValidation!$A$6,Vols!N2896,"")</f>
        <v/>
      </c>
      <c r="H2896" s="113" t="str">
        <f>IF($D$13=DataValidation!$A$6,Vols!O2896/100,"")</f>
        <v/>
      </c>
    </row>
    <row r="2897" spans="7:8" ht="15.75" x14ac:dyDescent="0.25">
      <c r="G2897" s="20" t="str">
        <f>IF($D$13=DataValidation!$A$6,Vols!N2897,"")</f>
        <v/>
      </c>
      <c r="H2897" s="113" t="str">
        <f>IF($D$13=DataValidation!$A$6,Vols!O2897/100,"")</f>
        <v/>
      </c>
    </row>
    <row r="2898" spans="7:8" ht="15.75" x14ac:dyDescent="0.25">
      <c r="G2898" s="20" t="str">
        <f>IF($D$13=DataValidation!$A$6,Vols!N2898,"")</f>
        <v/>
      </c>
      <c r="H2898" s="113" t="str">
        <f>IF($D$13=DataValidation!$A$6,Vols!O2898/100,"")</f>
        <v/>
      </c>
    </row>
    <row r="2899" spans="7:8" ht="15.75" x14ac:dyDescent="0.25">
      <c r="G2899" s="20" t="str">
        <f>IF($D$13=DataValidation!$A$6,Vols!N2899,"")</f>
        <v/>
      </c>
      <c r="H2899" s="113" t="str">
        <f>IF($D$13=DataValidation!$A$6,Vols!O2899/100,"")</f>
        <v/>
      </c>
    </row>
    <row r="2900" spans="7:8" ht="15.75" x14ac:dyDescent="0.25">
      <c r="G2900" s="20" t="str">
        <f>IF($D$13=DataValidation!$A$6,Vols!N2900,"")</f>
        <v/>
      </c>
      <c r="H2900" s="113" t="str">
        <f>IF($D$13=DataValidation!$A$6,Vols!O2900/100,"")</f>
        <v/>
      </c>
    </row>
    <row r="2901" spans="7:8" ht="15.75" x14ac:dyDescent="0.25">
      <c r="G2901" s="20" t="str">
        <f>IF($D$13=DataValidation!$A$6,Vols!N2901,"")</f>
        <v/>
      </c>
      <c r="H2901" s="113" t="str">
        <f>IF($D$13=DataValidation!$A$6,Vols!O2901/100,"")</f>
        <v/>
      </c>
    </row>
    <row r="2902" spans="7:8" ht="15.75" x14ac:dyDescent="0.25">
      <c r="G2902" s="20" t="str">
        <f>IF($D$13=DataValidation!$A$6,Vols!N2902,"")</f>
        <v/>
      </c>
      <c r="H2902" s="113" t="str">
        <f>IF($D$13=DataValidation!$A$6,Vols!O2902/100,"")</f>
        <v/>
      </c>
    </row>
    <row r="2903" spans="7:8" ht="15.75" x14ac:dyDescent="0.25">
      <c r="G2903" s="20" t="str">
        <f>IF($D$13=DataValidation!$A$6,Vols!N2903,"")</f>
        <v/>
      </c>
      <c r="H2903" s="113" t="str">
        <f>IF($D$13=DataValidation!$A$6,Vols!O2903/100,"")</f>
        <v/>
      </c>
    </row>
    <row r="2904" spans="7:8" ht="15.75" x14ac:dyDescent="0.25">
      <c r="G2904" s="20" t="str">
        <f>IF($D$13=DataValidation!$A$6,Vols!N2904,"")</f>
        <v/>
      </c>
      <c r="H2904" s="113" t="str">
        <f>IF($D$13=DataValidation!$A$6,Vols!O2904/100,"")</f>
        <v/>
      </c>
    </row>
    <row r="2905" spans="7:8" ht="15.75" x14ac:dyDescent="0.25">
      <c r="G2905" s="20" t="str">
        <f>IF($D$13=DataValidation!$A$6,Vols!N2905,"")</f>
        <v/>
      </c>
      <c r="H2905" s="113" t="str">
        <f>IF($D$13=DataValidation!$A$6,Vols!O2905/100,"")</f>
        <v/>
      </c>
    </row>
    <row r="2906" spans="7:8" ht="15.75" x14ac:dyDescent="0.25">
      <c r="G2906" s="20" t="str">
        <f>IF($D$13=DataValidation!$A$6,Vols!N2906,"")</f>
        <v/>
      </c>
      <c r="H2906" s="113" t="str">
        <f>IF($D$13=DataValidation!$A$6,Vols!O2906/100,"")</f>
        <v/>
      </c>
    </row>
    <row r="2907" spans="7:8" ht="15.75" x14ac:dyDescent="0.25">
      <c r="G2907" s="20" t="str">
        <f>IF($D$13=DataValidation!$A$6,Vols!N2907,"")</f>
        <v/>
      </c>
      <c r="H2907" s="113" t="str">
        <f>IF($D$13=DataValidation!$A$6,Vols!O2907/100,"")</f>
        <v/>
      </c>
    </row>
    <row r="2908" spans="7:8" ht="15.75" x14ac:dyDescent="0.25">
      <c r="G2908" s="20" t="str">
        <f>IF($D$13=DataValidation!$A$6,Vols!N2908,"")</f>
        <v/>
      </c>
      <c r="H2908" s="113" t="str">
        <f>IF($D$13=DataValidation!$A$6,Vols!O2908/100,"")</f>
        <v/>
      </c>
    </row>
    <row r="2909" spans="7:8" ht="15.75" x14ac:dyDescent="0.25">
      <c r="G2909" s="20" t="str">
        <f>IF($D$13=DataValidation!$A$6,Vols!N2909,"")</f>
        <v/>
      </c>
      <c r="H2909" s="113" t="str">
        <f>IF($D$13=DataValidation!$A$6,Vols!O2909/100,"")</f>
        <v/>
      </c>
    </row>
    <row r="2910" spans="7:8" ht="15.75" x14ac:dyDescent="0.25">
      <c r="G2910" s="20" t="str">
        <f>IF($D$13=DataValidation!$A$6,Vols!N2910,"")</f>
        <v/>
      </c>
      <c r="H2910" s="113" t="str">
        <f>IF($D$13=DataValidation!$A$6,Vols!O2910/100,"")</f>
        <v/>
      </c>
    </row>
    <row r="2911" spans="7:8" ht="15.75" x14ac:dyDescent="0.25">
      <c r="G2911" s="20" t="str">
        <f>IF($D$13=DataValidation!$A$6,Vols!N2911,"")</f>
        <v/>
      </c>
      <c r="H2911" s="113" t="str">
        <f>IF($D$13=DataValidation!$A$6,Vols!O2911/100,"")</f>
        <v/>
      </c>
    </row>
    <row r="2912" spans="7:8" ht="15.75" x14ac:dyDescent="0.25">
      <c r="G2912" s="20" t="str">
        <f>IF($D$13=DataValidation!$A$6,Vols!N2912,"")</f>
        <v/>
      </c>
      <c r="H2912" s="113" t="str">
        <f>IF($D$13=DataValidation!$A$6,Vols!O2912/100,"")</f>
        <v/>
      </c>
    </row>
    <row r="2913" spans="7:8" ht="15.75" x14ac:dyDescent="0.25">
      <c r="G2913" s="20" t="str">
        <f>IF($D$13=DataValidation!$A$6,Vols!N2913,"")</f>
        <v/>
      </c>
      <c r="H2913" s="113" t="str">
        <f>IF($D$13=DataValidation!$A$6,Vols!O2913/100,"")</f>
        <v/>
      </c>
    </row>
    <row r="2914" spans="7:8" ht="15.75" x14ac:dyDescent="0.25">
      <c r="G2914" s="20" t="str">
        <f>IF($D$13=DataValidation!$A$6,Vols!N2914,"")</f>
        <v/>
      </c>
      <c r="H2914" s="113" t="str">
        <f>IF($D$13=DataValidation!$A$6,Vols!O2914/100,"")</f>
        <v/>
      </c>
    </row>
    <row r="2915" spans="7:8" ht="15.75" x14ac:dyDescent="0.25">
      <c r="G2915" s="20" t="str">
        <f>IF($D$13=DataValidation!$A$6,Vols!N2915,"")</f>
        <v/>
      </c>
      <c r="H2915" s="113" t="str">
        <f>IF($D$13=DataValidation!$A$6,Vols!O2915/100,"")</f>
        <v/>
      </c>
    </row>
    <row r="2916" spans="7:8" ht="15.75" x14ac:dyDescent="0.25">
      <c r="G2916" s="20" t="str">
        <f>IF($D$13=DataValidation!$A$6,Vols!N2916,"")</f>
        <v/>
      </c>
      <c r="H2916" s="113" t="str">
        <f>IF($D$13=DataValidation!$A$6,Vols!O2916/100,"")</f>
        <v/>
      </c>
    </row>
    <row r="2917" spans="7:8" ht="15.75" x14ac:dyDescent="0.25">
      <c r="G2917" s="20" t="str">
        <f>IF($D$13=DataValidation!$A$6,Vols!N2917,"")</f>
        <v/>
      </c>
      <c r="H2917" s="113" t="str">
        <f>IF($D$13=DataValidation!$A$6,Vols!O2917/100,"")</f>
        <v/>
      </c>
    </row>
    <row r="2918" spans="7:8" ht="15.75" x14ac:dyDescent="0.25">
      <c r="G2918" s="20" t="str">
        <f>IF($D$13=DataValidation!$A$6,Vols!N2918,"")</f>
        <v/>
      </c>
      <c r="H2918" s="113" t="str">
        <f>IF($D$13=DataValidation!$A$6,Vols!O2918/100,"")</f>
        <v/>
      </c>
    </row>
    <row r="2919" spans="7:8" ht="15.75" x14ac:dyDescent="0.25">
      <c r="G2919" s="20" t="str">
        <f>IF($D$13=DataValidation!$A$6,Vols!N2919,"")</f>
        <v/>
      </c>
      <c r="H2919" s="113" t="str">
        <f>IF($D$13=DataValidation!$A$6,Vols!O2919/100,"")</f>
        <v/>
      </c>
    </row>
    <row r="2920" spans="7:8" ht="15.75" x14ac:dyDescent="0.25">
      <c r="G2920" s="20" t="str">
        <f>IF($D$13=DataValidation!$A$6,Vols!N2920,"")</f>
        <v/>
      </c>
      <c r="H2920" s="113" t="str">
        <f>IF($D$13=DataValidation!$A$6,Vols!O2920/100,"")</f>
        <v/>
      </c>
    </row>
    <row r="2921" spans="7:8" ht="15.75" x14ac:dyDescent="0.25">
      <c r="G2921" s="20" t="str">
        <f>IF($D$13=DataValidation!$A$6,Vols!N2921,"")</f>
        <v/>
      </c>
      <c r="H2921" s="113" t="str">
        <f>IF($D$13=DataValidation!$A$6,Vols!O2921/100,"")</f>
        <v/>
      </c>
    </row>
    <row r="2922" spans="7:8" ht="15.75" x14ac:dyDescent="0.25">
      <c r="G2922" s="20" t="str">
        <f>IF($D$13=DataValidation!$A$6,Vols!N2922,"")</f>
        <v/>
      </c>
      <c r="H2922" s="113" t="str">
        <f>IF($D$13=DataValidation!$A$6,Vols!O2922/100,"")</f>
        <v/>
      </c>
    </row>
    <row r="2923" spans="7:8" ht="15.75" x14ac:dyDescent="0.25">
      <c r="G2923" s="20" t="str">
        <f>IF($D$13=DataValidation!$A$6,Vols!N2923,"")</f>
        <v/>
      </c>
      <c r="H2923" s="113" t="str">
        <f>IF($D$13=DataValidation!$A$6,Vols!O2923/100,"")</f>
        <v/>
      </c>
    </row>
    <row r="2924" spans="7:8" ht="15.75" x14ac:dyDescent="0.25">
      <c r="G2924" s="20" t="str">
        <f>IF($D$13=DataValidation!$A$6,Vols!N2924,"")</f>
        <v/>
      </c>
      <c r="H2924" s="113" t="str">
        <f>IF($D$13=DataValidation!$A$6,Vols!O2924/100,"")</f>
        <v/>
      </c>
    </row>
    <row r="2925" spans="7:8" ht="15.75" x14ac:dyDescent="0.25">
      <c r="G2925" s="20" t="str">
        <f>IF($D$13=DataValidation!$A$6,Vols!N2925,"")</f>
        <v/>
      </c>
      <c r="H2925" s="113" t="str">
        <f>IF($D$13=DataValidation!$A$6,Vols!O2925/100,"")</f>
        <v/>
      </c>
    </row>
    <row r="2926" spans="7:8" ht="15.75" x14ac:dyDescent="0.25">
      <c r="G2926" s="20" t="str">
        <f>IF($D$13=DataValidation!$A$6,Vols!N2926,"")</f>
        <v/>
      </c>
      <c r="H2926" s="113" t="str">
        <f>IF($D$13=DataValidation!$A$6,Vols!O2926/100,"")</f>
        <v/>
      </c>
    </row>
    <row r="2927" spans="7:8" ht="15.75" x14ac:dyDescent="0.25">
      <c r="G2927" s="20" t="str">
        <f>IF($D$13=DataValidation!$A$6,Vols!N2927,"")</f>
        <v/>
      </c>
      <c r="H2927" s="113" t="str">
        <f>IF($D$13=DataValidation!$A$6,Vols!O2927/100,"")</f>
        <v/>
      </c>
    </row>
    <row r="2928" spans="7:8" ht="15.75" x14ac:dyDescent="0.25">
      <c r="G2928" s="20" t="str">
        <f>IF($D$13=DataValidation!$A$6,Vols!N2928,"")</f>
        <v/>
      </c>
      <c r="H2928" s="113" t="str">
        <f>IF($D$13=DataValidation!$A$6,Vols!O2928/100,"")</f>
        <v/>
      </c>
    </row>
    <row r="2929" spans="7:8" ht="15.75" x14ac:dyDescent="0.25">
      <c r="G2929" s="20" t="str">
        <f>IF($D$13=DataValidation!$A$6,Vols!N2929,"")</f>
        <v/>
      </c>
      <c r="H2929" s="113" t="str">
        <f>IF($D$13=DataValidation!$A$6,Vols!O2929/100,"")</f>
        <v/>
      </c>
    </row>
    <row r="2930" spans="7:8" ht="15.75" x14ac:dyDescent="0.25">
      <c r="G2930" s="20" t="str">
        <f>IF($D$13=DataValidation!$A$6,Vols!N2930,"")</f>
        <v/>
      </c>
      <c r="H2930" s="113" t="str">
        <f>IF($D$13=DataValidation!$A$6,Vols!O2930/100,"")</f>
        <v/>
      </c>
    </row>
    <row r="2931" spans="7:8" ht="15.75" x14ac:dyDescent="0.25">
      <c r="G2931" s="20" t="str">
        <f>IF($D$13=DataValidation!$A$6,Vols!N2931,"")</f>
        <v/>
      </c>
      <c r="H2931" s="113" t="str">
        <f>IF($D$13=DataValidation!$A$6,Vols!O2931/100,"")</f>
        <v/>
      </c>
    </row>
    <row r="2932" spans="7:8" ht="15.75" x14ac:dyDescent="0.25">
      <c r="G2932" s="20" t="str">
        <f>IF($D$13=DataValidation!$A$6,Vols!N2932,"")</f>
        <v/>
      </c>
      <c r="H2932" s="113" t="str">
        <f>IF($D$13=DataValidation!$A$6,Vols!O2932/100,"")</f>
        <v/>
      </c>
    </row>
    <row r="2933" spans="7:8" ht="15.75" x14ac:dyDescent="0.25">
      <c r="G2933" s="20" t="str">
        <f>IF($D$13=DataValidation!$A$6,Vols!N2933,"")</f>
        <v/>
      </c>
      <c r="H2933" s="113" t="str">
        <f>IF($D$13=DataValidation!$A$6,Vols!O2933/100,"")</f>
        <v/>
      </c>
    </row>
    <row r="2934" spans="7:8" ht="15.75" x14ac:dyDescent="0.25">
      <c r="G2934" s="20" t="str">
        <f>IF($D$13=DataValidation!$A$6,Vols!N2934,"")</f>
        <v/>
      </c>
      <c r="H2934" s="113" t="str">
        <f>IF($D$13=DataValidation!$A$6,Vols!O2934/100,"")</f>
        <v/>
      </c>
    </row>
    <row r="2935" spans="7:8" ht="15.75" x14ac:dyDescent="0.25">
      <c r="G2935" s="20" t="str">
        <f>IF($D$13=DataValidation!$A$6,Vols!N2935,"")</f>
        <v/>
      </c>
      <c r="H2935" s="113" t="str">
        <f>IF($D$13=DataValidation!$A$6,Vols!O2935/100,"")</f>
        <v/>
      </c>
    </row>
    <row r="2936" spans="7:8" ht="15.75" x14ac:dyDescent="0.25">
      <c r="G2936" s="20" t="str">
        <f>IF($D$13=DataValidation!$A$6,Vols!N2936,"")</f>
        <v/>
      </c>
      <c r="H2936" s="113" t="str">
        <f>IF($D$13=DataValidation!$A$6,Vols!O2936/100,"")</f>
        <v/>
      </c>
    </row>
    <row r="2937" spans="7:8" ht="15.75" x14ac:dyDescent="0.25">
      <c r="G2937" s="20" t="str">
        <f>IF($D$13=DataValidation!$A$6,Vols!N2937,"")</f>
        <v/>
      </c>
      <c r="H2937" s="113" t="str">
        <f>IF($D$13=DataValidation!$A$6,Vols!O2937/100,"")</f>
        <v/>
      </c>
    </row>
    <row r="2938" spans="7:8" ht="15.75" x14ac:dyDescent="0.25">
      <c r="G2938" s="20" t="str">
        <f>IF($D$13=DataValidation!$A$6,Vols!N2938,"")</f>
        <v/>
      </c>
      <c r="H2938" s="113" t="str">
        <f>IF($D$13=DataValidation!$A$6,Vols!O2938/100,"")</f>
        <v/>
      </c>
    </row>
    <row r="2939" spans="7:8" ht="15.75" x14ac:dyDescent="0.25">
      <c r="G2939" s="20" t="str">
        <f>IF($D$13=DataValidation!$A$6,Vols!N2939,"")</f>
        <v/>
      </c>
      <c r="H2939" s="113" t="str">
        <f>IF($D$13=DataValidation!$A$6,Vols!O2939/100,"")</f>
        <v/>
      </c>
    </row>
    <row r="2940" spans="7:8" ht="15.75" x14ac:dyDescent="0.25">
      <c r="G2940" s="20" t="str">
        <f>IF($D$13=DataValidation!$A$6,Vols!N2940,"")</f>
        <v/>
      </c>
      <c r="H2940" s="113" t="str">
        <f>IF($D$13=DataValidation!$A$6,Vols!O2940/100,"")</f>
        <v/>
      </c>
    </row>
    <row r="2941" spans="7:8" ht="15.75" x14ac:dyDescent="0.25">
      <c r="G2941" s="20" t="str">
        <f>IF($D$13=DataValidation!$A$6,Vols!N2941,"")</f>
        <v/>
      </c>
      <c r="H2941" s="113" t="str">
        <f>IF($D$13=DataValidation!$A$6,Vols!O2941/100,"")</f>
        <v/>
      </c>
    </row>
    <row r="2942" spans="7:8" ht="15.75" x14ac:dyDescent="0.25">
      <c r="G2942" s="20" t="str">
        <f>IF($D$13=DataValidation!$A$6,Vols!N2942,"")</f>
        <v/>
      </c>
      <c r="H2942" s="113" t="str">
        <f>IF($D$13=DataValidation!$A$6,Vols!O2942/100,"")</f>
        <v/>
      </c>
    </row>
    <row r="2943" spans="7:8" ht="15.75" x14ac:dyDescent="0.25">
      <c r="G2943" s="20" t="str">
        <f>IF($D$13=DataValidation!$A$6,Vols!N2943,"")</f>
        <v/>
      </c>
      <c r="H2943" s="113" t="str">
        <f>IF($D$13=DataValidation!$A$6,Vols!O2943/100,"")</f>
        <v/>
      </c>
    </row>
    <row r="2944" spans="7:8" ht="15.75" x14ac:dyDescent="0.25">
      <c r="G2944" s="20" t="str">
        <f>IF($D$13=DataValidation!$A$6,Vols!N2944,"")</f>
        <v/>
      </c>
      <c r="H2944" s="113" t="str">
        <f>IF($D$13=DataValidation!$A$6,Vols!O2944/100,"")</f>
        <v/>
      </c>
    </row>
    <row r="2945" spans="7:8" ht="15.75" x14ac:dyDescent="0.25">
      <c r="G2945" s="20" t="str">
        <f>IF($D$13=DataValidation!$A$6,Vols!N2945,"")</f>
        <v/>
      </c>
      <c r="H2945" s="113" t="str">
        <f>IF($D$13=DataValidation!$A$6,Vols!O2945/100,"")</f>
        <v/>
      </c>
    </row>
    <row r="2946" spans="7:8" ht="15.75" x14ac:dyDescent="0.25">
      <c r="G2946" s="20" t="str">
        <f>IF($D$13=DataValidation!$A$6,Vols!N2946,"")</f>
        <v/>
      </c>
      <c r="H2946" s="113" t="str">
        <f>IF($D$13=DataValidation!$A$6,Vols!O2946/100,"")</f>
        <v/>
      </c>
    </row>
    <row r="2947" spans="7:8" ht="15.75" x14ac:dyDescent="0.25">
      <c r="G2947" s="20" t="str">
        <f>IF($D$13=DataValidation!$A$6,Vols!N2947,"")</f>
        <v/>
      </c>
      <c r="H2947" s="113" t="str">
        <f>IF($D$13=DataValidation!$A$6,Vols!O2947/100,"")</f>
        <v/>
      </c>
    </row>
    <row r="2948" spans="7:8" ht="15.75" x14ac:dyDescent="0.25">
      <c r="G2948" s="20" t="str">
        <f>IF($D$13=DataValidation!$A$6,Vols!N2948,"")</f>
        <v/>
      </c>
      <c r="H2948" s="113" t="str">
        <f>IF($D$13=DataValidation!$A$6,Vols!O2948/100,"")</f>
        <v/>
      </c>
    </row>
    <row r="2949" spans="7:8" ht="15.75" x14ac:dyDescent="0.25">
      <c r="G2949" s="20" t="str">
        <f>IF($D$13=DataValidation!$A$6,Vols!N2949,"")</f>
        <v/>
      </c>
      <c r="H2949" s="113" t="str">
        <f>IF($D$13=DataValidation!$A$6,Vols!O2949/100,"")</f>
        <v/>
      </c>
    </row>
    <row r="2950" spans="7:8" ht="15.75" x14ac:dyDescent="0.25">
      <c r="G2950" s="20" t="str">
        <f>IF($D$13=DataValidation!$A$6,Vols!N2950,"")</f>
        <v/>
      </c>
      <c r="H2950" s="113" t="str">
        <f>IF($D$13=DataValidation!$A$6,Vols!O2950/100,"")</f>
        <v/>
      </c>
    </row>
    <row r="2951" spans="7:8" ht="15.75" x14ac:dyDescent="0.25">
      <c r="G2951" s="20" t="str">
        <f>IF($D$13=DataValidation!$A$6,Vols!N2951,"")</f>
        <v/>
      </c>
      <c r="H2951" s="113" t="str">
        <f>IF($D$13=DataValidation!$A$6,Vols!O2951/100,"")</f>
        <v/>
      </c>
    </row>
    <row r="2952" spans="7:8" ht="15.75" x14ac:dyDescent="0.25">
      <c r="G2952" s="20" t="str">
        <f>IF($D$13=DataValidation!$A$6,Vols!N2952,"")</f>
        <v/>
      </c>
      <c r="H2952" s="113" t="str">
        <f>IF($D$13=DataValidation!$A$6,Vols!O2952/100,"")</f>
        <v/>
      </c>
    </row>
    <row r="2953" spans="7:8" ht="15.75" x14ac:dyDescent="0.25">
      <c r="G2953" s="20" t="str">
        <f>IF($D$13=DataValidation!$A$6,Vols!N2953,"")</f>
        <v/>
      </c>
      <c r="H2953" s="113" t="str">
        <f>IF($D$13=DataValidation!$A$6,Vols!O2953/100,"")</f>
        <v/>
      </c>
    </row>
    <row r="2954" spans="7:8" ht="15.75" x14ac:dyDescent="0.25">
      <c r="G2954" s="20" t="str">
        <f>IF($D$13=DataValidation!$A$6,Vols!N2954,"")</f>
        <v/>
      </c>
      <c r="H2954" s="113" t="str">
        <f>IF($D$13=DataValidation!$A$6,Vols!O2954/100,"")</f>
        <v/>
      </c>
    </row>
    <row r="2955" spans="7:8" ht="15.75" x14ac:dyDescent="0.25">
      <c r="G2955" s="20" t="str">
        <f>IF($D$13=DataValidation!$A$6,Vols!N2955,"")</f>
        <v/>
      </c>
      <c r="H2955" s="113" t="str">
        <f>IF($D$13=DataValidation!$A$6,Vols!O2955/100,"")</f>
        <v/>
      </c>
    </row>
    <row r="2956" spans="7:8" ht="15.75" x14ac:dyDescent="0.25">
      <c r="G2956" s="20" t="str">
        <f>IF($D$13=DataValidation!$A$6,Vols!N2956,"")</f>
        <v/>
      </c>
      <c r="H2956" s="113" t="str">
        <f>IF($D$13=DataValidation!$A$6,Vols!O2956/100,"")</f>
        <v/>
      </c>
    </row>
    <row r="2957" spans="7:8" ht="15.75" x14ac:dyDescent="0.25">
      <c r="G2957" s="20" t="str">
        <f>IF($D$13=DataValidation!$A$6,Vols!N2957,"")</f>
        <v/>
      </c>
      <c r="H2957" s="113" t="str">
        <f>IF($D$13=DataValidation!$A$6,Vols!O2957/100,"")</f>
        <v/>
      </c>
    </row>
    <row r="2958" spans="7:8" ht="15.75" x14ac:dyDescent="0.25">
      <c r="G2958" s="20" t="str">
        <f>IF($D$13=DataValidation!$A$6,Vols!N2958,"")</f>
        <v/>
      </c>
      <c r="H2958" s="113" t="str">
        <f>IF($D$13=DataValidation!$A$6,Vols!O2958/100,"")</f>
        <v/>
      </c>
    </row>
    <row r="2959" spans="7:8" ht="15.75" x14ac:dyDescent="0.25">
      <c r="G2959" s="20" t="str">
        <f>IF($D$13=DataValidation!$A$6,Vols!N2959,"")</f>
        <v/>
      </c>
      <c r="H2959" s="113" t="str">
        <f>IF($D$13=DataValidation!$A$6,Vols!O2959/100,"")</f>
        <v/>
      </c>
    </row>
    <row r="2960" spans="7:8" ht="15.75" x14ac:dyDescent="0.25">
      <c r="G2960" s="20" t="str">
        <f>IF($D$13=DataValidation!$A$6,Vols!N2960,"")</f>
        <v/>
      </c>
      <c r="H2960" s="113" t="str">
        <f>IF($D$13=DataValidation!$A$6,Vols!O2960/100,"")</f>
        <v/>
      </c>
    </row>
    <row r="2961" spans="7:8" ht="15.75" x14ac:dyDescent="0.25">
      <c r="G2961" s="20" t="str">
        <f>IF($D$13=DataValidation!$A$6,Vols!N2961,"")</f>
        <v/>
      </c>
      <c r="H2961" s="113" t="str">
        <f>IF($D$13=DataValidation!$A$6,Vols!O2961/100,"")</f>
        <v/>
      </c>
    </row>
    <row r="2962" spans="7:8" ht="15.75" x14ac:dyDescent="0.25">
      <c r="G2962" s="20" t="str">
        <f>IF($D$13=DataValidation!$A$6,Vols!N2962,"")</f>
        <v/>
      </c>
      <c r="H2962" s="113" t="str">
        <f>IF($D$13=DataValidation!$A$6,Vols!O2962/100,"")</f>
        <v/>
      </c>
    </row>
    <row r="2963" spans="7:8" ht="15.75" x14ac:dyDescent="0.25">
      <c r="G2963" s="20" t="str">
        <f>IF($D$13=DataValidation!$A$6,Vols!N2963,"")</f>
        <v/>
      </c>
      <c r="H2963" s="113" t="str">
        <f>IF($D$13=DataValidation!$A$6,Vols!O2963/100,"")</f>
        <v/>
      </c>
    </row>
    <row r="2964" spans="7:8" ht="15.75" x14ac:dyDescent="0.25">
      <c r="G2964" s="20" t="str">
        <f>IF($D$13=DataValidation!$A$6,Vols!N2964,"")</f>
        <v/>
      </c>
      <c r="H2964" s="113" t="str">
        <f>IF($D$13=DataValidation!$A$6,Vols!O2964/100,"")</f>
        <v/>
      </c>
    </row>
    <row r="2965" spans="7:8" ht="15.75" x14ac:dyDescent="0.25">
      <c r="G2965" s="20" t="str">
        <f>IF($D$13=DataValidation!$A$6,Vols!N2965,"")</f>
        <v/>
      </c>
      <c r="H2965" s="113" t="str">
        <f>IF($D$13=DataValidation!$A$6,Vols!O2965/100,"")</f>
        <v/>
      </c>
    </row>
    <row r="2966" spans="7:8" ht="15.75" x14ac:dyDescent="0.25">
      <c r="G2966" s="20" t="str">
        <f>IF($D$13=DataValidation!$A$6,Vols!N2966,"")</f>
        <v/>
      </c>
      <c r="H2966" s="113" t="str">
        <f>IF($D$13=DataValidation!$A$6,Vols!O2966/100,"")</f>
        <v/>
      </c>
    </row>
    <row r="2967" spans="7:8" ht="15.75" x14ac:dyDescent="0.25">
      <c r="G2967" s="20" t="str">
        <f>IF($D$13=DataValidation!$A$6,Vols!N2967,"")</f>
        <v/>
      </c>
      <c r="H2967" s="113" t="str">
        <f>IF($D$13=DataValidation!$A$6,Vols!O2967/100,"")</f>
        <v/>
      </c>
    </row>
    <row r="2968" spans="7:8" ht="15.75" x14ac:dyDescent="0.25">
      <c r="G2968" s="20" t="str">
        <f>IF($D$13=DataValidation!$A$6,Vols!N2968,"")</f>
        <v/>
      </c>
      <c r="H2968" s="113" t="str">
        <f>IF($D$13=DataValidation!$A$6,Vols!O2968/100,"")</f>
        <v/>
      </c>
    </row>
    <row r="2969" spans="7:8" ht="15.75" x14ac:dyDescent="0.25">
      <c r="G2969" s="20" t="str">
        <f>IF($D$13=DataValidation!$A$6,Vols!N2969,"")</f>
        <v/>
      </c>
      <c r="H2969" s="113" t="str">
        <f>IF($D$13=DataValidation!$A$6,Vols!O2969/100,"")</f>
        <v/>
      </c>
    </row>
    <row r="2970" spans="7:8" ht="15.75" x14ac:dyDescent="0.25">
      <c r="G2970" s="20" t="str">
        <f>IF($D$13=DataValidation!$A$6,Vols!N2970,"")</f>
        <v/>
      </c>
      <c r="H2970" s="113" t="str">
        <f>IF($D$13=DataValidation!$A$6,Vols!O2970/100,"")</f>
        <v/>
      </c>
    </row>
    <row r="2971" spans="7:8" ht="15.75" x14ac:dyDescent="0.25">
      <c r="G2971" s="20" t="str">
        <f>IF($D$13=DataValidation!$A$6,Vols!N2971,"")</f>
        <v/>
      </c>
      <c r="H2971" s="113" t="str">
        <f>IF($D$13=DataValidation!$A$6,Vols!O2971/100,"")</f>
        <v/>
      </c>
    </row>
    <row r="2972" spans="7:8" ht="15.75" x14ac:dyDescent="0.25">
      <c r="G2972" s="20" t="str">
        <f>IF($D$13=DataValidation!$A$6,Vols!N2972,"")</f>
        <v/>
      </c>
      <c r="H2972" s="113" t="str">
        <f>IF($D$13=DataValidation!$A$6,Vols!O2972/100,"")</f>
        <v/>
      </c>
    </row>
    <row r="2973" spans="7:8" ht="15.75" x14ac:dyDescent="0.25">
      <c r="G2973" s="20" t="str">
        <f>IF($D$13=DataValidation!$A$6,Vols!N2973,"")</f>
        <v/>
      </c>
      <c r="H2973" s="113" t="str">
        <f>IF($D$13=DataValidation!$A$6,Vols!O2973/100,"")</f>
        <v/>
      </c>
    </row>
    <row r="2974" spans="7:8" ht="15.75" x14ac:dyDescent="0.25">
      <c r="G2974" s="20" t="str">
        <f>IF($D$13=DataValidation!$A$6,Vols!N2974,"")</f>
        <v/>
      </c>
      <c r="H2974" s="113" t="str">
        <f>IF($D$13=DataValidation!$A$6,Vols!O2974/100,"")</f>
        <v/>
      </c>
    </row>
    <row r="2975" spans="7:8" ht="15.75" x14ac:dyDescent="0.25">
      <c r="G2975" s="20" t="str">
        <f>IF($D$13=DataValidation!$A$6,Vols!N2975,"")</f>
        <v/>
      </c>
      <c r="H2975" s="113" t="str">
        <f>IF($D$13=DataValidation!$A$6,Vols!O2975/100,"")</f>
        <v/>
      </c>
    </row>
    <row r="2976" spans="7:8" ht="15.75" x14ac:dyDescent="0.25">
      <c r="G2976" s="20" t="str">
        <f>IF($D$13=DataValidation!$A$6,Vols!N2976,"")</f>
        <v/>
      </c>
      <c r="H2976" s="113" t="str">
        <f>IF($D$13=DataValidation!$A$6,Vols!O2976/100,"")</f>
        <v/>
      </c>
    </row>
    <row r="2977" spans="7:8" ht="15.75" x14ac:dyDescent="0.25">
      <c r="G2977" s="20" t="str">
        <f>IF($D$13=DataValidation!$A$6,Vols!N2977,"")</f>
        <v/>
      </c>
      <c r="H2977" s="113" t="str">
        <f>IF($D$13=DataValidation!$A$6,Vols!O2977/100,"")</f>
        <v/>
      </c>
    </row>
    <row r="2978" spans="7:8" ht="15.75" x14ac:dyDescent="0.25">
      <c r="G2978" s="20" t="str">
        <f>IF($D$13=DataValidation!$A$6,Vols!N2978,"")</f>
        <v/>
      </c>
      <c r="H2978" s="113" t="str">
        <f>IF($D$13=DataValidation!$A$6,Vols!O2978/100,"")</f>
        <v/>
      </c>
    </row>
    <row r="2979" spans="7:8" ht="15.75" x14ac:dyDescent="0.25">
      <c r="G2979" s="20" t="str">
        <f>IF($D$13=DataValidation!$A$6,Vols!N2979,"")</f>
        <v/>
      </c>
      <c r="H2979" s="113" t="str">
        <f>IF($D$13=DataValidation!$A$6,Vols!O2979/100,"")</f>
        <v/>
      </c>
    </row>
    <row r="2980" spans="7:8" ht="15.75" x14ac:dyDescent="0.25">
      <c r="G2980" s="20" t="str">
        <f>IF($D$13=DataValidation!$A$6,Vols!N2980,"")</f>
        <v/>
      </c>
      <c r="H2980" s="113" t="str">
        <f>IF($D$13=DataValidation!$A$6,Vols!O2980/100,"")</f>
        <v/>
      </c>
    </row>
    <row r="2981" spans="7:8" ht="15.75" x14ac:dyDescent="0.25">
      <c r="G2981" s="20" t="str">
        <f>IF($D$13=DataValidation!$A$6,Vols!N2981,"")</f>
        <v/>
      </c>
      <c r="H2981" s="113" t="str">
        <f>IF($D$13=DataValidation!$A$6,Vols!O2981/100,"")</f>
        <v/>
      </c>
    </row>
    <row r="2982" spans="7:8" ht="15.75" x14ac:dyDescent="0.25">
      <c r="G2982" s="20" t="str">
        <f>IF($D$13=DataValidation!$A$6,Vols!N2982,"")</f>
        <v/>
      </c>
      <c r="H2982" s="113" t="str">
        <f>IF($D$13=DataValidation!$A$6,Vols!O2982/100,"")</f>
        <v/>
      </c>
    </row>
    <row r="2983" spans="7:8" ht="15.75" x14ac:dyDescent="0.25">
      <c r="G2983" s="20" t="str">
        <f>IF($D$13=DataValidation!$A$6,Vols!N2983,"")</f>
        <v/>
      </c>
      <c r="H2983" s="113" t="str">
        <f>IF($D$13=DataValidation!$A$6,Vols!O2983/100,"")</f>
        <v/>
      </c>
    </row>
    <row r="2984" spans="7:8" ht="15.75" x14ac:dyDescent="0.25">
      <c r="G2984" s="20" t="str">
        <f>IF($D$13=DataValidation!$A$6,Vols!N2984,"")</f>
        <v/>
      </c>
      <c r="H2984" s="113" t="str">
        <f>IF($D$13=DataValidation!$A$6,Vols!O2984/100,"")</f>
        <v/>
      </c>
    </row>
    <row r="2985" spans="7:8" ht="15.75" x14ac:dyDescent="0.25">
      <c r="G2985" s="20" t="str">
        <f>IF($D$13=DataValidation!$A$6,Vols!N2985,"")</f>
        <v/>
      </c>
      <c r="H2985" s="113" t="str">
        <f>IF($D$13=DataValidation!$A$6,Vols!O2985/100,"")</f>
        <v/>
      </c>
    </row>
    <row r="2986" spans="7:8" ht="15.75" x14ac:dyDescent="0.25">
      <c r="G2986" s="20" t="str">
        <f>IF($D$13=DataValidation!$A$6,Vols!N2986,"")</f>
        <v/>
      </c>
      <c r="H2986" s="113" t="str">
        <f>IF($D$13=DataValidation!$A$6,Vols!O2986/100,"")</f>
        <v/>
      </c>
    </row>
    <row r="2987" spans="7:8" ht="15.75" x14ac:dyDescent="0.25">
      <c r="G2987" s="20" t="str">
        <f>IF($D$13=DataValidation!$A$6,Vols!N2987,"")</f>
        <v/>
      </c>
      <c r="H2987" s="113" t="str">
        <f>IF($D$13=DataValidation!$A$6,Vols!O2987/100,"")</f>
        <v/>
      </c>
    </row>
    <row r="2988" spans="7:8" ht="15.75" x14ac:dyDescent="0.25">
      <c r="G2988" s="20" t="str">
        <f>IF($D$13=DataValidation!$A$6,Vols!N2988,"")</f>
        <v/>
      </c>
      <c r="H2988" s="113" t="str">
        <f>IF($D$13=DataValidation!$A$6,Vols!O2988/100,"")</f>
        <v/>
      </c>
    </row>
    <row r="2989" spans="7:8" ht="15.75" x14ac:dyDescent="0.25">
      <c r="G2989" s="20" t="str">
        <f>IF($D$13=DataValidation!$A$6,Vols!N2989,"")</f>
        <v/>
      </c>
      <c r="H2989" s="113" t="str">
        <f>IF($D$13=DataValidation!$A$6,Vols!O2989/100,"")</f>
        <v/>
      </c>
    </row>
    <row r="2990" spans="7:8" ht="15.75" x14ac:dyDescent="0.25">
      <c r="G2990" s="20" t="str">
        <f>IF($D$13=DataValidation!$A$6,Vols!N2990,"")</f>
        <v/>
      </c>
      <c r="H2990" s="113" t="str">
        <f>IF($D$13=DataValidation!$A$6,Vols!O2990/100,"")</f>
        <v/>
      </c>
    </row>
    <row r="2991" spans="7:8" ht="15.75" x14ac:dyDescent="0.25">
      <c r="G2991" s="20" t="str">
        <f>IF($D$13=DataValidation!$A$6,Vols!N2991,"")</f>
        <v/>
      </c>
      <c r="H2991" s="113" t="str">
        <f>IF($D$13=DataValidation!$A$6,Vols!O2991/100,"")</f>
        <v/>
      </c>
    </row>
    <row r="2992" spans="7:8" ht="15.75" x14ac:dyDescent="0.25">
      <c r="G2992" s="20" t="str">
        <f>IF($D$13=DataValidation!$A$6,Vols!N2992,"")</f>
        <v/>
      </c>
      <c r="H2992" s="113" t="str">
        <f>IF($D$13=DataValidation!$A$6,Vols!O2992/100,"")</f>
        <v/>
      </c>
    </row>
    <row r="2993" spans="7:8" ht="15.75" x14ac:dyDescent="0.25">
      <c r="G2993" s="20" t="str">
        <f>IF($D$13=DataValidation!$A$6,Vols!N2993,"")</f>
        <v/>
      </c>
      <c r="H2993" s="113" t="str">
        <f>IF($D$13=DataValidation!$A$6,Vols!O2993/100,"")</f>
        <v/>
      </c>
    </row>
    <row r="2994" spans="7:8" ht="15.75" x14ac:dyDescent="0.25">
      <c r="G2994" s="20" t="str">
        <f>IF($D$13=DataValidation!$A$6,Vols!N2994,"")</f>
        <v/>
      </c>
      <c r="H2994" s="113" t="str">
        <f>IF($D$13=DataValidation!$A$6,Vols!O2994/100,"")</f>
        <v/>
      </c>
    </row>
    <row r="2995" spans="7:8" ht="15.75" x14ac:dyDescent="0.25">
      <c r="G2995" s="20" t="str">
        <f>IF($D$13=DataValidation!$A$6,Vols!N2995,"")</f>
        <v/>
      </c>
      <c r="H2995" s="113" t="str">
        <f>IF($D$13=DataValidation!$A$6,Vols!O2995/100,"")</f>
        <v/>
      </c>
    </row>
    <row r="2996" spans="7:8" ht="15.75" x14ac:dyDescent="0.25">
      <c r="G2996" s="20" t="str">
        <f>IF($D$13=DataValidation!$A$6,Vols!N2996,"")</f>
        <v/>
      </c>
      <c r="H2996" s="113" t="str">
        <f>IF($D$13=DataValidation!$A$6,Vols!O2996/100,"")</f>
        <v/>
      </c>
    </row>
    <row r="2997" spans="7:8" ht="15.75" x14ac:dyDescent="0.25">
      <c r="G2997" s="20" t="str">
        <f>IF($D$13=DataValidation!$A$6,Vols!N2997,"")</f>
        <v/>
      </c>
      <c r="H2997" s="113" t="str">
        <f>IF($D$13=DataValidation!$A$6,Vols!O2997/100,"")</f>
        <v/>
      </c>
    </row>
    <row r="2998" spans="7:8" ht="15.75" x14ac:dyDescent="0.25">
      <c r="G2998" s="20" t="str">
        <f>IF($D$13=DataValidation!$A$6,Vols!N2998,"")</f>
        <v/>
      </c>
      <c r="H2998" s="113" t="str">
        <f>IF($D$13=DataValidation!$A$6,Vols!O2998/100,"")</f>
        <v/>
      </c>
    </row>
    <row r="2999" spans="7:8" ht="15.75" x14ac:dyDescent="0.25">
      <c r="G2999" s="20" t="str">
        <f>IF($D$13=DataValidation!$A$6,Vols!N2999,"")</f>
        <v/>
      </c>
      <c r="H2999" s="113" t="str">
        <f>IF($D$13=DataValidation!$A$6,Vols!O2999/100,"")</f>
        <v/>
      </c>
    </row>
    <row r="3000" spans="7:8" ht="15.75" x14ac:dyDescent="0.25">
      <c r="G3000" s="20" t="str">
        <f>IF($D$13=DataValidation!$A$6,Vols!N3000,"")</f>
        <v/>
      </c>
      <c r="H3000" s="113" t="str">
        <f>IF($D$13=DataValidation!$A$6,Vols!O3000/100,"")</f>
        <v/>
      </c>
    </row>
    <row r="3001" spans="7:8" ht="15.75" x14ac:dyDescent="0.25">
      <c r="G3001" s="20" t="str">
        <f>IF($D$13=DataValidation!$A$6,Vols!N3001,"")</f>
        <v/>
      </c>
      <c r="H3001" s="113" t="str">
        <f>IF($D$13=DataValidation!$A$6,Vols!O3001/100,"")</f>
        <v/>
      </c>
    </row>
    <row r="3002" spans="7:8" ht="15.75" x14ac:dyDescent="0.25">
      <c r="G3002" s="20" t="str">
        <f>IF($D$13=DataValidation!$A$6,Vols!N3002,"")</f>
        <v/>
      </c>
      <c r="H3002" s="113" t="str">
        <f>IF($D$13=DataValidation!$A$6,Vols!O3002/100,"")</f>
        <v/>
      </c>
    </row>
    <row r="3003" spans="7:8" ht="15.75" x14ac:dyDescent="0.25">
      <c r="G3003" s="20" t="str">
        <f>IF($D$13=DataValidation!$A$6,Vols!N3003,"")</f>
        <v/>
      </c>
      <c r="H3003" s="113" t="str">
        <f>IF($D$13=DataValidation!$A$6,Vols!O3003/100,"")</f>
        <v/>
      </c>
    </row>
    <row r="3004" spans="7:8" ht="15.75" x14ac:dyDescent="0.25">
      <c r="G3004" s="20" t="str">
        <f>IF($D$13=DataValidation!$A$6,Vols!N3004,"")</f>
        <v/>
      </c>
      <c r="H3004" s="113" t="str">
        <f>IF($D$13=DataValidation!$A$6,Vols!O3004/100,"")</f>
        <v/>
      </c>
    </row>
    <row r="3005" spans="7:8" ht="15.75" x14ac:dyDescent="0.25">
      <c r="G3005" s="20" t="str">
        <f>IF($D$13=DataValidation!$A$6,Vols!N3005,"")</f>
        <v/>
      </c>
      <c r="H3005" s="113" t="str">
        <f>IF($D$13=DataValidation!$A$6,Vols!O3005/100,"")</f>
        <v/>
      </c>
    </row>
    <row r="3006" spans="7:8" ht="15.75" x14ac:dyDescent="0.25">
      <c r="G3006" s="20" t="str">
        <f>IF($D$13=DataValidation!$A$6,Vols!N3006,"")</f>
        <v/>
      </c>
      <c r="H3006" s="113" t="str">
        <f>IF($D$13=DataValidation!$A$6,Vols!O3006/100,"")</f>
        <v/>
      </c>
    </row>
    <row r="3007" spans="7:8" ht="15.75" x14ac:dyDescent="0.25">
      <c r="G3007" s="20" t="str">
        <f>IF($D$13=DataValidation!$A$6,Vols!N3007,"")</f>
        <v/>
      </c>
      <c r="H3007" s="113" t="str">
        <f>IF($D$13=DataValidation!$A$6,Vols!O3007/100,"")</f>
        <v/>
      </c>
    </row>
    <row r="3008" spans="7:8" ht="15.75" x14ac:dyDescent="0.25">
      <c r="G3008" s="20" t="str">
        <f>IF($D$13=DataValidation!$A$6,Vols!N3008,"")</f>
        <v/>
      </c>
      <c r="H3008" s="113" t="str">
        <f>IF($D$13=DataValidation!$A$6,Vols!O3008/100,"")</f>
        <v/>
      </c>
    </row>
    <row r="3009" spans="7:8" ht="15.75" x14ac:dyDescent="0.25">
      <c r="G3009" s="20" t="str">
        <f>IF($D$13=DataValidation!$A$6,Vols!N3009,"")</f>
        <v/>
      </c>
      <c r="H3009" s="113" t="str">
        <f>IF($D$13=DataValidation!$A$6,Vols!O3009/100,"")</f>
        <v/>
      </c>
    </row>
    <row r="3010" spans="7:8" ht="15.75" x14ac:dyDescent="0.25">
      <c r="G3010" s="20" t="str">
        <f>IF($D$13=DataValidation!$A$6,Vols!N3010,"")</f>
        <v/>
      </c>
      <c r="H3010" s="113" t="str">
        <f>IF($D$13=DataValidation!$A$6,Vols!O3010/100,"")</f>
        <v/>
      </c>
    </row>
    <row r="3011" spans="7:8" ht="15.75" x14ac:dyDescent="0.25">
      <c r="G3011" s="20" t="str">
        <f>IF($D$13=DataValidation!$A$6,Vols!N3011,"")</f>
        <v/>
      </c>
      <c r="H3011" s="113" t="str">
        <f>IF($D$13=DataValidation!$A$6,Vols!O3011/100,"")</f>
        <v/>
      </c>
    </row>
    <row r="3012" spans="7:8" ht="15.75" x14ac:dyDescent="0.25">
      <c r="G3012" s="20" t="str">
        <f>IF($D$13=DataValidation!$A$6,Vols!N3012,"")</f>
        <v/>
      </c>
      <c r="H3012" s="113" t="str">
        <f>IF($D$13=DataValidation!$A$6,Vols!O3012/100,"")</f>
        <v/>
      </c>
    </row>
    <row r="3013" spans="7:8" ht="15.75" x14ac:dyDescent="0.25">
      <c r="G3013" s="20" t="str">
        <f>IF($D$13=DataValidation!$A$6,Vols!N3013,"")</f>
        <v/>
      </c>
      <c r="H3013" s="113" t="str">
        <f>IF($D$13=DataValidation!$A$6,Vols!O3013/100,"")</f>
        <v/>
      </c>
    </row>
    <row r="3014" spans="7:8" ht="15.75" x14ac:dyDescent="0.25">
      <c r="G3014" s="20" t="str">
        <f>IF($D$13=DataValidation!$A$6,Vols!N3014,"")</f>
        <v/>
      </c>
      <c r="H3014" s="113" t="str">
        <f>IF($D$13=DataValidation!$A$6,Vols!O3014/100,"")</f>
        <v/>
      </c>
    </row>
    <row r="3015" spans="7:8" ht="15.75" x14ac:dyDescent="0.25">
      <c r="G3015" s="20" t="str">
        <f>IF($D$13=DataValidation!$A$6,Vols!N3015,"")</f>
        <v/>
      </c>
      <c r="H3015" s="113" t="str">
        <f>IF($D$13=DataValidation!$A$6,Vols!O3015/100,"")</f>
        <v/>
      </c>
    </row>
    <row r="3016" spans="7:8" ht="15.75" x14ac:dyDescent="0.25">
      <c r="G3016" s="20" t="str">
        <f>IF($D$13=DataValidation!$A$6,Vols!N3016,"")</f>
        <v/>
      </c>
      <c r="H3016" s="113" t="str">
        <f>IF($D$13=DataValidation!$A$6,Vols!O3016/100,"")</f>
        <v/>
      </c>
    </row>
    <row r="3017" spans="7:8" ht="15.75" x14ac:dyDescent="0.25">
      <c r="G3017" s="20" t="str">
        <f>IF($D$13=DataValidation!$A$6,Vols!N3017,"")</f>
        <v/>
      </c>
      <c r="H3017" s="113" t="str">
        <f>IF($D$13=DataValidation!$A$6,Vols!O3017/100,"")</f>
        <v/>
      </c>
    </row>
    <row r="3018" spans="7:8" ht="15.75" x14ac:dyDescent="0.25">
      <c r="G3018" s="20" t="str">
        <f>IF($D$13=DataValidation!$A$6,Vols!N3018,"")</f>
        <v/>
      </c>
      <c r="H3018" s="113" t="str">
        <f>IF($D$13=DataValidation!$A$6,Vols!O3018/100,"")</f>
        <v/>
      </c>
    </row>
    <row r="3019" spans="7:8" ht="15.75" x14ac:dyDescent="0.25">
      <c r="G3019" s="20" t="str">
        <f>IF($D$13=DataValidation!$A$6,Vols!N3019,"")</f>
        <v/>
      </c>
      <c r="H3019" s="113" t="str">
        <f>IF($D$13=DataValidation!$A$6,Vols!O3019/100,"")</f>
        <v/>
      </c>
    </row>
    <row r="3020" spans="7:8" ht="15.75" x14ac:dyDescent="0.25">
      <c r="G3020" s="20" t="str">
        <f>IF($D$13=DataValidation!$A$6,Vols!N3020,"")</f>
        <v/>
      </c>
      <c r="H3020" s="113" t="str">
        <f>IF($D$13=DataValidation!$A$6,Vols!O3020/100,"")</f>
        <v/>
      </c>
    </row>
    <row r="3021" spans="7:8" ht="15.75" x14ac:dyDescent="0.25">
      <c r="G3021" s="20" t="str">
        <f>IF($D$13=DataValidation!$A$6,Vols!N3021,"")</f>
        <v/>
      </c>
      <c r="H3021" s="113" t="str">
        <f>IF($D$13=DataValidation!$A$6,Vols!O3021/100,"")</f>
        <v/>
      </c>
    </row>
    <row r="3022" spans="7:8" ht="15.75" x14ac:dyDescent="0.25">
      <c r="G3022" s="20" t="str">
        <f>IF($D$13=DataValidation!$A$6,Vols!N3022,"")</f>
        <v/>
      </c>
      <c r="H3022" s="113" t="str">
        <f>IF($D$13=DataValidation!$A$6,Vols!O3022/100,"")</f>
        <v/>
      </c>
    </row>
    <row r="3023" spans="7:8" ht="15.75" x14ac:dyDescent="0.25">
      <c r="G3023" s="20" t="str">
        <f>IF($D$13=DataValidation!$A$6,Vols!N3023,"")</f>
        <v/>
      </c>
      <c r="H3023" s="113" t="str">
        <f>IF($D$13=DataValidation!$A$6,Vols!O3023/100,"")</f>
        <v/>
      </c>
    </row>
    <row r="3024" spans="7:8" ht="15.75" x14ac:dyDescent="0.25">
      <c r="G3024" s="20" t="str">
        <f>IF($D$13=DataValidation!$A$6,Vols!N3024,"")</f>
        <v/>
      </c>
      <c r="H3024" s="113" t="str">
        <f>IF($D$13=DataValidation!$A$6,Vols!O3024/100,"")</f>
        <v/>
      </c>
    </row>
    <row r="3025" spans="7:8" ht="15.75" x14ac:dyDescent="0.25">
      <c r="G3025" s="20" t="str">
        <f>IF($D$13=DataValidation!$A$6,Vols!N3025,"")</f>
        <v/>
      </c>
      <c r="H3025" s="113" t="str">
        <f>IF($D$13=DataValidation!$A$6,Vols!O3025/100,"")</f>
        <v/>
      </c>
    </row>
    <row r="3026" spans="7:8" ht="15.75" x14ac:dyDescent="0.25">
      <c r="G3026" s="20" t="str">
        <f>IF($D$13=DataValidation!$A$6,Vols!N3026,"")</f>
        <v/>
      </c>
      <c r="H3026" s="113" t="str">
        <f>IF($D$13=DataValidation!$A$6,Vols!O3026/100,"")</f>
        <v/>
      </c>
    </row>
    <row r="3027" spans="7:8" ht="15.75" x14ac:dyDescent="0.25">
      <c r="G3027" s="20" t="str">
        <f>IF($D$13=DataValidation!$A$6,Vols!N3027,"")</f>
        <v/>
      </c>
      <c r="H3027" s="113" t="str">
        <f>IF($D$13=DataValidation!$A$6,Vols!O3027/100,"")</f>
        <v/>
      </c>
    </row>
    <row r="3028" spans="7:8" ht="15.75" x14ac:dyDescent="0.25">
      <c r="G3028" s="20" t="str">
        <f>IF($D$13=DataValidation!$A$6,Vols!N3028,"")</f>
        <v/>
      </c>
      <c r="H3028" s="113" t="str">
        <f>IF($D$13=DataValidation!$A$6,Vols!O3028/100,"")</f>
        <v/>
      </c>
    </row>
    <row r="3029" spans="7:8" ht="15.75" x14ac:dyDescent="0.25">
      <c r="G3029" s="20" t="str">
        <f>IF($D$13=DataValidation!$A$6,Vols!N3029,"")</f>
        <v/>
      </c>
      <c r="H3029" s="113" t="str">
        <f>IF($D$13=DataValidation!$A$6,Vols!O3029/100,"")</f>
        <v/>
      </c>
    </row>
    <row r="3030" spans="7:8" ht="15.75" x14ac:dyDescent="0.25">
      <c r="G3030" s="20" t="str">
        <f>IF($D$13=DataValidation!$A$6,Vols!N3030,"")</f>
        <v/>
      </c>
      <c r="H3030" s="113" t="str">
        <f>IF($D$13=DataValidation!$A$6,Vols!O3030/100,"")</f>
        <v/>
      </c>
    </row>
    <row r="3031" spans="7:8" ht="15.75" x14ac:dyDescent="0.25">
      <c r="G3031" s="20" t="str">
        <f>IF($D$13=DataValidation!$A$6,Vols!N3031,"")</f>
        <v/>
      </c>
      <c r="H3031" s="113" t="str">
        <f>IF($D$13=DataValidation!$A$6,Vols!O3031/100,"")</f>
        <v/>
      </c>
    </row>
    <row r="3032" spans="7:8" ht="15.75" x14ac:dyDescent="0.25">
      <c r="G3032" s="20" t="str">
        <f>IF($D$13=DataValidation!$A$6,Vols!N3032,"")</f>
        <v/>
      </c>
      <c r="H3032" s="113" t="str">
        <f>IF($D$13=DataValidation!$A$6,Vols!O3032/100,"")</f>
        <v/>
      </c>
    </row>
    <row r="3033" spans="7:8" ht="15.75" x14ac:dyDescent="0.25">
      <c r="G3033" s="20" t="str">
        <f>IF($D$13=DataValidation!$A$6,Vols!N3033,"")</f>
        <v/>
      </c>
      <c r="H3033" s="113" t="str">
        <f>IF($D$13=DataValidation!$A$6,Vols!O3033/100,"")</f>
        <v/>
      </c>
    </row>
    <row r="3034" spans="7:8" ht="15.75" x14ac:dyDescent="0.25">
      <c r="G3034" s="20" t="str">
        <f>IF($D$13=DataValidation!$A$6,Vols!N3034,"")</f>
        <v/>
      </c>
      <c r="H3034" s="113" t="str">
        <f>IF($D$13=DataValidation!$A$6,Vols!O3034/100,"")</f>
        <v/>
      </c>
    </row>
    <row r="3035" spans="7:8" ht="15.75" x14ac:dyDescent="0.25">
      <c r="G3035" s="20" t="str">
        <f>IF($D$13=DataValidation!$A$6,Vols!N3035,"")</f>
        <v/>
      </c>
      <c r="H3035" s="113" t="str">
        <f>IF($D$13=DataValidation!$A$6,Vols!O3035/100,"")</f>
        <v/>
      </c>
    </row>
    <row r="3036" spans="7:8" ht="15.75" x14ac:dyDescent="0.25">
      <c r="G3036" s="20" t="str">
        <f>IF($D$13=DataValidation!$A$6,Vols!N3036,"")</f>
        <v/>
      </c>
      <c r="H3036" s="113" t="str">
        <f>IF($D$13=DataValidation!$A$6,Vols!O3036/100,"")</f>
        <v/>
      </c>
    </row>
    <row r="3037" spans="7:8" ht="15.75" x14ac:dyDescent="0.25">
      <c r="G3037" s="20" t="str">
        <f>IF($D$13=DataValidation!$A$6,Vols!N3037,"")</f>
        <v/>
      </c>
      <c r="H3037" s="113" t="str">
        <f>IF($D$13=DataValidation!$A$6,Vols!O3037/100,"")</f>
        <v/>
      </c>
    </row>
    <row r="3038" spans="7:8" ht="15.75" x14ac:dyDescent="0.25">
      <c r="G3038" s="20" t="str">
        <f>IF($D$13=DataValidation!$A$6,Vols!N3038,"")</f>
        <v/>
      </c>
      <c r="H3038" s="113" t="str">
        <f>IF($D$13=DataValidation!$A$6,Vols!O3038/100,"")</f>
        <v/>
      </c>
    </row>
    <row r="3039" spans="7:8" ht="15.75" x14ac:dyDescent="0.25">
      <c r="G3039" s="20" t="str">
        <f>IF($D$13=DataValidation!$A$6,Vols!N3039,"")</f>
        <v/>
      </c>
      <c r="H3039" s="113" t="str">
        <f>IF($D$13=DataValidation!$A$6,Vols!O3039/100,"")</f>
        <v/>
      </c>
    </row>
    <row r="3040" spans="7:8" ht="15.75" x14ac:dyDescent="0.25">
      <c r="G3040" s="20" t="str">
        <f>IF($D$13=DataValidation!$A$6,Vols!N3040,"")</f>
        <v/>
      </c>
      <c r="H3040" s="113" t="str">
        <f>IF($D$13=DataValidation!$A$6,Vols!O3040/100,"")</f>
        <v/>
      </c>
    </row>
    <row r="3041" spans="7:8" ht="15.75" x14ac:dyDescent="0.25">
      <c r="G3041" s="20" t="str">
        <f>IF($D$13=DataValidation!$A$6,Vols!N3041,"")</f>
        <v/>
      </c>
      <c r="H3041" s="113" t="str">
        <f>IF($D$13=DataValidation!$A$6,Vols!O3041/100,"")</f>
        <v/>
      </c>
    </row>
    <row r="3042" spans="7:8" ht="15.75" x14ac:dyDescent="0.25">
      <c r="G3042" s="20" t="str">
        <f>IF($D$13=DataValidation!$A$6,Vols!N3042,"")</f>
        <v/>
      </c>
      <c r="H3042" s="113" t="str">
        <f>IF($D$13=DataValidation!$A$6,Vols!O3042/100,"")</f>
        <v/>
      </c>
    </row>
    <row r="3043" spans="7:8" ht="15.75" x14ac:dyDescent="0.25">
      <c r="G3043" s="20" t="str">
        <f>IF($D$13=DataValidation!$A$6,Vols!N3043,"")</f>
        <v/>
      </c>
      <c r="H3043" s="113" t="str">
        <f>IF($D$13=DataValidation!$A$6,Vols!O3043/100,"")</f>
        <v/>
      </c>
    </row>
    <row r="3044" spans="7:8" ht="15.75" x14ac:dyDescent="0.25">
      <c r="G3044" s="20" t="str">
        <f>IF($D$13=DataValidation!$A$6,Vols!N3044,"")</f>
        <v/>
      </c>
      <c r="H3044" s="113" t="str">
        <f>IF($D$13=DataValidation!$A$6,Vols!O3044/100,"")</f>
        <v/>
      </c>
    </row>
    <row r="3045" spans="7:8" ht="15.75" x14ac:dyDescent="0.25">
      <c r="G3045" s="20" t="str">
        <f>IF($D$13=DataValidation!$A$6,Vols!N3045,"")</f>
        <v/>
      </c>
      <c r="H3045" s="113" t="str">
        <f>IF($D$13=DataValidation!$A$6,Vols!O3045/100,"")</f>
        <v/>
      </c>
    </row>
    <row r="3046" spans="7:8" ht="15.75" x14ac:dyDescent="0.25">
      <c r="G3046" s="20" t="str">
        <f>IF($D$13=DataValidation!$A$6,Vols!N3046,"")</f>
        <v/>
      </c>
      <c r="H3046" s="113" t="str">
        <f>IF($D$13=DataValidation!$A$6,Vols!O3046/100,"")</f>
        <v/>
      </c>
    </row>
    <row r="3047" spans="7:8" ht="15.75" x14ac:dyDescent="0.25">
      <c r="G3047" s="20" t="str">
        <f>IF($D$13=DataValidation!$A$6,Vols!N3047,"")</f>
        <v/>
      </c>
      <c r="H3047" s="113" t="str">
        <f>IF($D$13=DataValidation!$A$6,Vols!O3047/100,"")</f>
        <v/>
      </c>
    </row>
    <row r="3048" spans="7:8" ht="15.75" x14ac:dyDescent="0.25">
      <c r="G3048" s="20" t="str">
        <f>IF($D$13=DataValidation!$A$6,Vols!N3048,"")</f>
        <v/>
      </c>
      <c r="H3048" s="113" t="str">
        <f>IF($D$13=DataValidation!$A$6,Vols!O3048/100,"")</f>
        <v/>
      </c>
    </row>
    <row r="3049" spans="7:8" ht="15.75" x14ac:dyDescent="0.25">
      <c r="G3049" s="20" t="str">
        <f>IF($D$13=DataValidation!$A$6,Vols!N3049,"")</f>
        <v/>
      </c>
      <c r="H3049" s="113" t="str">
        <f>IF($D$13=DataValidation!$A$6,Vols!O3049/100,"")</f>
        <v/>
      </c>
    </row>
    <row r="3050" spans="7:8" ht="15.75" x14ac:dyDescent="0.25">
      <c r="G3050" s="20" t="str">
        <f>IF($D$13=DataValidation!$A$6,Vols!N3050,"")</f>
        <v/>
      </c>
      <c r="H3050" s="113" t="str">
        <f>IF($D$13=DataValidation!$A$6,Vols!O3050/100,"")</f>
        <v/>
      </c>
    </row>
    <row r="3051" spans="7:8" ht="15.75" x14ac:dyDescent="0.25">
      <c r="G3051" s="20" t="str">
        <f>IF($D$13=DataValidation!$A$6,Vols!N3051,"")</f>
        <v/>
      </c>
      <c r="H3051" s="113" t="str">
        <f>IF($D$13=DataValidation!$A$6,Vols!O3051/100,"")</f>
        <v/>
      </c>
    </row>
    <row r="3052" spans="7:8" ht="15.75" x14ac:dyDescent="0.25">
      <c r="G3052" s="20" t="str">
        <f>IF($D$13=DataValidation!$A$6,Vols!N3052,"")</f>
        <v/>
      </c>
      <c r="H3052" s="113" t="str">
        <f>IF($D$13=DataValidation!$A$6,Vols!O3052/100,"")</f>
        <v/>
      </c>
    </row>
    <row r="3053" spans="7:8" ht="15.75" x14ac:dyDescent="0.25">
      <c r="G3053" s="20" t="str">
        <f>IF($D$13=DataValidation!$A$6,Vols!N3053,"")</f>
        <v/>
      </c>
      <c r="H3053" s="113" t="str">
        <f>IF($D$13=DataValidation!$A$6,Vols!O3053/100,"")</f>
        <v/>
      </c>
    </row>
    <row r="3054" spans="7:8" ht="15.75" x14ac:dyDescent="0.25">
      <c r="G3054" s="20" t="str">
        <f>IF($D$13=DataValidation!$A$6,Vols!N3054,"")</f>
        <v/>
      </c>
      <c r="H3054" s="113" t="str">
        <f>IF($D$13=DataValidation!$A$6,Vols!O3054/100,"")</f>
        <v/>
      </c>
    </row>
    <row r="3055" spans="7:8" ht="15.75" x14ac:dyDescent="0.25">
      <c r="G3055" s="20" t="str">
        <f>IF($D$13=DataValidation!$A$6,Vols!N3055,"")</f>
        <v/>
      </c>
      <c r="H3055" s="113" t="str">
        <f>IF($D$13=DataValidation!$A$6,Vols!O3055/100,"")</f>
        <v/>
      </c>
    </row>
    <row r="3056" spans="7:8" ht="15.75" x14ac:dyDescent="0.25">
      <c r="G3056" s="20" t="str">
        <f>IF($D$13=DataValidation!$A$6,Vols!N3056,"")</f>
        <v/>
      </c>
      <c r="H3056" s="113" t="str">
        <f>IF($D$13=DataValidation!$A$6,Vols!O3056/100,"")</f>
        <v/>
      </c>
    </row>
    <row r="3057" spans="7:8" ht="15.75" x14ac:dyDescent="0.25">
      <c r="G3057" s="20" t="str">
        <f>IF($D$13=DataValidation!$A$6,Vols!N3057,"")</f>
        <v/>
      </c>
      <c r="H3057" s="113" t="str">
        <f>IF($D$13=DataValidation!$A$6,Vols!O3057/100,"")</f>
        <v/>
      </c>
    </row>
    <row r="3058" spans="7:8" ht="15.75" x14ac:dyDescent="0.25">
      <c r="G3058" s="20" t="str">
        <f>IF($D$13=DataValidation!$A$6,Vols!N3058,"")</f>
        <v/>
      </c>
      <c r="H3058" s="113" t="str">
        <f>IF($D$13=DataValidation!$A$6,Vols!O3058/100,"")</f>
        <v/>
      </c>
    </row>
    <row r="3059" spans="7:8" ht="15.75" x14ac:dyDescent="0.25">
      <c r="G3059" s="20" t="str">
        <f>IF($D$13=DataValidation!$A$6,Vols!N3059,"")</f>
        <v/>
      </c>
      <c r="H3059" s="113" t="str">
        <f>IF($D$13=DataValidation!$A$6,Vols!O3059/100,"")</f>
        <v/>
      </c>
    </row>
    <row r="3060" spans="7:8" ht="15.75" x14ac:dyDescent="0.25">
      <c r="G3060" s="20" t="str">
        <f>IF($D$13=DataValidation!$A$6,Vols!N3060,"")</f>
        <v/>
      </c>
      <c r="H3060" s="113" t="str">
        <f>IF($D$13=DataValidation!$A$6,Vols!O3060/100,"")</f>
        <v/>
      </c>
    </row>
    <row r="3061" spans="7:8" ht="15.75" x14ac:dyDescent="0.25">
      <c r="G3061" s="20" t="str">
        <f>IF($D$13=DataValidation!$A$6,Vols!N3061,"")</f>
        <v/>
      </c>
      <c r="H3061" s="113" t="str">
        <f>IF($D$13=DataValidation!$A$6,Vols!O3061/100,"")</f>
        <v/>
      </c>
    </row>
    <row r="3062" spans="7:8" ht="15.75" x14ac:dyDescent="0.25">
      <c r="G3062" s="20" t="str">
        <f>IF($D$13=DataValidation!$A$6,Vols!N3062,"")</f>
        <v/>
      </c>
      <c r="H3062" s="113" t="str">
        <f>IF($D$13=DataValidation!$A$6,Vols!O3062/100,"")</f>
        <v/>
      </c>
    </row>
    <row r="3063" spans="7:8" ht="15.75" x14ac:dyDescent="0.25">
      <c r="G3063" s="20" t="str">
        <f>IF($D$13=DataValidation!$A$6,Vols!N3063,"")</f>
        <v/>
      </c>
      <c r="H3063" s="113" t="str">
        <f>IF($D$13=DataValidation!$A$6,Vols!O3063/100,"")</f>
        <v/>
      </c>
    </row>
    <row r="3064" spans="7:8" ht="15.75" x14ac:dyDescent="0.25">
      <c r="G3064" s="20" t="str">
        <f>IF($D$13=DataValidation!$A$6,Vols!N3064,"")</f>
        <v/>
      </c>
      <c r="H3064" s="113" t="str">
        <f>IF($D$13=DataValidation!$A$6,Vols!O3064/100,"")</f>
        <v/>
      </c>
    </row>
    <row r="3065" spans="7:8" ht="15.75" x14ac:dyDescent="0.25">
      <c r="G3065" s="20" t="str">
        <f>IF($D$13=DataValidation!$A$6,Vols!N3065,"")</f>
        <v/>
      </c>
      <c r="H3065" s="113" t="str">
        <f>IF($D$13=DataValidation!$A$6,Vols!O3065/100,"")</f>
        <v/>
      </c>
    </row>
    <row r="3066" spans="7:8" ht="15.75" x14ac:dyDescent="0.25">
      <c r="G3066" s="20" t="str">
        <f>IF($D$13=DataValidation!$A$6,Vols!N3066,"")</f>
        <v/>
      </c>
      <c r="H3066" s="113" t="str">
        <f>IF($D$13=DataValidation!$A$6,Vols!O3066/100,"")</f>
        <v/>
      </c>
    </row>
    <row r="3067" spans="7:8" ht="15.75" x14ac:dyDescent="0.25">
      <c r="G3067" s="20" t="str">
        <f>IF($D$13=DataValidation!$A$6,Vols!N3067,"")</f>
        <v/>
      </c>
      <c r="H3067" s="113" t="str">
        <f>IF($D$13=DataValidation!$A$6,Vols!O3067/100,"")</f>
        <v/>
      </c>
    </row>
    <row r="3068" spans="7:8" ht="15.75" x14ac:dyDescent="0.25">
      <c r="G3068" s="20" t="str">
        <f>IF($D$13=DataValidation!$A$6,Vols!N3068,"")</f>
        <v/>
      </c>
      <c r="H3068" s="113" t="str">
        <f>IF($D$13=DataValidation!$A$6,Vols!O3068/100,"")</f>
        <v/>
      </c>
    </row>
    <row r="3069" spans="7:8" ht="15.75" x14ac:dyDescent="0.25">
      <c r="G3069" s="20" t="str">
        <f>IF($D$13=DataValidation!$A$6,Vols!N3069,"")</f>
        <v/>
      </c>
      <c r="H3069" s="113" t="str">
        <f>IF($D$13=DataValidation!$A$6,Vols!O3069/100,"")</f>
        <v/>
      </c>
    </row>
    <row r="3070" spans="7:8" ht="15.75" x14ac:dyDescent="0.25">
      <c r="G3070" s="20" t="str">
        <f>IF($D$13=DataValidation!$A$6,Vols!N3070,"")</f>
        <v/>
      </c>
      <c r="H3070" s="113" t="str">
        <f>IF($D$13=DataValidation!$A$6,Vols!O3070/100,"")</f>
        <v/>
      </c>
    </row>
    <row r="3071" spans="7:8" ht="15.75" x14ac:dyDescent="0.25">
      <c r="G3071" s="20" t="str">
        <f>IF($D$13=DataValidation!$A$6,Vols!N3071,"")</f>
        <v/>
      </c>
      <c r="H3071" s="113" t="str">
        <f>IF($D$13=DataValidation!$A$6,Vols!O3071/100,"")</f>
        <v/>
      </c>
    </row>
    <row r="3072" spans="7:8" ht="15.75" x14ac:dyDescent="0.25">
      <c r="G3072" s="20" t="str">
        <f>IF($D$13=DataValidation!$A$6,Vols!N3072,"")</f>
        <v/>
      </c>
      <c r="H3072" s="113" t="str">
        <f>IF($D$13=DataValidation!$A$6,Vols!O3072/100,"")</f>
        <v/>
      </c>
    </row>
    <row r="3073" spans="7:8" ht="15.75" x14ac:dyDescent="0.25">
      <c r="G3073" s="20" t="str">
        <f>IF($D$13=DataValidation!$A$6,Vols!N3073,"")</f>
        <v/>
      </c>
      <c r="H3073" s="113" t="str">
        <f>IF($D$13=DataValidation!$A$6,Vols!O3073/100,"")</f>
        <v/>
      </c>
    </row>
    <row r="3074" spans="7:8" ht="15.75" x14ac:dyDescent="0.25">
      <c r="G3074" s="20" t="str">
        <f>IF($D$13=DataValidation!$A$6,Vols!N3074,"")</f>
        <v/>
      </c>
      <c r="H3074" s="113" t="str">
        <f>IF($D$13=DataValidation!$A$6,Vols!O3074/100,"")</f>
        <v/>
      </c>
    </row>
    <row r="3075" spans="7:8" ht="15.75" x14ac:dyDescent="0.25">
      <c r="G3075" s="20" t="str">
        <f>IF($D$13=DataValidation!$A$6,Vols!N3075,"")</f>
        <v/>
      </c>
      <c r="H3075" s="113" t="str">
        <f>IF($D$13=DataValidation!$A$6,Vols!O3075/100,"")</f>
        <v/>
      </c>
    </row>
    <row r="3076" spans="7:8" ht="15.75" x14ac:dyDescent="0.25">
      <c r="G3076" s="20" t="str">
        <f>IF($D$13=DataValidation!$A$6,Vols!N3076,"")</f>
        <v/>
      </c>
      <c r="H3076" s="113" t="str">
        <f>IF($D$13=DataValidation!$A$6,Vols!O3076/100,"")</f>
        <v/>
      </c>
    </row>
    <row r="3077" spans="7:8" ht="15.75" x14ac:dyDescent="0.25">
      <c r="G3077" s="20" t="str">
        <f>IF($D$13=DataValidation!$A$6,Vols!N3077,"")</f>
        <v/>
      </c>
      <c r="H3077" s="113" t="str">
        <f>IF($D$13=DataValidation!$A$6,Vols!O3077/100,"")</f>
        <v/>
      </c>
    </row>
    <row r="3078" spans="7:8" ht="15.75" x14ac:dyDescent="0.25">
      <c r="G3078" s="20" t="str">
        <f>IF($D$13=DataValidation!$A$6,Vols!N3078,"")</f>
        <v/>
      </c>
      <c r="H3078" s="113" t="str">
        <f>IF($D$13=DataValidation!$A$6,Vols!O3078/100,"")</f>
        <v/>
      </c>
    </row>
    <row r="3079" spans="7:8" ht="15.75" x14ac:dyDescent="0.25">
      <c r="G3079" s="20" t="str">
        <f>IF($D$13=DataValidation!$A$6,Vols!N3079,"")</f>
        <v/>
      </c>
      <c r="H3079" s="113" t="str">
        <f>IF($D$13=DataValidation!$A$6,Vols!O3079/100,"")</f>
        <v/>
      </c>
    </row>
    <row r="3080" spans="7:8" ht="15.75" x14ac:dyDescent="0.25">
      <c r="G3080" s="20" t="str">
        <f>IF($D$13=DataValidation!$A$6,Vols!N3080,"")</f>
        <v/>
      </c>
      <c r="H3080" s="113" t="str">
        <f>IF($D$13=DataValidation!$A$6,Vols!O3080/100,"")</f>
        <v/>
      </c>
    </row>
    <row r="3081" spans="7:8" ht="15.75" x14ac:dyDescent="0.25">
      <c r="G3081" s="20" t="str">
        <f>IF($D$13=DataValidation!$A$6,Vols!N3081,"")</f>
        <v/>
      </c>
      <c r="H3081" s="113" t="str">
        <f>IF($D$13=DataValidation!$A$6,Vols!O3081/100,"")</f>
        <v/>
      </c>
    </row>
    <row r="3082" spans="7:8" ht="15.75" x14ac:dyDescent="0.25">
      <c r="G3082" s="20" t="str">
        <f>IF($D$13=DataValidation!$A$6,Vols!N3082,"")</f>
        <v/>
      </c>
      <c r="H3082" s="113" t="str">
        <f>IF($D$13=DataValidation!$A$6,Vols!O3082/100,"")</f>
        <v/>
      </c>
    </row>
    <row r="3083" spans="7:8" ht="15.75" x14ac:dyDescent="0.25">
      <c r="G3083" s="20" t="str">
        <f>IF($D$13=DataValidation!$A$6,Vols!N3083,"")</f>
        <v/>
      </c>
      <c r="H3083" s="113" t="str">
        <f>IF($D$13=DataValidation!$A$6,Vols!O3083/100,"")</f>
        <v/>
      </c>
    </row>
    <row r="3084" spans="7:8" ht="15.75" x14ac:dyDescent="0.25">
      <c r="G3084" s="20" t="str">
        <f>IF($D$13=DataValidation!$A$6,Vols!N3084,"")</f>
        <v/>
      </c>
      <c r="H3084" s="113" t="str">
        <f>IF($D$13=DataValidation!$A$6,Vols!O3084/100,"")</f>
        <v/>
      </c>
    </row>
    <row r="3085" spans="7:8" ht="15.75" x14ac:dyDescent="0.25">
      <c r="G3085" s="20" t="str">
        <f>IF($D$13=DataValidation!$A$6,Vols!N3085,"")</f>
        <v/>
      </c>
      <c r="H3085" s="113" t="str">
        <f>IF($D$13=DataValidation!$A$6,Vols!O3085/100,"")</f>
        <v/>
      </c>
    </row>
    <row r="3086" spans="7:8" ht="15.75" x14ac:dyDescent="0.25">
      <c r="G3086" s="20" t="str">
        <f>IF($D$13=DataValidation!$A$6,Vols!N3086,"")</f>
        <v/>
      </c>
      <c r="H3086" s="113" t="str">
        <f>IF($D$13=DataValidation!$A$6,Vols!O3086/100,"")</f>
        <v/>
      </c>
    </row>
    <row r="3087" spans="7:8" ht="15.75" x14ac:dyDescent="0.25">
      <c r="G3087" s="20" t="str">
        <f>IF($D$13=DataValidation!$A$6,Vols!N3087,"")</f>
        <v/>
      </c>
      <c r="H3087" s="113" t="str">
        <f>IF($D$13=DataValidation!$A$6,Vols!O3087/100,"")</f>
        <v/>
      </c>
    </row>
    <row r="3088" spans="7:8" ht="15.75" x14ac:dyDescent="0.25">
      <c r="G3088" s="20" t="str">
        <f>IF($D$13=DataValidation!$A$6,Vols!N3088,"")</f>
        <v/>
      </c>
      <c r="H3088" s="113" t="str">
        <f>IF($D$13=DataValidation!$A$6,Vols!O3088/100,"")</f>
        <v/>
      </c>
    </row>
    <row r="3089" spans="7:8" ht="15.75" x14ac:dyDescent="0.25">
      <c r="G3089" s="20" t="str">
        <f>IF($D$13=DataValidation!$A$6,Vols!N3089,"")</f>
        <v/>
      </c>
      <c r="H3089" s="113" t="str">
        <f>IF($D$13=DataValidation!$A$6,Vols!O3089/100,"")</f>
        <v/>
      </c>
    </row>
    <row r="3090" spans="7:8" ht="15.75" x14ac:dyDescent="0.25">
      <c r="G3090" s="20" t="str">
        <f>IF($D$13=DataValidation!$A$6,Vols!N3090,"")</f>
        <v/>
      </c>
      <c r="H3090" s="113" t="str">
        <f>IF($D$13=DataValidation!$A$6,Vols!O3090/100,"")</f>
        <v/>
      </c>
    </row>
    <row r="3091" spans="7:8" ht="15.75" x14ac:dyDescent="0.25">
      <c r="G3091" s="20" t="str">
        <f>IF($D$13=DataValidation!$A$6,Vols!N3091,"")</f>
        <v/>
      </c>
      <c r="H3091" s="113" t="str">
        <f>IF($D$13=DataValidation!$A$6,Vols!O3091/100,"")</f>
        <v/>
      </c>
    </row>
    <row r="3092" spans="7:8" ht="15.75" x14ac:dyDescent="0.25">
      <c r="G3092" s="20" t="str">
        <f>IF($D$13=DataValidation!$A$6,Vols!N3092,"")</f>
        <v/>
      </c>
      <c r="H3092" s="113" t="str">
        <f>IF($D$13=DataValidation!$A$6,Vols!O3092/100,"")</f>
        <v/>
      </c>
    </row>
    <row r="3093" spans="7:8" ht="15.75" x14ac:dyDescent="0.25">
      <c r="G3093" s="20" t="str">
        <f>IF($D$13=DataValidation!$A$6,Vols!N3093,"")</f>
        <v/>
      </c>
      <c r="H3093" s="113" t="str">
        <f>IF($D$13=DataValidation!$A$6,Vols!O3093/100,"")</f>
        <v/>
      </c>
    </row>
    <row r="3094" spans="7:8" ht="15.75" x14ac:dyDescent="0.25">
      <c r="G3094" s="20" t="str">
        <f>IF($D$13=DataValidation!$A$6,Vols!N3094,"")</f>
        <v/>
      </c>
      <c r="H3094" s="113" t="str">
        <f>IF($D$13=DataValidation!$A$6,Vols!O3094/100,"")</f>
        <v/>
      </c>
    </row>
    <row r="3095" spans="7:8" ht="15.75" x14ac:dyDescent="0.25">
      <c r="G3095" s="20" t="str">
        <f>IF($D$13=DataValidation!$A$6,Vols!N3095,"")</f>
        <v/>
      </c>
      <c r="H3095" s="113" t="str">
        <f>IF($D$13=DataValidation!$A$6,Vols!O3095/100,"")</f>
        <v/>
      </c>
    </row>
    <row r="3096" spans="7:8" ht="15.75" x14ac:dyDescent="0.25">
      <c r="G3096" s="20" t="str">
        <f>IF($D$13=DataValidation!$A$6,Vols!N3096,"")</f>
        <v/>
      </c>
      <c r="H3096" s="113" t="str">
        <f>IF($D$13=DataValidation!$A$6,Vols!O3096/100,"")</f>
        <v/>
      </c>
    </row>
    <row r="3097" spans="7:8" ht="15.75" x14ac:dyDescent="0.25">
      <c r="G3097" s="20" t="str">
        <f>IF($D$13=DataValidation!$A$6,Vols!N3097,"")</f>
        <v/>
      </c>
      <c r="H3097" s="113" t="str">
        <f>IF($D$13=DataValidation!$A$6,Vols!O3097/100,"")</f>
        <v/>
      </c>
    </row>
    <row r="3098" spans="7:8" ht="15.75" x14ac:dyDescent="0.25">
      <c r="G3098" s="20" t="str">
        <f>IF($D$13=DataValidation!$A$6,Vols!N3098,"")</f>
        <v/>
      </c>
      <c r="H3098" s="113" t="str">
        <f>IF($D$13=DataValidation!$A$6,Vols!O3098/100,"")</f>
        <v/>
      </c>
    </row>
    <row r="3099" spans="7:8" ht="15.75" x14ac:dyDescent="0.25">
      <c r="G3099" s="20" t="str">
        <f>IF($D$13=DataValidation!$A$6,Vols!N3099,"")</f>
        <v/>
      </c>
      <c r="H3099" s="113" t="str">
        <f>IF($D$13=DataValidation!$A$6,Vols!O3099/100,"")</f>
        <v/>
      </c>
    </row>
    <row r="3100" spans="7:8" ht="15.75" x14ac:dyDescent="0.25">
      <c r="G3100" s="20" t="str">
        <f>IF($D$13=DataValidation!$A$6,Vols!N3100,"")</f>
        <v/>
      </c>
      <c r="H3100" s="113" t="str">
        <f>IF($D$13=DataValidation!$A$6,Vols!O3100/100,"")</f>
        <v/>
      </c>
    </row>
    <row r="3101" spans="7:8" ht="15.75" x14ac:dyDescent="0.25">
      <c r="G3101" s="20" t="str">
        <f>IF($D$13=DataValidation!$A$6,Vols!N3101,"")</f>
        <v/>
      </c>
      <c r="H3101" s="113" t="str">
        <f>IF($D$13=DataValidation!$A$6,Vols!O3101/100,"")</f>
        <v/>
      </c>
    </row>
    <row r="3102" spans="7:8" ht="15.75" x14ac:dyDescent="0.25">
      <c r="G3102" s="20" t="str">
        <f>IF($D$13=DataValidation!$A$6,Vols!N3102,"")</f>
        <v/>
      </c>
      <c r="H3102" s="113" t="str">
        <f>IF($D$13=DataValidation!$A$6,Vols!O3102/100,"")</f>
        <v/>
      </c>
    </row>
    <row r="3103" spans="7:8" ht="15.75" x14ac:dyDescent="0.25">
      <c r="G3103" s="20" t="str">
        <f>IF($D$13=DataValidation!$A$6,Vols!N3103,"")</f>
        <v/>
      </c>
      <c r="H3103" s="113" t="str">
        <f>IF($D$13=DataValidation!$A$6,Vols!O3103/100,"")</f>
        <v/>
      </c>
    </row>
    <row r="3104" spans="7:8" ht="15.75" x14ac:dyDescent="0.25">
      <c r="G3104" s="20" t="str">
        <f>IF($D$13=DataValidation!$A$6,Vols!N3104,"")</f>
        <v/>
      </c>
      <c r="H3104" s="113" t="str">
        <f>IF($D$13=DataValidation!$A$6,Vols!O3104/100,"")</f>
        <v/>
      </c>
    </row>
    <row r="3105" spans="7:8" ht="15.75" x14ac:dyDescent="0.25">
      <c r="G3105" s="20" t="str">
        <f>IF($D$13=DataValidation!$A$6,Vols!N3105,"")</f>
        <v/>
      </c>
      <c r="H3105" s="113" t="str">
        <f>IF($D$13=DataValidation!$A$6,Vols!O3105/100,"")</f>
        <v/>
      </c>
    </row>
    <row r="3106" spans="7:8" ht="15.75" x14ac:dyDescent="0.25">
      <c r="G3106" s="20" t="str">
        <f>IF($D$13=DataValidation!$A$6,Vols!N3106,"")</f>
        <v/>
      </c>
      <c r="H3106" s="113" t="str">
        <f>IF($D$13=DataValidation!$A$6,Vols!O3106/100,"")</f>
        <v/>
      </c>
    </row>
    <row r="3107" spans="7:8" ht="15.75" x14ac:dyDescent="0.25">
      <c r="G3107" s="20" t="str">
        <f>IF($D$13=DataValidation!$A$6,Vols!N3107,"")</f>
        <v/>
      </c>
      <c r="H3107" s="113" t="str">
        <f>IF($D$13=DataValidation!$A$6,Vols!O3107/100,"")</f>
        <v/>
      </c>
    </row>
    <row r="3108" spans="7:8" ht="15.75" x14ac:dyDescent="0.25">
      <c r="G3108" s="20" t="str">
        <f>IF($D$13=DataValidation!$A$6,Vols!N3108,"")</f>
        <v/>
      </c>
      <c r="H3108" s="113" t="str">
        <f>IF($D$13=DataValidation!$A$6,Vols!O3108/100,"")</f>
        <v/>
      </c>
    </row>
    <row r="3109" spans="7:8" ht="15.75" x14ac:dyDescent="0.25">
      <c r="G3109" s="20" t="str">
        <f>IF($D$13=DataValidation!$A$6,Vols!N3109,"")</f>
        <v/>
      </c>
      <c r="H3109" s="113" t="str">
        <f>IF($D$13=DataValidation!$A$6,Vols!O3109/100,"")</f>
        <v/>
      </c>
    </row>
    <row r="3110" spans="7:8" ht="15.75" x14ac:dyDescent="0.25">
      <c r="G3110" s="20" t="str">
        <f>IF($D$13=DataValidation!$A$6,Vols!N3110,"")</f>
        <v/>
      </c>
      <c r="H3110" s="113" t="str">
        <f>IF($D$13=DataValidation!$A$6,Vols!O3110/100,"")</f>
        <v/>
      </c>
    </row>
    <row r="3111" spans="7:8" ht="15.75" x14ac:dyDescent="0.25">
      <c r="G3111" s="20" t="str">
        <f>IF($D$13=DataValidation!$A$6,Vols!N3111,"")</f>
        <v/>
      </c>
      <c r="H3111" s="113" t="str">
        <f>IF($D$13=DataValidation!$A$6,Vols!O3111/100,"")</f>
        <v/>
      </c>
    </row>
    <row r="3112" spans="7:8" ht="15.75" x14ac:dyDescent="0.25">
      <c r="G3112" s="20" t="str">
        <f>IF($D$13=DataValidation!$A$6,Vols!N3112,"")</f>
        <v/>
      </c>
      <c r="H3112" s="113" t="str">
        <f>IF($D$13=DataValidation!$A$6,Vols!O3112/100,"")</f>
        <v/>
      </c>
    </row>
    <row r="3113" spans="7:8" ht="15.75" x14ac:dyDescent="0.25">
      <c r="G3113" s="20" t="str">
        <f>IF($D$13=DataValidation!$A$6,Vols!N3113,"")</f>
        <v/>
      </c>
      <c r="H3113" s="113" t="str">
        <f>IF($D$13=DataValidation!$A$6,Vols!O3113/100,"")</f>
        <v/>
      </c>
    </row>
    <row r="3114" spans="7:8" ht="15.75" x14ac:dyDescent="0.25">
      <c r="G3114" s="20" t="str">
        <f>IF($D$13=DataValidation!$A$6,Vols!N3114,"")</f>
        <v/>
      </c>
      <c r="H3114" s="113" t="str">
        <f>IF($D$13=DataValidation!$A$6,Vols!O3114/100,"")</f>
        <v/>
      </c>
    </row>
    <row r="3115" spans="7:8" ht="15.75" x14ac:dyDescent="0.25">
      <c r="G3115" s="20" t="str">
        <f>IF($D$13=DataValidation!$A$6,Vols!N3115,"")</f>
        <v/>
      </c>
      <c r="H3115" s="113" t="str">
        <f>IF($D$13=DataValidation!$A$6,Vols!O3115/100,"")</f>
        <v/>
      </c>
    </row>
    <row r="3116" spans="7:8" ht="15.75" x14ac:dyDescent="0.25">
      <c r="G3116" s="20" t="str">
        <f>IF($D$13=DataValidation!$A$6,Vols!N3116,"")</f>
        <v/>
      </c>
      <c r="H3116" s="113" t="str">
        <f>IF($D$13=DataValidation!$A$6,Vols!O3116/100,"")</f>
        <v/>
      </c>
    </row>
    <row r="3117" spans="7:8" ht="15.75" x14ac:dyDescent="0.25">
      <c r="G3117" s="20" t="str">
        <f>IF($D$13=DataValidation!$A$6,Vols!N3117,"")</f>
        <v/>
      </c>
      <c r="H3117" s="113" t="str">
        <f>IF($D$13=DataValidation!$A$6,Vols!O3117/100,"")</f>
        <v/>
      </c>
    </row>
    <row r="3118" spans="7:8" ht="15.75" x14ac:dyDescent="0.25">
      <c r="G3118" s="20" t="str">
        <f>IF($D$13=DataValidation!$A$6,Vols!N3118,"")</f>
        <v/>
      </c>
      <c r="H3118" s="113" t="str">
        <f>IF($D$13=DataValidation!$A$6,Vols!O3118/100,"")</f>
        <v/>
      </c>
    </row>
    <row r="3119" spans="7:8" ht="15.75" x14ac:dyDescent="0.25">
      <c r="G3119" s="20" t="str">
        <f>IF($D$13=DataValidation!$A$6,Vols!N3119,"")</f>
        <v/>
      </c>
      <c r="H3119" s="113" t="str">
        <f>IF($D$13=DataValidation!$A$6,Vols!O3119/100,"")</f>
        <v/>
      </c>
    </row>
    <row r="3120" spans="7:8" ht="15.75" x14ac:dyDescent="0.25">
      <c r="G3120" s="20" t="str">
        <f>IF($D$13=DataValidation!$A$6,Vols!N3120,"")</f>
        <v/>
      </c>
      <c r="H3120" s="113" t="str">
        <f>IF($D$13=DataValidation!$A$6,Vols!O3120/100,"")</f>
        <v/>
      </c>
    </row>
    <row r="3121" spans="7:8" ht="15.75" x14ac:dyDescent="0.25">
      <c r="G3121" s="20" t="str">
        <f>IF($D$13=DataValidation!$A$6,Vols!N3121,"")</f>
        <v/>
      </c>
      <c r="H3121" s="113" t="str">
        <f>IF($D$13=DataValidation!$A$6,Vols!O3121/100,"")</f>
        <v/>
      </c>
    </row>
    <row r="3122" spans="7:8" ht="15.75" x14ac:dyDescent="0.25">
      <c r="G3122" s="20" t="str">
        <f>IF($D$13=DataValidation!$A$6,Vols!N3122,"")</f>
        <v/>
      </c>
      <c r="H3122" s="113" t="str">
        <f>IF($D$13=DataValidation!$A$6,Vols!O3122/100,"")</f>
        <v/>
      </c>
    </row>
    <row r="3123" spans="7:8" ht="15.75" x14ac:dyDescent="0.25">
      <c r="G3123" s="20" t="str">
        <f>IF($D$13=DataValidation!$A$6,Vols!N3123,"")</f>
        <v/>
      </c>
      <c r="H3123" s="113" t="str">
        <f>IF($D$13=DataValidation!$A$6,Vols!O3123/100,"")</f>
        <v/>
      </c>
    </row>
    <row r="3124" spans="7:8" ht="15.75" x14ac:dyDescent="0.25">
      <c r="G3124" s="20" t="str">
        <f>IF($D$13=DataValidation!$A$6,Vols!N3124,"")</f>
        <v/>
      </c>
      <c r="H3124" s="113" t="str">
        <f>IF($D$13=DataValidation!$A$6,Vols!O3124/100,"")</f>
        <v/>
      </c>
    </row>
    <row r="3125" spans="7:8" ht="15.75" x14ac:dyDescent="0.25">
      <c r="G3125" s="20" t="str">
        <f>IF($D$13=DataValidation!$A$6,Vols!N3125,"")</f>
        <v/>
      </c>
      <c r="H3125" s="113" t="str">
        <f>IF($D$13=DataValidation!$A$6,Vols!O3125/100,"")</f>
        <v/>
      </c>
    </row>
    <row r="3126" spans="7:8" ht="15.75" x14ac:dyDescent="0.25">
      <c r="G3126" s="20" t="str">
        <f>IF($D$13=DataValidation!$A$6,Vols!N3126,"")</f>
        <v/>
      </c>
      <c r="H3126" s="113" t="str">
        <f>IF($D$13=DataValidation!$A$6,Vols!O3126/100,"")</f>
        <v/>
      </c>
    </row>
    <row r="3127" spans="7:8" ht="15.75" x14ac:dyDescent="0.25">
      <c r="G3127" s="20" t="str">
        <f>IF($D$13=DataValidation!$A$6,Vols!N3127,"")</f>
        <v/>
      </c>
      <c r="H3127" s="113" t="str">
        <f>IF($D$13=DataValidation!$A$6,Vols!O3127/100,"")</f>
        <v/>
      </c>
    </row>
    <row r="3128" spans="7:8" ht="15.75" x14ac:dyDescent="0.25">
      <c r="G3128" s="20" t="str">
        <f>IF($D$13=DataValidation!$A$6,Vols!N3128,"")</f>
        <v/>
      </c>
      <c r="H3128" s="113" t="str">
        <f>IF($D$13=DataValidation!$A$6,Vols!O3128/100,"")</f>
        <v/>
      </c>
    </row>
    <row r="3129" spans="7:8" ht="15.75" x14ac:dyDescent="0.25">
      <c r="G3129" s="20" t="str">
        <f>IF($D$13=DataValidation!$A$6,Vols!N3129,"")</f>
        <v/>
      </c>
      <c r="H3129" s="113" t="str">
        <f>IF($D$13=DataValidation!$A$6,Vols!O3129/100,"")</f>
        <v/>
      </c>
    </row>
    <row r="3130" spans="7:8" ht="15.75" x14ac:dyDescent="0.25">
      <c r="G3130" s="20" t="str">
        <f>IF($D$13=DataValidation!$A$6,Vols!N3130,"")</f>
        <v/>
      </c>
      <c r="H3130" s="113" t="str">
        <f>IF($D$13=DataValidation!$A$6,Vols!O3130/100,"")</f>
        <v/>
      </c>
    </row>
    <row r="3131" spans="7:8" ht="15.75" x14ac:dyDescent="0.25">
      <c r="G3131" s="20" t="str">
        <f>IF($D$13=DataValidation!$A$6,Vols!N3131,"")</f>
        <v/>
      </c>
      <c r="H3131" s="113" t="str">
        <f>IF($D$13=DataValidation!$A$6,Vols!O3131/100,"")</f>
        <v/>
      </c>
    </row>
    <row r="3132" spans="7:8" ht="15.75" x14ac:dyDescent="0.25">
      <c r="G3132" s="20" t="str">
        <f>IF($D$13=DataValidation!$A$6,Vols!N3132,"")</f>
        <v/>
      </c>
      <c r="H3132" s="113" t="str">
        <f>IF($D$13=DataValidation!$A$6,Vols!O3132/100,"")</f>
        <v/>
      </c>
    </row>
    <row r="3133" spans="7:8" ht="15.75" x14ac:dyDescent="0.25">
      <c r="G3133" s="20" t="str">
        <f>IF($D$13=DataValidation!$A$6,Vols!N3133,"")</f>
        <v/>
      </c>
      <c r="H3133" s="113" t="str">
        <f>IF($D$13=DataValidation!$A$6,Vols!O3133/100,"")</f>
        <v/>
      </c>
    </row>
    <row r="3134" spans="7:8" ht="15.75" x14ac:dyDescent="0.25">
      <c r="G3134" s="20" t="str">
        <f>IF($D$13=DataValidation!$A$6,Vols!N3134,"")</f>
        <v/>
      </c>
      <c r="H3134" s="113" t="str">
        <f>IF($D$13=DataValidation!$A$6,Vols!O3134/100,"")</f>
        <v/>
      </c>
    </row>
    <row r="3135" spans="7:8" ht="15.75" x14ac:dyDescent="0.25">
      <c r="G3135" s="20" t="str">
        <f>IF($D$13=DataValidation!$A$6,Vols!N3135,"")</f>
        <v/>
      </c>
      <c r="H3135" s="113" t="str">
        <f>IF($D$13=DataValidation!$A$6,Vols!O3135/100,"")</f>
        <v/>
      </c>
    </row>
    <row r="3136" spans="7:8" ht="15.75" x14ac:dyDescent="0.25">
      <c r="G3136" s="20" t="str">
        <f>IF($D$13=DataValidation!$A$6,Vols!N3136,"")</f>
        <v/>
      </c>
      <c r="H3136" s="113" t="str">
        <f>IF($D$13=DataValidation!$A$6,Vols!O3136/100,"")</f>
        <v/>
      </c>
    </row>
    <row r="3137" spans="7:8" ht="15.75" x14ac:dyDescent="0.25">
      <c r="G3137" s="20" t="str">
        <f>IF($D$13=DataValidation!$A$6,Vols!N3137,"")</f>
        <v/>
      </c>
      <c r="H3137" s="113" t="str">
        <f>IF($D$13=DataValidation!$A$6,Vols!O3137/100,"")</f>
        <v/>
      </c>
    </row>
    <row r="3138" spans="7:8" ht="15.75" x14ac:dyDescent="0.25">
      <c r="G3138" s="20" t="str">
        <f>IF($D$13=DataValidation!$A$6,Vols!N3138,"")</f>
        <v/>
      </c>
      <c r="H3138" s="113" t="str">
        <f>IF($D$13=DataValidation!$A$6,Vols!O3138/100,"")</f>
        <v/>
      </c>
    </row>
    <row r="3139" spans="7:8" ht="15.75" x14ac:dyDescent="0.25">
      <c r="G3139" s="20" t="str">
        <f>IF($D$13=DataValidation!$A$6,Vols!N3139,"")</f>
        <v/>
      </c>
      <c r="H3139" s="113" t="str">
        <f>IF($D$13=DataValidation!$A$6,Vols!O3139/100,"")</f>
        <v/>
      </c>
    </row>
    <row r="3140" spans="7:8" ht="15.75" x14ac:dyDescent="0.25">
      <c r="G3140" s="20" t="str">
        <f>IF($D$13=DataValidation!$A$6,Vols!N3140,"")</f>
        <v/>
      </c>
      <c r="H3140" s="113" t="str">
        <f>IF($D$13=DataValidation!$A$6,Vols!O3140/100,"")</f>
        <v/>
      </c>
    </row>
    <row r="3141" spans="7:8" ht="15.75" x14ac:dyDescent="0.25">
      <c r="G3141" s="20" t="str">
        <f>IF($D$13=DataValidation!$A$6,Vols!N3141,"")</f>
        <v/>
      </c>
      <c r="H3141" s="113" t="str">
        <f>IF($D$13=DataValidation!$A$6,Vols!O3141/100,"")</f>
        <v/>
      </c>
    </row>
    <row r="3142" spans="7:8" ht="15.75" x14ac:dyDescent="0.25">
      <c r="G3142" s="20" t="str">
        <f>IF($D$13=DataValidation!$A$6,Vols!N3142,"")</f>
        <v/>
      </c>
      <c r="H3142" s="113" t="str">
        <f>IF($D$13=DataValidation!$A$6,Vols!O3142/100,"")</f>
        <v/>
      </c>
    </row>
    <row r="3143" spans="7:8" ht="15.75" x14ac:dyDescent="0.25">
      <c r="G3143" s="20" t="str">
        <f>IF($D$13=DataValidation!$A$6,Vols!N3143,"")</f>
        <v/>
      </c>
      <c r="H3143" s="113" t="str">
        <f>IF($D$13=DataValidation!$A$6,Vols!O3143/100,"")</f>
        <v/>
      </c>
    </row>
    <row r="3144" spans="7:8" ht="15.75" x14ac:dyDescent="0.25">
      <c r="G3144" s="20" t="str">
        <f>IF($D$13=DataValidation!$A$6,Vols!N3144,"")</f>
        <v/>
      </c>
      <c r="H3144" s="113" t="str">
        <f>IF($D$13=DataValidation!$A$6,Vols!O3144/100,"")</f>
        <v/>
      </c>
    </row>
    <row r="3145" spans="7:8" ht="15.75" x14ac:dyDescent="0.25">
      <c r="G3145" s="20" t="str">
        <f>IF($D$13=DataValidation!$A$6,Vols!N3145,"")</f>
        <v/>
      </c>
      <c r="H3145" s="113" t="str">
        <f>IF($D$13=DataValidation!$A$6,Vols!O3145/100,"")</f>
        <v/>
      </c>
    </row>
    <row r="3146" spans="7:8" ht="15.75" x14ac:dyDescent="0.25">
      <c r="G3146" s="20" t="str">
        <f>IF($D$13=DataValidation!$A$6,Vols!N3146,"")</f>
        <v/>
      </c>
      <c r="H3146" s="113" t="str">
        <f>IF($D$13=DataValidation!$A$6,Vols!O3146/100,"")</f>
        <v/>
      </c>
    </row>
    <row r="3147" spans="7:8" ht="15.75" x14ac:dyDescent="0.25">
      <c r="G3147" s="20" t="str">
        <f>IF($D$13=DataValidation!$A$6,Vols!N3147,"")</f>
        <v/>
      </c>
      <c r="H3147" s="113" t="str">
        <f>IF($D$13=DataValidation!$A$6,Vols!O3147/100,"")</f>
        <v/>
      </c>
    </row>
    <row r="3148" spans="7:8" ht="15.75" x14ac:dyDescent="0.25">
      <c r="G3148" s="20" t="str">
        <f>IF($D$13=DataValidation!$A$6,Vols!N3148,"")</f>
        <v/>
      </c>
      <c r="H3148" s="113" t="str">
        <f>IF($D$13=DataValidation!$A$6,Vols!O3148/100,"")</f>
        <v/>
      </c>
    </row>
    <row r="3149" spans="7:8" ht="15.75" x14ac:dyDescent="0.25">
      <c r="G3149" s="20" t="str">
        <f>IF($D$13=DataValidation!$A$6,Vols!N3149,"")</f>
        <v/>
      </c>
      <c r="H3149" s="113" t="str">
        <f>IF($D$13=DataValidation!$A$6,Vols!O3149/100,"")</f>
        <v/>
      </c>
    </row>
    <row r="3150" spans="7:8" ht="15.75" x14ac:dyDescent="0.25">
      <c r="G3150" s="20" t="str">
        <f>IF($D$13=DataValidation!$A$6,Vols!N3150,"")</f>
        <v/>
      </c>
      <c r="H3150" s="113" t="str">
        <f>IF($D$13=DataValidation!$A$6,Vols!O3150/100,"")</f>
        <v/>
      </c>
    </row>
    <row r="3151" spans="7:8" ht="15.75" x14ac:dyDescent="0.25">
      <c r="G3151" s="20" t="str">
        <f>IF($D$13=DataValidation!$A$6,Vols!N3151,"")</f>
        <v/>
      </c>
      <c r="H3151" s="113" t="str">
        <f>IF($D$13=DataValidation!$A$6,Vols!O3151/100,"")</f>
        <v/>
      </c>
    </row>
    <row r="3152" spans="7:8" ht="15.75" x14ac:dyDescent="0.25">
      <c r="G3152" s="20" t="str">
        <f>IF($D$13=DataValidation!$A$6,Vols!N3152,"")</f>
        <v/>
      </c>
      <c r="H3152" s="113" t="str">
        <f>IF($D$13=DataValidation!$A$6,Vols!O3152/100,"")</f>
        <v/>
      </c>
    </row>
    <row r="3153" spans="7:8" ht="15.75" x14ac:dyDescent="0.25">
      <c r="G3153" s="20" t="str">
        <f>IF($D$13=DataValidation!$A$6,Vols!N3153,"")</f>
        <v/>
      </c>
      <c r="H3153" s="113" t="str">
        <f>IF($D$13=DataValidation!$A$6,Vols!O3153/100,"")</f>
        <v/>
      </c>
    </row>
    <row r="3154" spans="7:8" ht="15.75" x14ac:dyDescent="0.25">
      <c r="G3154" s="20" t="str">
        <f>IF($D$13=DataValidation!$A$6,Vols!N3154,"")</f>
        <v/>
      </c>
      <c r="H3154" s="113" t="str">
        <f>IF($D$13=DataValidation!$A$6,Vols!O3154/100,"")</f>
        <v/>
      </c>
    </row>
    <row r="3155" spans="7:8" ht="15.75" x14ac:dyDescent="0.25">
      <c r="G3155" s="20" t="str">
        <f>IF($D$13=DataValidation!$A$6,Vols!N3155,"")</f>
        <v/>
      </c>
      <c r="H3155" s="113" t="str">
        <f>IF($D$13=DataValidation!$A$6,Vols!O3155/100,"")</f>
        <v/>
      </c>
    </row>
    <row r="3156" spans="7:8" ht="15.75" x14ac:dyDescent="0.25">
      <c r="G3156" s="20" t="str">
        <f>IF($D$13=DataValidation!$A$6,Vols!N3156,"")</f>
        <v/>
      </c>
      <c r="H3156" s="113" t="str">
        <f>IF($D$13=DataValidation!$A$6,Vols!O3156/100,"")</f>
        <v/>
      </c>
    </row>
    <row r="3157" spans="7:8" ht="15.75" x14ac:dyDescent="0.25">
      <c r="G3157" s="20" t="str">
        <f>IF($D$13=DataValidation!$A$6,Vols!N3157,"")</f>
        <v/>
      </c>
      <c r="H3157" s="113" t="str">
        <f>IF($D$13=DataValidation!$A$6,Vols!O3157/100,"")</f>
        <v/>
      </c>
    </row>
    <row r="3158" spans="7:8" ht="15.75" x14ac:dyDescent="0.25">
      <c r="G3158" s="20" t="str">
        <f>IF($D$13=DataValidation!$A$6,Vols!N3158,"")</f>
        <v/>
      </c>
      <c r="H3158" s="113" t="str">
        <f>IF($D$13=DataValidation!$A$6,Vols!O3158/100,"")</f>
        <v/>
      </c>
    </row>
    <row r="3159" spans="7:8" ht="15.75" x14ac:dyDescent="0.25">
      <c r="G3159" s="20" t="str">
        <f>IF($D$13=DataValidation!$A$6,Vols!N3159,"")</f>
        <v/>
      </c>
      <c r="H3159" s="113" t="str">
        <f>IF($D$13=DataValidation!$A$6,Vols!O3159/100,"")</f>
        <v/>
      </c>
    </row>
    <row r="3160" spans="7:8" ht="15.75" x14ac:dyDescent="0.25">
      <c r="G3160" s="20" t="str">
        <f>IF($D$13=DataValidation!$A$6,Vols!N3160,"")</f>
        <v/>
      </c>
      <c r="H3160" s="113" t="str">
        <f>IF($D$13=DataValidation!$A$6,Vols!O3160/100,"")</f>
        <v/>
      </c>
    </row>
    <row r="3161" spans="7:8" ht="15.75" x14ac:dyDescent="0.25">
      <c r="G3161" s="20" t="str">
        <f>IF($D$13=DataValidation!$A$6,Vols!N3161,"")</f>
        <v/>
      </c>
      <c r="H3161" s="113" t="str">
        <f>IF($D$13=DataValidation!$A$6,Vols!O3161/100,"")</f>
        <v/>
      </c>
    </row>
    <row r="3162" spans="7:8" ht="15.75" x14ac:dyDescent="0.25">
      <c r="G3162" s="20" t="str">
        <f>IF($D$13=DataValidation!$A$6,Vols!N3162,"")</f>
        <v/>
      </c>
      <c r="H3162" s="113" t="str">
        <f>IF($D$13=DataValidation!$A$6,Vols!O3162/100,"")</f>
        <v/>
      </c>
    </row>
    <row r="3163" spans="7:8" ht="15.75" x14ac:dyDescent="0.25">
      <c r="G3163" s="20" t="str">
        <f>IF($D$13=DataValidation!$A$6,Vols!N3163,"")</f>
        <v/>
      </c>
      <c r="H3163" s="113" t="str">
        <f>IF($D$13=DataValidation!$A$6,Vols!O3163/100,"")</f>
        <v/>
      </c>
    </row>
    <row r="3164" spans="7:8" ht="15.75" x14ac:dyDescent="0.25">
      <c r="G3164" s="20" t="str">
        <f>IF($D$13=DataValidation!$A$6,Vols!N3164,"")</f>
        <v/>
      </c>
      <c r="H3164" s="113" t="str">
        <f>IF($D$13=DataValidation!$A$6,Vols!O3164/100,"")</f>
        <v/>
      </c>
    </row>
    <row r="3165" spans="7:8" ht="15.75" x14ac:dyDescent="0.25">
      <c r="G3165" s="20" t="str">
        <f>IF($D$13=DataValidation!$A$6,Vols!N3165,"")</f>
        <v/>
      </c>
      <c r="H3165" s="113" t="str">
        <f>IF($D$13=DataValidation!$A$6,Vols!O3165/100,"")</f>
        <v/>
      </c>
    </row>
    <row r="3166" spans="7:8" ht="15.75" x14ac:dyDescent="0.25">
      <c r="G3166" s="20" t="str">
        <f>IF($D$13=DataValidation!$A$6,Vols!N3166,"")</f>
        <v/>
      </c>
      <c r="H3166" s="113" t="str">
        <f>IF($D$13=DataValidation!$A$6,Vols!O3166/100,"")</f>
        <v/>
      </c>
    </row>
    <row r="3167" spans="7:8" ht="15.75" x14ac:dyDescent="0.25">
      <c r="G3167" s="20" t="str">
        <f>IF($D$13=DataValidation!$A$6,Vols!N3167,"")</f>
        <v/>
      </c>
      <c r="H3167" s="113" t="str">
        <f>IF($D$13=DataValidation!$A$6,Vols!O3167/100,"")</f>
        <v/>
      </c>
    </row>
    <row r="3168" spans="7:8" ht="15.75" x14ac:dyDescent="0.25">
      <c r="G3168" s="20" t="str">
        <f>IF($D$13=DataValidation!$A$6,Vols!N3168,"")</f>
        <v/>
      </c>
      <c r="H3168" s="113" t="str">
        <f>IF($D$13=DataValidation!$A$6,Vols!O3168/100,"")</f>
        <v/>
      </c>
    </row>
    <row r="3169" spans="7:8" ht="15.75" x14ac:dyDescent="0.25">
      <c r="G3169" s="20" t="str">
        <f>IF($D$13=DataValidation!$A$6,Vols!N3169,"")</f>
        <v/>
      </c>
      <c r="H3169" s="113" t="str">
        <f>IF($D$13=DataValidation!$A$6,Vols!O3169/100,"")</f>
        <v/>
      </c>
    </row>
    <row r="3170" spans="7:8" ht="15.75" x14ac:dyDescent="0.25">
      <c r="G3170" s="20" t="str">
        <f>IF($D$13=DataValidation!$A$6,Vols!N3170,"")</f>
        <v/>
      </c>
      <c r="H3170" s="113" t="str">
        <f>IF($D$13=DataValidation!$A$6,Vols!O3170/100,"")</f>
        <v/>
      </c>
    </row>
    <row r="3171" spans="7:8" ht="15.75" x14ac:dyDescent="0.25">
      <c r="G3171" s="20" t="str">
        <f>IF($D$13=DataValidation!$A$6,Vols!N3171,"")</f>
        <v/>
      </c>
      <c r="H3171" s="113" t="str">
        <f>IF($D$13=DataValidation!$A$6,Vols!O3171/100,"")</f>
        <v/>
      </c>
    </row>
    <row r="3172" spans="7:8" ht="15.75" x14ac:dyDescent="0.25">
      <c r="G3172" s="20" t="str">
        <f>IF($D$13=DataValidation!$A$6,Vols!N3172,"")</f>
        <v/>
      </c>
      <c r="H3172" s="113" t="str">
        <f>IF($D$13=DataValidation!$A$6,Vols!O3172/100,"")</f>
        <v/>
      </c>
    </row>
    <row r="3173" spans="7:8" ht="15.75" x14ac:dyDescent="0.25">
      <c r="G3173" s="20" t="str">
        <f>IF($D$13=DataValidation!$A$6,Vols!N3173,"")</f>
        <v/>
      </c>
      <c r="H3173" s="113" t="str">
        <f>IF($D$13=DataValidation!$A$6,Vols!O3173/100,"")</f>
        <v/>
      </c>
    </row>
    <row r="3174" spans="7:8" ht="15.75" x14ac:dyDescent="0.25">
      <c r="G3174" s="20" t="str">
        <f>IF($D$13=DataValidation!$A$6,Vols!N3174,"")</f>
        <v/>
      </c>
      <c r="H3174" s="113" t="str">
        <f>IF($D$13=DataValidation!$A$6,Vols!O3174/100,"")</f>
        <v/>
      </c>
    </row>
    <row r="3175" spans="7:8" ht="15.75" x14ac:dyDescent="0.25">
      <c r="G3175" s="20" t="str">
        <f>IF($D$13=DataValidation!$A$6,Vols!N3175,"")</f>
        <v/>
      </c>
      <c r="H3175" s="113" t="str">
        <f>IF($D$13=DataValidation!$A$6,Vols!O3175/100,"")</f>
        <v/>
      </c>
    </row>
    <row r="3176" spans="7:8" ht="15.75" x14ac:dyDescent="0.25">
      <c r="G3176" s="20" t="str">
        <f>IF($D$13=DataValidation!$A$6,Vols!N3176,"")</f>
        <v/>
      </c>
      <c r="H3176" s="113" t="str">
        <f>IF($D$13=DataValidation!$A$6,Vols!O3176/100,"")</f>
        <v/>
      </c>
    </row>
    <row r="3177" spans="7:8" ht="15.75" x14ac:dyDescent="0.25">
      <c r="G3177" s="20" t="str">
        <f>IF($D$13=DataValidation!$A$6,Vols!N3177,"")</f>
        <v/>
      </c>
      <c r="H3177" s="113" t="str">
        <f>IF($D$13=DataValidation!$A$6,Vols!O3177/100,"")</f>
        <v/>
      </c>
    </row>
    <row r="3178" spans="7:8" ht="15.75" x14ac:dyDescent="0.25">
      <c r="G3178" s="20" t="str">
        <f>IF($D$13=DataValidation!$A$6,Vols!N3178,"")</f>
        <v/>
      </c>
      <c r="H3178" s="113" t="str">
        <f>IF($D$13=DataValidation!$A$6,Vols!O3178/100,"")</f>
        <v/>
      </c>
    </row>
    <row r="3179" spans="7:8" ht="15.75" x14ac:dyDescent="0.25">
      <c r="G3179" s="20" t="str">
        <f>IF($D$13=DataValidation!$A$6,Vols!N3179,"")</f>
        <v/>
      </c>
      <c r="H3179" s="113" t="str">
        <f>IF($D$13=DataValidation!$A$6,Vols!O3179/100,"")</f>
        <v/>
      </c>
    </row>
    <row r="3180" spans="7:8" ht="15.75" x14ac:dyDescent="0.25">
      <c r="G3180" s="20" t="str">
        <f>IF($D$13=DataValidation!$A$6,Vols!N3180,"")</f>
        <v/>
      </c>
      <c r="H3180" s="113" t="str">
        <f>IF($D$13=DataValidation!$A$6,Vols!O3180/100,"")</f>
        <v/>
      </c>
    </row>
    <row r="3181" spans="7:8" ht="15.75" x14ac:dyDescent="0.25">
      <c r="G3181" s="20" t="str">
        <f>IF($D$13=DataValidation!$A$6,Vols!N3181,"")</f>
        <v/>
      </c>
      <c r="H3181" s="113" t="str">
        <f>IF($D$13=DataValidation!$A$6,Vols!O3181/100,"")</f>
        <v/>
      </c>
    </row>
    <row r="3182" spans="7:8" ht="15.75" x14ac:dyDescent="0.25">
      <c r="G3182" s="20" t="str">
        <f>IF($D$13=DataValidation!$A$6,Vols!N3182,"")</f>
        <v/>
      </c>
      <c r="H3182" s="113" t="str">
        <f>IF($D$13=DataValidation!$A$6,Vols!O3182/100,"")</f>
        <v/>
      </c>
    </row>
    <row r="3183" spans="7:8" ht="15.75" x14ac:dyDescent="0.25">
      <c r="G3183" s="20" t="str">
        <f>IF($D$13=DataValidation!$A$6,Vols!N3183,"")</f>
        <v/>
      </c>
      <c r="H3183" s="113" t="str">
        <f>IF($D$13=DataValidation!$A$6,Vols!O3183/100,"")</f>
        <v/>
      </c>
    </row>
    <row r="3184" spans="7:8" ht="15.75" x14ac:dyDescent="0.25">
      <c r="G3184" s="20" t="str">
        <f>IF($D$13=DataValidation!$A$6,Vols!N3184,"")</f>
        <v/>
      </c>
      <c r="H3184" s="113" t="str">
        <f>IF($D$13=DataValidation!$A$6,Vols!O3184/100,"")</f>
        <v/>
      </c>
    </row>
    <row r="3185" spans="7:8" ht="15.75" x14ac:dyDescent="0.25">
      <c r="G3185" s="20" t="str">
        <f>IF($D$13=DataValidation!$A$6,Vols!N3185,"")</f>
        <v/>
      </c>
      <c r="H3185" s="113" t="str">
        <f>IF($D$13=DataValidation!$A$6,Vols!O3185/100,"")</f>
        <v/>
      </c>
    </row>
    <row r="3186" spans="7:8" ht="15.75" x14ac:dyDescent="0.25">
      <c r="G3186" s="20" t="str">
        <f>IF($D$13=DataValidation!$A$6,Vols!N3186,"")</f>
        <v/>
      </c>
      <c r="H3186" s="113" t="str">
        <f>IF($D$13=DataValidation!$A$6,Vols!O3186/100,"")</f>
        <v/>
      </c>
    </row>
    <row r="3187" spans="7:8" ht="15.75" x14ac:dyDescent="0.25">
      <c r="G3187" s="20" t="str">
        <f>IF($D$13=DataValidation!$A$6,Vols!N3187,"")</f>
        <v/>
      </c>
      <c r="H3187" s="113" t="str">
        <f>IF($D$13=DataValidation!$A$6,Vols!O3187/100,"")</f>
        <v/>
      </c>
    </row>
    <row r="3188" spans="7:8" ht="15.75" x14ac:dyDescent="0.25">
      <c r="G3188" s="20" t="str">
        <f>IF($D$13=DataValidation!$A$6,Vols!N3188,"")</f>
        <v/>
      </c>
      <c r="H3188" s="113" t="str">
        <f>IF($D$13=DataValidation!$A$6,Vols!O3188/100,"")</f>
        <v/>
      </c>
    </row>
    <row r="3189" spans="7:8" ht="15.75" x14ac:dyDescent="0.25">
      <c r="G3189" s="20" t="str">
        <f>IF($D$13=DataValidation!$A$6,Vols!N3189,"")</f>
        <v/>
      </c>
      <c r="H3189" s="113" t="str">
        <f>IF($D$13=DataValidation!$A$6,Vols!O3189/100,"")</f>
        <v/>
      </c>
    </row>
    <row r="3190" spans="7:8" ht="15.75" x14ac:dyDescent="0.25">
      <c r="G3190" s="20" t="str">
        <f>IF($D$13=DataValidation!$A$6,Vols!N3190,"")</f>
        <v/>
      </c>
      <c r="H3190" s="113" t="str">
        <f>IF($D$13=DataValidation!$A$6,Vols!O3190/100,"")</f>
        <v/>
      </c>
    </row>
    <row r="3191" spans="7:8" ht="15.75" x14ac:dyDescent="0.25">
      <c r="G3191" s="20" t="str">
        <f>IF($D$13=DataValidation!$A$6,Vols!N3191,"")</f>
        <v/>
      </c>
      <c r="H3191" s="113" t="str">
        <f>IF($D$13=DataValidation!$A$6,Vols!O3191/100,"")</f>
        <v/>
      </c>
    </row>
    <row r="3192" spans="7:8" ht="15.75" x14ac:dyDescent="0.25">
      <c r="G3192" s="20" t="str">
        <f>IF($D$13=DataValidation!$A$6,Vols!N3192,"")</f>
        <v/>
      </c>
      <c r="H3192" s="113" t="str">
        <f>IF($D$13=DataValidation!$A$6,Vols!O3192/100,"")</f>
        <v/>
      </c>
    </row>
    <row r="3193" spans="7:8" ht="15.75" x14ac:dyDescent="0.25">
      <c r="G3193" s="20" t="str">
        <f>IF($D$13=DataValidation!$A$6,Vols!N3193,"")</f>
        <v/>
      </c>
      <c r="H3193" s="113" t="str">
        <f>IF($D$13=DataValidation!$A$6,Vols!O3193/100,"")</f>
        <v/>
      </c>
    </row>
    <row r="3194" spans="7:8" ht="15.75" x14ac:dyDescent="0.25">
      <c r="G3194" s="20" t="str">
        <f>IF($D$13=DataValidation!$A$6,Vols!N3194,"")</f>
        <v/>
      </c>
      <c r="H3194" s="113" t="str">
        <f>IF($D$13=DataValidation!$A$6,Vols!O3194/100,"")</f>
        <v/>
      </c>
    </row>
    <row r="3195" spans="7:8" ht="15.75" x14ac:dyDescent="0.25">
      <c r="G3195" s="20" t="str">
        <f>IF($D$13=DataValidation!$A$6,Vols!N3195,"")</f>
        <v/>
      </c>
      <c r="H3195" s="113" t="str">
        <f>IF($D$13=DataValidation!$A$6,Vols!O3195/100,"")</f>
        <v/>
      </c>
    </row>
    <row r="3196" spans="7:8" ht="15.75" x14ac:dyDescent="0.25">
      <c r="G3196" s="20" t="str">
        <f>IF($D$13=DataValidation!$A$6,Vols!N3196,"")</f>
        <v/>
      </c>
      <c r="H3196" s="113" t="str">
        <f>IF($D$13=DataValidation!$A$6,Vols!O3196/100,"")</f>
        <v/>
      </c>
    </row>
    <row r="3197" spans="7:8" ht="15.75" x14ac:dyDescent="0.25">
      <c r="G3197" s="20" t="str">
        <f>IF($D$13=DataValidation!$A$6,Vols!N3197,"")</f>
        <v/>
      </c>
      <c r="H3197" s="113" t="str">
        <f>IF($D$13=DataValidation!$A$6,Vols!O3197/100,"")</f>
        <v/>
      </c>
    </row>
    <row r="3198" spans="7:8" ht="15.75" x14ac:dyDescent="0.25">
      <c r="G3198" s="20" t="str">
        <f>IF($D$13=DataValidation!$A$6,Vols!N3198,"")</f>
        <v/>
      </c>
      <c r="H3198" s="113" t="str">
        <f>IF($D$13=DataValidation!$A$6,Vols!O3198/100,"")</f>
        <v/>
      </c>
    </row>
    <row r="3199" spans="7:8" ht="15.75" x14ac:dyDescent="0.25">
      <c r="G3199" s="20" t="str">
        <f>IF($D$13=DataValidation!$A$6,Vols!N3199,"")</f>
        <v/>
      </c>
      <c r="H3199" s="113" t="str">
        <f>IF($D$13=DataValidation!$A$6,Vols!O3199/100,"")</f>
        <v/>
      </c>
    </row>
    <row r="3200" spans="7:8" ht="15.75" x14ac:dyDescent="0.25">
      <c r="G3200" s="20" t="str">
        <f>IF($D$13=DataValidation!$A$6,Vols!N3200,"")</f>
        <v/>
      </c>
      <c r="H3200" s="113" t="str">
        <f>IF($D$13=DataValidation!$A$6,Vols!O3200/100,"")</f>
        <v/>
      </c>
    </row>
    <row r="3201" spans="7:8" ht="15.75" x14ac:dyDescent="0.25">
      <c r="G3201" s="20" t="str">
        <f>IF($D$13=DataValidation!$A$6,Vols!N3201,"")</f>
        <v/>
      </c>
      <c r="H3201" s="113" t="str">
        <f>IF($D$13=DataValidation!$A$6,Vols!O3201/100,"")</f>
        <v/>
      </c>
    </row>
    <row r="3202" spans="7:8" ht="15.75" x14ac:dyDescent="0.25">
      <c r="G3202" s="20" t="str">
        <f>IF($D$13=DataValidation!$A$6,Vols!N3202,"")</f>
        <v/>
      </c>
      <c r="H3202" s="113" t="str">
        <f>IF($D$13=DataValidation!$A$6,Vols!O3202/100,"")</f>
        <v/>
      </c>
    </row>
    <row r="3203" spans="7:8" ht="15.75" x14ac:dyDescent="0.25">
      <c r="G3203" s="20" t="str">
        <f>IF($D$13=DataValidation!$A$6,Vols!N3203,"")</f>
        <v/>
      </c>
      <c r="H3203" s="113" t="str">
        <f>IF($D$13=DataValidation!$A$6,Vols!O3203/100,"")</f>
        <v/>
      </c>
    </row>
    <row r="3204" spans="7:8" ht="15.75" x14ac:dyDescent="0.25">
      <c r="G3204" s="20" t="str">
        <f>IF($D$13=DataValidation!$A$6,Vols!N3204,"")</f>
        <v/>
      </c>
      <c r="H3204" s="113" t="str">
        <f>IF($D$13=DataValidation!$A$6,Vols!O3204/100,"")</f>
        <v/>
      </c>
    </row>
    <row r="3205" spans="7:8" ht="15.75" x14ac:dyDescent="0.25">
      <c r="G3205" s="20" t="str">
        <f>IF($D$13=DataValidation!$A$6,Vols!N3205,"")</f>
        <v/>
      </c>
      <c r="H3205" s="113" t="str">
        <f>IF($D$13=DataValidation!$A$6,Vols!O3205/100,"")</f>
        <v/>
      </c>
    </row>
    <row r="3206" spans="7:8" ht="15.75" x14ac:dyDescent="0.25">
      <c r="G3206" s="20" t="str">
        <f>IF($D$13=DataValidation!$A$6,Vols!N3206,"")</f>
        <v/>
      </c>
      <c r="H3206" s="113" t="str">
        <f>IF($D$13=DataValidation!$A$6,Vols!O3206/100,"")</f>
        <v/>
      </c>
    </row>
    <row r="3207" spans="7:8" ht="15.75" x14ac:dyDescent="0.25">
      <c r="G3207" s="20" t="str">
        <f>IF($D$13=DataValidation!$A$6,Vols!N3207,"")</f>
        <v/>
      </c>
      <c r="H3207" s="113" t="str">
        <f>IF($D$13=DataValidation!$A$6,Vols!O3207/100,"")</f>
        <v/>
      </c>
    </row>
    <row r="3208" spans="7:8" ht="15.75" x14ac:dyDescent="0.25">
      <c r="G3208" s="20" t="str">
        <f>IF($D$13=DataValidation!$A$6,Vols!N3208,"")</f>
        <v/>
      </c>
      <c r="H3208" s="113" t="str">
        <f>IF($D$13=DataValidation!$A$6,Vols!O3208/100,"")</f>
        <v/>
      </c>
    </row>
    <row r="3209" spans="7:8" ht="15.75" x14ac:dyDescent="0.25">
      <c r="G3209" s="20" t="str">
        <f>IF($D$13=DataValidation!$A$6,Vols!N3209,"")</f>
        <v/>
      </c>
      <c r="H3209" s="113" t="str">
        <f>IF($D$13=DataValidation!$A$6,Vols!O3209/100,"")</f>
        <v/>
      </c>
    </row>
    <row r="3210" spans="7:8" ht="15.75" x14ac:dyDescent="0.25">
      <c r="G3210" s="20" t="str">
        <f>IF($D$13=DataValidation!$A$6,Vols!N3210,"")</f>
        <v/>
      </c>
      <c r="H3210" s="113" t="str">
        <f>IF($D$13=DataValidation!$A$6,Vols!O3210/100,"")</f>
        <v/>
      </c>
    </row>
    <row r="3211" spans="7:8" ht="15.75" x14ac:dyDescent="0.25">
      <c r="G3211" s="20" t="str">
        <f>IF($D$13=DataValidation!$A$6,Vols!N3211,"")</f>
        <v/>
      </c>
      <c r="H3211" s="113" t="str">
        <f>IF($D$13=DataValidation!$A$6,Vols!O3211/100,"")</f>
        <v/>
      </c>
    </row>
    <row r="3212" spans="7:8" ht="15.75" x14ac:dyDescent="0.25">
      <c r="G3212" s="20" t="str">
        <f>IF($D$13=DataValidation!$A$6,Vols!N3212,"")</f>
        <v/>
      </c>
      <c r="H3212" s="113" t="str">
        <f>IF($D$13=DataValidation!$A$6,Vols!O3212/100,"")</f>
        <v/>
      </c>
    </row>
    <row r="3213" spans="7:8" ht="15.75" x14ac:dyDescent="0.25">
      <c r="G3213" s="20" t="str">
        <f>IF($D$13=DataValidation!$A$6,Vols!N3213,"")</f>
        <v/>
      </c>
      <c r="H3213" s="113" t="str">
        <f>IF($D$13=DataValidation!$A$6,Vols!O3213/100,"")</f>
        <v/>
      </c>
    </row>
    <row r="3214" spans="7:8" ht="15.75" x14ac:dyDescent="0.25">
      <c r="G3214" s="20" t="str">
        <f>IF($D$13=DataValidation!$A$6,Vols!N3214,"")</f>
        <v/>
      </c>
      <c r="H3214" s="113" t="str">
        <f>IF($D$13=DataValidation!$A$6,Vols!O3214/100,"")</f>
        <v/>
      </c>
    </row>
    <row r="3215" spans="7:8" ht="15.75" x14ac:dyDescent="0.25">
      <c r="G3215" s="20" t="str">
        <f>IF($D$13=DataValidation!$A$6,Vols!N3215,"")</f>
        <v/>
      </c>
      <c r="H3215" s="113" t="str">
        <f>IF($D$13=DataValidation!$A$6,Vols!O3215/100,"")</f>
        <v/>
      </c>
    </row>
    <row r="3216" spans="7:8" ht="15.75" x14ac:dyDescent="0.25">
      <c r="G3216" s="20" t="str">
        <f>IF($D$13=DataValidation!$A$6,Vols!N3216,"")</f>
        <v/>
      </c>
      <c r="H3216" s="113" t="str">
        <f>IF($D$13=DataValidation!$A$6,Vols!O3216/100,"")</f>
        <v/>
      </c>
    </row>
    <row r="3217" spans="7:8" ht="15.75" x14ac:dyDescent="0.25">
      <c r="G3217" s="20" t="str">
        <f>IF($D$13=DataValidation!$A$6,Vols!N3217,"")</f>
        <v/>
      </c>
      <c r="H3217" s="113" t="str">
        <f>IF($D$13=DataValidation!$A$6,Vols!O3217/100,"")</f>
        <v/>
      </c>
    </row>
    <row r="3218" spans="7:8" ht="15.75" x14ac:dyDescent="0.25">
      <c r="G3218" s="20" t="str">
        <f>IF($D$13=DataValidation!$A$6,Vols!N3218,"")</f>
        <v/>
      </c>
      <c r="H3218" s="113" t="str">
        <f>IF($D$13=DataValidation!$A$6,Vols!O3218/100,"")</f>
        <v/>
      </c>
    </row>
    <row r="3219" spans="7:8" ht="15.75" x14ac:dyDescent="0.25">
      <c r="G3219" s="20" t="str">
        <f>IF($D$13=DataValidation!$A$6,Vols!N3219,"")</f>
        <v/>
      </c>
      <c r="H3219" s="113" t="str">
        <f>IF($D$13=DataValidation!$A$6,Vols!O3219/100,"")</f>
        <v/>
      </c>
    </row>
    <row r="3220" spans="7:8" ht="15.75" x14ac:dyDescent="0.25">
      <c r="G3220" s="20" t="str">
        <f>IF($D$13=DataValidation!$A$6,Vols!N3220,"")</f>
        <v/>
      </c>
      <c r="H3220" s="113" t="str">
        <f>IF($D$13=DataValidation!$A$6,Vols!O3220/100,"")</f>
        <v/>
      </c>
    </row>
    <row r="3221" spans="7:8" ht="15.75" x14ac:dyDescent="0.25">
      <c r="G3221" s="20" t="str">
        <f>IF($D$13=DataValidation!$A$6,Vols!N3221,"")</f>
        <v/>
      </c>
      <c r="H3221" s="113" t="str">
        <f>IF($D$13=DataValidation!$A$6,Vols!O3221/100,"")</f>
        <v/>
      </c>
    </row>
    <row r="3222" spans="7:8" ht="15.75" x14ac:dyDescent="0.25">
      <c r="G3222" s="20" t="str">
        <f>IF($D$13=DataValidation!$A$6,Vols!N3222,"")</f>
        <v/>
      </c>
      <c r="H3222" s="113" t="str">
        <f>IF($D$13=DataValidation!$A$6,Vols!O3222/100,"")</f>
        <v/>
      </c>
    </row>
    <row r="3223" spans="7:8" ht="15.75" x14ac:dyDescent="0.25">
      <c r="G3223" s="20" t="str">
        <f>IF($D$13=DataValidation!$A$6,Vols!N3223,"")</f>
        <v/>
      </c>
      <c r="H3223" s="113" t="str">
        <f>IF($D$13=DataValidation!$A$6,Vols!O3223/100,"")</f>
        <v/>
      </c>
    </row>
    <row r="3224" spans="7:8" ht="15.75" x14ac:dyDescent="0.25">
      <c r="G3224" s="20" t="str">
        <f>IF($D$13=DataValidation!$A$6,Vols!N3224,"")</f>
        <v/>
      </c>
      <c r="H3224" s="113" t="str">
        <f>IF($D$13=DataValidation!$A$6,Vols!O3224/100,"")</f>
        <v/>
      </c>
    </row>
    <row r="3225" spans="7:8" ht="15.75" x14ac:dyDescent="0.25">
      <c r="G3225" s="20" t="str">
        <f>IF($D$13=DataValidation!$A$6,Vols!N3225,"")</f>
        <v/>
      </c>
      <c r="H3225" s="113" t="str">
        <f>IF($D$13=DataValidation!$A$6,Vols!O3225/100,"")</f>
        <v/>
      </c>
    </row>
    <row r="3226" spans="7:8" ht="15.75" x14ac:dyDescent="0.25">
      <c r="G3226" s="20" t="str">
        <f>IF($D$13=DataValidation!$A$6,Vols!N3226,"")</f>
        <v/>
      </c>
      <c r="H3226" s="113" t="str">
        <f>IF($D$13=DataValidation!$A$6,Vols!O3226/100,"")</f>
        <v/>
      </c>
    </row>
    <row r="3227" spans="7:8" ht="15.75" x14ac:dyDescent="0.25">
      <c r="G3227" s="20" t="str">
        <f>IF($D$13=DataValidation!$A$6,Vols!N3227,"")</f>
        <v/>
      </c>
      <c r="H3227" s="113" t="str">
        <f>IF($D$13=DataValidation!$A$6,Vols!O3227/100,"")</f>
        <v/>
      </c>
    </row>
    <row r="3228" spans="7:8" ht="15.75" x14ac:dyDescent="0.25">
      <c r="G3228" s="20" t="str">
        <f>IF($D$13=DataValidation!$A$6,Vols!N3228,"")</f>
        <v/>
      </c>
      <c r="H3228" s="113" t="str">
        <f>IF($D$13=DataValidation!$A$6,Vols!O3228/100,"")</f>
        <v/>
      </c>
    </row>
    <row r="3229" spans="7:8" ht="15.75" x14ac:dyDescent="0.25">
      <c r="G3229" s="20" t="str">
        <f>IF($D$13=DataValidation!$A$6,Vols!N3229,"")</f>
        <v/>
      </c>
      <c r="H3229" s="113" t="str">
        <f>IF($D$13=DataValidation!$A$6,Vols!O3229/100,"")</f>
        <v/>
      </c>
    </row>
    <row r="3230" spans="7:8" ht="15.75" x14ac:dyDescent="0.25">
      <c r="G3230" s="20" t="str">
        <f>IF($D$13=DataValidation!$A$6,Vols!N3230,"")</f>
        <v/>
      </c>
      <c r="H3230" s="113" t="str">
        <f>IF($D$13=DataValidation!$A$6,Vols!O3230/100,"")</f>
        <v/>
      </c>
    </row>
    <row r="3231" spans="7:8" ht="15.75" x14ac:dyDescent="0.25">
      <c r="G3231" s="20" t="str">
        <f>IF($D$13=DataValidation!$A$6,Vols!N3231,"")</f>
        <v/>
      </c>
      <c r="H3231" s="113" t="str">
        <f>IF($D$13=DataValidation!$A$6,Vols!O3231/100,"")</f>
        <v/>
      </c>
    </row>
    <row r="3232" spans="7:8" ht="15.75" x14ac:dyDescent="0.25">
      <c r="G3232" s="20" t="str">
        <f>IF($D$13=DataValidation!$A$6,Vols!N3232,"")</f>
        <v/>
      </c>
      <c r="H3232" s="113" t="str">
        <f>IF($D$13=DataValidation!$A$6,Vols!O3232/100,"")</f>
        <v/>
      </c>
    </row>
    <row r="3233" spans="7:8" ht="15.75" x14ac:dyDescent="0.25">
      <c r="G3233" s="20" t="str">
        <f>IF($D$13=DataValidation!$A$6,Vols!N3233,"")</f>
        <v/>
      </c>
      <c r="H3233" s="113" t="str">
        <f>IF($D$13=DataValidation!$A$6,Vols!O3233/100,"")</f>
        <v/>
      </c>
    </row>
    <row r="3234" spans="7:8" ht="15.75" x14ac:dyDescent="0.25">
      <c r="G3234" s="20" t="str">
        <f>IF($D$13=DataValidation!$A$6,Vols!N3234,"")</f>
        <v/>
      </c>
      <c r="H3234" s="113" t="str">
        <f>IF($D$13=DataValidation!$A$6,Vols!O3234/100,"")</f>
        <v/>
      </c>
    </row>
    <row r="3235" spans="7:8" ht="15.75" x14ac:dyDescent="0.25">
      <c r="G3235" s="20" t="str">
        <f>IF($D$13=DataValidation!$A$6,Vols!N3235,"")</f>
        <v/>
      </c>
      <c r="H3235" s="113" t="str">
        <f>IF($D$13=DataValidation!$A$6,Vols!O3235/100,"")</f>
        <v/>
      </c>
    </row>
    <row r="3236" spans="7:8" ht="15.75" x14ac:dyDescent="0.25">
      <c r="G3236" s="20" t="str">
        <f>IF($D$13=DataValidation!$A$6,Vols!N3236,"")</f>
        <v/>
      </c>
      <c r="H3236" s="113" t="str">
        <f>IF($D$13=DataValidation!$A$6,Vols!O3236/100,"")</f>
        <v/>
      </c>
    </row>
    <row r="3237" spans="7:8" ht="15.75" x14ac:dyDescent="0.25">
      <c r="G3237" s="20" t="str">
        <f>IF($D$13=DataValidation!$A$6,Vols!N3237,"")</f>
        <v/>
      </c>
      <c r="H3237" s="113" t="str">
        <f>IF($D$13=DataValidation!$A$6,Vols!O3237/100,"")</f>
        <v/>
      </c>
    </row>
    <row r="3238" spans="7:8" ht="15.75" x14ac:dyDescent="0.25">
      <c r="G3238" s="20" t="str">
        <f>IF($D$13=DataValidation!$A$6,Vols!N3238,"")</f>
        <v/>
      </c>
      <c r="H3238" s="113" t="str">
        <f>IF($D$13=DataValidation!$A$6,Vols!O3238/100,"")</f>
        <v/>
      </c>
    </row>
    <row r="3239" spans="7:8" ht="15.75" x14ac:dyDescent="0.25">
      <c r="G3239" s="20" t="str">
        <f>IF($D$13=DataValidation!$A$6,Vols!N3239,"")</f>
        <v/>
      </c>
      <c r="H3239" s="113" t="str">
        <f>IF($D$13=DataValidation!$A$6,Vols!O3239/100,"")</f>
        <v/>
      </c>
    </row>
    <row r="3240" spans="7:8" ht="15.75" x14ac:dyDescent="0.25">
      <c r="G3240" s="20" t="str">
        <f>IF($D$13=DataValidation!$A$6,Vols!N3240,"")</f>
        <v/>
      </c>
      <c r="H3240" s="113" t="str">
        <f>IF($D$13=DataValidation!$A$6,Vols!O3240/100,"")</f>
        <v/>
      </c>
    </row>
    <row r="3241" spans="7:8" ht="15.75" x14ac:dyDescent="0.25">
      <c r="G3241" s="20" t="str">
        <f>IF($D$13=DataValidation!$A$6,Vols!N3241,"")</f>
        <v/>
      </c>
      <c r="H3241" s="113" t="str">
        <f>IF($D$13=DataValidation!$A$6,Vols!O3241/100,"")</f>
        <v/>
      </c>
    </row>
    <row r="3242" spans="7:8" ht="15.75" x14ac:dyDescent="0.25">
      <c r="G3242" s="20" t="str">
        <f>IF($D$13=DataValidation!$A$6,Vols!N3242,"")</f>
        <v/>
      </c>
      <c r="H3242" s="113" t="str">
        <f>IF($D$13=DataValidation!$A$6,Vols!O3242/100,"")</f>
        <v/>
      </c>
    </row>
    <row r="3243" spans="7:8" ht="15.75" x14ac:dyDescent="0.25">
      <c r="G3243" s="20" t="str">
        <f>IF($D$13=DataValidation!$A$6,Vols!N3243,"")</f>
        <v/>
      </c>
      <c r="H3243" s="113" t="str">
        <f>IF($D$13=DataValidation!$A$6,Vols!O3243/100,"")</f>
        <v/>
      </c>
    </row>
    <row r="3244" spans="7:8" ht="15.75" x14ac:dyDescent="0.25">
      <c r="G3244" s="20" t="str">
        <f>IF($D$13=DataValidation!$A$6,Vols!N3244,"")</f>
        <v/>
      </c>
      <c r="H3244" s="113" t="str">
        <f>IF($D$13=DataValidation!$A$6,Vols!O3244/100,"")</f>
        <v/>
      </c>
    </row>
    <row r="3245" spans="7:8" ht="15.75" x14ac:dyDescent="0.25">
      <c r="G3245" s="20" t="str">
        <f>IF($D$13=DataValidation!$A$6,Vols!N3245,"")</f>
        <v/>
      </c>
      <c r="H3245" s="113" t="str">
        <f>IF($D$13=DataValidation!$A$6,Vols!O3245/100,"")</f>
        <v/>
      </c>
    </row>
    <row r="3246" spans="7:8" ht="15.75" x14ac:dyDescent="0.25">
      <c r="G3246" s="20" t="str">
        <f>IF($D$13=DataValidation!$A$6,Vols!N3246,"")</f>
        <v/>
      </c>
      <c r="H3246" s="113" t="str">
        <f>IF($D$13=DataValidation!$A$6,Vols!O3246/100,"")</f>
        <v/>
      </c>
    </row>
    <row r="3247" spans="7:8" ht="15.75" x14ac:dyDescent="0.25">
      <c r="G3247" s="20" t="str">
        <f>IF($D$13=DataValidation!$A$6,Vols!N3247,"")</f>
        <v/>
      </c>
      <c r="H3247" s="113" t="str">
        <f>IF($D$13=DataValidation!$A$6,Vols!O3247/100,"")</f>
        <v/>
      </c>
    </row>
    <row r="3248" spans="7:8" ht="15.75" x14ac:dyDescent="0.25">
      <c r="G3248" s="20" t="str">
        <f>IF($D$13=DataValidation!$A$6,Vols!N3248,"")</f>
        <v/>
      </c>
      <c r="H3248" s="113" t="str">
        <f>IF($D$13=DataValidation!$A$6,Vols!O3248/100,"")</f>
        <v/>
      </c>
    </row>
    <row r="3249" spans="7:8" ht="15.75" x14ac:dyDescent="0.25">
      <c r="G3249" s="20" t="str">
        <f>IF($D$13=DataValidation!$A$6,Vols!N3249,"")</f>
        <v/>
      </c>
      <c r="H3249" s="113" t="str">
        <f>IF($D$13=DataValidation!$A$6,Vols!O3249/100,"")</f>
        <v/>
      </c>
    </row>
    <row r="3250" spans="7:8" ht="15.75" x14ac:dyDescent="0.25">
      <c r="G3250" s="20" t="str">
        <f>IF($D$13=DataValidation!$A$6,Vols!N3250,"")</f>
        <v/>
      </c>
      <c r="H3250" s="113" t="str">
        <f>IF($D$13=DataValidation!$A$6,Vols!O3250/100,"")</f>
        <v/>
      </c>
    </row>
    <row r="3251" spans="7:8" ht="15.75" x14ac:dyDescent="0.25">
      <c r="G3251" s="20" t="str">
        <f>IF($D$13=DataValidation!$A$6,Vols!N3251,"")</f>
        <v/>
      </c>
      <c r="H3251" s="113" t="str">
        <f>IF($D$13=DataValidation!$A$6,Vols!O3251/100,"")</f>
        <v/>
      </c>
    </row>
    <row r="3252" spans="7:8" ht="15.75" x14ac:dyDescent="0.25">
      <c r="G3252" s="20" t="str">
        <f>IF($D$13=DataValidation!$A$6,Vols!N3252,"")</f>
        <v/>
      </c>
      <c r="H3252" s="113" t="str">
        <f>IF($D$13=DataValidation!$A$6,Vols!O3252/100,"")</f>
        <v/>
      </c>
    </row>
    <row r="3253" spans="7:8" ht="15.75" x14ac:dyDescent="0.25">
      <c r="G3253" s="20" t="str">
        <f>IF($D$13=DataValidation!$A$6,Vols!N3253,"")</f>
        <v/>
      </c>
      <c r="H3253" s="113" t="str">
        <f>IF($D$13=DataValidation!$A$6,Vols!O3253/100,"")</f>
        <v/>
      </c>
    </row>
    <row r="3254" spans="7:8" ht="15.75" x14ac:dyDescent="0.25">
      <c r="G3254" s="20" t="str">
        <f>IF($D$13=DataValidation!$A$6,Vols!N3254,"")</f>
        <v/>
      </c>
      <c r="H3254" s="113" t="str">
        <f>IF($D$13=DataValidation!$A$6,Vols!O3254/100,"")</f>
        <v/>
      </c>
    </row>
    <row r="3255" spans="7:8" ht="15.75" x14ac:dyDescent="0.25">
      <c r="G3255" s="20" t="str">
        <f>IF($D$13=DataValidation!$A$6,Vols!N3255,"")</f>
        <v/>
      </c>
      <c r="H3255" s="113" t="str">
        <f>IF($D$13=DataValidation!$A$6,Vols!O3255/100,"")</f>
        <v/>
      </c>
    </row>
    <row r="3256" spans="7:8" ht="15.75" x14ac:dyDescent="0.25">
      <c r="G3256" s="20" t="str">
        <f>IF($D$13=DataValidation!$A$6,Vols!N3256,"")</f>
        <v/>
      </c>
      <c r="H3256" s="113" t="str">
        <f>IF($D$13=DataValidation!$A$6,Vols!O3256/100,"")</f>
        <v/>
      </c>
    </row>
    <row r="3257" spans="7:8" ht="15.75" x14ac:dyDescent="0.25">
      <c r="G3257" s="20" t="str">
        <f>IF($D$13=DataValidation!$A$6,Vols!N3257,"")</f>
        <v/>
      </c>
      <c r="H3257" s="113" t="str">
        <f>IF($D$13=DataValidation!$A$6,Vols!O3257/100,"")</f>
        <v/>
      </c>
    </row>
    <row r="3258" spans="7:8" ht="15.75" x14ac:dyDescent="0.25">
      <c r="G3258" s="20" t="str">
        <f>IF($D$13=DataValidation!$A$6,Vols!N3258,"")</f>
        <v/>
      </c>
      <c r="H3258" s="113" t="str">
        <f>IF($D$13=DataValidation!$A$6,Vols!O3258/100,"")</f>
        <v/>
      </c>
    </row>
    <row r="3259" spans="7:8" ht="15.75" x14ac:dyDescent="0.25">
      <c r="G3259" s="20" t="str">
        <f>IF($D$13=DataValidation!$A$6,Vols!N3259,"")</f>
        <v/>
      </c>
      <c r="H3259" s="113" t="str">
        <f>IF($D$13=DataValidation!$A$6,Vols!O3259/100,"")</f>
        <v/>
      </c>
    </row>
    <row r="3260" spans="7:8" ht="15.75" x14ac:dyDescent="0.25">
      <c r="G3260" s="20" t="str">
        <f>IF($D$13=DataValidation!$A$6,Vols!N3260,"")</f>
        <v/>
      </c>
      <c r="H3260" s="113" t="str">
        <f>IF($D$13=DataValidation!$A$6,Vols!O3260/100,"")</f>
        <v/>
      </c>
    </row>
    <row r="3261" spans="7:8" ht="15.75" x14ac:dyDescent="0.25">
      <c r="G3261" s="20" t="str">
        <f>IF($D$13=DataValidation!$A$6,Vols!N3261,"")</f>
        <v/>
      </c>
      <c r="H3261" s="113" t="str">
        <f>IF($D$13=DataValidation!$A$6,Vols!O3261/100,"")</f>
        <v/>
      </c>
    </row>
    <row r="3262" spans="7:8" ht="15.75" x14ac:dyDescent="0.25">
      <c r="G3262" s="20" t="str">
        <f>IF($D$13=DataValidation!$A$6,Vols!N3262,"")</f>
        <v/>
      </c>
      <c r="H3262" s="113" t="str">
        <f>IF($D$13=DataValidation!$A$6,Vols!O3262/100,"")</f>
        <v/>
      </c>
    </row>
    <row r="3263" spans="7:8" ht="15.75" x14ac:dyDescent="0.25">
      <c r="G3263" s="20" t="str">
        <f>IF($D$13=DataValidation!$A$6,Vols!N3263,"")</f>
        <v/>
      </c>
      <c r="H3263" s="113" t="str">
        <f>IF($D$13=DataValidation!$A$6,Vols!O3263/100,"")</f>
        <v/>
      </c>
    </row>
    <row r="3264" spans="7:8" ht="15.75" x14ac:dyDescent="0.25">
      <c r="G3264" s="20" t="str">
        <f>IF($D$13=DataValidation!$A$6,Vols!N3264,"")</f>
        <v/>
      </c>
      <c r="H3264" s="113" t="str">
        <f>IF($D$13=DataValidation!$A$6,Vols!O3264/100,"")</f>
        <v/>
      </c>
    </row>
    <row r="3265" spans="7:8" ht="15.75" x14ac:dyDescent="0.25">
      <c r="G3265" s="20" t="str">
        <f>IF($D$13=DataValidation!$A$6,Vols!N3265,"")</f>
        <v/>
      </c>
      <c r="H3265" s="113" t="str">
        <f>IF($D$13=DataValidation!$A$6,Vols!O3265/100,"")</f>
        <v/>
      </c>
    </row>
    <row r="3266" spans="7:8" ht="15.75" x14ac:dyDescent="0.25">
      <c r="G3266" s="20" t="str">
        <f>IF($D$13=DataValidation!$A$6,Vols!N3266,"")</f>
        <v/>
      </c>
      <c r="H3266" s="113" t="str">
        <f>IF($D$13=DataValidation!$A$6,Vols!O3266/100,"")</f>
        <v/>
      </c>
    </row>
    <row r="3267" spans="7:8" ht="15.75" x14ac:dyDescent="0.25">
      <c r="G3267" s="20" t="str">
        <f>IF($D$13=DataValidation!$A$6,Vols!N3267,"")</f>
        <v/>
      </c>
      <c r="H3267" s="113" t="str">
        <f>IF($D$13=DataValidation!$A$6,Vols!O3267/100,"")</f>
        <v/>
      </c>
    </row>
    <row r="3268" spans="7:8" ht="15.75" x14ac:dyDescent="0.25">
      <c r="G3268" s="20" t="str">
        <f>IF($D$13=DataValidation!$A$6,Vols!N3268,"")</f>
        <v/>
      </c>
      <c r="H3268" s="113" t="str">
        <f>IF($D$13=DataValidation!$A$6,Vols!O3268/100,"")</f>
        <v/>
      </c>
    </row>
    <row r="3269" spans="7:8" ht="15.75" x14ac:dyDescent="0.25">
      <c r="G3269" s="20" t="str">
        <f>IF($D$13=DataValidation!$A$6,Vols!N3269,"")</f>
        <v/>
      </c>
      <c r="H3269" s="113" t="str">
        <f>IF($D$13=DataValidation!$A$6,Vols!O3269/100,"")</f>
        <v/>
      </c>
    </row>
    <row r="3270" spans="7:8" ht="15.75" x14ac:dyDescent="0.25">
      <c r="G3270" s="20" t="str">
        <f>IF($D$13=DataValidation!$A$6,Vols!N3270,"")</f>
        <v/>
      </c>
      <c r="H3270" s="113" t="str">
        <f>IF($D$13=DataValidation!$A$6,Vols!O3270/100,"")</f>
        <v/>
      </c>
    </row>
    <row r="3271" spans="7:8" ht="15.75" x14ac:dyDescent="0.25">
      <c r="G3271" s="20" t="str">
        <f>IF($D$13=DataValidation!$A$6,Vols!N3271,"")</f>
        <v/>
      </c>
      <c r="H3271" s="113" t="str">
        <f>IF($D$13=DataValidation!$A$6,Vols!O3271/100,"")</f>
        <v/>
      </c>
    </row>
    <row r="3272" spans="7:8" ht="15.75" x14ac:dyDescent="0.25">
      <c r="G3272" s="20" t="str">
        <f>IF($D$13=DataValidation!$A$6,Vols!N3272,"")</f>
        <v/>
      </c>
      <c r="H3272" s="113" t="str">
        <f>IF($D$13=DataValidation!$A$6,Vols!O3272/100,"")</f>
        <v/>
      </c>
    </row>
    <row r="3273" spans="7:8" ht="15.75" x14ac:dyDescent="0.25">
      <c r="G3273" s="20" t="str">
        <f>IF($D$13=DataValidation!$A$6,Vols!N3273,"")</f>
        <v/>
      </c>
      <c r="H3273" s="113" t="str">
        <f>IF($D$13=DataValidation!$A$6,Vols!O3273/100,"")</f>
        <v/>
      </c>
    </row>
    <row r="3274" spans="7:8" ht="15.75" x14ac:dyDescent="0.25">
      <c r="G3274" s="20" t="str">
        <f>IF($D$13=DataValidation!$A$6,Vols!N3274,"")</f>
        <v/>
      </c>
      <c r="H3274" s="113" t="str">
        <f>IF($D$13=DataValidation!$A$6,Vols!O3274/100,"")</f>
        <v/>
      </c>
    </row>
    <row r="3275" spans="7:8" ht="15.75" x14ac:dyDescent="0.25">
      <c r="G3275" s="20" t="str">
        <f>IF($D$13=DataValidation!$A$6,Vols!N3275,"")</f>
        <v/>
      </c>
      <c r="H3275" s="113" t="str">
        <f>IF($D$13=DataValidation!$A$6,Vols!O3275/100,"")</f>
        <v/>
      </c>
    </row>
    <row r="3276" spans="7:8" ht="15.75" x14ac:dyDescent="0.25">
      <c r="G3276" s="20" t="str">
        <f>IF($D$13=DataValidation!$A$6,Vols!N3276,"")</f>
        <v/>
      </c>
      <c r="H3276" s="113" t="str">
        <f>IF($D$13=DataValidation!$A$6,Vols!O3276/100,"")</f>
        <v/>
      </c>
    </row>
    <row r="3277" spans="7:8" ht="15.75" x14ac:dyDescent="0.25">
      <c r="G3277" s="20" t="str">
        <f>IF($D$13=DataValidation!$A$6,Vols!N3277,"")</f>
        <v/>
      </c>
      <c r="H3277" s="113" t="str">
        <f>IF($D$13=DataValidation!$A$6,Vols!O3277/100,"")</f>
        <v/>
      </c>
    </row>
    <row r="3278" spans="7:8" ht="15.75" x14ac:dyDescent="0.25">
      <c r="G3278" s="20" t="str">
        <f>IF($D$13=DataValidation!$A$6,Vols!N3278,"")</f>
        <v/>
      </c>
      <c r="H3278" s="113" t="str">
        <f>IF($D$13=DataValidation!$A$6,Vols!O3278/100,"")</f>
        <v/>
      </c>
    </row>
    <row r="3279" spans="7:8" ht="15.75" x14ac:dyDescent="0.25">
      <c r="G3279" s="20" t="str">
        <f>IF($D$13=DataValidation!$A$6,Vols!N3279,"")</f>
        <v/>
      </c>
      <c r="H3279" s="113" t="str">
        <f>IF($D$13=DataValidation!$A$6,Vols!O3279/100,"")</f>
        <v/>
      </c>
    </row>
    <row r="3280" spans="7:8" ht="15.75" x14ac:dyDescent="0.25">
      <c r="G3280" s="20" t="str">
        <f>IF($D$13=DataValidation!$A$6,Vols!N3280,"")</f>
        <v/>
      </c>
      <c r="H3280" s="113" t="str">
        <f>IF($D$13=DataValidation!$A$6,Vols!O3280/100,"")</f>
        <v/>
      </c>
    </row>
    <row r="3281" spans="7:8" ht="15.75" x14ac:dyDescent="0.25">
      <c r="G3281" s="20" t="str">
        <f>IF($D$13=DataValidation!$A$6,Vols!N3281,"")</f>
        <v/>
      </c>
      <c r="H3281" s="113" t="str">
        <f>IF($D$13=DataValidation!$A$6,Vols!O3281/100,"")</f>
        <v/>
      </c>
    </row>
    <row r="3282" spans="7:8" ht="15.75" x14ac:dyDescent="0.25">
      <c r="G3282" s="20" t="str">
        <f>IF($D$13=DataValidation!$A$6,Vols!N3282,"")</f>
        <v/>
      </c>
      <c r="H3282" s="113" t="str">
        <f>IF($D$13=DataValidation!$A$6,Vols!O3282/100,"")</f>
        <v/>
      </c>
    </row>
    <row r="3283" spans="7:8" ht="15.75" x14ac:dyDescent="0.25">
      <c r="G3283" s="20" t="str">
        <f>IF($D$13=DataValidation!$A$6,Vols!N3283,"")</f>
        <v/>
      </c>
      <c r="H3283" s="113" t="str">
        <f>IF($D$13=DataValidation!$A$6,Vols!O3283/100,"")</f>
        <v/>
      </c>
    </row>
    <row r="3284" spans="7:8" ht="15.75" x14ac:dyDescent="0.25">
      <c r="G3284" s="20" t="str">
        <f>IF($D$13=DataValidation!$A$6,Vols!N3284,"")</f>
        <v/>
      </c>
      <c r="H3284" s="113" t="str">
        <f>IF($D$13=DataValidation!$A$6,Vols!O3284/100,"")</f>
        <v/>
      </c>
    </row>
    <row r="3285" spans="7:8" ht="15.75" x14ac:dyDescent="0.25">
      <c r="G3285" s="20" t="str">
        <f>IF($D$13=DataValidation!$A$6,Vols!N3285,"")</f>
        <v/>
      </c>
      <c r="H3285" s="113" t="str">
        <f>IF($D$13=DataValidation!$A$6,Vols!O3285/100,"")</f>
        <v/>
      </c>
    </row>
    <row r="3286" spans="7:8" ht="15.75" x14ac:dyDescent="0.25">
      <c r="G3286" s="20" t="str">
        <f>IF($D$13=DataValidation!$A$6,Vols!N3286,"")</f>
        <v/>
      </c>
      <c r="H3286" s="113" t="str">
        <f>IF($D$13=DataValidation!$A$6,Vols!O3286/100,"")</f>
        <v/>
      </c>
    </row>
    <row r="3287" spans="7:8" ht="15.75" x14ac:dyDescent="0.25">
      <c r="G3287" s="20" t="str">
        <f>IF($D$13=DataValidation!$A$6,Vols!N3287,"")</f>
        <v/>
      </c>
      <c r="H3287" s="113" t="str">
        <f>IF($D$13=DataValidation!$A$6,Vols!O3287/100,"")</f>
        <v/>
      </c>
    </row>
    <row r="3288" spans="7:8" ht="15.75" x14ac:dyDescent="0.25">
      <c r="G3288" s="20" t="str">
        <f>IF($D$13=DataValidation!$A$6,Vols!N3288,"")</f>
        <v/>
      </c>
      <c r="H3288" s="113" t="str">
        <f>IF($D$13=DataValidation!$A$6,Vols!O3288/100,"")</f>
        <v/>
      </c>
    </row>
    <row r="3289" spans="7:8" ht="15.75" x14ac:dyDescent="0.25">
      <c r="G3289" s="20" t="str">
        <f>IF($D$13=DataValidation!$A$6,Vols!N3289,"")</f>
        <v/>
      </c>
      <c r="H3289" s="113" t="str">
        <f>IF($D$13=DataValidation!$A$6,Vols!O3289/100,"")</f>
        <v/>
      </c>
    </row>
    <row r="3290" spans="7:8" ht="15.75" x14ac:dyDescent="0.25">
      <c r="G3290" s="20" t="str">
        <f>IF($D$13=DataValidation!$A$6,Vols!N3290,"")</f>
        <v/>
      </c>
      <c r="H3290" s="113" t="str">
        <f>IF($D$13=DataValidation!$A$6,Vols!O3290/100,"")</f>
        <v/>
      </c>
    </row>
    <row r="3291" spans="7:8" ht="15.75" x14ac:dyDescent="0.25">
      <c r="G3291" s="20" t="str">
        <f>IF($D$13=DataValidation!$A$6,Vols!N3291,"")</f>
        <v/>
      </c>
      <c r="H3291" s="113" t="str">
        <f>IF($D$13=DataValidation!$A$6,Vols!O3291/100,"")</f>
        <v/>
      </c>
    </row>
    <row r="3292" spans="7:8" ht="15.75" x14ac:dyDescent="0.25">
      <c r="G3292" s="20" t="str">
        <f>IF($D$13=DataValidation!$A$6,Vols!N3292,"")</f>
        <v/>
      </c>
      <c r="H3292" s="113" t="str">
        <f>IF($D$13=DataValidation!$A$6,Vols!O3292/100,"")</f>
        <v/>
      </c>
    </row>
    <row r="3293" spans="7:8" ht="15.75" x14ac:dyDescent="0.25">
      <c r="G3293" s="20" t="str">
        <f>IF($D$13=DataValidation!$A$6,Vols!N3293,"")</f>
        <v/>
      </c>
      <c r="H3293" s="113" t="str">
        <f>IF($D$13=DataValidation!$A$6,Vols!O3293/100,"")</f>
        <v/>
      </c>
    </row>
    <row r="3294" spans="7:8" ht="15.75" x14ac:dyDescent="0.25">
      <c r="G3294" s="20" t="str">
        <f>IF($D$13=DataValidation!$A$6,Vols!N3294,"")</f>
        <v/>
      </c>
      <c r="H3294" s="113" t="str">
        <f>IF($D$13=DataValidation!$A$6,Vols!O3294/100,"")</f>
        <v/>
      </c>
    </row>
    <row r="3295" spans="7:8" ht="15.75" x14ac:dyDescent="0.25">
      <c r="G3295" s="20" t="str">
        <f>IF($D$13=DataValidation!$A$6,Vols!N3295,"")</f>
        <v/>
      </c>
      <c r="H3295" s="113" t="str">
        <f>IF($D$13=DataValidation!$A$6,Vols!O3295/100,"")</f>
        <v/>
      </c>
    </row>
    <row r="3296" spans="7:8" ht="15.75" x14ac:dyDescent="0.25">
      <c r="G3296" s="20" t="str">
        <f>IF($D$13=DataValidation!$A$6,Vols!N3296,"")</f>
        <v/>
      </c>
      <c r="H3296" s="113" t="str">
        <f>IF($D$13=DataValidation!$A$6,Vols!O3296/100,"")</f>
        <v/>
      </c>
    </row>
    <row r="3297" spans="7:8" ht="15.75" x14ac:dyDescent="0.25">
      <c r="G3297" s="20" t="str">
        <f>IF($D$13=DataValidation!$A$6,Vols!N3297,"")</f>
        <v/>
      </c>
      <c r="H3297" s="113" t="str">
        <f>IF($D$13=DataValidation!$A$6,Vols!O3297/100,"")</f>
        <v/>
      </c>
    </row>
    <row r="3298" spans="7:8" ht="15.75" x14ac:dyDescent="0.25">
      <c r="G3298" s="20" t="str">
        <f>IF($D$13=DataValidation!$A$6,Vols!N3298,"")</f>
        <v/>
      </c>
      <c r="H3298" s="113" t="str">
        <f>IF($D$13=DataValidation!$A$6,Vols!O3298/100,"")</f>
        <v/>
      </c>
    </row>
    <row r="3299" spans="7:8" ht="15.75" x14ac:dyDescent="0.25">
      <c r="G3299" s="20" t="str">
        <f>IF($D$13=DataValidation!$A$6,Vols!N3299,"")</f>
        <v/>
      </c>
      <c r="H3299" s="113" t="str">
        <f>IF($D$13=DataValidation!$A$6,Vols!O3299/100,"")</f>
        <v/>
      </c>
    </row>
    <row r="3300" spans="7:8" ht="15.75" x14ac:dyDescent="0.25">
      <c r="G3300" s="20" t="str">
        <f>IF($D$13=DataValidation!$A$6,Vols!N3300,"")</f>
        <v/>
      </c>
      <c r="H3300" s="113" t="str">
        <f>IF($D$13=DataValidation!$A$6,Vols!O3300/100,"")</f>
        <v/>
      </c>
    </row>
    <row r="3301" spans="7:8" ht="15.75" x14ac:dyDescent="0.25">
      <c r="G3301" s="20" t="str">
        <f>IF($D$13=DataValidation!$A$6,Vols!N3301,"")</f>
        <v/>
      </c>
      <c r="H3301" s="113" t="str">
        <f>IF($D$13=DataValidation!$A$6,Vols!O3301/100,"")</f>
        <v/>
      </c>
    </row>
    <row r="3302" spans="7:8" ht="15.75" x14ac:dyDescent="0.25">
      <c r="G3302" s="20" t="str">
        <f>IF($D$13=DataValidation!$A$6,Vols!N3302,"")</f>
        <v/>
      </c>
      <c r="H3302" s="113" t="str">
        <f>IF($D$13=DataValidation!$A$6,Vols!O3302/100,"")</f>
        <v/>
      </c>
    </row>
    <row r="3303" spans="7:8" ht="15.75" x14ac:dyDescent="0.25">
      <c r="G3303" s="20" t="str">
        <f>IF($D$13=DataValidation!$A$6,Vols!N3303,"")</f>
        <v/>
      </c>
      <c r="H3303" s="113" t="str">
        <f>IF($D$13=DataValidation!$A$6,Vols!O3303/100,"")</f>
        <v/>
      </c>
    </row>
    <row r="3304" spans="7:8" ht="15.75" x14ac:dyDescent="0.25">
      <c r="G3304" s="20" t="str">
        <f>IF($D$13=DataValidation!$A$6,Vols!N3304,"")</f>
        <v/>
      </c>
      <c r="H3304" s="113" t="str">
        <f>IF($D$13=DataValidation!$A$6,Vols!O3304/100,"")</f>
        <v/>
      </c>
    </row>
    <row r="3305" spans="7:8" ht="15.75" x14ac:dyDescent="0.25">
      <c r="G3305" s="20" t="str">
        <f>IF($D$13=DataValidation!$A$6,Vols!N3305,"")</f>
        <v/>
      </c>
      <c r="H3305" s="113" t="str">
        <f>IF($D$13=DataValidation!$A$6,Vols!O3305/100,"")</f>
        <v/>
      </c>
    </row>
    <row r="3306" spans="7:8" ht="15.75" x14ac:dyDescent="0.25">
      <c r="G3306" s="20" t="str">
        <f>IF($D$13=DataValidation!$A$6,Vols!N3306,"")</f>
        <v/>
      </c>
      <c r="H3306" s="113" t="str">
        <f>IF($D$13=DataValidation!$A$6,Vols!O3306/100,"")</f>
        <v/>
      </c>
    </row>
    <row r="3307" spans="7:8" ht="15.75" x14ac:dyDescent="0.25">
      <c r="G3307" s="20" t="str">
        <f>IF($D$13=DataValidation!$A$6,Vols!N3307,"")</f>
        <v/>
      </c>
      <c r="H3307" s="113" t="str">
        <f>IF($D$13=DataValidation!$A$6,Vols!O3307/100,"")</f>
        <v/>
      </c>
    </row>
    <row r="3308" spans="7:8" ht="15.75" x14ac:dyDescent="0.25">
      <c r="G3308" s="20" t="str">
        <f>IF($D$13=DataValidation!$A$6,Vols!N3308,"")</f>
        <v/>
      </c>
      <c r="H3308" s="113" t="str">
        <f>IF($D$13=DataValidation!$A$6,Vols!O3308/100,"")</f>
        <v/>
      </c>
    </row>
    <row r="3309" spans="7:8" ht="15.75" x14ac:dyDescent="0.25">
      <c r="G3309" s="20" t="str">
        <f>IF($D$13=DataValidation!$A$6,Vols!N3309,"")</f>
        <v/>
      </c>
      <c r="H3309" s="113" t="str">
        <f>IF($D$13=DataValidation!$A$6,Vols!O3309/100,"")</f>
        <v/>
      </c>
    </row>
    <row r="3310" spans="7:8" ht="15.75" x14ac:dyDescent="0.25">
      <c r="G3310" s="20" t="str">
        <f>IF($D$13=DataValidation!$A$6,Vols!N3310,"")</f>
        <v/>
      </c>
      <c r="H3310" s="113" t="str">
        <f>IF($D$13=DataValidation!$A$6,Vols!O3310/100,"")</f>
        <v/>
      </c>
    </row>
    <row r="3311" spans="7:8" ht="15.75" x14ac:dyDescent="0.25">
      <c r="G3311" s="20" t="str">
        <f>IF($D$13=DataValidation!$A$6,Vols!N3311,"")</f>
        <v/>
      </c>
      <c r="H3311" s="113" t="str">
        <f>IF($D$13=DataValidation!$A$6,Vols!O3311/100,"")</f>
        <v/>
      </c>
    </row>
    <row r="3312" spans="7:8" ht="15.75" x14ac:dyDescent="0.25">
      <c r="G3312" s="20" t="str">
        <f>IF($D$13=DataValidation!$A$6,Vols!N3312,"")</f>
        <v/>
      </c>
      <c r="H3312" s="113" t="str">
        <f>IF($D$13=DataValidation!$A$6,Vols!O3312/100,"")</f>
        <v/>
      </c>
    </row>
    <row r="3313" spans="7:8" ht="15.75" x14ac:dyDescent="0.25">
      <c r="G3313" s="20" t="str">
        <f>IF($D$13=DataValidation!$A$6,Vols!N3313,"")</f>
        <v/>
      </c>
      <c r="H3313" s="113" t="str">
        <f>IF($D$13=DataValidation!$A$6,Vols!O3313/100,"")</f>
        <v/>
      </c>
    </row>
    <row r="3314" spans="7:8" ht="15.75" x14ac:dyDescent="0.25">
      <c r="G3314" s="20" t="str">
        <f>IF($D$13=DataValidation!$A$6,Vols!N3314,"")</f>
        <v/>
      </c>
      <c r="H3314" s="113" t="str">
        <f>IF($D$13=DataValidation!$A$6,Vols!O3314/100,"")</f>
        <v/>
      </c>
    </row>
    <row r="3315" spans="7:8" ht="15.75" x14ac:dyDescent="0.25">
      <c r="G3315" s="20" t="str">
        <f>IF($D$13=DataValidation!$A$6,Vols!N3315,"")</f>
        <v/>
      </c>
      <c r="H3315" s="113" t="str">
        <f>IF($D$13=DataValidation!$A$6,Vols!O3315/100,"")</f>
        <v/>
      </c>
    </row>
    <row r="3316" spans="7:8" ht="15.75" x14ac:dyDescent="0.25">
      <c r="G3316" s="20" t="str">
        <f>IF($D$13=DataValidation!$A$6,Vols!N3316,"")</f>
        <v/>
      </c>
      <c r="H3316" s="113" t="str">
        <f>IF($D$13=DataValidation!$A$6,Vols!O3316/100,"")</f>
        <v/>
      </c>
    </row>
    <row r="3317" spans="7:8" ht="15.75" x14ac:dyDescent="0.25">
      <c r="G3317" s="20" t="str">
        <f>IF($D$13=DataValidation!$A$6,Vols!N3317,"")</f>
        <v/>
      </c>
      <c r="H3317" s="113" t="str">
        <f>IF($D$13=DataValidation!$A$6,Vols!O3317/100,"")</f>
        <v/>
      </c>
    </row>
    <row r="3318" spans="7:8" ht="15.75" x14ac:dyDescent="0.25">
      <c r="G3318" s="20" t="str">
        <f>IF($D$13=DataValidation!$A$6,Vols!N3318,"")</f>
        <v/>
      </c>
      <c r="H3318" s="113" t="str">
        <f>IF($D$13=DataValidation!$A$6,Vols!O3318/100,"")</f>
        <v/>
      </c>
    </row>
    <row r="3319" spans="7:8" ht="15.75" x14ac:dyDescent="0.25">
      <c r="G3319" s="20" t="str">
        <f>IF($D$13=DataValidation!$A$6,Vols!N3319,"")</f>
        <v/>
      </c>
      <c r="H3319" s="113" t="str">
        <f>IF($D$13=DataValidation!$A$6,Vols!O3319/100,"")</f>
        <v/>
      </c>
    </row>
    <row r="3320" spans="7:8" ht="15.75" x14ac:dyDescent="0.25">
      <c r="G3320" s="20" t="str">
        <f>IF($D$13=DataValidation!$A$6,Vols!N3320,"")</f>
        <v/>
      </c>
      <c r="H3320" s="113" t="str">
        <f>IF($D$13=DataValidation!$A$6,Vols!O3320/100,"")</f>
        <v/>
      </c>
    </row>
    <row r="3321" spans="7:8" ht="15.75" x14ac:dyDescent="0.25">
      <c r="G3321" s="20" t="str">
        <f>IF($D$13=DataValidation!$A$6,Vols!N3321,"")</f>
        <v/>
      </c>
      <c r="H3321" s="113" t="str">
        <f>IF($D$13=DataValidation!$A$6,Vols!O3321/100,"")</f>
        <v/>
      </c>
    </row>
    <row r="3322" spans="7:8" ht="15.75" x14ac:dyDescent="0.25">
      <c r="G3322" s="20" t="str">
        <f>IF($D$13=DataValidation!$A$6,Vols!N3322,"")</f>
        <v/>
      </c>
      <c r="H3322" s="113" t="str">
        <f>IF($D$13=DataValidation!$A$6,Vols!O3322/100,"")</f>
        <v/>
      </c>
    </row>
    <row r="3323" spans="7:8" ht="15.75" x14ac:dyDescent="0.25">
      <c r="G3323" s="20" t="str">
        <f>IF($D$13=DataValidation!$A$6,Vols!N3323,"")</f>
        <v/>
      </c>
      <c r="H3323" s="113" t="str">
        <f>IF($D$13=DataValidation!$A$6,Vols!O3323/100,"")</f>
        <v/>
      </c>
    </row>
    <row r="3324" spans="7:8" ht="15.75" x14ac:dyDescent="0.25">
      <c r="G3324" s="20" t="str">
        <f>IF($D$13=DataValidation!$A$6,Vols!N3324,"")</f>
        <v/>
      </c>
      <c r="H3324" s="113" t="str">
        <f>IF($D$13=DataValidation!$A$6,Vols!O3324/100,"")</f>
        <v/>
      </c>
    </row>
    <row r="3325" spans="7:8" ht="15.75" x14ac:dyDescent="0.25">
      <c r="G3325" s="20" t="str">
        <f>IF($D$13=DataValidation!$A$6,Vols!N3325,"")</f>
        <v/>
      </c>
      <c r="H3325" s="113" t="str">
        <f>IF($D$13=DataValidation!$A$6,Vols!O3325/100,"")</f>
        <v/>
      </c>
    </row>
    <row r="3326" spans="7:8" ht="15.75" x14ac:dyDescent="0.25">
      <c r="G3326" s="20" t="str">
        <f>IF($D$13=DataValidation!$A$6,Vols!N3326,"")</f>
        <v/>
      </c>
      <c r="H3326" s="113" t="str">
        <f>IF($D$13=DataValidation!$A$6,Vols!O3326/100,"")</f>
        <v/>
      </c>
    </row>
    <row r="3327" spans="7:8" ht="15.75" x14ac:dyDescent="0.25">
      <c r="G3327" s="20" t="str">
        <f>IF($D$13=DataValidation!$A$6,Vols!N3327,"")</f>
        <v/>
      </c>
      <c r="H3327" s="113" t="str">
        <f>IF($D$13=DataValidation!$A$6,Vols!O3327/100,"")</f>
        <v/>
      </c>
    </row>
    <row r="3328" spans="7:8" ht="15.75" x14ac:dyDescent="0.25">
      <c r="G3328" s="20" t="str">
        <f>IF($D$13=DataValidation!$A$6,Vols!N3328,"")</f>
        <v/>
      </c>
      <c r="H3328" s="113" t="str">
        <f>IF($D$13=DataValidation!$A$6,Vols!O3328/100,"")</f>
        <v/>
      </c>
    </row>
    <row r="3329" spans="7:8" ht="15.75" x14ac:dyDescent="0.25">
      <c r="G3329" s="20" t="str">
        <f>IF($D$13=DataValidation!$A$6,Vols!N3329,"")</f>
        <v/>
      </c>
      <c r="H3329" s="113" t="str">
        <f>IF($D$13=DataValidation!$A$6,Vols!O3329/100,"")</f>
        <v/>
      </c>
    </row>
    <row r="3330" spans="7:8" ht="15.75" x14ac:dyDescent="0.25">
      <c r="G3330" s="20" t="str">
        <f>IF($D$13=DataValidation!$A$6,Vols!N3330,"")</f>
        <v/>
      </c>
      <c r="H3330" s="113" t="str">
        <f>IF($D$13=DataValidation!$A$6,Vols!O3330/100,"")</f>
        <v/>
      </c>
    </row>
    <row r="3331" spans="7:8" ht="15.75" x14ac:dyDescent="0.25">
      <c r="G3331" s="20" t="str">
        <f>IF($D$13=DataValidation!$A$6,Vols!N3331,"")</f>
        <v/>
      </c>
      <c r="H3331" s="113" t="str">
        <f>IF($D$13=DataValidation!$A$6,Vols!O3331/100,"")</f>
        <v/>
      </c>
    </row>
    <row r="3332" spans="7:8" ht="15.75" x14ac:dyDescent="0.25">
      <c r="G3332" s="20" t="str">
        <f>IF($D$13=DataValidation!$A$6,Vols!N3332,"")</f>
        <v/>
      </c>
      <c r="H3332" s="113" t="str">
        <f>IF($D$13=DataValidation!$A$6,Vols!O3332/100,"")</f>
        <v/>
      </c>
    </row>
    <row r="3333" spans="7:8" ht="15.75" x14ac:dyDescent="0.25">
      <c r="G3333" s="20" t="str">
        <f>IF($D$13=DataValidation!$A$6,Vols!N3333,"")</f>
        <v/>
      </c>
      <c r="H3333" s="113" t="str">
        <f>IF($D$13=DataValidation!$A$6,Vols!O3333/100,"")</f>
        <v/>
      </c>
    </row>
    <row r="3334" spans="7:8" ht="15.75" x14ac:dyDescent="0.25">
      <c r="G3334" s="20" t="str">
        <f>IF($D$13=DataValidation!$A$6,Vols!N3334,"")</f>
        <v/>
      </c>
      <c r="H3334" s="113" t="str">
        <f>IF($D$13=DataValidation!$A$6,Vols!O3334/100,"")</f>
        <v/>
      </c>
    </row>
    <row r="3335" spans="7:8" ht="15.75" x14ac:dyDescent="0.25">
      <c r="G3335" s="20" t="str">
        <f>IF($D$13=DataValidation!$A$6,Vols!N3335,"")</f>
        <v/>
      </c>
      <c r="H3335" s="113" t="str">
        <f>IF($D$13=DataValidation!$A$6,Vols!O3335/100,"")</f>
        <v/>
      </c>
    </row>
    <row r="3336" spans="7:8" ht="15.75" x14ac:dyDescent="0.25">
      <c r="G3336" s="20" t="str">
        <f>IF($D$13=DataValidation!$A$6,Vols!N3336,"")</f>
        <v/>
      </c>
      <c r="H3336" s="113" t="str">
        <f>IF($D$13=DataValidation!$A$6,Vols!O3336/100,"")</f>
        <v/>
      </c>
    </row>
    <row r="3337" spans="7:8" ht="15.75" x14ac:dyDescent="0.25">
      <c r="G3337" s="20" t="str">
        <f>IF($D$13=DataValidation!$A$6,Vols!N3337,"")</f>
        <v/>
      </c>
      <c r="H3337" s="113" t="str">
        <f>IF($D$13=DataValidation!$A$6,Vols!O3337/100,"")</f>
        <v/>
      </c>
    </row>
    <row r="3338" spans="7:8" ht="15.75" x14ac:dyDescent="0.25">
      <c r="G3338" s="20" t="str">
        <f>IF($D$13=DataValidation!$A$6,Vols!N3338,"")</f>
        <v/>
      </c>
      <c r="H3338" s="113" t="str">
        <f>IF($D$13=DataValidation!$A$6,Vols!O3338/100,"")</f>
        <v/>
      </c>
    </row>
    <row r="3339" spans="7:8" ht="15.75" x14ac:dyDescent="0.25">
      <c r="G3339" s="20" t="str">
        <f>IF($D$13=DataValidation!$A$6,Vols!N3339,"")</f>
        <v/>
      </c>
      <c r="H3339" s="113" t="str">
        <f>IF($D$13=DataValidation!$A$6,Vols!O3339/100,"")</f>
        <v/>
      </c>
    </row>
    <row r="3340" spans="7:8" ht="15.75" x14ac:dyDescent="0.25">
      <c r="G3340" s="20" t="str">
        <f>IF($D$13=DataValidation!$A$6,Vols!N3340,"")</f>
        <v/>
      </c>
      <c r="H3340" s="113" t="str">
        <f>IF($D$13=DataValidation!$A$6,Vols!O3340/100,"")</f>
        <v/>
      </c>
    </row>
    <row r="3341" spans="7:8" ht="15.75" x14ac:dyDescent="0.25">
      <c r="G3341" s="20" t="str">
        <f>IF($D$13=DataValidation!$A$6,Vols!N3341,"")</f>
        <v/>
      </c>
      <c r="H3341" s="113" t="str">
        <f>IF($D$13=DataValidation!$A$6,Vols!O3341/100,"")</f>
        <v/>
      </c>
    </row>
    <row r="3342" spans="7:8" ht="15.75" x14ac:dyDescent="0.25">
      <c r="G3342" s="20" t="str">
        <f>IF($D$13=DataValidation!$A$6,Vols!N3342,"")</f>
        <v/>
      </c>
      <c r="H3342" s="113" t="str">
        <f>IF($D$13=DataValidation!$A$6,Vols!O3342/100,"")</f>
        <v/>
      </c>
    </row>
    <row r="3343" spans="7:8" ht="15.75" x14ac:dyDescent="0.25">
      <c r="G3343" s="20" t="str">
        <f>IF($D$13=DataValidation!$A$6,Vols!N3343,"")</f>
        <v/>
      </c>
      <c r="H3343" s="113" t="str">
        <f>IF($D$13=DataValidation!$A$6,Vols!O3343/100,"")</f>
        <v/>
      </c>
    </row>
    <row r="3344" spans="7:8" ht="15.75" x14ac:dyDescent="0.25">
      <c r="G3344" s="20" t="str">
        <f>IF($D$13=DataValidation!$A$6,Vols!N3344,"")</f>
        <v/>
      </c>
      <c r="H3344" s="113" t="str">
        <f>IF($D$13=DataValidation!$A$6,Vols!O3344/100,"")</f>
        <v/>
      </c>
    </row>
    <row r="3345" spans="7:8" ht="15.75" x14ac:dyDescent="0.25">
      <c r="G3345" s="20" t="str">
        <f>IF($D$13=DataValidation!$A$6,Vols!N3345,"")</f>
        <v/>
      </c>
      <c r="H3345" s="113" t="str">
        <f>IF($D$13=DataValidation!$A$6,Vols!O3345/100,"")</f>
        <v/>
      </c>
    </row>
    <row r="3346" spans="7:8" ht="15.75" x14ac:dyDescent="0.25">
      <c r="G3346" s="20" t="str">
        <f>IF($D$13=DataValidation!$A$6,Vols!N3346,"")</f>
        <v/>
      </c>
      <c r="H3346" s="113" t="str">
        <f>IF($D$13=DataValidation!$A$6,Vols!O3346/100,"")</f>
        <v/>
      </c>
    </row>
    <row r="3347" spans="7:8" ht="15.75" x14ac:dyDescent="0.25">
      <c r="G3347" s="20" t="str">
        <f>IF($D$13=DataValidation!$A$6,Vols!N3347,"")</f>
        <v/>
      </c>
      <c r="H3347" s="113" t="str">
        <f>IF($D$13=DataValidation!$A$6,Vols!O3347/100,"")</f>
        <v/>
      </c>
    </row>
    <row r="3348" spans="7:8" ht="15.75" x14ac:dyDescent="0.25">
      <c r="G3348" s="20" t="str">
        <f>IF($D$13=DataValidation!$A$6,Vols!N3348,"")</f>
        <v/>
      </c>
      <c r="H3348" s="113" t="str">
        <f>IF($D$13=DataValidation!$A$6,Vols!O3348/100,"")</f>
        <v/>
      </c>
    </row>
    <row r="3349" spans="7:8" ht="15.75" x14ac:dyDescent="0.25">
      <c r="G3349" s="20" t="str">
        <f>IF($D$13=DataValidation!$A$6,Vols!N3349,"")</f>
        <v/>
      </c>
      <c r="H3349" s="113" t="str">
        <f>IF($D$13=DataValidation!$A$6,Vols!O3349/100,"")</f>
        <v/>
      </c>
    </row>
    <row r="3350" spans="7:8" ht="15.75" x14ac:dyDescent="0.25">
      <c r="G3350" s="20" t="str">
        <f>IF($D$13=DataValidation!$A$6,Vols!N3350,"")</f>
        <v/>
      </c>
      <c r="H3350" s="113" t="str">
        <f>IF($D$13=DataValidation!$A$6,Vols!O3350/100,"")</f>
        <v/>
      </c>
    </row>
    <row r="3351" spans="7:8" ht="15.75" x14ac:dyDescent="0.25">
      <c r="G3351" s="20" t="str">
        <f>IF($D$13=DataValidation!$A$6,Vols!N3351,"")</f>
        <v/>
      </c>
      <c r="H3351" s="113" t="str">
        <f>IF($D$13=DataValidation!$A$6,Vols!O3351/100,"")</f>
        <v/>
      </c>
    </row>
    <row r="3352" spans="7:8" ht="15.75" x14ac:dyDescent="0.25">
      <c r="G3352" s="20" t="str">
        <f>IF($D$13=DataValidation!$A$6,Vols!N3352,"")</f>
        <v/>
      </c>
      <c r="H3352" s="113" t="str">
        <f>IF($D$13=DataValidation!$A$6,Vols!O3352/100,"")</f>
        <v/>
      </c>
    </row>
    <row r="3353" spans="7:8" ht="15.75" x14ac:dyDescent="0.25">
      <c r="G3353" s="20" t="str">
        <f>IF($D$13=DataValidation!$A$6,Vols!N3353,"")</f>
        <v/>
      </c>
      <c r="H3353" s="113" t="str">
        <f>IF($D$13=DataValidation!$A$6,Vols!O3353/100,"")</f>
        <v/>
      </c>
    </row>
    <row r="3354" spans="7:8" ht="15.75" x14ac:dyDescent="0.25">
      <c r="G3354" s="20" t="str">
        <f>IF($D$13=DataValidation!$A$6,Vols!N3354,"")</f>
        <v/>
      </c>
      <c r="H3354" s="113" t="str">
        <f>IF($D$13=DataValidation!$A$6,Vols!O3354/100,"")</f>
        <v/>
      </c>
    </row>
    <row r="3355" spans="7:8" ht="15.75" x14ac:dyDescent="0.25">
      <c r="G3355" s="20" t="str">
        <f>IF($D$13=DataValidation!$A$6,Vols!N3355,"")</f>
        <v/>
      </c>
      <c r="H3355" s="113" t="str">
        <f>IF($D$13=DataValidation!$A$6,Vols!O3355/100,"")</f>
        <v/>
      </c>
    </row>
    <row r="3356" spans="7:8" ht="15.75" x14ac:dyDescent="0.25">
      <c r="G3356" s="20" t="str">
        <f>IF($D$13=DataValidation!$A$6,Vols!N3356,"")</f>
        <v/>
      </c>
      <c r="H3356" s="113" t="str">
        <f>IF($D$13=DataValidation!$A$6,Vols!O3356/100,"")</f>
        <v/>
      </c>
    </row>
    <row r="3357" spans="7:8" ht="15.75" x14ac:dyDescent="0.25">
      <c r="G3357" s="20" t="str">
        <f>IF($D$13=DataValidation!$A$6,Vols!N3357,"")</f>
        <v/>
      </c>
      <c r="H3357" s="113" t="str">
        <f>IF($D$13=DataValidation!$A$6,Vols!O3357/100,"")</f>
        <v/>
      </c>
    </row>
    <row r="3358" spans="7:8" ht="15.75" x14ac:dyDescent="0.25">
      <c r="G3358" s="20" t="str">
        <f>IF($D$13=DataValidation!$A$6,Vols!N3358,"")</f>
        <v/>
      </c>
      <c r="H3358" s="113" t="str">
        <f>IF($D$13=DataValidation!$A$6,Vols!O3358/100,"")</f>
        <v/>
      </c>
    </row>
    <row r="3359" spans="7:8" ht="15.75" x14ac:dyDescent="0.25">
      <c r="G3359" s="20" t="str">
        <f>IF($D$13=DataValidation!$A$6,Vols!N3359,"")</f>
        <v/>
      </c>
      <c r="H3359" s="113" t="str">
        <f>IF($D$13=DataValidation!$A$6,Vols!O3359/100,"")</f>
        <v/>
      </c>
    </row>
    <row r="3360" spans="7:8" ht="15.75" x14ac:dyDescent="0.25">
      <c r="G3360" s="20" t="str">
        <f>IF($D$13=DataValidation!$A$6,Vols!N3360,"")</f>
        <v/>
      </c>
      <c r="H3360" s="113" t="str">
        <f>IF($D$13=DataValidation!$A$6,Vols!O3360/100,"")</f>
        <v/>
      </c>
    </row>
    <row r="3361" spans="7:8" ht="15.75" x14ac:dyDescent="0.25">
      <c r="G3361" s="20" t="str">
        <f>IF($D$13=DataValidation!$A$6,Vols!N3361,"")</f>
        <v/>
      </c>
      <c r="H3361" s="113" t="str">
        <f>IF($D$13=DataValidation!$A$6,Vols!O3361/100,"")</f>
        <v/>
      </c>
    </row>
    <row r="3362" spans="7:8" ht="15.75" x14ac:dyDescent="0.25">
      <c r="G3362" s="20" t="str">
        <f>IF($D$13=DataValidation!$A$6,Vols!N3362,"")</f>
        <v/>
      </c>
      <c r="H3362" s="113" t="str">
        <f>IF($D$13=DataValidation!$A$6,Vols!O3362/100,"")</f>
        <v/>
      </c>
    </row>
    <row r="3363" spans="7:8" ht="15.75" x14ac:dyDescent="0.25">
      <c r="G3363" s="20" t="str">
        <f>IF($D$13=DataValidation!$A$6,Vols!N3363,"")</f>
        <v/>
      </c>
      <c r="H3363" s="113" t="str">
        <f>IF($D$13=DataValidation!$A$6,Vols!O3363/100,"")</f>
        <v/>
      </c>
    </row>
    <row r="3364" spans="7:8" ht="15.75" x14ac:dyDescent="0.25">
      <c r="G3364" s="20" t="str">
        <f>IF($D$13=DataValidation!$A$6,Vols!N3364,"")</f>
        <v/>
      </c>
      <c r="H3364" s="113" t="str">
        <f>IF($D$13=DataValidation!$A$6,Vols!O3364/100,"")</f>
        <v/>
      </c>
    </row>
    <row r="3365" spans="7:8" ht="15.75" x14ac:dyDescent="0.25">
      <c r="G3365" s="20" t="str">
        <f>IF($D$13=DataValidation!$A$6,Vols!N3365,"")</f>
        <v/>
      </c>
      <c r="H3365" s="113" t="str">
        <f>IF($D$13=DataValidation!$A$6,Vols!O3365/100,"")</f>
        <v/>
      </c>
    </row>
    <row r="3366" spans="7:8" ht="15.75" x14ac:dyDescent="0.25">
      <c r="G3366" s="20" t="str">
        <f>IF($D$13=DataValidation!$A$6,Vols!N3366,"")</f>
        <v/>
      </c>
      <c r="H3366" s="113" t="str">
        <f>IF($D$13=DataValidation!$A$6,Vols!O3366/100,"")</f>
        <v/>
      </c>
    </row>
    <row r="3367" spans="7:8" ht="15.75" x14ac:dyDescent="0.25">
      <c r="G3367" s="20" t="str">
        <f>IF($D$13=DataValidation!$A$6,Vols!N3367,"")</f>
        <v/>
      </c>
      <c r="H3367" s="113" t="str">
        <f>IF($D$13=DataValidation!$A$6,Vols!O3367/100,"")</f>
        <v/>
      </c>
    </row>
    <row r="3368" spans="7:8" ht="15.75" x14ac:dyDescent="0.25">
      <c r="G3368" s="20" t="str">
        <f>IF($D$13=DataValidation!$A$6,Vols!N3368,"")</f>
        <v/>
      </c>
      <c r="H3368" s="113" t="str">
        <f>IF($D$13=DataValidation!$A$6,Vols!O3368/100,"")</f>
        <v/>
      </c>
    </row>
    <row r="3369" spans="7:8" ht="15.75" x14ac:dyDescent="0.25">
      <c r="G3369" s="20" t="str">
        <f>IF($D$13=DataValidation!$A$6,Vols!N3369,"")</f>
        <v/>
      </c>
      <c r="H3369" s="113" t="str">
        <f>IF($D$13=DataValidation!$A$6,Vols!O3369/100,"")</f>
        <v/>
      </c>
    </row>
    <row r="3370" spans="7:8" ht="15.75" x14ac:dyDescent="0.25">
      <c r="G3370" s="20" t="str">
        <f>IF($D$13=DataValidation!$A$6,Vols!N3370,"")</f>
        <v/>
      </c>
      <c r="H3370" s="113" t="str">
        <f>IF($D$13=DataValidation!$A$6,Vols!O3370/100,"")</f>
        <v/>
      </c>
    </row>
    <row r="3371" spans="7:8" ht="15.75" x14ac:dyDescent="0.25">
      <c r="G3371" s="20" t="str">
        <f>IF($D$13=DataValidation!$A$6,Vols!N3371,"")</f>
        <v/>
      </c>
      <c r="H3371" s="113" t="str">
        <f>IF($D$13=DataValidation!$A$6,Vols!O3371/100,"")</f>
        <v/>
      </c>
    </row>
    <row r="3372" spans="7:8" ht="15.75" x14ac:dyDescent="0.25">
      <c r="G3372" s="20" t="str">
        <f>IF($D$13=DataValidation!$A$6,Vols!N3372,"")</f>
        <v/>
      </c>
      <c r="H3372" s="113" t="str">
        <f>IF($D$13=DataValidation!$A$6,Vols!O3372/100,"")</f>
        <v/>
      </c>
    </row>
    <row r="3373" spans="7:8" ht="15.75" x14ac:dyDescent="0.25">
      <c r="G3373" s="20" t="str">
        <f>IF($D$13=DataValidation!$A$6,Vols!N3373,"")</f>
        <v/>
      </c>
      <c r="H3373" s="113" t="str">
        <f>IF($D$13=DataValidation!$A$6,Vols!O3373/100,"")</f>
        <v/>
      </c>
    </row>
    <row r="3374" spans="7:8" ht="15.75" x14ac:dyDescent="0.25">
      <c r="G3374" s="20" t="str">
        <f>IF($D$13=DataValidation!$A$6,Vols!N3374,"")</f>
        <v/>
      </c>
      <c r="H3374" s="113" t="str">
        <f>IF($D$13=DataValidation!$A$6,Vols!O3374/100,"")</f>
        <v/>
      </c>
    </row>
    <row r="3375" spans="7:8" ht="15.75" x14ac:dyDescent="0.25">
      <c r="G3375" s="20" t="str">
        <f>IF($D$13=DataValidation!$A$6,Vols!N3375,"")</f>
        <v/>
      </c>
      <c r="H3375" s="113" t="str">
        <f>IF($D$13=DataValidation!$A$6,Vols!O3375/100,"")</f>
        <v/>
      </c>
    </row>
    <row r="3376" spans="7:8" ht="15.75" x14ac:dyDescent="0.25">
      <c r="G3376" s="20" t="str">
        <f>IF($D$13=DataValidation!$A$6,Vols!N3376,"")</f>
        <v/>
      </c>
      <c r="H3376" s="113" t="str">
        <f>IF($D$13=DataValidation!$A$6,Vols!O3376/100,"")</f>
        <v/>
      </c>
    </row>
    <row r="3377" spans="7:8" ht="15.75" x14ac:dyDescent="0.25">
      <c r="G3377" s="20" t="str">
        <f>IF($D$13=DataValidation!$A$6,Vols!N3377,"")</f>
        <v/>
      </c>
      <c r="H3377" s="113" t="str">
        <f>IF($D$13=DataValidation!$A$6,Vols!O3377/100,"")</f>
        <v/>
      </c>
    </row>
    <row r="3378" spans="7:8" ht="15.75" x14ac:dyDescent="0.25">
      <c r="G3378" s="20" t="str">
        <f>IF($D$13=DataValidation!$A$6,Vols!N3378,"")</f>
        <v/>
      </c>
      <c r="H3378" s="113" t="str">
        <f>IF($D$13=DataValidation!$A$6,Vols!O3378/100,"")</f>
        <v/>
      </c>
    </row>
    <row r="3379" spans="7:8" ht="15.75" x14ac:dyDescent="0.25">
      <c r="G3379" s="20" t="str">
        <f>IF($D$13=DataValidation!$A$6,Vols!N3379,"")</f>
        <v/>
      </c>
      <c r="H3379" s="113" t="str">
        <f>IF($D$13=DataValidation!$A$6,Vols!O3379/100,"")</f>
        <v/>
      </c>
    </row>
    <row r="3380" spans="7:8" ht="15.75" x14ac:dyDescent="0.25">
      <c r="G3380" s="20" t="str">
        <f>IF($D$13=DataValidation!$A$6,Vols!N3380,"")</f>
        <v/>
      </c>
      <c r="H3380" s="113" t="str">
        <f>IF($D$13=DataValidation!$A$6,Vols!O3380/100,"")</f>
        <v/>
      </c>
    </row>
    <row r="3381" spans="7:8" ht="15.75" x14ac:dyDescent="0.25">
      <c r="G3381" s="20" t="str">
        <f>IF($D$13=DataValidation!$A$6,Vols!N3381,"")</f>
        <v/>
      </c>
      <c r="H3381" s="113" t="str">
        <f>IF($D$13=DataValidation!$A$6,Vols!O3381/100,"")</f>
        <v/>
      </c>
    </row>
    <row r="3382" spans="7:8" ht="15.75" x14ac:dyDescent="0.25">
      <c r="G3382" s="20" t="str">
        <f>IF($D$13=DataValidation!$A$6,Vols!N3382,"")</f>
        <v/>
      </c>
      <c r="H3382" s="113" t="str">
        <f>IF($D$13=DataValidation!$A$6,Vols!O3382/100,"")</f>
        <v/>
      </c>
    </row>
    <row r="3383" spans="7:8" ht="15.75" x14ac:dyDescent="0.25">
      <c r="G3383" s="20" t="str">
        <f>IF($D$13=DataValidation!$A$6,Vols!N3383,"")</f>
        <v/>
      </c>
      <c r="H3383" s="113" t="str">
        <f>IF($D$13=DataValidation!$A$6,Vols!O3383/100,"")</f>
        <v/>
      </c>
    </row>
    <row r="3384" spans="7:8" ht="15.75" x14ac:dyDescent="0.25">
      <c r="G3384" s="20" t="str">
        <f>IF($D$13=DataValidation!$A$6,Vols!N3384,"")</f>
        <v/>
      </c>
      <c r="H3384" s="113" t="str">
        <f>IF($D$13=DataValidation!$A$6,Vols!O3384/100,"")</f>
        <v/>
      </c>
    </row>
    <row r="3385" spans="7:8" ht="15.75" x14ac:dyDescent="0.25">
      <c r="G3385" s="20" t="str">
        <f>IF($D$13=DataValidation!$A$6,Vols!N3385,"")</f>
        <v/>
      </c>
      <c r="H3385" s="113" t="str">
        <f>IF($D$13=DataValidation!$A$6,Vols!O3385/100,"")</f>
        <v/>
      </c>
    </row>
    <row r="3386" spans="7:8" ht="15.75" x14ac:dyDescent="0.25">
      <c r="G3386" s="20" t="str">
        <f>IF($D$13=DataValidation!$A$6,Vols!N3386,"")</f>
        <v/>
      </c>
      <c r="H3386" s="113" t="str">
        <f>IF($D$13=DataValidation!$A$6,Vols!O3386/100,"")</f>
        <v/>
      </c>
    </row>
    <row r="3387" spans="7:8" ht="15.75" x14ac:dyDescent="0.25">
      <c r="G3387" s="20" t="str">
        <f>IF($D$13=DataValidation!$A$6,Vols!N3387,"")</f>
        <v/>
      </c>
      <c r="H3387" s="113" t="str">
        <f>IF($D$13=DataValidation!$A$6,Vols!O3387/100,"")</f>
        <v/>
      </c>
    </row>
    <row r="3388" spans="7:8" ht="15.75" x14ac:dyDescent="0.25">
      <c r="G3388" s="20" t="str">
        <f>IF($D$13=DataValidation!$A$6,Vols!N3388,"")</f>
        <v/>
      </c>
      <c r="H3388" s="113" t="str">
        <f>IF($D$13=DataValidation!$A$6,Vols!O3388/100,"")</f>
        <v/>
      </c>
    </row>
    <row r="3389" spans="7:8" ht="15.75" x14ac:dyDescent="0.25">
      <c r="G3389" s="20" t="str">
        <f>IF($D$13=DataValidation!$A$6,Vols!N3389,"")</f>
        <v/>
      </c>
      <c r="H3389" s="113" t="str">
        <f>IF($D$13=DataValidation!$A$6,Vols!O3389/100,"")</f>
        <v/>
      </c>
    </row>
    <row r="3390" spans="7:8" ht="15.75" x14ac:dyDescent="0.25">
      <c r="G3390" s="20" t="str">
        <f>IF($D$13=DataValidation!$A$6,Vols!N3390,"")</f>
        <v/>
      </c>
      <c r="H3390" s="113" t="str">
        <f>IF($D$13=DataValidation!$A$6,Vols!O3390/100,"")</f>
        <v/>
      </c>
    </row>
    <row r="3391" spans="7:8" ht="15.75" x14ac:dyDescent="0.25">
      <c r="G3391" s="20" t="str">
        <f>IF($D$13=DataValidation!$A$6,Vols!N3391,"")</f>
        <v/>
      </c>
      <c r="H3391" s="113" t="str">
        <f>IF($D$13=DataValidation!$A$6,Vols!O3391/100,"")</f>
        <v/>
      </c>
    </row>
    <row r="3392" spans="7:8" ht="15.75" x14ac:dyDescent="0.25">
      <c r="G3392" s="20" t="str">
        <f>IF($D$13=DataValidation!$A$6,Vols!N3392,"")</f>
        <v/>
      </c>
      <c r="H3392" s="113" t="str">
        <f>IF($D$13=DataValidation!$A$6,Vols!O3392/100,"")</f>
        <v/>
      </c>
    </row>
    <row r="3393" spans="7:8" ht="15.75" x14ac:dyDescent="0.25">
      <c r="G3393" s="20" t="str">
        <f>IF($D$13=DataValidation!$A$6,Vols!N3393,"")</f>
        <v/>
      </c>
      <c r="H3393" s="113" t="str">
        <f>IF($D$13=DataValidation!$A$6,Vols!O3393/100,"")</f>
        <v/>
      </c>
    </row>
    <row r="3394" spans="7:8" ht="15.75" x14ac:dyDescent="0.25">
      <c r="G3394" s="20" t="str">
        <f>IF($D$13=DataValidation!$A$6,Vols!N3394,"")</f>
        <v/>
      </c>
      <c r="H3394" s="113" t="str">
        <f>IF($D$13=DataValidation!$A$6,Vols!O3394/100,"")</f>
        <v/>
      </c>
    </row>
    <row r="3395" spans="7:8" ht="15.75" x14ac:dyDescent="0.25">
      <c r="G3395" s="20" t="str">
        <f>IF($D$13=DataValidation!$A$6,Vols!N3395,"")</f>
        <v/>
      </c>
      <c r="H3395" s="113" t="str">
        <f>IF($D$13=DataValidation!$A$6,Vols!O3395/100,"")</f>
        <v/>
      </c>
    </row>
    <row r="3396" spans="7:8" ht="15.75" x14ac:dyDescent="0.25">
      <c r="G3396" s="20" t="str">
        <f>IF($D$13=DataValidation!$A$6,Vols!N3396,"")</f>
        <v/>
      </c>
      <c r="H3396" s="113" t="str">
        <f>IF($D$13=DataValidation!$A$6,Vols!O3396/100,"")</f>
        <v/>
      </c>
    </row>
    <row r="3397" spans="7:8" ht="15.75" x14ac:dyDescent="0.25">
      <c r="G3397" s="20" t="str">
        <f>IF($D$13=DataValidation!$A$6,Vols!N3397,"")</f>
        <v/>
      </c>
      <c r="H3397" s="113" t="str">
        <f>IF($D$13=DataValidation!$A$6,Vols!O3397/100,"")</f>
        <v/>
      </c>
    </row>
    <row r="3398" spans="7:8" ht="15.75" x14ac:dyDescent="0.25">
      <c r="G3398" s="20" t="str">
        <f>IF($D$13=DataValidation!$A$6,Vols!N3398,"")</f>
        <v/>
      </c>
      <c r="H3398" s="113" t="str">
        <f>IF($D$13=DataValidation!$A$6,Vols!O3398/100,"")</f>
        <v/>
      </c>
    </row>
    <row r="3399" spans="7:8" ht="15.75" x14ac:dyDescent="0.25">
      <c r="G3399" s="20" t="str">
        <f>IF($D$13=DataValidation!$A$6,Vols!N3399,"")</f>
        <v/>
      </c>
      <c r="H3399" s="113" t="str">
        <f>IF($D$13=DataValidation!$A$6,Vols!O3399/100,"")</f>
        <v/>
      </c>
    </row>
    <row r="3400" spans="7:8" ht="15.75" x14ac:dyDescent="0.25">
      <c r="G3400" s="20" t="str">
        <f>IF($D$13=DataValidation!$A$6,Vols!N3400,"")</f>
        <v/>
      </c>
      <c r="H3400" s="113" t="str">
        <f>IF($D$13=DataValidation!$A$6,Vols!O3400/100,"")</f>
        <v/>
      </c>
    </row>
    <row r="3401" spans="7:8" ht="15.75" x14ac:dyDescent="0.25">
      <c r="G3401" s="20" t="str">
        <f>IF($D$13=DataValidation!$A$6,Vols!N3401,"")</f>
        <v/>
      </c>
      <c r="H3401" s="113" t="str">
        <f>IF($D$13=DataValidation!$A$6,Vols!O3401/100,"")</f>
        <v/>
      </c>
    </row>
    <row r="3402" spans="7:8" ht="15.75" x14ac:dyDescent="0.25">
      <c r="G3402" s="20" t="str">
        <f>IF($D$13=DataValidation!$A$6,Vols!N3402,"")</f>
        <v/>
      </c>
      <c r="H3402" s="113" t="str">
        <f>IF($D$13=DataValidation!$A$6,Vols!O3402/100,"")</f>
        <v/>
      </c>
    </row>
    <row r="3403" spans="7:8" ht="15.75" x14ac:dyDescent="0.25">
      <c r="G3403" s="20" t="str">
        <f>IF($D$13=DataValidation!$A$6,Vols!N3403,"")</f>
        <v/>
      </c>
      <c r="H3403" s="113" t="str">
        <f>IF($D$13=DataValidation!$A$6,Vols!O3403/100,"")</f>
        <v/>
      </c>
    </row>
    <row r="3404" spans="7:8" ht="15.75" x14ac:dyDescent="0.25">
      <c r="G3404" s="20" t="str">
        <f>IF($D$13=DataValidation!$A$6,Vols!N3404,"")</f>
        <v/>
      </c>
      <c r="H3404" s="113" t="str">
        <f>IF($D$13=DataValidation!$A$6,Vols!O3404/100,"")</f>
        <v/>
      </c>
    </row>
    <row r="3405" spans="7:8" ht="15.75" x14ac:dyDescent="0.25">
      <c r="G3405" s="20" t="str">
        <f>IF($D$13=DataValidation!$A$6,Vols!N3405,"")</f>
        <v/>
      </c>
      <c r="H3405" s="113" t="str">
        <f>IF($D$13=DataValidation!$A$6,Vols!O3405/100,"")</f>
        <v/>
      </c>
    </row>
    <row r="3406" spans="7:8" ht="15.75" x14ac:dyDescent="0.25">
      <c r="G3406" s="20" t="str">
        <f>IF($D$13=DataValidation!$A$6,Vols!N3406,"")</f>
        <v/>
      </c>
      <c r="H3406" s="113" t="str">
        <f>IF($D$13=DataValidation!$A$6,Vols!O3406/100,"")</f>
        <v/>
      </c>
    </row>
    <row r="3407" spans="7:8" ht="15.75" x14ac:dyDescent="0.25">
      <c r="G3407" s="20" t="str">
        <f>IF($D$13=DataValidation!$A$6,Vols!N3407,"")</f>
        <v/>
      </c>
      <c r="H3407" s="113" t="str">
        <f>IF($D$13=DataValidation!$A$6,Vols!O3407/100,"")</f>
        <v/>
      </c>
    </row>
    <row r="3408" spans="7:8" ht="15.75" x14ac:dyDescent="0.25">
      <c r="G3408" s="20" t="str">
        <f>IF($D$13=DataValidation!$A$6,Vols!N3408,"")</f>
        <v/>
      </c>
      <c r="H3408" s="113" t="str">
        <f>IF($D$13=DataValidation!$A$6,Vols!O3408/100,"")</f>
        <v/>
      </c>
    </row>
    <row r="3409" spans="7:8" ht="15.75" x14ac:dyDescent="0.25">
      <c r="G3409" s="20" t="str">
        <f>IF($D$13=DataValidation!$A$6,Vols!N3409,"")</f>
        <v/>
      </c>
      <c r="H3409" s="113" t="str">
        <f>IF($D$13=DataValidation!$A$6,Vols!O3409/100,"")</f>
        <v/>
      </c>
    </row>
    <row r="3410" spans="7:8" ht="15.75" x14ac:dyDescent="0.25">
      <c r="G3410" s="20" t="str">
        <f>IF($D$13=DataValidation!$A$6,Vols!N3410,"")</f>
        <v/>
      </c>
      <c r="H3410" s="113" t="str">
        <f>IF($D$13=DataValidation!$A$6,Vols!O3410/100,"")</f>
        <v/>
      </c>
    </row>
    <row r="3411" spans="7:8" ht="15.75" x14ac:dyDescent="0.25">
      <c r="G3411" s="20" t="str">
        <f>IF($D$13=DataValidation!$A$6,Vols!N3411,"")</f>
        <v/>
      </c>
      <c r="H3411" s="113" t="str">
        <f>IF($D$13=DataValidation!$A$6,Vols!O3411/100,"")</f>
        <v/>
      </c>
    </row>
    <row r="3412" spans="7:8" ht="15.75" x14ac:dyDescent="0.25">
      <c r="G3412" s="20" t="str">
        <f>IF($D$13=DataValidation!$A$6,Vols!N3412,"")</f>
        <v/>
      </c>
      <c r="H3412" s="113" t="str">
        <f>IF($D$13=DataValidation!$A$6,Vols!O3412/100,"")</f>
        <v/>
      </c>
    </row>
    <row r="3413" spans="7:8" ht="15.75" x14ac:dyDescent="0.25">
      <c r="G3413" s="20" t="str">
        <f>IF($D$13=DataValidation!$A$6,Vols!N3413,"")</f>
        <v/>
      </c>
      <c r="H3413" s="113" t="str">
        <f>IF($D$13=DataValidation!$A$6,Vols!O3413/100,"")</f>
        <v/>
      </c>
    </row>
    <row r="3414" spans="7:8" ht="15.75" x14ac:dyDescent="0.25">
      <c r="G3414" s="20" t="str">
        <f>IF($D$13=DataValidation!$A$6,Vols!N3414,"")</f>
        <v/>
      </c>
      <c r="H3414" s="113" t="str">
        <f>IF($D$13=DataValidation!$A$6,Vols!O3414/100,"")</f>
        <v/>
      </c>
    </row>
    <row r="3415" spans="7:8" ht="15.75" x14ac:dyDescent="0.25">
      <c r="G3415" s="20" t="str">
        <f>IF($D$13=DataValidation!$A$6,Vols!N3415,"")</f>
        <v/>
      </c>
      <c r="H3415" s="113" t="str">
        <f>IF($D$13=DataValidation!$A$6,Vols!O3415/100,"")</f>
        <v/>
      </c>
    </row>
    <row r="3416" spans="7:8" ht="15.75" x14ac:dyDescent="0.25">
      <c r="G3416" s="20" t="str">
        <f>IF($D$13=DataValidation!$A$6,Vols!N3416,"")</f>
        <v/>
      </c>
      <c r="H3416" s="113" t="str">
        <f>IF($D$13=DataValidation!$A$6,Vols!O3416/100,"")</f>
        <v/>
      </c>
    </row>
    <row r="3417" spans="7:8" ht="15.75" x14ac:dyDescent="0.25">
      <c r="G3417" s="20" t="str">
        <f>IF($D$13=DataValidation!$A$6,Vols!N3417,"")</f>
        <v/>
      </c>
      <c r="H3417" s="113" t="str">
        <f>IF($D$13=DataValidation!$A$6,Vols!O3417/100,"")</f>
        <v/>
      </c>
    </row>
    <row r="3418" spans="7:8" ht="15.75" x14ac:dyDescent="0.25">
      <c r="G3418" s="20" t="str">
        <f>IF($D$13=DataValidation!$A$6,Vols!N3418,"")</f>
        <v/>
      </c>
      <c r="H3418" s="113" t="str">
        <f>IF($D$13=DataValidation!$A$6,Vols!O3418/100,"")</f>
        <v/>
      </c>
    </row>
    <row r="3419" spans="7:8" ht="15.75" x14ac:dyDescent="0.25">
      <c r="G3419" s="20" t="str">
        <f>IF($D$13=DataValidation!$A$6,Vols!N3419,"")</f>
        <v/>
      </c>
      <c r="H3419" s="113" t="str">
        <f>IF($D$13=DataValidation!$A$6,Vols!O3419/100,"")</f>
        <v/>
      </c>
    </row>
    <row r="3420" spans="7:8" ht="15.75" x14ac:dyDescent="0.25">
      <c r="G3420" s="20" t="str">
        <f>IF($D$13=DataValidation!$A$6,Vols!N3420,"")</f>
        <v/>
      </c>
      <c r="H3420" s="113" t="str">
        <f>IF($D$13=DataValidation!$A$6,Vols!O3420/100,"")</f>
        <v/>
      </c>
    </row>
    <row r="3421" spans="7:8" ht="15.75" x14ac:dyDescent="0.25">
      <c r="G3421" s="20" t="str">
        <f>IF($D$13=DataValidation!$A$6,Vols!N3421,"")</f>
        <v/>
      </c>
      <c r="H3421" s="113" t="str">
        <f>IF($D$13=DataValidation!$A$6,Vols!O3421/100,"")</f>
        <v/>
      </c>
    </row>
    <row r="3422" spans="7:8" ht="15.75" x14ac:dyDescent="0.25">
      <c r="G3422" s="20" t="str">
        <f>IF($D$13=DataValidation!$A$6,Vols!N3422,"")</f>
        <v/>
      </c>
      <c r="H3422" s="113" t="str">
        <f>IF($D$13=DataValidation!$A$6,Vols!O3422/100,"")</f>
        <v/>
      </c>
    </row>
    <row r="3423" spans="7:8" ht="15.75" x14ac:dyDescent="0.25">
      <c r="G3423" s="20" t="str">
        <f>IF($D$13=DataValidation!$A$6,Vols!N3423,"")</f>
        <v/>
      </c>
      <c r="H3423" s="113" t="str">
        <f>IF($D$13=DataValidation!$A$6,Vols!O3423/100,"")</f>
        <v/>
      </c>
    </row>
    <row r="3424" spans="7:8" ht="15.75" x14ac:dyDescent="0.25">
      <c r="G3424" s="20" t="str">
        <f>IF($D$13=DataValidation!$A$6,Vols!N3424,"")</f>
        <v/>
      </c>
      <c r="H3424" s="113" t="str">
        <f>IF($D$13=DataValidation!$A$6,Vols!O3424/100,"")</f>
        <v/>
      </c>
    </row>
    <row r="3425" spans="7:8" ht="15.75" x14ac:dyDescent="0.25">
      <c r="G3425" s="20" t="str">
        <f>IF($D$13=DataValidation!$A$6,Vols!N3425,"")</f>
        <v/>
      </c>
      <c r="H3425" s="113" t="str">
        <f>IF($D$13=DataValidation!$A$6,Vols!O3425/100,"")</f>
        <v/>
      </c>
    </row>
    <row r="3426" spans="7:8" ht="15.75" x14ac:dyDescent="0.25">
      <c r="G3426" s="20" t="str">
        <f>IF($D$13=DataValidation!$A$6,Vols!N3426,"")</f>
        <v/>
      </c>
      <c r="H3426" s="113" t="str">
        <f>IF($D$13=DataValidation!$A$6,Vols!O3426/100,"")</f>
        <v/>
      </c>
    </row>
    <row r="3427" spans="7:8" ht="15.75" x14ac:dyDescent="0.25">
      <c r="G3427" s="20" t="str">
        <f>IF($D$13=DataValidation!$A$6,Vols!N3427,"")</f>
        <v/>
      </c>
      <c r="H3427" s="113" t="str">
        <f>IF($D$13=DataValidation!$A$6,Vols!O3427/100,"")</f>
        <v/>
      </c>
    </row>
    <row r="3428" spans="7:8" ht="15.75" x14ac:dyDescent="0.25">
      <c r="G3428" s="20" t="str">
        <f>IF($D$13=DataValidation!$A$6,Vols!N3428,"")</f>
        <v/>
      </c>
      <c r="H3428" s="113" t="str">
        <f>IF($D$13=DataValidation!$A$6,Vols!O3428/100,"")</f>
        <v/>
      </c>
    </row>
    <row r="3429" spans="7:8" ht="15.75" x14ac:dyDescent="0.25">
      <c r="G3429" s="20" t="str">
        <f>IF($D$13=DataValidation!$A$6,Vols!N3429,"")</f>
        <v/>
      </c>
      <c r="H3429" s="113" t="str">
        <f>IF($D$13=DataValidation!$A$6,Vols!O3429/100,"")</f>
        <v/>
      </c>
    </row>
    <row r="3430" spans="7:8" ht="15.75" x14ac:dyDescent="0.25">
      <c r="G3430" s="20" t="str">
        <f>IF($D$13=DataValidation!$A$6,Vols!N3430,"")</f>
        <v/>
      </c>
      <c r="H3430" s="113" t="str">
        <f>IF($D$13=DataValidation!$A$6,Vols!O3430/100,"")</f>
        <v/>
      </c>
    </row>
    <row r="3431" spans="7:8" ht="15.75" x14ac:dyDescent="0.25">
      <c r="G3431" s="20" t="str">
        <f>IF($D$13=DataValidation!$A$6,Vols!N3431,"")</f>
        <v/>
      </c>
      <c r="H3431" s="113" t="str">
        <f>IF($D$13=DataValidation!$A$6,Vols!O3431/100,"")</f>
        <v/>
      </c>
    </row>
    <row r="3432" spans="7:8" ht="15.75" x14ac:dyDescent="0.25">
      <c r="G3432" s="20" t="str">
        <f>IF($D$13=DataValidation!$A$6,Vols!N3432,"")</f>
        <v/>
      </c>
      <c r="H3432" s="113" t="str">
        <f>IF($D$13=DataValidation!$A$6,Vols!O3432/100,"")</f>
        <v/>
      </c>
    </row>
    <row r="3433" spans="7:8" ht="15.75" x14ac:dyDescent="0.25">
      <c r="G3433" s="20" t="str">
        <f>IF($D$13=DataValidation!$A$6,Vols!N3433,"")</f>
        <v/>
      </c>
      <c r="H3433" s="113" t="str">
        <f>IF($D$13=DataValidation!$A$6,Vols!O3433/100,"")</f>
        <v/>
      </c>
    </row>
    <row r="3434" spans="7:8" ht="15.75" x14ac:dyDescent="0.25">
      <c r="G3434" s="20" t="str">
        <f>IF($D$13=DataValidation!$A$6,Vols!N3434,"")</f>
        <v/>
      </c>
      <c r="H3434" s="113" t="str">
        <f>IF($D$13=DataValidation!$A$6,Vols!O3434/100,"")</f>
        <v/>
      </c>
    </row>
    <row r="3435" spans="7:8" ht="15.75" x14ac:dyDescent="0.25">
      <c r="G3435" s="20" t="str">
        <f>IF($D$13=DataValidation!$A$6,Vols!N3435,"")</f>
        <v/>
      </c>
      <c r="H3435" s="113" t="str">
        <f>IF($D$13=DataValidation!$A$6,Vols!O3435/100,"")</f>
        <v/>
      </c>
    </row>
    <row r="3436" spans="7:8" ht="15.75" x14ac:dyDescent="0.25">
      <c r="G3436" s="20" t="str">
        <f>IF($D$13=DataValidation!$A$6,Vols!N3436,"")</f>
        <v/>
      </c>
      <c r="H3436" s="113" t="str">
        <f>IF($D$13=DataValidation!$A$6,Vols!O3436/100,"")</f>
        <v/>
      </c>
    </row>
    <row r="3437" spans="7:8" ht="15.75" x14ac:dyDescent="0.25">
      <c r="G3437" s="20" t="str">
        <f>IF($D$13=DataValidation!$A$6,Vols!N3437,"")</f>
        <v/>
      </c>
      <c r="H3437" s="113" t="str">
        <f>IF($D$13=DataValidation!$A$6,Vols!O3437/100,"")</f>
        <v/>
      </c>
    </row>
    <row r="3438" spans="7:8" ht="15.75" x14ac:dyDescent="0.25">
      <c r="G3438" s="20" t="str">
        <f>IF($D$13=DataValidation!$A$6,Vols!N3438,"")</f>
        <v/>
      </c>
      <c r="H3438" s="113" t="str">
        <f>IF($D$13=DataValidation!$A$6,Vols!O3438/100,"")</f>
        <v/>
      </c>
    </row>
    <row r="3439" spans="7:8" ht="15.75" x14ac:dyDescent="0.25">
      <c r="G3439" s="20" t="str">
        <f>IF($D$13=DataValidation!$A$6,Vols!N3439,"")</f>
        <v/>
      </c>
      <c r="H3439" s="113" t="str">
        <f>IF($D$13=DataValidation!$A$6,Vols!O3439/100,"")</f>
        <v/>
      </c>
    </row>
    <row r="3440" spans="7:8" ht="15.75" x14ac:dyDescent="0.25">
      <c r="G3440" s="20" t="str">
        <f>IF($D$13=DataValidation!$A$6,Vols!N3440,"")</f>
        <v/>
      </c>
      <c r="H3440" s="113" t="str">
        <f>IF($D$13=DataValidation!$A$6,Vols!O3440/100,"")</f>
        <v/>
      </c>
    </row>
    <row r="3441" spans="7:8" ht="15.75" x14ac:dyDescent="0.25">
      <c r="G3441" s="20" t="str">
        <f>IF($D$13=DataValidation!$A$6,Vols!N3441,"")</f>
        <v/>
      </c>
      <c r="H3441" s="113" t="str">
        <f>IF($D$13=DataValidation!$A$6,Vols!O3441/100,"")</f>
        <v/>
      </c>
    </row>
    <row r="3442" spans="7:8" ht="15.75" x14ac:dyDescent="0.25">
      <c r="G3442" s="20" t="str">
        <f>IF($D$13=DataValidation!$A$6,Vols!N3442,"")</f>
        <v/>
      </c>
      <c r="H3442" s="113" t="str">
        <f>IF($D$13=DataValidation!$A$6,Vols!O3442/100,"")</f>
        <v/>
      </c>
    </row>
    <row r="3443" spans="7:8" ht="15.75" x14ac:dyDescent="0.25">
      <c r="G3443" s="20" t="str">
        <f>IF($D$13=DataValidation!$A$6,Vols!N3443,"")</f>
        <v/>
      </c>
      <c r="H3443" s="113" t="str">
        <f>IF($D$13=DataValidation!$A$6,Vols!O3443/100,"")</f>
        <v/>
      </c>
    </row>
    <row r="3444" spans="7:8" ht="15.75" x14ac:dyDescent="0.25">
      <c r="G3444" s="20" t="str">
        <f>IF($D$13=DataValidation!$A$6,Vols!N3444,"")</f>
        <v/>
      </c>
      <c r="H3444" s="113" t="str">
        <f>IF($D$13=DataValidation!$A$6,Vols!O3444/100,"")</f>
        <v/>
      </c>
    </row>
    <row r="3445" spans="7:8" ht="15.75" x14ac:dyDescent="0.25">
      <c r="G3445" s="20" t="str">
        <f>IF($D$13=DataValidation!$A$6,Vols!N3445,"")</f>
        <v/>
      </c>
      <c r="H3445" s="113" t="str">
        <f>IF($D$13=DataValidation!$A$6,Vols!O3445/100,"")</f>
        <v/>
      </c>
    </row>
    <row r="3446" spans="7:8" ht="15.75" x14ac:dyDescent="0.25">
      <c r="G3446" s="20" t="str">
        <f>IF($D$13=DataValidation!$A$6,Vols!N3446,"")</f>
        <v/>
      </c>
      <c r="H3446" s="113" t="str">
        <f>IF($D$13=DataValidation!$A$6,Vols!O3446/100,"")</f>
        <v/>
      </c>
    </row>
    <row r="3447" spans="7:8" ht="15.75" x14ac:dyDescent="0.25">
      <c r="G3447" s="20" t="str">
        <f>IF($D$13=DataValidation!$A$6,Vols!N3447,"")</f>
        <v/>
      </c>
      <c r="H3447" s="113" t="str">
        <f>IF($D$13=DataValidation!$A$6,Vols!O3447/100,"")</f>
        <v/>
      </c>
    </row>
    <row r="3448" spans="7:8" ht="15.75" x14ac:dyDescent="0.25">
      <c r="G3448" s="20" t="str">
        <f>IF($D$13=DataValidation!$A$6,Vols!N3448,"")</f>
        <v/>
      </c>
      <c r="H3448" s="113" t="str">
        <f>IF($D$13=DataValidation!$A$6,Vols!O3448/100,"")</f>
        <v/>
      </c>
    </row>
    <row r="3449" spans="7:8" ht="15.75" x14ac:dyDescent="0.25">
      <c r="G3449" s="20" t="str">
        <f>IF($D$13=DataValidation!$A$6,Vols!N3449,"")</f>
        <v/>
      </c>
      <c r="H3449" s="113" t="str">
        <f>IF($D$13=DataValidation!$A$6,Vols!O3449/100,"")</f>
        <v/>
      </c>
    </row>
    <row r="3450" spans="7:8" ht="15.75" x14ac:dyDescent="0.25">
      <c r="G3450" s="20" t="str">
        <f>IF($D$13=DataValidation!$A$6,Vols!N3450,"")</f>
        <v/>
      </c>
      <c r="H3450" s="113" t="str">
        <f>IF($D$13=DataValidation!$A$6,Vols!O3450/100,"")</f>
        <v/>
      </c>
    </row>
    <row r="3451" spans="7:8" ht="15.75" x14ac:dyDescent="0.25">
      <c r="G3451" s="20" t="str">
        <f>IF($D$13=DataValidation!$A$6,Vols!N3451,"")</f>
        <v/>
      </c>
      <c r="H3451" s="113" t="str">
        <f>IF($D$13=DataValidation!$A$6,Vols!O3451/100,"")</f>
        <v/>
      </c>
    </row>
    <row r="3452" spans="7:8" ht="15.75" x14ac:dyDescent="0.25">
      <c r="G3452" s="20" t="str">
        <f>IF($D$13=DataValidation!$A$6,Vols!N3452,"")</f>
        <v/>
      </c>
      <c r="H3452" s="113" t="str">
        <f>IF($D$13=DataValidation!$A$6,Vols!O3452/100,"")</f>
        <v/>
      </c>
    </row>
    <row r="3453" spans="7:8" ht="15.75" x14ac:dyDescent="0.25">
      <c r="G3453" s="20" t="str">
        <f>IF($D$13=DataValidation!$A$6,Vols!N3453,"")</f>
        <v/>
      </c>
      <c r="H3453" s="113" t="str">
        <f>IF($D$13=DataValidation!$A$6,Vols!O3453/100,"")</f>
        <v/>
      </c>
    </row>
    <row r="3454" spans="7:8" ht="15.75" x14ac:dyDescent="0.25">
      <c r="G3454" s="20" t="str">
        <f>IF($D$13=DataValidation!$A$6,Vols!N3454,"")</f>
        <v/>
      </c>
      <c r="H3454" s="113" t="str">
        <f>IF($D$13=DataValidation!$A$6,Vols!O3454/100,"")</f>
        <v/>
      </c>
    </row>
    <row r="3455" spans="7:8" ht="15.75" x14ac:dyDescent="0.25">
      <c r="G3455" s="20" t="str">
        <f>IF($D$13=DataValidation!$A$6,Vols!N3455,"")</f>
        <v/>
      </c>
      <c r="H3455" s="113" t="str">
        <f>IF($D$13=DataValidation!$A$6,Vols!O3455/100,"")</f>
        <v/>
      </c>
    </row>
    <row r="3456" spans="7:8" ht="15.75" x14ac:dyDescent="0.25">
      <c r="G3456" s="20" t="str">
        <f>IF($D$13=DataValidation!$A$6,Vols!N3456,"")</f>
        <v/>
      </c>
      <c r="H3456" s="113" t="str">
        <f>IF($D$13=DataValidation!$A$6,Vols!O3456/100,"")</f>
        <v/>
      </c>
    </row>
    <row r="3457" spans="7:8" ht="15.75" x14ac:dyDescent="0.25">
      <c r="G3457" s="20" t="str">
        <f>IF($D$13=DataValidation!$A$6,Vols!N3457,"")</f>
        <v/>
      </c>
      <c r="H3457" s="113" t="str">
        <f>IF($D$13=DataValidation!$A$6,Vols!O3457/100,"")</f>
        <v/>
      </c>
    </row>
    <row r="3458" spans="7:8" ht="15.75" x14ac:dyDescent="0.25">
      <c r="G3458" s="20" t="str">
        <f>IF($D$13=DataValidation!$A$6,Vols!N3458,"")</f>
        <v/>
      </c>
      <c r="H3458" s="113" t="str">
        <f>IF($D$13=DataValidation!$A$6,Vols!O3458/100,"")</f>
        <v/>
      </c>
    </row>
    <row r="3459" spans="7:8" ht="15.75" x14ac:dyDescent="0.25">
      <c r="G3459" s="20" t="str">
        <f>IF($D$13=DataValidation!$A$6,Vols!N3459,"")</f>
        <v/>
      </c>
      <c r="H3459" s="113" t="str">
        <f>IF($D$13=DataValidation!$A$6,Vols!O3459/100,"")</f>
        <v/>
      </c>
    </row>
    <row r="3460" spans="7:8" ht="15.75" x14ac:dyDescent="0.25">
      <c r="G3460" s="20" t="str">
        <f>IF($D$13=DataValidation!$A$6,Vols!N3460,"")</f>
        <v/>
      </c>
      <c r="H3460" s="113" t="str">
        <f>IF($D$13=DataValidation!$A$6,Vols!O3460/100,"")</f>
        <v/>
      </c>
    </row>
    <row r="3461" spans="7:8" ht="15.75" x14ac:dyDescent="0.25">
      <c r="G3461" s="20" t="str">
        <f>IF($D$13=DataValidation!$A$6,Vols!N3461,"")</f>
        <v/>
      </c>
      <c r="H3461" s="113" t="str">
        <f>IF($D$13=DataValidation!$A$6,Vols!O3461/100,"")</f>
        <v/>
      </c>
    </row>
    <row r="3462" spans="7:8" ht="15.75" x14ac:dyDescent="0.25">
      <c r="G3462" s="20" t="str">
        <f>IF($D$13=DataValidation!$A$6,Vols!N3462,"")</f>
        <v/>
      </c>
      <c r="H3462" s="113" t="str">
        <f>IF($D$13=DataValidation!$A$6,Vols!O3462/100,"")</f>
        <v/>
      </c>
    </row>
    <row r="3463" spans="7:8" ht="15.75" x14ac:dyDescent="0.25">
      <c r="G3463" s="20" t="str">
        <f>IF($D$13=DataValidation!$A$6,Vols!N3463,"")</f>
        <v/>
      </c>
      <c r="H3463" s="113" t="str">
        <f>IF($D$13=DataValidation!$A$6,Vols!O3463/100,"")</f>
        <v/>
      </c>
    </row>
    <row r="3464" spans="7:8" ht="15.75" x14ac:dyDescent="0.25">
      <c r="G3464" s="20" t="str">
        <f>IF($D$13=DataValidation!$A$6,Vols!N3464,"")</f>
        <v/>
      </c>
      <c r="H3464" s="113" t="str">
        <f>IF($D$13=DataValidation!$A$6,Vols!O3464/100,"")</f>
        <v/>
      </c>
    </row>
    <row r="3465" spans="7:8" ht="15.75" x14ac:dyDescent="0.25">
      <c r="G3465" s="20" t="str">
        <f>IF($D$13=DataValidation!$A$6,Vols!N3465,"")</f>
        <v/>
      </c>
      <c r="H3465" s="113" t="str">
        <f>IF($D$13=DataValidation!$A$6,Vols!O3465/100,"")</f>
        <v/>
      </c>
    </row>
    <row r="3466" spans="7:8" ht="15.75" x14ac:dyDescent="0.25">
      <c r="G3466" s="20" t="str">
        <f>IF($D$13=DataValidation!$A$6,Vols!N3466,"")</f>
        <v/>
      </c>
      <c r="H3466" s="113" t="str">
        <f>IF($D$13=DataValidation!$A$6,Vols!O3466/100,"")</f>
        <v/>
      </c>
    </row>
    <row r="3467" spans="7:8" ht="15.75" x14ac:dyDescent="0.25">
      <c r="G3467" s="20" t="str">
        <f>IF($D$13=DataValidation!$A$6,Vols!N3467,"")</f>
        <v/>
      </c>
      <c r="H3467" s="113" t="str">
        <f>IF($D$13=DataValidation!$A$6,Vols!O3467/100,"")</f>
        <v/>
      </c>
    </row>
    <row r="3468" spans="7:8" ht="15.75" x14ac:dyDescent="0.25">
      <c r="G3468" s="20" t="str">
        <f>IF($D$13=DataValidation!$A$6,Vols!N3468,"")</f>
        <v/>
      </c>
      <c r="H3468" s="113" t="str">
        <f>IF($D$13=DataValidation!$A$6,Vols!O3468/100,"")</f>
        <v/>
      </c>
    </row>
    <row r="3469" spans="7:8" ht="15.75" x14ac:dyDescent="0.25">
      <c r="G3469" s="20" t="str">
        <f>IF($D$13=DataValidation!$A$6,Vols!N3469,"")</f>
        <v/>
      </c>
      <c r="H3469" s="113" t="str">
        <f>IF($D$13=DataValidation!$A$6,Vols!O3469/100,"")</f>
        <v/>
      </c>
    </row>
    <row r="3470" spans="7:8" ht="15.75" x14ac:dyDescent="0.25">
      <c r="G3470" s="20" t="str">
        <f>IF($D$13=DataValidation!$A$6,Vols!N3470,"")</f>
        <v/>
      </c>
      <c r="H3470" s="113" t="str">
        <f>IF($D$13=DataValidation!$A$6,Vols!O3470/100,"")</f>
        <v/>
      </c>
    </row>
    <row r="3471" spans="7:8" ht="15.75" x14ac:dyDescent="0.25">
      <c r="G3471" s="20" t="str">
        <f>IF($D$13=DataValidation!$A$6,Vols!N3471,"")</f>
        <v/>
      </c>
      <c r="H3471" s="113" t="str">
        <f>IF($D$13=DataValidation!$A$6,Vols!O3471/100,"")</f>
        <v/>
      </c>
    </row>
    <row r="3472" spans="7:8" ht="15.75" x14ac:dyDescent="0.25">
      <c r="G3472" s="20" t="str">
        <f>IF($D$13=DataValidation!$A$6,Vols!N3472,"")</f>
        <v/>
      </c>
      <c r="H3472" s="113" t="str">
        <f>IF($D$13=DataValidation!$A$6,Vols!O3472/100,"")</f>
        <v/>
      </c>
    </row>
    <row r="3473" spans="7:8" ht="15.75" x14ac:dyDescent="0.25">
      <c r="G3473" s="20" t="str">
        <f>IF($D$13=DataValidation!$A$6,Vols!N3473,"")</f>
        <v/>
      </c>
      <c r="H3473" s="113" t="str">
        <f>IF($D$13=DataValidation!$A$6,Vols!O3473/100,"")</f>
        <v/>
      </c>
    </row>
    <row r="3474" spans="7:8" ht="15.75" x14ac:dyDescent="0.25">
      <c r="G3474" s="20" t="str">
        <f>IF($D$13=DataValidation!$A$6,Vols!N3474,"")</f>
        <v/>
      </c>
      <c r="H3474" s="113" t="str">
        <f>IF($D$13=DataValidation!$A$6,Vols!O3474/100,"")</f>
        <v/>
      </c>
    </row>
    <row r="3475" spans="7:8" ht="15.75" x14ac:dyDescent="0.25">
      <c r="G3475" s="20" t="str">
        <f>IF($D$13=DataValidation!$A$6,Vols!N3475,"")</f>
        <v/>
      </c>
      <c r="H3475" s="113" t="str">
        <f>IF($D$13=DataValidation!$A$6,Vols!O3475/100,"")</f>
        <v/>
      </c>
    </row>
    <row r="3476" spans="7:8" ht="15.75" x14ac:dyDescent="0.25">
      <c r="G3476" s="20" t="str">
        <f>IF($D$13=DataValidation!$A$6,Vols!N3476,"")</f>
        <v/>
      </c>
      <c r="H3476" s="113" t="str">
        <f>IF($D$13=DataValidation!$A$6,Vols!O3476/100,"")</f>
        <v/>
      </c>
    </row>
    <row r="3477" spans="7:8" ht="15.75" x14ac:dyDescent="0.25">
      <c r="G3477" s="20" t="str">
        <f>IF($D$13=DataValidation!$A$6,Vols!N3477,"")</f>
        <v/>
      </c>
      <c r="H3477" s="113" t="str">
        <f>IF($D$13=DataValidation!$A$6,Vols!O3477/100,"")</f>
        <v/>
      </c>
    </row>
    <row r="3478" spans="7:8" ht="15.75" x14ac:dyDescent="0.25">
      <c r="G3478" s="20" t="str">
        <f>IF($D$13=DataValidation!$A$6,Vols!N3478,"")</f>
        <v/>
      </c>
      <c r="H3478" s="113" t="str">
        <f>IF($D$13=DataValidation!$A$6,Vols!O3478/100,"")</f>
        <v/>
      </c>
    </row>
    <row r="3479" spans="7:8" ht="15.75" x14ac:dyDescent="0.25">
      <c r="G3479" s="20" t="str">
        <f>IF($D$13=DataValidation!$A$6,Vols!N3479,"")</f>
        <v/>
      </c>
      <c r="H3479" s="113" t="str">
        <f>IF($D$13=DataValidation!$A$6,Vols!O3479/100,"")</f>
        <v/>
      </c>
    </row>
    <row r="3480" spans="7:8" ht="15.75" x14ac:dyDescent="0.25">
      <c r="G3480" s="20" t="str">
        <f>IF($D$13=DataValidation!$A$6,Vols!N3480,"")</f>
        <v/>
      </c>
      <c r="H3480" s="113" t="str">
        <f>IF($D$13=DataValidation!$A$6,Vols!O3480/100,"")</f>
        <v/>
      </c>
    </row>
    <row r="3481" spans="7:8" ht="15.75" x14ac:dyDescent="0.25">
      <c r="G3481" s="20" t="str">
        <f>IF($D$13=DataValidation!$A$6,Vols!N3481,"")</f>
        <v/>
      </c>
      <c r="H3481" s="113" t="str">
        <f>IF($D$13=DataValidation!$A$6,Vols!O3481/100,"")</f>
        <v/>
      </c>
    </row>
    <row r="3482" spans="7:8" ht="15.75" x14ac:dyDescent="0.25">
      <c r="G3482" s="20" t="str">
        <f>IF($D$13=DataValidation!$A$6,Vols!N3482,"")</f>
        <v/>
      </c>
      <c r="H3482" s="113" t="str">
        <f>IF($D$13=DataValidation!$A$6,Vols!O3482/100,"")</f>
        <v/>
      </c>
    </row>
    <row r="3483" spans="7:8" ht="15.75" x14ac:dyDescent="0.25">
      <c r="G3483" s="20" t="str">
        <f>IF($D$13=DataValidation!$A$6,Vols!N3483,"")</f>
        <v/>
      </c>
      <c r="H3483" s="113" t="str">
        <f>IF($D$13=DataValidation!$A$6,Vols!O3483/100,"")</f>
        <v/>
      </c>
    </row>
    <row r="3484" spans="7:8" ht="15.75" x14ac:dyDescent="0.25">
      <c r="G3484" s="20" t="str">
        <f>IF($D$13=DataValidation!$A$6,Vols!N3484,"")</f>
        <v/>
      </c>
      <c r="H3484" s="113" t="str">
        <f>IF($D$13=DataValidation!$A$6,Vols!O3484/100,"")</f>
        <v/>
      </c>
    </row>
    <row r="3485" spans="7:8" ht="15.75" x14ac:dyDescent="0.25">
      <c r="G3485" s="20" t="str">
        <f>IF($D$13=DataValidation!$A$6,Vols!N3485,"")</f>
        <v/>
      </c>
      <c r="H3485" s="113" t="str">
        <f>IF($D$13=DataValidation!$A$6,Vols!O3485/100,"")</f>
        <v/>
      </c>
    </row>
    <row r="3486" spans="7:8" ht="15.75" x14ac:dyDescent="0.25">
      <c r="G3486" s="20" t="str">
        <f>IF($D$13=DataValidation!$A$6,Vols!N3486,"")</f>
        <v/>
      </c>
      <c r="H3486" s="113" t="str">
        <f>IF($D$13=DataValidation!$A$6,Vols!O3486/100,"")</f>
        <v/>
      </c>
    </row>
    <row r="3487" spans="7:8" ht="15.75" x14ac:dyDescent="0.25">
      <c r="G3487" s="20" t="str">
        <f>IF($D$13=DataValidation!$A$6,Vols!N3487,"")</f>
        <v/>
      </c>
      <c r="H3487" s="113" t="str">
        <f>IF($D$13=DataValidation!$A$6,Vols!O3487/100,"")</f>
        <v/>
      </c>
    </row>
    <row r="3488" spans="7:8" ht="15.75" x14ac:dyDescent="0.25">
      <c r="G3488" s="20" t="str">
        <f>IF($D$13=DataValidation!$A$6,Vols!N3488,"")</f>
        <v/>
      </c>
      <c r="H3488" s="113" t="str">
        <f>IF($D$13=DataValidation!$A$6,Vols!O3488/100,"")</f>
        <v/>
      </c>
    </row>
    <row r="3489" spans="7:8" ht="15.75" x14ac:dyDescent="0.25">
      <c r="G3489" s="20" t="str">
        <f>IF($D$13=DataValidation!$A$6,Vols!N3489,"")</f>
        <v/>
      </c>
      <c r="H3489" s="113" t="str">
        <f>IF($D$13=DataValidation!$A$6,Vols!O3489/100,"")</f>
        <v/>
      </c>
    </row>
    <row r="3490" spans="7:8" ht="15.75" x14ac:dyDescent="0.25">
      <c r="G3490" s="20" t="str">
        <f>IF($D$13=DataValidation!$A$6,Vols!N3490,"")</f>
        <v/>
      </c>
      <c r="H3490" s="113" t="str">
        <f>IF($D$13=DataValidation!$A$6,Vols!O3490/100,"")</f>
        <v/>
      </c>
    </row>
    <row r="3491" spans="7:8" ht="15.75" x14ac:dyDescent="0.25">
      <c r="G3491" s="20" t="str">
        <f>IF($D$13=DataValidation!$A$6,Vols!N3491,"")</f>
        <v/>
      </c>
      <c r="H3491" s="113" t="str">
        <f>IF($D$13=DataValidation!$A$6,Vols!O3491/100,"")</f>
        <v/>
      </c>
    </row>
    <row r="3492" spans="7:8" ht="15.75" x14ac:dyDescent="0.25">
      <c r="G3492" s="20" t="str">
        <f>IF($D$13=DataValidation!$A$6,Vols!N3492,"")</f>
        <v/>
      </c>
      <c r="H3492" s="113" t="str">
        <f>IF($D$13=DataValidation!$A$6,Vols!O3492/100,"")</f>
        <v/>
      </c>
    </row>
    <row r="3493" spans="7:8" ht="15.75" x14ac:dyDescent="0.25">
      <c r="G3493" s="20" t="str">
        <f>IF($D$13=DataValidation!$A$6,Vols!N3493,"")</f>
        <v/>
      </c>
      <c r="H3493" s="113" t="str">
        <f>IF($D$13=DataValidation!$A$6,Vols!O3493/100,"")</f>
        <v/>
      </c>
    </row>
    <row r="3494" spans="7:8" ht="15.75" x14ac:dyDescent="0.25">
      <c r="G3494" s="20" t="str">
        <f>IF($D$13=DataValidation!$A$6,Vols!N3494,"")</f>
        <v/>
      </c>
      <c r="H3494" s="113" t="str">
        <f>IF($D$13=DataValidation!$A$6,Vols!O3494/100,"")</f>
        <v/>
      </c>
    </row>
    <row r="3495" spans="7:8" ht="15.75" x14ac:dyDescent="0.25">
      <c r="G3495" s="20" t="str">
        <f>IF($D$13=DataValidation!$A$6,Vols!N3495,"")</f>
        <v/>
      </c>
      <c r="H3495" s="113" t="str">
        <f>IF($D$13=DataValidation!$A$6,Vols!O3495/100,"")</f>
        <v/>
      </c>
    </row>
    <row r="3496" spans="7:8" ht="15.75" x14ac:dyDescent="0.25">
      <c r="G3496" s="20" t="str">
        <f>IF($D$13=DataValidation!$A$6,Vols!N3496,"")</f>
        <v/>
      </c>
      <c r="H3496" s="113" t="str">
        <f>IF($D$13=DataValidation!$A$6,Vols!O3496/100,"")</f>
        <v/>
      </c>
    </row>
    <row r="3497" spans="7:8" ht="15.75" x14ac:dyDescent="0.25">
      <c r="G3497" s="20" t="str">
        <f>IF($D$13=DataValidation!$A$6,Vols!N3497,"")</f>
        <v/>
      </c>
      <c r="H3497" s="113" t="str">
        <f>IF($D$13=DataValidation!$A$6,Vols!O3497/100,"")</f>
        <v/>
      </c>
    </row>
    <row r="3498" spans="7:8" ht="15.75" x14ac:dyDescent="0.25">
      <c r="G3498" s="20" t="str">
        <f>IF($D$13=DataValidation!$A$6,Vols!N3498,"")</f>
        <v/>
      </c>
      <c r="H3498" s="113" t="str">
        <f>IF($D$13=DataValidation!$A$6,Vols!O3498/100,"")</f>
        <v/>
      </c>
    </row>
    <row r="3499" spans="7:8" ht="15.75" x14ac:dyDescent="0.25">
      <c r="G3499" s="20" t="str">
        <f>IF($D$13=DataValidation!$A$6,Vols!N3499,"")</f>
        <v/>
      </c>
      <c r="H3499" s="113" t="str">
        <f>IF($D$13=DataValidation!$A$6,Vols!O3499/100,"")</f>
        <v/>
      </c>
    </row>
    <row r="3500" spans="7:8" ht="15.75" x14ac:dyDescent="0.25">
      <c r="G3500" s="20" t="str">
        <f>IF($D$13=DataValidation!$A$6,Vols!N3500,"")</f>
        <v/>
      </c>
      <c r="H3500" s="113" t="str">
        <f>IF($D$13=DataValidation!$A$6,Vols!O3500/100,"")</f>
        <v/>
      </c>
    </row>
    <row r="3501" spans="7:8" ht="15.75" x14ac:dyDescent="0.25">
      <c r="G3501" s="20" t="str">
        <f>IF($D$13=DataValidation!$A$6,Vols!N3501,"")</f>
        <v/>
      </c>
      <c r="H3501" s="113" t="str">
        <f>IF($D$13=DataValidation!$A$6,Vols!O3501/100,"")</f>
        <v/>
      </c>
    </row>
    <row r="3502" spans="7:8" ht="15.75" x14ac:dyDescent="0.25">
      <c r="G3502" s="20" t="str">
        <f>IF($D$13=DataValidation!$A$6,Vols!N3502,"")</f>
        <v/>
      </c>
      <c r="H3502" s="113" t="str">
        <f>IF($D$13=DataValidation!$A$6,Vols!O3502/100,"")</f>
        <v/>
      </c>
    </row>
    <row r="3503" spans="7:8" ht="15.75" x14ac:dyDescent="0.25">
      <c r="G3503" s="20" t="str">
        <f>IF($D$13=DataValidation!$A$6,Vols!N3503,"")</f>
        <v/>
      </c>
      <c r="H3503" s="113" t="str">
        <f>IF($D$13=DataValidation!$A$6,Vols!O3503/100,"")</f>
        <v/>
      </c>
    </row>
    <row r="3504" spans="7:8" ht="15.75" x14ac:dyDescent="0.25">
      <c r="G3504" s="20" t="str">
        <f>IF($D$13=DataValidation!$A$6,Vols!N3504,"")</f>
        <v/>
      </c>
      <c r="H3504" s="113" t="str">
        <f>IF($D$13=DataValidation!$A$6,Vols!O3504/100,"")</f>
        <v/>
      </c>
    </row>
    <row r="3505" spans="7:8" ht="15.75" x14ac:dyDescent="0.25">
      <c r="G3505" s="20" t="str">
        <f>IF($D$13=DataValidation!$A$6,Vols!N3505,"")</f>
        <v/>
      </c>
      <c r="H3505" s="113" t="str">
        <f>IF($D$13=DataValidation!$A$6,Vols!O3505/100,"")</f>
        <v/>
      </c>
    </row>
    <row r="3506" spans="7:8" ht="15.75" x14ac:dyDescent="0.25">
      <c r="G3506" s="20" t="str">
        <f>IF($D$13=DataValidation!$A$6,Vols!N3506,"")</f>
        <v/>
      </c>
      <c r="H3506" s="113" t="str">
        <f>IF($D$13=DataValidation!$A$6,Vols!O3506/100,"")</f>
        <v/>
      </c>
    </row>
    <row r="3507" spans="7:8" ht="15.75" x14ac:dyDescent="0.25">
      <c r="G3507" s="20" t="str">
        <f>IF($D$13=DataValidation!$A$6,Vols!N3507,"")</f>
        <v/>
      </c>
      <c r="H3507" s="113" t="str">
        <f>IF($D$13=DataValidation!$A$6,Vols!O3507/100,"")</f>
        <v/>
      </c>
    </row>
    <row r="3508" spans="7:8" ht="15.75" x14ac:dyDescent="0.25">
      <c r="G3508" s="20" t="str">
        <f>IF($D$13=DataValidation!$A$6,Vols!N3508,"")</f>
        <v/>
      </c>
      <c r="H3508" s="113" t="str">
        <f>IF($D$13=DataValidation!$A$6,Vols!O3508/100,"")</f>
        <v/>
      </c>
    </row>
    <row r="3509" spans="7:8" ht="15.75" x14ac:dyDescent="0.25">
      <c r="G3509" s="20" t="str">
        <f>IF($D$13=DataValidation!$A$6,Vols!N3509,"")</f>
        <v/>
      </c>
      <c r="H3509" s="113" t="str">
        <f>IF($D$13=DataValidation!$A$6,Vols!O3509/100,"")</f>
        <v/>
      </c>
    </row>
    <row r="3510" spans="7:8" ht="15.75" x14ac:dyDescent="0.25">
      <c r="G3510" s="20" t="str">
        <f>IF($D$13=DataValidation!$A$6,Vols!N3510,"")</f>
        <v/>
      </c>
      <c r="H3510" s="113" t="str">
        <f>IF($D$13=DataValidation!$A$6,Vols!O3510/100,"")</f>
        <v/>
      </c>
    </row>
    <row r="3511" spans="7:8" ht="15.75" x14ac:dyDescent="0.25">
      <c r="G3511" s="20" t="str">
        <f>IF($D$13=DataValidation!$A$6,Vols!N3511,"")</f>
        <v/>
      </c>
      <c r="H3511" s="113" t="str">
        <f>IF($D$13=DataValidation!$A$6,Vols!O3511/100,"")</f>
        <v/>
      </c>
    </row>
    <row r="3512" spans="7:8" ht="15.75" x14ac:dyDescent="0.25">
      <c r="G3512" s="20" t="str">
        <f>IF($D$13=DataValidation!$A$6,Vols!N3512,"")</f>
        <v/>
      </c>
      <c r="H3512" s="113" t="str">
        <f>IF($D$13=DataValidation!$A$6,Vols!O3512/100,"")</f>
        <v/>
      </c>
    </row>
    <row r="3513" spans="7:8" ht="15.75" x14ac:dyDescent="0.25">
      <c r="G3513" s="20" t="str">
        <f>IF($D$13=DataValidation!$A$6,Vols!N3513,"")</f>
        <v/>
      </c>
      <c r="H3513" s="113" t="str">
        <f>IF($D$13=DataValidation!$A$6,Vols!O3513/100,"")</f>
        <v/>
      </c>
    </row>
    <row r="3514" spans="7:8" ht="15.75" x14ac:dyDescent="0.25">
      <c r="G3514" s="20" t="str">
        <f>IF($D$13=DataValidation!$A$6,Vols!N3514,"")</f>
        <v/>
      </c>
      <c r="H3514" s="113" t="str">
        <f>IF($D$13=DataValidation!$A$6,Vols!O3514/100,"")</f>
        <v/>
      </c>
    </row>
    <row r="3515" spans="7:8" ht="15.75" x14ac:dyDescent="0.25">
      <c r="G3515" s="20" t="str">
        <f>IF($D$13=DataValidation!$A$6,Vols!N3515,"")</f>
        <v/>
      </c>
      <c r="H3515" s="113" t="str">
        <f>IF($D$13=DataValidation!$A$6,Vols!O3515/100,"")</f>
        <v/>
      </c>
    </row>
    <row r="3516" spans="7:8" ht="15.75" x14ac:dyDescent="0.25">
      <c r="G3516" s="20" t="str">
        <f>IF($D$13=DataValidation!$A$6,Vols!N3516,"")</f>
        <v/>
      </c>
      <c r="H3516" s="113" t="str">
        <f>IF($D$13=DataValidation!$A$6,Vols!O3516/100,"")</f>
        <v/>
      </c>
    </row>
    <row r="3517" spans="7:8" ht="15.75" x14ac:dyDescent="0.25">
      <c r="G3517" s="20" t="str">
        <f>IF($D$13=DataValidation!$A$6,Vols!N3517,"")</f>
        <v/>
      </c>
      <c r="H3517" s="113" t="str">
        <f>IF($D$13=DataValidation!$A$6,Vols!O3517/100,"")</f>
        <v/>
      </c>
    </row>
    <row r="3518" spans="7:8" ht="15.75" x14ac:dyDescent="0.25">
      <c r="G3518" s="20" t="str">
        <f>IF($D$13=DataValidation!$A$6,Vols!N3518,"")</f>
        <v/>
      </c>
      <c r="H3518" s="113" t="str">
        <f>IF($D$13=DataValidation!$A$6,Vols!O3518/100,"")</f>
        <v/>
      </c>
    </row>
    <row r="3519" spans="7:8" ht="15.75" x14ac:dyDescent="0.25">
      <c r="G3519" s="20" t="str">
        <f>IF($D$13=DataValidation!$A$6,Vols!N3519,"")</f>
        <v/>
      </c>
      <c r="H3519" s="113" t="str">
        <f>IF($D$13=DataValidation!$A$6,Vols!O3519/100,"")</f>
        <v/>
      </c>
    </row>
    <row r="3520" spans="7:8" ht="15.75" x14ac:dyDescent="0.25">
      <c r="G3520" s="20" t="str">
        <f>IF($D$13=DataValidation!$A$6,Vols!N3520,"")</f>
        <v/>
      </c>
      <c r="H3520" s="113" t="str">
        <f>IF($D$13=DataValidation!$A$6,Vols!O3520/100,"")</f>
        <v/>
      </c>
    </row>
    <row r="3521" spans="7:8" ht="15.75" x14ac:dyDescent="0.25">
      <c r="G3521" s="20" t="str">
        <f>IF($D$13=DataValidation!$A$6,Vols!N3521,"")</f>
        <v/>
      </c>
      <c r="H3521" s="113" t="str">
        <f>IF($D$13=DataValidation!$A$6,Vols!O3521/100,"")</f>
        <v/>
      </c>
    </row>
    <row r="3522" spans="7:8" ht="15.75" x14ac:dyDescent="0.25">
      <c r="G3522" s="20" t="str">
        <f>IF($D$13=DataValidation!$A$6,Vols!N3522,"")</f>
        <v/>
      </c>
      <c r="H3522" s="113" t="str">
        <f>IF($D$13=DataValidation!$A$6,Vols!O3522/100,"")</f>
        <v/>
      </c>
    </row>
    <row r="3523" spans="7:8" ht="15.75" x14ac:dyDescent="0.25">
      <c r="G3523" s="20" t="str">
        <f>IF($D$13=DataValidation!$A$6,Vols!N3523,"")</f>
        <v/>
      </c>
      <c r="H3523" s="113" t="str">
        <f>IF($D$13=DataValidation!$A$6,Vols!O3523/100,"")</f>
        <v/>
      </c>
    </row>
    <row r="3524" spans="7:8" ht="15.75" x14ac:dyDescent="0.25">
      <c r="G3524" s="20" t="str">
        <f>IF($D$13=DataValidation!$A$6,Vols!N3524,"")</f>
        <v/>
      </c>
      <c r="H3524" s="113" t="str">
        <f>IF($D$13=DataValidation!$A$6,Vols!O3524/100,"")</f>
        <v/>
      </c>
    </row>
    <row r="3525" spans="7:8" ht="15.75" x14ac:dyDescent="0.25">
      <c r="G3525" s="20" t="str">
        <f>IF($D$13=DataValidation!$A$6,Vols!N3525,"")</f>
        <v/>
      </c>
      <c r="H3525" s="113" t="str">
        <f>IF($D$13=DataValidation!$A$6,Vols!O3525/100,"")</f>
        <v/>
      </c>
    </row>
    <row r="3526" spans="7:8" ht="15.75" x14ac:dyDescent="0.25">
      <c r="G3526" s="20" t="str">
        <f>IF($D$13=DataValidation!$A$6,Vols!N3526,"")</f>
        <v/>
      </c>
      <c r="H3526" s="113" t="str">
        <f>IF($D$13=DataValidation!$A$6,Vols!O3526/100,"")</f>
        <v/>
      </c>
    </row>
    <row r="3527" spans="7:8" ht="15.75" x14ac:dyDescent="0.25">
      <c r="G3527" s="20" t="str">
        <f>IF($D$13=DataValidation!$A$6,Vols!N3527,"")</f>
        <v/>
      </c>
      <c r="H3527" s="113" t="str">
        <f>IF($D$13=DataValidation!$A$6,Vols!O3527/100,"")</f>
        <v/>
      </c>
    </row>
    <row r="3528" spans="7:8" ht="15.75" x14ac:dyDescent="0.25">
      <c r="G3528" s="20" t="str">
        <f>IF($D$13=DataValidation!$A$6,Vols!N3528,"")</f>
        <v/>
      </c>
      <c r="H3528" s="113" t="str">
        <f>IF($D$13=DataValidation!$A$6,Vols!O3528/100,"")</f>
        <v/>
      </c>
    </row>
    <row r="3529" spans="7:8" ht="15.75" x14ac:dyDescent="0.25">
      <c r="G3529" s="20" t="str">
        <f>IF($D$13=DataValidation!$A$6,Vols!N3529,"")</f>
        <v/>
      </c>
      <c r="H3529" s="113" t="str">
        <f>IF($D$13=DataValidation!$A$6,Vols!O3529/100,"")</f>
        <v/>
      </c>
    </row>
    <row r="3530" spans="7:8" ht="15.75" x14ac:dyDescent="0.25">
      <c r="G3530" s="20" t="str">
        <f>IF($D$13=DataValidation!$A$6,Vols!N3530,"")</f>
        <v/>
      </c>
      <c r="H3530" s="113" t="str">
        <f>IF($D$13=DataValidation!$A$6,Vols!O3530/100,"")</f>
        <v/>
      </c>
    </row>
    <row r="3531" spans="7:8" ht="15.75" x14ac:dyDescent="0.25">
      <c r="G3531" s="20" t="str">
        <f>IF($D$13=DataValidation!$A$6,Vols!N3531,"")</f>
        <v/>
      </c>
      <c r="H3531" s="113" t="str">
        <f>IF($D$13=DataValidation!$A$6,Vols!O3531/100,"")</f>
        <v/>
      </c>
    </row>
    <row r="3532" spans="7:8" ht="15.75" x14ac:dyDescent="0.25">
      <c r="G3532" s="20" t="str">
        <f>IF($D$13=DataValidation!$A$6,Vols!N3532,"")</f>
        <v/>
      </c>
      <c r="H3532" s="113" t="str">
        <f>IF($D$13=DataValidation!$A$6,Vols!O3532/100,"")</f>
        <v/>
      </c>
    </row>
    <row r="3533" spans="7:8" ht="15.75" x14ac:dyDescent="0.25">
      <c r="G3533" s="20" t="str">
        <f>IF($D$13=DataValidation!$A$6,Vols!N3533,"")</f>
        <v/>
      </c>
      <c r="H3533" s="113" t="str">
        <f>IF($D$13=DataValidation!$A$6,Vols!O3533/100,"")</f>
        <v/>
      </c>
    </row>
    <row r="3534" spans="7:8" ht="15.75" x14ac:dyDescent="0.25">
      <c r="G3534" s="20" t="str">
        <f>IF($D$13=DataValidation!$A$6,Vols!N3534,"")</f>
        <v/>
      </c>
      <c r="H3534" s="113" t="str">
        <f>IF($D$13=DataValidation!$A$6,Vols!O3534/100,"")</f>
        <v/>
      </c>
    </row>
    <row r="3535" spans="7:8" ht="15.75" x14ac:dyDescent="0.25">
      <c r="G3535" s="20" t="str">
        <f>IF($D$13=DataValidation!$A$6,Vols!N3535,"")</f>
        <v/>
      </c>
      <c r="H3535" s="113" t="str">
        <f>IF($D$13=DataValidation!$A$6,Vols!O3535/100,"")</f>
        <v/>
      </c>
    </row>
    <row r="3536" spans="7:8" ht="15.75" x14ac:dyDescent="0.25">
      <c r="G3536" s="20" t="str">
        <f>IF($D$13=DataValidation!$A$6,Vols!N3536,"")</f>
        <v/>
      </c>
      <c r="H3536" s="113" t="str">
        <f>IF($D$13=DataValidation!$A$6,Vols!O3536/100,"")</f>
        <v/>
      </c>
    </row>
    <row r="3537" spans="7:8" ht="15.75" x14ac:dyDescent="0.25">
      <c r="G3537" s="20" t="str">
        <f>IF($D$13=DataValidation!$A$6,Vols!N3537,"")</f>
        <v/>
      </c>
      <c r="H3537" s="113" t="str">
        <f>IF($D$13=DataValidation!$A$6,Vols!O3537/100,"")</f>
        <v/>
      </c>
    </row>
    <row r="3538" spans="7:8" ht="15.75" x14ac:dyDescent="0.25">
      <c r="G3538" s="20" t="str">
        <f>IF($D$13=DataValidation!$A$6,Vols!N3538,"")</f>
        <v/>
      </c>
      <c r="H3538" s="113" t="str">
        <f>IF($D$13=DataValidation!$A$6,Vols!O3538/100,"")</f>
        <v/>
      </c>
    </row>
    <row r="3539" spans="7:8" ht="15.75" x14ac:dyDescent="0.25">
      <c r="G3539" s="20" t="str">
        <f>IF($D$13=DataValidation!$A$6,Vols!N3539,"")</f>
        <v/>
      </c>
      <c r="H3539" s="113" t="str">
        <f>IF($D$13=DataValidation!$A$6,Vols!O3539/100,"")</f>
        <v/>
      </c>
    </row>
    <row r="3540" spans="7:8" ht="15.75" x14ac:dyDescent="0.25">
      <c r="G3540" s="20" t="str">
        <f>IF($D$13=DataValidation!$A$6,Vols!N3540,"")</f>
        <v/>
      </c>
      <c r="H3540" s="113" t="str">
        <f>IF($D$13=DataValidation!$A$6,Vols!O3540/100,"")</f>
        <v/>
      </c>
    </row>
    <row r="3541" spans="7:8" ht="15.75" x14ac:dyDescent="0.25">
      <c r="G3541" s="20" t="str">
        <f>IF($D$13=DataValidation!$A$6,Vols!N3541,"")</f>
        <v/>
      </c>
      <c r="H3541" s="113" t="str">
        <f>IF($D$13=DataValidation!$A$6,Vols!O3541/100,"")</f>
        <v/>
      </c>
    </row>
    <row r="3542" spans="7:8" ht="15.75" x14ac:dyDescent="0.25">
      <c r="G3542" s="20" t="str">
        <f>IF($D$13=DataValidation!$A$6,Vols!N3542,"")</f>
        <v/>
      </c>
      <c r="H3542" s="113" t="str">
        <f>IF($D$13=DataValidation!$A$6,Vols!O3542/100,"")</f>
        <v/>
      </c>
    </row>
    <row r="3543" spans="7:8" ht="15.75" x14ac:dyDescent="0.25">
      <c r="G3543" s="20" t="str">
        <f>IF($D$13=DataValidation!$A$6,Vols!N3543,"")</f>
        <v/>
      </c>
      <c r="H3543" s="113" t="str">
        <f>IF($D$13=DataValidation!$A$6,Vols!O3543/100,"")</f>
        <v/>
      </c>
    </row>
    <row r="3544" spans="7:8" ht="15.75" x14ac:dyDescent="0.25">
      <c r="G3544" s="20" t="str">
        <f>IF($D$13=DataValidation!$A$6,Vols!N3544,"")</f>
        <v/>
      </c>
      <c r="H3544" s="113" t="str">
        <f>IF($D$13=DataValidation!$A$6,Vols!O3544/100,"")</f>
        <v/>
      </c>
    </row>
    <row r="3545" spans="7:8" ht="15.75" x14ac:dyDescent="0.25">
      <c r="G3545" s="20" t="str">
        <f>IF($D$13=DataValidation!$A$6,Vols!N3545,"")</f>
        <v/>
      </c>
      <c r="H3545" s="113" t="str">
        <f>IF($D$13=DataValidation!$A$6,Vols!O3545/100,"")</f>
        <v/>
      </c>
    </row>
    <row r="3546" spans="7:8" ht="15.75" x14ac:dyDescent="0.25">
      <c r="G3546" s="20" t="str">
        <f>IF($D$13=DataValidation!$A$6,Vols!N3546,"")</f>
        <v/>
      </c>
      <c r="H3546" s="113" t="str">
        <f>IF($D$13=DataValidation!$A$6,Vols!O3546/100,"")</f>
        <v/>
      </c>
    </row>
    <row r="3547" spans="7:8" ht="15.75" x14ac:dyDescent="0.25">
      <c r="G3547" s="20" t="str">
        <f>IF($D$13=DataValidation!$A$6,Vols!N3547,"")</f>
        <v/>
      </c>
      <c r="H3547" s="113" t="str">
        <f>IF($D$13=DataValidation!$A$6,Vols!O3547/100,"")</f>
        <v/>
      </c>
    </row>
    <row r="3548" spans="7:8" ht="15.75" x14ac:dyDescent="0.25">
      <c r="G3548" s="20" t="str">
        <f>IF($D$13=DataValidation!$A$6,Vols!N3548,"")</f>
        <v/>
      </c>
      <c r="H3548" s="113" t="str">
        <f>IF($D$13=DataValidation!$A$6,Vols!O3548/100,"")</f>
        <v/>
      </c>
    </row>
    <row r="3549" spans="7:8" ht="15.75" x14ac:dyDescent="0.25">
      <c r="G3549" s="20" t="str">
        <f>IF($D$13=DataValidation!$A$6,Vols!N3549,"")</f>
        <v/>
      </c>
      <c r="H3549" s="113" t="str">
        <f>IF($D$13=DataValidation!$A$6,Vols!O3549/100,"")</f>
        <v/>
      </c>
    </row>
    <row r="3550" spans="7:8" ht="15.75" x14ac:dyDescent="0.25">
      <c r="G3550" s="20" t="str">
        <f>IF($D$13=DataValidation!$A$6,Vols!N3550,"")</f>
        <v/>
      </c>
      <c r="H3550" s="113" t="str">
        <f>IF($D$13=DataValidation!$A$6,Vols!O3550/100,"")</f>
        <v/>
      </c>
    </row>
    <row r="3551" spans="7:8" ht="15.75" x14ac:dyDescent="0.25">
      <c r="G3551" s="20" t="str">
        <f>IF($D$13=DataValidation!$A$6,Vols!N3551,"")</f>
        <v/>
      </c>
      <c r="H3551" s="113" t="str">
        <f>IF($D$13=DataValidation!$A$6,Vols!O3551/100,"")</f>
        <v/>
      </c>
    </row>
    <row r="3552" spans="7:8" ht="15.75" x14ac:dyDescent="0.25">
      <c r="G3552" s="20" t="str">
        <f>IF($D$13=DataValidation!$A$6,Vols!N3552,"")</f>
        <v/>
      </c>
      <c r="H3552" s="113" t="str">
        <f>IF($D$13=DataValidation!$A$6,Vols!O3552/100,"")</f>
        <v/>
      </c>
    </row>
    <row r="3553" spans="7:8" ht="15.75" x14ac:dyDescent="0.25">
      <c r="G3553" s="20" t="str">
        <f>IF($D$13=DataValidation!$A$6,Vols!N3553,"")</f>
        <v/>
      </c>
      <c r="H3553" s="113" t="str">
        <f>IF($D$13=DataValidation!$A$6,Vols!O3553/100,"")</f>
        <v/>
      </c>
    </row>
    <row r="3554" spans="7:8" ht="15.75" x14ac:dyDescent="0.25">
      <c r="G3554" s="20" t="str">
        <f>IF($D$13=DataValidation!$A$6,Vols!N3554,"")</f>
        <v/>
      </c>
      <c r="H3554" s="113" t="str">
        <f>IF($D$13=DataValidation!$A$6,Vols!O3554/100,"")</f>
        <v/>
      </c>
    </row>
    <row r="3555" spans="7:8" ht="15.75" x14ac:dyDescent="0.25">
      <c r="G3555" s="20" t="str">
        <f>IF($D$13=DataValidation!$A$6,Vols!N3555,"")</f>
        <v/>
      </c>
      <c r="H3555" s="113" t="str">
        <f>IF($D$13=DataValidation!$A$6,Vols!O3555/100,"")</f>
        <v/>
      </c>
    </row>
    <row r="3556" spans="7:8" ht="15.75" x14ac:dyDescent="0.25">
      <c r="G3556" s="20" t="str">
        <f>IF($D$13=DataValidation!$A$6,Vols!N3556,"")</f>
        <v/>
      </c>
      <c r="H3556" s="113" t="str">
        <f>IF($D$13=DataValidation!$A$6,Vols!O3556/100,"")</f>
        <v/>
      </c>
    </row>
    <row r="3557" spans="7:8" ht="15.75" x14ac:dyDescent="0.25">
      <c r="G3557" s="20" t="str">
        <f>IF($D$13=DataValidation!$A$6,Vols!N3557,"")</f>
        <v/>
      </c>
      <c r="H3557" s="113" t="str">
        <f>IF($D$13=DataValidation!$A$6,Vols!O3557/100,"")</f>
        <v/>
      </c>
    </row>
    <row r="3558" spans="7:8" ht="15.75" x14ac:dyDescent="0.25">
      <c r="G3558" s="20" t="str">
        <f>IF($D$13=DataValidation!$A$6,Vols!N3558,"")</f>
        <v/>
      </c>
      <c r="H3558" s="113" t="str">
        <f>IF($D$13=DataValidation!$A$6,Vols!O3558/100,"")</f>
        <v/>
      </c>
    </row>
    <row r="3559" spans="7:8" ht="15.75" x14ac:dyDescent="0.25">
      <c r="G3559" s="20" t="str">
        <f>IF($D$13=DataValidation!$A$6,Vols!N3559,"")</f>
        <v/>
      </c>
      <c r="H3559" s="113" t="str">
        <f>IF($D$13=DataValidation!$A$6,Vols!O3559/100,"")</f>
        <v/>
      </c>
    </row>
    <row r="3560" spans="7:8" ht="15.75" x14ac:dyDescent="0.25">
      <c r="G3560" s="20" t="str">
        <f>IF($D$13=DataValidation!$A$6,Vols!N3560,"")</f>
        <v/>
      </c>
      <c r="H3560" s="113" t="str">
        <f>IF($D$13=DataValidation!$A$6,Vols!O3560/100,"")</f>
        <v/>
      </c>
    </row>
    <row r="3561" spans="7:8" ht="15.75" x14ac:dyDescent="0.25">
      <c r="G3561" s="20" t="str">
        <f>IF($D$13=DataValidation!$A$6,Vols!N3561,"")</f>
        <v/>
      </c>
      <c r="H3561" s="113" t="str">
        <f>IF($D$13=DataValidation!$A$6,Vols!O3561/100,"")</f>
        <v/>
      </c>
    </row>
    <row r="3562" spans="7:8" ht="15.75" x14ac:dyDescent="0.25">
      <c r="G3562" s="20" t="str">
        <f>IF($D$13=DataValidation!$A$6,Vols!N3562,"")</f>
        <v/>
      </c>
      <c r="H3562" s="113" t="str">
        <f>IF($D$13=DataValidation!$A$6,Vols!O3562/100,"")</f>
        <v/>
      </c>
    </row>
    <row r="3563" spans="7:8" ht="15.75" x14ac:dyDescent="0.25">
      <c r="G3563" s="20" t="str">
        <f>IF($D$13=DataValidation!$A$6,Vols!N3563,"")</f>
        <v/>
      </c>
      <c r="H3563" s="113" t="str">
        <f>IF($D$13=DataValidation!$A$6,Vols!O3563/100,"")</f>
        <v/>
      </c>
    </row>
    <row r="3564" spans="7:8" ht="15.75" x14ac:dyDescent="0.25">
      <c r="G3564" s="20" t="str">
        <f>IF($D$13=DataValidation!$A$6,Vols!N3564,"")</f>
        <v/>
      </c>
      <c r="H3564" s="113" t="str">
        <f>IF($D$13=DataValidation!$A$6,Vols!O3564/100,"")</f>
        <v/>
      </c>
    </row>
    <row r="3565" spans="7:8" ht="15.75" x14ac:dyDescent="0.25">
      <c r="G3565" s="20" t="str">
        <f>IF($D$13=DataValidation!$A$6,Vols!N3565,"")</f>
        <v/>
      </c>
      <c r="H3565" s="113" t="str">
        <f>IF($D$13=DataValidation!$A$6,Vols!O3565/100,"")</f>
        <v/>
      </c>
    </row>
    <row r="3566" spans="7:8" ht="15.75" x14ac:dyDescent="0.25">
      <c r="G3566" s="20" t="str">
        <f>IF($D$13=DataValidation!$A$6,Vols!N3566,"")</f>
        <v/>
      </c>
      <c r="H3566" s="113" t="str">
        <f>IF($D$13=DataValidation!$A$6,Vols!O3566/100,"")</f>
        <v/>
      </c>
    </row>
    <row r="3567" spans="7:8" ht="15.75" x14ac:dyDescent="0.25">
      <c r="G3567" s="20" t="str">
        <f>IF($D$13=DataValidation!$A$6,Vols!N3567,"")</f>
        <v/>
      </c>
      <c r="H3567" s="113" t="str">
        <f>IF($D$13=DataValidation!$A$6,Vols!O3567/100,"")</f>
        <v/>
      </c>
    </row>
    <row r="3568" spans="7:8" ht="15.75" x14ac:dyDescent="0.25">
      <c r="G3568" s="20" t="str">
        <f>IF($D$13=DataValidation!$A$6,Vols!N3568,"")</f>
        <v/>
      </c>
      <c r="H3568" s="113" t="str">
        <f>IF($D$13=DataValidation!$A$6,Vols!O3568/100,"")</f>
        <v/>
      </c>
    </row>
    <row r="3569" spans="7:8" ht="15.75" x14ac:dyDescent="0.25">
      <c r="G3569" s="20" t="str">
        <f>IF($D$13=DataValidation!$A$6,Vols!N3569,"")</f>
        <v/>
      </c>
      <c r="H3569" s="113" t="str">
        <f>IF($D$13=DataValidation!$A$6,Vols!O3569/100,"")</f>
        <v/>
      </c>
    </row>
    <row r="3570" spans="7:8" ht="15.75" x14ac:dyDescent="0.25">
      <c r="G3570" s="20" t="str">
        <f>IF($D$13=DataValidation!$A$6,Vols!N3570,"")</f>
        <v/>
      </c>
      <c r="H3570" s="113" t="str">
        <f>IF($D$13=DataValidation!$A$6,Vols!O3570/100,"")</f>
        <v/>
      </c>
    </row>
    <row r="3571" spans="7:8" ht="15.75" x14ac:dyDescent="0.25">
      <c r="G3571" s="20" t="str">
        <f>IF($D$13=DataValidation!$A$6,Vols!N3571,"")</f>
        <v/>
      </c>
      <c r="H3571" s="113" t="str">
        <f>IF($D$13=DataValidation!$A$6,Vols!O3571/100,"")</f>
        <v/>
      </c>
    </row>
    <row r="3572" spans="7:8" ht="15.75" x14ac:dyDescent="0.25">
      <c r="G3572" s="20" t="str">
        <f>IF($D$13=DataValidation!$A$6,Vols!N3572,"")</f>
        <v/>
      </c>
      <c r="H3572" s="113" t="str">
        <f>IF($D$13=DataValidation!$A$6,Vols!O3572/100,"")</f>
        <v/>
      </c>
    </row>
    <row r="3573" spans="7:8" ht="15.75" x14ac:dyDescent="0.25">
      <c r="G3573" s="20" t="str">
        <f>IF($D$13=DataValidation!$A$6,Vols!N3573,"")</f>
        <v/>
      </c>
      <c r="H3573" s="113" t="str">
        <f>IF($D$13=DataValidation!$A$6,Vols!O3573/100,"")</f>
        <v/>
      </c>
    </row>
    <row r="3574" spans="7:8" ht="15.75" x14ac:dyDescent="0.25">
      <c r="G3574" s="20" t="str">
        <f>IF($D$13=DataValidation!$A$6,Vols!N3574,"")</f>
        <v/>
      </c>
      <c r="H3574" s="113" t="str">
        <f>IF($D$13=DataValidation!$A$6,Vols!O3574/100,"")</f>
        <v/>
      </c>
    </row>
    <row r="3575" spans="7:8" ht="15.75" x14ac:dyDescent="0.25">
      <c r="G3575" s="20" t="str">
        <f>IF($D$13=DataValidation!$A$6,Vols!N3575,"")</f>
        <v/>
      </c>
      <c r="H3575" s="113" t="str">
        <f>IF($D$13=DataValidation!$A$6,Vols!O3575/100,"")</f>
        <v/>
      </c>
    </row>
    <row r="3576" spans="7:8" ht="15.75" x14ac:dyDescent="0.25">
      <c r="G3576" s="20" t="str">
        <f>IF($D$13=DataValidation!$A$6,Vols!N3576,"")</f>
        <v/>
      </c>
      <c r="H3576" s="113" t="str">
        <f>IF($D$13=DataValidation!$A$6,Vols!O3576/100,"")</f>
        <v/>
      </c>
    </row>
    <row r="3577" spans="7:8" ht="15.75" x14ac:dyDescent="0.25">
      <c r="G3577" s="20" t="str">
        <f>IF($D$13=DataValidation!$A$6,Vols!N3577,"")</f>
        <v/>
      </c>
      <c r="H3577" s="113" t="str">
        <f>IF($D$13=DataValidation!$A$6,Vols!O3577/100,"")</f>
        <v/>
      </c>
    </row>
    <row r="3578" spans="7:8" ht="15.75" x14ac:dyDescent="0.25">
      <c r="G3578" s="20" t="str">
        <f>IF($D$13=DataValidation!$A$6,Vols!N3578,"")</f>
        <v/>
      </c>
      <c r="H3578" s="113" t="str">
        <f>IF($D$13=DataValidation!$A$6,Vols!O3578/100,"")</f>
        <v/>
      </c>
    </row>
    <row r="3579" spans="7:8" ht="15.75" x14ac:dyDescent="0.25">
      <c r="G3579" s="20" t="str">
        <f>IF($D$13=DataValidation!$A$6,Vols!N3579,"")</f>
        <v/>
      </c>
      <c r="H3579" s="113" t="str">
        <f>IF($D$13=DataValidation!$A$6,Vols!O3579/100,"")</f>
        <v/>
      </c>
    </row>
    <row r="3580" spans="7:8" ht="15.75" x14ac:dyDescent="0.25">
      <c r="G3580" s="20" t="str">
        <f>IF($D$13=DataValidation!$A$6,Vols!N3580,"")</f>
        <v/>
      </c>
      <c r="H3580" s="113" t="str">
        <f>IF($D$13=DataValidation!$A$6,Vols!O3580/100,"")</f>
        <v/>
      </c>
    </row>
    <row r="3581" spans="7:8" ht="15.75" x14ac:dyDescent="0.25">
      <c r="G3581" s="20" t="str">
        <f>IF($D$13=DataValidation!$A$6,Vols!N3581,"")</f>
        <v/>
      </c>
      <c r="H3581" s="113" t="str">
        <f>IF($D$13=DataValidation!$A$6,Vols!O3581/100,"")</f>
        <v/>
      </c>
    </row>
    <row r="3582" spans="7:8" ht="15.75" x14ac:dyDescent="0.25">
      <c r="G3582" s="20" t="str">
        <f>IF($D$13=DataValidation!$A$6,Vols!N3582,"")</f>
        <v/>
      </c>
      <c r="H3582" s="113" t="str">
        <f>IF($D$13=DataValidation!$A$6,Vols!O3582/100,"")</f>
        <v/>
      </c>
    </row>
    <row r="3583" spans="7:8" ht="15.75" x14ac:dyDescent="0.25">
      <c r="G3583" s="20" t="str">
        <f>IF($D$13=DataValidation!$A$6,Vols!N3583,"")</f>
        <v/>
      </c>
      <c r="H3583" s="113" t="str">
        <f>IF($D$13=DataValidation!$A$6,Vols!O3583/100,"")</f>
        <v/>
      </c>
    </row>
    <row r="3584" spans="7:8" ht="15.75" x14ac:dyDescent="0.25">
      <c r="G3584" s="20" t="str">
        <f>IF($D$13=DataValidation!$A$6,Vols!N3584,"")</f>
        <v/>
      </c>
      <c r="H3584" s="113" t="str">
        <f>IF($D$13=DataValidation!$A$6,Vols!O3584/100,"")</f>
        <v/>
      </c>
    </row>
    <row r="3585" spans="7:8" ht="15.75" x14ac:dyDescent="0.25">
      <c r="G3585" s="20" t="str">
        <f>IF($D$13=DataValidation!$A$6,Vols!N3585,"")</f>
        <v/>
      </c>
      <c r="H3585" s="113" t="str">
        <f>IF($D$13=DataValidation!$A$6,Vols!O3585/100,"")</f>
        <v/>
      </c>
    </row>
    <row r="3586" spans="7:8" ht="15.75" x14ac:dyDescent="0.25">
      <c r="G3586" s="20" t="str">
        <f>IF($D$13=DataValidation!$A$6,Vols!N3586,"")</f>
        <v/>
      </c>
      <c r="H3586" s="113" t="str">
        <f>IF($D$13=DataValidation!$A$6,Vols!O3586/100,"")</f>
        <v/>
      </c>
    </row>
    <row r="3587" spans="7:8" ht="15.75" x14ac:dyDescent="0.25">
      <c r="G3587" s="20" t="str">
        <f>IF($D$13=DataValidation!$A$6,Vols!N3587,"")</f>
        <v/>
      </c>
      <c r="H3587" s="113" t="str">
        <f>IF($D$13=DataValidation!$A$6,Vols!O3587/100,"")</f>
        <v/>
      </c>
    </row>
    <row r="3588" spans="7:8" ht="15.75" x14ac:dyDescent="0.25">
      <c r="G3588" s="20" t="str">
        <f>IF($D$13=DataValidation!$A$6,Vols!N3588,"")</f>
        <v/>
      </c>
      <c r="H3588" s="113" t="str">
        <f>IF($D$13=DataValidation!$A$6,Vols!O3588/100,"")</f>
        <v/>
      </c>
    </row>
    <row r="3589" spans="7:8" ht="15.75" x14ac:dyDescent="0.25">
      <c r="G3589" s="20" t="str">
        <f>IF($D$13=DataValidation!$A$6,Vols!N3589,"")</f>
        <v/>
      </c>
      <c r="H3589" s="113" t="str">
        <f>IF($D$13=DataValidation!$A$6,Vols!O3589/100,"")</f>
        <v/>
      </c>
    </row>
    <row r="3590" spans="7:8" ht="15.75" x14ac:dyDescent="0.25">
      <c r="G3590" s="20" t="str">
        <f>IF($D$13=DataValidation!$A$6,Vols!N3590,"")</f>
        <v/>
      </c>
      <c r="H3590" s="113" t="str">
        <f>IF($D$13=DataValidation!$A$6,Vols!O3590/100,"")</f>
        <v/>
      </c>
    </row>
    <row r="3591" spans="7:8" ht="15.75" x14ac:dyDescent="0.25">
      <c r="G3591" s="20" t="str">
        <f>IF($D$13=DataValidation!$A$6,Vols!N3591,"")</f>
        <v/>
      </c>
      <c r="H3591" s="113" t="str">
        <f>IF($D$13=DataValidation!$A$6,Vols!O3591/100,"")</f>
        <v/>
      </c>
    </row>
    <row r="3592" spans="7:8" ht="15.75" x14ac:dyDescent="0.25">
      <c r="G3592" s="20" t="str">
        <f>IF($D$13=DataValidation!$A$6,Vols!N3592,"")</f>
        <v/>
      </c>
      <c r="H3592" s="113" t="str">
        <f>IF($D$13=DataValidation!$A$6,Vols!O3592/100,"")</f>
        <v/>
      </c>
    </row>
    <row r="3593" spans="7:8" ht="15.75" x14ac:dyDescent="0.25">
      <c r="G3593" s="20" t="str">
        <f>IF($D$13=DataValidation!$A$6,Vols!N3593,"")</f>
        <v/>
      </c>
      <c r="H3593" s="113" t="str">
        <f>IF($D$13=DataValidation!$A$6,Vols!O3593/100,"")</f>
        <v/>
      </c>
    </row>
    <row r="3594" spans="7:8" ht="15.75" x14ac:dyDescent="0.25">
      <c r="G3594" s="20" t="str">
        <f>IF($D$13=DataValidation!$A$6,Vols!N3594,"")</f>
        <v/>
      </c>
      <c r="H3594" s="113" t="str">
        <f>IF($D$13=DataValidation!$A$6,Vols!O3594/100,"")</f>
        <v/>
      </c>
    </row>
    <row r="3595" spans="7:8" ht="15.75" x14ac:dyDescent="0.25">
      <c r="G3595" s="20" t="str">
        <f>IF($D$13=DataValidation!$A$6,Vols!N3595,"")</f>
        <v/>
      </c>
      <c r="H3595" s="113" t="str">
        <f>IF($D$13=DataValidation!$A$6,Vols!O3595/100,"")</f>
        <v/>
      </c>
    </row>
    <row r="3596" spans="7:8" ht="15.75" x14ac:dyDescent="0.25">
      <c r="G3596" s="20" t="str">
        <f>IF($D$13=DataValidation!$A$6,Vols!N3596,"")</f>
        <v/>
      </c>
      <c r="H3596" s="113" t="str">
        <f>IF($D$13=DataValidation!$A$6,Vols!O3596/100,"")</f>
        <v/>
      </c>
    </row>
    <row r="3597" spans="7:8" ht="15.75" x14ac:dyDescent="0.25">
      <c r="G3597" s="20" t="str">
        <f>IF($D$13=DataValidation!$A$6,Vols!N3597,"")</f>
        <v/>
      </c>
      <c r="H3597" s="113" t="str">
        <f>IF($D$13=DataValidation!$A$6,Vols!O3597/100,"")</f>
        <v/>
      </c>
    </row>
    <row r="3598" spans="7:8" ht="15.75" x14ac:dyDescent="0.25">
      <c r="G3598" s="20" t="str">
        <f>IF($D$13=DataValidation!$A$6,Vols!N3598,"")</f>
        <v/>
      </c>
      <c r="H3598" s="113" t="str">
        <f>IF($D$13=DataValidation!$A$6,Vols!O3598/100,"")</f>
        <v/>
      </c>
    </row>
    <row r="3599" spans="7:8" ht="15.75" x14ac:dyDescent="0.25">
      <c r="G3599" s="20" t="str">
        <f>IF($D$13=DataValidation!$A$6,Vols!N3599,"")</f>
        <v/>
      </c>
      <c r="H3599" s="113" t="str">
        <f>IF($D$13=DataValidation!$A$6,Vols!O3599/100,"")</f>
        <v/>
      </c>
    </row>
    <row r="3600" spans="7:8" ht="15.75" x14ac:dyDescent="0.25">
      <c r="G3600" s="20" t="str">
        <f>IF($D$13=DataValidation!$A$6,Vols!N3600,"")</f>
        <v/>
      </c>
      <c r="H3600" s="113" t="str">
        <f>IF($D$13=DataValidation!$A$6,Vols!O3600/100,"")</f>
        <v/>
      </c>
    </row>
    <row r="3601" spans="7:8" ht="15.75" x14ac:dyDescent="0.25">
      <c r="G3601" s="20" t="str">
        <f>IF($D$13=DataValidation!$A$6,Vols!N3601,"")</f>
        <v/>
      </c>
      <c r="H3601" s="113" t="str">
        <f>IF($D$13=DataValidation!$A$6,Vols!O3601/100,"")</f>
        <v/>
      </c>
    </row>
    <row r="3602" spans="7:8" ht="15.75" x14ac:dyDescent="0.25">
      <c r="G3602" s="20" t="str">
        <f>IF($D$13=DataValidation!$A$6,Vols!N3602,"")</f>
        <v/>
      </c>
      <c r="H3602" s="113" t="str">
        <f>IF($D$13=DataValidation!$A$6,Vols!O3602/100,"")</f>
        <v/>
      </c>
    </row>
    <row r="3603" spans="7:8" ht="15.75" x14ac:dyDescent="0.25">
      <c r="G3603" s="20" t="str">
        <f>IF($D$13=DataValidation!$A$6,Vols!N3603,"")</f>
        <v/>
      </c>
      <c r="H3603" s="113" t="str">
        <f>IF($D$13=DataValidation!$A$6,Vols!O3603/100,"")</f>
        <v/>
      </c>
    </row>
    <row r="3604" spans="7:8" ht="15.75" x14ac:dyDescent="0.25">
      <c r="G3604" s="20" t="str">
        <f>IF($D$13=DataValidation!$A$6,Vols!N3604,"")</f>
        <v/>
      </c>
      <c r="H3604" s="113" t="str">
        <f>IF($D$13=DataValidation!$A$6,Vols!O3604/100,"")</f>
        <v/>
      </c>
    </row>
    <row r="3605" spans="7:8" ht="15.75" x14ac:dyDescent="0.25">
      <c r="G3605" s="20" t="str">
        <f>IF($D$13=DataValidation!$A$6,Vols!N3605,"")</f>
        <v/>
      </c>
      <c r="H3605" s="113" t="str">
        <f>IF($D$13=DataValidation!$A$6,Vols!O3605/100,"")</f>
        <v/>
      </c>
    </row>
    <row r="3606" spans="7:8" ht="15.75" x14ac:dyDescent="0.25">
      <c r="G3606" s="20" t="str">
        <f>IF($D$13=DataValidation!$A$6,Vols!N3606,"")</f>
        <v/>
      </c>
      <c r="H3606" s="113" t="str">
        <f>IF($D$13=DataValidation!$A$6,Vols!O3606/100,"")</f>
        <v/>
      </c>
    </row>
    <row r="3607" spans="7:8" ht="15.75" x14ac:dyDescent="0.25">
      <c r="G3607" s="20" t="str">
        <f>IF($D$13=DataValidation!$A$6,Vols!N3607,"")</f>
        <v/>
      </c>
      <c r="H3607" s="113" t="str">
        <f>IF($D$13=DataValidation!$A$6,Vols!O3607/100,"")</f>
        <v/>
      </c>
    </row>
    <row r="3608" spans="7:8" ht="15.75" x14ac:dyDescent="0.25">
      <c r="G3608" s="20" t="str">
        <f>IF($D$13=DataValidation!$A$6,Vols!N3608,"")</f>
        <v/>
      </c>
      <c r="H3608" s="113" t="str">
        <f>IF($D$13=DataValidation!$A$6,Vols!O3608/100,"")</f>
        <v/>
      </c>
    </row>
    <row r="3609" spans="7:8" ht="15.75" x14ac:dyDescent="0.25">
      <c r="G3609" s="20" t="str">
        <f>IF($D$13=DataValidation!$A$6,Vols!N3609,"")</f>
        <v/>
      </c>
      <c r="H3609" s="113" t="str">
        <f>IF($D$13=DataValidation!$A$6,Vols!O3609/100,"")</f>
        <v/>
      </c>
    </row>
    <row r="3610" spans="7:8" ht="15.75" x14ac:dyDescent="0.25">
      <c r="G3610" s="20" t="str">
        <f>IF($D$13=DataValidation!$A$6,Vols!N3610,"")</f>
        <v/>
      </c>
      <c r="H3610" s="113" t="str">
        <f>IF($D$13=DataValidation!$A$6,Vols!O3610/100,"")</f>
        <v/>
      </c>
    </row>
    <row r="3611" spans="7:8" ht="15.75" x14ac:dyDescent="0.25">
      <c r="G3611" s="20" t="str">
        <f>IF($D$13=DataValidation!$A$6,Vols!N3611,"")</f>
        <v/>
      </c>
      <c r="H3611" s="113" t="str">
        <f>IF($D$13=DataValidation!$A$6,Vols!O3611/100,"")</f>
        <v/>
      </c>
    </row>
    <row r="3612" spans="7:8" ht="15.75" x14ac:dyDescent="0.25">
      <c r="G3612" s="20" t="str">
        <f>IF($D$13=DataValidation!$A$6,Vols!N3612,"")</f>
        <v/>
      </c>
      <c r="H3612" s="113" t="str">
        <f>IF($D$13=DataValidation!$A$6,Vols!O3612/100,"")</f>
        <v/>
      </c>
    </row>
    <row r="3613" spans="7:8" ht="15.75" x14ac:dyDescent="0.25">
      <c r="G3613" s="20" t="str">
        <f>IF($D$13=DataValidation!$A$6,Vols!N3613,"")</f>
        <v/>
      </c>
      <c r="H3613" s="113" t="str">
        <f>IF($D$13=DataValidation!$A$6,Vols!O3613/100,"")</f>
        <v/>
      </c>
    </row>
    <row r="3614" spans="7:8" ht="15.75" x14ac:dyDescent="0.25">
      <c r="G3614" s="20" t="str">
        <f>IF($D$13=DataValidation!$A$6,Vols!N3614,"")</f>
        <v/>
      </c>
      <c r="H3614" s="113" t="str">
        <f>IF($D$13=DataValidation!$A$6,Vols!O3614/100,"")</f>
        <v/>
      </c>
    </row>
    <row r="3615" spans="7:8" ht="15.75" x14ac:dyDescent="0.25">
      <c r="G3615" s="20" t="str">
        <f>IF($D$13=DataValidation!$A$6,Vols!N3615,"")</f>
        <v/>
      </c>
      <c r="H3615" s="113" t="str">
        <f>IF($D$13=DataValidation!$A$6,Vols!O3615/100,"")</f>
        <v/>
      </c>
    </row>
    <row r="3616" spans="7:8" ht="15.75" x14ac:dyDescent="0.25">
      <c r="G3616" s="20" t="str">
        <f>IF($D$13=DataValidation!$A$6,Vols!N3616,"")</f>
        <v/>
      </c>
      <c r="H3616" s="113" t="str">
        <f>IF($D$13=DataValidation!$A$6,Vols!O3616/100,"")</f>
        <v/>
      </c>
    </row>
    <row r="3617" spans="7:8" ht="15.75" x14ac:dyDescent="0.25">
      <c r="G3617" s="20" t="str">
        <f>IF($D$13=DataValidation!$A$6,Vols!N3617,"")</f>
        <v/>
      </c>
      <c r="H3617" s="113" t="str">
        <f>IF($D$13=DataValidation!$A$6,Vols!O3617/100,"")</f>
        <v/>
      </c>
    </row>
    <row r="3618" spans="7:8" ht="15.75" x14ac:dyDescent="0.25">
      <c r="G3618" s="20" t="str">
        <f>IF($D$13=DataValidation!$A$6,Vols!N3618,"")</f>
        <v/>
      </c>
      <c r="H3618" s="113" t="str">
        <f>IF($D$13=DataValidation!$A$6,Vols!O3618/100,"")</f>
        <v/>
      </c>
    </row>
    <row r="3619" spans="7:8" ht="15.75" x14ac:dyDescent="0.25">
      <c r="G3619" s="20" t="str">
        <f>IF($D$13=DataValidation!$A$6,Vols!N3619,"")</f>
        <v/>
      </c>
      <c r="H3619" s="113" t="str">
        <f>IF($D$13=DataValidation!$A$6,Vols!O3619/100,"")</f>
        <v/>
      </c>
    </row>
    <row r="3620" spans="7:8" ht="15.75" x14ac:dyDescent="0.25">
      <c r="G3620" s="20" t="str">
        <f>IF($D$13=DataValidation!$A$6,Vols!N3620,"")</f>
        <v/>
      </c>
      <c r="H3620" s="113" t="str">
        <f>IF($D$13=DataValidation!$A$6,Vols!O3620/100,"")</f>
        <v/>
      </c>
    </row>
    <row r="3621" spans="7:8" ht="15.75" x14ac:dyDescent="0.25">
      <c r="G3621" s="20" t="str">
        <f>IF($D$13=DataValidation!$A$6,Vols!N3621,"")</f>
        <v/>
      </c>
      <c r="H3621" s="113" t="str">
        <f>IF($D$13=DataValidation!$A$6,Vols!O3621/100,"")</f>
        <v/>
      </c>
    </row>
    <row r="3622" spans="7:8" ht="15.75" x14ac:dyDescent="0.25">
      <c r="G3622" s="20" t="str">
        <f>IF($D$13=DataValidation!$A$6,Vols!N3622,"")</f>
        <v/>
      </c>
      <c r="H3622" s="113" t="str">
        <f>IF($D$13=DataValidation!$A$6,Vols!O3622/100,"")</f>
        <v/>
      </c>
    </row>
    <row r="3623" spans="7:8" ht="15.75" x14ac:dyDescent="0.25">
      <c r="G3623" s="20" t="str">
        <f>IF($D$13=DataValidation!$A$6,Vols!N3623,"")</f>
        <v/>
      </c>
      <c r="H3623" s="113" t="str">
        <f>IF($D$13=DataValidation!$A$6,Vols!O3623/100,"")</f>
        <v/>
      </c>
    </row>
    <row r="3624" spans="7:8" ht="15.75" x14ac:dyDescent="0.25">
      <c r="G3624" s="20" t="str">
        <f>IF($D$13=DataValidation!$A$6,Vols!N3624,"")</f>
        <v/>
      </c>
      <c r="H3624" s="113" t="str">
        <f>IF($D$13=DataValidation!$A$6,Vols!O3624/100,"")</f>
        <v/>
      </c>
    </row>
    <row r="3625" spans="7:8" ht="15.75" x14ac:dyDescent="0.25">
      <c r="G3625" s="20" t="str">
        <f>IF($D$13=DataValidation!$A$6,Vols!N3625,"")</f>
        <v/>
      </c>
      <c r="H3625" s="113" t="str">
        <f>IF($D$13=DataValidation!$A$6,Vols!O3625/100,"")</f>
        <v/>
      </c>
    </row>
    <row r="3626" spans="7:8" ht="15.75" x14ac:dyDescent="0.25">
      <c r="G3626" s="20" t="str">
        <f>IF($D$13=DataValidation!$A$6,Vols!N3626,"")</f>
        <v/>
      </c>
      <c r="H3626" s="113" t="str">
        <f>IF($D$13=DataValidation!$A$6,Vols!O3626/100,"")</f>
        <v/>
      </c>
    </row>
    <row r="3627" spans="7:8" ht="15.75" x14ac:dyDescent="0.25">
      <c r="G3627" s="20" t="str">
        <f>IF($D$13=DataValidation!$A$6,Vols!N3627,"")</f>
        <v/>
      </c>
      <c r="H3627" s="113" t="str">
        <f>IF($D$13=DataValidation!$A$6,Vols!O3627/100,"")</f>
        <v/>
      </c>
    </row>
    <row r="3628" spans="7:8" ht="15.75" x14ac:dyDescent="0.25">
      <c r="G3628" s="20" t="str">
        <f>IF($D$13=DataValidation!$A$6,Vols!N3628,"")</f>
        <v/>
      </c>
      <c r="H3628" s="113" t="str">
        <f>IF($D$13=DataValidation!$A$6,Vols!O3628/100,"")</f>
        <v/>
      </c>
    </row>
    <row r="3629" spans="7:8" ht="15.75" x14ac:dyDescent="0.25">
      <c r="G3629" s="20" t="str">
        <f>IF($D$13=DataValidation!$A$6,Vols!N3629,"")</f>
        <v/>
      </c>
      <c r="H3629" s="113" t="str">
        <f>IF($D$13=DataValidation!$A$6,Vols!O3629/100,"")</f>
        <v/>
      </c>
    </row>
    <row r="3630" spans="7:8" ht="15.75" x14ac:dyDescent="0.25">
      <c r="G3630" s="20" t="str">
        <f>IF($D$13=DataValidation!$A$6,Vols!N3630,"")</f>
        <v/>
      </c>
      <c r="H3630" s="113" t="str">
        <f>IF($D$13=DataValidation!$A$6,Vols!O3630/100,"")</f>
        <v/>
      </c>
    </row>
    <row r="3631" spans="7:8" ht="15.75" x14ac:dyDescent="0.25">
      <c r="G3631" s="20" t="str">
        <f>IF($D$13=DataValidation!$A$6,Vols!N3631,"")</f>
        <v/>
      </c>
      <c r="H3631" s="113" t="str">
        <f>IF($D$13=DataValidation!$A$6,Vols!O3631/100,"")</f>
        <v/>
      </c>
    </row>
    <row r="3632" spans="7:8" ht="15.75" x14ac:dyDescent="0.25">
      <c r="G3632" s="20" t="str">
        <f>IF($D$13=DataValidation!$A$6,Vols!N3632,"")</f>
        <v/>
      </c>
      <c r="H3632" s="113" t="str">
        <f>IF($D$13=DataValidation!$A$6,Vols!O3632/100,"")</f>
        <v/>
      </c>
    </row>
    <row r="3633" spans="7:8" ht="15.75" x14ac:dyDescent="0.25">
      <c r="G3633" s="20" t="str">
        <f>IF($D$13=DataValidation!$A$6,Vols!N3633,"")</f>
        <v/>
      </c>
      <c r="H3633" s="113" t="str">
        <f>IF($D$13=DataValidation!$A$6,Vols!O3633/100,"")</f>
        <v/>
      </c>
    </row>
    <row r="3634" spans="7:8" ht="15.75" x14ac:dyDescent="0.25">
      <c r="G3634" s="20" t="str">
        <f>IF($D$13=DataValidation!$A$6,Vols!N3634,"")</f>
        <v/>
      </c>
      <c r="H3634" s="113" t="str">
        <f>IF($D$13=DataValidation!$A$6,Vols!O3634/100,"")</f>
        <v/>
      </c>
    </row>
    <row r="3635" spans="7:8" ht="15.75" x14ac:dyDescent="0.25">
      <c r="G3635" s="20" t="str">
        <f>IF($D$13=DataValidation!$A$6,Vols!N3635,"")</f>
        <v/>
      </c>
      <c r="H3635" s="113" t="str">
        <f>IF($D$13=DataValidation!$A$6,Vols!O3635/100,"")</f>
        <v/>
      </c>
    </row>
    <row r="3636" spans="7:8" ht="15.75" x14ac:dyDescent="0.25">
      <c r="G3636" s="20" t="str">
        <f>IF($D$13=DataValidation!$A$6,Vols!N3636,"")</f>
        <v/>
      </c>
      <c r="H3636" s="113" t="str">
        <f>IF($D$13=DataValidation!$A$6,Vols!O3636/100,"")</f>
        <v/>
      </c>
    </row>
    <row r="3637" spans="7:8" ht="15.75" x14ac:dyDescent="0.25">
      <c r="G3637" s="20" t="str">
        <f>IF($D$13=DataValidation!$A$6,Vols!N3637,"")</f>
        <v/>
      </c>
      <c r="H3637" s="113" t="str">
        <f>IF($D$13=DataValidation!$A$6,Vols!O3637/100,"")</f>
        <v/>
      </c>
    </row>
    <row r="3638" spans="7:8" ht="15.75" x14ac:dyDescent="0.25">
      <c r="G3638" s="20" t="str">
        <f>IF($D$13=DataValidation!$A$6,Vols!N3638,"")</f>
        <v/>
      </c>
      <c r="H3638" s="113" t="str">
        <f>IF($D$13=DataValidation!$A$6,Vols!O3638/100,"")</f>
        <v/>
      </c>
    </row>
    <row r="3639" spans="7:8" ht="15.75" x14ac:dyDescent="0.25">
      <c r="G3639" s="20" t="str">
        <f>IF($D$13=DataValidation!$A$6,Vols!N3639,"")</f>
        <v/>
      </c>
      <c r="H3639" s="113" t="str">
        <f>IF($D$13=DataValidation!$A$6,Vols!O3639/100,"")</f>
        <v/>
      </c>
    </row>
    <row r="3640" spans="7:8" ht="15.75" x14ac:dyDescent="0.25">
      <c r="G3640" s="20" t="str">
        <f>IF($D$13=DataValidation!$A$6,Vols!N3640,"")</f>
        <v/>
      </c>
      <c r="H3640" s="113" t="str">
        <f>IF($D$13=DataValidation!$A$6,Vols!O3640/100,"")</f>
        <v/>
      </c>
    </row>
    <row r="3641" spans="7:8" ht="15.75" x14ac:dyDescent="0.25">
      <c r="G3641" s="20" t="str">
        <f>IF($D$13=DataValidation!$A$6,Vols!N3641,"")</f>
        <v/>
      </c>
      <c r="H3641" s="113" t="str">
        <f>IF($D$13=DataValidation!$A$6,Vols!O3641/100,"")</f>
        <v/>
      </c>
    </row>
    <row r="3642" spans="7:8" ht="15.75" x14ac:dyDescent="0.25">
      <c r="G3642" s="20" t="str">
        <f>IF($D$13=DataValidation!$A$6,Vols!N3642,"")</f>
        <v/>
      </c>
      <c r="H3642" s="113" t="str">
        <f>IF($D$13=DataValidation!$A$6,Vols!O3642/100,"")</f>
        <v/>
      </c>
    </row>
    <row r="3643" spans="7:8" ht="15.75" x14ac:dyDescent="0.25">
      <c r="G3643" s="20" t="str">
        <f>IF($D$13=DataValidation!$A$6,Vols!N3643,"")</f>
        <v/>
      </c>
      <c r="H3643" s="113" t="str">
        <f>IF($D$13=DataValidation!$A$6,Vols!O3643/100,"")</f>
        <v/>
      </c>
    </row>
    <row r="3644" spans="7:8" ht="15.75" x14ac:dyDescent="0.25">
      <c r="G3644" s="20" t="str">
        <f>IF($D$13=DataValidation!$A$6,Vols!N3644,"")</f>
        <v/>
      </c>
      <c r="H3644" s="113" t="str">
        <f>IF($D$13=DataValidation!$A$6,Vols!O3644/100,"")</f>
        <v/>
      </c>
    </row>
    <row r="3645" spans="7:8" ht="15.75" x14ac:dyDescent="0.25">
      <c r="G3645" s="20" t="str">
        <f>IF($D$13=DataValidation!$A$6,Vols!N3645,"")</f>
        <v/>
      </c>
      <c r="H3645" s="113" t="str">
        <f>IF($D$13=DataValidation!$A$6,Vols!O3645/100,"")</f>
        <v/>
      </c>
    </row>
    <row r="3646" spans="7:8" ht="15.75" x14ac:dyDescent="0.25">
      <c r="G3646" s="20" t="str">
        <f>IF($D$13=DataValidation!$A$6,Vols!N3646,"")</f>
        <v/>
      </c>
      <c r="H3646" s="113" t="str">
        <f>IF($D$13=DataValidation!$A$6,Vols!O3646/100,"")</f>
        <v/>
      </c>
    </row>
    <row r="3647" spans="7:8" ht="15.75" x14ac:dyDescent="0.25">
      <c r="G3647" s="20" t="str">
        <f>IF($D$13=DataValidation!$A$6,Vols!N3647,"")</f>
        <v/>
      </c>
      <c r="H3647" s="113" t="str">
        <f>IF($D$13=DataValidation!$A$6,Vols!O3647/100,"")</f>
        <v/>
      </c>
    </row>
    <row r="3648" spans="7:8" ht="15.75" x14ac:dyDescent="0.25">
      <c r="G3648" s="20" t="str">
        <f>IF($D$13=DataValidation!$A$6,Vols!N3648,"")</f>
        <v/>
      </c>
      <c r="H3648" s="113" t="str">
        <f>IF($D$13=DataValidation!$A$6,Vols!O3648/100,"")</f>
        <v/>
      </c>
    </row>
    <row r="3649" spans="7:8" ht="15.75" x14ac:dyDescent="0.25">
      <c r="G3649" s="20" t="str">
        <f>IF($D$13=DataValidation!$A$6,Vols!N3649,"")</f>
        <v/>
      </c>
      <c r="H3649" s="113" t="str">
        <f>IF($D$13=DataValidation!$A$6,Vols!O3649/100,"")</f>
        <v/>
      </c>
    </row>
    <row r="3650" spans="7:8" ht="15.75" x14ac:dyDescent="0.25">
      <c r="G3650" s="20" t="str">
        <f>IF($D$13=DataValidation!$A$6,Vols!N3650,"")</f>
        <v/>
      </c>
      <c r="H3650" s="113" t="str">
        <f>IF($D$13=DataValidation!$A$6,Vols!O3650/100,"")</f>
        <v/>
      </c>
    </row>
    <row r="3651" spans="7:8" ht="15.75" x14ac:dyDescent="0.25">
      <c r="G3651" s="20" t="str">
        <f>IF($D$13=DataValidation!$A$6,Vols!N3651,"")</f>
        <v/>
      </c>
      <c r="H3651" s="113" t="str">
        <f>IF($D$13=DataValidation!$A$6,Vols!O3651/100,"")</f>
        <v/>
      </c>
    </row>
    <row r="3652" spans="7:8" ht="15.75" x14ac:dyDescent="0.25">
      <c r="G3652" s="20" t="str">
        <f>IF($D$13=DataValidation!$A$6,Vols!N3652,"")</f>
        <v/>
      </c>
      <c r="H3652" s="113" t="str">
        <f>IF($D$13=DataValidation!$A$6,Vols!O3652/100,"")</f>
        <v/>
      </c>
    </row>
    <row r="3653" spans="7:8" ht="15.75" x14ac:dyDescent="0.25">
      <c r="G3653" s="20" t="str">
        <f>IF($D$13=DataValidation!$A$6,Vols!N3653,"")</f>
        <v/>
      </c>
      <c r="H3653" s="113" t="str">
        <f>IF($D$13=DataValidation!$A$6,Vols!O3653/100,"")</f>
        <v/>
      </c>
    </row>
    <row r="3654" spans="7:8" ht="15.75" x14ac:dyDescent="0.25">
      <c r="G3654" s="20" t="str">
        <f>IF($D$13=DataValidation!$A$6,Vols!N3654,"")</f>
        <v/>
      </c>
      <c r="H3654" s="113" t="str">
        <f>IF($D$13=DataValidation!$A$6,Vols!O3654/100,"")</f>
        <v/>
      </c>
    </row>
    <row r="3655" spans="7:8" ht="15.75" x14ac:dyDescent="0.25">
      <c r="G3655" s="20" t="str">
        <f>IF($D$13=DataValidation!$A$6,Vols!N3655,"")</f>
        <v/>
      </c>
      <c r="H3655" s="113" t="str">
        <f>IF($D$13=DataValidation!$A$6,Vols!O3655/100,"")</f>
        <v/>
      </c>
    </row>
    <row r="3656" spans="7:8" ht="15.75" x14ac:dyDescent="0.25">
      <c r="G3656" s="20" t="str">
        <f>IF($D$13=DataValidation!$A$6,Vols!N3656,"")</f>
        <v/>
      </c>
      <c r="H3656" s="113" t="str">
        <f>IF($D$13=DataValidation!$A$6,Vols!O3656/100,"")</f>
        <v/>
      </c>
    </row>
    <row r="3657" spans="7:8" ht="15.75" x14ac:dyDescent="0.25">
      <c r="G3657" s="20" t="str">
        <f>IF($D$13=DataValidation!$A$6,Vols!N3657,"")</f>
        <v/>
      </c>
      <c r="H3657" s="113" t="str">
        <f>IF($D$13=DataValidation!$A$6,Vols!O3657/100,"")</f>
        <v/>
      </c>
    </row>
    <row r="3658" spans="7:8" ht="15.75" x14ac:dyDescent="0.25">
      <c r="G3658" s="20" t="str">
        <f>IF($D$13=DataValidation!$A$6,Vols!N3658,"")</f>
        <v/>
      </c>
      <c r="H3658" s="113" t="str">
        <f>IF($D$13=DataValidation!$A$6,Vols!O3658/100,"")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apPDUmn1YTwSKsKD7PVfjBtDBG8ROpIakPjdz/3KMJKFD82/OEpb4Da6bXeJoJ2gkEFa8kzpF5lgiP/mwFmG7Q==" saltValue="z9JNVTD/CLqbEUnGCp1H3A==" spinCount="100000" sheet="1" objects="1" scenarios="1"/>
  <mergeCells count="8">
    <mergeCell ref="C33:E34"/>
    <mergeCell ref="C17:D21"/>
    <mergeCell ref="C22:E32"/>
    <mergeCell ref="I3:I4"/>
    <mergeCell ref="G3:G4"/>
    <mergeCell ref="H3:H4"/>
    <mergeCell ref="D13:E13"/>
    <mergeCell ref="D15:E15"/>
  </mergeCells>
  <dataValidations count="1">
    <dataValidation type="list" allowBlank="1" showInputMessage="1" showErrorMessage="1" sqref="D13:E13" xr:uid="{41F0D9C6-EDA0-4C92-A868-5805DDF48B1F}">
      <formula1>"1-Month Term SOFR,Compounded SOFR (Advance),Simple Average SOFR,ISDA SOFR,Daily SOFR,3-Month Term SOFR,3-Month ISDA SOFR,Prime,Implied 10-Year Treasury"</formula1>
    </dataValidation>
  </dataValidation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IF($D$13=DataValidation!$A$11,FALSE,TRUE)</xm:f>
            <x14:dxf>
              <font>
                <color theme="0"/>
              </font>
              <fill>
                <patternFill patternType="none">
                  <bgColor auto="1"/>
                </patternFill>
              </fill>
            </x14:dxf>
          </x14:cfRule>
          <xm:sqref>D15</xm:sqref>
        </x14:conditionalFormatting>
        <x14:conditionalFormatting xmlns:xm="http://schemas.microsoft.com/office/excel/2006/main">
          <x14:cfRule type="expression" priority="1" id="{739D775E-EAD5-40B4-BDE4-342D1E2DEEE4}">
            <xm:f>$D$13=DataValidation!$A$6</xm:f>
            <x14:dxf>
              <font>
                <color theme="0"/>
              </font>
              <fill>
                <patternFill>
                  <bgColor theme="0"/>
                </patternFill>
              </fill>
            </x14:dxf>
          </x14:cfRule>
          <x14:cfRule type="expression" priority="20" id="{D926BB34-00CF-4F7C-B746-860EB081FE94}">
            <xm:f>IF($D$13=DataValidation!$A$11,TRUE,FALSE)</xm:f>
            <x14:dxf>
              <font>
                <color theme="0"/>
              </font>
              <fill>
                <patternFill patternType="none">
                  <bgColor auto="1"/>
                </patternFill>
              </fill>
            </x14:dxf>
          </x14:cfRule>
          <xm:sqref>D14:E14</xm:sqref>
        </x14:conditionalFormatting>
        <x14:conditionalFormatting xmlns:xm="http://schemas.microsoft.com/office/excel/2006/main">
          <x14:cfRule type="expression" priority="3" id="{609B19DF-F05D-4A2D-A5AA-1AFACECB0310}">
            <xm:f>$D$13=DataValidation!$A$6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$D$13=DataValidation!$A$6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DataValidation!$B$2:$B$9</xm:f>
          </x14:formula1>
          <xm:sqref>E14</xm:sqref>
        </x14:dataValidation>
        <x14:dataValidation type="list" allowBlank="1" showInputMessage="1" showErrorMessage="1" xr:uid="{909FBD8B-A9AF-41C6-AFD1-AE8A2336B9D3}">
          <x14:formula1>
            <xm:f>DataValidation!$B$11:$B$14</xm:f>
          </x14:formula1>
          <xm:sqref>D15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539" activePane="bottomLeft" state="frozen"/>
      <selection pane="bottomLeft" activeCell="E6549" sqref="E6549"/>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1" width="19.85546875" style="37" customWidth="1"/>
    <col min="12" max="12" width="55.85546875" style="33" customWidth="1"/>
    <col min="13" max="13" width="22.28515625" style="33" customWidth="1"/>
    <col min="14" max="16384" width="9.140625" style="33" hidden="1"/>
  </cols>
  <sheetData>
    <row r="1" spans="2:15" ht="15.75" customHeight="1" x14ac:dyDescent="0.25">
      <c r="B1" s="31"/>
      <c r="C1" s="31"/>
      <c r="D1" s="32"/>
      <c r="E1" s="33"/>
    </row>
    <row r="2" spans="2:15" ht="15.75" customHeight="1" x14ac:dyDescent="0.25">
      <c r="B2" s="31"/>
      <c r="C2" s="31"/>
      <c r="D2" s="32"/>
      <c r="E2" s="33"/>
    </row>
    <row r="3" spans="2:15" ht="16.5" customHeight="1" x14ac:dyDescent="0.25">
      <c r="B3" s="31"/>
      <c r="C3" s="31"/>
      <c r="D3" s="32"/>
      <c r="E3" s="33"/>
      <c r="F3" s="82"/>
      <c r="G3" s="80"/>
      <c r="H3" s="80"/>
      <c r="I3" s="80"/>
    </row>
    <row r="4" spans="2:15" ht="16.5" customHeight="1" x14ac:dyDescent="0.25">
      <c r="B4" s="31"/>
      <c r="C4" s="31"/>
      <c r="D4" s="32"/>
      <c r="E4" s="33"/>
    </row>
    <row r="5" spans="2:15" ht="16.5" customHeight="1" thickBot="1" x14ac:dyDescent="0.3">
      <c r="B5" s="31"/>
      <c r="C5" s="31"/>
      <c r="D5" s="32"/>
      <c r="E5" s="33"/>
      <c r="F5" s="141" t="s">
        <v>25</v>
      </c>
      <c r="G5" s="141"/>
      <c r="H5" s="141"/>
      <c r="I5" s="141"/>
      <c r="J5" s="141"/>
      <c r="K5" s="141"/>
    </row>
    <row r="6" spans="2:15" ht="16.5" customHeight="1" x14ac:dyDescent="0.25">
      <c r="B6" s="31"/>
      <c r="C6" s="31"/>
      <c r="D6" s="32"/>
      <c r="E6" s="33"/>
    </row>
    <row r="7" spans="2:15" ht="16.5" customHeight="1" x14ac:dyDescent="0.25">
      <c r="B7" s="31"/>
      <c r="C7" s="31"/>
      <c r="D7" s="34"/>
      <c r="E7" s="33"/>
    </row>
    <row r="8" spans="2:15" ht="16.5" customHeight="1" x14ac:dyDescent="0.25">
      <c r="B8" s="31"/>
      <c r="C8" s="31"/>
      <c r="D8" s="34"/>
      <c r="E8" s="33"/>
      <c r="F8" s="144" t="s">
        <v>0</v>
      </c>
      <c r="G8" s="143" t="s">
        <v>69</v>
      </c>
      <c r="H8" s="143" t="s">
        <v>70</v>
      </c>
      <c r="I8" s="143" t="s">
        <v>71</v>
      </c>
      <c r="J8" s="143" t="s">
        <v>72</v>
      </c>
      <c r="K8" s="143" t="s">
        <v>34</v>
      </c>
      <c r="L8" s="142"/>
      <c r="O8" s="93"/>
    </row>
    <row r="9" spans="2:15" ht="16.5" customHeight="1" x14ac:dyDescent="0.25">
      <c r="B9" s="31"/>
      <c r="C9" s="31"/>
      <c r="D9" s="34"/>
      <c r="E9" s="33"/>
      <c r="F9" s="144"/>
      <c r="G9" s="143"/>
      <c r="H9" s="143"/>
      <c r="I9" s="143"/>
      <c r="J9" s="143"/>
      <c r="K9" s="143"/>
      <c r="L9" s="142"/>
    </row>
    <row r="10" spans="2:15" ht="15.75" customHeight="1" x14ac:dyDescent="0.25">
      <c r="B10" s="31"/>
      <c r="C10" s="31"/>
      <c r="D10" s="34"/>
      <c r="E10" s="33"/>
      <c r="F10" s="83"/>
      <c r="G10" s="35"/>
      <c r="H10" s="35"/>
      <c r="I10" s="35"/>
      <c r="J10" s="35"/>
      <c r="K10" s="35"/>
      <c r="L10" s="36"/>
    </row>
    <row r="11" spans="2:15" ht="15.75" customHeight="1" x14ac:dyDescent="0.25">
      <c r="B11" s="31"/>
      <c r="D11" s="106"/>
      <c r="E11" s="93"/>
      <c r="F11" s="81">
        <v>36529</v>
      </c>
      <c r="G11" s="103">
        <v>6.2990000000000004E-2</v>
      </c>
      <c r="H11" s="103">
        <v>6.3369999999999996E-2</v>
      </c>
      <c r="I11" s="103">
        <v>6.3979999999999995E-2</v>
      </c>
      <c r="J11" s="103"/>
      <c r="K11" s="103">
        <v>6.497E-2</v>
      </c>
    </row>
    <row r="12" spans="2:15" ht="15.75" customHeight="1" x14ac:dyDescent="0.25">
      <c r="D12" s="106"/>
      <c r="E12" s="33"/>
      <c r="F12" s="81">
        <v>36530</v>
      </c>
      <c r="G12" s="103">
        <v>6.3579999999999998E-2</v>
      </c>
      <c r="H12" s="103">
        <v>6.4020000000000007E-2</v>
      </c>
      <c r="I12" s="103">
        <v>6.4829999999999999E-2</v>
      </c>
      <c r="J12" s="103"/>
      <c r="K12" s="103">
        <v>6.5939999999999999E-2</v>
      </c>
    </row>
    <row r="13" spans="2:15" ht="15.75" customHeight="1" x14ac:dyDescent="0.25">
      <c r="D13" s="33"/>
      <c r="E13" s="33"/>
      <c r="F13" s="81">
        <v>36531</v>
      </c>
      <c r="G13" s="103">
        <v>6.2990000000000004E-2</v>
      </c>
      <c r="H13" s="103">
        <v>6.3299999999999995E-2</v>
      </c>
      <c r="I13" s="103">
        <v>6.4180000000000001E-2</v>
      </c>
      <c r="J13" s="103"/>
      <c r="K13" s="103">
        <v>6.5240000000000006E-2</v>
      </c>
    </row>
    <row r="14" spans="2:15" ht="15.75" customHeight="1" x14ac:dyDescent="0.25">
      <c r="D14" s="33"/>
      <c r="E14" s="33"/>
      <c r="F14" s="81">
        <v>36532</v>
      </c>
      <c r="G14" s="103">
        <v>6.3079999999999997E-2</v>
      </c>
      <c r="H14" s="103">
        <v>6.3310000000000005E-2</v>
      </c>
      <c r="I14" s="103">
        <v>6.411E-2</v>
      </c>
      <c r="J14" s="103"/>
      <c r="K14" s="103">
        <v>6.515E-2</v>
      </c>
    </row>
    <row r="15" spans="2:15" ht="15.75" customHeight="1" x14ac:dyDescent="0.25">
      <c r="D15" s="33"/>
      <c r="E15" s="33"/>
      <c r="F15" s="81">
        <v>36535</v>
      </c>
      <c r="G15" s="103">
        <v>6.3589999999999994E-2</v>
      </c>
      <c r="H15" s="103">
        <v>6.3829999999999998E-2</v>
      </c>
      <c r="I15" s="103">
        <v>6.4610000000000001E-2</v>
      </c>
      <c r="J15" s="103"/>
      <c r="K15" s="103">
        <v>6.5519999999999995E-2</v>
      </c>
    </row>
    <row r="16" spans="2:15" ht="15.75" customHeight="1" x14ac:dyDescent="0.25">
      <c r="D16" s="33"/>
      <c r="E16" s="33"/>
      <c r="F16" s="81">
        <v>36536</v>
      </c>
      <c r="G16" s="103">
        <v>6.4280000000000004E-2</v>
      </c>
      <c r="H16" s="103">
        <v>6.4619999999999997E-2</v>
      </c>
      <c r="I16" s="103">
        <v>6.5540000000000001E-2</v>
      </c>
      <c r="J16" s="103"/>
      <c r="K16" s="103">
        <v>6.6570000000000004E-2</v>
      </c>
    </row>
    <row r="17" spans="4:11" ht="15.75" customHeight="1" x14ac:dyDescent="0.25">
      <c r="D17" s="33"/>
      <c r="E17" s="33"/>
      <c r="F17" s="81">
        <v>36537</v>
      </c>
      <c r="G17" s="103">
        <v>6.472E-2</v>
      </c>
      <c r="H17" s="103">
        <v>6.5019999999999994E-2</v>
      </c>
      <c r="I17" s="103">
        <v>6.6049999999999998E-2</v>
      </c>
      <c r="J17" s="103"/>
      <c r="K17" s="103">
        <v>6.7030000000000006E-2</v>
      </c>
    </row>
    <row r="18" spans="4:11" ht="15.75" customHeight="1" x14ac:dyDescent="0.25">
      <c r="D18" s="33"/>
      <c r="E18" s="33"/>
      <c r="F18" s="81">
        <v>36538</v>
      </c>
      <c r="G18" s="103">
        <v>6.3939999999999997E-2</v>
      </c>
      <c r="H18" s="103">
        <v>6.4360000000000001E-2</v>
      </c>
      <c r="I18" s="103">
        <v>6.5279999999999991E-2</v>
      </c>
      <c r="J18" s="103"/>
      <c r="K18" s="103">
        <v>6.6299999999999998E-2</v>
      </c>
    </row>
    <row r="19" spans="4:11" ht="15.75" customHeight="1" x14ac:dyDescent="0.25">
      <c r="D19" s="33"/>
      <c r="E19" s="33"/>
      <c r="F19" s="81">
        <v>36539</v>
      </c>
      <c r="G19" s="103">
        <v>6.4299999999999996E-2</v>
      </c>
      <c r="H19" s="103">
        <v>6.4770000000000008E-2</v>
      </c>
      <c r="I19" s="103">
        <v>6.5759999999999999E-2</v>
      </c>
      <c r="J19" s="103"/>
      <c r="K19" s="103">
        <v>6.6790000000000002E-2</v>
      </c>
    </row>
    <row r="20" spans="4:11" ht="15.75" customHeight="1" x14ac:dyDescent="0.25">
      <c r="D20" s="33"/>
      <c r="E20" s="33"/>
      <c r="F20" s="81">
        <v>36543</v>
      </c>
      <c r="G20" s="103">
        <v>6.4649999999999999E-2</v>
      </c>
      <c r="H20" s="103">
        <v>6.4899999999999999E-2</v>
      </c>
      <c r="I20" s="103">
        <v>6.6229999999999997E-2</v>
      </c>
      <c r="J20" s="103"/>
      <c r="K20" s="103">
        <v>6.7479999999999998E-2</v>
      </c>
    </row>
    <row r="21" spans="4:11" ht="15.75" customHeight="1" x14ac:dyDescent="0.25">
      <c r="D21" s="33"/>
      <c r="E21" s="33"/>
      <c r="F21" s="81">
        <v>36544</v>
      </c>
      <c r="G21" s="103">
        <v>6.448000000000001E-2</v>
      </c>
      <c r="H21" s="103">
        <v>6.4770000000000008E-2</v>
      </c>
      <c r="I21" s="103">
        <v>6.6040000000000001E-2</v>
      </c>
      <c r="J21" s="103"/>
      <c r="K21" s="103">
        <v>6.7320000000000005E-2</v>
      </c>
    </row>
    <row r="22" spans="4:11" ht="15.75" customHeight="1" x14ac:dyDescent="0.25">
      <c r="D22" s="33"/>
      <c r="E22" s="33"/>
      <c r="F22" s="81">
        <v>36545</v>
      </c>
      <c r="G22" s="103">
        <v>6.4920000000000005E-2</v>
      </c>
      <c r="H22" s="103">
        <v>6.5110000000000001E-2</v>
      </c>
      <c r="I22" s="103">
        <v>6.6630000000000009E-2</v>
      </c>
      <c r="J22" s="103"/>
      <c r="K22" s="103">
        <v>6.7879999999999996E-2</v>
      </c>
    </row>
    <row r="23" spans="4:11" ht="15.75" customHeight="1" x14ac:dyDescent="0.25">
      <c r="D23" s="33"/>
      <c r="E23" s="33"/>
      <c r="F23" s="81">
        <v>36546</v>
      </c>
      <c r="G23" s="103">
        <v>6.4579999999999999E-2</v>
      </c>
      <c r="H23" s="103">
        <v>6.4989999999999992E-2</v>
      </c>
      <c r="I23" s="103">
        <v>6.631999999999999E-2</v>
      </c>
      <c r="J23" s="103"/>
      <c r="K23" s="103">
        <v>6.7650000000000002E-2</v>
      </c>
    </row>
    <row r="24" spans="4:11" ht="15.75" customHeight="1" x14ac:dyDescent="0.25">
      <c r="D24" s="33"/>
      <c r="E24" s="33"/>
      <c r="F24" s="81">
        <v>36549</v>
      </c>
      <c r="G24" s="103">
        <v>6.4059999999999992E-2</v>
      </c>
      <c r="H24" s="103">
        <v>6.4460000000000003E-2</v>
      </c>
      <c r="I24" s="103">
        <v>6.5579999999999999E-2</v>
      </c>
      <c r="J24" s="103"/>
      <c r="K24" s="103">
        <v>6.6849999999999993E-2</v>
      </c>
    </row>
    <row r="25" spans="4:11" ht="15.75" customHeight="1" x14ac:dyDescent="0.25">
      <c r="D25" s="33"/>
      <c r="E25" s="33"/>
      <c r="F25" s="81">
        <v>36550</v>
      </c>
      <c r="G25" s="103">
        <v>6.4320000000000002E-2</v>
      </c>
      <c r="H25" s="103">
        <v>6.4659999999999995E-2</v>
      </c>
      <c r="I25" s="103">
        <v>6.5860000000000002E-2</v>
      </c>
      <c r="J25" s="103"/>
      <c r="K25" s="103">
        <v>6.6920000000000007E-2</v>
      </c>
    </row>
    <row r="26" spans="4:11" ht="15.75" customHeight="1" x14ac:dyDescent="0.25">
      <c r="D26" s="33"/>
      <c r="E26" s="33"/>
      <c r="F26" s="81">
        <v>36551</v>
      </c>
      <c r="G26" s="103">
        <v>6.4420000000000005E-2</v>
      </c>
      <c r="H26" s="103">
        <v>6.480000000000001E-2</v>
      </c>
      <c r="I26" s="103">
        <v>6.5860000000000002E-2</v>
      </c>
      <c r="J26" s="103"/>
      <c r="K26" s="103">
        <v>6.6639999999999991E-2</v>
      </c>
    </row>
    <row r="27" spans="4:11" ht="15.75" customHeight="1" x14ac:dyDescent="0.25">
      <c r="D27" s="33"/>
      <c r="E27" s="33"/>
      <c r="F27" s="81">
        <v>36552</v>
      </c>
      <c r="G27" s="103">
        <v>6.5060000000000007E-2</v>
      </c>
      <c r="H27" s="103">
        <v>6.547E-2</v>
      </c>
      <c r="I27" s="103">
        <v>6.6689999999999999E-2</v>
      </c>
      <c r="J27" s="103"/>
      <c r="K27" s="103">
        <v>6.6920000000000007E-2</v>
      </c>
    </row>
    <row r="28" spans="4:11" ht="15.75" customHeight="1" x14ac:dyDescent="0.25">
      <c r="D28" s="33"/>
      <c r="E28" s="33"/>
      <c r="F28" s="81">
        <v>36553</v>
      </c>
      <c r="G28" s="103">
        <v>6.5570000000000003E-2</v>
      </c>
      <c r="H28" s="103">
        <v>6.6009999999999999E-2</v>
      </c>
      <c r="I28" s="103">
        <v>6.6619999999999999E-2</v>
      </c>
      <c r="J28" s="103"/>
      <c r="K28" s="103">
        <v>6.658E-2</v>
      </c>
    </row>
    <row r="29" spans="4:11" ht="15.75" customHeight="1" x14ac:dyDescent="0.25">
      <c r="D29" s="33"/>
      <c r="E29" s="33"/>
      <c r="F29" s="81">
        <v>36556</v>
      </c>
      <c r="G29" s="103">
        <v>6.5909999999999996E-2</v>
      </c>
      <c r="H29" s="103">
        <v>6.6489999999999994E-2</v>
      </c>
      <c r="I29" s="103">
        <v>6.6830000000000001E-2</v>
      </c>
      <c r="J29" s="103"/>
      <c r="K29" s="103">
        <v>6.6650000000000001E-2</v>
      </c>
    </row>
    <row r="30" spans="4:11" ht="15.75" customHeight="1" x14ac:dyDescent="0.25">
      <c r="D30" s="33"/>
      <c r="E30" s="33"/>
      <c r="F30" s="81">
        <v>36557</v>
      </c>
      <c r="G30" s="103">
        <v>6.5739999999999993E-2</v>
      </c>
      <c r="H30" s="103">
        <v>6.6290000000000002E-2</v>
      </c>
      <c r="I30" s="103">
        <v>6.6710000000000005E-2</v>
      </c>
      <c r="J30" s="103"/>
      <c r="K30" s="103">
        <v>6.6189999999999999E-2</v>
      </c>
    </row>
    <row r="31" spans="4:11" ht="15.75" customHeight="1" x14ac:dyDescent="0.25">
      <c r="D31" s="33"/>
      <c r="E31" s="33"/>
      <c r="F31" s="81">
        <v>36558</v>
      </c>
      <c r="G31" s="103">
        <v>6.5919999999999992E-2</v>
      </c>
      <c r="H31" s="103">
        <v>6.6360000000000002E-2</v>
      </c>
      <c r="I31" s="103">
        <v>6.6600000000000006E-2</v>
      </c>
      <c r="J31" s="103"/>
      <c r="K31" s="103">
        <v>6.5730000000000011E-2</v>
      </c>
    </row>
    <row r="32" spans="4:11" ht="15.75" customHeight="1" x14ac:dyDescent="0.25">
      <c r="D32" s="33"/>
      <c r="E32" s="33"/>
      <c r="F32" s="81">
        <v>36559</v>
      </c>
      <c r="G32" s="103">
        <v>6.5229999999999996E-2</v>
      </c>
      <c r="H32" s="103">
        <v>6.5560000000000007E-2</v>
      </c>
      <c r="I32" s="103">
        <v>6.5070000000000003E-2</v>
      </c>
      <c r="J32" s="103"/>
      <c r="K32" s="103">
        <v>6.4890000000000003E-2</v>
      </c>
    </row>
    <row r="33" spans="4:11" ht="15.75" customHeight="1" x14ac:dyDescent="0.25">
      <c r="D33" s="33"/>
      <c r="E33" s="33"/>
      <c r="F33" s="81">
        <v>36560</v>
      </c>
      <c r="G33" s="103">
        <v>6.6180000000000003E-2</v>
      </c>
      <c r="H33" s="103">
        <v>6.6650000000000001E-2</v>
      </c>
      <c r="I33" s="103">
        <v>6.6529999999999992E-2</v>
      </c>
      <c r="J33" s="103"/>
      <c r="K33" s="103">
        <v>6.5490000000000007E-2</v>
      </c>
    </row>
    <row r="34" spans="4:11" ht="15.75" customHeight="1" x14ac:dyDescent="0.25">
      <c r="D34" s="33"/>
      <c r="E34" s="33"/>
      <c r="F34" s="81">
        <v>36563</v>
      </c>
      <c r="G34" s="103">
        <v>6.6699999999999995E-2</v>
      </c>
      <c r="H34" s="103">
        <v>6.7129999999999995E-2</v>
      </c>
      <c r="I34" s="103">
        <v>6.7369999999999999E-2</v>
      </c>
      <c r="J34" s="103"/>
      <c r="K34" s="103">
        <v>6.6390000000000005E-2</v>
      </c>
    </row>
    <row r="35" spans="4:11" ht="15.75" customHeight="1" x14ac:dyDescent="0.25">
      <c r="D35" s="33"/>
      <c r="E35" s="33"/>
      <c r="F35" s="81">
        <v>36564</v>
      </c>
      <c r="G35" s="103">
        <v>6.6780000000000006E-2</v>
      </c>
      <c r="H35" s="103">
        <v>6.7140000000000005E-2</v>
      </c>
      <c r="I35" s="103">
        <v>6.7330000000000001E-2</v>
      </c>
      <c r="J35" s="103"/>
      <c r="K35" s="103">
        <v>6.6130000000000008E-2</v>
      </c>
    </row>
    <row r="36" spans="4:11" ht="15.75" customHeight="1" x14ac:dyDescent="0.25">
      <c r="D36" s="33"/>
      <c r="E36" s="33"/>
      <c r="F36" s="81">
        <v>36565</v>
      </c>
      <c r="G36" s="103">
        <v>6.6529999999999992E-2</v>
      </c>
      <c r="H36" s="103">
        <v>6.6809999999999994E-2</v>
      </c>
      <c r="I36" s="103">
        <v>6.7180000000000004E-2</v>
      </c>
      <c r="J36" s="103"/>
      <c r="K36" s="103">
        <v>6.6600000000000006E-2</v>
      </c>
    </row>
    <row r="37" spans="4:11" ht="15.75" customHeight="1" x14ac:dyDescent="0.25">
      <c r="D37" s="33"/>
      <c r="E37" s="33"/>
      <c r="F37" s="81">
        <v>36566</v>
      </c>
      <c r="G37" s="103">
        <v>6.6619999999999999E-2</v>
      </c>
      <c r="H37" s="103">
        <v>6.695000000000001E-2</v>
      </c>
      <c r="I37" s="103">
        <v>6.7739999999999995E-2</v>
      </c>
      <c r="J37" s="103"/>
      <c r="K37" s="103">
        <v>6.6710000000000005E-2</v>
      </c>
    </row>
    <row r="38" spans="4:11" ht="15.75" customHeight="1" x14ac:dyDescent="0.25">
      <c r="D38" s="33"/>
      <c r="E38" s="33"/>
      <c r="F38" s="81">
        <v>36567</v>
      </c>
      <c r="G38" s="103">
        <v>6.6449999999999995E-2</v>
      </c>
      <c r="H38" s="103">
        <v>6.692999999999999E-2</v>
      </c>
      <c r="I38" s="103">
        <v>6.7040000000000002E-2</v>
      </c>
      <c r="J38" s="103"/>
      <c r="K38" s="103">
        <v>6.6040000000000001E-2</v>
      </c>
    </row>
    <row r="39" spans="4:11" ht="15.75" customHeight="1" x14ac:dyDescent="0.25">
      <c r="D39" s="33"/>
      <c r="E39" s="33"/>
      <c r="F39" s="81">
        <v>36570</v>
      </c>
      <c r="G39" s="103">
        <v>6.6189999999999999E-2</v>
      </c>
      <c r="H39" s="103">
        <v>6.6699999999999995E-2</v>
      </c>
      <c r="I39" s="103">
        <v>6.676E-2</v>
      </c>
      <c r="J39" s="103"/>
      <c r="K39" s="103">
        <v>6.5540000000000001E-2</v>
      </c>
    </row>
    <row r="40" spans="4:11" ht="15.75" customHeight="1" x14ac:dyDescent="0.25">
      <c r="D40" s="33"/>
      <c r="E40" s="33"/>
      <c r="F40" s="81">
        <v>36571</v>
      </c>
      <c r="G40" s="103">
        <v>6.6280000000000006E-2</v>
      </c>
      <c r="H40" s="103">
        <v>6.6820000000000004E-2</v>
      </c>
      <c r="I40" s="103">
        <v>6.701E-2</v>
      </c>
      <c r="J40" s="103"/>
      <c r="K40" s="103">
        <v>6.5519999999999995E-2</v>
      </c>
    </row>
    <row r="41" spans="4:11" ht="15.75" customHeight="1" x14ac:dyDescent="0.25">
      <c r="D41" s="33"/>
      <c r="E41" s="33"/>
      <c r="F41" s="81">
        <v>36572</v>
      </c>
      <c r="G41" s="103">
        <v>6.6110000000000002E-2</v>
      </c>
      <c r="H41" s="103">
        <v>6.676E-2</v>
      </c>
      <c r="I41" s="103">
        <v>6.6970000000000002E-2</v>
      </c>
      <c r="J41" s="103"/>
      <c r="K41" s="103">
        <v>6.5449999999999994E-2</v>
      </c>
    </row>
    <row r="42" spans="4:11" ht="15.75" customHeight="1" x14ac:dyDescent="0.25">
      <c r="D42" s="33"/>
      <c r="E42" s="33"/>
      <c r="F42" s="81">
        <v>36573</v>
      </c>
      <c r="G42" s="103">
        <v>6.6720000000000002E-2</v>
      </c>
      <c r="H42" s="103">
        <v>6.7180000000000004E-2</v>
      </c>
      <c r="I42" s="103">
        <v>6.7409999999999998E-2</v>
      </c>
      <c r="J42" s="103"/>
      <c r="K42" s="103">
        <v>6.5670000000000006E-2</v>
      </c>
    </row>
    <row r="43" spans="4:11" ht="15.75" customHeight="1" x14ac:dyDescent="0.25">
      <c r="D43" s="33"/>
      <c r="E43" s="33"/>
      <c r="F43" s="81">
        <v>36574</v>
      </c>
      <c r="G43" s="103">
        <v>6.6379999999999995E-2</v>
      </c>
      <c r="H43" s="103">
        <v>6.6710000000000005E-2</v>
      </c>
      <c r="I43" s="103">
        <v>6.6830000000000001E-2</v>
      </c>
      <c r="J43" s="103"/>
      <c r="K43" s="103">
        <v>6.4890000000000003E-2</v>
      </c>
    </row>
    <row r="44" spans="4:11" ht="15.75" customHeight="1" x14ac:dyDescent="0.25">
      <c r="D44" s="33"/>
      <c r="E44" s="33"/>
      <c r="F44" s="81">
        <v>36578</v>
      </c>
      <c r="G44" s="103">
        <v>6.5509999999999999E-2</v>
      </c>
      <c r="H44" s="103">
        <v>6.5720000000000001E-2</v>
      </c>
      <c r="I44" s="103">
        <v>6.565E-2</v>
      </c>
      <c r="J44" s="103"/>
      <c r="K44" s="103">
        <v>6.361E-2</v>
      </c>
    </row>
    <row r="45" spans="4:11" ht="15.75" customHeight="1" x14ac:dyDescent="0.25">
      <c r="D45" s="33"/>
      <c r="E45" s="33"/>
      <c r="F45" s="81">
        <v>36579</v>
      </c>
      <c r="G45" s="103">
        <v>6.6210000000000005E-2</v>
      </c>
      <c r="H45" s="103">
        <v>6.6430000000000003E-2</v>
      </c>
      <c r="I45" s="103">
        <v>6.631999999999999E-2</v>
      </c>
      <c r="J45" s="103"/>
      <c r="K45" s="103">
        <v>6.4219999999999999E-2</v>
      </c>
    </row>
    <row r="46" spans="4:11" ht="15.75" customHeight="1" x14ac:dyDescent="0.25">
      <c r="D46" s="33"/>
      <c r="E46" s="33"/>
      <c r="F46" s="81">
        <v>36580</v>
      </c>
      <c r="G46" s="103">
        <v>6.5210000000000004E-2</v>
      </c>
      <c r="H46" s="103">
        <v>6.5720000000000001E-2</v>
      </c>
      <c r="I46" s="103">
        <v>6.5530000000000005E-2</v>
      </c>
      <c r="J46" s="103"/>
      <c r="K46" s="103">
        <v>6.3649999999999998E-2</v>
      </c>
    </row>
    <row r="47" spans="4:11" ht="15.75" customHeight="1" x14ac:dyDescent="0.25">
      <c r="D47" s="33"/>
      <c r="E47" s="33"/>
      <c r="F47" s="81">
        <v>36581</v>
      </c>
      <c r="G47" s="103">
        <v>6.3949999999999993E-2</v>
      </c>
      <c r="H47" s="103">
        <v>6.4899999999999999E-2</v>
      </c>
      <c r="I47" s="103">
        <v>6.4669999999999991E-2</v>
      </c>
      <c r="J47" s="103"/>
      <c r="K47" s="103">
        <v>6.3259999999999997E-2</v>
      </c>
    </row>
    <row r="48" spans="4:11" ht="15.75" customHeight="1" x14ac:dyDescent="0.25">
      <c r="D48" s="33"/>
      <c r="E48" s="33"/>
      <c r="F48" s="81">
        <v>36584</v>
      </c>
      <c r="G48" s="103">
        <v>6.5129999999999993E-2</v>
      </c>
      <c r="H48" s="103">
        <v>6.59E-2</v>
      </c>
      <c r="I48" s="103">
        <v>6.5820000000000004E-2</v>
      </c>
      <c r="J48" s="103"/>
      <c r="K48" s="103">
        <v>6.4219999999999999E-2</v>
      </c>
    </row>
    <row r="49" spans="4:11" ht="15.75" customHeight="1" x14ac:dyDescent="0.25">
      <c r="D49" s="33"/>
      <c r="E49" s="33"/>
      <c r="F49" s="81">
        <v>36585</v>
      </c>
      <c r="G49" s="103">
        <v>6.5210000000000004E-2</v>
      </c>
      <c r="H49" s="103">
        <v>6.5970000000000001E-2</v>
      </c>
      <c r="I49" s="103">
        <v>6.5949999999999995E-2</v>
      </c>
      <c r="J49" s="103"/>
      <c r="K49" s="103">
        <v>6.4089999999999994E-2</v>
      </c>
    </row>
    <row r="50" spans="4:11" ht="15.75" customHeight="1" x14ac:dyDescent="0.25">
      <c r="D50" s="33"/>
      <c r="E50" s="33"/>
      <c r="F50" s="81">
        <v>36586</v>
      </c>
      <c r="G50" s="103">
        <v>6.5040000000000001E-2</v>
      </c>
      <c r="H50" s="103">
        <v>6.5790000000000001E-2</v>
      </c>
      <c r="I50" s="103">
        <v>6.5709999999999991E-2</v>
      </c>
      <c r="J50" s="103"/>
      <c r="K50" s="103">
        <v>6.386E-2</v>
      </c>
    </row>
    <row r="51" spans="4:11" ht="15.75" customHeight="1" x14ac:dyDescent="0.25">
      <c r="D51" s="33"/>
      <c r="E51" s="33"/>
      <c r="F51" s="81">
        <v>36587</v>
      </c>
      <c r="G51" s="103">
        <v>6.5129999999999993E-2</v>
      </c>
      <c r="H51" s="103">
        <v>6.5790000000000001E-2</v>
      </c>
      <c r="I51" s="103">
        <v>6.583E-2</v>
      </c>
      <c r="J51" s="103"/>
      <c r="K51" s="103">
        <v>6.3840000000000008E-2</v>
      </c>
    </row>
    <row r="52" spans="4:11" ht="15.75" customHeight="1" x14ac:dyDescent="0.25">
      <c r="D52" s="33"/>
      <c r="E52" s="33"/>
      <c r="F52" s="81">
        <v>36588</v>
      </c>
      <c r="G52" s="103">
        <v>6.4950000000000008E-2</v>
      </c>
      <c r="H52" s="103">
        <v>6.5739999999999993E-2</v>
      </c>
      <c r="I52" s="103">
        <v>6.5930000000000002E-2</v>
      </c>
      <c r="J52" s="103"/>
      <c r="K52" s="103">
        <v>6.3879999999999992E-2</v>
      </c>
    </row>
    <row r="53" spans="4:11" ht="15.75" customHeight="1" x14ac:dyDescent="0.25">
      <c r="D53" s="33"/>
      <c r="E53" s="33"/>
      <c r="F53" s="81">
        <v>36591</v>
      </c>
      <c r="G53" s="103">
        <v>6.5290000000000001E-2</v>
      </c>
      <c r="H53" s="103">
        <v>6.5979999999999997E-2</v>
      </c>
      <c r="I53" s="103">
        <v>6.6250000000000003E-2</v>
      </c>
      <c r="J53" s="103"/>
      <c r="K53" s="103">
        <v>6.411E-2</v>
      </c>
    </row>
    <row r="54" spans="4:11" ht="15.75" customHeight="1" x14ac:dyDescent="0.25">
      <c r="D54" s="33"/>
      <c r="E54" s="33"/>
      <c r="F54" s="81">
        <v>36592</v>
      </c>
      <c r="G54" s="103">
        <v>6.4860000000000001E-2</v>
      </c>
      <c r="H54" s="103">
        <v>6.5500000000000003E-2</v>
      </c>
      <c r="I54" s="103">
        <v>6.5689999999999998E-2</v>
      </c>
      <c r="J54" s="103"/>
      <c r="K54" s="103">
        <v>6.3730000000000009E-2</v>
      </c>
    </row>
    <row r="55" spans="4:11" ht="15.75" customHeight="1" x14ac:dyDescent="0.25">
      <c r="D55" s="33"/>
      <c r="E55" s="33"/>
      <c r="F55" s="81">
        <v>36593</v>
      </c>
      <c r="G55" s="103">
        <v>6.4950000000000008E-2</v>
      </c>
      <c r="H55" s="103">
        <v>6.5629999999999994E-2</v>
      </c>
      <c r="I55" s="103">
        <v>6.5780000000000005E-2</v>
      </c>
      <c r="J55" s="103"/>
      <c r="K55" s="103">
        <v>6.3789999999999999E-2</v>
      </c>
    </row>
    <row r="56" spans="4:11" ht="15.75" customHeight="1" x14ac:dyDescent="0.25">
      <c r="D56" s="33"/>
      <c r="E56" s="33"/>
      <c r="F56" s="81">
        <v>36594</v>
      </c>
      <c r="G56" s="103">
        <v>6.4770000000000008E-2</v>
      </c>
      <c r="H56" s="103">
        <v>6.5329999999999999E-2</v>
      </c>
      <c r="I56" s="103">
        <v>6.5460000000000004E-2</v>
      </c>
      <c r="J56" s="103"/>
      <c r="K56" s="103">
        <v>6.343E-2</v>
      </c>
    </row>
    <row r="57" spans="4:11" ht="15.75" customHeight="1" x14ac:dyDescent="0.25">
      <c r="D57" s="33"/>
      <c r="E57" s="33"/>
      <c r="F57" s="81">
        <v>36595</v>
      </c>
      <c r="G57" s="103">
        <v>6.5369999999999998E-2</v>
      </c>
      <c r="H57" s="103">
        <v>6.5990000000000007E-2</v>
      </c>
      <c r="I57" s="103">
        <v>6.5949999999999995E-2</v>
      </c>
      <c r="J57" s="103"/>
      <c r="K57" s="103">
        <v>6.3829999999999998E-2</v>
      </c>
    </row>
    <row r="58" spans="4:11" ht="15.75" customHeight="1" x14ac:dyDescent="0.25">
      <c r="D58" s="33"/>
      <c r="E58" s="33"/>
      <c r="F58" s="81">
        <v>36598</v>
      </c>
      <c r="G58" s="103">
        <v>6.5110000000000001E-2</v>
      </c>
      <c r="H58" s="103">
        <v>6.5570000000000003E-2</v>
      </c>
      <c r="I58" s="103">
        <v>6.5640000000000004E-2</v>
      </c>
      <c r="J58" s="103"/>
      <c r="K58" s="103">
        <v>6.3700000000000007E-2</v>
      </c>
    </row>
    <row r="59" spans="4:11" ht="15.75" customHeight="1" x14ac:dyDescent="0.25">
      <c r="D59" s="33"/>
      <c r="E59" s="33"/>
      <c r="F59" s="81">
        <v>36599</v>
      </c>
      <c r="G59" s="103">
        <v>6.4680000000000001E-2</v>
      </c>
      <c r="H59" s="103">
        <v>6.5040000000000001E-2</v>
      </c>
      <c r="I59" s="103">
        <v>6.4920000000000005E-2</v>
      </c>
      <c r="J59" s="103"/>
      <c r="K59" s="103">
        <v>6.2920000000000004E-2</v>
      </c>
    </row>
    <row r="60" spans="4:11" ht="15.75" customHeight="1" x14ac:dyDescent="0.25">
      <c r="D60" s="33"/>
      <c r="E60" s="33"/>
      <c r="F60" s="81">
        <v>36600</v>
      </c>
      <c r="G60" s="103">
        <v>6.4939999999999998E-2</v>
      </c>
      <c r="H60" s="103">
        <v>6.5279999999999991E-2</v>
      </c>
      <c r="I60" s="103">
        <v>6.4960000000000004E-2</v>
      </c>
      <c r="J60" s="103"/>
      <c r="K60" s="103">
        <v>6.2910000000000008E-2</v>
      </c>
    </row>
    <row r="61" spans="4:11" ht="15.75" customHeight="1" x14ac:dyDescent="0.25">
      <c r="D61" s="33"/>
      <c r="E61" s="33"/>
      <c r="F61" s="81">
        <v>36601</v>
      </c>
      <c r="G61" s="103">
        <v>6.4850000000000005E-2</v>
      </c>
      <c r="H61" s="103">
        <v>6.4860000000000001E-2</v>
      </c>
      <c r="I61" s="103">
        <v>6.4570000000000002E-2</v>
      </c>
      <c r="J61" s="103"/>
      <c r="K61" s="103">
        <v>6.2449999999999999E-2</v>
      </c>
    </row>
    <row r="62" spans="4:11" ht="15.75" customHeight="1" x14ac:dyDescent="0.25">
      <c r="D62" s="33"/>
      <c r="E62" s="33"/>
      <c r="F62" s="81">
        <v>36602</v>
      </c>
      <c r="G62" s="103">
        <v>6.4850000000000005E-2</v>
      </c>
      <c r="H62" s="103">
        <v>6.4740000000000006E-2</v>
      </c>
      <c r="I62" s="103">
        <v>6.4460000000000003E-2</v>
      </c>
      <c r="J62" s="103"/>
      <c r="K62" s="103">
        <v>6.1940000000000002E-2</v>
      </c>
    </row>
    <row r="63" spans="4:11" ht="15.75" customHeight="1" x14ac:dyDescent="0.25">
      <c r="D63" s="33"/>
      <c r="E63" s="33"/>
      <c r="F63" s="81">
        <v>36605</v>
      </c>
      <c r="G63" s="103">
        <v>6.5099999999999991E-2</v>
      </c>
      <c r="H63" s="103">
        <v>6.5110000000000001E-2</v>
      </c>
      <c r="I63" s="103">
        <v>6.4500000000000002E-2</v>
      </c>
      <c r="J63" s="103"/>
      <c r="K63" s="103">
        <v>6.1829999999999996E-2</v>
      </c>
    </row>
    <row r="64" spans="4:11" ht="15.75" customHeight="1" x14ac:dyDescent="0.25">
      <c r="D64" s="33"/>
      <c r="E64" s="33"/>
      <c r="F64" s="81">
        <v>36606</v>
      </c>
      <c r="G64" s="103">
        <v>6.5019999999999994E-2</v>
      </c>
      <c r="H64" s="103">
        <v>6.4930000000000002E-2</v>
      </c>
      <c r="I64" s="103">
        <v>6.4259999999999998E-2</v>
      </c>
      <c r="J64" s="103"/>
      <c r="K64" s="103">
        <v>6.1349999999999995E-2</v>
      </c>
    </row>
    <row r="65" spans="4:11" ht="15.75" customHeight="1" x14ac:dyDescent="0.25">
      <c r="D65" s="33"/>
      <c r="E65" s="33"/>
      <c r="F65" s="81">
        <v>36607</v>
      </c>
      <c r="G65" s="103">
        <v>6.4750000000000002E-2</v>
      </c>
      <c r="H65" s="103">
        <v>6.4570000000000002E-2</v>
      </c>
      <c r="I65" s="103">
        <v>6.3909999999999995E-2</v>
      </c>
      <c r="J65" s="103"/>
      <c r="K65" s="103">
        <v>6.1120000000000001E-2</v>
      </c>
    </row>
    <row r="66" spans="4:11" ht="15.75" customHeight="1" x14ac:dyDescent="0.25">
      <c r="D66" s="33"/>
      <c r="E66" s="33"/>
      <c r="F66" s="81">
        <v>36608</v>
      </c>
      <c r="G66" s="103">
        <v>6.5009999999999998E-2</v>
      </c>
      <c r="H66" s="103">
        <v>6.4809999999999993E-2</v>
      </c>
      <c r="I66" s="103">
        <v>6.3829999999999998E-2</v>
      </c>
      <c r="J66" s="103"/>
      <c r="K66" s="103">
        <v>6.0780000000000001E-2</v>
      </c>
    </row>
    <row r="67" spans="4:11" ht="15.75" customHeight="1" x14ac:dyDescent="0.25">
      <c r="D67" s="33"/>
      <c r="E67" s="33"/>
      <c r="F67" s="81">
        <v>36609</v>
      </c>
      <c r="G67" s="103">
        <v>6.6239999999999993E-2</v>
      </c>
      <c r="H67" s="103">
        <v>6.5960000000000005E-2</v>
      </c>
      <c r="I67" s="103">
        <v>6.5000000000000002E-2</v>
      </c>
      <c r="J67" s="103"/>
      <c r="K67" s="103">
        <v>6.191E-2</v>
      </c>
    </row>
    <row r="68" spans="4:11" ht="15.75" customHeight="1" x14ac:dyDescent="0.25">
      <c r="D68" s="33"/>
      <c r="E68" s="33"/>
      <c r="F68" s="81">
        <v>36612</v>
      </c>
      <c r="G68" s="103">
        <v>6.615E-2</v>
      </c>
      <c r="H68" s="103">
        <v>6.6029999999999991E-2</v>
      </c>
      <c r="I68" s="103">
        <v>6.5040000000000001E-2</v>
      </c>
      <c r="J68" s="103"/>
      <c r="K68" s="103">
        <v>6.1849999999999995E-2</v>
      </c>
    </row>
    <row r="69" spans="4:11" ht="15.75" customHeight="1" x14ac:dyDescent="0.25">
      <c r="D69" s="33"/>
      <c r="E69" s="33"/>
      <c r="F69" s="81">
        <v>36613</v>
      </c>
      <c r="G69" s="103">
        <v>6.5979999999999997E-2</v>
      </c>
      <c r="H69" s="103">
        <v>6.5540000000000001E-2</v>
      </c>
      <c r="I69" s="103">
        <v>6.4450000000000007E-2</v>
      </c>
      <c r="J69" s="103"/>
      <c r="K69" s="103">
        <v>6.1509999999999995E-2</v>
      </c>
    </row>
    <row r="70" spans="4:11" ht="15.75" customHeight="1" x14ac:dyDescent="0.25">
      <c r="D70" s="33"/>
      <c r="E70" s="33"/>
      <c r="F70" s="81">
        <v>36614</v>
      </c>
      <c r="G70" s="103">
        <v>6.5890000000000004E-2</v>
      </c>
      <c r="H70" s="103">
        <v>6.5430000000000002E-2</v>
      </c>
      <c r="I70" s="103">
        <v>6.4369999999999997E-2</v>
      </c>
      <c r="J70" s="103"/>
      <c r="K70" s="103">
        <v>6.1470000000000004E-2</v>
      </c>
    </row>
    <row r="71" spans="4:11" ht="15.75" customHeight="1" x14ac:dyDescent="0.25">
      <c r="D71" s="33"/>
      <c r="E71" s="33"/>
      <c r="F71" s="81">
        <v>36615</v>
      </c>
      <c r="G71" s="103">
        <v>6.4839999999999995E-2</v>
      </c>
      <c r="H71" s="103">
        <v>6.4579999999999999E-2</v>
      </c>
      <c r="I71" s="103">
        <v>6.3369999999999996E-2</v>
      </c>
      <c r="J71" s="103"/>
      <c r="K71" s="103">
        <v>6.055E-2</v>
      </c>
    </row>
    <row r="72" spans="4:11" ht="15.75" customHeight="1" x14ac:dyDescent="0.25">
      <c r="D72" s="33"/>
      <c r="E72" s="33"/>
      <c r="F72" s="81">
        <v>36616</v>
      </c>
      <c r="G72" s="103">
        <v>6.479E-2</v>
      </c>
      <c r="H72" s="103">
        <v>6.4280000000000004E-2</v>
      </c>
      <c r="I72" s="103">
        <v>6.3140000000000002E-2</v>
      </c>
      <c r="J72" s="103"/>
      <c r="K72" s="103">
        <v>6.0039999999999996E-2</v>
      </c>
    </row>
    <row r="73" spans="4:11" ht="15.75" customHeight="1" x14ac:dyDescent="0.25">
      <c r="D73" s="33"/>
      <c r="E73" s="33"/>
      <c r="F73" s="81">
        <v>36619</v>
      </c>
      <c r="G73" s="103">
        <v>6.4189999999999997E-2</v>
      </c>
      <c r="H73" s="103">
        <v>6.3730000000000009E-2</v>
      </c>
      <c r="I73" s="103">
        <v>6.2619999999999995E-2</v>
      </c>
      <c r="J73" s="103"/>
      <c r="K73" s="103">
        <v>5.9650000000000002E-2</v>
      </c>
    </row>
    <row r="74" spans="4:11" ht="15.75" customHeight="1" x14ac:dyDescent="0.25">
      <c r="D74" s="33"/>
      <c r="E74" s="33"/>
      <c r="F74" s="81">
        <v>36620</v>
      </c>
      <c r="G74" s="103">
        <v>6.3079999999999997E-2</v>
      </c>
      <c r="H74" s="103">
        <v>6.2279999999999995E-2</v>
      </c>
      <c r="I74" s="103">
        <v>6.1429999999999998E-2</v>
      </c>
      <c r="J74" s="103"/>
      <c r="K74" s="103">
        <v>5.8949999999999995E-2</v>
      </c>
    </row>
    <row r="75" spans="4:11" ht="15.75" customHeight="1" x14ac:dyDescent="0.25">
      <c r="D75" s="33"/>
      <c r="E75" s="33"/>
      <c r="F75" s="81">
        <v>36621</v>
      </c>
      <c r="G75" s="103">
        <v>6.3E-2</v>
      </c>
      <c r="H75" s="103">
        <v>6.2460000000000002E-2</v>
      </c>
      <c r="I75" s="103">
        <v>6.1310000000000003E-2</v>
      </c>
      <c r="J75" s="103"/>
      <c r="K75" s="103">
        <v>5.8720000000000001E-2</v>
      </c>
    </row>
    <row r="76" spans="4:11" ht="15.75" customHeight="1" x14ac:dyDescent="0.25">
      <c r="D76" s="33"/>
      <c r="E76" s="33"/>
      <c r="F76" s="81">
        <v>36622</v>
      </c>
      <c r="G76" s="103">
        <v>6.3930000000000001E-2</v>
      </c>
      <c r="H76" s="103">
        <v>6.3369999999999996E-2</v>
      </c>
      <c r="I76" s="103">
        <v>6.2270000000000006E-2</v>
      </c>
      <c r="J76" s="103"/>
      <c r="K76" s="103">
        <v>5.9340000000000004E-2</v>
      </c>
    </row>
    <row r="77" spans="4:11" ht="15.75" customHeight="1" x14ac:dyDescent="0.25">
      <c r="D77" s="33"/>
      <c r="E77" s="33"/>
      <c r="F77" s="81">
        <v>36623</v>
      </c>
      <c r="G77" s="103">
        <v>6.3659999999999994E-2</v>
      </c>
      <c r="H77" s="103">
        <v>6.3009999999999997E-2</v>
      </c>
      <c r="I77" s="103">
        <v>6.1799999999999994E-2</v>
      </c>
      <c r="J77" s="103"/>
      <c r="K77" s="103">
        <v>5.8529999999999999E-2</v>
      </c>
    </row>
    <row r="78" spans="4:11" ht="15.75" customHeight="1" x14ac:dyDescent="0.25">
      <c r="D78" s="33"/>
      <c r="E78" s="33"/>
      <c r="F78" s="81">
        <v>36626</v>
      </c>
      <c r="G78" s="103">
        <v>6.2630000000000005E-2</v>
      </c>
      <c r="H78" s="103">
        <v>6.1969999999999997E-2</v>
      </c>
      <c r="I78" s="103">
        <v>6.0650000000000003E-2</v>
      </c>
      <c r="J78" s="103"/>
      <c r="K78" s="103">
        <v>5.7709999999999997E-2</v>
      </c>
    </row>
    <row r="79" spans="4:11" ht="15.75" customHeight="1" x14ac:dyDescent="0.25">
      <c r="D79" s="33"/>
      <c r="E79" s="33"/>
      <c r="F79" s="81">
        <v>36627</v>
      </c>
      <c r="G79" s="103">
        <v>6.3310000000000005E-2</v>
      </c>
      <c r="H79" s="103">
        <v>6.2820000000000001E-2</v>
      </c>
      <c r="I79" s="103">
        <v>6.1719999999999997E-2</v>
      </c>
      <c r="J79" s="103"/>
      <c r="K79" s="103">
        <v>5.8819999999999997E-2</v>
      </c>
    </row>
    <row r="80" spans="4:11" ht="15.75" customHeight="1" x14ac:dyDescent="0.25">
      <c r="D80" s="33"/>
      <c r="E80" s="33"/>
      <c r="F80" s="81">
        <v>36628</v>
      </c>
      <c r="G80" s="103">
        <v>6.3570000000000002E-2</v>
      </c>
      <c r="H80" s="103">
        <v>6.3129999999999992E-2</v>
      </c>
      <c r="I80" s="103">
        <v>6.216E-2</v>
      </c>
      <c r="J80" s="103"/>
      <c r="K80" s="103">
        <v>5.9349999999999993E-2</v>
      </c>
    </row>
    <row r="81" spans="4:11" ht="15.75" customHeight="1" x14ac:dyDescent="0.25">
      <c r="D81" s="33"/>
      <c r="E81" s="33"/>
      <c r="F81" s="81">
        <v>36629</v>
      </c>
      <c r="G81" s="103">
        <v>6.3479999999999995E-2</v>
      </c>
      <c r="H81" s="103">
        <v>6.2820000000000001E-2</v>
      </c>
      <c r="I81" s="103">
        <v>6.1929999999999999E-2</v>
      </c>
      <c r="J81" s="103"/>
      <c r="K81" s="103">
        <v>5.9059999999999994E-2</v>
      </c>
    </row>
    <row r="82" spans="4:11" ht="15.75" customHeight="1" x14ac:dyDescent="0.25">
      <c r="D82" s="33"/>
      <c r="E82" s="33"/>
      <c r="F82" s="81">
        <v>36630</v>
      </c>
      <c r="G82" s="103">
        <v>6.2350000000000003E-2</v>
      </c>
      <c r="H82" s="103">
        <v>6.2030000000000002E-2</v>
      </c>
      <c r="I82" s="103">
        <v>6.1089999999999998E-2</v>
      </c>
      <c r="J82" s="103"/>
      <c r="K82" s="103">
        <v>5.8499999999999996E-2</v>
      </c>
    </row>
    <row r="83" spans="4:11" ht="15.75" customHeight="1" x14ac:dyDescent="0.25">
      <c r="D83" s="33"/>
      <c r="E83" s="33"/>
      <c r="F83" s="81">
        <v>36633</v>
      </c>
      <c r="G83" s="103">
        <v>6.3159999999999994E-2</v>
      </c>
      <c r="H83" s="103">
        <v>6.3250000000000001E-2</v>
      </c>
      <c r="I83" s="103">
        <v>6.2659999999999993E-2</v>
      </c>
      <c r="J83" s="103"/>
      <c r="K83" s="103">
        <v>6.0380000000000003E-2</v>
      </c>
    </row>
    <row r="84" spans="4:11" ht="15.75" customHeight="1" x14ac:dyDescent="0.25">
      <c r="D84" s="33"/>
      <c r="E84" s="33"/>
      <c r="F84" s="81">
        <v>36634</v>
      </c>
      <c r="G84" s="103">
        <v>6.3289999999999999E-2</v>
      </c>
      <c r="H84" s="103">
        <v>6.3310000000000005E-2</v>
      </c>
      <c r="I84" s="103">
        <v>6.2780000000000002E-2</v>
      </c>
      <c r="J84" s="103"/>
      <c r="K84" s="103">
        <v>6.0590000000000005E-2</v>
      </c>
    </row>
    <row r="85" spans="4:11" ht="15.75" customHeight="1" x14ac:dyDescent="0.25">
      <c r="D85" s="33"/>
      <c r="E85" s="33"/>
      <c r="F85" s="81">
        <v>36635</v>
      </c>
      <c r="G85" s="103">
        <v>6.3200000000000006E-2</v>
      </c>
      <c r="H85" s="103">
        <v>6.2950000000000006E-2</v>
      </c>
      <c r="I85" s="103">
        <v>6.2300000000000001E-2</v>
      </c>
      <c r="J85" s="103"/>
      <c r="K85" s="103">
        <v>5.9920000000000001E-2</v>
      </c>
    </row>
    <row r="86" spans="4:11" ht="15.75" customHeight="1" x14ac:dyDescent="0.25">
      <c r="D86" s="33"/>
      <c r="E86" s="33"/>
      <c r="F86" s="81">
        <v>36636</v>
      </c>
      <c r="G86" s="103">
        <v>6.3619999999999996E-2</v>
      </c>
      <c r="H86" s="103">
        <v>6.2950000000000006E-2</v>
      </c>
      <c r="I86" s="103">
        <v>6.2350000000000003E-2</v>
      </c>
      <c r="J86" s="103"/>
      <c r="K86" s="103">
        <v>5.994E-2</v>
      </c>
    </row>
    <row r="87" spans="4:11" ht="15.75" customHeight="1" x14ac:dyDescent="0.25">
      <c r="D87" s="33"/>
      <c r="E87" s="33"/>
      <c r="F87" s="81">
        <v>36640</v>
      </c>
      <c r="G87" s="103">
        <v>6.3879999999999992E-2</v>
      </c>
      <c r="H87" s="103">
        <v>6.3320000000000001E-2</v>
      </c>
      <c r="I87" s="103">
        <v>6.2600000000000003E-2</v>
      </c>
      <c r="J87" s="103"/>
      <c r="K87" s="103">
        <v>6.0170000000000001E-2</v>
      </c>
    </row>
    <row r="88" spans="4:11" ht="15.75" customHeight="1" x14ac:dyDescent="0.25">
      <c r="D88" s="33"/>
      <c r="E88" s="33"/>
      <c r="F88" s="81">
        <v>36641</v>
      </c>
      <c r="G88" s="103">
        <v>6.4839999999999995E-2</v>
      </c>
      <c r="H88" s="103">
        <v>6.4310000000000006E-2</v>
      </c>
      <c r="I88" s="103">
        <v>6.3730000000000009E-2</v>
      </c>
      <c r="J88" s="103"/>
      <c r="K88" s="103">
        <v>6.1280000000000001E-2</v>
      </c>
    </row>
    <row r="89" spans="4:11" ht="15.75" customHeight="1" x14ac:dyDescent="0.25">
      <c r="D89" s="33"/>
      <c r="E89" s="33"/>
      <c r="F89" s="81">
        <v>36642</v>
      </c>
      <c r="G89" s="103">
        <v>6.5009999999999998E-2</v>
      </c>
      <c r="H89" s="103">
        <v>6.4680000000000001E-2</v>
      </c>
      <c r="I89" s="103">
        <v>6.3850000000000004E-2</v>
      </c>
      <c r="J89" s="103"/>
      <c r="K89" s="103">
        <v>6.13E-2</v>
      </c>
    </row>
    <row r="90" spans="4:11" ht="15.75" customHeight="1" x14ac:dyDescent="0.25">
      <c r="D90" s="33"/>
      <c r="E90" s="33"/>
      <c r="F90" s="81">
        <v>36643</v>
      </c>
      <c r="G90" s="103">
        <v>6.6130000000000008E-2</v>
      </c>
      <c r="H90" s="103">
        <v>6.5930000000000002E-2</v>
      </c>
      <c r="I90" s="103">
        <v>6.5159999999999996E-2</v>
      </c>
      <c r="J90" s="103"/>
      <c r="K90" s="103">
        <v>6.2230000000000001E-2</v>
      </c>
    </row>
    <row r="91" spans="4:11" ht="15.75" customHeight="1" x14ac:dyDescent="0.25">
      <c r="D91" s="33"/>
      <c r="E91" s="33"/>
      <c r="F91" s="81">
        <v>36644</v>
      </c>
      <c r="G91" s="103">
        <v>6.676E-2</v>
      </c>
      <c r="H91" s="103">
        <v>6.6180000000000003E-2</v>
      </c>
      <c r="I91" s="103">
        <v>6.5380000000000008E-2</v>
      </c>
      <c r="J91" s="103"/>
      <c r="K91" s="103">
        <v>6.2119999999999995E-2</v>
      </c>
    </row>
    <row r="92" spans="4:11" ht="15.75" customHeight="1" x14ac:dyDescent="0.25">
      <c r="D92" s="33"/>
      <c r="E92" s="33"/>
      <c r="F92" s="81">
        <v>36647</v>
      </c>
      <c r="G92" s="103">
        <v>6.719E-2</v>
      </c>
      <c r="H92" s="103">
        <v>6.6559999999999994E-2</v>
      </c>
      <c r="I92" s="103">
        <v>6.5869999999999998E-2</v>
      </c>
      <c r="J92" s="103"/>
      <c r="K92" s="103">
        <v>6.2780000000000002E-2</v>
      </c>
    </row>
    <row r="93" spans="4:11" ht="15.75" customHeight="1" x14ac:dyDescent="0.25">
      <c r="D93" s="33"/>
      <c r="E93" s="33"/>
      <c r="F93" s="81">
        <v>36648</v>
      </c>
      <c r="G93" s="103">
        <v>6.7110000000000003E-2</v>
      </c>
      <c r="H93" s="103">
        <v>6.6689999999999999E-2</v>
      </c>
      <c r="I93" s="103">
        <v>6.5839999999999996E-2</v>
      </c>
      <c r="J93" s="103"/>
      <c r="K93" s="103">
        <v>6.2990000000000004E-2</v>
      </c>
    </row>
    <row r="94" spans="4:11" ht="15.75" customHeight="1" x14ac:dyDescent="0.25">
      <c r="D94" s="33"/>
      <c r="E94" s="33"/>
      <c r="F94" s="81">
        <v>36649</v>
      </c>
      <c r="G94" s="103">
        <v>6.7460000000000006E-2</v>
      </c>
      <c r="H94" s="103">
        <v>6.7199999999999996E-2</v>
      </c>
      <c r="I94" s="103">
        <v>6.6630000000000009E-2</v>
      </c>
      <c r="J94" s="103"/>
      <c r="K94" s="103">
        <v>6.4009999999999997E-2</v>
      </c>
    </row>
    <row r="95" spans="4:11" ht="15.75" customHeight="1" x14ac:dyDescent="0.25">
      <c r="D95" s="33"/>
      <c r="E95" s="33"/>
      <c r="F95" s="81">
        <v>36650</v>
      </c>
      <c r="G95" s="103">
        <v>6.7539999999999989E-2</v>
      </c>
      <c r="H95" s="103">
        <v>6.7449999999999996E-2</v>
      </c>
      <c r="I95" s="103">
        <v>6.6799999999999998E-2</v>
      </c>
      <c r="J95" s="103"/>
      <c r="K95" s="103">
        <v>6.4269999999999994E-2</v>
      </c>
    </row>
    <row r="96" spans="4:11" ht="15.75" customHeight="1" x14ac:dyDescent="0.25">
      <c r="D96" s="33"/>
      <c r="E96" s="33"/>
      <c r="F96" s="81">
        <v>36651</v>
      </c>
      <c r="G96" s="103">
        <v>6.8239999999999995E-2</v>
      </c>
      <c r="H96" s="103">
        <v>6.8229999999999999E-2</v>
      </c>
      <c r="I96" s="103">
        <v>6.7640000000000006E-2</v>
      </c>
      <c r="J96" s="103"/>
      <c r="K96" s="103">
        <v>6.5049999999999997E-2</v>
      </c>
    </row>
    <row r="97" spans="4:11" ht="15.75" customHeight="1" x14ac:dyDescent="0.25">
      <c r="D97" s="33"/>
      <c r="E97" s="33"/>
      <c r="F97" s="81">
        <v>36654</v>
      </c>
      <c r="G97" s="103">
        <v>6.8510000000000001E-2</v>
      </c>
      <c r="H97" s="103">
        <v>6.8489999999999995E-2</v>
      </c>
      <c r="I97" s="103">
        <v>6.8099999999999994E-2</v>
      </c>
      <c r="J97" s="103"/>
      <c r="K97" s="103">
        <v>6.5599999999999992E-2</v>
      </c>
    </row>
    <row r="98" spans="4:11" ht="15.75" customHeight="1" x14ac:dyDescent="0.25">
      <c r="D98" s="33"/>
      <c r="E98" s="33"/>
      <c r="F98" s="81">
        <v>36655</v>
      </c>
      <c r="G98" s="103">
        <v>6.8430000000000005E-2</v>
      </c>
      <c r="H98" s="103">
        <v>6.83E-2</v>
      </c>
      <c r="I98" s="103">
        <v>6.7900000000000002E-2</v>
      </c>
      <c r="J98" s="103"/>
      <c r="K98" s="103">
        <v>6.5290000000000001E-2</v>
      </c>
    </row>
    <row r="99" spans="4:11" ht="15.75" customHeight="1" x14ac:dyDescent="0.25">
      <c r="D99" s="33"/>
      <c r="E99" s="33"/>
      <c r="F99" s="81">
        <v>36656</v>
      </c>
      <c r="G99" s="103">
        <v>6.7909999999999998E-2</v>
      </c>
      <c r="H99" s="103">
        <v>6.7799999999999999E-2</v>
      </c>
      <c r="I99" s="103">
        <v>6.6500000000000004E-2</v>
      </c>
      <c r="J99" s="103"/>
      <c r="K99" s="103">
        <v>6.4199999999999993E-2</v>
      </c>
    </row>
    <row r="100" spans="4:11" ht="15.75" customHeight="1" x14ac:dyDescent="0.25">
      <c r="D100" s="33"/>
      <c r="E100" s="33"/>
      <c r="F100" s="81">
        <v>36657</v>
      </c>
      <c r="G100" s="103">
        <v>6.8089999999999998E-2</v>
      </c>
      <c r="H100" s="103">
        <v>6.7799999999999999E-2</v>
      </c>
      <c r="I100" s="103">
        <v>6.6549999999999998E-2</v>
      </c>
      <c r="J100" s="103"/>
      <c r="K100" s="103">
        <v>6.4089999999999994E-2</v>
      </c>
    </row>
    <row r="101" spans="4:11" ht="15.75" customHeight="1" x14ac:dyDescent="0.25">
      <c r="D101" s="33"/>
      <c r="E101" s="33"/>
      <c r="F101" s="81">
        <v>36658</v>
      </c>
      <c r="G101" s="103">
        <v>6.8970000000000004E-2</v>
      </c>
      <c r="H101" s="103">
        <v>6.8769999999999998E-2</v>
      </c>
      <c r="I101" s="103">
        <v>6.7670000000000008E-2</v>
      </c>
      <c r="J101" s="103"/>
      <c r="K101" s="103">
        <v>6.5119999999999997E-2</v>
      </c>
    </row>
    <row r="102" spans="4:11" ht="15.75" customHeight="1" x14ac:dyDescent="0.25">
      <c r="D102" s="33"/>
      <c r="E102" s="33"/>
      <c r="F102" s="81">
        <v>36661</v>
      </c>
      <c r="G102" s="103">
        <v>6.8449999999999997E-2</v>
      </c>
      <c r="H102" s="103">
        <v>6.8199999999999997E-2</v>
      </c>
      <c r="I102" s="103">
        <v>6.7070000000000005E-2</v>
      </c>
      <c r="J102" s="103"/>
      <c r="K102" s="103">
        <v>6.4460000000000003E-2</v>
      </c>
    </row>
    <row r="103" spans="4:11" ht="15.75" customHeight="1" x14ac:dyDescent="0.25">
      <c r="D103" s="33"/>
      <c r="E103" s="33"/>
      <c r="F103" s="81">
        <v>36662</v>
      </c>
      <c r="G103" s="103">
        <v>6.8720000000000003E-2</v>
      </c>
      <c r="H103" s="103">
        <v>6.8400000000000002E-2</v>
      </c>
      <c r="I103" s="103">
        <v>6.7180000000000004E-2</v>
      </c>
      <c r="J103" s="103"/>
      <c r="K103" s="103">
        <v>6.4240000000000005E-2</v>
      </c>
    </row>
    <row r="104" spans="4:11" ht="15.75" customHeight="1" x14ac:dyDescent="0.25">
      <c r="D104" s="33"/>
      <c r="E104" s="33"/>
      <c r="F104" s="81">
        <v>36663</v>
      </c>
      <c r="G104" s="103">
        <v>6.8989999999999996E-2</v>
      </c>
      <c r="H104" s="103">
        <v>6.8360000000000004E-2</v>
      </c>
      <c r="I104" s="103">
        <v>6.7519999999999997E-2</v>
      </c>
      <c r="J104" s="103"/>
      <c r="K104" s="103">
        <v>6.4960000000000004E-2</v>
      </c>
    </row>
    <row r="105" spans="4:11" ht="15.75" customHeight="1" x14ac:dyDescent="0.25">
      <c r="D105" s="33"/>
      <c r="E105" s="33"/>
      <c r="F105" s="81">
        <v>36664</v>
      </c>
      <c r="G105" s="103">
        <v>6.9080000000000003E-2</v>
      </c>
      <c r="H105" s="103">
        <v>6.8839999999999998E-2</v>
      </c>
      <c r="I105" s="103">
        <v>6.7629999999999996E-2</v>
      </c>
      <c r="J105" s="103"/>
      <c r="K105" s="103">
        <v>6.54E-2</v>
      </c>
    </row>
    <row r="106" spans="4:11" ht="15.75" customHeight="1" x14ac:dyDescent="0.25">
      <c r="D106" s="33"/>
      <c r="E106" s="33"/>
      <c r="F106" s="81">
        <v>36665</v>
      </c>
      <c r="G106" s="103">
        <v>6.8400000000000002E-2</v>
      </c>
      <c r="H106" s="103">
        <v>6.8229999999999999E-2</v>
      </c>
      <c r="I106" s="103">
        <v>6.7030000000000006E-2</v>
      </c>
      <c r="J106" s="103"/>
      <c r="K106" s="103">
        <v>6.4939999999999998E-2</v>
      </c>
    </row>
    <row r="107" spans="4:11" ht="15.75" customHeight="1" x14ac:dyDescent="0.25">
      <c r="D107" s="33"/>
      <c r="E107" s="33"/>
      <c r="F107" s="81">
        <v>36668</v>
      </c>
      <c r="G107" s="103">
        <v>6.8140000000000006E-2</v>
      </c>
      <c r="H107" s="103">
        <v>6.7699999999999996E-2</v>
      </c>
      <c r="I107" s="103">
        <v>6.658E-2</v>
      </c>
      <c r="J107" s="103"/>
      <c r="K107" s="103">
        <v>6.4390000000000003E-2</v>
      </c>
    </row>
    <row r="108" spans="4:11" ht="15.75" customHeight="1" x14ac:dyDescent="0.25">
      <c r="D108" s="33"/>
      <c r="E108" s="33"/>
      <c r="F108" s="81">
        <v>36669</v>
      </c>
      <c r="G108" s="103">
        <v>6.7879999999999996E-2</v>
      </c>
      <c r="H108" s="103">
        <v>6.7720000000000002E-2</v>
      </c>
      <c r="I108" s="103">
        <v>6.658E-2</v>
      </c>
      <c r="J108" s="103"/>
      <c r="K108" s="103">
        <v>6.4349999999999991E-2</v>
      </c>
    </row>
    <row r="109" spans="4:11" ht="15.75" customHeight="1" x14ac:dyDescent="0.25">
      <c r="D109" s="33"/>
      <c r="E109" s="33"/>
      <c r="F109" s="81">
        <v>36670</v>
      </c>
      <c r="G109" s="103">
        <v>6.8319999999999992E-2</v>
      </c>
      <c r="H109" s="103">
        <v>6.8199999999999997E-2</v>
      </c>
      <c r="I109" s="103">
        <v>6.7060000000000008E-2</v>
      </c>
      <c r="J109" s="103"/>
      <c r="K109" s="103">
        <v>6.4699999999999994E-2</v>
      </c>
    </row>
    <row r="110" spans="4:11" ht="15.75" customHeight="1" x14ac:dyDescent="0.25">
      <c r="D110" s="33"/>
      <c r="E110" s="33"/>
      <c r="F110" s="81">
        <v>36671</v>
      </c>
      <c r="G110" s="103">
        <v>6.7099999999999993E-2</v>
      </c>
      <c r="H110" s="103">
        <v>6.7320000000000005E-2</v>
      </c>
      <c r="I110" s="103">
        <v>6.6280000000000006E-2</v>
      </c>
      <c r="J110" s="103"/>
      <c r="K110" s="103">
        <v>6.3939999999999997E-2</v>
      </c>
    </row>
    <row r="111" spans="4:11" ht="15.75" customHeight="1" x14ac:dyDescent="0.25">
      <c r="D111" s="33"/>
      <c r="E111" s="33"/>
      <c r="F111" s="81">
        <v>36672</v>
      </c>
      <c r="G111" s="103">
        <v>6.6720000000000002E-2</v>
      </c>
      <c r="H111" s="103">
        <v>6.6820000000000004E-2</v>
      </c>
      <c r="I111" s="103">
        <v>6.5709999999999991E-2</v>
      </c>
      <c r="J111" s="103"/>
      <c r="K111" s="103">
        <v>6.3310000000000005E-2</v>
      </c>
    </row>
    <row r="112" spans="4:11" ht="15.75" customHeight="1" x14ac:dyDescent="0.25">
      <c r="D112" s="33"/>
      <c r="E112" s="33"/>
      <c r="F112" s="81">
        <v>36676</v>
      </c>
      <c r="G112" s="103">
        <v>6.7309999999999995E-2</v>
      </c>
      <c r="H112" s="103">
        <v>6.7380000000000009E-2</v>
      </c>
      <c r="I112" s="103">
        <v>6.6159999999999997E-2</v>
      </c>
      <c r="J112" s="103"/>
      <c r="K112" s="103">
        <v>6.3759999999999997E-2</v>
      </c>
    </row>
    <row r="113" spans="4:11" ht="15.75" customHeight="1" x14ac:dyDescent="0.25">
      <c r="D113" s="33"/>
      <c r="E113" s="33"/>
      <c r="F113" s="81">
        <v>36677</v>
      </c>
      <c r="G113" s="103">
        <v>6.6720000000000002E-2</v>
      </c>
      <c r="H113" s="103">
        <v>6.6610000000000003E-2</v>
      </c>
      <c r="I113" s="103">
        <v>6.5189999999999998E-2</v>
      </c>
      <c r="J113" s="103"/>
      <c r="K113" s="103">
        <v>6.2719999999999998E-2</v>
      </c>
    </row>
    <row r="114" spans="4:11" ht="15.75" customHeight="1" x14ac:dyDescent="0.25">
      <c r="D114" s="33"/>
      <c r="E114" s="33"/>
      <c r="F114" s="81">
        <v>36678</v>
      </c>
      <c r="G114" s="103">
        <v>6.5869999999999998E-2</v>
      </c>
      <c r="H114" s="103">
        <v>6.5610000000000002E-2</v>
      </c>
      <c r="I114" s="103">
        <v>6.4299999999999996E-2</v>
      </c>
      <c r="J114" s="103"/>
      <c r="K114" s="103">
        <v>6.191E-2</v>
      </c>
    </row>
    <row r="115" spans="4:11" ht="15.75" customHeight="1" x14ac:dyDescent="0.25">
      <c r="D115" s="33"/>
      <c r="E115" s="33"/>
      <c r="F115" s="81">
        <v>36679</v>
      </c>
      <c r="G115" s="103">
        <v>6.5099999999999991E-2</v>
      </c>
      <c r="H115" s="103">
        <v>6.5159999999999996E-2</v>
      </c>
      <c r="I115" s="103">
        <v>6.3739999999999991E-2</v>
      </c>
      <c r="J115" s="103"/>
      <c r="K115" s="103">
        <v>6.1519999999999998E-2</v>
      </c>
    </row>
    <row r="116" spans="4:11" ht="15.75" customHeight="1" x14ac:dyDescent="0.25">
      <c r="D116" s="33"/>
      <c r="E116" s="33"/>
      <c r="F116" s="81">
        <v>36682</v>
      </c>
      <c r="G116" s="103">
        <v>6.4920000000000005E-2</v>
      </c>
      <c r="H116" s="103">
        <v>6.4689999999999998E-2</v>
      </c>
      <c r="I116" s="103">
        <v>6.336E-2</v>
      </c>
      <c r="J116" s="103"/>
      <c r="K116" s="103">
        <v>6.1219999999999997E-2</v>
      </c>
    </row>
    <row r="117" spans="4:11" ht="15.75" customHeight="1" x14ac:dyDescent="0.25">
      <c r="D117" s="33"/>
      <c r="E117" s="33"/>
      <c r="F117" s="81">
        <v>36683</v>
      </c>
      <c r="G117" s="103">
        <v>6.4920000000000005E-2</v>
      </c>
      <c r="H117" s="103">
        <v>6.4880000000000007E-2</v>
      </c>
      <c r="I117" s="103">
        <v>6.3320000000000001E-2</v>
      </c>
      <c r="J117" s="103"/>
      <c r="K117" s="103">
        <v>6.1219999999999997E-2</v>
      </c>
    </row>
    <row r="118" spans="4:11" ht="15.75" customHeight="1" x14ac:dyDescent="0.25">
      <c r="D118" s="33"/>
      <c r="E118" s="33"/>
      <c r="F118" s="81">
        <v>36684</v>
      </c>
      <c r="G118" s="103">
        <v>6.5339999999999995E-2</v>
      </c>
      <c r="H118" s="103">
        <v>6.5119999999999997E-2</v>
      </c>
      <c r="I118" s="103">
        <v>6.3619999999999996E-2</v>
      </c>
      <c r="J118" s="103"/>
      <c r="K118" s="103">
        <v>6.1409999999999999E-2</v>
      </c>
    </row>
    <row r="119" spans="4:11" ht="15.75" customHeight="1" x14ac:dyDescent="0.25">
      <c r="D119" s="33"/>
      <c r="E119" s="33"/>
      <c r="F119" s="81">
        <v>36685</v>
      </c>
      <c r="G119" s="103">
        <v>6.5430000000000002E-2</v>
      </c>
      <c r="H119" s="103">
        <v>6.5189999999999998E-2</v>
      </c>
      <c r="I119" s="103">
        <v>6.3619999999999996E-2</v>
      </c>
      <c r="J119" s="103"/>
      <c r="K119" s="103">
        <v>6.1239999999999996E-2</v>
      </c>
    </row>
    <row r="120" spans="4:11" ht="15.75" customHeight="1" x14ac:dyDescent="0.25">
      <c r="D120" s="33"/>
      <c r="E120" s="33"/>
      <c r="F120" s="81">
        <v>36686</v>
      </c>
      <c r="G120" s="103">
        <v>6.5419999999999992E-2</v>
      </c>
      <c r="H120" s="103">
        <v>6.5279999999999991E-2</v>
      </c>
      <c r="I120" s="103">
        <v>6.361E-2</v>
      </c>
      <c r="J120" s="103"/>
      <c r="K120" s="103">
        <v>6.1260000000000002E-2</v>
      </c>
    </row>
    <row r="121" spans="4:11" ht="15.75" customHeight="1" x14ac:dyDescent="0.25">
      <c r="D121" s="33"/>
      <c r="E121" s="33"/>
      <c r="F121" s="81">
        <v>36689</v>
      </c>
      <c r="G121" s="103">
        <v>6.4989999999999992E-2</v>
      </c>
      <c r="H121" s="103">
        <v>6.4809999999999993E-2</v>
      </c>
      <c r="I121" s="103">
        <v>6.3090000000000007E-2</v>
      </c>
      <c r="J121" s="103"/>
      <c r="K121" s="103">
        <v>6.071E-2</v>
      </c>
    </row>
    <row r="122" spans="4:11" ht="15.75" customHeight="1" x14ac:dyDescent="0.25">
      <c r="D122" s="33"/>
      <c r="E122" s="33"/>
      <c r="F122" s="81">
        <v>36690</v>
      </c>
      <c r="G122" s="103">
        <v>6.4809999999999993E-2</v>
      </c>
      <c r="H122" s="103">
        <v>6.4750000000000002E-2</v>
      </c>
      <c r="I122" s="103">
        <v>6.3230000000000008E-2</v>
      </c>
      <c r="J122" s="103"/>
      <c r="K122" s="103">
        <v>6.1159999999999999E-2</v>
      </c>
    </row>
    <row r="123" spans="4:11" ht="15.75" customHeight="1" x14ac:dyDescent="0.25">
      <c r="D123" s="33"/>
      <c r="E123" s="33"/>
      <c r="F123" s="81">
        <v>36691</v>
      </c>
      <c r="G123" s="103">
        <v>6.4119999999999996E-2</v>
      </c>
      <c r="H123" s="103">
        <v>6.404E-2</v>
      </c>
      <c r="I123" s="103">
        <v>6.2449999999999999E-2</v>
      </c>
      <c r="J123" s="103"/>
      <c r="K123" s="103">
        <v>6.0410000000000005E-2</v>
      </c>
    </row>
    <row r="124" spans="4:11" ht="15.75" customHeight="1" x14ac:dyDescent="0.25">
      <c r="D124" s="33"/>
      <c r="E124" s="33"/>
      <c r="F124" s="81">
        <v>36692</v>
      </c>
      <c r="G124" s="103">
        <v>6.4199999999999993E-2</v>
      </c>
      <c r="H124" s="103">
        <v>6.411E-2</v>
      </c>
      <c r="I124" s="103">
        <v>6.2600000000000003E-2</v>
      </c>
      <c r="J124" s="103"/>
      <c r="K124" s="103">
        <v>6.0499999999999998E-2</v>
      </c>
    </row>
    <row r="125" spans="4:11" ht="15.75" customHeight="1" x14ac:dyDescent="0.25">
      <c r="D125" s="33"/>
      <c r="E125" s="33"/>
      <c r="F125" s="81">
        <v>36693</v>
      </c>
      <c r="G125" s="103">
        <v>6.3500000000000001E-2</v>
      </c>
      <c r="H125" s="103">
        <v>6.3350000000000004E-2</v>
      </c>
      <c r="I125" s="103">
        <v>6.1780000000000002E-2</v>
      </c>
      <c r="J125" s="103"/>
      <c r="K125" s="103">
        <v>5.9709999999999999E-2</v>
      </c>
    </row>
    <row r="126" spans="4:11" ht="15.75" customHeight="1" x14ac:dyDescent="0.25">
      <c r="D126" s="33"/>
      <c r="E126" s="33"/>
      <c r="F126" s="81">
        <v>36696</v>
      </c>
      <c r="G126" s="103">
        <v>6.3840000000000008E-2</v>
      </c>
      <c r="H126" s="103">
        <v>6.3659999999999994E-2</v>
      </c>
      <c r="I126" s="103">
        <v>6.2030000000000002E-2</v>
      </c>
      <c r="J126" s="103"/>
      <c r="K126" s="103">
        <v>5.9989999999999995E-2</v>
      </c>
    </row>
    <row r="127" spans="4:11" ht="15.75" customHeight="1" x14ac:dyDescent="0.25">
      <c r="D127" s="33"/>
      <c r="E127" s="33"/>
      <c r="F127" s="81">
        <v>36697</v>
      </c>
      <c r="G127" s="103">
        <v>6.4269999999999994E-2</v>
      </c>
      <c r="H127" s="103">
        <v>6.3909999999999995E-2</v>
      </c>
      <c r="I127" s="103">
        <v>6.2210000000000001E-2</v>
      </c>
      <c r="J127" s="103"/>
      <c r="K127" s="103">
        <v>6.0199999999999997E-2</v>
      </c>
    </row>
    <row r="128" spans="4:11" ht="15.75" customHeight="1" x14ac:dyDescent="0.25">
      <c r="D128" s="33"/>
      <c r="E128" s="33"/>
      <c r="F128" s="81">
        <v>36698</v>
      </c>
      <c r="G128" s="103">
        <v>6.4960000000000004E-2</v>
      </c>
      <c r="H128" s="103">
        <v>6.4750000000000002E-2</v>
      </c>
      <c r="I128" s="103">
        <v>6.3140000000000002E-2</v>
      </c>
      <c r="J128" s="103"/>
      <c r="K128" s="103">
        <v>6.1130000000000004E-2</v>
      </c>
    </row>
    <row r="129" spans="4:11" ht="15.75" customHeight="1" x14ac:dyDescent="0.25">
      <c r="D129" s="33"/>
      <c r="E129" s="33"/>
      <c r="F129" s="81">
        <v>36699</v>
      </c>
      <c r="G129" s="103">
        <v>6.4869999999999997E-2</v>
      </c>
      <c r="H129" s="103">
        <v>6.4640000000000003E-2</v>
      </c>
      <c r="I129" s="103">
        <v>6.3019999999999993E-2</v>
      </c>
      <c r="J129" s="103"/>
      <c r="K129" s="103">
        <v>6.1040000000000004E-2</v>
      </c>
    </row>
    <row r="130" spans="4:11" ht="15.75" customHeight="1" x14ac:dyDescent="0.25">
      <c r="D130" s="33"/>
      <c r="E130" s="33"/>
      <c r="F130" s="81">
        <v>36700</v>
      </c>
      <c r="G130" s="103">
        <v>6.5390000000000004E-2</v>
      </c>
      <c r="H130" s="103">
        <v>6.5329999999999999E-2</v>
      </c>
      <c r="I130" s="103">
        <v>6.3689999999999997E-2</v>
      </c>
      <c r="J130" s="103"/>
      <c r="K130" s="103">
        <v>6.1849999999999995E-2</v>
      </c>
    </row>
    <row r="131" spans="4:11" ht="15.75" customHeight="1" x14ac:dyDescent="0.25">
      <c r="D131" s="33"/>
      <c r="E131" s="33"/>
      <c r="F131" s="81">
        <v>36703</v>
      </c>
      <c r="G131" s="103">
        <v>6.4860000000000001E-2</v>
      </c>
      <c r="H131" s="103">
        <v>6.4430000000000001E-2</v>
      </c>
      <c r="I131" s="103">
        <v>6.2719999999999998E-2</v>
      </c>
      <c r="J131" s="103"/>
      <c r="K131" s="103">
        <v>6.1020000000000005E-2</v>
      </c>
    </row>
    <row r="132" spans="4:11" ht="15.75" customHeight="1" x14ac:dyDescent="0.25">
      <c r="D132" s="33"/>
      <c r="E132" s="33"/>
      <c r="F132" s="81">
        <v>36704</v>
      </c>
      <c r="G132" s="103">
        <v>6.4939999999999998E-2</v>
      </c>
      <c r="H132" s="103">
        <v>6.4379999999999993E-2</v>
      </c>
      <c r="I132" s="103">
        <v>6.2710000000000002E-2</v>
      </c>
      <c r="J132" s="103"/>
      <c r="K132" s="103">
        <v>6.0850000000000001E-2</v>
      </c>
    </row>
    <row r="133" spans="4:11" ht="15.75" customHeight="1" x14ac:dyDescent="0.25">
      <c r="D133" s="33"/>
      <c r="E133" s="33"/>
      <c r="F133" s="81">
        <v>36705</v>
      </c>
      <c r="G133" s="103">
        <v>6.4589999999999995E-2</v>
      </c>
      <c r="H133" s="103">
        <v>6.4320000000000002E-2</v>
      </c>
      <c r="I133" s="103">
        <v>6.2600000000000003E-2</v>
      </c>
      <c r="J133" s="103"/>
      <c r="K133" s="103">
        <v>6.0999999999999999E-2</v>
      </c>
    </row>
    <row r="134" spans="4:11" ht="15.75" customHeight="1" x14ac:dyDescent="0.25">
      <c r="D134" s="33"/>
      <c r="E134" s="33"/>
      <c r="F134" s="81">
        <v>36706</v>
      </c>
      <c r="G134" s="103">
        <v>6.3539999999999999E-2</v>
      </c>
      <c r="H134" s="103">
        <v>6.3670000000000004E-2</v>
      </c>
      <c r="I134" s="103">
        <v>6.1929999999999999E-2</v>
      </c>
      <c r="J134" s="103"/>
      <c r="K134" s="103">
        <v>6.0270000000000004E-2</v>
      </c>
    </row>
    <row r="135" spans="4:11" ht="15.75" customHeight="1" x14ac:dyDescent="0.25">
      <c r="D135" s="33"/>
      <c r="E135" s="33"/>
      <c r="F135" s="81">
        <v>36707</v>
      </c>
      <c r="G135" s="103">
        <v>6.3619999999999996E-2</v>
      </c>
      <c r="H135" s="103">
        <v>6.3630000000000006E-2</v>
      </c>
      <c r="I135" s="103">
        <v>6.1849999999999995E-2</v>
      </c>
      <c r="J135" s="103"/>
      <c r="K135" s="103">
        <v>6.0309999999999996E-2</v>
      </c>
    </row>
    <row r="136" spans="4:11" ht="15.75" customHeight="1" x14ac:dyDescent="0.25">
      <c r="D136" s="33"/>
      <c r="E136" s="33"/>
      <c r="F136" s="81">
        <v>36710</v>
      </c>
      <c r="G136" s="103">
        <v>6.2939999999999996E-2</v>
      </c>
      <c r="H136" s="103">
        <v>6.2969999999999998E-2</v>
      </c>
      <c r="I136" s="103">
        <v>6.1210000000000007E-2</v>
      </c>
      <c r="J136" s="103"/>
      <c r="K136" s="103">
        <v>5.9889999999999999E-2</v>
      </c>
    </row>
    <row r="137" spans="4:11" ht="15.75" customHeight="1" x14ac:dyDescent="0.25">
      <c r="D137" s="33"/>
      <c r="E137" s="33"/>
      <c r="F137" s="81">
        <v>36712</v>
      </c>
      <c r="G137" s="103">
        <v>6.2850000000000003E-2</v>
      </c>
      <c r="H137" s="103">
        <v>6.2920000000000004E-2</v>
      </c>
      <c r="I137" s="103">
        <v>6.1130000000000004E-2</v>
      </c>
      <c r="J137" s="103"/>
      <c r="K137" s="103">
        <v>5.9839999999999997E-2</v>
      </c>
    </row>
    <row r="138" spans="4:11" ht="15.75" customHeight="1" x14ac:dyDescent="0.25">
      <c r="D138" s="33"/>
      <c r="E138" s="33"/>
      <c r="F138" s="81">
        <v>36713</v>
      </c>
      <c r="G138" s="103">
        <v>6.336E-2</v>
      </c>
      <c r="H138" s="103">
        <v>6.3350000000000004E-2</v>
      </c>
      <c r="I138" s="103">
        <v>6.157E-2</v>
      </c>
      <c r="J138" s="103"/>
      <c r="K138" s="103">
        <v>6.0479999999999999E-2</v>
      </c>
    </row>
    <row r="139" spans="4:11" ht="15.75" customHeight="1" x14ac:dyDescent="0.25">
      <c r="D139" s="33"/>
      <c r="E139" s="33"/>
      <c r="F139" s="81">
        <v>36714</v>
      </c>
      <c r="G139" s="103">
        <v>6.2759999999999996E-2</v>
      </c>
      <c r="H139" s="103">
        <v>6.2890000000000001E-2</v>
      </c>
      <c r="I139" s="103">
        <v>6.0970000000000003E-2</v>
      </c>
      <c r="J139" s="103"/>
      <c r="K139" s="103">
        <v>6.0010000000000001E-2</v>
      </c>
    </row>
    <row r="140" spans="4:11" ht="15.75" customHeight="1" x14ac:dyDescent="0.25">
      <c r="D140" s="33"/>
      <c r="E140" s="33"/>
      <c r="F140" s="81">
        <v>36717</v>
      </c>
      <c r="G140" s="103">
        <v>6.3009999999999997E-2</v>
      </c>
      <c r="H140" s="103">
        <v>6.3140000000000002E-2</v>
      </c>
      <c r="I140" s="103">
        <v>6.1260000000000002E-2</v>
      </c>
      <c r="J140" s="103"/>
      <c r="K140" s="103">
        <v>6.0350000000000001E-2</v>
      </c>
    </row>
    <row r="141" spans="4:11" ht="15.75" customHeight="1" x14ac:dyDescent="0.25">
      <c r="D141" s="33"/>
      <c r="E141" s="33"/>
      <c r="F141" s="81">
        <v>36718</v>
      </c>
      <c r="G141" s="103">
        <v>6.3090000000000007E-2</v>
      </c>
      <c r="H141" s="103">
        <v>6.3259999999999997E-2</v>
      </c>
      <c r="I141" s="103">
        <v>6.1449999999999998E-2</v>
      </c>
      <c r="J141" s="103"/>
      <c r="K141" s="103">
        <v>6.0479999999999999E-2</v>
      </c>
    </row>
    <row r="142" spans="4:11" ht="15.75" customHeight="1" x14ac:dyDescent="0.25">
      <c r="D142" s="33"/>
      <c r="E142" s="33"/>
      <c r="F142" s="81">
        <v>36719</v>
      </c>
      <c r="G142" s="103">
        <v>6.3259999999999997E-2</v>
      </c>
      <c r="H142" s="103">
        <v>6.3579999999999998E-2</v>
      </c>
      <c r="I142" s="103">
        <v>6.1849999999999995E-2</v>
      </c>
      <c r="J142" s="103"/>
      <c r="K142" s="103">
        <v>6.08E-2</v>
      </c>
    </row>
    <row r="143" spans="4:11" ht="15.75" customHeight="1" x14ac:dyDescent="0.25">
      <c r="D143" s="33"/>
      <c r="E143" s="33"/>
      <c r="F143" s="81">
        <v>36720</v>
      </c>
      <c r="G143" s="103">
        <v>6.2829999999999997E-2</v>
      </c>
      <c r="H143" s="103">
        <v>6.2850000000000003E-2</v>
      </c>
      <c r="I143" s="103">
        <v>6.1330000000000003E-2</v>
      </c>
      <c r="J143" s="103"/>
      <c r="K143" s="103">
        <v>6.0049999999999999E-2</v>
      </c>
    </row>
    <row r="144" spans="4:11" ht="15.75" customHeight="1" x14ac:dyDescent="0.25">
      <c r="D144" s="33"/>
      <c r="E144" s="33"/>
      <c r="F144" s="81">
        <v>36721</v>
      </c>
      <c r="G144" s="103">
        <v>6.3949999999999993E-2</v>
      </c>
      <c r="H144" s="103">
        <v>6.3969999999999999E-2</v>
      </c>
      <c r="I144" s="103">
        <v>6.2400000000000004E-2</v>
      </c>
      <c r="J144" s="103"/>
      <c r="K144" s="103">
        <v>6.096E-2</v>
      </c>
    </row>
    <row r="145" spans="4:11" ht="15.75" customHeight="1" x14ac:dyDescent="0.25">
      <c r="D145" s="33"/>
      <c r="E145" s="33"/>
      <c r="F145" s="81">
        <v>36724</v>
      </c>
      <c r="G145" s="103">
        <v>6.4379999999999993E-2</v>
      </c>
      <c r="H145" s="103">
        <v>6.447E-2</v>
      </c>
      <c r="I145" s="103">
        <v>6.2890000000000001E-2</v>
      </c>
      <c r="J145" s="103"/>
      <c r="K145" s="103">
        <v>6.148E-2</v>
      </c>
    </row>
    <row r="146" spans="4:11" ht="15.75" customHeight="1" x14ac:dyDescent="0.25">
      <c r="D146" s="33"/>
      <c r="E146" s="33"/>
      <c r="F146" s="81">
        <v>36725</v>
      </c>
      <c r="G146" s="103">
        <v>6.429E-2</v>
      </c>
      <c r="H146" s="103">
        <v>6.4360000000000001E-2</v>
      </c>
      <c r="I146" s="103">
        <v>6.2850000000000003E-2</v>
      </c>
      <c r="J146" s="103"/>
      <c r="K146" s="103">
        <v>6.1409999999999999E-2</v>
      </c>
    </row>
    <row r="147" spans="4:11" ht="15.75" customHeight="1" x14ac:dyDescent="0.25">
      <c r="D147" s="33"/>
      <c r="E147" s="33"/>
      <c r="F147" s="81">
        <v>36726</v>
      </c>
      <c r="G147" s="103">
        <v>6.4549999999999996E-2</v>
      </c>
      <c r="H147" s="103">
        <v>6.4420000000000005E-2</v>
      </c>
      <c r="I147" s="103">
        <v>6.3E-2</v>
      </c>
      <c r="J147" s="103"/>
      <c r="K147" s="103">
        <v>6.1539999999999997E-2</v>
      </c>
    </row>
    <row r="148" spans="4:11" ht="15.75" customHeight="1" x14ac:dyDescent="0.25">
      <c r="D148" s="33"/>
      <c r="E148" s="33"/>
      <c r="F148" s="81">
        <v>36727</v>
      </c>
      <c r="G148" s="103">
        <v>6.3159999999999994E-2</v>
      </c>
      <c r="H148" s="103">
        <v>6.2960000000000002E-2</v>
      </c>
      <c r="I148" s="103">
        <v>6.1340000000000006E-2</v>
      </c>
      <c r="J148" s="103"/>
      <c r="K148" s="103">
        <v>6.0019999999999997E-2</v>
      </c>
    </row>
    <row r="149" spans="4:11" ht="15.75" customHeight="1" x14ac:dyDescent="0.25">
      <c r="D149" s="33"/>
      <c r="E149" s="33"/>
      <c r="F149" s="81">
        <v>36728</v>
      </c>
      <c r="G149" s="103">
        <v>6.3240000000000005E-2</v>
      </c>
      <c r="H149" s="103">
        <v>6.2859999999999999E-2</v>
      </c>
      <c r="I149" s="103">
        <v>6.13E-2</v>
      </c>
      <c r="J149" s="103"/>
      <c r="K149" s="103">
        <v>5.9980000000000006E-2</v>
      </c>
    </row>
    <row r="150" spans="4:11" ht="15.75" customHeight="1" x14ac:dyDescent="0.25">
      <c r="D150" s="33"/>
      <c r="E150" s="33"/>
      <c r="F150" s="81">
        <v>36731</v>
      </c>
      <c r="G150" s="103">
        <v>6.341999999999999E-2</v>
      </c>
      <c r="H150" s="103">
        <v>6.3230000000000008E-2</v>
      </c>
      <c r="I150" s="103">
        <v>6.1669999999999996E-2</v>
      </c>
      <c r="J150" s="103"/>
      <c r="K150" s="103">
        <v>6.0339999999999998E-2</v>
      </c>
    </row>
    <row r="151" spans="4:11" ht="15.75" customHeight="1" x14ac:dyDescent="0.25">
      <c r="D151" s="33"/>
      <c r="E151" s="33"/>
      <c r="F151" s="81">
        <v>36732</v>
      </c>
      <c r="G151" s="103">
        <v>6.3329999999999997E-2</v>
      </c>
      <c r="H151" s="103">
        <v>6.3109999999999999E-2</v>
      </c>
      <c r="I151" s="103">
        <v>6.1550000000000001E-2</v>
      </c>
      <c r="J151" s="103"/>
      <c r="K151" s="103">
        <v>6.0279999999999993E-2</v>
      </c>
    </row>
    <row r="152" spans="4:11" ht="15.75" customHeight="1" x14ac:dyDescent="0.25">
      <c r="D152" s="33"/>
      <c r="E152" s="33"/>
      <c r="F152" s="81">
        <v>36733</v>
      </c>
      <c r="G152" s="103">
        <v>6.3329999999999997E-2</v>
      </c>
      <c r="H152" s="103">
        <v>6.3120000000000009E-2</v>
      </c>
      <c r="I152" s="103">
        <v>6.1470000000000004E-2</v>
      </c>
      <c r="J152" s="103"/>
      <c r="K152" s="103">
        <v>6.0270000000000004E-2</v>
      </c>
    </row>
    <row r="153" spans="4:11" ht="15.75" customHeight="1" x14ac:dyDescent="0.25">
      <c r="D153" s="33"/>
      <c r="E153" s="33"/>
      <c r="F153" s="81">
        <v>36734</v>
      </c>
      <c r="G153" s="103">
        <v>6.2630000000000005E-2</v>
      </c>
      <c r="H153" s="103">
        <v>6.2820000000000001E-2</v>
      </c>
      <c r="I153" s="103">
        <v>6.1249999999999999E-2</v>
      </c>
      <c r="J153" s="103"/>
      <c r="K153" s="103">
        <v>0.06</v>
      </c>
    </row>
    <row r="154" spans="4:11" ht="15.75" customHeight="1" x14ac:dyDescent="0.25">
      <c r="D154" s="33"/>
      <c r="E154" s="33"/>
      <c r="F154" s="81">
        <v>36735</v>
      </c>
      <c r="G154" s="103">
        <v>6.2800000000000009E-2</v>
      </c>
      <c r="H154" s="103">
        <v>6.2960000000000002E-2</v>
      </c>
      <c r="I154" s="103">
        <v>6.1429999999999998E-2</v>
      </c>
      <c r="J154" s="103"/>
      <c r="K154" s="103">
        <v>6.0339999999999998E-2</v>
      </c>
    </row>
    <row r="155" spans="4:11" ht="15.75" customHeight="1" x14ac:dyDescent="0.25">
      <c r="D155" s="33"/>
      <c r="E155" s="33"/>
      <c r="F155" s="81">
        <v>36738</v>
      </c>
      <c r="G155" s="103">
        <v>6.2880000000000005E-2</v>
      </c>
      <c r="H155" s="103">
        <v>6.2910000000000008E-2</v>
      </c>
      <c r="I155" s="103">
        <v>6.1460000000000001E-2</v>
      </c>
      <c r="J155" s="103"/>
      <c r="K155" s="103">
        <v>6.0309999999999996E-2</v>
      </c>
    </row>
    <row r="156" spans="4:11" ht="15.75" customHeight="1" x14ac:dyDescent="0.25">
      <c r="D156" s="33"/>
      <c r="E156" s="33"/>
      <c r="F156" s="81">
        <v>36739</v>
      </c>
      <c r="G156" s="103">
        <v>6.2370000000000002E-2</v>
      </c>
      <c r="H156" s="103">
        <v>6.2420000000000003E-2</v>
      </c>
      <c r="I156" s="103">
        <v>6.0929999999999998E-2</v>
      </c>
      <c r="J156" s="103"/>
      <c r="K156" s="103">
        <v>5.9839999999999997E-2</v>
      </c>
    </row>
    <row r="157" spans="4:11" ht="15.75" customHeight="1" x14ac:dyDescent="0.25">
      <c r="D157" s="33"/>
      <c r="E157" s="33"/>
      <c r="F157" s="81">
        <v>36740</v>
      </c>
      <c r="G157" s="103">
        <v>6.2199999999999998E-2</v>
      </c>
      <c r="H157" s="103">
        <v>6.2119999999999995E-2</v>
      </c>
      <c r="I157" s="103">
        <v>6.0819999999999999E-2</v>
      </c>
      <c r="J157" s="103"/>
      <c r="K157" s="103">
        <v>5.9760000000000001E-2</v>
      </c>
    </row>
    <row r="158" spans="4:11" ht="15.75" customHeight="1" x14ac:dyDescent="0.25">
      <c r="D158" s="33"/>
      <c r="E158" s="33"/>
      <c r="F158" s="81">
        <v>36741</v>
      </c>
      <c r="G158" s="103">
        <v>6.2119999999999995E-2</v>
      </c>
      <c r="H158" s="103">
        <v>6.2060000000000004E-2</v>
      </c>
      <c r="I158" s="103">
        <v>6.0700000000000004E-2</v>
      </c>
      <c r="J158" s="103"/>
      <c r="K158" s="103">
        <v>5.9519999999999997E-2</v>
      </c>
    </row>
    <row r="159" spans="4:11" ht="15.75" customHeight="1" x14ac:dyDescent="0.25">
      <c r="D159" s="33"/>
      <c r="E159" s="33"/>
      <c r="F159" s="81">
        <v>36742</v>
      </c>
      <c r="G159" s="103">
        <v>6.1349999999999995E-2</v>
      </c>
      <c r="H159" s="103">
        <v>6.1340000000000006E-2</v>
      </c>
      <c r="I159" s="103">
        <v>6.0129999999999996E-2</v>
      </c>
      <c r="J159" s="103"/>
      <c r="K159" s="103">
        <v>5.901E-2</v>
      </c>
    </row>
    <row r="160" spans="4:11" ht="15.75" customHeight="1" x14ac:dyDescent="0.25">
      <c r="D160" s="33"/>
      <c r="E160" s="33"/>
      <c r="F160" s="81">
        <v>36745</v>
      </c>
      <c r="G160" s="103">
        <v>6.1769999999999999E-2</v>
      </c>
      <c r="H160" s="103">
        <v>6.1780000000000002E-2</v>
      </c>
      <c r="I160" s="103">
        <v>6.0609999999999997E-2</v>
      </c>
      <c r="J160" s="103"/>
      <c r="K160" s="103">
        <v>5.9560000000000002E-2</v>
      </c>
    </row>
    <row r="161" spans="4:11" ht="15.75" customHeight="1" x14ac:dyDescent="0.25">
      <c r="D161" s="33"/>
      <c r="E161" s="33"/>
      <c r="F161" s="81">
        <v>36746</v>
      </c>
      <c r="G161" s="103">
        <v>6.1600000000000002E-2</v>
      </c>
      <c r="H161" s="103">
        <v>6.1349999999999995E-2</v>
      </c>
      <c r="I161" s="103">
        <v>6.019E-2</v>
      </c>
      <c r="J161" s="103"/>
      <c r="K161" s="103">
        <v>5.9200000000000003E-2</v>
      </c>
    </row>
    <row r="162" spans="4:11" ht="15.75" customHeight="1" x14ac:dyDescent="0.25">
      <c r="D162" s="33"/>
      <c r="E162" s="33"/>
      <c r="F162" s="81">
        <v>36747</v>
      </c>
      <c r="G162" s="103">
        <v>6.1589999999999999E-2</v>
      </c>
      <c r="H162" s="103">
        <v>6.1420000000000002E-2</v>
      </c>
      <c r="I162" s="103">
        <v>6.0229999999999999E-2</v>
      </c>
      <c r="J162" s="103"/>
      <c r="K162" s="103">
        <v>5.9160000000000004E-2</v>
      </c>
    </row>
    <row r="163" spans="4:11" ht="15.75" customHeight="1" x14ac:dyDescent="0.25">
      <c r="D163" s="33"/>
      <c r="E163" s="33"/>
      <c r="F163" s="81">
        <v>36748</v>
      </c>
      <c r="G163" s="103">
        <v>6.1589999999999999E-2</v>
      </c>
      <c r="H163" s="103">
        <v>6.1170000000000002E-2</v>
      </c>
      <c r="I163" s="103">
        <v>5.9920000000000001E-2</v>
      </c>
      <c r="J163" s="103"/>
      <c r="K163" s="103">
        <v>5.7630000000000001E-2</v>
      </c>
    </row>
    <row r="164" spans="4:11" ht="15.75" customHeight="1" x14ac:dyDescent="0.25">
      <c r="D164" s="33"/>
      <c r="E164" s="33"/>
      <c r="F164" s="81">
        <v>36749</v>
      </c>
      <c r="G164" s="103">
        <v>6.2439999999999996E-2</v>
      </c>
      <c r="H164" s="103">
        <v>6.1940000000000002E-2</v>
      </c>
      <c r="I164" s="103">
        <v>6.0590000000000005E-2</v>
      </c>
      <c r="J164" s="103"/>
      <c r="K164" s="103">
        <v>5.79E-2</v>
      </c>
    </row>
    <row r="165" spans="4:11" ht="15.75" customHeight="1" x14ac:dyDescent="0.25">
      <c r="D165" s="33"/>
      <c r="E165" s="33"/>
      <c r="F165" s="81">
        <v>36752</v>
      </c>
      <c r="G165" s="103">
        <v>6.2270000000000006E-2</v>
      </c>
      <c r="H165" s="103">
        <v>6.1879999999999998E-2</v>
      </c>
      <c r="I165" s="103">
        <v>6.0590000000000005E-2</v>
      </c>
      <c r="J165" s="103"/>
      <c r="K165" s="103">
        <v>5.7709999999999997E-2</v>
      </c>
    </row>
    <row r="166" spans="4:11" ht="15.75" customHeight="1" x14ac:dyDescent="0.25">
      <c r="D166" s="33"/>
      <c r="E166" s="33"/>
      <c r="F166" s="81">
        <v>36753</v>
      </c>
      <c r="G166" s="103">
        <v>6.2699999999999992E-2</v>
      </c>
      <c r="H166" s="103">
        <v>6.2260000000000003E-2</v>
      </c>
      <c r="I166" s="103">
        <v>6.096E-2</v>
      </c>
      <c r="J166" s="103"/>
      <c r="K166" s="103">
        <v>5.8019999999999995E-2</v>
      </c>
    </row>
    <row r="167" spans="4:11" ht="15.75" customHeight="1" x14ac:dyDescent="0.25">
      <c r="D167" s="33"/>
      <c r="E167" s="33"/>
      <c r="F167" s="81">
        <v>36754</v>
      </c>
      <c r="G167" s="103">
        <v>6.2869999999999995E-2</v>
      </c>
      <c r="H167" s="103">
        <v>6.2480000000000001E-2</v>
      </c>
      <c r="I167" s="103">
        <v>6.1340000000000006E-2</v>
      </c>
      <c r="J167" s="103"/>
      <c r="K167" s="103">
        <v>5.8380000000000001E-2</v>
      </c>
    </row>
    <row r="168" spans="4:11" ht="15.75" customHeight="1" x14ac:dyDescent="0.25">
      <c r="D168" s="33"/>
      <c r="E168" s="33"/>
      <c r="F168" s="81">
        <v>36755</v>
      </c>
      <c r="G168" s="103">
        <v>6.2869999999999995E-2</v>
      </c>
      <c r="H168" s="103">
        <v>6.2370000000000002E-2</v>
      </c>
      <c r="I168" s="103">
        <v>6.1219999999999997E-2</v>
      </c>
      <c r="J168" s="103"/>
      <c r="K168" s="103">
        <v>5.8099999999999999E-2</v>
      </c>
    </row>
    <row r="169" spans="4:11" ht="15.75" customHeight="1" x14ac:dyDescent="0.25">
      <c r="D169" s="33"/>
      <c r="E169" s="33"/>
      <c r="F169" s="81">
        <v>36756</v>
      </c>
      <c r="G169" s="103">
        <v>6.2519999999999992E-2</v>
      </c>
      <c r="H169" s="103">
        <v>6.1980000000000007E-2</v>
      </c>
      <c r="I169" s="103">
        <v>6.0830000000000002E-2</v>
      </c>
      <c r="J169" s="103"/>
      <c r="K169" s="103">
        <v>5.7729999999999997E-2</v>
      </c>
    </row>
    <row r="170" spans="4:11" ht="15.75" customHeight="1" x14ac:dyDescent="0.25">
      <c r="D170" s="33"/>
      <c r="E170" s="33"/>
      <c r="F170" s="81">
        <v>36759</v>
      </c>
      <c r="G170" s="103">
        <v>6.2780000000000002E-2</v>
      </c>
      <c r="H170" s="103">
        <v>6.1920000000000003E-2</v>
      </c>
      <c r="I170" s="103">
        <v>6.087E-2</v>
      </c>
      <c r="J170" s="103"/>
      <c r="K170" s="103">
        <v>5.781E-2</v>
      </c>
    </row>
    <row r="171" spans="4:11" ht="15.75" customHeight="1" x14ac:dyDescent="0.25">
      <c r="D171" s="33"/>
      <c r="E171" s="33"/>
      <c r="F171" s="81">
        <v>36760</v>
      </c>
      <c r="G171" s="103">
        <v>6.2600000000000003E-2</v>
      </c>
      <c r="H171" s="103">
        <v>6.1749999999999999E-2</v>
      </c>
      <c r="I171" s="103">
        <v>6.071E-2</v>
      </c>
      <c r="J171" s="103"/>
      <c r="K171" s="103">
        <v>5.7750000000000003E-2</v>
      </c>
    </row>
    <row r="172" spans="4:11" ht="15.75" customHeight="1" x14ac:dyDescent="0.25">
      <c r="D172" s="33"/>
      <c r="E172" s="33"/>
      <c r="F172" s="81">
        <v>36761</v>
      </c>
      <c r="G172" s="103">
        <v>6.2080000000000003E-2</v>
      </c>
      <c r="H172" s="103">
        <v>6.1170000000000002E-2</v>
      </c>
      <c r="I172" s="103">
        <v>6.0069999999999998E-2</v>
      </c>
      <c r="J172" s="103"/>
      <c r="K172" s="103">
        <v>5.7270000000000001E-2</v>
      </c>
    </row>
    <row r="173" spans="4:11" ht="15.75" customHeight="1" x14ac:dyDescent="0.25">
      <c r="D173" s="33"/>
      <c r="E173" s="33"/>
      <c r="F173" s="81">
        <v>36762</v>
      </c>
      <c r="G173" s="103">
        <v>6.1879999999999998E-2</v>
      </c>
      <c r="H173" s="103">
        <v>6.1059999999999996E-2</v>
      </c>
      <c r="I173" s="103">
        <v>5.9989999999999995E-2</v>
      </c>
      <c r="J173" s="103"/>
      <c r="K173" s="103">
        <v>5.7190000000000005E-2</v>
      </c>
    </row>
    <row r="174" spans="4:11" ht="15.75" customHeight="1" x14ac:dyDescent="0.25">
      <c r="D174" s="33"/>
      <c r="E174" s="33"/>
      <c r="F174" s="81">
        <v>36763</v>
      </c>
      <c r="G174" s="103">
        <v>6.1969999999999997E-2</v>
      </c>
      <c r="H174" s="103">
        <v>6.114E-2</v>
      </c>
      <c r="I174" s="103">
        <v>6.0049999999999999E-2</v>
      </c>
      <c r="J174" s="103"/>
      <c r="K174" s="103">
        <v>5.7290000000000001E-2</v>
      </c>
    </row>
    <row r="175" spans="4:11" ht="15.75" customHeight="1" x14ac:dyDescent="0.25">
      <c r="D175" s="33"/>
      <c r="E175" s="33"/>
      <c r="F175" s="81">
        <v>36766</v>
      </c>
      <c r="G175" s="103">
        <v>6.2220000000000004E-2</v>
      </c>
      <c r="H175" s="103">
        <v>6.1559999999999997E-2</v>
      </c>
      <c r="I175" s="103">
        <v>6.0430000000000005E-2</v>
      </c>
      <c r="J175" s="103"/>
      <c r="K175" s="103">
        <v>5.7770000000000002E-2</v>
      </c>
    </row>
    <row r="176" spans="4:11" ht="15.75" customHeight="1" x14ac:dyDescent="0.25">
      <c r="D176" s="33"/>
      <c r="E176" s="33"/>
      <c r="F176" s="81">
        <v>36767</v>
      </c>
      <c r="G176" s="103">
        <v>6.2560000000000004E-2</v>
      </c>
      <c r="H176" s="103">
        <v>6.1799999999999994E-2</v>
      </c>
      <c r="I176" s="103">
        <v>6.0690000000000001E-2</v>
      </c>
      <c r="J176" s="103"/>
      <c r="K176" s="103">
        <v>5.808E-2</v>
      </c>
    </row>
    <row r="177" spans="4:11" ht="15.75" customHeight="1" x14ac:dyDescent="0.25">
      <c r="D177" s="33"/>
      <c r="E177" s="33"/>
      <c r="F177" s="81">
        <v>36768</v>
      </c>
      <c r="G177" s="103">
        <v>6.2309999999999997E-2</v>
      </c>
      <c r="H177" s="103">
        <v>6.1689999999999995E-2</v>
      </c>
      <c r="I177" s="103">
        <v>6.0609999999999997E-2</v>
      </c>
      <c r="J177" s="103"/>
      <c r="K177" s="103">
        <v>5.7999999999999996E-2</v>
      </c>
    </row>
    <row r="178" spans="4:11" ht="15.75" customHeight="1" x14ac:dyDescent="0.25">
      <c r="D178" s="33"/>
      <c r="E178" s="33"/>
      <c r="F178" s="81">
        <v>36769</v>
      </c>
      <c r="G178" s="103">
        <v>6.1630000000000004E-2</v>
      </c>
      <c r="H178" s="103">
        <v>6.087E-2</v>
      </c>
      <c r="I178" s="103">
        <v>5.9729999999999998E-2</v>
      </c>
      <c r="J178" s="103"/>
      <c r="K178" s="103">
        <v>5.7249999999999995E-2</v>
      </c>
    </row>
    <row r="179" spans="4:11" ht="15.75" customHeight="1" x14ac:dyDescent="0.25">
      <c r="D179" s="33"/>
      <c r="E179" s="33"/>
      <c r="F179" s="81">
        <v>36770</v>
      </c>
      <c r="G179" s="103">
        <v>6.0780000000000001E-2</v>
      </c>
      <c r="H179" s="103">
        <v>6.0229999999999999E-2</v>
      </c>
      <c r="I179" s="103">
        <v>5.9000000000000004E-2</v>
      </c>
      <c r="J179" s="103"/>
      <c r="K179" s="103">
        <v>5.679E-2</v>
      </c>
    </row>
    <row r="180" spans="4:11" ht="15.75" customHeight="1" x14ac:dyDescent="0.25">
      <c r="D180" s="33"/>
      <c r="E180" s="33"/>
      <c r="F180" s="81">
        <v>36774</v>
      </c>
      <c r="G180" s="103">
        <v>6.0780000000000001E-2</v>
      </c>
      <c r="H180" s="103">
        <v>6.0179999999999997E-2</v>
      </c>
      <c r="I180" s="103">
        <v>5.9069999999999998E-2</v>
      </c>
      <c r="J180" s="103"/>
      <c r="K180" s="103">
        <v>5.6890000000000003E-2</v>
      </c>
    </row>
    <row r="181" spans="4:11" ht="15.75" customHeight="1" x14ac:dyDescent="0.25">
      <c r="D181" s="33"/>
      <c r="E181" s="33"/>
      <c r="F181" s="81">
        <v>36775</v>
      </c>
      <c r="G181" s="103">
        <v>6.1030000000000001E-2</v>
      </c>
      <c r="H181" s="103">
        <v>6.0490000000000002E-2</v>
      </c>
      <c r="I181" s="103">
        <v>5.9330000000000001E-2</v>
      </c>
      <c r="J181" s="103"/>
      <c r="K181" s="103">
        <v>5.7239999999999999E-2</v>
      </c>
    </row>
    <row r="182" spans="4:11" ht="15.75" customHeight="1" x14ac:dyDescent="0.25">
      <c r="D182" s="33"/>
      <c r="E182" s="33"/>
      <c r="F182" s="81">
        <v>36776</v>
      </c>
      <c r="G182" s="103">
        <v>6.1280000000000001E-2</v>
      </c>
      <c r="H182" s="103">
        <v>6.0670000000000002E-2</v>
      </c>
      <c r="I182" s="103">
        <v>5.9560000000000002E-2</v>
      </c>
      <c r="J182" s="103"/>
      <c r="K182" s="103">
        <v>5.7519999999999995E-2</v>
      </c>
    </row>
    <row r="183" spans="4:11" ht="15.75" customHeight="1" x14ac:dyDescent="0.25">
      <c r="D183" s="33"/>
      <c r="E183" s="33"/>
      <c r="F183" s="81">
        <v>36777</v>
      </c>
      <c r="G183" s="103">
        <v>6.0940000000000001E-2</v>
      </c>
      <c r="H183" s="103">
        <v>6.0389999999999999E-2</v>
      </c>
      <c r="I183" s="103">
        <v>5.9320000000000005E-2</v>
      </c>
      <c r="J183" s="103"/>
      <c r="K183" s="103">
        <v>5.7389999999999997E-2</v>
      </c>
    </row>
    <row r="184" spans="4:11" ht="15.75" customHeight="1" x14ac:dyDescent="0.25">
      <c r="D184" s="33"/>
      <c r="E184" s="33"/>
      <c r="F184" s="81">
        <v>36780</v>
      </c>
      <c r="G184" s="103">
        <v>6.1189999999999994E-2</v>
      </c>
      <c r="H184" s="103">
        <v>6.0700000000000004E-2</v>
      </c>
      <c r="I184" s="103">
        <v>5.9650000000000002E-2</v>
      </c>
      <c r="J184" s="103"/>
      <c r="K184" s="103">
        <v>5.7660000000000003E-2</v>
      </c>
    </row>
    <row r="185" spans="4:11" ht="15.75" customHeight="1" x14ac:dyDescent="0.25">
      <c r="D185" s="33"/>
      <c r="E185" s="33"/>
      <c r="F185" s="81">
        <v>36781</v>
      </c>
      <c r="G185" s="103">
        <v>6.1189999999999994E-2</v>
      </c>
      <c r="H185" s="103">
        <v>6.0650000000000003E-2</v>
      </c>
      <c r="I185" s="103">
        <v>5.9610000000000003E-2</v>
      </c>
      <c r="J185" s="103"/>
      <c r="K185" s="103">
        <v>5.772E-2</v>
      </c>
    </row>
    <row r="186" spans="4:11" ht="15.75" customHeight="1" x14ac:dyDescent="0.25">
      <c r="D186" s="33"/>
      <c r="E186" s="33"/>
      <c r="F186" s="81">
        <v>36782</v>
      </c>
      <c r="G186" s="103">
        <v>6.0759999999999995E-2</v>
      </c>
      <c r="H186" s="103">
        <v>6.0229999999999999E-2</v>
      </c>
      <c r="I186" s="103">
        <v>5.9150000000000001E-2</v>
      </c>
      <c r="J186" s="103"/>
      <c r="K186" s="103">
        <v>5.7239999999999999E-2</v>
      </c>
    </row>
    <row r="187" spans="4:11" ht="15.75" customHeight="1" x14ac:dyDescent="0.25">
      <c r="D187" s="33"/>
      <c r="E187" s="33"/>
      <c r="F187" s="81">
        <v>36783</v>
      </c>
      <c r="G187" s="103">
        <v>6.0929999999999998E-2</v>
      </c>
      <c r="H187" s="103">
        <v>6.0299999999999999E-2</v>
      </c>
      <c r="I187" s="103">
        <v>5.9340000000000004E-2</v>
      </c>
      <c r="J187" s="103"/>
      <c r="K187" s="103">
        <v>5.7849999999999999E-2</v>
      </c>
    </row>
    <row r="188" spans="4:11" ht="15.75" customHeight="1" x14ac:dyDescent="0.25">
      <c r="D188" s="33"/>
      <c r="E188" s="33"/>
      <c r="F188" s="81">
        <v>36784</v>
      </c>
      <c r="G188" s="103">
        <v>6.0670000000000002E-2</v>
      </c>
      <c r="H188" s="103">
        <v>6.0019999999999997E-2</v>
      </c>
      <c r="I188" s="103">
        <v>5.91E-2</v>
      </c>
      <c r="J188" s="103"/>
      <c r="K188" s="103">
        <v>5.8400000000000001E-2</v>
      </c>
    </row>
    <row r="189" spans="4:11" ht="15.75" customHeight="1" x14ac:dyDescent="0.25">
      <c r="D189" s="33"/>
      <c r="E189" s="33"/>
      <c r="F189" s="81">
        <v>36787</v>
      </c>
      <c r="G189" s="103">
        <v>6.0240000000000002E-2</v>
      </c>
      <c r="H189" s="103">
        <v>5.9720000000000002E-2</v>
      </c>
      <c r="I189" s="103">
        <v>5.9020000000000003E-2</v>
      </c>
      <c r="J189" s="103"/>
      <c r="K189" s="103">
        <v>5.8710000000000005E-2</v>
      </c>
    </row>
    <row r="190" spans="4:11" ht="15.75" customHeight="1" x14ac:dyDescent="0.25">
      <c r="D190" s="33"/>
      <c r="E190" s="33"/>
      <c r="F190" s="81">
        <v>36788</v>
      </c>
      <c r="G190" s="103">
        <v>6.0670000000000002E-2</v>
      </c>
      <c r="H190" s="103">
        <v>5.9909999999999998E-2</v>
      </c>
      <c r="I190" s="103">
        <v>5.917E-2</v>
      </c>
      <c r="J190" s="103"/>
      <c r="K190" s="103">
        <v>5.8520000000000003E-2</v>
      </c>
    </row>
    <row r="191" spans="4:11" ht="15.75" customHeight="1" x14ac:dyDescent="0.25">
      <c r="D191" s="33"/>
      <c r="E191" s="33"/>
      <c r="F191" s="81">
        <v>36789</v>
      </c>
      <c r="G191" s="103">
        <v>6.0919999999999995E-2</v>
      </c>
      <c r="H191" s="103">
        <v>6.0159999999999998E-2</v>
      </c>
      <c r="I191" s="103">
        <v>5.9509999999999993E-2</v>
      </c>
      <c r="J191" s="103"/>
      <c r="K191" s="103">
        <v>5.8970000000000002E-2</v>
      </c>
    </row>
    <row r="192" spans="4:11" ht="15.75" customHeight="1" x14ac:dyDescent="0.25">
      <c r="D192" s="33"/>
      <c r="E192" s="33"/>
      <c r="F192" s="81">
        <v>36790</v>
      </c>
      <c r="G192" s="103">
        <v>6.0229999999999999E-2</v>
      </c>
      <c r="H192" s="103">
        <v>5.9800000000000006E-2</v>
      </c>
      <c r="I192" s="103">
        <v>5.8739999999999994E-2</v>
      </c>
      <c r="J192" s="103"/>
      <c r="K192" s="103">
        <v>5.8230000000000004E-2</v>
      </c>
    </row>
    <row r="193" spans="4:11" ht="15.75" customHeight="1" x14ac:dyDescent="0.25">
      <c r="D193" s="33"/>
      <c r="E193" s="33"/>
      <c r="F193" s="81">
        <v>36791</v>
      </c>
      <c r="G193" s="103">
        <v>6.0830000000000002E-2</v>
      </c>
      <c r="H193" s="103">
        <v>0.06</v>
      </c>
      <c r="I193" s="103">
        <v>5.926E-2</v>
      </c>
      <c r="J193" s="103"/>
      <c r="K193" s="103">
        <v>5.8479999999999997E-2</v>
      </c>
    </row>
    <row r="194" spans="4:11" ht="15.75" customHeight="1" x14ac:dyDescent="0.25">
      <c r="D194" s="33"/>
      <c r="E194" s="33"/>
      <c r="F194" s="81">
        <v>36794</v>
      </c>
      <c r="G194" s="103">
        <v>6.0919999999999995E-2</v>
      </c>
      <c r="H194" s="103">
        <v>5.9880000000000003E-2</v>
      </c>
      <c r="I194" s="103">
        <v>5.9219999999999995E-2</v>
      </c>
      <c r="J194" s="103"/>
      <c r="K194" s="103">
        <v>5.8369999999999998E-2</v>
      </c>
    </row>
    <row r="195" spans="4:11" ht="15.75" customHeight="1" x14ac:dyDescent="0.25">
      <c r="D195" s="33"/>
      <c r="E195" s="33"/>
      <c r="F195" s="81">
        <v>36795</v>
      </c>
      <c r="G195" s="103">
        <v>6.0479999999999999E-2</v>
      </c>
      <c r="H195" s="103">
        <v>5.953E-2</v>
      </c>
      <c r="I195" s="103">
        <v>5.8720000000000001E-2</v>
      </c>
      <c r="J195" s="103"/>
      <c r="K195" s="103">
        <v>5.8019999999999995E-2</v>
      </c>
    </row>
    <row r="196" spans="4:11" ht="15.75" customHeight="1" x14ac:dyDescent="0.25">
      <c r="D196" s="33"/>
      <c r="E196" s="33"/>
      <c r="F196" s="81">
        <v>36796</v>
      </c>
      <c r="G196" s="103">
        <v>6.0479999999999999E-2</v>
      </c>
      <c r="H196" s="103">
        <v>5.953E-2</v>
      </c>
      <c r="I196" s="103">
        <v>5.8720000000000001E-2</v>
      </c>
      <c r="J196" s="103"/>
      <c r="K196" s="103">
        <v>5.8209999999999998E-2</v>
      </c>
    </row>
    <row r="197" spans="4:11" ht="15.75" customHeight="1" x14ac:dyDescent="0.25">
      <c r="D197" s="33"/>
      <c r="E197" s="33"/>
      <c r="F197" s="81">
        <v>36797</v>
      </c>
      <c r="G197" s="103">
        <v>0.06</v>
      </c>
      <c r="H197" s="103">
        <v>5.96E-2</v>
      </c>
      <c r="I197" s="103">
        <v>5.8630000000000002E-2</v>
      </c>
      <c r="J197" s="103"/>
      <c r="K197" s="103">
        <v>5.8120000000000005E-2</v>
      </c>
    </row>
    <row r="198" spans="4:11" ht="15.75" customHeight="1" x14ac:dyDescent="0.25">
      <c r="D198" s="33"/>
      <c r="E198" s="33"/>
      <c r="F198" s="81">
        <v>36798</v>
      </c>
      <c r="G198" s="103">
        <v>5.9790000000000003E-2</v>
      </c>
      <c r="H198" s="103">
        <v>5.9500000000000004E-2</v>
      </c>
      <c r="I198" s="103">
        <v>5.851E-2</v>
      </c>
      <c r="J198" s="103"/>
      <c r="K198" s="103">
        <v>5.8019999999999995E-2</v>
      </c>
    </row>
    <row r="199" spans="4:11" ht="15.75" customHeight="1" x14ac:dyDescent="0.25">
      <c r="D199" s="33"/>
      <c r="E199" s="33"/>
      <c r="F199" s="81">
        <v>36801</v>
      </c>
      <c r="G199" s="103">
        <v>5.9699999999999996E-2</v>
      </c>
      <c r="H199" s="103">
        <v>5.926E-2</v>
      </c>
      <c r="I199" s="103">
        <v>5.8349999999999999E-2</v>
      </c>
      <c r="J199" s="103"/>
      <c r="K199" s="103">
        <v>5.8230000000000004E-2</v>
      </c>
    </row>
    <row r="200" spans="4:11" ht="15.75" customHeight="1" x14ac:dyDescent="0.25">
      <c r="D200" s="33"/>
      <c r="E200" s="33"/>
      <c r="F200" s="81">
        <v>36802</v>
      </c>
      <c r="G200" s="103">
        <v>5.9950000000000003E-2</v>
      </c>
      <c r="H200" s="103">
        <v>5.9569999999999998E-2</v>
      </c>
      <c r="I200" s="103">
        <v>5.8769999999999996E-2</v>
      </c>
      <c r="J200" s="103"/>
      <c r="K200" s="103">
        <v>5.867E-2</v>
      </c>
    </row>
    <row r="201" spans="4:11" ht="15.75" customHeight="1" x14ac:dyDescent="0.25">
      <c r="D201" s="33"/>
      <c r="E201" s="33"/>
      <c r="F201" s="81">
        <v>36803</v>
      </c>
      <c r="G201" s="103">
        <v>6.0119999999999993E-2</v>
      </c>
      <c r="H201" s="103">
        <v>5.9820000000000005E-2</v>
      </c>
      <c r="I201" s="103">
        <v>5.9069999999999998E-2</v>
      </c>
      <c r="J201" s="103"/>
      <c r="K201" s="103">
        <v>5.8860000000000003E-2</v>
      </c>
    </row>
    <row r="202" spans="4:11" ht="15.75" customHeight="1" x14ac:dyDescent="0.25">
      <c r="D202" s="33"/>
      <c r="E202" s="33"/>
      <c r="F202" s="81">
        <v>36804</v>
      </c>
      <c r="G202" s="103">
        <v>6.0039999999999996E-2</v>
      </c>
      <c r="H202" s="103">
        <v>5.9640000000000006E-2</v>
      </c>
      <c r="I202" s="103">
        <v>5.8799999999999998E-2</v>
      </c>
      <c r="J202" s="103"/>
      <c r="K202" s="103">
        <v>5.8520000000000003E-2</v>
      </c>
    </row>
    <row r="203" spans="4:11" ht="15.75" customHeight="1" x14ac:dyDescent="0.25">
      <c r="D203" s="33"/>
      <c r="E203" s="33"/>
      <c r="F203" s="81">
        <v>36805</v>
      </c>
      <c r="G203" s="103">
        <v>5.969E-2</v>
      </c>
      <c r="H203" s="103">
        <v>5.9480000000000005E-2</v>
      </c>
      <c r="I203" s="103">
        <v>5.8979999999999998E-2</v>
      </c>
      <c r="J203" s="103"/>
      <c r="K203" s="103">
        <v>5.8120000000000005E-2</v>
      </c>
    </row>
    <row r="204" spans="4:11" ht="15.75" customHeight="1" x14ac:dyDescent="0.25">
      <c r="D204" s="33"/>
      <c r="E204" s="33"/>
      <c r="F204" s="81">
        <v>36809</v>
      </c>
      <c r="G204" s="103">
        <v>5.9349999999999993E-2</v>
      </c>
      <c r="H204" s="103">
        <v>5.9299999999999999E-2</v>
      </c>
      <c r="I204" s="103">
        <v>5.8120000000000005E-2</v>
      </c>
      <c r="J204" s="103"/>
      <c r="K204" s="103">
        <v>5.772E-2</v>
      </c>
    </row>
    <row r="205" spans="4:11" ht="15.75" customHeight="1" x14ac:dyDescent="0.25">
      <c r="D205" s="33"/>
      <c r="E205" s="33"/>
      <c r="F205" s="81">
        <v>36810</v>
      </c>
      <c r="G205" s="103">
        <v>5.9349999999999993E-2</v>
      </c>
      <c r="H205" s="103">
        <v>5.8939999999999999E-2</v>
      </c>
      <c r="I205" s="103">
        <v>5.7999999999999996E-2</v>
      </c>
      <c r="J205" s="103"/>
      <c r="K205" s="103">
        <v>5.774E-2</v>
      </c>
    </row>
    <row r="206" spans="4:11" ht="15.75" customHeight="1" x14ac:dyDescent="0.25">
      <c r="D206" s="33"/>
      <c r="E206" s="33"/>
      <c r="F206" s="81">
        <v>36811</v>
      </c>
      <c r="G206" s="103">
        <v>5.824E-2</v>
      </c>
      <c r="H206" s="103">
        <v>5.7969999999999994E-2</v>
      </c>
      <c r="I206" s="103">
        <v>5.6849999999999998E-2</v>
      </c>
      <c r="J206" s="103"/>
      <c r="K206" s="103">
        <v>5.7089999999999995E-2</v>
      </c>
    </row>
    <row r="207" spans="4:11" ht="15.75" customHeight="1" x14ac:dyDescent="0.25">
      <c r="D207" s="33"/>
      <c r="E207" s="33"/>
      <c r="F207" s="81">
        <v>36812</v>
      </c>
      <c r="G207" s="103">
        <v>5.8570000000000004E-2</v>
      </c>
      <c r="H207" s="103">
        <v>5.8169999999999999E-2</v>
      </c>
      <c r="I207" s="103">
        <v>5.7180000000000002E-2</v>
      </c>
      <c r="J207" s="103"/>
      <c r="K207" s="103">
        <v>5.7239999999999999E-2</v>
      </c>
    </row>
    <row r="208" spans="4:11" ht="15.75" customHeight="1" x14ac:dyDescent="0.25">
      <c r="D208" s="33"/>
      <c r="E208" s="33"/>
      <c r="F208" s="81">
        <v>36815</v>
      </c>
      <c r="G208" s="103">
        <v>5.8819999999999997E-2</v>
      </c>
      <c r="H208" s="103">
        <v>5.842E-2</v>
      </c>
      <c r="I208" s="103">
        <v>5.7409999999999996E-2</v>
      </c>
      <c r="J208" s="103"/>
      <c r="K208" s="103">
        <v>5.7320000000000003E-2</v>
      </c>
    </row>
    <row r="209" spans="4:11" ht="15.75" customHeight="1" x14ac:dyDescent="0.25">
      <c r="D209" s="33"/>
      <c r="E209" s="33"/>
      <c r="F209" s="81">
        <v>36816</v>
      </c>
      <c r="G209" s="103">
        <v>5.8310000000000001E-2</v>
      </c>
      <c r="H209" s="103">
        <v>5.7750000000000003E-2</v>
      </c>
      <c r="I209" s="103">
        <v>5.6749999999999995E-2</v>
      </c>
      <c r="J209" s="103"/>
      <c r="K209" s="103">
        <v>5.6730000000000003E-2</v>
      </c>
    </row>
    <row r="210" spans="4:11" ht="15.75" customHeight="1" x14ac:dyDescent="0.25">
      <c r="D210" s="33"/>
      <c r="E210" s="33"/>
      <c r="F210" s="81">
        <v>36817</v>
      </c>
      <c r="G210" s="103">
        <v>5.8299999999999998E-2</v>
      </c>
      <c r="H210" s="103">
        <v>5.7689999999999998E-2</v>
      </c>
      <c r="I210" s="103">
        <v>5.6590000000000001E-2</v>
      </c>
      <c r="J210" s="103"/>
      <c r="K210" s="103">
        <v>5.6669999999999998E-2</v>
      </c>
    </row>
    <row r="211" spans="4:11" ht="15.75" customHeight="1" x14ac:dyDescent="0.25">
      <c r="D211" s="33"/>
      <c r="E211" s="33"/>
      <c r="F211" s="81">
        <v>36818</v>
      </c>
      <c r="G211" s="103">
        <v>5.8390000000000004E-2</v>
      </c>
      <c r="H211" s="103">
        <v>5.7759999999999999E-2</v>
      </c>
      <c r="I211" s="103">
        <v>5.67E-2</v>
      </c>
      <c r="J211" s="103"/>
      <c r="K211" s="103">
        <v>5.6550000000000003E-2</v>
      </c>
    </row>
    <row r="212" spans="4:11" ht="15.75" customHeight="1" x14ac:dyDescent="0.25">
      <c r="D212" s="33"/>
      <c r="E212" s="33"/>
      <c r="F212" s="81">
        <v>36819</v>
      </c>
      <c r="G212" s="103">
        <v>5.8289999999999995E-2</v>
      </c>
      <c r="H212" s="103">
        <v>5.7709999999999997E-2</v>
      </c>
      <c r="I212" s="103">
        <v>5.6689999999999997E-2</v>
      </c>
      <c r="J212" s="103"/>
      <c r="K212" s="103">
        <v>5.6319999999999995E-2</v>
      </c>
    </row>
    <row r="213" spans="4:11" ht="15.75" customHeight="1" x14ac:dyDescent="0.25">
      <c r="D213" s="33"/>
      <c r="E213" s="33"/>
      <c r="F213" s="81">
        <v>36822</v>
      </c>
      <c r="G213" s="103">
        <v>5.8110000000000002E-2</v>
      </c>
      <c r="H213" s="103">
        <v>5.7279999999999998E-2</v>
      </c>
      <c r="I213" s="103">
        <v>5.6340000000000001E-2</v>
      </c>
      <c r="J213" s="103"/>
      <c r="K213" s="103">
        <v>5.5839999999999994E-2</v>
      </c>
    </row>
    <row r="214" spans="4:11" ht="15.75" customHeight="1" x14ac:dyDescent="0.25">
      <c r="D214" s="33"/>
      <c r="E214" s="33"/>
      <c r="F214" s="81">
        <v>36823</v>
      </c>
      <c r="G214" s="103">
        <v>5.8280000000000005E-2</v>
      </c>
      <c r="H214" s="103">
        <v>5.7529999999999998E-2</v>
      </c>
      <c r="I214" s="103">
        <v>5.6559999999999999E-2</v>
      </c>
      <c r="J214" s="103"/>
      <c r="K214" s="103">
        <v>5.6150000000000005E-2</v>
      </c>
    </row>
    <row r="215" spans="4:11" ht="15.75" customHeight="1" x14ac:dyDescent="0.25">
      <c r="D215" s="33"/>
      <c r="E215" s="33"/>
      <c r="F215" s="81">
        <v>36824</v>
      </c>
      <c r="G215" s="103">
        <v>5.9059999999999994E-2</v>
      </c>
      <c r="H215" s="103">
        <v>5.8280000000000005E-2</v>
      </c>
      <c r="I215" s="103">
        <v>5.7329999999999999E-2</v>
      </c>
      <c r="J215" s="103"/>
      <c r="K215" s="103">
        <v>5.6840000000000002E-2</v>
      </c>
    </row>
    <row r="216" spans="4:11" ht="15.75" customHeight="1" x14ac:dyDescent="0.25">
      <c r="D216" s="33"/>
      <c r="E216" s="33"/>
      <c r="F216" s="81">
        <v>36825</v>
      </c>
      <c r="G216" s="103">
        <v>5.9130000000000002E-2</v>
      </c>
      <c r="H216" s="103">
        <v>5.8470000000000001E-2</v>
      </c>
      <c r="I216" s="103">
        <v>5.7549999999999997E-2</v>
      </c>
      <c r="J216" s="103"/>
      <c r="K216" s="103">
        <v>5.6900000000000006E-2</v>
      </c>
    </row>
    <row r="217" spans="4:11" ht="15.75" customHeight="1" x14ac:dyDescent="0.25">
      <c r="D217" s="33"/>
      <c r="E217" s="33"/>
      <c r="F217" s="81">
        <v>36826</v>
      </c>
      <c r="G217" s="103">
        <v>5.9299999999999999E-2</v>
      </c>
      <c r="H217" s="103">
        <v>5.8730000000000004E-2</v>
      </c>
      <c r="I217" s="103">
        <v>5.7849999999999999E-2</v>
      </c>
      <c r="J217" s="103"/>
      <c r="K217" s="103">
        <v>5.713E-2</v>
      </c>
    </row>
    <row r="218" spans="4:11" ht="15.75" customHeight="1" x14ac:dyDescent="0.25">
      <c r="D218" s="33"/>
      <c r="E218" s="33"/>
      <c r="F218" s="81">
        <v>36829</v>
      </c>
      <c r="G218" s="103">
        <v>5.9560000000000002E-2</v>
      </c>
      <c r="H218" s="103">
        <v>5.892E-2</v>
      </c>
      <c r="I218" s="103">
        <v>5.8150000000000007E-2</v>
      </c>
      <c r="J218" s="103"/>
      <c r="K218" s="103">
        <v>5.7320000000000003E-2</v>
      </c>
    </row>
    <row r="219" spans="4:11" ht="15.75" customHeight="1" x14ac:dyDescent="0.25">
      <c r="D219" s="33"/>
      <c r="E219" s="33"/>
      <c r="F219" s="81">
        <v>36830</v>
      </c>
      <c r="G219" s="103">
        <v>5.9139999999999998E-2</v>
      </c>
      <c r="H219" s="103">
        <v>5.8869999999999999E-2</v>
      </c>
      <c r="I219" s="103">
        <v>5.8070000000000004E-2</v>
      </c>
      <c r="J219" s="103"/>
      <c r="K219" s="103">
        <v>5.7510000000000006E-2</v>
      </c>
    </row>
    <row r="220" spans="4:11" ht="15.75" customHeight="1" x14ac:dyDescent="0.25">
      <c r="D220" s="33"/>
      <c r="E220" s="33"/>
      <c r="F220" s="81">
        <v>36831</v>
      </c>
      <c r="G220" s="103">
        <v>5.8720000000000001E-2</v>
      </c>
      <c r="H220" s="103">
        <v>5.8380000000000001E-2</v>
      </c>
      <c r="I220" s="103">
        <v>5.7800000000000004E-2</v>
      </c>
      <c r="J220" s="103"/>
      <c r="K220" s="103">
        <v>5.7419999999999999E-2</v>
      </c>
    </row>
    <row r="221" spans="4:11" ht="15.75" customHeight="1" x14ac:dyDescent="0.25">
      <c r="D221" s="33"/>
      <c r="E221" s="33"/>
      <c r="F221" s="81">
        <v>36832</v>
      </c>
      <c r="G221" s="103">
        <v>5.8550000000000005E-2</v>
      </c>
      <c r="H221" s="103">
        <v>5.8319999999999997E-2</v>
      </c>
      <c r="I221" s="103">
        <v>5.7709999999999997E-2</v>
      </c>
      <c r="J221" s="103"/>
      <c r="K221" s="103">
        <v>5.7380000000000007E-2</v>
      </c>
    </row>
    <row r="222" spans="4:11" ht="15.75" customHeight="1" x14ac:dyDescent="0.25">
      <c r="D222" s="33"/>
      <c r="E222" s="33"/>
      <c r="F222" s="81">
        <v>36833</v>
      </c>
      <c r="G222" s="103">
        <v>5.9320000000000005E-2</v>
      </c>
      <c r="H222" s="103">
        <v>5.8959999999999999E-2</v>
      </c>
      <c r="I222" s="103">
        <v>5.8560000000000001E-2</v>
      </c>
      <c r="J222" s="103"/>
      <c r="K222" s="103">
        <v>5.8270000000000002E-2</v>
      </c>
    </row>
    <row r="223" spans="4:11" ht="15.75" customHeight="1" x14ac:dyDescent="0.25">
      <c r="D223" s="33"/>
      <c r="E223" s="33"/>
      <c r="F223" s="81">
        <v>36836</v>
      </c>
      <c r="G223" s="103">
        <v>5.9660000000000005E-2</v>
      </c>
      <c r="H223" s="103">
        <v>5.9279999999999999E-2</v>
      </c>
      <c r="I223" s="103">
        <v>5.8869999999999999E-2</v>
      </c>
      <c r="J223" s="103"/>
      <c r="K223" s="103">
        <v>5.8550000000000005E-2</v>
      </c>
    </row>
    <row r="224" spans="4:11" ht="15.75" customHeight="1" x14ac:dyDescent="0.25">
      <c r="D224" s="33"/>
      <c r="E224" s="33"/>
      <c r="F224" s="81">
        <v>36837</v>
      </c>
      <c r="G224" s="103">
        <v>5.9740000000000001E-2</v>
      </c>
      <c r="H224" s="103">
        <v>5.9470000000000002E-2</v>
      </c>
      <c r="I224" s="103">
        <v>5.8979999999999998E-2</v>
      </c>
      <c r="J224" s="103"/>
      <c r="K224" s="103">
        <v>5.8659999999999997E-2</v>
      </c>
    </row>
    <row r="225" spans="4:11" ht="15.75" customHeight="1" x14ac:dyDescent="0.25">
      <c r="D225" s="33"/>
      <c r="E225" s="33"/>
      <c r="F225" s="81">
        <v>36838</v>
      </c>
      <c r="G225" s="103">
        <v>5.9569999999999998E-2</v>
      </c>
      <c r="H225" s="103">
        <v>5.9229999999999998E-2</v>
      </c>
      <c r="I225" s="103">
        <v>5.8139999999999997E-2</v>
      </c>
      <c r="J225" s="103"/>
      <c r="K225" s="103">
        <v>5.8550000000000005E-2</v>
      </c>
    </row>
    <row r="226" spans="4:11" ht="15.75" customHeight="1" x14ac:dyDescent="0.25">
      <c r="D226" s="33"/>
      <c r="E226" s="33"/>
      <c r="F226" s="81">
        <v>36839</v>
      </c>
      <c r="G226" s="103">
        <v>5.9490000000000001E-2</v>
      </c>
      <c r="H226" s="103">
        <v>5.9109999999999996E-2</v>
      </c>
      <c r="I226" s="103">
        <v>5.781E-2</v>
      </c>
      <c r="J226" s="103"/>
      <c r="K226" s="103">
        <v>5.8250000000000003E-2</v>
      </c>
    </row>
    <row r="227" spans="4:11" ht="15.75" customHeight="1" x14ac:dyDescent="0.25">
      <c r="D227" s="33"/>
      <c r="E227" s="33"/>
      <c r="F227" s="81">
        <v>36840</v>
      </c>
      <c r="G227" s="103">
        <v>5.8899999999999994E-2</v>
      </c>
      <c r="H227" s="103">
        <v>5.8619999999999998E-2</v>
      </c>
      <c r="I227" s="103">
        <v>5.7340000000000002E-2</v>
      </c>
      <c r="J227" s="103"/>
      <c r="K227" s="103">
        <v>5.7830000000000006E-2</v>
      </c>
    </row>
    <row r="228" spans="4:11" ht="15.75" customHeight="1" x14ac:dyDescent="0.25">
      <c r="D228" s="33"/>
      <c r="E228" s="33"/>
      <c r="F228" s="81">
        <v>36843</v>
      </c>
      <c r="G228" s="103">
        <v>5.8810000000000001E-2</v>
      </c>
      <c r="H228" s="103">
        <v>5.8570000000000004E-2</v>
      </c>
      <c r="I228" s="103">
        <v>5.7079999999999999E-2</v>
      </c>
      <c r="J228" s="103"/>
      <c r="K228" s="103">
        <v>5.7660000000000003E-2</v>
      </c>
    </row>
    <row r="229" spans="4:11" ht="15.75" customHeight="1" x14ac:dyDescent="0.25">
      <c r="D229" s="33"/>
      <c r="E229" s="33"/>
      <c r="F229" s="81">
        <v>36844</v>
      </c>
      <c r="G229" s="103">
        <v>5.9069999999999998E-2</v>
      </c>
      <c r="H229" s="103">
        <v>5.8700000000000002E-2</v>
      </c>
      <c r="I229" s="103">
        <v>5.7160000000000002E-2</v>
      </c>
      <c r="J229" s="103"/>
      <c r="K229" s="103">
        <v>5.7549999999999997E-2</v>
      </c>
    </row>
    <row r="230" spans="4:11" ht="15.75" customHeight="1" x14ac:dyDescent="0.25">
      <c r="D230" s="33"/>
      <c r="E230" s="33"/>
      <c r="F230" s="81">
        <v>36845</v>
      </c>
      <c r="G230" s="103">
        <v>5.8899999999999994E-2</v>
      </c>
      <c r="H230" s="103">
        <v>5.8449999999999995E-2</v>
      </c>
      <c r="I230" s="103">
        <v>5.6900000000000006E-2</v>
      </c>
      <c r="J230" s="103"/>
      <c r="K230" s="103">
        <v>5.7110000000000001E-2</v>
      </c>
    </row>
    <row r="231" spans="4:11" ht="15.75" customHeight="1" x14ac:dyDescent="0.25">
      <c r="D231" s="33"/>
      <c r="E231" s="33"/>
      <c r="F231" s="81">
        <v>36846</v>
      </c>
      <c r="G231" s="103">
        <v>5.8560000000000001E-2</v>
      </c>
      <c r="H231" s="103">
        <v>5.8019999999999995E-2</v>
      </c>
      <c r="I231" s="103">
        <v>5.6390000000000003E-2</v>
      </c>
      <c r="J231" s="103"/>
      <c r="K231" s="103">
        <v>5.6689999999999997E-2</v>
      </c>
    </row>
    <row r="232" spans="4:11" ht="15.75" customHeight="1" x14ac:dyDescent="0.25">
      <c r="D232" s="33"/>
      <c r="E232" s="33"/>
      <c r="F232" s="81">
        <v>36847</v>
      </c>
      <c r="G232" s="103">
        <v>5.8730000000000004E-2</v>
      </c>
      <c r="H232" s="103">
        <v>5.8280000000000005E-2</v>
      </c>
      <c r="I232" s="103">
        <v>5.6749999999999995E-2</v>
      </c>
      <c r="J232" s="103"/>
      <c r="K232" s="103">
        <v>5.704E-2</v>
      </c>
    </row>
    <row r="233" spans="4:11" ht="15.75" customHeight="1" x14ac:dyDescent="0.25">
      <c r="D233" s="33"/>
      <c r="E233" s="33"/>
      <c r="F233" s="81">
        <v>36850</v>
      </c>
      <c r="G233" s="103">
        <v>5.8639999999999998E-2</v>
      </c>
      <c r="H233" s="103">
        <v>5.8099999999999999E-2</v>
      </c>
      <c r="I233" s="103">
        <v>5.6500000000000002E-2</v>
      </c>
      <c r="J233" s="103"/>
      <c r="K233" s="103">
        <v>5.6769999999999994E-2</v>
      </c>
    </row>
    <row r="234" spans="4:11" ht="15.75" customHeight="1" x14ac:dyDescent="0.25">
      <c r="D234" s="33"/>
      <c r="E234" s="33"/>
      <c r="F234" s="81">
        <v>36851</v>
      </c>
      <c r="G234" s="103">
        <v>5.8560000000000001E-2</v>
      </c>
      <c r="H234" s="103">
        <v>5.7980000000000004E-2</v>
      </c>
      <c r="I234" s="103">
        <v>5.6309999999999999E-2</v>
      </c>
      <c r="J234" s="103"/>
      <c r="K234" s="103">
        <v>5.6520000000000001E-2</v>
      </c>
    </row>
    <row r="235" spans="4:11" ht="15.75" customHeight="1" x14ac:dyDescent="0.25">
      <c r="D235" s="33"/>
      <c r="E235" s="33"/>
      <c r="F235" s="81">
        <v>36852</v>
      </c>
      <c r="G235" s="103">
        <v>5.8390000000000004E-2</v>
      </c>
      <c r="H235" s="103">
        <v>5.7670000000000006E-2</v>
      </c>
      <c r="I235" s="103">
        <v>5.602E-2</v>
      </c>
      <c r="J235" s="103"/>
      <c r="K235" s="103">
        <v>5.6239999999999998E-2</v>
      </c>
    </row>
    <row r="236" spans="4:11" ht="15.75" customHeight="1" x14ac:dyDescent="0.25">
      <c r="D236" s="33"/>
      <c r="E236" s="33"/>
      <c r="F236" s="81">
        <v>36854</v>
      </c>
      <c r="G236" s="103">
        <v>5.8650000000000001E-2</v>
      </c>
      <c r="H236" s="103">
        <v>5.7939999999999998E-2</v>
      </c>
      <c r="I236" s="103">
        <v>5.6130000000000006E-2</v>
      </c>
      <c r="J236" s="103"/>
      <c r="K236" s="103">
        <v>5.6239999999999998E-2</v>
      </c>
    </row>
    <row r="237" spans="4:11" ht="15.75" customHeight="1" x14ac:dyDescent="0.25">
      <c r="D237" s="33"/>
      <c r="E237" s="33"/>
      <c r="F237" s="81">
        <v>36857</v>
      </c>
      <c r="G237" s="103">
        <v>5.8560000000000001E-2</v>
      </c>
      <c r="H237" s="103">
        <v>5.7820000000000003E-2</v>
      </c>
      <c r="I237" s="103">
        <v>5.6130000000000006E-2</v>
      </c>
      <c r="J237" s="103"/>
      <c r="K237" s="103">
        <v>5.6239999999999998E-2</v>
      </c>
    </row>
    <row r="238" spans="4:11" ht="15.75" customHeight="1" x14ac:dyDescent="0.25">
      <c r="D238" s="33"/>
      <c r="E238" s="33"/>
      <c r="F238" s="81">
        <v>36858</v>
      </c>
      <c r="G238" s="103">
        <v>5.7950000000000002E-2</v>
      </c>
      <c r="H238" s="103">
        <v>5.7190000000000005E-2</v>
      </c>
      <c r="I238" s="103">
        <v>5.5540000000000006E-2</v>
      </c>
      <c r="J238" s="103"/>
      <c r="K238" s="103">
        <v>5.5820000000000002E-2</v>
      </c>
    </row>
    <row r="239" spans="4:11" ht="15.75" customHeight="1" x14ac:dyDescent="0.25">
      <c r="D239" s="33"/>
      <c r="E239" s="33"/>
      <c r="F239" s="81">
        <v>36859</v>
      </c>
      <c r="G239" s="103">
        <v>5.6469999999999999E-2</v>
      </c>
      <c r="H239" s="103">
        <v>5.6559999999999999E-2</v>
      </c>
      <c r="I239" s="103">
        <v>5.4710000000000002E-2</v>
      </c>
      <c r="J239" s="103"/>
      <c r="K239" s="103">
        <v>5.5239999999999997E-2</v>
      </c>
    </row>
    <row r="240" spans="4:11" ht="15.75" customHeight="1" x14ac:dyDescent="0.25">
      <c r="D240" s="33"/>
      <c r="E240" s="33"/>
      <c r="F240" s="81">
        <v>36860</v>
      </c>
      <c r="G240" s="103">
        <v>5.6130000000000006E-2</v>
      </c>
      <c r="H240" s="103">
        <v>5.5800000000000002E-2</v>
      </c>
      <c r="I240" s="103">
        <v>5.4269999999999999E-2</v>
      </c>
      <c r="J240" s="103"/>
      <c r="K240" s="103">
        <v>5.4679999999999999E-2</v>
      </c>
    </row>
    <row r="241" spans="4:11" ht="15.75" customHeight="1" x14ac:dyDescent="0.25">
      <c r="D241" s="33"/>
      <c r="E241" s="33"/>
      <c r="F241" s="81">
        <v>36861</v>
      </c>
      <c r="G241" s="103">
        <v>5.604E-2</v>
      </c>
      <c r="H241" s="103">
        <v>5.5999999999999994E-2</v>
      </c>
      <c r="I241" s="103">
        <v>5.4450000000000005E-2</v>
      </c>
      <c r="J241" s="103"/>
      <c r="K241" s="103">
        <v>5.5030000000000003E-2</v>
      </c>
    </row>
    <row r="242" spans="4:11" ht="15.75" customHeight="1" x14ac:dyDescent="0.25">
      <c r="D242" s="33"/>
      <c r="E242" s="33"/>
      <c r="F242" s="81">
        <v>36864</v>
      </c>
      <c r="G242" s="103">
        <v>5.604E-2</v>
      </c>
      <c r="H242" s="103">
        <v>5.5940000000000004E-2</v>
      </c>
      <c r="I242" s="103">
        <v>5.4669999999999996E-2</v>
      </c>
      <c r="J242" s="103"/>
      <c r="K242" s="103">
        <v>5.5510000000000004E-2</v>
      </c>
    </row>
    <row r="243" spans="4:11" ht="15.75" customHeight="1" x14ac:dyDescent="0.25">
      <c r="D243" s="33"/>
      <c r="E243" s="33"/>
      <c r="F243" s="81">
        <v>36865</v>
      </c>
      <c r="G243" s="103">
        <v>5.4690000000000003E-2</v>
      </c>
      <c r="H243" s="103">
        <v>5.4740000000000004E-2</v>
      </c>
      <c r="I243" s="103">
        <v>5.3360000000000005E-2</v>
      </c>
      <c r="J243" s="103"/>
      <c r="K243" s="103">
        <v>5.4179999999999999E-2</v>
      </c>
    </row>
    <row r="244" spans="4:11" ht="15.75" customHeight="1" x14ac:dyDescent="0.25">
      <c r="D244" s="33"/>
      <c r="E244" s="33"/>
      <c r="F244" s="81">
        <v>36866</v>
      </c>
      <c r="G244" s="103">
        <v>5.4260000000000003E-2</v>
      </c>
      <c r="H244" s="103">
        <v>5.4050000000000001E-2</v>
      </c>
      <c r="I244" s="103">
        <v>5.2569999999999999E-2</v>
      </c>
      <c r="J244" s="103"/>
      <c r="K244" s="103">
        <v>5.3259999999999995E-2</v>
      </c>
    </row>
    <row r="245" spans="4:11" ht="15.75" customHeight="1" x14ac:dyDescent="0.25">
      <c r="D245" s="33"/>
      <c r="E245" s="33"/>
      <c r="F245" s="81">
        <v>36867</v>
      </c>
      <c r="G245" s="103">
        <v>5.4339999999999999E-2</v>
      </c>
      <c r="H245" s="103">
        <v>5.4109999999999998E-2</v>
      </c>
      <c r="I245" s="103">
        <v>5.2569999999999999E-2</v>
      </c>
      <c r="J245" s="103"/>
      <c r="K245" s="103">
        <v>5.3089999999999998E-2</v>
      </c>
    </row>
    <row r="246" spans="4:11" ht="15.75" customHeight="1" x14ac:dyDescent="0.25">
      <c r="D246" s="33"/>
      <c r="E246" s="33"/>
      <c r="F246" s="81">
        <v>36868</v>
      </c>
      <c r="G246" s="103">
        <v>5.4420000000000003E-2</v>
      </c>
      <c r="H246" s="103">
        <v>5.3990000000000003E-2</v>
      </c>
      <c r="I246" s="103">
        <v>5.2560000000000003E-2</v>
      </c>
      <c r="J246" s="103"/>
      <c r="K246" s="103">
        <v>5.2990000000000002E-2</v>
      </c>
    </row>
    <row r="247" spans="4:11" ht="15.75" customHeight="1" x14ac:dyDescent="0.25">
      <c r="D247" s="33"/>
      <c r="E247" s="33"/>
      <c r="F247" s="81">
        <v>36871</v>
      </c>
      <c r="G247" s="103">
        <v>5.5259999999999997E-2</v>
      </c>
      <c r="H247" s="103">
        <v>5.4690000000000003E-2</v>
      </c>
      <c r="I247" s="103">
        <v>5.3310000000000003E-2</v>
      </c>
      <c r="J247" s="103"/>
      <c r="K247" s="103">
        <v>5.3620000000000001E-2</v>
      </c>
    </row>
    <row r="248" spans="4:11" ht="15.75" customHeight="1" x14ac:dyDescent="0.25">
      <c r="D248" s="33"/>
      <c r="E248" s="33"/>
      <c r="F248" s="81">
        <v>36872</v>
      </c>
      <c r="G248" s="103">
        <v>5.518E-2</v>
      </c>
      <c r="H248" s="103">
        <v>5.45E-2</v>
      </c>
      <c r="I248" s="103">
        <v>5.3170000000000002E-2</v>
      </c>
      <c r="J248" s="103"/>
      <c r="K248" s="103">
        <v>5.3460000000000001E-2</v>
      </c>
    </row>
    <row r="249" spans="4:11" ht="15.75" customHeight="1" x14ac:dyDescent="0.25">
      <c r="D249" s="33"/>
      <c r="E249" s="33"/>
      <c r="F249" s="81">
        <v>36873</v>
      </c>
      <c r="G249" s="103">
        <v>5.4320000000000007E-2</v>
      </c>
      <c r="H249" s="103">
        <v>5.3609999999999998E-2</v>
      </c>
      <c r="I249" s="103">
        <v>5.2160000000000005E-2</v>
      </c>
      <c r="J249" s="103"/>
      <c r="K249" s="103">
        <v>5.2580000000000002E-2</v>
      </c>
    </row>
    <row r="250" spans="4:11" ht="15.75" customHeight="1" x14ac:dyDescent="0.25">
      <c r="D250" s="33"/>
      <c r="E250" s="33"/>
      <c r="F250" s="81">
        <v>36874</v>
      </c>
      <c r="G250" s="103">
        <v>5.407E-2</v>
      </c>
      <c r="H250" s="103">
        <v>5.3259999999999995E-2</v>
      </c>
      <c r="I250" s="103">
        <v>5.1719999999999995E-2</v>
      </c>
      <c r="J250" s="103"/>
      <c r="K250" s="103">
        <v>5.2130000000000003E-2</v>
      </c>
    </row>
    <row r="251" spans="4:11" ht="15.75" customHeight="1" x14ac:dyDescent="0.25">
      <c r="D251" s="33"/>
      <c r="E251" s="33"/>
      <c r="F251" s="81">
        <v>36875</v>
      </c>
      <c r="G251" s="103">
        <v>5.3710000000000008E-2</v>
      </c>
      <c r="H251" s="103">
        <v>5.2930000000000005E-2</v>
      </c>
      <c r="I251" s="103">
        <v>5.1390000000000005E-2</v>
      </c>
      <c r="J251" s="103"/>
      <c r="K251" s="103">
        <v>5.1799999999999999E-2</v>
      </c>
    </row>
    <row r="252" spans="4:11" ht="15.75" customHeight="1" x14ac:dyDescent="0.25">
      <c r="D252" s="33"/>
      <c r="E252" s="33"/>
      <c r="F252" s="81">
        <v>36878</v>
      </c>
      <c r="G252" s="103">
        <v>5.3200000000000004E-2</v>
      </c>
      <c r="H252" s="103">
        <v>5.2460000000000007E-2</v>
      </c>
      <c r="I252" s="103">
        <v>5.0959999999999998E-2</v>
      </c>
      <c r="J252" s="103"/>
      <c r="K252" s="103">
        <v>5.1699999999999996E-2</v>
      </c>
    </row>
    <row r="253" spans="4:11" ht="15.75" customHeight="1" x14ac:dyDescent="0.25">
      <c r="D253" s="33"/>
      <c r="E253" s="33"/>
      <c r="F253" s="81">
        <v>36879</v>
      </c>
      <c r="G253" s="103">
        <v>5.3449999999999998E-2</v>
      </c>
      <c r="H253" s="103">
        <v>5.271E-2</v>
      </c>
      <c r="I253" s="103">
        <v>5.1130000000000002E-2</v>
      </c>
      <c r="J253" s="103"/>
      <c r="K253" s="103">
        <v>5.1879999999999996E-2</v>
      </c>
    </row>
    <row r="254" spans="4:11" ht="15.75" customHeight="1" x14ac:dyDescent="0.25">
      <c r="D254" s="33"/>
      <c r="E254" s="33"/>
      <c r="F254" s="81">
        <v>36880</v>
      </c>
      <c r="G254" s="103">
        <v>5.2080000000000001E-2</v>
      </c>
      <c r="H254" s="103">
        <v>5.1459999999999999E-2</v>
      </c>
      <c r="I254" s="103">
        <v>4.9699999999999994E-2</v>
      </c>
      <c r="J254" s="103"/>
      <c r="K254" s="103">
        <v>5.0369999999999998E-2</v>
      </c>
    </row>
    <row r="255" spans="4:11" ht="15.75" customHeight="1" x14ac:dyDescent="0.25">
      <c r="D255" s="33"/>
      <c r="E255" s="33"/>
      <c r="F255" s="81">
        <v>36881</v>
      </c>
      <c r="G255" s="103">
        <v>5.1470000000000002E-2</v>
      </c>
      <c r="H255" s="103">
        <v>5.117E-2</v>
      </c>
      <c r="I255" s="103">
        <v>4.9370000000000004E-2</v>
      </c>
      <c r="J255" s="103"/>
      <c r="K255" s="103">
        <v>5.0250000000000003E-2</v>
      </c>
    </row>
    <row r="256" spans="4:11" ht="15.75" customHeight="1" x14ac:dyDescent="0.25">
      <c r="D256" s="33"/>
      <c r="E256" s="33"/>
      <c r="F256" s="81">
        <v>36882</v>
      </c>
      <c r="G256" s="103">
        <v>5.076E-2</v>
      </c>
      <c r="H256" s="103">
        <v>5.0540000000000002E-2</v>
      </c>
      <c r="I256" s="103">
        <v>4.8959999999999997E-2</v>
      </c>
      <c r="J256" s="103"/>
      <c r="K256" s="103">
        <v>5.006E-2</v>
      </c>
    </row>
    <row r="257" spans="4:11" ht="15.75" customHeight="1" x14ac:dyDescent="0.25">
      <c r="D257" s="33"/>
      <c r="E257" s="33"/>
      <c r="F257" s="81">
        <v>36886</v>
      </c>
      <c r="G257" s="103">
        <v>5.126E-2</v>
      </c>
      <c r="H257" s="103">
        <v>5.0910000000000004E-2</v>
      </c>
      <c r="I257" s="103">
        <v>4.9349999999999998E-2</v>
      </c>
      <c r="J257" s="103"/>
      <c r="K257" s="103">
        <v>5.0560000000000001E-2</v>
      </c>
    </row>
    <row r="258" spans="4:11" ht="15.75" customHeight="1" x14ac:dyDescent="0.25">
      <c r="D258" s="33"/>
      <c r="E258" s="33"/>
      <c r="F258" s="81">
        <v>36887</v>
      </c>
      <c r="G258" s="103">
        <v>5.1769999999999997E-2</v>
      </c>
      <c r="H258" s="103">
        <v>5.1520000000000003E-2</v>
      </c>
      <c r="I258" s="103">
        <v>4.9880000000000008E-2</v>
      </c>
      <c r="J258" s="103"/>
      <c r="K258" s="103">
        <v>5.1040000000000002E-2</v>
      </c>
    </row>
    <row r="259" spans="4:11" ht="15.75" customHeight="1" x14ac:dyDescent="0.25">
      <c r="D259" s="33"/>
      <c r="E259" s="33"/>
      <c r="F259" s="81">
        <v>36888</v>
      </c>
      <c r="G259" s="103">
        <v>5.1540000000000002E-2</v>
      </c>
      <c r="H259" s="103">
        <v>5.1820000000000005E-2</v>
      </c>
      <c r="I259" s="103">
        <v>5.0199999999999995E-2</v>
      </c>
      <c r="J259" s="103"/>
      <c r="K259" s="103">
        <v>5.1180000000000003E-2</v>
      </c>
    </row>
    <row r="260" spans="4:11" ht="15.75" customHeight="1" x14ac:dyDescent="0.25">
      <c r="D260" s="33"/>
      <c r="E260" s="33"/>
      <c r="F260" s="81">
        <v>36889</v>
      </c>
      <c r="G260" s="103">
        <v>5.0959999999999998E-2</v>
      </c>
      <c r="H260" s="103">
        <v>5.1249999999999997E-2</v>
      </c>
      <c r="I260" s="103">
        <v>4.9759999999999999E-2</v>
      </c>
      <c r="J260" s="103"/>
      <c r="K260" s="103">
        <v>5.1119999999999999E-2</v>
      </c>
    </row>
    <row r="261" spans="4:11" ht="15.75" customHeight="1" x14ac:dyDescent="0.25">
      <c r="D261" s="33"/>
      <c r="E261" s="33"/>
      <c r="F261" s="81">
        <v>36893</v>
      </c>
      <c r="G261" s="103">
        <v>4.8620000000000003E-2</v>
      </c>
      <c r="H261" s="103">
        <v>4.922E-2</v>
      </c>
      <c r="I261" s="103">
        <v>4.7539999999999999E-2</v>
      </c>
      <c r="J261" s="103"/>
      <c r="K261" s="103">
        <v>4.9149999999999999E-2</v>
      </c>
    </row>
    <row r="262" spans="4:11" ht="15.75" customHeight="1" x14ac:dyDescent="0.25">
      <c r="D262" s="33"/>
      <c r="E262" s="33"/>
      <c r="F262" s="81">
        <v>36894</v>
      </c>
      <c r="G262" s="103">
        <v>4.929E-2</v>
      </c>
      <c r="H262" s="103">
        <v>5.067E-2</v>
      </c>
      <c r="I262" s="103">
        <v>4.9599999999999998E-2</v>
      </c>
      <c r="J262" s="103"/>
      <c r="K262" s="103">
        <v>5.1580000000000001E-2</v>
      </c>
    </row>
    <row r="263" spans="4:11" ht="15.75" customHeight="1" x14ac:dyDescent="0.25">
      <c r="D263" s="33"/>
      <c r="E263" s="33"/>
      <c r="F263" s="81">
        <v>36895</v>
      </c>
      <c r="G263" s="103">
        <v>4.7869999999999996E-2</v>
      </c>
      <c r="H263" s="103">
        <v>4.9240000000000006E-2</v>
      </c>
      <c r="I263" s="103">
        <v>4.8349999999999997E-2</v>
      </c>
      <c r="J263" s="103"/>
      <c r="K263" s="103">
        <v>5.0389999999999997E-2</v>
      </c>
    </row>
    <row r="264" spans="4:11" ht="15.75" customHeight="1" x14ac:dyDescent="0.25">
      <c r="D264" s="33"/>
      <c r="E264" s="33"/>
      <c r="F264" s="81">
        <v>36896</v>
      </c>
      <c r="G264" s="103">
        <v>4.5690000000000001E-2</v>
      </c>
      <c r="H264" s="103">
        <v>4.7279999999999996E-2</v>
      </c>
      <c r="I264" s="103">
        <v>4.6559999999999997E-2</v>
      </c>
      <c r="J264" s="103"/>
      <c r="K264" s="103">
        <v>4.931E-2</v>
      </c>
    </row>
    <row r="265" spans="4:11" ht="15.75" customHeight="1" x14ac:dyDescent="0.25">
      <c r="D265" s="33"/>
      <c r="E265" s="33"/>
      <c r="F265" s="81">
        <v>36899</v>
      </c>
      <c r="G265" s="103">
        <v>4.5599999999999995E-2</v>
      </c>
      <c r="H265" s="103">
        <v>4.7220000000000005E-2</v>
      </c>
      <c r="I265" s="103">
        <v>4.6660000000000007E-2</v>
      </c>
      <c r="J265" s="103"/>
      <c r="K265" s="103">
        <v>4.9560000000000007E-2</v>
      </c>
    </row>
    <row r="266" spans="4:11" ht="15.75" customHeight="1" x14ac:dyDescent="0.25">
      <c r="D266" s="33"/>
      <c r="E266" s="33"/>
      <c r="F266" s="81">
        <v>36900</v>
      </c>
      <c r="G266" s="103">
        <v>4.6589999999999999E-2</v>
      </c>
      <c r="H266" s="103">
        <v>4.7939999999999997E-2</v>
      </c>
      <c r="I266" s="103">
        <v>4.7329999999999997E-2</v>
      </c>
      <c r="J266" s="103"/>
      <c r="K266" s="103">
        <v>0.05</v>
      </c>
    </row>
    <row r="267" spans="4:11" ht="15.75" customHeight="1" x14ac:dyDescent="0.25">
      <c r="D267" s="33"/>
      <c r="E267" s="33"/>
      <c r="F267" s="81">
        <v>36901</v>
      </c>
      <c r="G267" s="103">
        <v>4.7750000000000001E-2</v>
      </c>
      <c r="H267" s="103">
        <v>4.897E-2</v>
      </c>
      <c r="I267" s="103">
        <v>4.8320000000000002E-2</v>
      </c>
      <c r="J267" s="103"/>
      <c r="K267" s="103">
        <v>5.1040000000000002E-2</v>
      </c>
    </row>
    <row r="268" spans="4:11" ht="15.75" customHeight="1" x14ac:dyDescent="0.25">
      <c r="D268" s="33"/>
      <c r="E268" s="33"/>
      <c r="F268" s="81">
        <v>36902</v>
      </c>
      <c r="G268" s="103">
        <v>4.7329999999999997E-2</v>
      </c>
      <c r="H268" s="103">
        <v>4.8490000000000005E-2</v>
      </c>
      <c r="I268" s="103">
        <v>4.7990000000000005E-2</v>
      </c>
      <c r="J268" s="103"/>
      <c r="K268" s="103">
        <v>5.1100000000000007E-2</v>
      </c>
    </row>
    <row r="269" spans="4:11" ht="15.75" customHeight="1" x14ac:dyDescent="0.25">
      <c r="D269" s="33"/>
      <c r="E269" s="33"/>
      <c r="F269" s="81">
        <v>36903</v>
      </c>
      <c r="G269" s="103">
        <v>4.8910000000000002E-2</v>
      </c>
      <c r="H269" s="103">
        <v>4.9960000000000004E-2</v>
      </c>
      <c r="I269" s="103">
        <v>4.9520000000000002E-2</v>
      </c>
      <c r="J269" s="103"/>
      <c r="K269" s="103">
        <v>5.2499999999999998E-2</v>
      </c>
    </row>
    <row r="270" spans="4:11" ht="15.75" customHeight="1" x14ac:dyDescent="0.25">
      <c r="D270" s="33"/>
      <c r="E270" s="33"/>
      <c r="F270" s="81">
        <v>36907</v>
      </c>
      <c r="G270" s="103">
        <v>4.8809999999999999E-2</v>
      </c>
      <c r="H270" s="103">
        <v>4.9790000000000001E-2</v>
      </c>
      <c r="I270" s="103">
        <v>4.929E-2</v>
      </c>
      <c r="J270" s="103"/>
      <c r="K270" s="103">
        <v>5.2300000000000006E-2</v>
      </c>
    </row>
    <row r="271" spans="4:11" ht="15.75" customHeight="1" x14ac:dyDescent="0.25">
      <c r="D271" s="33"/>
      <c r="E271" s="33"/>
      <c r="F271" s="81">
        <v>36908</v>
      </c>
      <c r="G271" s="103">
        <v>4.8219999999999999E-2</v>
      </c>
      <c r="H271" s="103">
        <v>4.913E-2</v>
      </c>
      <c r="I271" s="103">
        <v>4.8499999999999995E-2</v>
      </c>
      <c r="J271" s="103"/>
      <c r="K271" s="103">
        <v>5.1749999999999997E-2</v>
      </c>
    </row>
    <row r="272" spans="4:11" ht="15.75" customHeight="1" x14ac:dyDescent="0.25">
      <c r="D272" s="33"/>
      <c r="E272" s="33"/>
      <c r="F272" s="81">
        <v>36909</v>
      </c>
      <c r="G272" s="103">
        <v>4.7199999999999999E-2</v>
      </c>
      <c r="H272" s="103">
        <v>4.8230000000000002E-2</v>
      </c>
      <c r="I272" s="103">
        <v>4.7350000000000003E-2</v>
      </c>
      <c r="J272" s="103"/>
      <c r="K272" s="103">
        <v>5.1139999999999998E-2</v>
      </c>
    </row>
    <row r="273" spans="4:11" ht="15.75" customHeight="1" x14ac:dyDescent="0.25">
      <c r="D273" s="33"/>
      <c r="E273" s="33"/>
      <c r="F273" s="81">
        <v>36910</v>
      </c>
      <c r="G273" s="103">
        <v>4.7350000000000003E-2</v>
      </c>
      <c r="H273" s="103">
        <v>4.8369999999999996E-2</v>
      </c>
      <c r="I273" s="103">
        <v>4.8049999999999995E-2</v>
      </c>
      <c r="J273" s="103"/>
      <c r="K273" s="103">
        <v>5.1680000000000004E-2</v>
      </c>
    </row>
    <row r="274" spans="4:11" ht="15.75" customHeight="1" x14ac:dyDescent="0.25">
      <c r="D274" s="33"/>
      <c r="E274" s="33"/>
      <c r="F274" s="81">
        <v>36913</v>
      </c>
      <c r="G274" s="103">
        <v>4.743E-2</v>
      </c>
      <c r="H274" s="103">
        <v>4.8739999999999999E-2</v>
      </c>
      <c r="I274" s="103">
        <v>4.8479999999999995E-2</v>
      </c>
      <c r="J274" s="103"/>
      <c r="K274" s="103">
        <v>5.2249999999999998E-2</v>
      </c>
    </row>
    <row r="275" spans="4:11" ht="15.75" customHeight="1" x14ac:dyDescent="0.25">
      <c r="D275" s="33"/>
      <c r="E275" s="33"/>
      <c r="F275" s="81">
        <v>36914</v>
      </c>
      <c r="G275" s="103">
        <v>4.8280000000000003E-2</v>
      </c>
      <c r="H275" s="103">
        <v>4.947E-2</v>
      </c>
      <c r="I275" s="103">
        <v>4.938E-2</v>
      </c>
      <c r="J275" s="103"/>
      <c r="K275" s="103">
        <v>5.2809999999999996E-2</v>
      </c>
    </row>
    <row r="276" spans="4:11" ht="15.75" customHeight="1" x14ac:dyDescent="0.25">
      <c r="D276" s="33"/>
      <c r="E276" s="33"/>
      <c r="F276" s="81">
        <v>36915</v>
      </c>
      <c r="G276" s="103">
        <v>4.8440000000000004E-2</v>
      </c>
      <c r="H276" s="103">
        <v>4.9599999999999998E-2</v>
      </c>
      <c r="I276" s="103">
        <v>4.9480000000000003E-2</v>
      </c>
      <c r="J276" s="103"/>
      <c r="K276" s="103">
        <v>5.305E-2</v>
      </c>
    </row>
    <row r="277" spans="4:11" ht="15.75" customHeight="1" x14ac:dyDescent="0.25">
      <c r="D277" s="33"/>
      <c r="E277" s="33"/>
      <c r="F277" s="81">
        <v>36916</v>
      </c>
      <c r="G277" s="103">
        <v>4.7619999999999996E-2</v>
      </c>
      <c r="H277" s="103">
        <v>4.9299999999999997E-2</v>
      </c>
      <c r="I277" s="103">
        <v>4.8860000000000001E-2</v>
      </c>
      <c r="J277" s="103"/>
      <c r="K277" s="103">
        <v>5.2450000000000004E-2</v>
      </c>
    </row>
    <row r="278" spans="4:11" ht="15.75" customHeight="1" x14ac:dyDescent="0.25">
      <c r="D278" s="33"/>
      <c r="E278" s="33"/>
      <c r="F278" s="81">
        <v>36917</v>
      </c>
      <c r="G278" s="103">
        <v>4.7710000000000002E-2</v>
      </c>
      <c r="H278" s="103">
        <v>4.9259999999999998E-2</v>
      </c>
      <c r="I278" s="103">
        <v>4.9139999999999996E-2</v>
      </c>
      <c r="J278" s="103"/>
      <c r="K278" s="103">
        <v>5.2679999999999998E-2</v>
      </c>
    </row>
    <row r="279" spans="4:11" ht="15.75" customHeight="1" x14ac:dyDescent="0.25">
      <c r="D279" s="33"/>
      <c r="E279" s="33"/>
      <c r="F279" s="81">
        <v>36920</v>
      </c>
      <c r="G279" s="103">
        <v>4.7619999999999996E-2</v>
      </c>
      <c r="H279" s="103">
        <v>4.9200000000000001E-2</v>
      </c>
      <c r="I279" s="103">
        <v>4.9530000000000005E-2</v>
      </c>
      <c r="J279" s="103"/>
      <c r="K279" s="103">
        <v>5.3030000000000001E-2</v>
      </c>
    </row>
    <row r="280" spans="4:11" ht="15.75" customHeight="1" x14ac:dyDescent="0.25">
      <c r="D280" s="33"/>
      <c r="E280" s="33"/>
      <c r="F280" s="81">
        <v>36921</v>
      </c>
      <c r="G280" s="103">
        <v>4.6959999999999995E-2</v>
      </c>
      <c r="H280" s="103">
        <v>4.7739999999999998E-2</v>
      </c>
      <c r="I280" s="103">
        <v>4.8989999999999999E-2</v>
      </c>
      <c r="J280" s="103"/>
      <c r="K280" s="103">
        <v>5.2290000000000003E-2</v>
      </c>
    </row>
    <row r="281" spans="4:11" ht="15.75" customHeight="1" x14ac:dyDescent="0.25">
      <c r="D281" s="33"/>
      <c r="E281" s="33"/>
      <c r="F281" s="81">
        <v>36922</v>
      </c>
      <c r="G281" s="103">
        <v>4.5720000000000004E-2</v>
      </c>
      <c r="H281" s="103">
        <v>4.7380000000000005E-2</v>
      </c>
      <c r="I281" s="103">
        <v>4.768E-2</v>
      </c>
      <c r="J281" s="103"/>
      <c r="K281" s="103">
        <v>5.1139999999999998E-2</v>
      </c>
    </row>
    <row r="282" spans="4:11" ht="15.75" customHeight="1" x14ac:dyDescent="0.25">
      <c r="D282" s="33"/>
      <c r="E282" s="33"/>
      <c r="F282" s="81">
        <v>36923</v>
      </c>
      <c r="G282" s="103">
        <v>4.555E-2</v>
      </c>
      <c r="H282" s="103">
        <v>4.7080000000000004E-2</v>
      </c>
      <c r="I282" s="103">
        <v>4.7500000000000001E-2</v>
      </c>
      <c r="J282" s="103"/>
      <c r="K282" s="103">
        <v>5.0860000000000002E-2</v>
      </c>
    </row>
    <row r="283" spans="4:11" ht="15.75" customHeight="1" x14ac:dyDescent="0.25">
      <c r="D283" s="33"/>
      <c r="E283" s="33"/>
      <c r="F283" s="81">
        <v>36924</v>
      </c>
      <c r="G283" s="103">
        <v>4.6369999999999995E-2</v>
      </c>
      <c r="H283" s="103">
        <v>4.8140000000000002E-2</v>
      </c>
      <c r="I283" s="103">
        <v>4.8379999999999999E-2</v>
      </c>
      <c r="J283" s="103"/>
      <c r="K283" s="103">
        <v>5.1479999999999998E-2</v>
      </c>
    </row>
    <row r="284" spans="4:11" ht="15.75" customHeight="1" x14ac:dyDescent="0.25">
      <c r="D284" s="33"/>
      <c r="E284" s="33"/>
      <c r="F284" s="81">
        <v>36927</v>
      </c>
      <c r="G284" s="103">
        <v>4.6699999999999998E-2</v>
      </c>
      <c r="H284" s="103">
        <v>4.82E-2</v>
      </c>
      <c r="I284" s="103">
        <v>4.8600000000000004E-2</v>
      </c>
      <c r="J284" s="103"/>
      <c r="K284" s="103">
        <v>5.1670000000000001E-2</v>
      </c>
    </row>
    <row r="285" spans="4:11" ht="15.75" customHeight="1" x14ac:dyDescent="0.25">
      <c r="D285" s="33"/>
      <c r="E285" s="33"/>
      <c r="F285" s="81">
        <v>36928</v>
      </c>
      <c r="G285" s="103">
        <v>4.6870000000000002E-2</v>
      </c>
      <c r="H285" s="103">
        <v>4.827E-2</v>
      </c>
      <c r="I285" s="103">
        <v>4.87E-2</v>
      </c>
      <c r="J285" s="103"/>
      <c r="K285" s="103">
        <v>5.1830000000000001E-2</v>
      </c>
    </row>
    <row r="286" spans="4:11" ht="15.75" customHeight="1" x14ac:dyDescent="0.25">
      <c r="D286" s="33"/>
      <c r="E286" s="33"/>
      <c r="F286" s="81">
        <v>36929</v>
      </c>
      <c r="G286" s="103">
        <v>4.7199999999999999E-2</v>
      </c>
      <c r="H286" s="103">
        <v>4.8579999999999998E-2</v>
      </c>
      <c r="I286" s="103">
        <v>4.913E-2</v>
      </c>
      <c r="J286" s="103"/>
      <c r="K286" s="103">
        <v>5.1869999999999999E-2</v>
      </c>
    </row>
    <row r="287" spans="4:11" ht="15.75" customHeight="1" x14ac:dyDescent="0.25">
      <c r="D287" s="33"/>
      <c r="E287" s="33"/>
      <c r="F287" s="81">
        <v>36930</v>
      </c>
      <c r="G287" s="103">
        <v>4.7119999999999995E-2</v>
      </c>
      <c r="H287" s="103">
        <v>4.8339999999999994E-2</v>
      </c>
      <c r="I287" s="103">
        <v>4.8869999999999997E-2</v>
      </c>
      <c r="J287" s="103"/>
      <c r="K287" s="103">
        <v>5.0890000000000005E-2</v>
      </c>
    </row>
    <row r="288" spans="4:11" ht="15.75" customHeight="1" x14ac:dyDescent="0.25">
      <c r="D288" s="33"/>
      <c r="E288" s="33"/>
      <c r="F288" s="81">
        <v>36931</v>
      </c>
      <c r="G288" s="103">
        <v>4.6359999999999998E-2</v>
      </c>
      <c r="H288" s="103">
        <v>4.7619999999999996E-2</v>
      </c>
      <c r="I288" s="103">
        <v>4.8239999999999998E-2</v>
      </c>
      <c r="J288" s="103"/>
      <c r="K288" s="103">
        <v>5.0300000000000004E-2</v>
      </c>
    </row>
    <row r="289" spans="4:11" ht="15.75" customHeight="1" x14ac:dyDescent="0.25">
      <c r="D289" s="33"/>
      <c r="E289" s="33"/>
      <c r="F289" s="81">
        <v>36934</v>
      </c>
      <c r="G289" s="103">
        <v>4.6609999999999999E-2</v>
      </c>
      <c r="H289" s="103">
        <v>4.7750000000000001E-2</v>
      </c>
      <c r="I289" s="103">
        <v>4.8379999999999999E-2</v>
      </c>
      <c r="J289" s="103"/>
      <c r="K289" s="103">
        <v>5.0460000000000005E-2</v>
      </c>
    </row>
    <row r="290" spans="4:11" ht="15.75" customHeight="1" x14ac:dyDescent="0.25">
      <c r="D290" s="33"/>
      <c r="E290" s="33"/>
      <c r="F290" s="81">
        <v>36935</v>
      </c>
      <c r="G290" s="103">
        <v>4.7190000000000003E-2</v>
      </c>
      <c r="H290" s="103">
        <v>4.8239999999999998E-2</v>
      </c>
      <c r="I290" s="103">
        <v>4.8739999999999999E-2</v>
      </c>
      <c r="J290" s="103"/>
      <c r="K290" s="103">
        <v>5.0700000000000002E-2</v>
      </c>
    </row>
    <row r="291" spans="4:11" ht="15.75" customHeight="1" x14ac:dyDescent="0.25">
      <c r="D291" s="33"/>
      <c r="E291" s="33"/>
      <c r="F291" s="81">
        <v>36936</v>
      </c>
      <c r="G291" s="103">
        <v>4.8550000000000003E-2</v>
      </c>
      <c r="H291" s="103">
        <v>4.9619999999999997E-2</v>
      </c>
      <c r="I291" s="103">
        <v>5.0130000000000001E-2</v>
      </c>
      <c r="J291" s="103"/>
      <c r="K291" s="103">
        <v>5.1639999999999998E-2</v>
      </c>
    </row>
    <row r="292" spans="4:11" ht="15.75" customHeight="1" x14ac:dyDescent="0.25">
      <c r="D292" s="33"/>
      <c r="E292" s="33"/>
      <c r="F292" s="81">
        <v>36937</v>
      </c>
      <c r="G292" s="103">
        <v>4.8379999999999999E-2</v>
      </c>
      <c r="H292" s="103">
        <v>4.931E-2</v>
      </c>
      <c r="I292" s="103">
        <v>5.0049999999999997E-2</v>
      </c>
      <c r="J292" s="103"/>
      <c r="K292" s="103">
        <v>5.1660000000000005E-2</v>
      </c>
    </row>
    <row r="293" spans="4:11" ht="15.75" customHeight="1" x14ac:dyDescent="0.25">
      <c r="D293" s="33"/>
      <c r="E293" s="33"/>
      <c r="F293" s="81">
        <v>36938</v>
      </c>
      <c r="G293" s="103">
        <v>4.7190000000000003E-2</v>
      </c>
      <c r="H293" s="103">
        <v>4.8520000000000001E-2</v>
      </c>
      <c r="I293" s="103">
        <v>4.897E-2</v>
      </c>
      <c r="J293" s="103"/>
      <c r="K293" s="103">
        <v>5.1089999999999997E-2</v>
      </c>
    </row>
    <row r="294" spans="4:11" ht="15.75" customHeight="1" x14ac:dyDescent="0.25">
      <c r="D294" s="33"/>
      <c r="E294" s="33"/>
      <c r="F294" s="81">
        <v>36942</v>
      </c>
      <c r="G294" s="103">
        <v>4.7270000000000006E-2</v>
      </c>
      <c r="H294" s="103">
        <v>4.8460000000000003E-2</v>
      </c>
      <c r="I294" s="103">
        <v>4.9149999999999999E-2</v>
      </c>
      <c r="J294" s="103"/>
      <c r="K294" s="103">
        <v>5.1050000000000005E-2</v>
      </c>
    </row>
    <row r="295" spans="4:11" ht="15.75" customHeight="1" x14ac:dyDescent="0.25">
      <c r="D295" s="33"/>
      <c r="E295" s="33"/>
      <c r="F295" s="81">
        <v>36943</v>
      </c>
      <c r="G295" s="103">
        <v>4.6929999999999999E-2</v>
      </c>
      <c r="H295" s="103">
        <v>4.8460000000000003E-2</v>
      </c>
      <c r="I295" s="103">
        <v>4.922E-2</v>
      </c>
      <c r="J295" s="103"/>
      <c r="K295" s="103">
        <v>5.1390000000000005E-2</v>
      </c>
    </row>
    <row r="296" spans="4:11" ht="15.75" customHeight="1" x14ac:dyDescent="0.25">
      <c r="D296" s="33"/>
      <c r="E296" s="33"/>
      <c r="F296" s="81">
        <v>36944</v>
      </c>
      <c r="G296" s="103">
        <v>4.5960000000000001E-2</v>
      </c>
      <c r="H296" s="103">
        <v>4.8010000000000004E-2</v>
      </c>
      <c r="I296" s="103">
        <v>4.9000000000000002E-2</v>
      </c>
      <c r="J296" s="103"/>
      <c r="K296" s="103">
        <v>5.1559999999999995E-2</v>
      </c>
    </row>
    <row r="297" spans="4:11" ht="15.75" customHeight="1" x14ac:dyDescent="0.25">
      <c r="D297" s="33"/>
      <c r="E297" s="33"/>
      <c r="F297" s="81">
        <v>36945</v>
      </c>
      <c r="G297" s="103">
        <v>4.53E-2</v>
      </c>
      <c r="H297" s="103">
        <v>4.7550000000000002E-2</v>
      </c>
      <c r="I297" s="103">
        <v>4.8399999999999999E-2</v>
      </c>
      <c r="J297" s="103"/>
      <c r="K297" s="103">
        <v>5.0970000000000001E-2</v>
      </c>
    </row>
    <row r="298" spans="4:11" ht="15.75" customHeight="1" x14ac:dyDescent="0.25">
      <c r="D298" s="33"/>
      <c r="E298" s="33"/>
      <c r="F298" s="81">
        <v>36948</v>
      </c>
      <c r="G298" s="103">
        <v>4.4480000000000006E-2</v>
      </c>
      <c r="H298" s="103">
        <v>4.6870000000000002E-2</v>
      </c>
      <c r="I298" s="103">
        <v>4.7660000000000001E-2</v>
      </c>
      <c r="J298" s="103"/>
      <c r="K298" s="103">
        <v>5.0339999999999996E-2</v>
      </c>
    </row>
    <row r="299" spans="4:11" ht="15.75" customHeight="1" x14ac:dyDescent="0.25">
      <c r="D299" s="33"/>
      <c r="E299" s="33"/>
      <c r="F299" s="81">
        <v>36949</v>
      </c>
      <c r="G299" s="103">
        <v>4.4389999999999999E-2</v>
      </c>
      <c r="H299" s="103">
        <v>4.641E-2</v>
      </c>
      <c r="I299" s="103">
        <v>4.7070000000000001E-2</v>
      </c>
      <c r="J299" s="103"/>
      <c r="K299" s="103">
        <v>4.9520000000000002E-2</v>
      </c>
    </row>
    <row r="300" spans="4:11" ht="15.75" customHeight="1" x14ac:dyDescent="0.25">
      <c r="D300" s="33"/>
      <c r="E300" s="33"/>
      <c r="F300" s="81">
        <v>36950</v>
      </c>
      <c r="G300" s="103">
        <v>4.3899999999999995E-2</v>
      </c>
      <c r="H300" s="103">
        <v>4.607E-2</v>
      </c>
      <c r="I300" s="103">
        <v>4.6559999999999997E-2</v>
      </c>
      <c r="J300" s="103"/>
      <c r="K300" s="103">
        <v>4.8959999999999997E-2</v>
      </c>
    </row>
    <row r="301" spans="4:11" ht="15.75" customHeight="1" x14ac:dyDescent="0.25">
      <c r="D301" s="33"/>
      <c r="E301" s="33"/>
      <c r="F301" s="81">
        <v>36951</v>
      </c>
      <c r="G301" s="103">
        <v>4.4059999999999995E-2</v>
      </c>
      <c r="H301" s="103">
        <v>4.607E-2</v>
      </c>
      <c r="I301" s="103">
        <v>4.6479999999999994E-2</v>
      </c>
      <c r="J301" s="103"/>
      <c r="K301" s="103">
        <v>4.8739999999999999E-2</v>
      </c>
    </row>
    <row r="302" spans="4:11" ht="15.75" customHeight="1" x14ac:dyDescent="0.25">
      <c r="D302" s="33"/>
      <c r="E302" s="33"/>
      <c r="F302" s="81">
        <v>36952</v>
      </c>
      <c r="G302" s="103">
        <v>4.4630000000000003E-2</v>
      </c>
      <c r="H302" s="103">
        <v>4.6630000000000005E-2</v>
      </c>
      <c r="I302" s="103">
        <v>4.7190000000000003E-2</v>
      </c>
      <c r="J302" s="103"/>
      <c r="K302" s="103">
        <v>4.947E-2</v>
      </c>
    </row>
    <row r="303" spans="4:11" ht="15.75" customHeight="1" x14ac:dyDescent="0.25">
      <c r="D303" s="33"/>
      <c r="E303" s="33"/>
      <c r="F303" s="81">
        <v>36955</v>
      </c>
      <c r="G303" s="103">
        <v>4.4790000000000003E-2</v>
      </c>
      <c r="H303" s="103">
        <v>4.6799999999999994E-2</v>
      </c>
      <c r="I303" s="103">
        <v>4.7439999999999996E-2</v>
      </c>
      <c r="J303" s="103"/>
      <c r="K303" s="103">
        <v>4.9759999999999999E-2</v>
      </c>
    </row>
    <row r="304" spans="4:11" ht="15.75" customHeight="1" x14ac:dyDescent="0.25">
      <c r="D304" s="33"/>
      <c r="E304" s="33"/>
      <c r="F304" s="81">
        <v>36956</v>
      </c>
      <c r="G304" s="103">
        <v>4.4699999999999997E-2</v>
      </c>
      <c r="H304" s="103">
        <v>4.6689999999999995E-2</v>
      </c>
      <c r="I304" s="103">
        <v>4.7359999999999999E-2</v>
      </c>
      <c r="J304" s="103"/>
      <c r="K304" s="103">
        <v>4.9710000000000004E-2</v>
      </c>
    </row>
    <row r="305" spans="4:11" ht="15.75" customHeight="1" x14ac:dyDescent="0.25">
      <c r="D305" s="33"/>
      <c r="E305" s="33"/>
      <c r="F305" s="81">
        <v>36957</v>
      </c>
      <c r="G305" s="103">
        <v>4.4039999999999996E-2</v>
      </c>
      <c r="H305" s="103">
        <v>4.5830000000000003E-2</v>
      </c>
      <c r="I305" s="103">
        <v>4.6630000000000005E-2</v>
      </c>
      <c r="J305" s="103"/>
      <c r="K305" s="103">
        <v>4.8989999999999999E-2</v>
      </c>
    </row>
    <row r="306" spans="4:11" ht="15.75" customHeight="1" x14ac:dyDescent="0.25">
      <c r="D306" s="33"/>
      <c r="E306" s="33"/>
      <c r="F306" s="81">
        <v>36958</v>
      </c>
      <c r="G306" s="103">
        <v>4.4029999999999993E-2</v>
      </c>
      <c r="H306" s="103">
        <v>4.5880000000000004E-2</v>
      </c>
      <c r="I306" s="103">
        <v>4.6660000000000007E-2</v>
      </c>
      <c r="J306" s="103"/>
      <c r="K306" s="103">
        <v>4.8890000000000003E-2</v>
      </c>
    </row>
    <row r="307" spans="4:11" ht="15.75" customHeight="1" x14ac:dyDescent="0.25">
      <c r="D307" s="33"/>
      <c r="E307" s="33"/>
      <c r="F307" s="81">
        <v>36959</v>
      </c>
      <c r="G307" s="103">
        <v>4.4690000000000001E-2</v>
      </c>
      <c r="H307" s="103">
        <v>4.6390000000000001E-2</v>
      </c>
      <c r="I307" s="103">
        <v>4.7080000000000004E-2</v>
      </c>
      <c r="J307" s="103"/>
      <c r="K307" s="103">
        <v>4.929E-2</v>
      </c>
    </row>
    <row r="308" spans="4:11" ht="15.75" customHeight="1" x14ac:dyDescent="0.25">
      <c r="D308" s="33"/>
      <c r="E308" s="33"/>
      <c r="F308" s="81">
        <v>36962</v>
      </c>
      <c r="G308" s="103">
        <v>4.4020000000000004E-2</v>
      </c>
      <c r="H308" s="103">
        <v>4.564E-2</v>
      </c>
      <c r="I308" s="103">
        <v>4.6529999999999995E-2</v>
      </c>
      <c r="J308" s="103"/>
      <c r="K308" s="103">
        <v>4.8910000000000002E-2</v>
      </c>
    </row>
    <row r="309" spans="4:11" ht="15.75" customHeight="1" x14ac:dyDescent="0.25">
      <c r="D309" s="33"/>
      <c r="E309" s="33"/>
      <c r="F309" s="81">
        <v>36963</v>
      </c>
      <c r="G309" s="103">
        <v>4.4349999999999994E-2</v>
      </c>
      <c r="H309" s="103">
        <v>4.6039999999999998E-2</v>
      </c>
      <c r="I309" s="103">
        <v>4.6849999999999996E-2</v>
      </c>
      <c r="J309" s="103"/>
      <c r="K309" s="103">
        <v>4.929E-2</v>
      </c>
    </row>
    <row r="310" spans="4:11" ht="15.75" customHeight="1" x14ac:dyDescent="0.25">
      <c r="D310" s="33"/>
      <c r="E310" s="33"/>
      <c r="F310" s="81">
        <v>36964</v>
      </c>
      <c r="G310" s="103">
        <v>4.2750000000000003E-2</v>
      </c>
      <c r="H310" s="103">
        <v>4.4429999999999997E-2</v>
      </c>
      <c r="I310" s="103">
        <v>4.5490000000000003E-2</v>
      </c>
      <c r="J310" s="103"/>
      <c r="K310" s="103">
        <v>4.8179999999999994E-2</v>
      </c>
    </row>
    <row r="311" spans="4:11" ht="15.75" customHeight="1" x14ac:dyDescent="0.25">
      <c r="D311" s="33"/>
      <c r="E311" s="33"/>
      <c r="F311" s="81">
        <v>36965</v>
      </c>
      <c r="G311" s="103">
        <v>4.2160000000000003E-2</v>
      </c>
      <c r="H311" s="103">
        <v>4.3920000000000001E-2</v>
      </c>
      <c r="I311" s="103">
        <v>4.4979999999999999E-2</v>
      </c>
      <c r="J311" s="103"/>
      <c r="K311" s="103">
        <v>4.7859999999999993E-2</v>
      </c>
    </row>
    <row r="312" spans="4:11" ht="15.75" customHeight="1" x14ac:dyDescent="0.25">
      <c r="D312" s="33"/>
      <c r="E312" s="33"/>
      <c r="F312" s="81">
        <v>36966</v>
      </c>
      <c r="G312" s="103">
        <v>4.24E-2</v>
      </c>
      <c r="H312" s="103">
        <v>4.385E-2</v>
      </c>
      <c r="I312" s="103">
        <v>4.4920000000000002E-2</v>
      </c>
      <c r="J312" s="103"/>
      <c r="K312" s="103">
        <v>4.7699999999999992E-2</v>
      </c>
    </row>
    <row r="313" spans="4:11" ht="15.75" customHeight="1" x14ac:dyDescent="0.25">
      <c r="D313" s="33"/>
      <c r="E313" s="33"/>
      <c r="F313" s="81">
        <v>36969</v>
      </c>
      <c r="G313" s="103">
        <v>4.2979999999999997E-2</v>
      </c>
      <c r="H313" s="103">
        <v>4.4420000000000001E-2</v>
      </c>
      <c r="I313" s="103">
        <v>4.539E-2</v>
      </c>
      <c r="J313" s="103"/>
      <c r="K313" s="103">
        <v>4.8129999999999999E-2</v>
      </c>
    </row>
    <row r="314" spans="4:11" ht="15.75" customHeight="1" x14ac:dyDescent="0.25">
      <c r="D314" s="33"/>
      <c r="E314" s="33"/>
      <c r="F314" s="81">
        <v>36970</v>
      </c>
      <c r="G314" s="103">
        <v>4.2050000000000004E-2</v>
      </c>
      <c r="H314" s="103">
        <v>4.3499999999999997E-2</v>
      </c>
      <c r="I314" s="103">
        <v>4.4509999999999994E-2</v>
      </c>
      <c r="J314" s="103"/>
      <c r="K314" s="103">
        <v>4.7579999999999997E-2</v>
      </c>
    </row>
    <row r="315" spans="4:11" ht="15.75" customHeight="1" x14ac:dyDescent="0.25">
      <c r="D315" s="33"/>
      <c r="E315" s="33"/>
      <c r="F315" s="81">
        <v>36971</v>
      </c>
      <c r="G315" s="103">
        <v>4.2130000000000001E-2</v>
      </c>
      <c r="H315" s="103">
        <v>4.3429999999999996E-2</v>
      </c>
      <c r="I315" s="103">
        <v>4.4569999999999999E-2</v>
      </c>
      <c r="J315" s="103"/>
      <c r="K315" s="103">
        <v>4.7779999999999996E-2</v>
      </c>
    </row>
    <row r="316" spans="4:11" ht="15.75" customHeight="1" x14ac:dyDescent="0.25">
      <c r="D316" s="33"/>
      <c r="E316" s="33"/>
      <c r="F316" s="81">
        <v>36972</v>
      </c>
      <c r="G316" s="103">
        <v>4.1449999999999994E-2</v>
      </c>
      <c r="H316" s="103">
        <v>4.3029999999999999E-2</v>
      </c>
      <c r="I316" s="103">
        <v>4.446E-2</v>
      </c>
      <c r="J316" s="103"/>
      <c r="K316" s="103">
        <v>4.7560000000000005E-2</v>
      </c>
    </row>
    <row r="317" spans="4:11" ht="15.75" customHeight="1" x14ac:dyDescent="0.25">
      <c r="D317" s="33"/>
      <c r="E317" s="33"/>
      <c r="F317" s="81">
        <v>36973</v>
      </c>
      <c r="G317" s="103">
        <v>4.2610000000000002E-2</v>
      </c>
      <c r="H317" s="103">
        <v>4.3819999999999998E-2</v>
      </c>
      <c r="I317" s="103">
        <v>4.5019999999999998E-2</v>
      </c>
      <c r="J317" s="103"/>
      <c r="K317" s="103">
        <v>4.8150000000000005E-2</v>
      </c>
    </row>
    <row r="318" spans="4:11" ht="15.75" customHeight="1" x14ac:dyDescent="0.25">
      <c r="D318" s="33"/>
      <c r="E318" s="33"/>
      <c r="F318" s="81">
        <v>36976</v>
      </c>
      <c r="G318" s="103">
        <v>4.2689999999999999E-2</v>
      </c>
      <c r="H318" s="103">
        <v>4.4050000000000006E-2</v>
      </c>
      <c r="I318" s="103">
        <v>4.5350000000000001E-2</v>
      </c>
      <c r="J318" s="103"/>
      <c r="K318" s="103">
        <v>4.8689999999999997E-2</v>
      </c>
    </row>
    <row r="319" spans="4:11" ht="15.75" customHeight="1" x14ac:dyDescent="0.25">
      <c r="D319" s="33"/>
      <c r="E319" s="33"/>
      <c r="F319" s="81">
        <v>36977</v>
      </c>
      <c r="G319" s="103">
        <v>4.4130000000000003E-2</v>
      </c>
      <c r="H319" s="103">
        <v>4.5560000000000003E-2</v>
      </c>
      <c r="I319" s="103">
        <v>4.6959999999999995E-2</v>
      </c>
      <c r="J319" s="103"/>
      <c r="K319" s="103">
        <v>5.0110000000000002E-2</v>
      </c>
    </row>
    <row r="320" spans="4:11" ht="15.75" customHeight="1" x14ac:dyDescent="0.25">
      <c r="D320" s="33"/>
      <c r="E320" s="33"/>
      <c r="F320" s="81">
        <v>36978</v>
      </c>
      <c r="G320" s="103">
        <v>4.3449999999999996E-2</v>
      </c>
      <c r="H320" s="103">
        <v>4.4909999999999999E-2</v>
      </c>
      <c r="I320" s="103">
        <v>4.6440000000000002E-2</v>
      </c>
      <c r="J320" s="103"/>
      <c r="K320" s="103">
        <v>4.9749999999999996E-2</v>
      </c>
    </row>
    <row r="321" spans="4:11" ht="15.75" customHeight="1" x14ac:dyDescent="0.25">
      <c r="D321" s="33"/>
      <c r="E321" s="33"/>
      <c r="F321" s="81">
        <v>36979</v>
      </c>
      <c r="G321" s="103">
        <v>4.2709999999999998E-2</v>
      </c>
      <c r="H321" s="103">
        <v>4.4800000000000006E-2</v>
      </c>
      <c r="I321" s="103">
        <v>4.6509999999999996E-2</v>
      </c>
      <c r="J321" s="103"/>
      <c r="K321" s="103">
        <v>4.9970000000000001E-2</v>
      </c>
    </row>
    <row r="322" spans="4:11" ht="15.75" customHeight="1" x14ac:dyDescent="0.25">
      <c r="D322" s="33"/>
      <c r="E322" s="33"/>
      <c r="F322" s="81">
        <v>36980</v>
      </c>
      <c r="G322" s="103">
        <v>4.1799999999999997E-2</v>
      </c>
      <c r="H322" s="103">
        <v>4.4139999999999999E-2</v>
      </c>
      <c r="I322" s="103">
        <v>4.5570000000000006E-2</v>
      </c>
      <c r="J322" s="103"/>
      <c r="K322" s="103">
        <v>4.9169999999999998E-2</v>
      </c>
    </row>
    <row r="323" spans="4:11" ht="15.75" customHeight="1" x14ac:dyDescent="0.25">
      <c r="D323" s="33"/>
      <c r="E323" s="33"/>
      <c r="F323" s="81">
        <v>36983</v>
      </c>
      <c r="G323" s="103">
        <v>4.2130000000000001E-2</v>
      </c>
      <c r="H323" s="103">
        <v>4.4450000000000003E-2</v>
      </c>
      <c r="I323" s="103">
        <v>4.6039999999999998E-2</v>
      </c>
      <c r="J323" s="103"/>
      <c r="K323" s="103">
        <v>4.9770000000000002E-2</v>
      </c>
    </row>
    <row r="324" spans="4:11" ht="15.75" customHeight="1" x14ac:dyDescent="0.25">
      <c r="D324" s="33"/>
      <c r="E324" s="33"/>
      <c r="F324" s="81">
        <v>36984</v>
      </c>
      <c r="G324" s="103">
        <v>4.122E-2</v>
      </c>
      <c r="H324" s="103">
        <v>4.3540000000000002E-2</v>
      </c>
      <c r="I324" s="103">
        <v>4.53E-2</v>
      </c>
      <c r="J324" s="103"/>
      <c r="K324" s="103">
        <v>4.929E-2</v>
      </c>
    </row>
    <row r="325" spans="4:11" ht="15.75" customHeight="1" x14ac:dyDescent="0.25">
      <c r="D325" s="33"/>
      <c r="E325" s="33"/>
      <c r="F325" s="81">
        <v>36985</v>
      </c>
      <c r="G325" s="103">
        <v>4.0970000000000006E-2</v>
      </c>
      <c r="H325" s="103">
        <v>4.3259999999999993E-2</v>
      </c>
      <c r="I325" s="103">
        <v>4.5030000000000001E-2</v>
      </c>
      <c r="J325" s="103"/>
      <c r="K325" s="103">
        <v>4.9139999999999996E-2</v>
      </c>
    </row>
    <row r="326" spans="4:11" ht="15.75" customHeight="1" x14ac:dyDescent="0.25">
      <c r="D326" s="33"/>
      <c r="E326" s="33"/>
      <c r="F326" s="81">
        <v>36986</v>
      </c>
      <c r="G326" s="103">
        <v>4.1710000000000004E-2</v>
      </c>
      <c r="H326" s="103">
        <v>4.4109999999999996E-2</v>
      </c>
      <c r="I326" s="103">
        <v>4.5650000000000003E-2</v>
      </c>
      <c r="J326" s="103"/>
      <c r="K326" s="103">
        <v>4.9729999999999996E-2</v>
      </c>
    </row>
    <row r="327" spans="4:11" ht="15.75" customHeight="1" x14ac:dyDescent="0.25">
      <c r="D327" s="33"/>
      <c r="E327" s="33"/>
      <c r="F327" s="81">
        <v>36987</v>
      </c>
      <c r="G327" s="103">
        <v>4.079E-2</v>
      </c>
      <c r="H327" s="103">
        <v>4.3179999999999996E-2</v>
      </c>
      <c r="I327" s="103">
        <v>4.4749999999999998E-2</v>
      </c>
      <c r="J327" s="103"/>
      <c r="K327" s="103">
        <v>4.8899999999999999E-2</v>
      </c>
    </row>
    <row r="328" spans="4:11" ht="15.75" customHeight="1" x14ac:dyDescent="0.25">
      <c r="D328" s="33"/>
      <c r="E328" s="33"/>
      <c r="F328" s="81">
        <v>36990</v>
      </c>
      <c r="G328" s="103">
        <v>4.0869999999999997E-2</v>
      </c>
      <c r="H328" s="103">
        <v>4.3440000000000006E-2</v>
      </c>
      <c r="I328" s="103">
        <v>4.5039999999999997E-2</v>
      </c>
      <c r="J328" s="103"/>
      <c r="K328" s="103">
        <v>4.9320000000000003E-2</v>
      </c>
    </row>
    <row r="329" spans="4:11" ht="15.75" customHeight="1" x14ac:dyDescent="0.25">
      <c r="D329" s="33"/>
      <c r="E329" s="33"/>
      <c r="F329" s="81">
        <v>36991</v>
      </c>
      <c r="G329" s="103">
        <v>4.2119999999999998E-2</v>
      </c>
      <c r="H329" s="103">
        <v>4.4669999999999994E-2</v>
      </c>
      <c r="I329" s="103">
        <v>4.6369999999999995E-2</v>
      </c>
      <c r="J329" s="103"/>
      <c r="K329" s="103">
        <v>5.083E-2</v>
      </c>
    </row>
    <row r="330" spans="4:11" ht="15.75" customHeight="1" x14ac:dyDescent="0.25">
      <c r="D330" s="33"/>
      <c r="E330" s="33"/>
      <c r="F330" s="81">
        <v>36992</v>
      </c>
      <c r="G330" s="103">
        <v>4.2699999999999995E-2</v>
      </c>
      <c r="H330" s="103">
        <v>4.5259999999999995E-2</v>
      </c>
      <c r="I330" s="103">
        <v>4.6920000000000003E-2</v>
      </c>
      <c r="J330" s="103"/>
      <c r="K330" s="103">
        <v>5.1189999999999999E-2</v>
      </c>
    </row>
    <row r="331" spans="4:11" ht="15.75" customHeight="1" x14ac:dyDescent="0.25">
      <c r="D331" s="33"/>
      <c r="E331" s="33"/>
      <c r="F331" s="81">
        <v>36993</v>
      </c>
      <c r="G331" s="103">
        <v>4.3540000000000002E-2</v>
      </c>
      <c r="H331" s="103">
        <v>4.6010000000000002E-2</v>
      </c>
      <c r="I331" s="103">
        <v>4.768E-2</v>
      </c>
      <c r="J331" s="103"/>
      <c r="K331" s="103">
        <v>5.1689999999999993E-2</v>
      </c>
    </row>
    <row r="332" spans="4:11" ht="15.75" customHeight="1" x14ac:dyDescent="0.25">
      <c r="D332" s="33"/>
      <c r="E332" s="33"/>
      <c r="F332" s="81">
        <v>36997</v>
      </c>
      <c r="G332" s="103">
        <v>4.4389999999999999E-2</v>
      </c>
      <c r="H332" s="103">
        <v>4.6809999999999997E-2</v>
      </c>
      <c r="I332" s="103">
        <v>4.854E-2</v>
      </c>
      <c r="J332" s="103"/>
      <c r="K332" s="103">
        <v>5.2539999999999996E-2</v>
      </c>
    </row>
    <row r="333" spans="4:11" ht="15.75" customHeight="1" x14ac:dyDescent="0.25">
      <c r="D333" s="33"/>
      <c r="E333" s="33"/>
      <c r="F333" s="81">
        <v>36998</v>
      </c>
      <c r="G333" s="103">
        <v>4.4310000000000002E-2</v>
      </c>
      <c r="H333" s="103">
        <v>4.6639999999999994E-2</v>
      </c>
      <c r="I333" s="103">
        <v>4.8390000000000002E-2</v>
      </c>
      <c r="J333" s="103"/>
      <c r="K333" s="103">
        <v>5.2249999999999998E-2</v>
      </c>
    </row>
    <row r="334" spans="4:11" ht="15.75" customHeight="1" x14ac:dyDescent="0.25">
      <c r="D334" s="33"/>
      <c r="E334" s="33"/>
      <c r="F334" s="81">
        <v>36999</v>
      </c>
      <c r="G334" s="103">
        <v>4.2450000000000002E-2</v>
      </c>
      <c r="H334" s="103">
        <v>4.5110000000000004E-2</v>
      </c>
      <c r="I334" s="103">
        <v>4.7110000000000006E-2</v>
      </c>
      <c r="J334" s="103"/>
      <c r="K334" s="103">
        <v>5.1459999999999999E-2</v>
      </c>
    </row>
    <row r="335" spans="4:11" ht="15.75" customHeight="1" x14ac:dyDescent="0.25">
      <c r="D335" s="33"/>
      <c r="E335" s="33"/>
      <c r="F335" s="81">
        <v>37000</v>
      </c>
      <c r="G335" s="103">
        <v>4.3120000000000006E-2</v>
      </c>
      <c r="H335" s="103">
        <v>4.6089999999999999E-2</v>
      </c>
      <c r="I335" s="103">
        <v>4.8339999999999994E-2</v>
      </c>
      <c r="J335" s="103"/>
      <c r="K335" s="103">
        <v>5.2939999999999994E-2</v>
      </c>
    </row>
    <row r="336" spans="4:11" ht="15.75" customHeight="1" x14ac:dyDescent="0.25">
      <c r="D336" s="33"/>
      <c r="E336" s="33"/>
      <c r="F336" s="81">
        <v>37001</v>
      </c>
      <c r="G336" s="103">
        <v>4.2359999999999995E-2</v>
      </c>
      <c r="H336" s="103">
        <v>4.58E-2</v>
      </c>
      <c r="I336" s="103">
        <v>4.8099999999999997E-2</v>
      </c>
      <c r="J336" s="103"/>
      <c r="K336" s="103">
        <v>5.2880000000000003E-2</v>
      </c>
    </row>
    <row r="337" spans="4:11" ht="15.75" customHeight="1" x14ac:dyDescent="0.25">
      <c r="D337" s="33"/>
      <c r="E337" s="33"/>
      <c r="F337" s="81">
        <v>37004</v>
      </c>
      <c r="G337" s="103">
        <v>4.1260000000000005E-2</v>
      </c>
      <c r="H337" s="103">
        <v>4.437E-2</v>
      </c>
      <c r="I337" s="103">
        <v>4.6820000000000001E-2</v>
      </c>
      <c r="J337" s="103"/>
      <c r="K337" s="103">
        <v>5.1769999999999997E-2</v>
      </c>
    </row>
    <row r="338" spans="4:11" ht="15.75" customHeight="1" x14ac:dyDescent="0.25">
      <c r="D338" s="33"/>
      <c r="E338" s="33"/>
      <c r="F338" s="81">
        <v>37005</v>
      </c>
      <c r="G338" s="103">
        <v>4.1340000000000002E-2</v>
      </c>
      <c r="H338" s="103">
        <v>4.453E-2</v>
      </c>
      <c r="I338" s="103">
        <v>4.7070000000000001E-2</v>
      </c>
      <c r="J338" s="103"/>
      <c r="K338" s="103">
        <v>5.2089999999999997E-2</v>
      </c>
    </row>
    <row r="339" spans="4:11" ht="15.75" customHeight="1" x14ac:dyDescent="0.25">
      <c r="D339" s="33"/>
      <c r="E339" s="33"/>
      <c r="F339" s="81">
        <v>37006</v>
      </c>
      <c r="G339" s="103">
        <v>4.2099999999999999E-2</v>
      </c>
      <c r="H339" s="103">
        <v>4.5289999999999997E-2</v>
      </c>
      <c r="I339" s="103">
        <v>4.7820000000000001E-2</v>
      </c>
      <c r="J339" s="103"/>
      <c r="K339" s="103">
        <v>5.2560000000000003E-2</v>
      </c>
    </row>
    <row r="340" spans="4:11" ht="15.75" customHeight="1" x14ac:dyDescent="0.25">
      <c r="D340" s="33"/>
      <c r="E340" s="33"/>
      <c r="F340" s="81">
        <v>37007</v>
      </c>
      <c r="G340" s="103">
        <v>4.1440000000000005E-2</v>
      </c>
      <c r="H340" s="103">
        <v>4.4740000000000002E-2</v>
      </c>
      <c r="I340" s="103">
        <v>4.7140000000000001E-2</v>
      </c>
      <c r="J340" s="103"/>
      <c r="K340" s="103">
        <v>5.1920000000000001E-2</v>
      </c>
    </row>
    <row r="341" spans="4:11" ht="15.75" customHeight="1" x14ac:dyDescent="0.25">
      <c r="D341" s="33"/>
      <c r="E341" s="33"/>
      <c r="F341" s="81">
        <v>37008</v>
      </c>
      <c r="G341" s="103">
        <v>4.2590000000000003E-2</v>
      </c>
      <c r="H341" s="103">
        <v>4.6089999999999999E-2</v>
      </c>
      <c r="I341" s="103">
        <v>4.8559999999999999E-2</v>
      </c>
      <c r="J341" s="103"/>
      <c r="K341" s="103">
        <v>5.3280000000000001E-2</v>
      </c>
    </row>
    <row r="342" spans="4:11" ht="15.75" customHeight="1" x14ac:dyDescent="0.25">
      <c r="D342" s="33"/>
      <c r="E342" s="33"/>
      <c r="F342" s="81">
        <v>37011</v>
      </c>
      <c r="G342" s="103">
        <v>4.2759999999999999E-2</v>
      </c>
      <c r="H342" s="103">
        <v>4.6249999999999999E-2</v>
      </c>
      <c r="I342" s="103">
        <v>4.8860000000000001E-2</v>
      </c>
      <c r="J342" s="103"/>
      <c r="K342" s="103">
        <v>5.3380000000000004E-2</v>
      </c>
    </row>
    <row r="343" spans="4:11" ht="15.75" customHeight="1" x14ac:dyDescent="0.25">
      <c r="D343" s="33"/>
      <c r="E343" s="33"/>
      <c r="F343" s="81">
        <v>37012</v>
      </c>
      <c r="G343" s="103">
        <v>4.2270000000000002E-2</v>
      </c>
      <c r="H343" s="103">
        <v>4.5700000000000005E-2</v>
      </c>
      <c r="I343" s="103">
        <v>4.8550000000000003E-2</v>
      </c>
      <c r="J343" s="103"/>
      <c r="K343" s="103">
        <v>5.2919999999999995E-2</v>
      </c>
    </row>
    <row r="344" spans="4:11" ht="15.75" customHeight="1" x14ac:dyDescent="0.25">
      <c r="D344" s="33"/>
      <c r="E344" s="33"/>
      <c r="F344" s="81">
        <v>37013</v>
      </c>
      <c r="G344" s="103">
        <v>4.2519999999999995E-2</v>
      </c>
      <c r="H344" s="103">
        <v>4.5860000000000005E-2</v>
      </c>
      <c r="I344" s="103">
        <v>4.8739999999999999E-2</v>
      </c>
      <c r="J344" s="103"/>
      <c r="K344" s="103">
        <v>5.2880000000000003E-2</v>
      </c>
    </row>
    <row r="345" spans="4:11" ht="15.75" customHeight="1" x14ac:dyDescent="0.25">
      <c r="D345" s="33"/>
      <c r="E345" s="33"/>
      <c r="F345" s="81">
        <v>37014</v>
      </c>
      <c r="G345" s="103">
        <v>4.2190000000000005E-2</v>
      </c>
      <c r="H345" s="103">
        <v>4.5190000000000001E-2</v>
      </c>
      <c r="I345" s="103">
        <v>4.7969999999999999E-2</v>
      </c>
      <c r="J345" s="103"/>
      <c r="K345" s="103">
        <v>5.2049999999999999E-2</v>
      </c>
    </row>
    <row r="346" spans="4:11" ht="15.75" customHeight="1" x14ac:dyDescent="0.25">
      <c r="D346" s="33"/>
      <c r="E346" s="33"/>
      <c r="F346" s="81">
        <v>37015</v>
      </c>
      <c r="G346" s="103">
        <v>4.1449999999999994E-2</v>
      </c>
      <c r="H346" s="103">
        <v>4.462E-2</v>
      </c>
      <c r="I346" s="103">
        <v>4.7579999999999997E-2</v>
      </c>
      <c r="J346" s="103"/>
      <c r="K346" s="103">
        <v>5.2049999999999999E-2</v>
      </c>
    </row>
    <row r="347" spans="4:11" ht="15.75" customHeight="1" x14ac:dyDescent="0.25">
      <c r="D347" s="33"/>
      <c r="E347" s="33"/>
      <c r="F347" s="81">
        <v>37018</v>
      </c>
      <c r="G347" s="103">
        <v>4.095E-2</v>
      </c>
      <c r="H347" s="103">
        <v>4.4180000000000004E-2</v>
      </c>
      <c r="I347" s="103">
        <v>4.7350000000000003E-2</v>
      </c>
      <c r="J347" s="103"/>
      <c r="K347" s="103">
        <v>5.1970000000000002E-2</v>
      </c>
    </row>
    <row r="348" spans="4:11" ht="15.75" customHeight="1" x14ac:dyDescent="0.25">
      <c r="D348" s="33"/>
      <c r="E348" s="33"/>
      <c r="F348" s="81">
        <v>37019</v>
      </c>
      <c r="G348" s="103">
        <v>4.1120000000000004E-2</v>
      </c>
      <c r="H348" s="103">
        <v>4.4389999999999999E-2</v>
      </c>
      <c r="I348" s="103">
        <v>4.7460000000000002E-2</v>
      </c>
      <c r="J348" s="103"/>
      <c r="K348" s="103">
        <v>5.2450000000000004E-2</v>
      </c>
    </row>
    <row r="349" spans="4:11" ht="15.75" customHeight="1" x14ac:dyDescent="0.25">
      <c r="D349" s="33"/>
      <c r="E349" s="33"/>
      <c r="F349" s="81">
        <v>37020</v>
      </c>
      <c r="G349" s="103">
        <v>4.07E-2</v>
      </c>
      <c r="H349" s="103">
        <v>4.4109999999999996E-2</v>
      </c>
      <c r="I349" s="103">
        <v>4.6550000000000001E-2</v>
      </c>
      <c r="J349" s="103"/>
      <c r="K349" s="103">
        <v>5.1740000000000001E-2</v>
      </c>
    </row>
    <row r="350" spans="4:11" ht="15.75" customHeight="1" x14ac:dyDescent="0.25">
      <c r="D350" s="33"/>
      <c r="E350" s="33"/>
      <c r="F350" s="81">
        <v>37021</v>
      </c>
      <c r="G350" s="103">
        <v>4.1619999999999997E-2</v>
      </c>
      <c r="H350" s="103">
        <v>4.5100000000000001E-2</v>
      </c>
      <c r="I350" s="103">
        <v>4.7830000000000004E-2</v>
      </c>
      <c r="J350" s="103"/>
      <c r="K350" s="103">
        <v>5.2949999999999997E-2</v>
      </c>
    </row>
    <row r="351" spans="4:11" ht="15.75" customHeight="1" x14ac:dyDescent="0.25">
      <c r="D351" s="33"/>
      <c r="E351" s="33"/>
      <c r="F351" s="81">
        <v>37022</v>
      </c>
      <c r="G351" s="103">
        <v>4.3139999999999998E-2</v>
      </c>
      <c r="H351" s="103">
        <v>4.6859999999999999E-2</v>
      </c>
      <c r="I351" s="103">
        <v>4.9329999999999999E-2</v>
      </c>
      <c r="J351" s="103"/>
      <c r="K351" s="103">
        <v>5.4469999999999998E-2</v>
      </c>
    </row>
    <row r="352" spans="4:11" ht="15.75" customHeight="1" x14ac:dyDescent="0.25">
      <c r="D352" s="33"/>
      <c r="E352" s="33"/>
      <c r="F352" s="81">
        <v>37025</v>
      </c>
      <c r="G352" s="103">
        <v>4.2720000000000001E-2</v>
      </c>
      <c r="H352" s="103">
        <v>4.6349999999999995E-2</v>
      </c>
      <c r="I352" s="103">
        <v>4.9259999999999998E-2</v>
      </c>
      <c r="J352" s="103"/>
      <c r="K352" s="103">
        <v>5.4199999999999998E-2</v>
      </c>
    </row>
    <row r="353" spans="4:11" ht="15.75" customHeight="1" x14ac:dyDescent="0.25">
      <c r="D353" s="33"/>
      <c r="E353" s="33"/>
      <c r="F353" s="81">
        <v>37026</v>
      </c>
      <c r="G353" s="103">
        <v>4.2389999999999997E-2</v>
      </c>
      <c r="H353" s="103">
        <v>4.6180000000000006E-2</v>
      </c>
      <c r="I353" s="103">
        <v>4.9660000000000003E-2</v>
      </c>
      <c r="J353" s="103"/>
      <c r="K353" s="103">
        <v>5.5119999999999995E-2</v>
      </c>
    </row>
    <row r="354" spans="4:11" ht="15.75" customHeight="1" x14ac:dyDescent="0.25">
      <c r="D354" s="33"/>
      <c r="E354" s="33"/>
      <c r="F354" s="81">
        <v>37027</v>
      </c>
      <c r="G354" s="103">
        <v>4.231E-2</v>
      </c>
      <c r="H354" s="103">
        <v>4.5949999999999998E-2</v>
      </c>
      <c r="I354" s="103">
        <v>4.9409999999999996E-2</v>
      </c>
      <c r="J354" s="103"/>
      <c r="K354" s="103">
        <v>5.4450000000000005E-2</v>
      </c>
    </row>
    <row r="355" spans="4:11" ht="15.75" customHeight="1" x14ac:dyDescent="0.25">
      <c r="D355" s="33"/>
      <c r="E355" s="33"/>
      <c r="F355" s="81">
        <v>37028</v>
      </c>
      <c r="G355" s="103">
        <v>4.3240000000000001E-2</v>
      </c>
      <c r="H355" s="103">
        <v>4.6449999999999998E-2</v>
      </c>
      <c r="I355" s="103">
        <v>4.9770000000000002E-2</v>
      </c>
      <c r="J355" s="103"/>
      <c r="K355" s="103">
        <v>5.407E-2</v>
      </c>
    </row>
    <row r="356" spans="4:11" ht="15.75" customHeight="1" x14ac:dyDescent="0.25">
      <c r="D356" s="33"/>
      <c r="E356" s="33"/>
      <c r="F356" s="81">
        <v>37029</v>
      </c>
      <c r="G356" s="103">
        <v>4.3589999999999997E-2</v>
      </c>
      <c r="H356" s="103">
        <v>4.6940000000000003E-2</v>
      </c>
      <c r="I356" s="103">
        <v>4.999E-2</v>
      </c>
      <c r="J356" s="103"/>
      <c r="K356" s="103">
        <v>5.4050000000000001E-2</v>
      </c>
    </row>
    <row r="357" spans="4:11" ht="15.75" customHeight="1" x14ac:dyDescent="0.25">
      <c r="D357" s="33"/>
      <c r="E357" s="33"/>
      <c r="F357" s="81">
        <v>37032</v>
      </c>
      <c r="G357" s="103">
        <v>4.3419999999999993E-2</v>
      </c>
      <c r="H357" s="103">
        <v>4.6820000000000001E-2</v>
      </c>
      <c r="I357" s="103">
        <v>4.981E-2</v>
      </c>
      <c r="J357" s="103"/>
      <c r="K357" s="103">
        <v>5.3739999999999996E-2</v>
      </c>
    </row>
    <row r="358" spans="4:11" ht="15.75" customHeight="1" x14ac:dyDescent="0.25">
      <c r="D358" s="33"/>
      <c r="E358" s="33"/>
      <c r="F358" s="81">
        <v>37033</v>
      </c>
      <c r="G358" s="103">
        <v>4.3259999999999993E-2</v>
      </c>
      <c r="H358" s="103">
        <v>4.6809999999999997E-2</v>
      </c>
      <c r="I358" s="103">
        <v>4.9850000000000005E-2</v>
      </c>
      <c r="J358" s="103"/>
      <c r="K358" s="103">
        <v>5.4100000000000002E-2</v>
      </c>
    </row>
    <row r="359" spans="4:11" ht="15.75" customHeight="1" x14ac:dyDescent="0.25">
      <c r="D359" s="33"/>
      <c r="E359" s="33"/>
      <c r="F359" s="81">
        <v>37034</v>
      </c>
      <c r="G359" s="103">
        <v>4.249E-2</v>
      </c>
      <c r="H359" s="103">
        <v>4.641E-2</v>
      </c>
      <c r="I359" s="103">
        <v>4.9520000000000002E-2</v>
      </c>
      <c r="J359" s="103"/>
      <c r="K359" s="103">
        <v>5.4009999999999996E-2</v>
      </c>
    </row>
    <row r="360" spans="4:11" ht="15.75" customHeight="1" x14ac:dyDescent="0.25">
      <c r="D360" s="33"/>
      <c r="E360" s="33"/>
      <c r="F360" s="81">
        <v>37035</v>
      </c>
      <c r="G360" s="103">
        <v>4.301E-2</v>
      </c>
      <c r="H360" s="103">
        <v>4.7199999999999999E-2</v>
      </c>
      <c r="I360" s="103">
        <v>5.0320000000000004E-2</v>
      </c>
      <c r="J360" s="103"/>
      <c r="K360" s="103">
        <v>5.4909999999999994E-2</v>
      </c>
    </row>
    <row r="361" spans="4:11" ht="15.75" customHeight="1" x14ac:dyDescent="0.25">
      <c r="D361" s="33"/>
      <c r="E361" s="33"/>
      <c r="F361" s="81">
        <v>37036</v>
      </c>
      <c r="G361" s="103">
        <v>4.2679999999999996E-2</v>
      </c>
      <c r="H361" s="103">
        <v>4.6900000000000004E-2</v>
      </c>
      <c r="I361" s="103">
        <v>5.0220000000000001E-2</v>
      </c>
      <c r="J361" s="103"/>
      <c r="K361" s="103">
        <v>5.5109999999999999E-2</v>
      </c>
    </row>
    <row r="362" spans="4:11" ht="15.75" customHeight="1" x14ac:dyDescent="0.25">
      <c r="D362" s="33"/>
      <c r="E362" s="33"/>
      <c r="F362" s="81">
        <v>37040</v>
      </c>
      <c r="G362" s="103">
        <v>4.3120000000000006E-2</v>
      </c>
      <c r="H362" s="103">
        <v>4.7230000000000001E-2</v>
      </c>
      <c r="I362" s="103">
        <v>5.0509999999999999E-2</v>
      </c>
      <c r="J362" s="103"/>
      <c r="K362" s="103">
        <v>5.5149999999999998E-2</v>
      </c>
    </row>
    <row r="363" spans="4:11" ht="15.75" customHeight="1" x14ac:dyDescent="0.25">
      <c r="D363" s="33"/>
      <c r="E363" s="33"/>
      <c r="F363" s="81">
        <v>37041</v>
      </c>
      <c r="G363" s="103">
        <v>4.3029999999999999E-2</v>
      </c>
      <c r="H363" s="103">
        <v>4.7E-2</v>
      </c>
      <c r="I363" s="103">
        <v>5.04E-2</v>
      </c>
      <c r="J363" s="103"/>
      <c r="K363" s="103">
        <v>5.509E-2</v>
      </c>
    </row>
    <row r="364" spans="4:11" ht="15.75" customHeight="1" x14ac:dyDescent="0.25">
      <c r="D364" s="33"/>
      <c r="E364" s="33"/>
      <c r="F364" s="81">
        <v>37042</v>
      </c>
      <c r="G364" s="103">
        <v>4.1880000000000001E-2</v>
      </c>
      <c r="H364" s="103">
        <v>4.5860000000000005E-2</v>
      </c>
      <c r="I364" s="103">
        <v>4.9139999999999996E-2</v>
      </c>
      <c r="J364" s="103"/>
      <c r="K364" s="103">
        <v>5.3810000000000004E-2</v>
      </c>
    </row>
    <row r="365" spans="4:11" ht="15.75" customHeight="1" x14ac:dyDescent="0.25">
      <c r="D365" s="33"/>
      <c r="E365" s="33"/>
      <c r="F365" s="81">
        <v>37043</v>
      </c>
      <c r="G365" s="103">
        <v>4.2130000000000001E-2</v>
      </c>
      <c r="H365" s="103">
        <v>4.6239999999999996E-2</v>
      </c>
      <c r="I365" s="103">
        <v>4.9390000000000003E-2</v>
      </c>
      <c r="J365" s="103"/>
      <c r="K365" s="103">
        <v>5.364E-2</v>
      </c>
    </row>
    <row r="366" spans="4:11" ht="15.75" customHeight="1" x14ac:dyDescent="0.25">
      <c r="D366" s="33"/>
      <c r="E366" s="33"/>
      <c r="F366" s="81">
        <v>37046</v>
      </c>
      <c r="G366" s="103">
        <v>4.1790000000000001E-2</v>
      </c>
      <c r="H366" s="103">
        <v>4.6059999999999997E-2</v>
      </c>
      <c r="I366" s="103">
        <v>4.9210000000000004E-2</v>
      </c>
      <c r="J366" s="103"/>
      <c r="K366" s="103">
        <v>5.3409999999999999E-2</v>
      </c>
    </row>
    <row r="367" spans="4:11" ht="15.75" customHeight="1" x14ac:dyDescent="0.25">
      <c r="D367" s="33"/>
      <c r="E367" s="33"/>
      <c r="F367" s="81">
        <v>37047</v>
      </c>
      <c r="G367" s="103">
        <v>4.1050000000000003E-2</v>
      </c>
      <c r="H367" s="103">
        <v>4.5380000000000004E-2</v>
      </c>
      <c r="I367" s="103">
        <v>4.827E-2</v>
      </c>
      <c r="J367" s="103"/>
      <c r="K367" s="103">
        <v>5.2690000000000001E-2</v>
      </c>
    </row>
    <row r="368" spans="4:11" ht="15.75" customHeight="1" x14ac:dyDescent="0.25">
      <c r="D368" s="33"/>
      <c r="E368" s="33"/>
      <c r="F368" s="81">
        <v>37048</v>
      </c>
      <c r="G368" s="103">
        <v>4.1130000000000007E-2</v>
      </c>
      <c r="H368" s="103">
        <v>4.5370000000000001E-2</v>
      </c>
      <c r="I368" s="103">
        <v>4.82E-2</v>
      </c>
      <c r="J368" s="103"/>
      <c r="K368" s="103">
        <v>5.2549999999999999E-2</v>
      </c>
    </row>
    <row r="369" spans="4:11" ht="15.75" customHeight="1" x14ac:dyDescent="0.25">
      <c r="D369" s="33"/>
      <c r="E369" s="33"/>
      <c r="F369" s="81">
        <v>37049</v>
      </c>
      <c r="G369" s="103">
        <v>4.1210000000000004E-2</v>
      </c>
      <c r="H369" s="103">
        <v>4.5589999999999999E-2</v>
      </c>
      <c r="I369" s="103">
        <v>4.8710000000000003E-2</v>
      </c>
      <c r="J369" s="103"/>
      <c r="K369" s="103">
        <v>5.3239999999999996E-2</v>
      </c>
    </row>
    <row r="370" spans="4:11" ht="15.75" customHeight="1" x14ac:dyDescent="0.25">
      <c r="D370" s="33"/>
      <c r="E370" s="33"/>
      <c r="F370" s="81">
        <v>37050</v>
      </c>
      <c r="G370" s="103">
        <v>4.1529999999999997E-2</v>
      </c>
      <c r="H370" s="103">
        <v>4.6029999999999995E-2</v>
      </c>
      <c r="I370" s="103">
        <v>4.9149999999999999E-2</v>
      </c>
      <c r="J370" s="103"/>
      <c r="K370" s="103">
        <v>5.3559999999999997E-2</v>
      </c>
    </row>
    <row r="371" spans="4:11" ht="15.75" customHeight="1" x14ac:dyDescent="0.25">
      <c r="D371" s="33"/>
      <c r="E371" s="33"/>
      <c r="F371" s="81">
        <v>37053</v>
      </c>
      <c r="G371" s="103">
        <v>4.0869999999999997E-2</v>
      </c>
      <c r="H371" s="103">
        <v>4.5220000000000003E-2</v>
      </c>
      <c r="I371" s="103">
        <v>4.8419999999999998E-2</v>
      </c>
      <c r="J371" s="103"/>
      <c r="K371" s="103">
        <v>5.2839999999999998E-2</v>
      </c>
    </row>
    <row r="372" spans="4:11" ht="15.75" customHeight="1" x14ac:dyDescent="0.25">
      <c r="D372" s="33"/>
      <c r="E372" s="33"/>
      <c r="F372" s="81">
        <v>37054</v>
      </c>
      <c r="G372" s="103">
        <v>4.061E-2</v>
      </c>
      <c r="H372" s="103">
        <v>4.4930000000000005E-2</v>
      </c>
      <c r="I372" s="103">
        <v>4.7990000000000005E-2</v>
      </c>
      <c r="J372" s="103"/>
      <c r="K372" s="103">
        <v>5.253E-2</v>
      </c>
    </row>
    <row r="373" spans="4:11" ht="15.75" customHeight="1" x14ac:dyDescent="0.25">
      <c r="D373" s="33"/>
      <c r="E373" s="33"/>
      <c r="F373" s="81">
        <v>37055</v>
      </c>
      <c r="G373" s="103">
        <v>4.0439999999999997E-2</v>
      </c>
      <c r="H373" s="103">
        <v>4.4809999999999996E-2</v>
      </c>
      <c r="I373" s="103">
        <v>4.7840000000000001E-2</v>
      </c>
      <c r="J373" s="103"/>
      <c r="K373" s="103">
        <v>5.2629999999999996E-2</v>
      </c>
    </row>
    <row r="374" spans="4:11" ht="15.75" customHeight="1" x14ac:dyDescent="0.25">
      <c r="D374" s="33"/>
      <c r="E374" s="33"/>
      <c r="F374" s="81">
        <v>37056</v>
      </c>
      <c r="G374" s="103">
        <v>4.002E-2</v>
      </c>
      <c r="H374" s="103">
        <v>4.4180000000000004E-2</v>
      </c>
      <c r="I374" s="103">
        <v>4.7270000000000006E-2</v>
      </c>
      <c r="J374" s="103"/>
      <c r="K374" s="103">
        <v>5.2209999999999999E-2</v>
      </c>
    </row>
    <row r="375" spans="4:11" ht="15.75" customHeight="1" x14ac:dyDescent="0.25">
      <c r="D375" s="33"/>
      <c r="E375" s="33"/>
      <c r="F375" s="81">
        <v>37057</v>
      </c>
      <c r="G375" s="103">
        <v>3.9759999999999997E-2</v>
      </c>
      <c r="H375" s="103">
        <v>4.3869999999999992E-2</v>
      </c>
      <c r="I375" s="103">
        <v>4.7050000000000002E-2</v>
      </c>
      <c r="J375" s="103"/>
      <c r="K375" s="103">
        <v>5.2320000000000005E-2</v>
      </c>
    </row>
    <row r="376" spans="4:11" ht="15.75" customHeight="1" x14ac:dyDescent="0.25">
      <c r="D376" s="33"/>
      <c r="E376" s="33"/>
      <c r="F376" s="81">
        <v>37060</v>
      </c>
      <c r="G376" s="103">
        <v>3.9670000000000004E-2</v>
      </c>
      <c r="H376" s="103">
        <v>4.3749999999999997E-2</v>
      </c>
      <c r="I376" s="103">
        <v>4.7089999999999993E-2</v>
      </c>
      <c r="J376" s="103"/>
      <c r="K376" s="103">
        <v>5.2510000000000001E-2</v>
      </c>
    </row>
    <row r="377" spans="4:11" ht="15.75" customHeight="1" x14ac:dyDescent="0.25">
      <c r="D377" s="33"/>
      <c r="E377" s="33"/>
      <c r="F377" s="81">
        <v>37061</v>
      </c>
      <c r="G377" s="103">
        <v>3.9580000000000004E-2</v>
      </c>
      <c r="H377" s="103">
        <v>4.3619999999999999E-2</v>
      </c>
      <c r="I377" s="103">
        <v>4.7019999999999999E-2</v>
      </c>
      <c r="J377" s="103"/>
      <c r="K377" s="103">
        <v>5.2359999999999997E-2</v>
      </c>
    </row>
    <row r="378" spans="4:11" ht="15.75" customHeight="1" x14ac:dyDescent="0.25">
      <c r="D378" s="33"/>
      <c r="E378" s="33"/>
      <c r="F378" s="81">
        <v>37062</v>
      </c>
      <c r="G378" s="103">
        <v>3.9489999999999997E-2</v>
      </c>
      <c r="H378" s="103">
        <v>4.333E-2</v>
      </c>
      <c r="I378" s="103">
        <v>4.684E-2</v>
      </c>
      <c r="J378" s="103"/>
      <c r="K378" s="103">
        <v>5.2049999999999999E-2</v>
      </c>
    </row>
    <row r="379" spans="4:11" ht="15.75" customHeight="1" x14ac:dyDescent="0.25">
      <c r="D379" s="33"/>
      <c r="E379" s="33"/>
      <c r="F379" s="81">
        <v>37063</v>
      </c>
      <c r="G379" s="103">
        <v>3.9570000000000001E-2</v>
      </c>
      <c r="H379" s="103">
        <v>4.3040000000000002E-2</v>
      </c>
      <c r="I379" s="103">
        <v>4.6580000000000003E-2</v>
      </c>
      <c r="J379" s="103"/>
      <c r="K379" s="103">
        <v>5.1719999999999995E-2</v>
      </c>
    </row>
    <row r="380" spans="4:11" ht="15.75" customHeight="1" x14ac:dyDescent="0.25">
      <c r="D380" s="33"/>
      <c r="E380" s="33"/>
      <c r="F380" s="81">
        <v>37064</v>
      </c>
      <c r="G380" s="103">
        <v>3.8969999999999998E-2</v>
      </c>
      <c r="H380" s="103">
        <v>4.2380000000000001E-2</v>
      </c>
      <c r="I380" s="103">
        <v>4.5970000000000004E-2</v>
      </c>
      <c r="J380" s="103"/>
      <c r="K380" s="103">
        <v>5.1150000000000001E-2</v>
      </c>
    </row>
    <row r="381" spans="4:11" ht="15.75" customHeight="1" x14ac:dyDescent="0.25">
      <c r="D381" s="33"/>
      <c r="E381" s="33"/>
      <c r="F381" s="81">
        <v>37067</v>
      </c>
      <c r="G381" s="103">
        <v>3.9220000000000005E-2</v>
      </c>
      <c r="H381" s="103">
        <v>4.2599999999999999E-2</v>
      </c>
      <c r="I381" s="103">
        <v>4.6109999999999998E-2</v>
      </c>
      <c r="J381" s="103"/>
      <c r="K381" s="103">
        <v>5.1299999999999998E-2</v>
      </c>
    </row>
    <row r="382" spans="4:11" ht="15.75" customHeight="1" x14ac:dyDescent="0.25">
      <c r="D382" s="33"/>
      <c r="E382" s="33"/>
      <c r="F382" s="81">
        <v>37068</v>
      </c>
      <c r="G382" s="103">
        <v>4.0060000000000005E-2</v>
      </c>
      <c r="H382" s="103">
        <v>4.3630000000000002E-2</v>
      </c>
      <c r="I382" s="103">
        <v>4.7129999999999998E-2</v>
      </c>
      <c r="J382" s="103"/>
      <c r="K382" s="103">
        <v>5.2240000000000002E-2</v>
      </c>
    </row>
    <row r="383" spans="4:11" ht="15.75" customHeight="1" x14ac:dyDescent="0.25">
      <c r="D383" s="33"/>
      <c r="E383" s="33"/>
      <c r="F383" s="81">
        <v>37069</v>
      </c>
      <c r="G383" s="103">
        <v>4.1079999999999998E-2</v>
      </c>
      <c r="H383" s="103">
        <v>4.437E-2</v>
      </c>
      <c r="I383" s="103">
        <v>4.7889999999999995E-2</v>
      </c>
      <c r="J383" s="103"/>
      <c r="K383" s="103">
        <v>5.2350000000000001E-2</v>
      </c>
    </row>
    <row r="384" spans="4:11" ht="15.75" customHeight="1" x14ac:dyDescent="0.25">
      <c r="D384" s="33"/>
      <c r="E384" s="33"/>
      <c r="F384" s="81">
        <v>37070</v>
      </c>
      <c r="G384" s="103">
        <v>4.2089999999999995E-2</v>
      </c>
      <c r="H384" s="103">
        <v>4.5449999999999997E-2</v>
      </c>
      <c r="I384" s="103">
        <v>4.8989999999999999E-2</v>
      </c>
      <c r="J384" s="103"/>
      <c r="K384" s="103">
        <v>5.3339999999999999E-2</v>
      </c>
    </row>
    <row r="385" spans="4:11" ht="15.75" customHeight="1" x14ac:dyDescent="0.25">
      <c r="D385" s="33"/>
      <c r="E385" s="33"/>
      <c r="F385" s="81">
        <v>37071</v>
      </c>
      <c r="G385" s="103">
        <v>4.2419999999999999E-2</v>
      </c>
      <c r="H385" s="103">
        <v>4.5899999999999996E-2</v>
      </c>
      <c r="I385" s="103">
        <v>4.9500000000000002E-2</v>
      </c>
      <c r="J385" s="103"/>
      <c r="K385" s="103">
        <v>5.4120000000000001E-2</v>
      </c>
    </row>
    <row r="386" spans="4:11" ht="15.75" customHeight="1" x14ac:dyDescent="0.25">
      <c r="D386" s="33"/>
      <c r="E386" s="33"/>
      <c r="F386" s="81">
        <v>37074</v>
      </c>
      <c r="G386" s="103">
        <v>4.1680000000000002E-2</v>
      </c>
      <c r="H386" s="103">
        <v>4.4850000000000001E-2</v>
      </c>
      <c r="I386" s="103">
        <v>4.8259999999999997E-2</v>
      </c>
      <c r="J386" s="103"/>
      <c r="K386" s="103">
        <v>5.3220000000000003E-2</v>
      </c>
    </row>
    <row r="387" spans="4:11" ht="15.75" customHeight="1" x14ac:dyDescent="0.25">
      <c r="D387" s="33"/>
      <c r="E387" s="33"/>
      <c r="F387" s="81">
        <v>37075</v>
      </c>
      <c r="G387" s="103">
        <v>4.2350000000000006E-2</v>
      </c>
      <c r="H387" s="103">
        <v>4.5419999999999995E-2</v>
      </c>
      <c r="I387" s="103">
        <v>4.8770000000000001E-2</v>
      </c>
      <c r="J387" s="103"/>
      <c r="K387" s="103">
        <v>5.3800000000000001E-2</v>
      </c>
    </row>
    <row r="388" spans="4:11" ht="15.75" customHeight="1" x14ac:dyDescent="0.25">
      <c r="D388" s="33"/>
      <c r="E388" s="33"/>
      <c r="F388" s="81">
        <v>37077</v>
      </c>
      <c r="G388" s="103">
        <v>4.2369999999999998E-2</v>
      </c>
      <c r="H388" s="103">
        <v>4.5350000000000001E-2</v>
      </c>
      <c r="I388" s="103">
        <v>4.8809999999999999E-2</v>
      </c>
      <c r="J388" s="103"/>
      <c r="K388" s="103">
        <v>5.391E-2</v>
      </c>
    </row>
    <row r="389" spans="4:11" ht="15.75" customHeight="1" x14ac:dyDescent="0.25">
      <c r="D389" s="33"/>
      <c r="E389" s="33"/>
      <c r="F389" s="81">
        <v>37078</v>
      </c>
      <c r="G389" s="103">
        <v>4.1200000000000001E-2</v>
      </c>
      <c r="H389" s="103">
        <v>4.487E-2</v>
      </c>
      <c r="I389" s="103">
        <v>4.8300000000000003E-2</v>
      </c>
      <c r="J389" s="103"/>
      <c r="K389" s="103">
        <v>5.3589999999999999E-2</v>
      </c>
    </row>
    <row r="390" spans="4:11" ht="15.75" customHeight="1" x14ac:dyDescent="0.25">
      <c r="D390" s="33"/>
      <c r="E390" s="33"/>
      <c r="F390" s="81">
        <v>37081</v>
      </c>
      <c r="G390" s="103">
        <v>4.1120000000000004E-2</v>
      </c>
      <c r="H390" s="103">
        <v>4.4509999999999994E-2</v>
      </c>
      <c r="I390" s="103">
        <v>4.8039999999999999E-2</v>
      </c>
      <c r="J390" s="103"/>
      <c r="K390" s="103">
        <v>5.3269999999999998E-2</v>
      </c>
    </row>
    <row r="391" spans="4:11" ht="15.75" customHeight="1" x14ac:dyDescent="0.25">
      <c r="D391" s="33"/>
      <c r="E391" s="33"/>
      <c r="F391" s="81">
        <v>37082</v>
      </c>
      <c r="G391" s="103">
        <v>4.0030000000000003E-2</v>
      </c>
      <c r="H391" s="103">
        <v>4.3920000000000001E-2</v>
      </c>
      <c r="I391" s="103">
        <v>4.7530000000000003E-2</v>
      </c>
      <c r="J391" s="103"/>
      <c r="K391" s="103">
        <v>5.2740000000000002E-2</v>
      </c>
    </row>
    <row r="392" spans="4:11" ht="15.75" customHeight="1" x14ac:dyDescent="0.25">
      <c r="D392" s="33"/>
      <c r="E392" s="33"/>
      <c r="F392" s="81">
        <v>37083</v>
      </c>
      <c r="G392" s="103">
        <v>4.054E-2</v>
      </c>
      <c r="H392" s="103">
        <v>4.4139999999999999E-2</v>
      </c>
      <c r="I392" s="103">
        <v>4.7859999999999993E-2</v>
      </c>
      <c r="J392" s="103"/>
      <c r="K392" s="103">
        <v>5.289E-2</v>
      </c>
    </row>
    <row r="393" spans="4:11" ht="15.75" customHeight="1" x14ac:dyDescent="0.25">
      <c r="D393" s="33"/>
      <c r="E393" s="33"/>
      <c r="F393" s="81">
        <v>37084</v>
      </c>
      <c r="G393" s="103">
        <v>4.0369999999999996E-2</v>
      </c>
      <c r="H393" s="103">
        <v>4.3840000000000004E-2</v>
      </c>
      <c r="I393" s="103">
        <v>4.7460000000000002E-2</v>
      </c>
      <c r="J393" s="103"/>
      <c r="K393" s="103">
        <v>5.2339999999999998E-2</v>
      </c>
    </row>
    <row r="394" spans="4:11" ht="15.75" customHeight="1" x14ac:dyDescent="0.25">
      <c r="D394" s="33"/>
      <c r="E394" s="33"/>
      <c r="F394" s="81">
        <v>37085</v>
      </c>
      <c r="G394" s="103">
        <v>4.0709999999999996E-2</v>
      </c>
      <c r="H394" s="103">
        <v>4.4109999999999996E-2</v>
      </c>
      <c r="I394" s="103">
        <v>4.7530000000000003E-2</v>
      </c>
      <c r="J394" s="103"/>
      <c r="K394" s="103">
        <v>5.2169999999999994E-2</v>
      </c>
    </row>
    <row r="395" spans="4:11" ht="15.75" customHeight="1" x14ac:dyDescent="0.25">
      <c r="D395" s="33"/>
      <c r="E395" s="33"/>
      <c r="F395" s="81">
        <v>37088</v>
      </c>
      <c r="G395" s="103">
        <v>4.0379999999999999E-2</v>
      </c>
      <c r="H395" s="103">
        <v>4.4509999999999994E-2</v>
      </c>
      <c r="I395" s="103">
        <v>4.7060000000000005E-2</v>
      </c>
      <c r="J395" s="103"/>
      <c r="K395" s="103">
        <v>5.1729999999999998E-2</v>
      </c>
    </row>
    <row r="396" spans="4:11" ht="15.75" customHeight="1" x14ac:dyDescent="0.25">
      <c r="D396" s="33"/>
      <c r="E396" s="33"/>
      <c r="F396" s="81">
        <v>37089</v>
      </c>
      <c r="G396" s="103">
        <v>4.0800000000000003E-2</v>
      </c>
      <c r="H396" s="103">
        <v>4.3920000000000001E-2</v>
      </c>
      <c r="I396" s="103">
        <v>4.7500000000000001E-2</v>
      </c>
      <c r="J396" s="103"/>
      <c r="K396" s="103">
        <v>5.2039999999999996E-2</v>
      </c>
    </row>
    <row r="397" spans="4:11" ht="15.75" customHeight="1" x14ac:dyDescent="0.25">
      <c r="D397" s="33"/>
      <c r="E397" s="33"/>
      <c r="F397" s="81">
        <v>37090</v>
      </c>
      <c r="G397" s="103">
        <v>3.9199999999999999E-2</v>
      </c>
      <c r="H397" s="103">
        <v>4.4139999999999999E-2</v>
      </c>
      <c r="I397" s="103">
        <v>4.6219999999999997E-2</v>
      </c>
      <c r="J397" s="103"/>
      <c r="K397" s="103">
        <v>5.0910000000000004E-2</v>
      </c>
    </row>
    <row r="398" spans="4:11" ht="15.75" customHeight="1" x14ac:dyDescent="0.25">
      <c r="D398" s="33"/>
      <c r="E398" s="33"/>
      <c r="F398" s="81">
        <v>37091</v>
      </c>
      <c r="G398" s="103">
        <v>3.9460000000000002E-2</v>
      </c>
      <c r="H398" s="103">
        <v>4.3840000000000004E-2</v>
      </c>
      <c r="I398" s="103">
        <v>4.6399999999999997E-2</v>
      </c>
      <c r="J398" s="103"/>
      <c r="K398" s="103">
        <v>5.1060000000000001E-2</v>
      </c>
    </row>
    <row r="399" spans="4:11" ht="15.75" customHeight="1" x14ac:dyDescent="0.25">
      <c r="D399" s="33"/>
      <c r="E399" s="33"/>
      <c r="F399" s="81">
        <v>37092</v>
      </c>
      <c r="G399" s="103">
        <v>3.9460000000000002E-2</v>
      </c>
      <c r="H399" s="103">
        <v>4.4109999999999996E-2</v>
      </c>
      <c r="I399" s="103">
        <v>4.6580000000000003E-2</v>
      </c>
      <c r="J399" s="103"/>
      <c r="K399" s="103">
        <v>5.1289999999999995E-2</v>
      </c>
    </row>
    <row r="400" spans="4:11" ht="15.75" customHeight="1" x14ac:dyDescent="0.25">
      <c r="D400" s="33"/>
      <c r="E400" s="33"/>
      <c r="F400" s="81">
        <v>37095</v>
      </c>
      <c r="G400" s="103">
        <v>3.9369999999999995E-2</v>
      </c>
      <c r="H400" s="103">
        <v>4.3579999999999994E-2</v>
      </c>
      <c r="I400" s="103">
        <v>4.6359999999999998E-2</v>
      </c>
      <c r="J400" s="103"/>
      <c r="K400" s="103">
        <v>5.1040000000000002E-2</v>
      </c>
    </row>
    <row r="401" spans="4:11" ht="15.75" customHeight="1" x14ac:dyDescent="0.25">
      <c r="D401" s="33"/>
      <c r="E401" s="33"/>
      <c r="F401" s="81">
        <v>37096</v>
      </c>
      <c r="G401" s="103">
        <v>3.9369999999999995E-2</v>
      </c>
      <c r="H401" s="103">
        <v>4.3979999999999998E-2</v>
      </c>
      <c r="I401" s="103">
        <v>4.6359999999999998E-2</v>
      </c>
      <c r="J401" s="103"/>
      <c r="K401" s="103">
        <v>5.1100000000000007E-2</v>
      </c>
    </row>
    <row r="402" spans="4:11" ht="15.75" customHeight="1" x14ac:dyDescent="0.25">
      <c r="D402" s="33"/>
      <c r="E402" s="33"/>
      <c r="F402" s="81">
        <v>37097</v>
      </c>
      <c r="G402" s="103">
        <v>3.9800000000000002E-2</v>
      </c>
      <c r="H402" s="103">
        <v>4.2569999999999997E-2</v>
      </c>
      <c r="I402" s="103">
        <v>4.7060000000000005E-2</v>
      </c>
      <c r="J402" s="103"/>
      <c r="K402" s="103">
        <v>5.1820000000000005E-2</v>
      </c>
    </row>
    <row r="403" spans="4:11" ht="15.75" customHeight="1" x14ac:dyDescent="0.25">
      <c r="D403" s="33"/>
      <c r="E403" s="33"/>
      <c r="F403" s="81">
        <v>37098</v>
      </c>
      <c r="G403" s="103">
        <v>3.9120000000000002E-2</v>
      </c>
      <c r="H403" s="103">
        <v>4.2500000000000003E-2</v>
      </c>
      <c r="I403" s="103">
        <v>4.6289999999999998E-2</v>
      </c>
      <c r="J403" s="103"/>
      <c r="K403" s="103">
        <v>5.1289999999999995E-2</v>
      </c>
    </row>
    <row r="404" spans="4:11" ht="15.75" customHeight="1" x14ac:dyDescent="0.25">
      <c r="D404" s="33"/>
      <c r="E404" s="33"/>
      <c r="F404" s="81">
        <v>37099</v>
      </c>
      <c r="G404" s="103">
        <v>3.8629999999999998E-2</v>
      </c>
      <c r="H404" s="103">
        <v>4.2649999999999993E-2</v>
      </c>
      <c r="I404" s="103">
        <v>4.5890000000000007E-2</v>
      </c>
      <c r="J404" s="103"/>
      <c r="K404" s="103">
        <v>5.0979999999999998E-2</v>
      </c>
    </row>
    <row r="405" spans="4:11" ht="15.75" customHeight="1" x14ac:dyDescent="0.25">
      <c r="D405" s="33"/>
      <c r="E405" s="33"/>
      <c r="F405" s="81">
        <v>37102</v>
      </c>
      <c r="G405" s="103">
        <v>3.8460000000000001E-2</v>
      </c>
      <c r="H405" s="103">
        <v>4.1280000000000004E-2</v>
      </c>
      <c r="I405" s="103">
        <v>4.5589999999999999E-2</v>
      </c>
      <c r="J405" s="103"/>
      <c r="K405" s="103">
        <v>5.0659999999999997E-2</v>
      </c>
    </row>
    <row r="406" spans="4:11" ht="15.75" customHeight="1" x14ac:dyDescent="0.25">
      <c r="D406" s="33"/>
      <c r="E406" s="33"/>
      <c r="F406" s="81">
        <v>37103</v>
      </c>
      <c r="G406" s="103">
        <v>3.7970000000000004E-2</v>
      </c>
      <c r="H406" s="103">
        <v>4.0919999999999998E-2</v>
      </c>
      <c r="I406" s="103">
        <v>4.5259999999999995E-2</v>
      </c>
      <c r="J406" s="103"/>
      <c r="K406" s="103">
        <v>5.0540000000000002E-2</v>
      </c>
    </row>
    <row r="407" spans="4:11" ht="15.75" customHeight="1" x14ac:dyDescent="0.25">
      <c r="D407" s="33"/>
      <c r="E407" s="33"/>
      <c r="F407" s="81">
        <v>37104</v>
      </c>
      <c r="G407" s="103">
        <v>3.8130000000000004E-2</v>
      </c>
      <c r="H407" s="103">
        <v>4.0970000000000006E-2</v>
      </c>
      <c r="I407" s="103">
        <v>4.5560000000000003E-2</v>
      </c>
      <c r="J407" s="103"/>
      <c r="K407" s="103">
        <v>5.0709999999999998E-2</v>
      </c>
    </row>
    <row r="408" spans="4:11" ht="15.75" customHeight="1" x14ac:dyDescent="0.25">
      <c r="D408" s="33"/>
      <c r="E408" s="33"/>
      <c r="F408" s="81">
        <v>37105</v>
      </c>
      <c r="G408" s="103">
        <v>3.8949999999999999E-2</v>
      </c>
      <c r="H408" s="103">
        <v>4.1840000000000002E-2</v>
      </c>
      <c r="I408" s="103">
        <v>4.6440000000000002E-2</v>
      </c>
      <c r="J408" s="103"/>
      <c r="K408" s="103">
        <v>5.151E-2</v>
      </c>
    </row>
    <row r="409" spans="4:11" ht="15.75" customHeight="1" x14ac:dyDescent="0.25">
      <c r="D409" s="33"/>
      <c r="E409" s="33"/>
      <c r="F409" s="81">
        <v>37106</v>
      </c>
      <c r="G409" s="103">
        <v>3.8949999999999999E-2</v>
      </c>
      <c r="H409" s="103">
        <v>4.1749999999999995E-2</v>
      </c>
      <c r="I409" s="103">
        <v>4.6620000000000002E-2</v>
      </c>
      <c r="J409" s="103"/>
      <c r="K409" s="103">
        <v>5.1569999999999998E-2</v>
      </c>
    </row>
    <row r="410" spans="4:11" ht="15.75" customHeight="1" x14ac:dyDescent="0.25">
      <c r="D410" s="33"/>
      <c r="E410" s="33"/>
      <c r="F410" s="81">
        <v>37109</v>
      </c>
      <c r="G410" s="103">
        <v>3.8620000000000002E-2</v>
      </c>
      <c r="H410" s="103">
        <v>4.1390000000000003E-2</v>
      </c>
      <c r="I410" s="103">
        <v>4.6470000000000004E-2</v>
      </c>
      <c r="J410" s="103"/>
      <c r="K410" s="103">
        <v>5.1529999999999992E-2</v>
      </c>
    </row>
    <row r="411" spans="4:11" ht="15.75" customHeight="1" x14ac:dyDescent="0.25">
      <c r="D411" s="33"/>
      <c r="E411" s="33"/>
      <c r="F411" s="81">
        <v>37110</v>
      </c>
      <c r="G411" s="103">
        <v>3.8699999999999998E-2</v>
      </c>
      <c r="H411" s="103">
        <v>4.156E-2</v>
      </c>
      <c r="I411" s="103">
        <v>4.6509999999999996E-2</v>
      </c>
      <c r="J411" s="103"/>
      <c r="K411" s="103">
        <v>5.1680000000000004E-2</v>
      </c>
    </row>
    <row r="412" spans="4:11" ht="15.75" customHeight="1" x14ac:dyDescent="0.25">
      <c r="D412" s="33"/>
      <c r="E412" s="33"/>
      <c r="F412" s="81">
        <v>37111</v>
      </c>
      <c r="G412" s="103">
        <v>3.73E-2</v>
      </c>
      <c r="H412" s="103">
        <v>4.0239999999999998E-2</v>
      </c>
      <c r="I412" s="103">
        <v>4.5259999999999995E-2</v>
      </c>
      <c r="J412" s="103"/>
      <c r="K412" s="103">
        <v>5.0499999999999996E-2</v>
      </c>
    </row>
    <row r="413" spans="4:11" ht="15.75" customHeight="1" x14ac:dyDescent="0.25">
      <c r="D413" s="33"/>
      <c r="E413" s="33"/>
      <c r="F413" s="81">
        <v>37112</v>
      </c>
      <c r="G413" s="103">
        <v>3.7290000000000004E-2</v>
      </c>
      <c r="H413" s="103">
        <v>4.0590000000000001E-2</v>
      </c>
      <c r="I413" s="103">
        <v>4.5739999999999996E-2</v>
      </c>
      <c r="J413" s="103"/>
      <c r="K413" s="103">
        <v>5.0339999999999996E-2</v>
      </c>
    </row>
    <row r="414" spans="4:11" ht="15.75" customHeight="1" x14ac:dyDescent="0.25">
      <c r="D414" s="33"/>
      <c r="E414" s="33"/>
      <c r="F414" s="81">
        <v>37113</v>
      </c>
      <c r="G414" s="103">
        <v>3.687E-2</v>
      </c>
      <c r="H414" s="103">
        <v>4.1250000000000002E-2</v>
      </c>
      <c r="I414" s="103">
        <v>4.5259999999999995E-2</v>
      </c>
      <c r="J414" s="103"/>
      <c r="K414" s="103">
        <v>4.9800000000000004E-2</v>
      </c>
    </row>
    <row r="415" spans="4:11" ht="15.75" customHeight="1" x14ac:dyDescent="0.25">
      <c r="D415" s="33"/>
      <c r="E415" s="33"/>
      <c r="F415" s="81">
        <v>37116</v>
      </c>
      <c r="G415" s="103">
        <v>3.6699999999999997E-2</v>
      </c>
      <c r="H415" s="103">
        <v>4.0849999999999997E-2</v>
      </c>
      <c r="I415" s="103">
        <v>4.5039999999999997E-2</v>
      </c>
      <c r="J415" s="103"/>
      <c r="K415" s="103">
        <v>4.9759999999999999E-2</v>
      </c>
    </row>
    <row r="416" spans="4:11" ht="15.75" customHeight="1" x14ac:dyDescent="0.25">
      <c r="D416" s="33"/>
      <c r="E416" s="33"/>
      <c r="F416" s="81">
        <v>37117</v>
      </c>
      <c r="G416" s="103">
        <v>3.7200000000000004E-2</v>
      </c>
      <c r="H416" s="103">
        <v>4.0999999999999995E-2</v>
      </c>
      <c r="I416" s="103">
        <v>4.5149999999999996E-2</v>
      </c>
      <c r="J416" s="103"/>
      <c r="K416" s="103">
        <v>4.9660000000000003E-2</v>
      </c>
    </row>
    <row r="417" spans="4:11" ht="15.75" customHeight="1" x14ac:dyDescent="0.25">
      <c r="D417" s="33"/>
      <c r="E417" s="33"/>
      <c r="F417" s="81">
        <v>37118</v>
      </c>
      <c r="G417" s="103">
        <v>3.7859999999999998E-2</v>
      </c>
      <c r="H417" s="103">
        <v>4.1849999999999998E-2</v>
      </c>
      <c r="I417" s="103">
        <v>4.5700000000000005E-2</v>
      </c>
      <c r="J417" s="103"/>
      <c r="K417" s="103">
        <v>0.05</v>
      </c>
    </row>
    <row r="418" spans="4:11" ht="15.75" customHeight="1" x14ac:dyDescent="0.25">
      <c r="D418" s="33"/>
      <c r="E418" s="33"/>
      <c r="F418" s="81">
        <v>37119</v>
      </c>
      <c r="G418" s="103">
        <v>3.7190000000000001E-2</v>
      </c>
      <c r="H418" s="103">
        <v>4.1399999999999999E-2</v>
      </c>
      <c r="I418" s="103">
        <v>4.514E-2</v>
      </c>
      <c r="J418" s="103"/>
      <c r="K418" s="103">
        <v>4.9400000000000006E-2</v>
      </c>
    </row>
    <row r="419" spans="4:11" ht="15.75" customHeight="1" x14ac:dyDescent="0.25">
      <c r="D419" s="33"/>
      <c r="E419" s="33"/>
      <c r="F419" s="81">
        <v>37120</v>
      </c>
      <c r="G419" s="103">
        <v>3.6429999999999997E-2</v>
      </c>
      <c r="H419" s="103">
        <v>4.054E-2</v>
      </c>
      <c r="I419" s="103">
        <v>4.4189999999999993E-2</v>
      </c>
      <c r="J419" s="103"/>
      <c r="K419" s="103">
        <v>4.8390000000000002E-2</v>
      </c>
    </row>
    <row r="420" spans="4:11" ht="15.75" customHeight="1" x14ac:dyDescent="0.25">
      <c r="D420" s="33"/>
      <c r="E420" s="33"/>
      <c r="F420" s="81">
        <v>37123</v>
      </c>
      <c r="G420" s="103">
        <v>3.7179999999999998E-2</v>
      </c>
      <c r="H420" s="103">
        <v>4.1340000000000002E-2</v>
      </c>
      <c r="I420" s="103">
        <v>4.4770000000000004E-2</v>
      </c>
      <c r="J420" s="103"/>
      <c r="K420" s="103">
        <v>4.9020000000000001E-2</v>
      </c>
    </row>
    <row r="421" spans="4:11" ht="15.75" customHeight="1" x14ac:dyDescent="0.25">
      <c r="D421" s="33"/>
      <c r="E421" s="33"/>
      <c r="F421" s="81">
        <v>37124</v>
      </c>
      <c r="G421" s="103">
        <v>3.6760000000000001E-2</v>
      </c>
      <c r="H421" s="103">
        <v>4.0780000000000004E-2</v>
      </c>
      <c r="I421" s="103">
        <v>4.4180000000000004E-2</v>
      </c>
      <c r="J421" s="103"/>
      <c r="K421" s="103">
        <v>4.8639999999999996E-2</v>
      </c>
    </row>
    <row r="422" spans="4:11" ht="15.75" customHeight="1" x14ac:dyDescent="0.25">
      <c r="D422" s="33"/>
      <c r="E422" s="33"/>
      <c r="F422" s="81">
        <v>37125</v>
      </c>
      <c r="G422" s="103">
        <v>3.7260000000000001E-2</v>
      </c>
      <c r="H422" s="103">
        <v>4.1309999999999999E-2</v>
      </c>
      <c r="I422" s="103">
        <v>4.4699999999999997E-2</v>
      </c>
      <c r="J422" s="103"/>
      <c r="K422" s="103">
        <v>4.8940000000000004E-2</v>
      </c>
    </row>
    <row r="423" spans="4:11" ht="15.75" customHeight="1" x14ac:dyDescent="0.25">
      <c r="D423" s="33"/>
      <c r="E423" s="33"/>
      <c r="F423" s="81">
        <v>37126</v>
      </c>
      <c r="G423" s="103">
        <v>3.6920000000000001E-2</v>
      </c>
      <c r="H423" s="103">
        <v>4.0849999999999997E-2</v>
      </c>
      <c r="I423" s="103">
        <v>4.444E-2</v>
      </c>
      <c r="J423" s="103"/>
      <c r="K423" s="103">
        <v>4.8799999999999996E-2</v>
      </c>
    </row>
    <row r="424" spans="4:11" ht="15.75" customHeight="1" x14ac:dyDescent="0.25">
      <c r="D424" s="33"/>
      <c r="E424" s="33"/>
      <c r="F424" s="81">
        <v>37127</v>
      </c>
      <c r="G424" s="103">
        <v>3.7679999999999998E-2</v>
      </c>
      <c r="H424" s="103">
        <v>4.1239999999999999E-2</v>
      </c>
      <c r="I424" s="103">
        <v>4.4809999999999996E-2</v>
      </c>
      <c r="J424" s="103"/>
      <c r="K424" s="103">
        <v>4.922E-2</v>
      </c>
    </row>
    <row r="425" spans="4:11" ht="15.75" customHeight="1" x14ac:dyDescent="0.25">
      <c r="D425" s="33"/>
      <c r="E425" s="33"/>
      <c r="F425" s="81">
        <v>37130</v>
      </c>
      <c r="G425" s="103">
        <v>3.7339999999999998E-2</v>
      </c>
      <c r="H425" s="103">
        <v>4.1390000000000003E-2</v>
      </c>
      <c r="I425" s="103">
        <v>4.4880000000000003E-2</v>
      </c>
      <c r="J425" s="103"/>
      <c r="K425" s="103">
        <v>4.9240000000000006E-2</v>
      </c>
    </row>
    <row r="426" spans="4:11" ht="15.75" customHeight="1" x14ac:dyDescent="0.25">
      <c r="D426" s="33"/>
      <c r="E426" s="33"/>
      <c r="F426" s="81">
        <v>37131</v>
      </c>
      <c r="G426" s="103">
        <v>3.6659999999999998E-2</v>
      </c>
      <c r="H426" s="103">
        <v>4.0500000000000001E-2</v>
      </c>
      <c r="I426" s="103">
        <v>4.4029999999999993E-2</v>
      </c>
      <c r="J426" s="103"/>
      <c r="K426" s="103">
        <v>4.836E-2</v>
      </c>
    </row>
    <row r="427" spans="4:11" ht="15.75" customHeight="1" x14ac:dyDescent="0.25">
      <c r="D427" s="33"/>
      <c r="E427" s="33"/>
      <c r="F427" s="81">
        <v>37132</v>
      </c>
      <c r="G427" s="103">
        <v>3.6309999999999995E-2</v>
      </c>
      <c r="H427" s="103">
        <v>3.993E-2</v>
      </c>
      <c r="I427" s="103">
        <v>4.351E-2</v>
      </c>
      <c r="J427" s="103"/>
      <c r="K427" s="103">
        <v>4.7710000000000002E-2</v>
      </c>
    </row>
    <row r="428" spans="4:11" ht="15.75" customHeight="1" x14ac:dyDescent="0.25">
      <c r="D428" s="33"/>
      <c r="E428" s="33"/>
      <c r="F428" s="81">
        <v>37133</v>
      </c>
      <c r="G428" s="103">
        <v>3.5959999999999999E-2</v>
      </c>
      <c r="H428" s="103">
        <v>4.002E-2</v>
      </c>
      <c r="I428" s="103">
        <v>4.3810000000000002E-2</v>
      </c>
      <c r="J428" s="103"/>
      <c r="K428" s="103">
        <v>4.8120000000000003E-2</v>
      </c>
    </row>
    <row r="429" spans="4:11" ht="15.75" customHeight="1" x14ac:dyDescent="0.25">
      <c r="D429" s="33"/>
      <c r="E429" s="33"/>
      <c r="F429" s="81">
        <v>37134</v>
      </c>
      <c r="G429" s="103">
        <v>3.6290000000000003E-2</v>
      </c>
      <c r="H429" s="103">
        <v>3.9919999999999997E-2</v>
      </c>
      <c r="I429" s="103">
        <v>4.3799999999999999E-2</v>
      </c>
      <c r="J429" s="103"/>
      <c r="K429" s="103">
        <v>4.8320000000000002E-2</v>
      </c>
    </row>
    <row r="430" spans="4:11" ht="15.75" customHeight="1" x14ac:dyDescent="0.25">
      <c r="D430" s="33"/>
      <c r="E430" s="33"/>
      <c r="F430" s="81">
        <v>37138</v>
      </c>
      <c r="G430" s="103">
        <v>3.7940000000000002E-2</v>
      </c>
      <c r="H430" s="103">
        <v>4.1540000000000001E-2</v>
      </c>
      <c r="I430" s="103">
        <v>4.5279999999999994E-2</v>
      </c>
      <c r="J430" s="103"/>
      <c r="K430" s="103">
        <v>4.9589999999999995E-2</v>
      </c>
    </row>
    <row r="431" spans="4:11" ht="15.75" customHeight="1" x14ac:dyDescent="0.25">
      <c r="D431" s="33"/>
      <c r="E431" s="33"/>
      <c r="F431" s="81">
        <v>37139</v>
      </c>
      <c r="G431" s="103">
        <v>3.7690000000000001E-2</v>
      </c>
      <c r="H431" s="103">
        <v>4.1410000000000002E-2</v>
      </c>
      <c r="I431" s="103">
        <v>4.521E-2</v>
      </c>
      <c r="J431" s="103"/>
      <c r="K431" s="103">
        <v>4.9669999999999999E-2</v>
      </c>
    </row>
    <row r="432" spans="4:11" ht="15.75" customHeight="1" x14ac:dyDescent="0.25">
      <c r="D432" s="33"/>
      <c r="E432" s="33"/>
      <c r="F432" s="81">
        <v>37140</v>
      </c>
      <c r="G432" s="103">
        <v>3.637E-2</v>
      </c>
      <c r="H432" s="103">
        <v>4.018E-2</v>
      </c>
      <c r="I432" s="103">
        <v>4.4130000000000003E-2</v>
      </c>
      <c r="J432" s="103"/>
      <c r="K432" s="103">
        <v>4.8730000000000002E-2</v>
      </c>
    </row>
    <row r="433" spans="4:11" ht="15.75" customHeight="1" x14ac:dyDescent="0.25">
      <c r="D433" s="33"/>
      <c r="E433" s="33"/>
      <c r="F433" s="81">
        <v>37141</v>
      </c>
      <c r="G433" s="103">
        <v>3.5049999999999998E-2</v>
      </c>
      <c r="H433" s="103">
        <v>3.8969999999999998E-2</v>
      </c>
      <c r="I433" s="103">
        <v>4.3019999999999996E-2</v>
      </c>
      <c r="J433" s="103"/>
      <c r="K433" s="103">
        <v>4.7899999999999998E-2</v>
      </c>
    </row>
    <row r="434" spans="4:11" ht="15.75" customHeight="1" x14ac:dyDescent="0.25">
      <c r="D434" s="33"/>
      <c r="E434" s="33"/>
      <c r="F434" s="81">
        <v>37144</v>
      </c>
      <c r="G434" s="103">
        <v>3.5040000000000002E-2</v>
      </c>
      <c r="H434" s="103">
        <v>3.8789999999999998E-2</v>
      </c>
      <c r="I434" s="103">
        <v>4.3200000000000002E-2</v>
      </c>
      <c r="J434" s="103"/>
      <c r="K434" s="103">
        <v>4.8349999999999997E-2</v>
      </c>
    </row>
    <row r="435" spans="4:11" ht="15.75" customHeight="1" x14ac:dyDescent="0.25">
      <c r="D435" s="33"/>
      <c r="E435" s="33"/>
      <c r="F435" s="81">
        <v>37145</v>
      </c>
      <c r="G435" s="103">
        <v>3.517E-2</v>
      </c>
      <c r="H435" s="103">
        <v>3.866E-2</v>
      </c>
      <c r="I435" s="103">
        <v>4.2190000000000005E-2</v>
      </c>
      <c r="J435" s="103"/>
      <c r="K435" s="103">
        <v>4.8090000000000001E-2</v>
      </c>
    </row>
    <row r="436" spans="4:11" ht="15.75" customHeight="1" x14ac:dyDescent="0.25">
      <c r="D436" s="33"/>
      <c r="E436" s="33"/>
      <c r="F436" s="81">
        <v>37147</v>
      </c>
      <c r="G436" s="103">
        <v>2.9839999999999998E-2</v>
      </c>
      <c r="H436" s="103">
        <v>3.4349999999999999E-2</v>
      </c>
      <c r="I436" s="103">
        <v>3.9529999999999996E-2</v>
      </c>
      <c r="J436" s="103"/>
      <c r="K436" s="103">
        <v>4.623E-2</v>
      </c>
    </row>
    <row r="437" spans="4:11" ht="15.75" customHeight="1" x14ac:dyDescent="0.25">
      <c r="D437" s="33"/>
      <c r="E437" s="33"/>
      <c r="F437" s="81">
        <v>37148</v>
      </c>
      <c r="G437" s="103">
        <v>2.8660000000000001E-2</v>
      </c>
      <c r="H437" s="103">
        <v>3.3140000000000003E-2</v>
      </c>
      <c r="I437" s="103">
        <v>3.814E-2</v>
      </c>
      <c r="J437" s="103"/>
      <c r="K437" s="103">
        <v>4.5530000000000001E-2</v>
      </c>
    </row>
    <row r="438" spans="4:11" ht="15.75" customHeight="1" x14ac:dyDescent="0.25">
      <c r="D438" s="33"/>
      <c r="E438" s="33"/>
      <c r="F438" s="81">
        <v>37151</v>
      </c>
      <c r="G438" s="103">
        <v>2.9389999999999999E-2</v>
      </c>
      <c r="H438" s="103">
        <v>3.4369999999999998E-2</v>
      </c>
      <c r="I438" s="103">
        <v>3.9079999999999997E-2</v>
      </c>
      <c r="J438" s="103"/>
      <c r="K438" s="103">
        <v>4.623E-2</v>
      </c>
    </row>
    <row r="439" spans="4:11" ht="15.75" customHeight="1" x14ac:dyDescent="0.25">
      <c r="D439" s="33"/>
      <c r="E439" s="33"/>
      <c r="F439" s="81">
        <v>37152</v>
      </c>
      <c r="G439" s="103">
        <v>2.947E-2</v>
      </c>
      <c r="H439" s="103">
        <v>3.4349999999999999E-2</v>
      </c>
      <c r="I439" s="103">
        <v>3.8960000000000002E-2</v>
      </c>
      <c r="J439" s="103"/>
      <c r="K439" s="103">
        <v>4.7070000000000001E-2</v>
      </c>
    </row>
    <row r="440" spans="4:11" ht="15.75" customHeight="1" x14ac:dyDescent="0.25">
      <c r="D440" s="33"/>
      <c r="E440" s="33"/>
      <c r="F440" s="81">
        <v>37153</v>
      </c>
      <c r="G440" s="103">
        <v>2.8140000000000002E-2</v>
      </c>
      <c r="H440" s="103">
        <v>3.356E-2</v>
      </c>
      <c r="I440" s="103">
        <v>3.8159999999999999E-2</v>
      </c>
      <c r="J440" s="103"/>
      <c r="K440" s="103">
        <v>4.691E-2</v>
      </c>
    </row>
    <row r="441" spans="4:11" ht="15.75" customHeight="1" x14ac:dyDescent="0.25">
      <c r="D441" s="33"/>
      <c r="E441" s="33"/>
      <c r="F441" s="81">
        <v>37154</v>
      </c>
      <c r="G441" s="103">
        <v>2.879E-2</v>
      </c>
      <c r="H441" s="103">
        <v>3.3860000000000001E-2</v>
      </c>
      <c r="I441" s="103">
        <v>3.841E-2</v>
      </c>
      <c r="J441" s="103"/>
      <c r="K441" s="103">
        <v>4.7419999999999997E-2</v>
      </c>
    </row>
    <row r="442" spans="4:11" ht="15.75" customHeight="1" x14ac:dyDescent="0.25">
      <c r="D442" s="33"/>
      <c r="E442" s="33"/>
      <c r="F442" s="81">
        <v>37155</v>
      </c>
      <c r="G442" s="103">
        <v>2.8670000000000001E-2</v>
      </c>
      <c r="H442" s="103">
        <v>3.3690000000000005E-2</v>
      </c>
      <c r="I442" s="103">
        <v>3.8249999999999999E-2</v>
      </c>
      <c r="J442" s="103"/>
      <c r="K442" s="103">
        <v>4.691E-2</v>
      </c>
    </row>
    <row r="443" spans="4:11" ht="15.75" customHeight="1" x14ac:dyDescent="0.25">
      <c r="D443" s="33"/>
      <c r="E443" s="33"/>
      <c r="F443" s="81">
        <v>37158</v>
      </c>
      <c r="G443" s="103">
        <v>2.9079999999999998E-2</v>
      </c>
      <c r="H443" s="103">
        <v>3.3989999999999999E-2</v>
      </c>
      <c r="I443" s="103">
        <v>3.8690000000000002E-2</v>
      </c>
      <c r="J443" s="103"/>
      <c r="K443" s="103">
        <v>4.7160000000000001E-2</v>
      </c>
    </row>
    <row r="444" spans="4:11" ht="15.75" customHeight="1" x14ac:dyDescent="0.25">
      <c r="D444" s="33"/>
      <c r="E444" s="33"/>
      <c r="F444" s="81">
        <v>37159</v>
      </c>
      <c r="G444" s="103">
        <v>2.8479999999999998E-2</v>
      </c>
      <c r="H444" s="103">
        <v>3.3419999999999998E-2</v>
      </c>
      <c r="I444" s="103">
        <v>3.8429999999999999E-2</v>
      </c>
      <c r="J444" s="103"/>
      <c r="K444" s="103">
        <v>4.7E-2</v>
      </c>
    </row>
    <row r="445" spans="4:11" ht="15.75" customHeight="1" x14ac:dyDescent="0.25">
      <c r="D445" s="33"/>
      <c r="E445" s="33"/>
      <c r="F445" s="81">
        <v>37160</v>
      </c>
      <c r="G445" s="103">
        <v>2.8060000000000002E-2</v>
      </c>
      <c r="H445" s="103">
        <v>3.2690000000000004E-2</v>
      </c>
      <c r="I445" s="103">
        <v>3.773E-2</v>
      </c>
      <c r="J445" s="103"/>
      <c r="K445" s="103">
        <v>4.6280000000000002E-2</v>
      </c>
    </row>
    <row r="446" spans="4:11" ht="15.75" customHeight="1" x14ac:dyDescent="0.25">
      <c r="D446" s="33"/>
      <c r="E446" s="33"/>
      <c r="F446" s="81">
        <v>37161</v>
      </c>
      <c r="G446" s="103">
        <v>2.7619999999999999E-2</v>
      </c>
      <c r="H446" s="103">
        <v>3.2219999999999999E-2</v>
      </c>
      <c r="I446" s="103">
        <v>3.7260000000000001E-2</v>
      </c>
      <c r="J446" s="103"/>
      <c r="K446" s="103">
        <v>4.548E-2</v>
      </c>
    </row>
    <row r="447" spans="4:11" ht="15.75" customHeight="1" x14ac:dyDescent="0.25">
      <c r="D447" s="33"/>
      <c r="E447" s="33"/>
      <c r="F447" s="81">
        <v>37162</v>
      </c>
      <c r="G447" s="103">
        <v>2.8510000000000001E-2</v>
      </c>
      <c r="H447" s="103">
        <v>3.2809999999999999E-2</v>
      </c>
      <c r="I447" s="103">
        <v>3.8039999999999997E-2</v>
      </c>
      <c r="J447" s="103"/>
      <c r="K447" s="103">
        <v>4.5880000000000004E-2</v>
      </c>
    </row>
    <row r="448" spans="4:11" ht="15.75" customHeight="1" x14ac:dyDescent="0.25">
      <c r="D448" s="33"/>
      <c r="E448" s="33"/>
      <c r="F448" s="81">
        <v>37165</v>
      </c>
      <c r="G448" s="103">
        <v>2.8029999999999999E-2</v>
      </c>
      <c r="H448" s="103">
        <v>3.2349999999999997E-2</v>
      </c>
      <c r="I448" s="103">
        <v>3.7670000000000002E-2</v>
      </c>
      <c r="J448" s="103"/>
      <c r="K448" s="103">
        <v>4.5400000000000003E-2</v>
      </c>
    </row>
    <row r="449" spans="4:11" ht="15.75" customHeight="1" x14ac:dyDescent="0.25">
      <c r="D449" s="33"/>
      <c r="E449" s="33"/>
      <c r="F449" s="81">
        <v>37166</v>
      </c>
      <c r="G449" s="103">
        <v>2.7459999999999998E-2</v>
      </c>
      <c r="H449" s="103">
        <v>3.1879999999999999E-2</v>
      </c>
      <c r="I449" s="103">
        <v>3.7229999999999999E-2</v>
      </c>
      <c r="J449" s="103"/>
      <c r="K449" s="103">
        <v>4.5010000000000001E-2</v>
      </c>
    </row>
    <row r="450" spans="4:11" ht="15.75" customHeight="1" x14ac:dyDescent="0.25">
      <c r="D450" s="33"/>
      <c r="E450" s="33"/>
      <c r="F450" s="81">
        <v>37167</v>
      </c>
      <c r="G450" s="103">
        <v>2.7459999999999998E-2</v>
      </c>
      <c r="H450" s="103">
        <v>3.1690000000000003E-2</v>
      </c>
      <c r="I450" s="103">
        <v>3.712E-2</v>
      </c>
      <c r="J450" s="103"/>
      <c r="K450" s="103">
        <v>4.4679999999999997E-2</v>
      </c>
    </row>
    <row r="451" spans="4:11" ht="15.75" customHeight="1" x14ac:dyDescent="0.25">
      <c r="D451" s="33"/>
      <c r="E451" s="33"/>
      <c r="F451" s="81">
        <v>37168</v>
      </c>
      <c r="G451" s="103">
        <v>2.7380000000000002E-2</v>
      </c>
      <c r="H451" s="103">
        <v>3.1560000000000005E-2</v>
      </c>
      <c r="I451" s="103">
        <v>3.7330000000000002E-2</v>
      </c>
      <c r="J451" s="103"/>
      <c r="K451" s="103">
        <v>4.5060000000000003E-2</v>
      </c>
    </row>
    <row r="452" spans="4:11" ht="15.75" customHeight="1" x14ac:dyDescent="0.25">
      <c r="D452" s="33"/>
      <c r="E452" s="33"/>
      <c r="F452" s="81">
        <v>37169</v>
      </c>
      <c r="G452" s="103">
        <v>2.7210000000000002E-2</v>
      </c>
      <c r="H452" s="103">
        <v>3.1259999999999996E-2</v>
      </c>
      <c r="I452" s="103">
        <v>3.7200000000000004E-2</v>
      </c>
      <c r="J452" s="103"/>
      <c r="K452" s="103">
        <v>4.5039999999999997E-2</v>
      </c>
    </row>
    <row r="453" spans="4:11" ht="15.75" customHeight="1" x14ac:dyDescent="0.25">
      <c r="D453" s="33"/>
      <c r="E453" s="33"/>
      <c r="F453" s="81">
        <v>37173</v>
      </c>
      <c r="G453" s="103">
        <v>2.7290000000000002E-2</v>
      </c>
      <c r="H453" s="103">
        <v>3.1600000000000003E-2</v>
      </c>
      <c r="I453" s="103">
        <v>3.7999999999999999E-2</v>
      </c>
      <c r="J453" s="103"/>
      <c r="K453" s="103">
        <v>4.5929999999999999E-2</v>
      </c>
    </row>
    <row r="454" spans="4:11" ht="15.75" customHeight="1" x14ac:dyDescent="0.25">
      <c r="D454" s="33"/>
      <c r="E454" s="33"/>
      <c r="F454" s="81">
        <v>37174</v>
      </c>
      <c r="G454" s="103">
        <v>2.7539999999999999E-2</v>
      </c>
      <c r="H454" s="103">
        <v>3.1910000000000001E-2</v>
      </c>
      <c r="I454" s="103">
        <v>3.8179999999999999E-2</v>
      </c>
      <c r="J454" s="103"/>
      <c r="K454" s="103">
        <v>4.5970000000000004E-2</v>
      </c>
    </row>
    <row r="455" spans="4:11" ht="15.75" customHeight="1" x14ac:dyDescent="0.25">
      <c r="D455" s="33"/>
      <c r="E455" s="33"/>
      <c r="F455" s="81">
        <v>37175</v>
      </c>
      <c r="G455" s="103">
        <v>2.836E-2</v>
      </c>
      <c r="H455" s="103">
        <v>3.2709999999999996E-2</v>
      </c>
      <c r="I455" s="103">
        <v>3.8879999999999998E-2</v>
      </c>
      <c r="J455" s="103"/>
      <c r="K455" s="103">
        <v>4.6660000000000007E-2</v>
      </c>
    </row>
    <row r="456" spans="4:11" ht="15.75" customHeight="1" x14ac:dyDescent="0.25">
      <c r="D456" s="33"/>
      <c r="E456" s="33"/>
      <c r="F456" s="81">
        <v>37176</v>
      </c>
      <c r="G456" s="103">
        <v>2.8029999999999999E-2</v>
      </c>
      <c r="H456" s="103">
        <v>3.2309999999999998E-2</v>
      </c>
      <c r="I456" s="103">
        <v>3.8759999999999996E-2</v>
      </c>
      <c r="J456" s="103"/>
      <c r="K456" s="103">
        <v>4.6689999999999995E-2</v>
      </c>
    </row>
    <row r="457" spans="4:11" ht="15.75" customHeight="1" x14ac:dyDescent="0.25">
      <c r="D457" s="33"/>
      <c r="E457" s="33"/>
      <c r="F457" s="81">
        <v>37179</v>
      </c>
      <c r="G457" s="103">
        <v>2.7539999999999999E-2</v>
      </c>
      <c r="H457" s="103">
        <v>3.1780000000000003E-2</v>
      </c>
      <c r="I457" s="103">
        <v>3.8019999999999998E-2</v>
      </c>
      <c r="J457" s="103"/>
      <c r="K457" s="103">
        <v>4.5990000000000003E-2</v>
      </c>
    </row>
    <row r="458" spans="4:11" ht="15.75" customHeight="1" x14ac:dyDescent="0.25">
      <c r="D458" s="33"/>
      <c r="E458" s="33"/>
      <c r="F458" s="81">
        <v>37180</v>
      </c>
      <c r="G458" s="103">
        <v>2.7370000000000002E-2</v>
      </c>
      <c r="H458" s="103">
        <v>3.159E-2</v>
      </c>
      <c r="I458" s="103">
        <v>3.764E-2</v>
      </c>
      <c r="J458" s="103"/>
      <c r="K458" s="103">
        <v>4.5589999999999999E-2</v>
      </c>
    </row>
    <row r="459" spans="4:11" ht="15.75" customHeight="1" x14ac:dyDescent="0.25">
      <c r="D459" s="33"/>
      <c r="E459" s="33"/>
      <c r="F459" s="81">
        <v>37181</v>
      </c>
      <c r="G459" s="103">
        <v>2.7619999999999999E-2</v>
      </c>
      <c r="H459" s="103">
        <v>3.184E-2</v>
      </c>
      <c r="I459" s="103">
        <v>3.7859999999999998E-2</v>
      </c>
      <c r="J459" s="103"/>
      <c r="K459" s="103">
        <v>4.5670000000000002E-2</v>
      </c>
    </row>
    <row r="460" spans="4:11" ht="15.75" customHeight="1" x14ac:dyDescent="0.25">
      <c r="D460" s="33"/>
      <c r="E460" s="33"/>
      <c r="F460" s="81">
        <v>37182</v>
      </c>
      <c r="G460" s="103">
        <v>2.7450000000000002E-2</v>
      </c>
      <c r="H460" s="103">
        <v>3.193E-2</v>
      </c>
      <c r="I460" s="103">
        <v>3.7819999999999999E-2</v>
      </c>
      <c r="J460" s="103"/>
      <c r="K460" s="103">
        <v>4.5769999999999998E-2</v>
      </c>
    </row>
    <row r="461" spans="4:11" ht="15.75" customHeight="1" x14ac:dyDescent="0.25">
      <c r="D461" s="33"/>
      <c r="E461" s="33"/>
      <c r="F461" s="81">
        <v>37183</v>
      </c>
      <c r="G461" s="103">
        <v>2.7539999999999999E-2</v>
      </c>
      <c r="H461" s="103">
        <v>3.2080000000000004E-2</v>
      </c>
      <c r="I461" s="103">
        <v>3.8170000000000003E-2</v>
      </c>
      <c r="J461" s="103"/>
      <c r="K461" s="103">
        <v>4.6210000000000001E-2</v>
      </c>
    </row>
    <row r="462" spans="4:11" ht="15.75" customHeight="1" x14ac:dyDescent="0.25">
      <c r="D462" s="33"/>
      <c r="E462" s="33"/>
      <c r="F462" s="81">
        <v>37186</v>
      </c>
      <c r="G462" s="103">
        <v>2.7789999999999999E-2</v>
      </c>
      <c r="H462" s="103">
        <v>3.245E-2</v>
      </c>
      <c r="I462" s="103">
        <v>3.8469999999999997E-2</v>
      </c>
      <c r="J462" s="103"/>
      <c r="K462" s="103">
        <v>4.6330000000000003E-2</v>
      </c>
    </row>
    <row r="463" spans="4:11" ht="15.75" customHeight="1" x14ac:dyDescent="0.25">
      <c r="D463" s="33"/>
      <c r="E463" s="33"/>
      <c r="F463" s="81">
        <v>37187</v>
      </c>
      <c r="G463" s="103">
        <v>2.7699999999999999E-2</v>
      </c>
      <c r="H463" s="103">
        <v>3.2370000000000003E-2</v>
      </c>
      <c r="I463" s="103">
        <v>3.8539999999999998E-2</v>
      </c>
      <c r="J463" s="103"/>
      <c r="K463" s="103">
        <v>4.6429999999999999E-2</v>
      </c>
    </row>
    <row r="464" spans="4:11" ht="15.75" customHeight="1" x14ac:dyDescent="0.25">
      <c r="D464" s="33"/>
      <c r="E464" s="33"/>
      <c r="F464" s="81">
        <v>37188</v>
      </c>
      <c r="G464" s="103">
        <v>2.6949999999999998E-2</v>
      </c>
      <c r="H464" s="103">
        <v>3.1669999999999997E-2</v>
      </c>
      <c r="I464" s="103">
        <v>3.798E-2</v>
      </c>
      <c r="J464" s="103"/>
      <c r="K464" s="103">
        <v>4.5960000000000001E-2</v>
      </c>
    </row>
    <row r="465" spans="4:11" ht="15.75" customHeight="1" x14ac:dyDescent="0.25">
      <c r="D465" s="33"/>
      <c r="E465" s="33"/>
      <c r="F465" s="81">
        <v>37189</v>
      </c>
      <c r="G465" s="103">
        <v>2.649E-2</v>
      </c>
      <c r="H465" s="103">
        <v>3.1030000000000002E-2</v>
      </c>
      <c r="I465" s="103">
        <v>3.7569999999999999E-2</v>
      </c>
      <c r="J465" s="103"/>
      <c r="K465" s="103">
        <v>4.5510000000000002E-2</v>
      </c>
    </row>
    <row r="466" spans="4:11" ht="15.75" customHeight="1" x14ac:dyDescent="0.25">
      <c r="D466" s="33"/>
      <c r="E466" s="33"/>
      <c r="F466" s="81">
        <v>37190</v>
      </c>
      <c r="G466" s="103">
        <v>2.6249999999999999E-2</v>
      </c>
      <c r="H466" s="103">
        <v>3.0670000000000003E-2</v>
      </c>
      <c r="I466" s="103">
        <v>3.737E-2</v>
      </c>
      <c r="J466" s="103"/>
      <c r="K466" s="103">
        <v>4.5289999999999997E-2</v>
      </c>
    </row>
    <row r="467" spans="4:11" ht="15.75" customHeight="1" x14ac:dyDescent="0.25">
      <c r="D467" s="33"/>
      <c r="E467" s="33"/>
      <c r="F467" s="81">
        <v>37193</v>
      </c>
      <c r="G467" s="103">
        <v>2.5600000000000001E-2</v>
      </c>
      <c r="H467" s="103">
        <v>3.0079999999999999E-2</v>
      </c>
      <c r="I467" s="103">
        <v>3.6699999999999997E-2</v>
      </c>
      <c r="J467" s="103"/>
      <c r="K467" s="103">
        <v>4.4800000000000006E-2</v>
      </c>
    </row>
    <row r="468" spans="4:11" ht="15.75" customHeight="1" x14ac:dyDescent="0.25">
      <c r="D468" s="33"/>
      <c r="E468" s="33"/>
      <c r="F468" s="81">
        <v>37194</v>
      </c>
      <c r="G468" s="103">
        <v>2.4479999999999998E-2</v>
      </c>
      <c r="H468" s="103">
        <v>2.8990000000000002E-2</v>
      </c>
      <c r="I468" s="103">
        <v>3.585E-2</v>
      </c>
      <c r="J468" s="103"/>
      <c r="K468" s="103">
        <v>4.41E-2</v>
      </c>
    </row>
    <row r="469" spans="4:11" ht="15.75" customHeight="1" x14ac:dyDescent="0.25">
      <c r="D469" s="33"/>
      <c r="E469" s="33"/>
      <c r="F469" s="81">
        <v>37195</v>
      </c>
      <c r="G469" s="103">
        <v>2.4230000000000002E-2</v>
      </c>
      <c r="H469" s="103">
        <v>2.8130000000000002E-2</v>
      </c>
      <c r="I469" s="103">
        <v>3.4750000000000003E-2</v>
      </c>
      <c r="J469" s="103"/>
      <c r="K469" s="103">
        <v>4.2320000000000003E-2</v>
      </c>
    </row>
    <row r="470" spans="4:11" ht="15.75" customHeight="1" x14ac:dyDescent="0.25">
      <c r="D470" s="33"/>
      <c r="E470" s="33"/>
      <c r="F470" s="81">
        <v>37196</v>
      </c>
      <c r="G470" s="103">
        <v>2.487E-2</v>
      </c>
      <c r="H470" s="103">
        <v>2.8830000000000001E-2</v>
      </c>
      <c r="I470" s="103">
        <v>3.5249999999999997E-2</v>
      </c>
      <c r="J470" s="103"/>
      <c r="K470" s="103">
        <v>4.24E-2</v>
      </c>
    </row>
    <row r="471" spans="4:11" ht="15.75" customHeight="1" x14ac:dyDescent="0.25">
      <c r="D471" s="33"/>
      <c r="E471" s="33"/>
      <c r="F471" s="81">
        <v>37197</v>
      </c>
      <c r="G471" s="103">
        <v>2.4860000000000004E-2</v>
      </c>
      <c r="H471" s="103">
        <v>2.9249999999999998E-2</v>
      </c>
      <c r="I471" s="103">
        <v>3.6080000000000001E-2</v>
      </c>
      <c r="J471" s="103"/>
      <c r="K471" s="103">
        <v>4.3579999999999994E-2</v>
      </c>
    </row>
    <row r="472" spans="4:11" ht="15.75" customHeight="1" x14ac:dyDescent="0.25">
      <c r="D472" s="33"/>
      <c r="E472" s="33"/>
      <c r="F472" s="81">
        <v>37200</v>
      </c>
      <c r="G472" s="103">
        <v>2.445E-2</v>
      </c>
      <c r="H472" s="103">
        <v>2.8660000000000001E-2</v>
      </c>
      <c r="I472" s="103">
        <v>3.5560000000000001E-2</v>
      </c>
      <c r="J472" s="103"/>
      <c r="K472" s="103">
        <v>4.2960000000000005E-2</v>
      </c>
    </row>
    <row r="473" spans="4:11" ht="15.75" customHeight="1" x14ac:dyDescent="0.25">
      <c r="D473" s="33"/>
      <c r="E473" s="33"/>
      <c r="F473" s="81">
        <v>37201</v>
      </c>
      <c r="G473" s="103">
        <v>2.3319999999999997E-2</v>
      </c>
      <c r="H473" s="103">
        <v>2.751E-2</v>
      </c>
      <c r="I473" s="103">
        <v>3.5009999999999999E-2</v>
      </c>
      <c r="J473" s="103"/>
      <c r="K473" s="103">
        <v>4.2560000000000001E-2</v>
      </c>
    </row>
    <row r="474" spans="4:11" ht="15.75" customHeight="1" x14ac:dyDescent="0.25">
      <c r="D474" s="33"/>
      <c r="E474" s="33"/>
      <c r="F474" s="81">
        <v>37202</v>
      </c>
      <c r="G474" s="103">
        <v>2.299E-2</v>
      </c>
      <c r="H474" s="103">
        <v>2.7200000000000002E-2</v>
      </c>
      <c r="I474" s="103">
        <v>3.4639999999999997E-2</v>
      </c>
      <c r="J474" s="103"/>
      <c r="K474" s="103">
        <v>4.1779999999999998E-2</v>
      </c>
    </row>
    <row r="475" spans="4:11" ht="15.75" customHeight="1" x14ac:dyDescent="0.25">
      <c r="D475" s="33"/>
      <c r="E475" s="33"/>
      <c r="F475" s="81">
        <v>37203</v>
      </c>
      <c r="G475" s="103">
        <v>2.4039999999999999E-2</v>
      </c>
      <c r="H475" s="103">
        <v>2.8239999999999998E-2</v>
      </c>
      <c r="I475" s="103">
        <v>3.5810000000000002E-2</v>
      </c>
      <c r="J475" s="103"/>
      <c r="K475" s="103">
        <v>4.2859999999999995E-2</v>
      </c>
    </row>
    <row r="476" spans="4:11" ht="15.75" customHeight="1" x14ac:dyDescent="0.25">
      <c r="D476" s="33"/>
      <c r="E476" s="33"/>
      <c r="F476" s="81">
        <v>37204</v>
      </c>
      <c r="G476" s="103">
        <v>2.426E-2</v>
      </c>
      <c r="H476" s="103">
        <v>2.8660000000000001E-2</v>
      </c>
      <c r="I476" s="103">
        <v>3.6220000000000002E-2</v>
      </c>
      <c r="J476" s="103"/>
      <c r="K476" s="103">
        <v>4.3029999999999999E-2</v>
      </c>
    </row>
    <row r="477" spans="4:11" ht="15.75" customHeight="1" x14ac:dyDescent="0.25">
      <c r="D477" s="33"/>
      <c r="E477" s="33"/>
      <c r="F477" s="81">
        <v>37208</v>
      </c>
      <c r="G477" s="103">
        <v>2.5150000000000002E-2</v>
      </c>
      <c r="H477" s="103">
        <v>2.9340000000000001E-2</v>
      </c>
      <c r="I477" s="103">
        <v>3.6920000000000001E-2</v>
      </c>
      <c r="J477" s="103"/>
      <c r="K477" s="103">
        <v>4.3779999999999999E-2</v>
      </c>
    </row>
    <row r="478" spans="4:11" ht="15.75" customHeight="1" x14ac:dyDescent="0.25">
      <c r="D478" s="33"/>
      <c r="E478" s="33"/>
      <c r="F478" s="81">
        <v>37209</v>
      </c>
      <c r="G478" s="103">
        <v>2.7130000000000001E-2</v>
      </c>
      <c r="H478" s="103">
        <v>3.1300000000000001E-2</v>
      </c>
      <c r="I478" s="103">
        <v>3.8620000000000002E-2</v>
      </c>
      <c r="J478" s="103"/>
      <c r="K478" s="103">
        <v>4.539E-2</v>
      </c>
    </row>
    <row r="479" spans="4:11" ht="15.75" customHeight="1" x14ac:dyDescent="0.25">
      <c r="D479" s="33"/>
      <c r="E479" s="33"/>
      <c r="F479" s="81">
        <v>37210</v>
      </c>
      <c r="G479" s="103">
        <v>2.9689999999999998E-2</v>
      </c>
      <c r="H479" s="103">
        <v>3.3690000000000005E-2</v>
      </c>
      <c r="I479" s="103">
        <v>4.1020000000000001E-2</v>
      </c>
      <c r="J479" s="103"/>
      <c r="K479" s="103">
        <v>4.7619999999999996E-2</v>
      </c>
    </row>
    <row r="480" spans="4:11" ht="15.75" customHeight="1" x14ac:dyDescent="0.25">
      <c r="D480" s="33"/>
      <c r="E480" s="33"/>
      <c r="F480" s="81">
        <v>37211</v>
      </c>
      <c r="G480" s="103">
        <v>3.0120000000000001E-2</v>
      </c>
      <c r="H480" s="103">
        <v>3.431E-2</v>
      </c>
      <c r="I480" s="103">
        <v>4.2060000000000007E-2</v>
      </c>
      <c r="J480" s="103"/>
      <c r="K480" s="103">
        <v>4.8430000000000001E-2</v>
      </c>
    </row>
    <row r="481" spans="4:11" ht="15.75" customHeight="1" x14ac:dyDescent="0.25">
      <c r="D481" s="33"/>
      <c r="E481" s="33"/>
      <c r="F481" s="81">
        <v>37214</v>
      </c>
      <c r="G481" s="103">
        <v>2.912E-2</v>
      </c>
      <c r="H481" s="103">
        <v>3.3419999999999998E-2</v>
      </c>
      <c r="I481" s="103">
        <v>4.1459999999999997E-2</v>
      </c>
      <c r="J481" s="103"/>
      <c r="K481" s="103">
        <v>4.7980000000000002E-2</v>
      </c>
    </row>
    <row r="482" spans="4:11" ht="15.75" customHeight="1" x14ac:dyDescent="0.25">
      <c r="D482" s="33"/>
      <c r="E482" s="33"/>
      <c r="F482" s="81">
        <v>37215</v>
      </c>
      <c r="G482" s="103">
        <v>2.9449999999999997E-2</v>
      </c>
      <c r="H482" s="103">
        <v>3.3860000000000001E-2</v>
      </c>
      <c r="I482" s="103">
        <v>4.1849999999999998E-2</v>
      </c>
      <c r="J482" s="103"/>
      <c r="K482" s="103">
        <v>4.8630000000000007E-2</v>
      </c>
    </row>
    <row r="483" spans="4:11" ht="15.75" customHeight="1" x14ac:dyDescent="0.25">
      <c r="D483" s="33"/>
      <c r="E483" s="33"/>
      <c r="F483" s="81">
        <v>37216</v>
      </c>
      <c r="G483" s="103">
        <v>3.0720000000000001E-2</v>
      </c>
      <c r="H483" s="103">
        <v>3.5110000000000002E-2</v>
      </c>
      <c r="I483" s="103">
        <v>4.3150000000000001E-2</v>
      </c>
      <c r="J483" s="103"/>
      <c r="K483" s="103">
        <v>5.0130000000000001E-2</v>
      </c>
    </row>
    <row r="484" spans="4:11" ht="15.75" customHeight="1" x14ac:dyDescent="0.25">
      <c r="D484" s="33"/>
      <c r="E484" s="33"/>
      <c r="F484" s="81">
        <v>37218</v>
      </c>
      <c r="G484" s="103">
        <v>3.15E-2</v>
      </c>
      <c r="H484" s="103">
        <v>3.6949999999999997E-2</v>
      </c>
      <c r="I484" s="103">
        <v>4.3560000000000001E-2</v>
      </c>
      <c r="J484" s="103"/>
      <c r="K484" s="103">
        <v>4.9869999999999998E-2</v>
      </c>
    </row>
    <row r="485" spans="4:11" ht="15.75" customHeight="1" x14ac:dyDescent="0.25">
      <c r="D485" s="33"/>
      <c r="E485" s="33"/>
      <c r="F485" s="81">
        <v>37221</v>
      </c>
      <c r="G485" s="103">
        <v>3.1829999999999997E-2</v>
      </c>
      <c r="H485" s="103">
        <v>3.7850000000000002E-2</v>
      </c>
      <c r="I485" s="103">
        <v>4.4029999999999993E-2</v>
      </c>
      <c r="J485" s="103"/>
      <c r="K485" s="103">
        <v>5.015E-2</v>
      </c>
    </row>
    <row r="486" spans="4:11" ht="15.75" customHeight="1" x14ac:dyDescent="0.25">
      <c r="D486" s="33"/>
      <c r="E486" s="33"/>
      <c r="F486" s="81">
        <v>37222</v>
      </c>
      <c r="G486" s="103">
        <v>3.023E-2</v>
      </c>
      <c r="H486" s="103">
        <v>3.6309999999999995E-2</v>
      </c>
      <c r="I486" s="103">
        <v>4.2849999999999999E-2</v>
      </c>
      <c r="J486" s="103"/>
      <c r="K486" s="103">
        <v>4.9189999999999998E-2</v>
      </c>
    </row>
    <row r="487" spans="4:11" ht="15.75" customHeight="1" x14ac:dyDescent="0.25">
      <c r="D487" s="33"/>
      <c r="E487" s="33"/>
      <c r="F487" s="81">
        <v>37223</v>
      </c>
      <c r="G487" s="103">
        <v>3.057E-2</v>
      </c>
      <c r="H487" s="103">
        <v>3.6400000000000002E-2</v>
      </c>
      <c r="I487" s="103">
        <v>4.2889999999999998E-2</v>
      </c>
      <c r="J487" s="103"/>
      <c r="K487" s="103">
        <v>4.9249999999999995E-2</v>
      </c>
    </row>
    <row r="488" spans="4:11" ht="15.75" customHeight="1" x14ac:dyDescent="0.25">
      <c r="D488" s="33"/>
      <c r="E488" s="33"/>
      <c r="F488" s="81">
        <v>37224</v>
      </c>
      <c r="G488" s="103">
        <v>2.8660000000000001E-2</v>
      </c>
      <c r="H488" s="103">
        <v>3.449E-2</v>
      </c>
      <c r="I488" s="103">
        <v>4.0919999999999998E-2</v>
      </c>
      <c r="J488" s="103"/>
      <c r="K488" s="103">
        <v>4.7560000000000005E-2</v>
      </c>
    </row>
    <row r="489" spans="4:11" ht="15.75" customHeight="1" x14ac:dyDescent="0.25">
      <c r="D489" s="33"/>
      <c r="E489" s="33"/>
      <c r="F489" s="81">
        <v>37225</v>
      </c>
      <c r="G489" s="103">
        <v>2.8410000000000001E-2</v>
      </c>
      <c r="H489" s="103">
        <v>3.4479999999999997E-2</v>
      </c>
      <c r="I489" s="103">
        <v>4.0640000000000003E-2</v>
      </c>
      <c r="J489" s="103"/>
      <c r="K489" s="103">
        <v>4.752E-2</v>
      </c>
    </row>
    <row r="490" spans="4:11" ht="15.75" customHeight="1" x14ac:dyDescent="0.25">
      <c r="D490" s="33"/>
      <c r="E490" s="33"/>
      <c r="F490" s="81">
        <v>37228</v>
      </c>
      <c r="G490" s="103">
        <v>2.7759999999999996E-2</v>
      </c>
      <c r="H490" s="103">
        <v>3.3599999999999998E-2</v>
      </c>
      <c r="I490" s="103">
        <v>3.986E-2</v>
      </c>
      <c r="J490" s="103"/>
      <c r="K490" s="103">
        <v>4.6870000000000002E-2</v>
      </c>
    </row>
    <row r="491" spans="4:11" ht="15.75" customHeight="1" x14ac:dyDescent="0.25">
      <c r="D491" s="33"/>
      <c r="E491" s="33"/>
      <c r="F491" s="81">
        <v>37229</v>
      </c>
      <c r="G491" s="103">
        <v>2.7999999999999997E-2</v>
      </c>
      <c r="H491" s="103">
        <v>3.363E-2</v>
      </c>
      <c r="I491" s="103">
        <v>3.9719999999999998E-2</v>
      </c>
      <c r="J491" s="103"/>
      <c r="K491" s="103">
        <v>4.6600000000000003E-2</v>
      </c>
    </row>
    <row r="492" spans="4:11" ht="15.75" customHeight="1" x14ac:dyDescent="0.25">
      <c r="D492" s="33"/>
      <c r="E492" s="33"/>
      <c r="F492" s="81">
        <v>37230</v>
      </c>
      <c r="G492" s="103">
        <v>3.0609999999999998E-2</v>
      </c>
      <c r="H492" s="103">
        <v>3.6260000000000001E-2</v>
      </c>
      <c r="I492" s="103">
        <v>4.2300000000000004E-2</v>
      </c>
      <c r="J492" s="103"/>
      <c r="K492" s="103">
        <v>4.8930000000000001E-2</v>
      </c>
    </row>
    <row r="493" spans="4:11" ht="15.75" customHeight="1" x14ac:dyDescent="0.25">
      <c r="D493" s="33"/>
      <c r="E493" s="33"/>
      <c r="F493" s="81">
        <v>37231</v>
      </c>
      <c r="G493" s="103">
        <v>3.168E-2</v>
      </c>
      <c r="H493" s="103">
        <v>3.7499999999999999E-2</v>
      </c>
      <c r="I493" s="103">
        <v>4.3639999999999998E-2</v>
      </c>
      <c r="J493" s="103"/>
      <c r="K493" s="103">
        <v>5.0130000000000001E-2</v>
      </c>
    </row>
    <row r="494" spans="4:11" ht="15.75" customHeight="1" x14ac:dyDescent="0.25">
      <c r="D494" s="33"/>
      <c r="E494" s="33"/>
      <c r="F494" s="81">
        <v>37232</v>
      </c>
      <c r="G494" s="103">
        <v>3.2010000000000004E-2</v>
      </c>
      <c r="H494" s="103">
        <v>3.8429999999999999E-2</v>
      </c>
      <c r="I494" s="103">
        <v>4.4819999999999999E-2</v>
      </c>
      <c r="J494" s="103"/>
      <c r="K494" s="103">
        <v>5.1670000000000001E-2</v>
      </c>
    </row>
    <row r="495" spans="4:11" ht="15.75" customHeight="1" x14ac:dyDescent="0.25">
      <c r="D495" s="33"/>
      <c r="E495" s="33"/>
      <c r="F495" s="81">
        <v>37235</v>
      </c>
      <c r="G495" s="103">
        <v>3.0529999999999998E-2</v>
      </c>
      <c r="H495" s="103">
        <v>3.7100000000000001E-2</v>
      </c>
      <c r="I495" s="103">
        <v>4.3909999999999998E-2</v>
      </c>
      <c r="J495" s="103"/>
      <c r="K495" s="103">
        <v>5.0979999999999998E-2</v>
      </c>
    </row>
    <row r="496" spans="4:11" ht="15.75" customHeight="1" x14ac:dyDescent="0.25">
      <c r="D496" s="33"/>
      <c r="E496" s="33"/>
      <c r="F496" s="81">
        <v>37236</v>
      </c>
      <c r="G496" s="103">
        <v>2.971E-2</v>
      </c>
      <c r="H496" s="103">
        <v>3.6150000000000002E-2</v>
      </c>
      <c r="I496" s="103">
        <v>4.2969999999999994E-2</v>
      </c>
      <c r="J496" s="103"/>
      <c r="K496" s="103">
        <v>5.0509999999999999E-2</v>
      </c>
    </row>
    <row r="497" spans="4:11" ht="15.75" customHeight="1" x14ac:dyDescent="0.25">
      <c r="D497" s="33"/>
      <c r="E497" s="33"/>
      <c r="F497" s="81">
        <v>37237</v>
      </c>
      <c r="G497" s="103">
        <v>2.971E-2</v>
      </c>
      <c r="H497" s="103">
        <v>3.6019999999999996E-2</v>
      </c>
      <c r="I497" s="103">
        <v>4.2869999999999998E-2</v>
      </c>
      <c r="J497" s="103"/>
      <c r="K497" s="103">
        <v>5.0049999999999997E-2</v>
      </c>
    </row>
    <row r="498" spans="4:11" ht="15.75" customHeight="1" x14ac:dyDescent="0.25">
      <c r="D498" s="33"/>
      <c r="E498" s="33"/>
      <c r="F498" s="81">
        <v>37238</v>
      </c>
      <c r="G498" s="103">
        <v>3.0369999999999998E-2</v>
      </c>
      <c r="H498" s="103">
        <v>3.6929999999999998E-2</v>
      </c>
      <c r="I498" s="103">
        <v>4.3560000000000001E-2</v>
      </c>
      <c r="J498" s="103"/>
      <c r="K498" s="103">
        <v>5.0730000000000004E-2</v>
      </c>
    </row>
    <row r="499" spans="4:11" ht="15.75" customHeight="1" x14ac:dyDescent="0.25">
      <c r="D499" s="33"/>
      <c r="E499" s="33"/>
      <c r="F499" s="81">
        <v>37239</v>
      </c>
      <c r="G499" s="103">
        <v>3.1530000000000002E-2</v>
      </c>
      <c r="H499" s="103">
        <v>3.8309999999999997E-2</v>
      </c>
      <c r="I499" s="103">
        <v>4.4889999999999999E-2</v>
      </c>
      <c r="J499" s="103"/>
      <c r="K499" s="103">
        <v>5.1879999999999996E-2</v>
      </c>
    </row>
    <row r="500" spans="4:11" ht="15.75" customHeight="1" x14ac:dyDescent="0.25">
      <c r="D500" s="33"/>
      <c r="E500" s="33"/>
      <c r="F500" s="81">
        <v>37242</v>
      </c>
      <c r="G500" s="103">
        <v>3.1370000000000002E-2</v>
      </c>
      <c r="H500" s="103">
        <v>3.8010000000000002E-2</v>
      </c>
      <c r="I500" s="103">
        <v>4.4749999999999998E-2</v>
      </c>
      <c r="J500" s="103"/>
      <c r="K500" s="103">
        <v>5.1859999999999996E-2</v>
      </c>
    </row>
    <row r="501" spans="4:11" ht="15.75" customHeight="1" x14ac:dyDescent="0.25">
      <c r="D501" s="33"/>
      <c r="E501" s="33"/>
      <c r="F501" s="81">
        <v>37243</v>
      </c>
      <c r="G501" s="103">
        <v>3.0870000000000002E-2</v>
      </c>
      <c r="H501" s="103">
        <v>3.7610000000000005E-2</v>
      </c>
      <c r="I501" s="103">
        <v>4.4209999999999999E-2</v>
      </c>
      <c r="J501" s="103"/>
      <c r="K501" s="103">
        <v>5.1210000000000006E-2</v>
      </c>
    </row>
    <row r="502" spans="4:11" ht="15.75" customHeight="1" x14ac:dyDescent="0.25">
      <c r="D502" s="33"/>
      <c r="E502" s="33"/>
      <c r="F502" s="81">
        <v>37244</v>
      </c>
      <c r="G502" s="103">
        <v>3.0699999999999998E-2</v>
      </c>
      <c r="H502" s="103">
        <v>3.737E-2</v>
      </c>
      <c r="I502" s="103">
        <v>4.3700000000000003E-2</v>
      </c>
      <c r="J502" s="103"/>
      <c r="K502" s="103">
        <v>5.0469999999999994E-2</v>
      </c>
    </row>
    <row r="503" spans="4:11" ht="15.75" customHeight="1" x14ac:dyDescent="0.25">
      <c r="D503" s="33"/>
      <c r="E503" s="33"/>
      <c r="F503" s="81">
        <v>37245</v>
      </c>
      <c r="G503" s="103">
        <v>3.0699999999999998E-2</v>
      </c>
      <c r="H503" s="103">
        <v>3.746E-2</v>
      </c>
      <c r="I503" s="103">
        <v>4.3589999999999997E-2</v>
      </c>
      <c r="J503" s="103"/>
      <c r="K503" s="103">
        <v>5.0300000000000004E-2</v>
      </c>
    </row>
    <row r="504" spans="4:11" ht="15.75" customHeight="1" x14ac:dyDescent="0.25">
      <c r="D504" s="33"/>
      <c r="E504" s="33"/>
      <c r="F504" s="81">
        <v>37246</v>
      </c>
      <c r="G504" s="103">
        <v>3.1289999999999998E-2</v>
      </c>
      <c r="H504" s="103">
        <v>3.8350000000000002E-2</v>
      </c>
      <c r="I504" s="103">
        <v>4.4189999999999993E-2</v>
      </c>
      <c r="J504" s="103"/>
      <c r="K504" s="103">
        <v>5.0839999999999996E-2</v>
      </c>
    </row>
    <row r="505" spans="4:11" ht="15.75" customHeight="1" x14ac:dyDescent="0.25">
      <c r="D505" s="33"/>
      <c r="E505" s="33"/>
      <c r="F505" s="81">
        <v>37249</v>
      </c>
      <c r="G505" s="103">
        <v>3.1549999999999995E-2</v>
      </c>
      <c r="H505" s="103">
        <v>3.8330000000000003E-2</v>
      </c>
      <c r="I505" s="103">
        <v>4.4569999999999999E-2</v>
      </c>
      <c r="J505" s="103"/>
      <c r="K505" s="103">
        <v>5.1360000000000003E-2</v>
      </c>
    </row>
    <row r="506" spans="4:11" ht="15.75" customHeight="1" x14ac:dyDescent="0.25">
      <c r="D506" s="33"/>
      <c r="E506" s="33"/>
      <c r="F506" s="81">
        <v>37251</v>
      </c>
      <c r="G506" s="103">
        <v>3.2309999999999998E-2</v>
      </c>
      <c r="H506" s="103">
        <v>3.9239999999999997E-2</v>
      </c>
      <c r="I506" s="103">
        <v>4.5350000000000001E-2</v>
      </c>
      <c r="J506" s="103"/>
      <c r="K506" s="103">
        <v>5.1990000000000001E-2</v>
      </c>
    </row>
    <row r="507" spans="4:11" ht="15.75" customHeight="1" x14ac:dyDescent="0.25">
      <c r="D507" s="33"/>
      <c r="E507" s="33"/>
      <c r="F507" s="81">
        <v>37252</v>
      </c>
      <c r="G507" s="103">
        <v>3.0710000000000001E-2</v>
      </c>
      <c r="H507" s="103">
        <v>3.7879999999999997E-2</v>
      </c>
      <c r="I507" s="103">
        <v>4.3920000000000001E-2</v>
      </c>
      <c r="J507" s="103"/>
      <c r="K507" s="103">
        <v>5.0650000000000001E-2</v>
      </c>
    </row>
    <row r="508" spans="4:11" ht="15.75" customHeight="1" x14ac:dyDescent="0.25">
      <c r="D508" s="33"/>
      <c r="E508" s="33"/>
      <c r="F508" s="81">
        <v>37253</v>
      </c>
      <c r="G508" s="103">
        <v>3.1570000000000001E-2</v>
      </c>
      <c r="H508" s="103">
        <v>3.8859999999999999E-2</v>
      </c>
      <c r="I508" s="103">
        <v>4.4219999999999995E-2</v>
      </c>
      <c r="J508" s="103"/>
      <c r="K508" s="103">
        <v>5.1130000000000002E-2</v>
      </c>
    </row>
    <row r="509" spans="4:11" ht="15.75" customHeight="1" x14ac:dyDescent="0.25">
      <c r="D509" s="33"/>
      <c r="E509" s="33"/>
      <c r="F509" s="81">
        <v>37256</v>
      </c>
      <c r="G509" s="103">
        <v>3.0259999999999999E-2</v>
      </c>
      <c r="H509" s="103">
        <v>3.7879999999999997E-2</v>
      </c>
      <c r="I509" s="103">
        <v>4.3019999999999996E-2</v>
      </c>
      <c r="J509" s="103"/>
      <c r="K509" s="103">
        <v>5.0509999999999999E-2</v>
      </c>
    </row>
    <row r="510" spans="4:11" ht="15.75" customHeight="1" x14ac:dyDescent="0.25">
      <c r="D510" s="33"/>
      <c r="E510" s="33"/>
      <c r="F510" s="81">
        <v>37258</v>
      </c>
      <c r="G510" s="103">
        <v>3.2050000000000002E-2</v>
      </c>
      <c r="H510" s="103">
        <v>3.9289999999999999E-2</v>
      </c>
      <c r="I510" s="103">
        <v>4.4690000000000001E-2</v>
      </c>
      <c r="J510" s="103"/>
      <c r="K510" s="103">
        <v>5.16E-2</v>
      </c>
    </row>
    <row r="511" spans="4:11" ht="15.75" customHeight="1" x14ac:dyDescent="0.25">
      <c r="D511" s="33"/>
      <c r="E511" s="33"/>
      <c r="F511" s="81">
        <v>37259</v>
      </c>
      <c r="G511" s="103">
        <v>3.1719999999999998E-2</v>
      </c>
      <c r="H511" s="103">
        <v>3.8900000000000004E-2</v>
      </c>
      <c r="I511" s="103">
        <v>4.4320000000000005E-2</v>
      </c>
      <c r="J511" s="103"/>
      <c r="K511" s="103">
        <v>5.1109999999999996E-2</v>
      </c>
    </row>
    <row r="512" spans="4:11" ht="15.75" customHeight="1" x14ac:dyDescent="0.25">
      <c r="D512" s="33"/>
      <c r="E512" s="33"/>
      <c r="F512" s="81">
        <v>37260</v>
      </c>
      <c r="G512" s="103">
        <v>3.1549999999999995E-2</v>
      </c>
      <c r="H512" s="103">
        <v>3.882E-2</v>
      </c>
      <c r="I512" s="103">
        <v>4.4290000000000003E-2</v>
      </c>
      <c r="J512" s="103"/>
      <c r="K512" s="103">
        <v>5.1279999999999999E-2</v>
      </c>
    </row>
    <row r="513" spans="4:11" ht="15.75" customHeight="1" x14ac:dyDescent="0.25">
      <c r="D513" s="33"/>
      <c r="E513" s="33"/>
      <c r="F513" s="81">
        <v>37263</v>
      </c>
      <c r="G513" s="103">
        <v>3.049E-2</v>
      </c>
      <c r="H513" s="103">
        <v>3.7879999999999997E-2</v>
      </c>
      <c r="I513" s="103">
        <v>4.3270000000000003E-2</v>
      </c>
      <c r="J513" s="103"/>
      <c r="K513" s="103">
        <v>5.0490000000000007E-2</v>
      </c>
    </row>
    <row r="514" spans="4:11" ht="15.75" customHeight="1" x14ac:dyDescent="0.25">
      <c r="D514" s="33"/>
      <c r="E514" s="33"/>
      <c r="F514" s="81">
        <v>37264</v>
      </c>
      <c r="G514" s="103">
        <v>3.057E-2</v>
      </c>
      <c r="H514" s="103">
        <v>3.7960000000000001E-2</v>
      </c>
      <c r="I514" s="103">
        <v>4.3490000000000001E-2</v>
      </c>
      <c r="J514" s="103"/>
      <c r="K514" s="103">
        <v>5.0799999999999998E-2</v>
      </c>
    </row>
    <row r="515" spans="4:11" ht="15.75" customHeight="1" x14ac:dyDescent="0.25">
      <c r="D515" s="33"/>
      <c r="E515" s="33"/>
      <c r="F515" s="81">
        <v>37265</v>
      </c>
      <c r="G515" s="103">
        <v>2.9910000000000003E-2</v>
      </c>
      <c r="H515" s="103">
        <v>3.7519999999999998E-2</v>
      </c>
      <c r="I515" s="103">
        <v>4.3049999999999998E-2</v>
      </c>
      <c r="J515" s="103"/>
      <c r="K515" s="103">
        <v>5.0509999999999999E-2</v>
      </c>
    </row>
    <row r="516" spans="4:11" ht="15.75" customHeight="1" x14ac:dyDescent="0.25">
      <c r="D516" s="33"/>
      <c r="E516" s="33"/>
      <c r="F516" s="81">
        <v>37266</v>
      </c>
      <c r="G516" s="103">
        <v>2.9329999999999998E-2</v>
      </c>
      <c r="H516" s="103">
        <v>3.6729999999999999E-2</v>
      </c>
      <c r="I516" s="103">
        <v>4.2249999999999996E-2</v>
      </c>
      <c r="J516" s="103"/>
      <c r="K516" s="103">
        <v>4.9790000000000001E-2</v>
      </c>
    </row>
    <row r="517" spans="4:11" ht="15.75" customHeight="1" x14ac:dyDescent="0.25">
      <c r="D517" s="33"/>
      <c r="E517" s="33"/>
      <c r="F517" s="81">
        <v>37267</v>
      </c>
      <c r="G517" s="103">
        <v>2.7269999999999999E-2</v>
      </c>
      <c r="H517" s="103">
        <v>3.5379999999999995E-2</v>
      </c>
      <c r="I517" s="103">
        <v>4.0869999999999997E-2</v>
      </c>
      <c r="J517" s="103"/>
      <c r="K517" s="103">
        <v>4.8659999999999995E-2</v>
      </c>
    </row>
    <row r="518" spans="4:11" ht="15.75" customHeight="1" x14ac:dyDescent="0.25">
      <c r="D518" s="33"/>
      <c r="E518" s="33"/>
      <c r="F518" s="81">
        <v>37270</v>
      </c>
      <c r="G518" s="103">
        <v>2.775E-2</v>
      </c>
      <c r="H518" s="103">
        <v>3.5150000000000001E-2</v>
      </c>
      <c r="I518" s="103">
        <v>4.1050000000000003E-2</v>
      </c>
      <c r="J518" s="103"/>
      <c r="K518" s="103">
        <v>4.8760000000000005E-2</v>
      </c>
    </row>
    <row r="519" spans="4:11" ht="15.75" customHeight="1" x14ac:dyDescent="0.25">
      <c r="D519" s="33"/>
      <c r="E519" s="33"/>
      <c r="F519" s="81">
        <v>37271</v>
      </c>
      <c r="G519" s="103">
        <v>2.7660000000000001E-2</v>
      </c>
      <c r="H519" s="103">
        <v>3.4970000000000001E-2</v>
      </c>
      <c r="I519" s="103">
        <v>4.0910000000000002E-2</v>
      </c>
      <c r="J519" s="103"/>
      <c r="K519" s="103">
        <v>4.8349999999999997E-2</v>
      </c>
    </row>
    <row r="520" spans="4:11" ht="15.75" customHeight="1" x14ac:dyDescent="0.25">
      <c r="D520" s="33"/>
      <c r="E520" s="33"/>
      <c r="F520" s="81">
        <v>37272</v>
      </c>
      <c r="G520" s="103">
        <v>2.7900000000000001E-2</v>
      </c>
      <c r="H520" s="103">
        <v>3.5040000000000002E-2</v>
      </c>
      <c r="I520" s="103">
        <v>4.0910000000000002E-2</v>
      </c>
      <c r="J520" s="103"/>
      <c r="K520" s="103">
        <v>4.8390000000000002E-2</v>
      </c>
    </row>
    <row r="521" spans="4:11" ht="15.75" customHeight="1" x14ac:dyDescent="0.25">
      <c r="D521" s="33"/>
      <c r="E521" s="33"/>
      <c r="F521" s="81">
        <v>37273</v>
      </c>
      <c r="G521" s="103">
        <v>2.8969999999999999E-2</v>
      </c>
      <c r="H521" s="103">
        <v>3.6170000000000001E-2</v>
      </c>
      <c r="I521" s="103">
        <v>4.1939999999999998E-2</v>
      </c>
      <c r="J521" s="103"/>
      <c r="K521" s="103">
        <v>4.9249999999999995E-2</v>
      </c>
    </row>
    <row r="522" spans="4:11" ht="15.75" customHeight="1" x14ac:dyDescent="0.25">
      <c r="D522" s="33"/>
      <c r="E522" s="33"/>
      <c r="F522" s="81">
        <v>37274</v>
      </c>
      <c r="G522" s="103">
        <v>2.9360000000000001E-2</v>
      </c>
      <c r="H522" s="103">
        <v>3.5680000000000003E-2</v>
      </c>
      <c r="I522" s="103">
        <v>4.163E-2</v>
      </c>
      <c r="J522" s="103"/>
      <c r="K522" s="103">
        <v>4.8940000000000004E-2</v>
      </c>
    </row>
    <row r="523" spans="4:11" ht="15.75" customHeight="1" x14ac:dyDescent="0.25">
      <c r="D523" s="33"/>
      <c r="E523" s="33"/>
      <c r="F523" s="81">
        <v>37278</v>
      </c>
      <c r="G523" s="103">
        <v>2.9270000000000001E-2</v>
      </c>
      <c r="H523" s="103">
        <v>3.6230000000000005E-2</v>
      </c>
      <c r="I523" s="103">
        <v>4.2039999999999994E-2</v>
      </c>
      <c r="J523" s="103"/>
      <c r="K523" s="103">
        <v>4.9189999999999998E-2</v>
      </c>
    </row>
    <row r="524" spans="4:11" ht="15.75" customHeight="1" x14ac:dyDescent="0.25">
      <c r="D524" s="33"/>
      <c r="E524" s="33"/>
      <c r="F524" s="81">
        <v>37279</v>
      </c>
      <c r="G524" s="103">
        <v>3.0099999999999998E-2</v>
      </c>
      <c r="H524" s="103">
        <v>3.7170000000000002E-2</v>
      </c>
      <c r="I524" s="103">
        <v>4.3150000000000001E-2</v>
      </c>
      <c r="J524" s="103"/>
      <c r="K524" s="103">
        <v>5.0290000000000001E-2</v>
      </c>
    </row>
    <row r="525" spans="4:11" ht="15.75" customHeight="1" x14ac:dyDescent="0.25">
      <c r="D525" s="33"/>
      <c r="E525" s="33"/>
      <c r="F525" s="81">
        <v>37280</v>
      </c>
      <c r="G525" s="103">
        <v>3.1419999999999997E-2</v>
      </c>
      <c r="H525" s="103">
        <v>3.739E-2</v>
      </c>
      <c r="I525" s="103">
        <v>4.3339999999999997E-2</v>
      </c>
      <c r="J525" s="103"/>
      <c r="K525" s="103">
        <v>5.008E-2</v>
      </c>
    </row>
    <row r="526" spans="4:11" ht="15.75" customHeight="1" x14ac:dyDescent="0.25">
      <c r="D526" s="33"/>
      <c r="E526" s="33"/>
      <c r="F526" s="81">
        <v>37281</v>
      </c>
      <c r="G526" s="103">
        <v>3.1829999999999997E-2</v>
      </c>
      <c r="H526" s="103">
        <v>3.8030000000000001E-2</v>
      </c>
      <c r="I526" s="103">
        <v>4.4059999999999995E-2</v>
      </c>
      <c r="J526" s="103"/>
      <c r="K526" s="103">
        <v>5.0709999999999998E-2</v>
      </c>
    </row>
    <row r="527" spans="4:11" ht="15.75" customHeight="1" x14ac:dyDescent="0.25">
      <c r="D527" s="33"/>
      <c r="E527" s="33"/>
      <c r="F527" s="81">
        <v>37284</v>
      </c>
      <c r="G527" s="103">
        <v>3.175E-2</v>
      </c>
      <c r="H527" s="103">
        <v>3.7949999999999998E-2</v>
      </c>
      <c r="I527" s="103">
        <v>4.4139999999999999E-2</v>
      </c>
      <c r="J527" s="103"/>
      <c r="K527" s="103">
        <v>5.0730000000000004E-2</v>
      </c>
    </row>
    <row r="528" spans="4:11" ht="15.75" customHeight="1" x14ac:dyDescent="0.25">
      <c r="D528" s="33"/>
      <c r="E528" s="33"/>
      <c r="F528" s="81">
        <v>37285</v>
      </c>
      <c r="G528" s="103">
        <v>2.988E-2</v>
      </c>
      <c r="H528" s="103">
        <v>3.6119999999999999E-2</v>
      </c>
      <c r="I528" s="103">
        <v>4.2389999999999997E-2</v>
      </c>
      <c r="J528" s="103"/>
      <c r="K528" s="103">
        <v>4.9419999999999999E-2</v>
      </c>
    </row>
    <row r="529" spans="4:11" ht="15.75" customHeight="1" x14ac:dyDescent="0.25">
      <c r="D529" s="33"/>
      <c r="E529" s="33"/>
      <c r="F529" s="81">
        <v>37286</v>
      </c>
      <c r="G529" s="103">
        <v>3.0929999999999999E-2</v>
      </c>
      <c r="H529" s="103">
        <v>3.7109999999999997E-2</v>
      </c>
      <c r="I529" s="103">
        <v>4.333E-2</v>
      </c>
      <c r="J529" s="103"/>
      <c r="K529" s="103">
        <v>5.0140000000000004E-2</v>
      </c>
    </row>
    <row r="530" spans="4:11" ht="15.75" customHeight="1" x14ac:dyDescent="0.25">
      <c r="D530" s="33"/>
      <c r="E530" s="33"/>
      <c r="F530" s="81">
        <v>37287</v>
      </c>
      <c r="G530" s="103">
        <v>3.159E-2</v>
      </c>
      <c r="H530" s="103">
        <v>3.7699999999999997E-2</v>
      </c>
      <c r="I530" s="103">
        <v>4.3710000000000006E-2</v>
      </c>
      <c r="J530" s="103"/>
      <c r="K530" s="103">
        <v>5.0330000000000007E-2</v>
      </c>
    </row>
    <row r="531" spans="4:11" ht="15.75" customHeight="1" x14ac:dyDescent="0.25">
      <c r="D531" s="33"/>
      <c r="E531" s="33"/>
      <c r="F531" s="81">
        <v>37288</v>
      </c>
      <c r="G531" s="103">
        <v>3.0689999999999999E-2</v>
      </c>
      <c r="H531" s="103">
        <v>3.6889999999999999E-2</v>
      </c>
      <c r="I531" s="103">
        <v>4.2969999999999994E-2</v>
      </c>
      <c r="J531" s="103"/>
      <c r="K531" s="103">
        <v>4.9850000000000005E-2</v>
      </c>
    </row>
    <row r="532" spans="4:11" ht="15.75" customHeight="1" x14ac:dyDescent="0.25">
      <c r="D532" s="33"/>
      <c r="E532" s="33"/>
      <c r="F532" s="81">
        <v>37291</v>
      </c>
      <c r="G532" s="103">
        <v>2.9790000000000001E-2</v>
      </c>
      <c r="H532" s="103">
        <v>3.6040000000000003E-2</v>
      </c>
      <c r="I532" s="103">
        <v>4.2160000000000003E-2</v>
      </c>
      <c r="J532" s="103"/>
      <c r="K532" s="103">
        <v>4.9020000000000001E-2</v>
      </c>
    </row>
    <row r="533" spans="4:11" ht="15.75" customHeight="1" x14ac:dyDescent="0.25">
      <c r="D533" s="33"/>
      <c r="E533" s="33"/>
      <c r="F533" s="81">
        <v>37292</v>
      </c>
      <c r="G533" s="103">
        <v>2.9790000000000001E-2</v>
      </c>
      <c r="H533" s="103">
        <v>3.5959999999999999E-2</v>
      </c>
      <c r="I533" s="103">
        <v>4.2050000000000004E-2</v>
      </c>
      <c r="J533" s="103"/>
      <c r="K533" s="103">
        <v>4.8940000000000004E-2</v>
      </c>
    </row>
    <row r="534" spans="4:11" ht="15.75" customHeight="1" x14ac:dyDescent="0.25">
      <c r="D534" s="33"/>
      <c r="E534" s="33"/>
      <c r="F534" s="81">
        <v>37293</v>
      </c>
      <c r="G534" s="103">
        <v>2.955E-2</v>
      </c>
      <c r="H534" s="103">
        <v>3.5920000000000001E-2</v>
      </c>
      <c r="I534" s="103">
        <v>4.2169999999999999E-2</v>
      </c>
      <c r="J534" s="103"/>
      <c r="K534" s="103">
        <v>4.9230000000000003E-2</v>
      </c>
    </row>
    <row r="535" spans="4:11" ht="15.75" customHeight="1" x14ac:dyDescent="0.25">
      <c r="D535" s="33"/>
      <c r="E535" s="33"/>
      <c r="F535" s="81">
        <v>37294</v>
      </c>
      <c r="G535" s="103">
        <v>2.955E-2</v>
      </c>
      <c r="H535" s="103">
        <v>3.5889999999999998E-2</v>
      </c>
      <c r="I535" s="103">
        <v>4.2209999999999998E-2</v>
      </c>
      <c r="J535" s="103"/>
      <c r="K535" s="103">
        <v>4.9390000000000003E-2</v>
      </c>
    </row>
    <row r="536" spans="4:11" ht="15.75" customHeight="1" x14ac:dyDescent="0.25">
      <c r="D536" s="33"/>
      <c r="E536" s="33"/>
      <c r="F536" s="81">
        <v>37295</v>
      </c>
      <c r="G536" s="103">
        <v>2.9049999999999999E-2</v>
      </c>
      <c r="H536" s="103">
        <v>3.5339999999999996E-2</v>
      </c>
      <c r="I536" s="103">
        <v>4.1700000000000001E-2</v>
      </c>
      <c r="J536" s="103"/>
      <c r="K536" s="103">
        <v>4.8789999999999993E-2</v>
      </c>
    </row>
    <row r="537" spans="4:11" ht="15.75" customHeight="1" x14ac:dyDescent="0.25">
      <c r="D537" s="33"/>
      <c r="E537" s="33"/>
      <c r="F537" s="81">
        <v>37298</v>
      </c>
      <c r="G537" s="103">
        <v>2.9380000000000003E-2</v>
      </c>
      <c r="H537" s="103">
        <v>3.5619999999999999E-2</v>
      </c>
      <c r="I537" s="103">
        <v>4.2000000000000003E-2</v>
      </c>
      <c r="J537" s="103"/>
      <c r="K537" s="103">
        <v>4.9070000000000003E-2</v>
      </c>
    </row>
    <row r="538" spans="4:11" ht="15.75" customHeight="1" x14ac:dyDescent="0.25">
      <c r="D538" s="33"/>
      <c r="E538" s="33"/>
      <c r="F538" s="81">
        <v>37299</v>
      </c>
      <c r="G538" s="103">
        <v>3.0120000000000001E-2</v>
      </c>
      <c r="H538" s="103">
        <v>3.6360000000000003E-2</v>
      </c>
      <c r="I538" s="103">
        <v>4.2750000000000003E-2</v>
      </c>
      <c r="J538" s="103"/>
      <c r="K538" s="103">
        <v>4.9749999999999996E-2</v>
      </c>
    </row>
    <row r="539" spans="4:11" ht="15.75" customHeight="1" x14ac:dyDescent="0.25">
      <c r="D539" s="33"/>
      <c r="E539" s="33"/>
      <c r="F539" s="81">
        <v>37300</v>
      </c>
      <c r="G539" s="103">
        <v>3.0369999999999998E-2</v>
      </c>
      <c r="H539" s="103">
        <v>3.6589999999999998E-2</v>
      </c>
      <c r="I539" s="103">
        <v>4.2979999999999997E-2</v>
      </c>
      <c r="J539" s="103"/>
      <c r="K539" s="103">
        <v>4.9869999999999998E-2</v>
      </c>
    </row>
    <row r="540" spans="4:11" ht="15.75" customHeight="1" x14ac:dyDescent="0.25">
      <c r="D540" s="33"/>
      <c r="E540" s="33"/>
      <c r="F540" s="81">
        <v>37301</v>
      </c>
      <c r="G540" s="103">
        <v>3.0369999999999998E-2</v>
      </c>
      <c r="H540" s="103">
        <v>3.6249999999999998E-2</v>
      </c>
      <c r="I540" s="103">
        <v>4.2610000000000002E-2</v>
      </c>
      <c r="J540" s="103"/>
      <c r="K540" s="103">
        <v>4.9450000000000001E-2</v>
      </c>
    </row>
    <row r="541" spans="4:11" ht="15.75" customHeight="1" x14ac:dyDescent="0.25">
      <c r="D541" s="33"/>
      <c r="E541" s="33"/>
      <c r="F541" s="81">
        <v>37302</v>
      </c>
      <c r="G541" s="103">
        <v>2.9440000000000001E-2</v>
      </c>
      <c r="H541" s="103">
        <v>3.542E-2</v>
      </c>
      <c r="I541" s="103">
        <v>4.1799999999999997E-2</v>
      </c>
      <c r="J541" s="103"/>
      <c r="K541" s="103">
        <v>4.8750000000000002E-2</v>
      </c>
    </row>
    <row r="542" spans="4:11" ht="15.75" customHeight="1" x14ac:dyDescent="0.25">
      <c r="D542" s="33"/>
      <c r="E542" s="33"/>
      <c r="F542" s="81">
        <v>37306</v>
      </c>
      <c r="G542" s="103">
        <v>2.9369999999999997E-2</v>
      </c>
      <c r="H542" s="103">
        <v>3.551E-2</v>
      </c>
      <c r="I542" s="103">
        <v>4.1919999999999999E-2</v>
      </c>
      <c r="J542" s="103"/>
      <c r="K542" s="103">
        <v>4.8730000000000002E-2</v>
      </c>
    </row>
    <row r="543" spans="4:11" ht="15.75" customHeight="1" x14ac:dyDescent="0.25">
      <c r="D543" s="33"/>
      <c r="E543" s="33"/>
      <c r="F543" s="81">
        <v>37307</v>
      </c>
      <c r="G543" s="103">
        <v>2.9700000000000001E-2</v>
      </c>
      <c r="H543" s="103">
        <v>3.5790000000000002E-2</v>
      </c>
      <c r="I543" s="103">
        <v>4.2069999999999996E-2</v>
      </c>
      <c r="J543" s="103"/>
      <c r="K543" s="103">
        <v>4.8890000000000003E-2</v>
      </c>
    </row>
    <row r="544" spans="4:11" ht="15.75" customHeight="1" x14ac:dyDescent="0.25">
      <c r="D544" s="33"/>
      <c r="E544" s="33"/>
      <c r="F544" s="81">
        <v>37308</v>
      </c>
      <c r="G544" s="103">
        <v>2.928E-2</v>
      </c>
      <c r="H544" s="103">
        <v>3.5339999999999996E-2</v>
      </c>
      <c r="I544" s="103">
        <v>4.1619999999999997E-2</v>
      </c>
      <c r="J544" s="103"/>
      <c r="K544" s="103">
        <v>4.8529999999999997E-2</v>
      </c>
    </row>
    <row r="545" spans="4:11" ht="15.75" customHeight="1" x14ac:dyDescent="0.25">
      <c r="D545" s="33"/>
      <c r="E545" s="33"/>
      <c r="F545" s="81">
        <v>37309</v>
      </c>
      <c r="G545" s="103">
        <v>2.9449999999999997E-2</v>
      </c>
      <c r="H545" s="103">
        <v>3.5189999999999999E-2</v>
      </c>
      <c r="I545" s="103">
        <v>4.1410000000000002E-2</v>
      </c>
      <c r="J545" s="103"/>
      <c r="K545" s="103">
        <v>4.8310000000000006E-2</v>
      </c>
    </row>
    <row r="546" spans="4:11" ht="15.75" customHeight="1" x14ac:dyDescent="0.25">
      <c r="D546" s="33"/>
      <c r="E546" s="33"/>
      <c r="F546" s="81">
        <v>37312</v>
      </c>
      <c r="G546" s="103">
        <v>2.9700000000000001E-2</v>
      </c>
      <c r="H546" s="103">
        <v>3.5470000000000002E-2</v>
      </c>
      <c r="I546" s="103">
        <v>4.1710000000000004E-2</v>
      </c>
      <c r="J546" s="103"/>
      <c r="K546" s="103">
        <v>4.8490000000000005E-2</v>
      </c>
    </row>
    <row r="547" spans="4:11" ht="15.75" customHeight="1" x14ac:dyDescent="0.25">
      <c r="D547" s="33"/>
      <c r="E547" s="33"/>
      <c r="F547" s="81">
        <v>37313</v>
      </c>
      <c r="G547" s="103">
        <v>3.0289999999999997E-2</v>
      </c>
      <c r="H547" s="103">
        <v>3.6070000000000005E-2</v>
      </c>
      <c r="I547" s="103">
        <v>4.2430000000000002E-2</v>
      </c>
      <c r="J547" s="103"/>
      <c r="K547" s="103">
        <v>4.9269999999999994E-2</v>
      </c>
    </row>
    <row r="548" spans="4:11" ht="15.75" customHeight="1" x14ac:dyDescent="0.25">
      <c r="D548" s="33"/>
      <c r="E548" s="33"/>
      <c r="F548" s="81">
        <v>37314</v>
      </c>
      <c r="G548" s="103">
        <v>2.9190000000000001E-2</v>
      </c>
      <c r="H548" s="103">
        <v>3.4929999999999996E-2</v>
      </c>
      <c r="I548" s="103">
        <v>4.1270000000000001E-2</v>
      </c>
      <c r="J548" s="103"/>
      <c r="K548" s="103">
        <v>4.8330000000000005E-2</v>
      </c>
    </row>
    <row r="549" spans="4:11" ht="15.75" customHeight="1" x14ac:dyDescent="0.25">
      <c r="D549" s="33"/>
      <c r="E549" s="33"/>
      <c r="F549" s="81">
        <v>37315</v>
      </c>
      <c r="G549" s="103">
        <v>3.0609999999999998E-2</v>
      </c>
      <c r="H549" s="103">
        <v>3.5630000000000002E-2</v>
      </c>
      <c r="I549" s="103">
        <v>4.1909999999999996E-2</v>
      </c>
      <c r="J549" s="103"/>
      <c r="K549" s="103">
        <v>4.8770000000000001E-2</v>
      </c>
    </row>
    <row r="550" spans="4:11" ht="15.75" customHeight="1" x14ac:dyDescent="0.25">
      <c r="D550" s="33"/>
      <c r="E550" s="33"/>
      <c r="F550" s="81">
        <v>37316</v>
      </c>
      <c r="G550" s="103">
        <v>3.184E-2</v>
      </c>
      <c r="H550" s="103">
        <v>3.6909999999999998E-2</v>
      </c>
      <c r="I550" s="103">
        <v>4.3129999999999995E-2</v>
      </c>
      <c r="J550" s="103"/>
      <c r="K550" s="103">
        <v>4.981E-2</v>
      </c>
    </row>
    <row r="551" spans="4:11" ht="15.75" customHeight="1" x14ac:dyDescent="0.25">
      <c r="D551" s="33"/>
      <c r="E551" s="33"/>
      <c r="F551" s="81">
        <v>37319</v>
      </c>
      <c r="G551" s="103">
        <v>3.2000000000000001E-2</v>
      </c>
      <c r="H551" s="103">
        <v>3.7089999999999998E-2</v>
      </c>
      <c r="I551" s="103">
        <v>4.3319999999999997E-2</v>
      </c>
      <c r="J551" s="103"/>
      <c r="K551" s="103">
        <v>4.999E-2</v>
      </c>
    </row>
    <row r="552" spans="4:11" ht="15.75" customHeight="1" x14ac:dyDescent="0.25">
      <c r="D552" s="33"/>
      <c r="E552" s="33"/>
      <c r="F552" s="81">
        <v>37320</v>
      </c>
      <c r="G552" s="103">
        <v>3.2010000000000004E-2</v>
      </c>
      <c r="H552" s="103">
        <v>3.721E-2</v>
      </c>
      <c r="I552" s="103">
        <v>4.3289999999999995E-2</v>
      </c>
      <c r="J552" s="103"/>
      <c r="K552" s="103">
        <v>5.0010000000000006E-2</v>
      </c>
    </row>
    <row r="553" spans="4:11" ht="15.75" customHeight="1" x14ac:dyDescent="0.25">
      <c r="D553" s="33"/>
      <c r="E553" s="33"/>
      <c r="F553" s="81">
        <v>37321</v>
      </c>
      <c r="G553" s="103">
        <v>3.2250000000000001E-2</v>
      </c>
      <c r="H553" s="103">
        <v>3.7610000000000005E-2</v>
      </c>
      <c r="I553" s="103">
        <v>4.3749999999999997E-2</v>
      </c>
      <c r="J553" s="103"/>
      <c r="K553" s="103">
        <v>5.0519999999999995E-2</v>
      </c>
    </row>
    <row r="554" spans="4:11" ht="15.75" customHeight="1" x14ac:dyDescent="0.25">
      <c r="D554" s="33"/>
      <c r="E554" s="33"/>
      <c r="F554" s="81">
        <v>37322</v>
      </c>
      <c r="G554" s="103">
        <v>3.424E-2</v>
      </c>
      <c r="H554" s="103">
        <v>3.9609999999999999E-2</v>
      </c>
      <c r="I554" s="103">
        <v>4.5739999999999996E-2</v>
      </c>
      <c r="J554" s="103"/>
      <c r="K554" s="103">
        <v>5.2270000000000004E-2</v>
      </c>
    </row>
    <row r="555" spans="4:11" ht="15.75" customHeight="1" x14ac:dyDescent="0.25">
      <c r="D555" s="33"/>
      <c r="E555" s="33"/>
      <c r="F555" s="81">
        <v>37323</v>
      </c>
      <c r="G555" s="103">
        <v>3.5590000000000004E-2</v>
      </c>
      <c r="H555" s="103">
        <v>4.0970000000000006E-2</v>
      </c>
      <c r="I555" s="103">
        <v>4.7E-2</v>
      </c>
      <c r="J555" s="103"/>
      <c r="K555" s="103">
        <v>5.3249999999999999E-2</v>
      </c>
    </row>
    <row r="556" spans="4:11" ht="15.75" customHeight="1" x14ac:dyDescent="0.25">
      <c r="D556" s="33"/>
      <c r="E556" s="33"/>
      <c r="F556" s="81">
        <v>37326</v>
      </c>
      <c r="G556" s="103">
        <v>3.551E-2</v>
      </c>
      <c r="H556" s="103">
        <v>4.0780000000000004E-2</v>
      </c>
      <c r="I556" s="103">
        <v>4.6849999999999996E-2</v>
      </c>
      <c r="J556" s="103"/>
      <c r="K556" s="103">
        <v>5.3200000000000004E-2</v>
      </c>
    </row>
    <row r="557" spans="4:11" ht="15.75" customHeight="1" x14ac:dyDescent="0.25">
      <c r="D557" s="33"/>
      <c r="E557" s="33"/>
      <c r="F557" s="81">
        <v>37327</v>
      </c>
      <c r="G557" s="103">
        <v>3.5349999999999999E-2</v>
      </c>
      <c r="H557" s="103">
        <v>4.0590000000000001E-2</v>
      </c>
      <c r="I557" s="103">
        <v>4.6660000000000007E-2</v>
      </c>
      <c r="J557" s="103"/>
      <c r="K557" s="103">
        <v>5.3099999999999994E-2</v>
      </c>
    </row>
    <row r="558" spans="4:11" ht="15.75" customHeight="1" x14ac:dyDescent="0.25">
      <c r="D558" s="33"/>
      <c r="E558" s="33"/>
      <c r="F558" s="81">
        <v>37328</v>
      </c>
      <c r="G558" s="103">
        <v>3.4610000000000002E-2</v>
      </c>
      <c r="H558" s="103">
        <v>3.9960000000000002E-2</v>
      </c>
      <c r="I558" s="103">
        <v>4.6089999999999999E-2</v>
      </c>
      <c r="J558" s="103"/>
      <c r="K558" s="103">
        <v>5.2789999999999997E-2</v>
      </c>
    </row>
    <row r="559" spans="4:11" ht="15.75" customHeight="1" x14ac:dyDescent="0.25">
      <c r="D559" s="33"/>
      <c r="E559" s="33"/>
      <c r="F559" s="81">
        <v>37329</v>
      </c>
      <c r="G559" s="103">
        <v>3.5950000000000003E-2</v>
      </c>
      <c r="H559" s="103">
        <v>4.1449999999999994E-2</v>
      </c>
      <c r="I559" s="103">
        <v>4.761E-2</v>
      </c>
      <c r="J559" s="103"/>
      <c r="K559" s="103">
        <v>5.4089999999999999E-2</v>
      </c>
    </row>
    <row r="560" spans="4:11" ht="15.75" customHeight="1" x14ac:dyDescent="0.25">
      <c r="D560" s="33"/>
      <c r="E560" s="33"/>
      <c r="F560" s="81">
        <v>37330</v>
      </c>
      <c r="G560" s="103">
        <v>3.5810000000000002E-2</v>
      </c>
      <c r="H560" s="103">
        <v>4.104E-2</v>
      </c>
      <c r="I560" s="103">
        <v>4.7080000000000004E-2</v>
      </c>
      <c r="J560" s="103"/>
      <c r="K560" s="103">
        <v>5.3269999999999998E-2</v>
      </c>
    </row>
    <row r="561" spans="4:11" ht="15.75" customHeight="1" x14ac:dyDescent="0.25">
      <c r="D561" s="33"/>
      <c r="E561" s="33"/>
      <c r="F561" s="81">
        <v>37333</v>
      </c>
      <c r="G561" s="103">
        <v>3.5900000000000001E-2</v>
      </c>
      <c r="H561" s="103">
        <v>4.1120000000000004E-2</v>
      </c>
      <c r="I561" s="103">
        <v>4.6969999999999998E-2</v>
      </c>
      <c r="J561" s="103"/>
      <c r="K561" s="103">
        <v>5.2999999999999999E-2</v>
      </c>
    </row>
    <row r="562" spans="4:11" ht="15.75" customHeight="1" x14ac:dyDescent="0.25">
      <c r="D562" s="33"/>
      <c r="E562" s="33"/>
      <c r="F562" s="81">
        <v>37334</v>
      </c>
      <c r="G562" s="103">
        <v>3.5400000000000001E-2</v>
      </c>
      <c r="H562" s="103">
        <v>4.0869999999999997E-2</v>
      </c>
      <c r="I562" s="103">
        <v>4.675E-2</v>
      </c>
      <c r="J562" s="103"/>
      <c r="K562" s="103">
        <v>5.2859999999999997E-2</v>
      </c>
    </row>
    <row r="563" spans="4:11" ht="15.75" customHeight="1" x14ac:dyDescent="0.25">
      <c r="D563" s="33"/>
      <c r="E563" s="33"/>
      <c r="F563" s="81">
        <v>37335</v>
      </c>
      <c r="G563" s="103">
        <v>3.6760000000000001E-2</v>
      </c>
      <c r="H563" s="103">
        <v>4.215E-2</v>
      </c>
      <c r="I563" s="103">
        <v>4.8079999999999998E-2</v>
      </c>
      <c r="J563" s="103"/>
      <c r="K563" s="103">
        <v>5.4059999999999997E-2</v>
      </c>
    </row>
    <row r="564" spans="4:11" ht="15.75" customHeight="1" x14ac:dyDescent="0.25">
      <c r="D564" s="33"/>
      <c r="E564" s="33"/>
      <c r="F564" s="81">
        <v>37336</v>
      </c>
      <c r="G564" s="103">
        <v>3.6510000000000001E-2</v>
      </c>
      <c r="H564" s="103">
        <v>4.1849999999999998E-2</v>
      </c>
      <c r="I564" s="103">
        <v>4.7690000000000003E-2</v>
      </c>
      <c r="J564" s="103"/>
      <c r="K564" s="103">
        <v>5.3650000000000003E-2</v>
      </c>
    </row>
    <row r="565" spans="4:11" ht="15.75" customHeight="1" x14ac:dyDescent="0.25">
      <c r="D565" s="33"/>
      <c r="E565" s="33"/>
      <c r="F565" s="81">
        <v>37337</v>
      </c>
      <c r="G565" s="103">
        <v>3.705E-2</v>
      </c>
      <c r="H565" s="103">
        <v>4.2419999999999999E-2</v>
      </c>
      <c r="I565" s="103">
        <v>4.8230000000000002E-2</v>
      </c>
      <c r="J565" s="103"/>
      <c r="K565" s="103">
        <v>5.4039999999999998E-2</v>
      </c>
    </row>
    <row r="566" spans="4:11" ht="15.75" customHeight="1" x14ac:dyDescent="0.25">
      <c r="D566" s="33"/>
      <c r="E566" s="33"/>
      <c r="F566" s="81">
        <v>37340</v>
      </c>
      <c r="G566" s="103">
        <v>3.7149999999999996E-2</v>
      </c>
      <c r="H566" s="103">
        <v>4.2610000000000002E-2</v>
      </c>
      <c r="I566" s="103">
        <v>4.8390000000000002E-2</v>
      </c>
      <c r="J566" s="103"/>
      <c r="K566" s="103">
        <v>5.4080000000000003E-2</v>
      </c>
    </row>
    <row r="567" spans="4:11" ht="15.75" customHeight="1" x14ac:dyDescent="0.25">
      <c r="D567" s="33"/>
      <c r="E567" s="33"/>
      <c r="F567" s="81">
        <v>37341</v>
      </c>
      <c r="G567" s="103">
        <v>3.6299999999999999E-2</v>
      </c>
      <c r="H567" s="103">
        <v>4.1870000000000004E-2</v>
      </c>
      <c r="I567" s="103">
        <v>4.7690000000000003E-2</v>
      </c>
      <c r="J567" s="103"/>
      <c r="K567" s="103">
        <v>5.3449999999999998E-2</v>
      </c>
    </row>
    <row r="568" spans="4:11" ht="15.75" customHeight="1" x14ac:dyDescent="0.25">
      <c r="D568" s="33"/>
      <c r="E568" s="33"/>
      <c r="F568" s="81">
        <v>37342</v>
      </c>
      <c r="G568" s="103">
        <v>3.5799999999999998E-2</v>
      </c>
      <c r="H568" s="103">
        <v>4.1509999999999998E-2</v>
      </c>
      <c r="I568" s="103">
        <v>4.7579999999999997E-2</v>
      </c>
      <c r="J568" s="103"/>
      <c r="K568" s="103">
        <v>5.3409999999999999E-2</v>
      </c>
    </row>
    <row r="569" spans="4:11" ht="15.75" customHeight="1" x14ac:dyDescent="0.25">
      <c r="D569" s="33"/>
      <c r="E569" s="33"/>
      <c r="F569" s="81">
        <v>37343</v>
      </c>
      <c r="G569" s="103">
        <v>3.7269999999999998E-2</v>
      </c>
      <c r="H569" s="103">
        <v>4.231E-2</v>
      </c>
      <c r="I569" s="103">
        <v>4.8399999999999999E-2</v>
      </c>
      <c r="J569" s="103"/>
      <c r="K569" s="103">
        <v>5.4000000000000006E-2</v>
      </c>
    </row>
    <row r="570" spans="4:11" ht="15.75" customHeight="1" x14ac:dyDescent="0.25">
      <c r="D570" s="33"/>
      <c r="E570" s="33"/>
      <c r="F570" s="81">
        <v>37347</v>
      </c>
      <c r="G570" s="103">
        <v>3.7109999999999997E-2</v>
      </c>
      <c r="H570" s="103">
        <v>4.197E-2</v>
      </c>
      <c r="I570" s="103">
        <v>4.8330000000000005E-2</v>
      </c>
      <c r="J570" s="103"/>
      <c r="K570" s="103">
        <v>5.4260000000000003E-2</v>
      </c>
    </row>
    <row r="571" spans="4:11" ht="15.75" customHeight="1" x14ac:dyDescent="0.25">
      <c r="D571" s="33"/>
      <c r="E571" s="33"/>
      <c r="F571" s="81">
        <v>37348</v>
      </c>
      <c r="G571" s="103">
        <v>3.6130000000000002E-2</v>
      </c>
      <c r="H571" s="103">
        <v>4.0899999999999999E-2</v>
      </c>
      <c r="I571" s="103">
        <v>4.743E-2</v>
      </c>
      <c r="J571" s="103"/>
      <c r="K571" s="103">
        <v>5.3409999999999999E-2</v>
      </c>
    </row>
    <row r="572" spans="4:11" ht="15.75" customHeight="1" x14ac:dyDescent="0.25">
      <c r="D572" s="33"/>
      <c r="E572" s="33"/>
      <c r="F572" s="81">
        <v>37349</v>
      </c>
      <c r="G572" s="103">
        <v>3.5299999999999998E-2</v>
      </c>
      <c r="H572" s="103">
        <v>4.0149999999999998E-2</v>
      </c>
      <c r="I572" s="103">
        <v>4.6609999999999999E-2</v>
      </c>
      <c r="J572" s="103"/>
      <c r="K572" s="103">
        <v>5.2779999999999994E-2</v>
      </c>
    </row>
    <row r="573" spans="4:11" ht="15.75" customHeight="1" x14ac:dyDescent="0.25">
      <c r="D573" s="33"/>
      <c r="E573" s="33"/>
      <c r="F573" s="81">
        <v>37350</v>
      </c>
      <c r="G573" s="103">
        <v>3.5390000000000005E-2</v>
      </c>
      <c r="H573" s="103">
        <v>4.0170000000000004E-2</v>
      </c>
      <c r="I573" s="103">
        <v>4.6580000000000003E-2</v>
      </c>
      <c r="J573" s="103"/>
      <c r="K573" s="103">
        <v>5.2580000000000002E-2</v>
      </c>
    </row>
    <row r="574" spans="4:11" ht="15.75" customHeight="1" x14ac:dyDescent="0.25">
      <c r="D574" s="33"/>
      <c r="E574" s="33"/>
      <c r="F574" s="81">
        <v>37351</v>
      </c>
      <c r="G574" s="103">
        <v>3.4720000000000001E-2</v>
      </c>
      <c r="H574" s="103">
        <v>3.959E-2</v>
      </c>
      <c r="I574" s="103">
        <v>4.5929999999999999E-2</v>
      </c>
      <c r="J574" s="103"/>
      <c r="K574" s="103">
        <v>5.2060000000000002E-2</v>
      </c>
    </row>
    <row r="575" spans="4:11" ht="15.75" customHeight="1" x14ac:dyDescent="0.25">
      <c r="D575" s="33"/>
      <c r="E575" s="33"/>
      <c r="F575" s="81">
        <v>37354</v>
      </c>
      <c r="G575" s="103">
        <v>3.5130000000000002E-2</v>
      </c>
      <c r="H575" s="103">
        <v>0.04</v>
      </c>
      <c r="I575" s="103">
        <v>4.6369999999999995E-2</v>
      </c>
      <c r="J575" s="103"/>
      <c r="K575" s="103">
        <v>5.2619999999999993E-2</v>
      </c>
    </row>
    <row r="576" spans="4:11" ht="15.75" customHeight="1" x14ac:dyDescent="0.25">
      <c r="D576" s="33"/>
      <c r="E576" s="33"/>
      <c r="F576" s="81">
        <v>37355</v>
      </c>
      <c r="G576" s="103">
        <v>3.4300000000000004E-2</v>
      </c>
      <c r="H576" s="103">
        <v>3.9190000000000003E-2</v>
      </c>
      <c r="I576" s="103">
        <v>4.5710000000000001E-2</v>
      </c>
      <c r="J576" s="103"/>
      <c r="K576" s="103">
        <v>5.2019999999999997E-2</v>
      </c>
    </row>
    <row r="577" spans="4:11" ht="15.75" customHeight="1" x14ac:dyDescent="0.25">
      <c r="D577" s="33"/>
      <c r="E577" s="33"/>
      <c r="F577" s="81">
        <v>37356</v>
      </c>
      <c r="G577" s="103">
        <v>3.4470000000000001E-2</v>
      </c>
      <c r="H577" s="103">
        <v>3.9329999999999997E-2</v>
      </c>
      <c r="I577" s="103">
        <v>4.5909999999999999E-2</v>
      </c>
      <c r="J577" s="103"/>
      <c r="K577" s="103">
        <v>5.2329999999999995E-2</v>
      </c>
    </row>
    <row r="578" spans="4:11" ht="15.75" customHeight="1" x14ac:dyDescent="0.25">
      <c r="D578" s="33"/>
      <c r="E578" s="33"/>
      <c r="F578" s="81">
        <v>37357</v>
      </c>
      <c r="G578" s="103">
        <v>3.422E-2</v>
      </c>
      <c r="H578" s="103">
        <v>3.9019999999999999E-2</v>
      </c>
      <c r="I578" s="103">
        <v>4.5609999999999998E-2</v>
      </c>
      <c r="J578" s="103"/>
      <c r="K578" s="103">
        <v>5.2060000000000002E-2</v>
      </c>
    </row>
    <row r="579" spans="4:11" ht="15.75" customHeight="1" x14ac:dyDescent="0.25">
      <c r="D579" s="33"/>
      <c r="E579" s="33"/>
      <c r="F579" s="81">
        <v>37358</v>
      </c>
      <c r="G579" s="103">
        <v>3.363E-2</v>
      </c>
      <c r="H579" s="103">
        <v>3.8370000000000001E-2</v>
      </c>
      <c r="I579" s="103">
        <v>4.4960000000000007E-2</v>
      </c>
      <c r="J579" s="103"/>
      <c r="K579" s="103">
        <v>5.1559999999999995E-2</v>
      </c>
    </row>
    <row r="580" spans="4:11" ht="15.75" customHeight="1" x14ac:dyDescent="0.25">
      <c r="D580" s="33"/>
      <c r="E580" s="33"/>
      <c r="F580" s="81">
        <v>37361</v>
      </c>
      <c r="G580" s="103">
        <v>3.3370000000000004E-2</v>
      </c>
      <c r="H580" s="103">
        <v>3.8120000000000001E-2</v>
      </c>
      <c r="I580" s="103">
        <v>4.4770000000000004E-2</v>
      </c>
      <c r="J580" s="103"/>
      <c r="K580" s="103">
        <v>5.1380000000000002E-2</v>
      </c>
    </row>
    <row r="581" spans="4:11" ht="15.75" customHeight="1" x14ac:dyDescent="0.25">
      <c r="D581" s="33"/>
      <c r="E581" s="33"/>
      <c r="F581" s="81">
        <v>37362</v>
      </c>
      <c r="G581" s="103">
        <v>3.3790000000000001E-2</v>
      </c>
      <c r="H581" s="103">
        <v>3.8690000000000002E-2</v>
      </c>
      <c r="I581" s="103">
        <v>4.5279999999999994E-2</v>
      </c>
      <c r="J581" s="103"/>
      <c r="K581" s="103">
        <v>5.1920000000000001E-2</v>
      </c>
    </row>
    <row r="582" spans="4:11" ht="15.75" customHeight="1" x14ac:dyDescent="0.25">
      <c r="D582" s="33"/>
      <c r="E582" s="33"/>
      <c r="F582" s="81">
        <v>37363</v>
      </c>
      <c r="G582" s="103">
        <v>3.3620000000000004E-2</v>
      </c>
      <c r="H582" s="103">
        <v>3.8719999999999997E-2</v>
      </c>
      <c r="I582" s="103">
        <v>4.5410000000000006E-2</v>
      </c>
      <c r="J582" s="103"/>
      <c r="K582" s="103">
        <v>5.2329999999999995E-2</v>
      </c>
    </row>
    <row r="583" spans="4:11" ht="15.75" customHeight="1" x14ac:dyDescent="0.25">
      <c r="D583" s="33"/>
      <c r="E583" s="33"/>
      <c r="F583" s="81">
        <v>37364</v>
      </c>
      <c r="G583" s="103">
        <v>3.3110000000000001E-2</v>
      </c>
      <c r="H583" s="103">
        <v>3.8300000000000001E-2</v>
      </c>
      <c r="I583" s="103">
        <v>4.5100000000000001E-2</v>
      </c>
      <c r="J583" s="103"/>
      <c r="K583" s="103">
        <v>5.1980000000000005E-2</v>
      </c>
    </row>
    <row r="584" spans="4:11" ht="15.75" customHeight="1" x14ac:dyDescent="0.25">
      <c r="D584" s="33"/>
      <c r="E584" s="33"/>
      <c r="F584" s="81">
        <v>37365</v>
      </c>
      <c r="G584" s="103">
        <v>3.3140000000000003E-2</v>
      </c>
      <c r="H584" s="103">
        <v>3.8370000000000001E-2</v>
      </c>
      <c r="I584" s="103">
        <v>4.5136000000000003E-2</v>
      </c>
      <c r="J584" s="103"/>
      <c r="K584" s="103">
        <v>5.1962000000000001E-2</v>
      </c>
    </row>
    <row r="585" spans="4:11" ht="15.75" customHeight="1" x14ac:dyDescent="0.25">
      <c r="D585" s="33"/>
      <c r="E585" s="33"/>
      <c r="F585" s="81">
        <v>37368</v>
      </c>
      <c r="G585" s="103">
        <v>3.3050000000000003E-2</v>
      </c>
      <c r="H585" s="103">
        <v>3.8280000000000002E-2</v>
      </c>
      <c r="I585" s="103">
        <v>4.5023999999999995E-2</v>
      </c>
      <c r="J585" s="103"/>
      <c r="K585" s="103">
        <v>5.1755000000000002E-2</v>
      </c>
    </row>
    <row r="586" spans="4:11" ht="15.75" customHeight="1" x14ac:dyDescent="0.25">
      <c r="D586" s="33"/>
      <c r="E586" s="33"/>
      <c r="F586" s="81">
        <v>37369</v>
      </c>
      <c r="G586" s="103">
        <v>3.3210000000000003E-2</v>
      </c>
      <c r="H586" s="103">
        <v>3.8359999999999998E-2</v>
      </c>
      <c r="I586" s="103">
        <v>4.5068999999999998E-2</v>
      </c>
      <c r="J586" s="103"/>
      <c r="K586" s="103">
        <v>5.1609999999999996E-2</v>
      </c>
    </row>
    <row r="587" spans="4:11" ht="15.75" customHeight="1" x14ac:dyDescent="0.25">
      <c r="D587" s="33"/>
      <c r="E587" s="33"/>
      <c r="F587" s="81">
        <v>37370</v>
      </c>
      <c r="G587" s="103">
        <v>3.2289999999999999E-2</v>
      </c>
      <c r="H587" s="103">
        <v>3.7539999999999997E-2</v>
      </c>
      <c r="I587" s="103">
        <v>4.437E-2</v>
      </c>
      <c r="J587" s="103"/>
      <c r="K587" s="103">
        <v>5.1112999999999999E-2</v>
      </c>
    </row>
    <row r="588" spans="4:11" ht="15.75" customHeight="1" x14ac:dyDescent="0.25">
      <c r="D588" s="33"/>
      <c r="E588" s="33"/>
      <c r="F588" s="81">
        <v>37371</v>
      </c>
      <c r="G588" s="103">
        <v>3.2690000000000004E-2</v>
      </c>
      <c r="H588" s="103">
        <v>3.7229999999999999E-2</v>
      </c>
      <c r="I588" s="103">
        <v>4.4179000000000003E-2</v>
      </c>
      <c r="J588" s="103"/>
      <c r="K588" s="103">
        <v>5.0928000000000001E-2</v>
      </c>
    </row>
    <row r="589" spans="4:11" ht="15.75" customHeight="1" x14ac:dyDescent="0.25">
      <c r="D589" s="33"/>
      <c r="E589" s="33"/>
      <c r="F589" s="81">
        <v>37372</v>
      </c>
      <c r="G589" s="103">
        <v>3.2039999999999999E-2</v>
      </c>
      <c r="H589" s="103">
        <v>3.669E-2</v>
      </c>
      <c r="I589" s="103">
        <v>4.3686999999999997E-2</v>
      </c>
      <c r="J589" s="103"/>
      <c r="K589" s="103">
        <v>5.0536999999999999E-2</v>
      </c>
    </row>
    <row r="590" spans="4:11" ht="15.75" customHeight="1" x14ac:dyDescent="0.25">
      <c r="D590" s="33"/>
      <c r="E590" s="33"/>
      <c r="F590" s="81">
        <v>37375</v>
      </c>
      <c r="G590" s="103">
        <v>3.2530000000000003E-2</v>
      </c>
      <c r="H590" s="103">
        <v>3.7149999999999996E-2</v>
      </c>
      <c r="I590" s="103">
        <v>4.4396999999999999E-2</v>
      </c>
      <c r="J590" s="103"/>
      <c r="K590" s="103">
        <v>5.1197999999999994E-2</v>
      </c>
    </row>
    <row r="591" spans="4:11" ht="15.75" customHeight="1" x14ac:dyDescent="0.25">
      <c r="D591" s="33"/>
      <c r="E591" s="33"/>
      <c r="F591" s="81">
        <v>37376</v>
      </c>
      <c r="G591" s="103">
        <v>3.2199999999999999E-2</v>
      </c>
      <c r="H591" s="103">
        <v>3.6789999999999996E-2</v>
      </c>
      <c r="I591" s="103">
        <v>4.4048999999999998E-2</v>
      </c>
      <c r="J591" s="103"/>
      <c r="K591" s="103">
        <v>5.0846999999999996E-2</v>
      </c>
    </row>
    <row r="592" spans="4:11" ht="15.75" customHeight="1" x14ac:dyDescent="0.25">
      <c r="D592" s="33"/>
      <c r="E592" s="33"/>
      <c r="F592" s="81">
        <v>37377</v>
      </c>
      <c r="G592" s="103">
        <v>3.1875000000000001E-2</v>
      </c>
      <c r="H592" s="103">
        <v>3.6360000000000003E-2</v>
      </c>
      <c r="I592" s="103">
        <v>4.3583999999999998E-2</v>
      </c>
      <c r="J592" s="103"/>
      <c r="K592" s="103">
        <v>5.0578999999999999E-2</v>
      </c>
    </row>
    <row r="593" spans="4:11" ht="15.75" customHeight="1" x14ac:dyDescent="0.25">
      <c r="D593" s="33"/>
      <c r="E593" s="33"/>
      <c r="F593" s="81">
        <v>37378</v>
      </c>
      <c r="G593" s="103">
        <v>3.2117E-2</v>
      </c>
      <c r="H593" s="103">
        <v>3.6659999999999998E-2</v>
      </c>
      <c r="I593" s="103">
        <v>4.4020999999999998E-2</v>
      </c>
      <c r="J593" s="103"/>
      <c r="K593" s="103">
        <v>5.0930999999999997E-2</v>
      </c>
    </row>
    <row r="594" spans="4:11" ht="15.75" customHeight="1" x14ac:dyDescent="0.25">
      <c r="D594" s="33"/>
      <c r="E594" s="33"/>
      <c r="F594" s="81">
        <v>37379</v>
      </c>
      <c r="G594" s="103">
        <v>3.1455999999999998E-2</v>
      </c>
      <c r="H594" s="103">
        <v>3.6000000000000004E-2</v>
      </c>
      <c r="I594" s="103">
        <v>4.3525999999999995E-2</v>
      </c>
      <c r="J594" s="103"/>
      <c r="K594" s="103">
        <v>5.0540000000000002E-2</v>
      </c>
    </row>
    <row r="595" spans="4:11" ht="15.75" customHeight="1" x14ac:dyDescent="0.25">
      <c r="D595" s="33"/>
      <c r="E595" s="33"/>
      <c r="F595" s="81">
        <v>37382</v>
      </c>
      <c r="G595" s="103">
        <v>3.1370000000000002E-2</v>
      </c>
      <c r="H595" s="103">
        <v>3.6019999999999996E-2</v>
      </c>
      <c r="I595" s="103">
        <v>4.3609999999999996E-2</v>
      </c>
      <c r="J595" s="103"/>
      <c r="K595" s="103">
        <v>5.0643000000000001E-2</v>
      </c>
    </row>
    <row r="596" spans="4:11" ht="15.75" customHeight="1" x14ac:dyDescent="0.25">
      <c r="D596" s="33"/>
      <c r="E596" s="33"/>
      <c r="F596" s="81">
        <v>37383</v>
      </c>
      <c r="G596" s="103">
        <v>3.1120999999999999E-2</v>
      </c>
      <c r="H596" s="103">
        <v>3.7510000000000002E-2</v>
      </c>
      <c r="I596" s="103">
        <v>4.3223000000000004E-2</v>
      </c>
      <c r="J596" s="103"/>
      <c r="K596" s="103">
        <v>5.0540000000000002E-2</v>
      </c>
    </row>
    <row r="597" spans="4:11" ht="15.75" customHeight="1" x14ac:dyDescent="0.25">
      <c r="D597" s="33"/>
      <c r="E597" s="33"/>
      <c r="F597" s="81">
        <v>37384</v>
      </c>
      <c r="G597" s="103">
        <v>3.3087999999999999E-2</v>
      </c>
      <c r="H597" s="103">
        <v>3.9390000000000001E-2</v>
      </c>
      <c r="I597" s="103">
        <v>4.5869999999999994E-2</v>
      </c>
      <c r="J597" s="103"/>
      <c r="K597" s="103">
        <v>5.2162E-2</v>
      </c>
    </row>
    <row r="598" spans="4:11" ht="15.75" customHeight="1" x14ac:dyDescent="0.25">
      <c r="D598" s="33"/>
      <c r="E598" s="33"/>
      <c r="F598" s="81">
        <v>37385</v>
      </c>
      <c r="G598" s="103">
        <v>3.2263E-2</v>
      </c>
      <c r="H598" s="103">
        <v>3.8519999999999999E-2</v>
      </c>
      <c r="I598" s="103">
        <v>4.5231E-2</v>
      </c>
      <c r="J598" s="103"/>
      <c r="K598" s="103">
        <v>5.1618999999999998E-2</v>
      </c>
    </row>
    <row r="599" spans="4:11" ht="15.75" customHeight="1" x14ac:dyDescent="0.25">
      <c r="D599" s="33"/>
      <c r="E599" s="33"/>
      <c r="F599" s="81">
        <v>37386</v>
      </c>
      <c r="G599" s="103">
        <v>3.1597E-2</v>
      </c>
      <c r="H599" s="103">
        <v>3.7759999999999995E-2</v>
      </c>
      <c r="I599" s="103">
        <v>4.4489000000000001E-2</v>
      </c>
      <c r="J599" s="103"/>
      <c r="K599" s="103">
        <v>5.1163E-2</v>
      </c>
    </row>
    <row r="600" spans="4:11" ht="15.75" customHeight="1" x14ac:dyDescent="0.25">
      <c r="D600" s="33"/>
      <c r="E600" s="33"/>
      <c r="F600" s="81">
        <v>37389</v>
      </c>
      <c r="G600" s="103">
        <v>3.2502000000000003E-2</v>
      </c>
      <c r="H600" s="103">
        <v>3.8640000000000001E-2</v>
      </c>
      <c r="I600" s="103">
        <v>4.5444000000000005E-2</v>
      </c>
      <c r="J600" s="103"/>
      <c r="K600" s="103">
        <v>5.2206999999999996E-2</v>
      </c>
    </row>
    <row r="601" spans="4:11" ht="15.75" customHeight="1" x14ac:dyDescent="0.25">
      <c r="D601" s="33"/>
      <c r="E601" s="33"/>
      <c r="F601" s="81">
        <v>37390</v>
      </c>
      <c r="G601" s="103">
        <v>3.3494999999999997E-2</v>
      </c>
      <c r="H601" s="103">
        <v>3.9570000000000001E-2</v>
      </c>
      <c r="I601" s="103">
        <v>4.6189999999999995E-2</v>
      </c>
      <c r="J601" s="103"/>
      <c r="K601" s="103">
        <v>5.2755000000000003E-2</v>
      </c>
    </row>
    <row r="602" spans="4:11" ht="15.75" customHeight="1" x14ac:dyDescent="0.25">
      <c r="D602" s="33"/>
      <c r="E602" s="33"/>
      <c r="F602" s="81">
        <v>37391</v>
      </c>
      <c r="G602" s="103">
        <v>3.3078999999999997E-2</v>
      </c>
      <c r="H602" s="103">
        <v>3.9230000000000001E-2</v>
      </c>
      <c r="I602" s="103">
        <v>4.5727999999999998E-2</v>
      </c>
      <c r="J602" s="103"/>
      <c r="K602" s="103">
        <v>5.2440000000000001E-2</v>
      </c>
    </row>
    <row r="603" spans="4:11" ht="15.75" customHeight="1" x14ac:dyDescent="0.25">
      <c r="D603" s="33"/>
      <c r="E603" s="33"/>
      <c r="F603" s="81">
        <v>37392</v>
      </c>
      <c r="G603" s="103">
        <v>3.2412999999999997E-2</v>
      </c>
      <c r="H603" s="103">
        <v>3.841E-2</v>
      </c>
      <c r="I603" s="103">
        <v>4.5054999999999998E-2</v>
      </c>
      <c r="J603" s="103"/>
      <c r="K603" s="103">
        <v>5.1665000000000003E-2</v>
      </c>
    </row>
    <row r="604" spans="4:11" ht="15.75" customHeight="1" x14ac:dyDescent="0.25">
      <c r="D604" s="33"/>
      <c r="E604" s="33"/>
      <c r="F604" s="81">
        <v>37393</v>
      </c>
      <c r="G604" s="103">
        <v>3.3659000000000001E-2</v>
      </c>
      <c r="H604" s="103">
        <v>3.9559999999999998E-2</v>
      </c>
      <c r="I604" s="103">
        <v>4.5944000000000006E-2</v>
      </c>
      <c r="J604" s="103"/>
      <c r="K604" s="103">
        <v>5.2506000000000004E-2</v>
      </c>
    </row>
    <row r="605" spans="4:11" ht="15.75" customHeight="1" x14ac:dyDescent="0.25">
      <c r="D605" s="33"/>
      <c r="E605" s="33"/>
      <c r="F605" s="81">
        <v>37396</v>
      </c>
      <c r="G605" s="103">
        <v>3.2905999999999998E-2</v>
      </c>
      <c r="H605" s="103">
        <v>3.884E-2</v>
      </c>
      <c r="I605" s="103">
        <v>4.5269000000000004E-2</v>
      </c>
      <c r="J605" s="103"/>
      <c r="K605" s="103">
        <v>5.1982E-2</v>
      </c>
    </row>
    <row r="606" spans="4:11" ht="15.75" customHeight="1" x14ac:dyDescent="0.25">
      <c r="D606" s="33"/>
      <c r="E606" s="33"/>
      <c r="F606" s="81">
        <v>37397</v>
      </c>
      <c r="G606" s="103">
        <v>3.2235E-2</v>
      </c>
      <c r="H606" s="103">
        <v>3.8179999999999999E-2</v>
      </c>
      <c r="I606" s="103">
        <v>4.4701999999999999E-2</v>
      </c>
      <c r="J606" s="103"/>
      <c r="K606" s="103">
        <v>5.1481000000000006E-2</v>
      </c>
    </row>
    <row r="607" spans="4:11" ht="15.75" customHeight="1" x14ac:dyDescent="0.25">
      <c r="D607" s="33"/>
      <c r="E607" s="33"/>
      <c r="F607" s="81">
        <v>37398</v>
      </c>
      <c r="G607" s="103">
        <v>3.1815000000000003E-2</v>
      </c>
      <c r="H607" s="103">
        <v>3.773E-2</v>
      </c>
      <c r="I607" s="103">
        <v>4.4278000000000005E-2</v>
      </c>
      <c r="J607" s="103"/>
      <c r="K607" s="103">
        <v>5.1127000000000006E-2</v>
      </c>
    </row>
    <row r="608" spans="4:11" ht="15.75" customHeight="1" x14ac:dyDescent="0.25">
      <c r="D608" s="33"/>
      <c r="E608" s="33"/>
      <c r="F608" s="81">
        <v>37399</v>
      </c>
      <c r="G608" s="103">
        <v>3.2231000000000003E-2</v>
      </c>
      <c r="H608" s="103">
        <v>3.8179999999999999E-2</v>
      </c>
      <c r="I608" s="103">
        <v>4.4595999999999997E-2</v>
      </c>
      <c r="J608" s="103"/>
      <c r="K608" s="103">
        <v>5.1482E-2</v>
      </c>
    </row>
    <row r="609" spans="4:11" ht="15.75" customHeight="1" x14ac:dyDescent="0.25">
      <c r="D609" s="33"/>
      <c r="E609" s="33"/>
      <c r="F609" s="81">
        <v>37400</v>
      </c>
      <c r="G609" s="103">
        <v>3.2221E-2</v>
      </c>
      <c r="H609" s="103">
        <v>3.8109999999999998E-2</v>
      </c>
      <c r="I609" s="103">
        <v>4.4526000000000003E-2</v>
      </c>
      <c r="J609" s="103"/>
      <c r="K609" s="103">
        <v>5.1443000000000003E-2</v>
      </c>
    </row>
    <row r="610" spans="4:11" ht="15.75" customHeight="1" x14ac:dyDescent="0.25">
      <c r="D610" s="33"/>
      <c r="E610" s="33"/>
      <c r="F610" s="81">
        <v>37404</v>
      </c>
      <c r="G610" s="103">
        <v>3.2385000000000004E-2</v>
      </c>
      <c r="H610" s="103">
        <v>3.7999999999999999E-2</v>
      </c>
      <c r="I610" s="103">
        <v>4.4384E-2</v>
      </c>
      <c r="J610" s="103"/>
      <c r="K610" s="103">
        <v>5.1276999999999996E-2</v>
      </c>
    </row>
    <row r="611" spans="4:11" ht="15.75" customHeight="1" x14ac:dyDescent="0.25">
      <c r="D611" s="33"/>
      <c r="E611" s="33"/>
      <c r="F611" s="81">
        <v>37405</v>
      </c>
      <c r="G611" s="103">
        <v>3.1456999999999999E-2</v>
      </c>
      <c r="H611" s="103">
        <v>3.7229999999999999E-2</v>
      </c>
      <c r="I611" s="103">
        <v>4.3746E-2</v>
      </c>
      <c r="J611" s="103"/>
      <c r="K611" s="103">
        <v>5.0610999999999996E-2</v>
      </c>
    </row>
    <row r="612" spans="4:11" ht="15.75" customHeight="1" x14ac:dyDescent="0.25">
      <c r="D612" s="33"/>
      <c r="E612" s="33"/>
      <c r="F612" s="81">
        <v>37406</v>
      </c>
      <c r="G612" s="103">
        <v>3.1444E-2</v>
      </c>
      <c r="H612" s="103">
        <v>3.6610000000000004E-2</v>
      </c>
      <c r="I612" s="103">
        <v>4.3250999999999998E-2</v>
      </c>
      <c r="J612" s="103"/>
      <c r="K612" s="103">
        <v>5.0198E-2</v>
      </c>
    </row>
    <row r="613" spans="4:11" ht="15.75" customHeight="1" x14ac:dyDescent="0.25">
      <c r="D613" s="33"/>
      <c r="E613" s="33"/>
      <c r="F613" s="81">
        <v>37407</v>
      </c>
      <c r="G613" s="103">
        <v>3.1927999999999998E-2</v>
      </c>
      <c r="H613" s="103">
        <v>3.6799999999999999E-2</v>
      </c>
      <c r="I613" s="103">
        <v>4.3532000000000001E-2</v>
      </c>
      <c r="J613" s="103"/>
      <c r="K613" s="103">
        <v>5.0427E-2</v>
      </c>
    </row>
    <row r="614" spans="4:11" ht="15.75" customHeight="1" x14ac:dyDescent="0.25">
      <c r="D614" s="33"/>
      <c r="E614" s="33"/>
      <c r="F614" s="81">
        <v>37410</v>
      </c>
      <c r="G614" s="103">
        <v>3.1274000000000003E-2</v>
      </c>
      <c r="H614" s="103">
        <v>3.6290000000000003E-2</v>
      </c>
      <c r="I614" s="103">
        <v>4.2965999999999997E-2</v>
      </c>
      <c r="J614" s="103"/>
      <c r="K614" s="103">
        <v>4.9972000000000003E-2</v>
      </c>
    </row>
    <row r="615" spans="4:11" ht="15.75" customHeight="1" x14ac:dyDescent="0.25">
      <c r="D615" s="33"/>
      <c r="E615" s="33"/>
      <c r="F615" s="81">
        <v>37411</v>
      </c>
      <c r="G615" s="103">
        <v>3.1354E-2</v>
      </c>
      <c r="H615" s="103">
        <v>3.6429999999999997E-2</v>
      </c>
      <c r="I615" s="103">
        <v>4.3178000000000001E-2</v>
      </c>
      <c r="J615" s="103"/>
      <c r="K615" s="103">
        <v>5.0262000000000001E-2</v>
      </c>
    </row>
    <row r="616" spans="4:11" ht="15.75" customHeight="1" x14ac:dyDescent="0.25">
      <c r="D616" s="33"/>
      <c r="E616" s="33"/>
      <c r="F616" s="81">
        <v>37412</v>
      </c>
      <c r="G616" s="103">
        <v>3.1352000000000005E-2</v>
      </c>
      <c r="H616" s="103">
        <v>3.6670000000000001E-2</v>
      </c>
      <c r="I616" s="103">
        <v>4.3319000000000003E-2</v>
      </c>
      <c r="J616" s="103"/>
      <c r="K616" s="103">
        <v>5.0469E-2</v>
      </c>
    </row>
    <row r="617" spans="4:11" ht="15.75" customHeight="1" x14ac:dyDescent="0.25">
      <c r="D617" s="33"/>
      <c r="E617" s="33"/>
      <c r="F617" s="81">
        <v>37413</v>
      </c>
      <c r="G617" s="103">
        <v>3.0695999999999998E-2</v>
      </c>
      <c r="H617" s="103">
        <v>3.5729999999999998E-2</v>
      </c>
      <c r="I617" s="103">
        <v>4.2398999999999992E-2</v>
      </c>
      <c r="J617" s="103"/>
      <c r="K617" s="103">
        <v>4.9745999999999999E-2</v>
      </c>
    </row>
    <row r="618" spans="4:11" ht="15.75" customHeight="1" x14ac:dyDescent="0.25">
      <c r="D618" s="33"/>
      <c r="E618" s="33"/>
      <c r="F618" s="81">
        <v>37414</v>
      </c>
      <c r="G618" s="103">
        <v>3.1343999999999997E-2</v>
      </c>
      <c r="H618" s="103">
        <v>3.662E-2</v>
      </c>
      <c r="I618" s="103">
        <v>4.3211000000000006E-2</v>
      </c>
      <c r="J618" s="103"/>
      <c r="K618" s="103">
        <v>5.0658000000000002E-2</v>
      </c>
    </row>
    <row r="619" spans="4:11" ht="15.75" customHeight="1" x14ac:dyDescent="0.25">
      <c r="D619" s="33"/>
      <c r="E619" s="33"/>
      <c r="F619" s="81">
        <v>37417</v>
      </c>
      <c r="G619" s="103">
        <v>3.1095999999999999E-2</v>
      </c>
      <c r="H619" s="103">
        <v>3.6379999999999996E-2</v>
      </c>
      <c r="I619" s="103">
        <v>4.2962E-2</v>
      </c>
      <c r="J619" s="103"/>
      <c r="K619" s="103">
        <v>5.0263999999999996E-2</v>
      </c>
    </row>
    <row r="620" spans="4:11" ht="15.75" customHeight="1" x14ac:dyDescent="0.25">
      <c r="D620" s="33"/>
      <c r="E620" s="33"/>
      <c r="F620" s="81">
        <v>37418</v>
      </c>
      <c r="G620" s="103">
        <v>3.0435E-2</v>
      </c>
      <c r="H620" s="103">
        <v>3.5920000000000001E-2</v>
      </c>
      <c r="I620" s="103">
        <v>4.2430000000000002E-2</v>
      </c>
      <c r="J620" s="103"/>
      <c r="K620" s="103">
        <v>4.9726999999999993E-2</v>
      </c>
    </row>
    <row r="621" spans="4:11" ht="15.75" customHeight="1" x14ac:dyDescent="0.25">
      <c r="D621" s="33"/>
      <c r="E621" s="33"/>
      <c r="F621" s="81">
        <v>37419</v>
      </c>
      <c r="G621" s="103">
        <v>3.0350000000000002E-2</v>
      </c>
      <c r="H621" s="103">
        <v>3.5840000000000004E-2</v>
      </c>
      <c r="I621" s="103">
        <v>4.2287999999999999E-2</v>
      </c>
      <c r="J621" s="103"/>
      <c r="K621" s="103">
        <v>4.9623999999999995E-2</v>
      </c>
    </row>
    <row r="622" spans="4:11" ht="15.75" customHeight="1" x14ac:dyDescent="0.25">
      <c r="D622" s="33"/>
      <c r="E622" s="33"/>
      <c r="F622" s="81">
        <v>37420</v>
      </c>
      <c r="G622" s="103">
        <v>2.9769999999999998E-2</v>
      </c>
      <c r="H622" s="103">
        <v>3.5270000000000003E-2</v>
      </c>
      <c r="I622" s="103">
        <v>4.1721000000000001E-2</v>
      </c>
      <c r="J622" s="103"/>
      <c r="K622" s="103">
        <v>4.8986999999999996E-2</v>
      </c>
    </row>
    <row r="623" spans="4:11" ht="15.75" customHeight="1" x14ac:dyDescent="0.25">
      <c r="D623" s="33"/>
      <c r="E623" s="33"/>
      <c r="F623" s="81">
        <v>37421</v>
      </c>
      <c r="G623" s="103">
        <v>2.8849999999999997E-2</v>
      </c>
      <c r="H623" s="103">
        <v>3.422E-2</v>
      </c>
      <c r="I623" s="103">
        <v>4.0660999999999996E-2</v>
      </c>
      <c r="J623" s="103"/>
      <c r="K623" s="103">
        <v>4.7967000000000003E-2</v>
      </c>
    </row>
    <row r="624" spans="4:11" ht="15.75" customHeight="1" x14ac:dyDescent="0.25">
      <c r="D624" s="33"/>
      <c r="E624" s="33"/>
      <c r="F624" s="81">
        <v>37424</v>
      </c>
      <c r="G624" s="103">
        <v>2.9093000000000001E-2</v>
      </c>
      <c r="H624" s="103">
        <v>3.4460000000000005E-2</v>
      </c>
      <c r="I624" s="103">
        <v>4.1045999999999999E-2</v>
      </c>
      <c r="J624" s="103"/>
      <c r="K624" s="103">
        <v>4.8434999999999999E-2</v>
      </c>
    </row>
    <row r="625" spans="4:11" ht="15.75" customHeight="1" x14ac:dyDescent="0.25">
      <c r="D625" s="33"/>
      <c r="E625" s="33"/>
      <c r="F625" s="81">
        <v>37425</v>
      </c>
      <c r="G625" s="103">
        <v>2.8673999999999998E-2</v>
      </c>
      <c r="H625" s="103">
        <v>3.4159999999999996E-2</v>
      </c>
      <c r="I625" s="103">
        <v>4.0833000000000001E-2</v>
      </c>
      <c r="J625" s="103"/>
      <c r="K625" s="103">
        <v>4.8333000000000001E-2</v>
      </c>
    </row>
    <row r="626" spans="4:11" ht="15.75" customHeight="1" x14ac:dyDescent="0.25">
      <c r="D626" s="33"/>
      <c r="E626" s="33"/>
      <c r="F626" s="81">
        <v>37426</v>
      </c>
      <c r="G626" s="103">
        <v>2.7677E-2</v>
      </c>
      <c r="H626" s="103">
        <v>3.3110000000000001E-2</v>
      </c>
      <c r="I626" s="103">
        <v>3.9813000000000001E-2</v>
      </c>
      <c r="J626" s="103"/>
      <c r="K626" s="103">
        <v>4.7257E-2</v>
      </c>
    </row>
    <row r="627" spans="4:11" ht="15.75" customHeight="1" x14ac:dyDescent="0.25">
      <c r="D627" s="33"/>
      <c r="E627" s="33"/>
      <c r="F627" s="81">
        <v>37427</v>
      </c>
      <c r="G627" s="103">
        <v>2.8498000000000002E-2</v>
      </c>
      <c r="H627" s="103">
        <v>3.3840000000000002E-2</v>
      </c>
      <c r="I627" s="103">
        <v>4.0477999999999993E-2</v>
      </c>
      <c r="J627" s="103"/>
      <c r="K627" s="103">
        <v>4.7884999999999997E-2</v>
      </c>
    </row>
    <row r="628" spans="4:11" ht="15.75" customHeight="1" x14ac:dyDescent="0.25">
      <c r="D628" s="33"/>
      <c r="E628" s="33"/>
      <c r="F628" s="81">
        <v>37428</v>
      </c>
      <c r="G628" s="103">
        <v>2.8397000000000002E-2</v>
      </c>
      <c r="H628" s="103">
        <v>3.3639999999999996E-2</v>
      </c>
      <c r="I628" s="103">
        <v>4.0296999999999999E-2</v>
      </c>
      <c r="J628" s="103"/>
      <c r="K628" s="103">
        <v>4.7660999999999995E-2</v>
      </c>
    </row>
    <row r="629" spans="4:11" ht="15.75" customHeight="1" x14ac:dyDescent="0.25">
      <c r="D629" s="33"/>
      <c r="E629" s="33"/>
      <c r="F629" s="81">
        <v>37431</v>
      </c>
      <c r="G629" s="103">
        <v>2.8725000000000001E-2</v>
      </c>
      <c r="H629" s="103">
        <v>3.4259999999999999E-2</v>
      </c>
      <c r="I629" s="103">
        <v>4.0858999999999999E-2</v>
      </c>
      <c r="J629" s="103"/>
      <c r="K629" s="103">
        <v>4.8272000000000002E-2</v>
      </c>
    </row>
    <row r="630" spans="4:11" ht="15.75" customHeight="1" x14ac:dyDescent="0.25">
      <c r="D630" s="33"/>
      <c r="E630" s="33"/>
      <c r="F630" s="81">
        <v>37432</v>
      </c>
      <c r="G630" s="103">
        <v>2.8302000000000001E-2</v>
      </c>
      <c r="H630" s="103">
        <v>3.3849999999999998E-2</v>
      </c>
      <c r="I630" s="103">
        <v>4.0645000000000001E-2</v>
      </c>
      <c r="J630" s="103"/>
      <c r="K630" s="103">
        <v>4.8170000000000004E-2</v>
      </c>
    </row>
    <row r="631" spans="4:11" ht="15.75" customHeight="1" x14ac:dyDescent="0.25">
      <c r="D631" s="33"/>
      <c r="E631" s="33"/>
      <c r="F631" s="81">
        <v>37433</v>
      </c>
      <c r="G631" s="103">
        <v>2.7546000000000001E-2</v>
      </c>
      <c r="H631" s="103">
        <v>3.3070000000000002E-2</v>
      </c>
      <c r="I631" s="103">
        <v>3.9973999999999996E-2</v>
      </c>
      <c r="J631" s="103"/>
      <c r="K631" s="103">
        <v>4.7417000000000001E-2</v>
      </c>
    </row>
    <row r="632" spans="4:11" ht="15.75" customHeight="1" x14ac:dyDescent="0.25">
      <c r="D632" s="33"/>
      <c r="E632" s="33"/>
      <c r="F632" s="81">
        <v>37434</v>
      </c>
      <c r="G632" s="103">
        <v>2.8290000000000003E-2</v>
      </c>
      <c r="H632" s="103">
        <v>3.3799999999999997E-2</v>
      </c>
      <c r="I632" s="103">
        <v>4.0606999999999997E-2</v>
      </c>
      <c r="J632" s="103"/>
      <c r="K632" s="103">
        <v>4.8209999999999996E-2</v>
      </c>
    </row>
    <row r="633" spans="4:11" ht="15.75" customHeight="1" x14ac:dyDescent="0.25">
      <c r="D633" s="33"/>
      <c r="E633" s="33"/>
      <c r="F633" s="81">
        <v>37435</v>
      </c>
      <c r="G633" s="103">
        <v>2.8104000000000001E-2</v>
      </c>
      <c r="H633" s="103">
        <v>3.3549999999999996E-2</v>
      </c>
      <c r="I633" s="103">
        <v>4.0319000000000001E-2</v>
      </c>
      <c r="J633" s="103"/>
      <c r="K633" s="103">
        <v>4.7965000000000001E-2</v>
      </c>
    </row>
    <row r="634" spans="4:11" ht="15.75" customHeight="1" x14ac:dyDescent="0.25">
      <c r="D634" s="33"/>
      <c r="E634" s="33"/>
      <c r="F634" s="81">
        <v>37438</v>
      </c>
      <c r="G634" s="103">
        <v>2.8262999999999996E-2</v>
      </c>
      <c r="H634" s="103">
        <v>3.4029999999999998E-2</v>
      </c>
      <c r="I634" s="103">
        <v>4.0034E-2</v>
      </c>
      <c r="J634" s="103"/>
      <c r="K634" s="103">
        <v>4.7801999999999997E-2</v>
      </c>
    </row>
    <row r="635" spans="4:11" ht="15.75" customHeight="1" x14ac:dyDescent="0.25">
      <c r="D635" s="33"/>
      <c r="E635" s="33"/>
      <c r="F635" s="81">
        <v>37439</v>
      </c>
      <c r="G635" s="103">
        <v>2.7612999999999999E-2</v>
      </c>
      <c r="H635" s="103">
        <v>3.3450000000000001E-2</v>
      </c>
      <c r="I635" s="103">
        <v>3.9468000000000003E-2</v>
      </c>
      <c r="J635" s="103"/>
      <c r="K635" s="103">
        <v>4.7253999999999997E-2</v>
      </c>
    </row>
    <row r="636" spans="4:11" ht="15.75" customHeight="1" x14ac:dyDescent="0.25">
      <c r="D636" s="33"/>
      <c r="E636" s="33"/>
      <c r="F636" s="81">
        <v>37440</v>
      </c>
      <c r="G636" s="103">
        <v>2.7934999999999998E-2</v>
      </c>
      <c r="H636" s="103">
        <v>3.3680000000000002E-2</v>
      </c>
      <c r="I636" s="103">
        <v>3.9674999999999995E-2</v>
      </c>
      <c r="J636" s="103"/>
      <c r="K636" s="103">
        <v>4.7638999999999994E-2</v>
      </c>
    </row>
    <row r="637" spans="4:11" ht="15.75" customHeight="1" x14ac:dyDescent="0.25">
      <c r="D637" s="33"/>
      <c r="E637" s="33"/>
      <c r="F637" s="81">
        <v>37442</v>
      </c>
      <c r="G637" s="103">
        <v>2.8666000000000001E-2</v>
      </c>
      <c r="H637" s="103">
        <v>3.4340000000000002E-2</v>
      </c>
      <c r="I637" s="103">
        <v>4.0800000000000003E-2</v>
      </c>
      <c r="J637" s="103"/>
      <c r="K637" s="103">
        <v>4.8559999999999999E-2</v>
      </c>
    </row>
    <row r="638" spans="4:11" ht="15.75" customHeight="1" x14ac:dyDescent="0.25">
      <c r="D638" s="33"/>
      <c r="E638" s="33"/>
      <c r="F638" s="81">
        <v>37445</v>
      </c>
      <c r="G638" s="103">
        <v>2.7847E-2</v>
      </c>
      <c r="H638" s="103">
        <v>3.3860000000000001E-2</v>
      </c>
      <c r="I638" s="103">
        <v>4.0091000000000002E-2</v>
      </c>
      <c r="J638" s="103"/>
      <c r="K638" s="103">
        <v>4.7945000000000002E-2</v>
      </c>
    </row>
    <row r="639" spans="4:11" ht="15.75" customHeight="1" x14ac:dyDescent="0.25">
      <c r="D639" s="33"/>
      <c r="E639" s="33"/>
      <c r="F639" s="81">
        <v>37446</v>
      </c>
      <c r="G639" s="103">
        <v>2.6947000000000002E-2</v>
      </c>
      <c r="H639" s="103">
        <v>3.2869999999999996E-2</v>
      </c>
      <c r="I639" s="103">
        <v>3.9205000000000004E-2</v>
      </c>
      <c r="J639" s="103"/>
      <c r="K639" s="103">
        <v>4.7252000000000002E-2</v>
      </c>
    </row>
    <row r="640" spans="4:11" ht="15.75" customHeight="1" x14ac:dyDescent="0.25">
      <c r="D640" s="33"/>
      <c r="E640" s="33"/>
      <c r="F640" s="81">
        <v>37447</v>
      </c>
      <c r="G640" s="103">
        <v>2.5800999999999998E-2</v>
      </c>
      <c r="H640" s="103">
        <v>3.1579999999999997E-2</v>
      </c>
      <c r="I640" s="103">
        <v>3.7935999999999998E-2</v>
      </c>
      <c r="J640" s="103"/>
      <c r="K640" s="103">
        <v>4.6120999999999995E-2</v>
      </c>
    </row>
    <row r="641" spans="4:11" ht="15.75" customHeight="1" x14ac:dyDescent="0.25">
      <c r="D641" s="33"/>
      <c r="E641" s="33"/>
      <c r="F641" s="81">
        <v>37448</v>
      </c>
      <c r="G641" s="103">
        <v>2.5878000000000002E-2</v>
      </c>
      <c r="H641" s="103">
        <v>3.1910000000000001E-2</v>
      </c>
      <c r="I641" s="103">
        <v>3.8178999999999998E-2</v>
      </c>
      <c r="J641" s="103"/>
      <c r="K641" s="103">
        <v>4.6361999999999993E-2</v>
      </c>
    </row>
    <row r="642" spans="4:11" ht="15.75" customHeight="1" x14ac:dyDescent="0.25">
      <c r="D642" s="33"/>
      <c r="E642" s="33"/>
      <c r="F642" s="81">
        <v>37449</v>
      </c>
      <c r="G642" s="103">
        <v>2.521E-2</v>
      </c>
      <c r="H642" s="103">
        <v>3.117E-2</v>
      </c>
      <c r="I642" s="103">
        <v>3.7503000000000002E-2</v>
      </c>
      <c r="J642" s="103"/>
      <c r="K642" s="103">
        <v>4.5717999999999995E-2</v>
      </c>
    </row>
    <row r="643" spans="4:11" ht="15.75" customHeight="1" x14ac:dyDescent="0.25">
      <c r="D643" s="33"/>
      <c r="E643" s="33"/>
      <c r="F643" s="81">
        <v>37452</v>
      </c>
      <c r="G643" s="103">
        <v>2.5451000000000001E-2</v>
      </c>
      <c r="H643" s="103">
        <v>3.1600000000000003E-2</v>
      </c>
      <c r="I643" s="103">
        <v>3.7991000000000004E-2</v>
      </c>
      <c r="J643" s="103"/>
      <c r="K643" s="103">
        <v>4.6260000000000003E-2</v>
      </c>
    </row>
    <row r="644" spans="4:11" ht="15.75" customHeight="1" x14ac:dyDescent="0.25">
      <c r="D644" s="33"/>
      <c r="E644" s="33"/>
      <c r="F644" s="81">
        <v>37453</v>
      </c>
      <c r="G644" s="103">
        <v>2.6103999999999999E-2</v>
      </c>
      <c r="H644" s="103">
        <v>3.2029999999999996E-2</v>
      </c>
      <c r="I644" s="103">
        <v>3.8446000000000001E-2</v>
      </c>
      <c r="J644" s="103"/>
      <c r="K644" s="103">
        <v>4.6805000000000006E-2</v>
      </c>
    </row>
    <row r="645" spans="4:11" ht="15.75" customHeight="1" x14ac:dyDescent="0.25">
      <c r="D645" s="33"/>
      <c r="E645" s="33"/>
      <c r="F645" s="81">
        <v>37454</v>
      </c>
      <c r="G645" s="103">
        <v>2.6017999999999999E-2</v>
      </c>
      <c r="H645" s="103">
        <v>3.2000000000000001E-2</v>
      </c>
      <c r="I645" s="103">
        <v>3.8443999999999999E-2</v>
      </c>
      <c r="J645" s="103"/>
      <c r="K645" s="103">
        <v>4.6824999999999999E-2</v>
      </c>
    </row>
    <row r="646" spans="4:11" ht="15.75" customHeight="1" x14ac:dyDescent="0.25">
      <c r="D646" s="33"/>
      <c r="E646" s="33"/>
      <c r="F646" s="81">
        <v>37455</v>
      </c>
      <c r="G646" s="103">
        <v>2.4943E-2</v>
      </c>
      <c r="H646" s="103">
        <v>3.1009999999999999E-2</v>
      </c>
      <c r="I646" s="103">
        <v>3.7454000000000001E-2</v>
      </c>
      <c r="J646" s="103"/>
      <c r="K646" s="103">
        <v>4.6056999999999994E-2</v>
      </c>
    </row>
    <row r="647" spans="4:11" ht="15.75" customHeight="1" x14ac:dyDescent="0.25">
      <c r="D647" s="33"/>
      <c r="E647" s="33"/>
      <c r="F647" s="81">
        <v>37456</v>
      </c>
      <c r="G647" s="103">
        <v>2.4102000000000002E-2</v>
      </c>
      <c r="H647" s="103">
        <v>3.007E-2</v>
      </c>
      <c r="I647" s="103">
        <v>3.6497000000000002E-2</v>
      </c>
      <c r="J647" s="103"/>
      <c r="K647" s="103">
        <v>4.5193999999999998E-2</v>
      </c>
    </row>
    <row r="648" spans="4:11" ht="15.75" customHeight="1" x14ac:dyDescent="0.25">
      <c r="D648" s="33"/>
      <c r="E648" s="33"/>
      <c r="F648" s="81">
        <v>37459</v>
      </c>
      <c r="G648" s="103">
        <v>2.3435999999999998E-2</v>
      </c>
      <c r="H648" s="103">
        <v>2.913E-2</v>
      </c>
      <c r="I648" s="103">
        <v>3.5583999999999998E-2</v>
      </c>
      <c r="J648" s="103"/>
      <c r="K648" s="103">
        <v>4.4436999999999997E-2</v>
      </c>
    </row>
    <row r="649" spans="4:11" ht="15.75" customHeight="1" x14ac:dyDescent="0.25">
      <c r="D649" s="33"/>
      <c r="E649" s="33"/>
      <c r="F649" s="81">
        <v>37460</v>
      </c>
      <c r="G649" s="103">
        <v>2.2357000000000002E-2</v>
      </c>
      <c r="H649" s="103">
        <v>2.8140000000000002E-2</v>
      </c>
      <c r="I649" s="103">
        <v>3.4535999999999997E-2</v>
      </c>
      <c r="J649" s="103"/>
      <c r="K649" s="103">
        <v>4.4059000000000001E-2</v>
      </c>
    </row>
    <row r="650" spans="4:11" ht="15.75" customHeight="1" x14ac:dyDescent="0.25">
      <c r="D650" s="33"/>
      <c r="E650" s="33"/>
      <c r="F650" s="81">
        <v>37461</v>
      </c>
      <c r="G650" s="103">
        <v>2.2925000000000001E-2</v>
      </c>
      <c r="H650" s="103">
        <v>2.887E-2</v>
      </c>
      <c r="I650" s="103">
        <v>3.5227000000000001E-2</v>
      </c>
      <c r="J650" s="103"/>
      <c r="K650" s="103">
        <v>4.4851999999999996E-2</v>
      </c>
    </row>
    <row r="651" spans="4:11" ht="15.75" customHeight="1" x14ac:dyDescent="0.25">
      <c r="D651" s="33"/>
      <c r="E651" s="33"/>
      <c r="F651" s="81">
        <v>37462</v>
      </c>
      <c r="G651" s="103">
        <v>2.2579999999999999E-2</v>
      </c>
      <c r="H651" s="103">
        <v>2.7779999999999999E-2</v>
      </c>
      <c r="I651" s="103">
        <v>3.4214000000000001E-2</v>
      </c>
      <c r="J651" s="103"/>
      <c r="K651" s="103">
        <v>4.3801E-2</v>
      </c>
    </row>
    <row r="652" spans="4:11" ht="15.75" customHeight="1" x14ac:dyDescent="0.25">
      <c r="D652" s="33"/>
      <c r="E652" s="33"/>
      <c r="F652" s="81">
        <v>37463</v>
      </c>
      <c r="G652" s="103">
        <v>2.2179000000000001E-2</v>
      </c>
      <c r="H652" s="103">
        <v>2.7539999999999999E-2</v>
      </c>
      <c r="I652" s="103">
        <v>3.3921E-2</v>
      </c>
      <c r="J652" s="103"/>
      <c r="K652" s="103">
        <v>4.3817000000000002E-2</v>
      </c>
    </row>
    <row r="653" spans="4:11" ht="15.75" customHeight="1" x14ac:dyDescent="0.25">
      <c r="D653" s="33"/>
      <c r="E653" s="33"/>
      <c r="F653" s="81">
        <v>37466</v>
      </c>
      <c r="G653" s="103">
        <v>2.3868E-2</v>
      </c>
      <c r="H653" s="103">
        <v>2.9440000000000001E-2</v>
      </c>
      <c r="I653" s="103">
        <v>3.5729999999999998E-2</v>
      </c>
      <c r="J653" s="103"/>
      <c r="K653" s="103">
        <v>4.5609000000000004E-2</v>
      </c>
    </row>
    <row r="654" spans="4:11" ht="15.75" customHeight="1" x14ac:dyDescent="0.25">
      <c r="D654" s="33"/>
      <c r="E654" s="33"/>
      <c r="F654" s="81">
        <v>37467</v>
      </c>
      <c r="G654" s="103">
        <v>2.4190999999999997E-2</v>
      </c>
      <c r="H654" s="103">
        <v>2.9759999999999998E-2</v>
      </c>
      <c r="I654" s="103">
        <v>3.6146999999999999E-2</v>
      </c>
      <c r="J654" s="103"/>
      <c r="K654" s="103">
        <v>4.5850000000000002E-2</v>
      </c>
    </row>
    <row r="655" spans="4:11" ht="15.75" customHeight="1" x14ac:dyDescent="0.25">
      <c r="D655" s="33"/>
      <c r="E655" s="33"/>
      <c r="F655" s="81">
        <v>37468</v>
      </c>
      <c r="G655" s="103">
        <v>2.2339000000000001E-2</v>
      </c>
      <c r="H655" s="103">
        <v>2.7900000000000001E-2</v>
      </c>
      <c r="I655" s="103">
        <v>3.4463000000000001E-2</v>
      </c>
      <c r="J655" s="103"/>
      <c r="K655" s="103">
        <v>4.4588000000000003E-2</v>
      </c>
    </row>
    <row r="656" spans="4:11" ht="15.75" customHeight="1" x14ac:dyDescent="0.25">
      <c r="D656" s="33"/>
      <c r="E656" s="33"/>
      <c r="F656" s="81">
        <v>37469</v>
      </c>
      <c r="G656" s="103">
        <v>2.1213000000000003E-2</v>
      </c>
      <c r="H656" s="103">
        <v>2.666E-2</v>
      </c>
      <c r="I656" s="103">
        <v>3.3450000000000001E-2</v>
      </c>
      <c r="J656" s="103"/>
      <c r="K656" s="103">
        <v>4.3893000000000001E-2</v>
      </c>
    </row>
    <row r="657" spans="4:11" ht="15.75" customHeight="1" x14ac:dyDescent="0.25">
      <c r="D657" s="33"/>
      <c r="E657" s="33"/>
      <c r="F657" s="81">
        <v>37470</v>
      </c>
      <c r="G657" s="103">
        <v>0.02</v>
      </c>
      <c r="H657" s="103">
        <v>2.5150000000000002E-2</v>
      </c>
      <c r="I657" s="103">
        <v>3.2083E-2</v>
      </c>
      <c r="J657" s="103"/>
      <c r="K657" s="103">
        <v>4.2903999999999998E-2</v>
      </c>
    </row>
    <row r="658" spans="4:11" ht="15.75" customHeight="1" x14ac:dyDescent="0.25">
      <c r="D658" s="33"/>
      <c r="E658" s="33"/>
      <c r="F658" s="81">
        <v>37473</v>
      </c>
      <c r="G658" s="103">
        <v>1.8870999999999999E-2</v>
      </c>
      <c r="H658" s="103">
        <v>2.3709999999999998E-2</v>
      </c>
      <c r="I658" s="103">
        <v>3.1044000000000002E-2</v>
      </c>
      <c r="J658" s="103"/>
      <c r="K658" s="103">
        <v>4.2081999999999994E-2</v>
      </c>
    </row>
    <row r="659" spans="4:11" ht="15.75" customHeight="1" x14ac:dyDescent="0.25">
      <c r="D659" s="33"/>
      <c r="E659" s="33"/>
      <c r="F659" s="81">
        <v>37474</v>
      </c>
      <c r="G659" s="103">
        <v>2.0396000000000001E-2</v>
      </c>
      <c r="H659" s="103">
        <v>2.564E-2</v>
      </c>
      <c r="I659" s="103">
        <v>3.2452000000000002E-2</v>
      </c>
      <c r="J659" s="103"/>
      <c r="K659" s="103">
        <v>4.3314999999999999E-2</v>
      </c>
    </row>
    <row r="660" spans="4:11" ht="15.75" customHeight="1" x14ac:dyDescent="0.25">
      <c r="D660" s="33"/>
      <c r="E660" s="33"/>
      <c r="F660" s="81">
        <v>37475</v>
      </c>
      <c r="G660" s="103">
        <v>1.9747000000000001E-2</v>
      </c>
      <c r="H660" s="103">
        <v>2.4550000000000002E-2</v>
      </c>
      <c r="I660" s="103">
        <v>3.2635999999999998E-2</v>
      </c>
      <c r="J660" s="103"/>
      <c r="K660" s="103">
        <v>4.3038E-2</v>
      </c>
    </row>
    <row r="661" spans="4:11" ht="15.75" customHeight="1" x14ac:dyDescent="0.25">
      <c r="D661" s="33"/>
      <c r="E661" s="33"/>
      <c r="F661" s="81">
        <v>37476</v>
      </c>
      <c r="G661" s="103">
        <v>2.0794999999999998E-2</v>
      </c>
      <c r="H661" s="103">
        <v>2.5520000000000001E-2</v>
      </c>
      <c r="I661" s="103">
        <v>3.3492000000000001E-2</v>
      </c>
      <c r="J661" s="103"/>
      <c r="K661" s="103">
        <v>4.3944999999999998E-2</v>
      </c>
    </row>
    <row r="662" spans="4:11" ht="15.75" customHeight="1" x14ac:dyDescent="0.25">
      <c r="D662" s="33"/>
      <c r="E662" s="33"/>
      <c r="F662" s="81">
        <v>37477</v>
      </c>
      <c r="G662" s="103">
        <v>2.0625000000000001E-2</v>
      </c>
      <c r="H662" s="103">
        <v>2.5070000000000002E-2</v>
      </c>
      <c r="I662" s="103">
        <v>3.2466000000000002E-2</v>
      </c>
      <c r="J662" s="103"/>
      <c r="K662" s="103">
        <v>4.2549999999999998E-2</v>
      </c>
    </row>
    <row r="663" spans="4:11" ht="15.75" customHeight="1" x14ac:dyDescent="0.25">
      <c r="D663" s="33"/>
      <c r="E663" s="33"/>
      <c r="F663" s="81">
        <v>37480</v>
      </c>
      <c r="G663" s="103">
        <v>2.0702999999999999E-2</v>
      </c>
      <c r="H663" s="103">
        <v>2.5099999999999997E-2</v>
      </c>
      <c r="I663" s="103">
        <v>3.2294999999999997E-2</v>
      </c>
      <c r="J663" s="103"/>
      <c r="K663" s="103">
        <v>4.215E-2</v>
      </c>
    </row>
    <row r="664" spans="4:11" ht="15.75" customHeight="1" x14ac:dyDescent="0.25">
      <c r="D664" s="33"/>
      <c r="E664" s="33"/>
      <c r="F664" s="81">
        <v>37481</v>
      </c>
      <c r="G664" s="103">
        <v>1.9643000000000001E-2</v>
      </c>
      <c r="H664" s="103">
        <v>2.4E-2</v>
      </c>
      <c r="I664" s="103">
        <v>3.1139999999999998E-2</v>
      </c>
      <c r="J664" s="103"/>
      <c r="K664" s="103">
        <v>4.0852000000000006E-2</v>
      </c>
    </row>
    <row r="665" spans="4:11" ht="15.75" customHeight="1" x14ac:dyDescent="0.25">
      <c r="D665" s="33"/>
      <c r="E665" s="33"/>
      <c r="F665" s="81">
        <v>37482</v>
      </c>
      <c r="G665" s="103">
        <v>2.1514999999999999E-2</v>
      </c>
      <c r="H665" s="103">
        <v>2.5600000000000001E-2</v>
      </c>
      <c r="I665" s="103">
        <v>3.2431999999999996E-2</v>
      </c>
      <c r="J665" s="103"/>
      <c r="K665" s="103">
        <v>4.1193999999999995E-2</v>
      </c>
    </row>
    <row r="666" spans="4:11" ht="15.75" customHeight="1" x14ac:dyDescent="0.25">
      <c r="D666" s="33"/>
      <c r="E666" s="33"/>
      <c r="F666" s="81">
        <v>37483</v>
      </c>
      <c r="G666" s="103">
        <v>2.1840999999999999E-2</v>
      </c>
      <c r="H666" s="103">
        <v>2.6200000000000001E-2</v>
      </c>
      <c r="I666" s="103">
        <v>3.2875999999999996E-2</v>
      </c>
      <c r="J666" s="103"/>
      <c r="K666" s="103">
        <v>4.1801999999999999E-2</v>
      </c>
    </row>
    <row r="667" spans="4:11" ht="15.75" customHeight="1" x14ac:dyDescent="0.25">
      <c r="D667" s="33"/>
      <c r="E667" s="33"/>
      <c r="F667" s="81">
        <v>37484</v>
      </c>
      <c r="G667" s="103">
        <v>2.2578999999999998E-2</v>
      </c>
      <c r="H667" s="103">
        <v>2.7300000000000001E-2</v>
      </c>
      <c r="I667" s="103">
        <v>3.4182000000000004E-2</v>
      </c>
      <c r="J667" s="103"/>
      <c r="K667" s="103">
        <v>4.3243999999999998E-2</v>
      </c>
    </row>
    <row r="668" spans="4:11" ht="15.75" customHeight="1" x14ac:dyDescent="0.25">
      <c r="D668" s="33"/>
      <c r="E668" s="33"/>
      <c r="F668" s="81">
        <v>37487</v>
      </c>
      <c r="G668" s="103">
        <v>2.2084000000000003E-2</v>
      </c>
      <c r="H668" s="103">
        <v>2.6760000000000003E-2</v>
      </c>
      <c r="I668" s="103">
        <v>3.3769E-2</v>
      </c>
      <c r="J668" s="103"/>
      <c r="K668" s="103">
        <v>4.2838000000000001E-2</v>
      </c>
    </row>
    <row r="669" spans="4:11" ht="15.75" customHeight="1" x14ac:dyDescent="0.25">
      <c r="D669" s="33"/>
      <c r="E669" s="33"/>
      <c r="F669" s="81">
        <v>37488</v>
      </c>
      <c r="G669" s="103">
        <v>2.0682999999999997E-2</v>
      </c>
      <c r="H669" s="103">
        <v>2.5390000000000003E-2</v>
      </c>
      <c r="I669" s="103">
        <v>3.2396000000000001E-2</v>
      </c>
      <c r="J669" s="103"/>
      <c r="K669" s="103">
        <v>4.1474999999999998E-2</v>
      </c>
    </row>
    <row r="670" spans="4:11" ht="15.75" customHeight="1" x14ac:dyDescent="0.25">
      <c r="D670" s="33"/>
      <c r="E670" s="33"/>
      <c r="F670" s="81">
        <v>37489</v>
      </c>
      <c r="G670" s="103">
        <v>2.0886000000000002E-2</v>
      </c>
      <c r="H670" s="103">
        <v>2.5659999999999999E-2</v>
      </c>
      <c r="I670" s="103">
        <v>3.2687000000000001E-2</v>
      </c>
      <c r="J670" s="103"/>
      <c r="K670" s="103">
        <v>4.1971000000000001E-2</v>
      </c>
    </row>
    <row r="671" spans="4:11" ht="15.75" customHeight="1" x14ac:dyDescent="0.25">
      <c r="D671" s="33"/>
      <c r="E671" s="33"/>
      <c r="F671" s="81">
        <v>37490</v>
      </c>
      <c r="G671" s="103">
        <v>2.2082000000000001E-2</v>
      </c>
      <c r="H671" s="103">
        <v>2.6760000000000003E-2</v>
      </c>
      <c r="I671" s="103">
        <v>3.3805000000000002E-2</v>
      </c>
      <c r="J671" s="103"/>
      <c r="K671" s="103">
        <v>4.3166000000000003E-2</v>
      </c>
    </row>
    <row r="672" spans="4:11" ht="15.75" customHeight="1" x14ac:dyDescent="0.25">
      <c r="D672" s="33"/>
      <c r="E672" s="33"/>
      <c r="F672" s="81">
        <v>37491</v>
      </c>
      <c r="G672" s="103">
        <v>2.1582E-2</v>
      </c>
      <c r="H672" s="103">
        <v>2.5950000000000001E-2</v>
      </c>
      <c r="I672" s="103">
        <v>3.3082E-2</v>
      </c>
      <c r="J672" s="103"/>
      <c r="K672" s="103">
        <v>4.2333999999999997E-2</v>
      </c>
    </row>
    <row r="673" spans="4:11" ht="15.75" customHeight="1" x14ac:dyDescent="0.25">
      <c r="D673" s="33"/>
      <c r="E673" s="33"/>
      <c r="F673" s="81">
        <v>37494</v>
      </c>
      <c r="G673" s="103">
        <v>2.1579999999999998E-2</v>
      </c>
      <c r="H673" s="103">
        <v>2.5649999999999999E-2</v>
      </c>
      <c r="I673" s="103">
        <v>3.2841999999999996E-2</v>
      </c>
      <c r="J673" s="103"/>
      <c r="K673" s="103">
        <v>4.2236999999999997E-2</v>
      </c>
    </row>
    <row r="674" spans="4:11" ht="15.75" customHeight="1" x14ac:dyDescent="0.25">
      <c r="D674" s="33"/>
      <c r="E674" s="33"/>
      <c r="F674" s="81">
        <v>37495</v>
      </c>
      <c r="G674" s="103">
        <v>2.2245000000000001E-2</v>
      </c>
      <c r="H674" s="103">
        <v>2.6239999999999999E-2</v>
      </c>
      <c r="I674" s="103">
        <v>3.3461999999999999E-2</v>
      </c>
      <c r="J674" s="103"/>
      <c r="K674" s="103">
        <v>4.2816E-2</v>
      </c>
    </row>
    <row r="675" spans="4:11" ht="15.75" customHeight="1" x14ac:dyDescent="0.25">
      <c r="D675" s="33"/>
      <c r="E675" s="33"/>
      <c r="F675" s="81">
        <v>37496</v>
      </c>
      <c r="G675" s="103">
        <v>2.1661E-2</v>
      </c>
      <c r="H675" s="103">
        <v>2.564E-2</v>
      </c>
      <c r="I675" s="103">
        <v>3.2945000000000002E-2</v>
      </c>
      <c r="J675" s="103"/>
      <c r="K675" s="103">
        <v>4.2121000000000006E-2</v>
      </c>
    </row>
    <row r="676" spans="4:11" ht="15.75" customHeight="1" x14ac:dyDescent="0.25">
      <c r="D676" s="33"/>
      <c r="E676" s="33"/>
      <c r="F676" s="81">
        <v>37497</v>
      </c>
      <c r="G676" s="103">
        <v>2.1330000000000002E-2</v>
      </c>
      <c r="H676" s="103">
        <v>2.4780000000000003E-2</v>
      </c>
      <c r="I676" s="103">
        <v>3.2120000000000003E-2</v>
      </c>
      <c r="J676" s="103"/>
      <c r="K676" s="103">
        <v>4.1374000000000001E-2</v>
      </c>
    </row>
    <row r="677" spans="4:11" ht="15.75" customHeight="1" x14ac:dyDescent="0.25">
      <c r="D677" s="33"/>
      <c r="E677" s="33"/>
      <c r="F677" s="81">
        <v>37498</v>
      </c>
      <c r="G677" s="103">
        <v>2.1489999999999999E-2</v>
      </c>
      <c r="H677" s="103">
        <v>2.4840000000000001E-2</v>
      </c>
      <c r="I677" s="103">
        <v>3.1949999999999999E-2</v>
      </c>
      <c r="J677" s="103"/>
      <c r="K677" s="103">
        <v>4.1409000000000001E-2</v>
      </c>
    </row>
    <row r="678" spans="4:11" ht="15.75" customHeight="1" x14ac:dyDescent="0.25">
      <c r="D678" s="33"/>
      <c r="E678" s="33"/>
      <c r="F678" s="81">
        <v>37502</v>
      </c>
      <c r="G678" s="103">
        <v>1.9798E-2</v>
      </c>
      <c r="H678" s="103">
        <v>2.291E-2</v>
      </c>
      <c r="I678" s="103">
        <v>3.0030999999999999E-2</v>
      </c>
      <c r="J678" s="103"/>
      <c r="K678" s="103">
        <v>3.9626999999999996E-2</v>
      </c>
    </row>
    <row r="679" spans="4:11" ht="15.75" customHeight="1" x14ac:dyDescent="0.25">
      <c r="D679" s="33"/>
      <c r="E679" s="33"/>
      <c r="F679" s="81">
        <v>37503</v>
      </c>
      <c r="G679" s="103">
        <v>2.0039999999999999E-2</v>
      </c>
      <c r="H679" s="103">
        <v>2.308E-2</v>
      </c>
      <c r="I679" s="103">
        <v>3.0030999999999999E-2</v>
      </c>
      <c r="J679" s="103"/>
      <c r="K679" s="103">
        <v>3.9607999999999997E-2</v>
      </c>
    </row>
    <row r="680" spans="4:11" ht="15.75" customHeight="1" x14ac:dyDescent="0.25">
      <c r="D680" s="33"/>
      <c r="E680" s="33"/>
      <c r="F680" s="81">
        <v>37504</v>
      </c>
      <c r="G680" s="103">
        <v>1.9474000000000002E-2</v>
      </c>
      <c r="H680" s="103">
        <v>2.2579999999999999E-2</v>
      </c>
      <c r="I680" s="103">
        <v>2.9520000000000001E-2</v>
      </c>
      <c r="J680" s="103"/>
      <c r="K680" s="103">
        <v>3.925E-2</v>
      </c>
    </row>
    <row r="681" spans="4:11" ht="15.75" customHeight="1" x14ac:dyDescent="0.25">
      <c r="D681" s="33"/>
      <c r="E681" s="33"/>
      <c r="F681" s="81">
        <v>37505</v>
      </c>
      <c r="G681" s="103">
        <v>2.0436999999999997E-2</v>
      </c>
      <c r="H681" s="103">
        <v>2.3559999999999998E-2</v>
      </c>
      <c r="I681" s="103">
        <v>3.0400999999999997E-2</v>
      </c>
      <c r="J681" s="103"/>
      <c r="K681" s="103">
        <v>4.0113000000000003E-2</v>
      </c>
    </row>
    <row r="682" spans="4:11" ht="15.75" customHeight="1" x14ac:dyDescent="0.25">
      <c r="D682" s="33"/>
      <c r="E682" s="33"/>
      <c r="F682" s="81">
        <v>37508</v>
      </c>
      <c r="G682" s="103">
        <v>2.1248E-2</v>
      </c>
      <c r="H682" s="103">
        <v>2.436E-2</v>
      </c>
      <c r="I682" s="103">
        <v>3.1051000000000002E-2</v>
      </c>
      <c r="J682" s="103"/>
      <c r="K682" s="103">
        <v>4.0585000000000003E-2</v>
      </c>
    </row>
    <row r="683" spans="4:11" ht="15.75" customHeight="1" x14ac:dyDescent="0.25">
      <c r="D683" s="33"/>
      <c r="E683" s="33"/>
      <c r="F683" s="81">
        <v>37509</v>
      </c>
      <c r="G683" s="103">
        <v>2.1086000000000001E-2</v>
      </c>
      <c r="H683" s="103">
        <v>2.4109999999999999E-2</v>
      </c>
      <c r="I683" s="103">
        <v>3.057E-2</v>
      </c>
      <c r="J683" s="103"/>
      <c r="K683" s="103">
        <v>3.9940999999999997E-2</v>
      </c>
    </row>
    <row r="684" spans="4:11" ht="15.75" customHeight="1" x14ac:dyDescent="0.25">
      <c r="D684" s="33"/>
      <c r="E684" s="33"/>
      <c r="F684" s="81">
        <v>37510</v>
      </c>
      <c r="G684" s="103">
        <v>2.1655999999999998E-2</v>
      </c>
      <c r="H684" s="103">
        <v>2.4910000000000002E-2</v>
      </c>
      <c r="I684" s="103">
        <v>3.1288999999999997E-2</v>
      </c>
      <c r="J684" s="103"/>
      <c r="K684" s="103">
        <v>4.0583999999999995E-2</v>
      </c>
    </row>
    <row r="685" spans="4:11" ht="15.75" customHeight="1" x14ac:dyDescent="0.25">
      <c r="D685" s="33"/>
      <c r="E685" s="33"/>
      <c r="F685" s="81">
        <v>37511</v>
      </c>
      <c r="G685" s="103">
        <v>2.0759E-2</v>
      </c>
      <c r="H685" s="103">
        <v>2.41E-2</v>
      </c>
      <c r="I685" s="103">
        <v>3.0224999999999998E-2</v>
      </c>
      <c r="J685" s="103"/>
      <c r="K685" s="103">
        <v>3.9599999999999996E-2</v>
      </c>
    </row>
    <row r="686" spans="4:11" ht="15.75" customHeight="1" x14ac:dyDescent="0.25">
      <c r="D686" s="33"/>
      <c r="E686" s="33"/>
      <c r="F686" s="81">
        <v>37512</v>
      </c>
      <c r="G686" s="103">
        <v>2.0428999999999999E-2</v>
      </c>
      <c r="H686" s="103">
        <v>2.368E-2</v>
      </c>
      <c r="I686" s="103">
        <v>2.9708999999999999E-2</v>
      </c>
      <c r="J686" s="103"/>
      <c r="K686" s="103">
        <v>3.9051999999999996E-2</v>
      </c>
    </row>
    <row r="687" spans="4:11" ht="15.75" customHeight="1" x14ac:dyDescent="0.25">
      <c r="D687" s="33"/>
      <c r="E687" s="33"/>
      <c r="F687" s="81">
        <v>37515</v>
      </c>
      <c r="G687" s="103">
        <v>2.0836999999999998E-2</v>
      </c>
      <c r="H687" s="103">
        <v>2.4009999999999997E-2</v>
      </c>
      <c r="I687" s="103">
        <v>2.9946E-2</v>
      </c>
      <c r="J687" s="103"/>
      <c r="K687" s="103">
        <v>3.9126000000000001E-2</v>
      </c>
    </row>
    <row r="688" spans="4:11" ht="15.75" customHeight="1" x14ac:dyDescent="0.25">
      <c r="D688" s="33"/>
      <c r="E688" s="33"/>
      <c r="F688" s="81">
        <v>37516</v>
      </c>
      <c r="G688" s="103">
        <v>1.9934E-2</v>
      </c>
      <c r="H688" s="103">
        <v>2.3029999999999998E-2</v>
      </c>
      <c r="I688" s="103">
        <v>2.8988999999999997E-2</v>
      </c>
      <c r="J688" s="103"/>
      <c r="K688" s="103">
        <v>3.8172000000000005E-2</v>
      </c>
    </row>
    <row r="689" spans="4:11" ht="15.75" customHeight="1" x14ac:dyDescent="0.25">
      <c r="D689" s="33"/>
      <c r="E689" s="33"/>
      <c r="F689" s="81">
        <v>37517</v>
      </c>
      <c r="G689" s="103">
        <v>1.9932000000000002E-2</v>
      </c>
      <c r="H689" s="103">
        <v>2.3359999999999999E-2</v>
      </c>
      <c r="I689" s="103">
        <v>2.9123E-2</v>
      </c>
      <c r="J689" s="103"/>
      <c r="K689" s="103">
        <v>3.8413000000000003E-2</v>
      </c>
    </row>
    <row r="690" spans="4:11" ht="15.75" customHeight="1" x14ac:dyDescent="0.25">
      <c r="D690" s="33"/>
      <c r="E690" s="33"/>
      <c r="F690" s="81">
        <v>37518</v>
      </c>
      <c r="G690" s="103">
        <v>1.9109000000000001E-2</v>
      </c>
      <c r="H690" s="103">
        <v>2.239E-2</v>
      </c>
      <c r="I690" s="103">
        <v>2.8338000000000002E-2</v>
      </c>
      <c r="J690" s="103"/>
      <c r="K690" s="103">
        <v>3.7761000000000003E-2</v>
      </c>
    </row>
    <row r="691" spans="4:11" ht="15.75" customHeight="1" x14ac:dyDescent="0.25">
      <c r="D691" s="33"/>
      <c r="E691" s="33"/>
      <c r="F691" s="81">
        <v>37519</v>
      </c>
      <c r="G691" s="103">
        <v>1.9181999999999998E-2</v>
      </c>
      <c r="H691" s="103">
        <v>2.2440000000000002E-2</v>
      </c>
      <c r="I691" s="103">
        <v>2.8330999999999999E-2</v>
      </c>
      <c r="J691" s="103"/>
      <c r="K691" s="103">
        <v>3.7850000000000002E-2</v>
      </c>
    </row>
    <row r="692" spans="4:11" ht="15.75" customHeight="1" x14ac:dyDescent="0.25">
      <c r="D692" s="33"/>
      <c r="E692" s="33"/>
      <c r="F692" s="81">
        <v>37522</v>
      </c>
      <c r="G692" s="103">
        <v>1.8932000000000001E-2</v>
      </c>
      <c r="H692" s="103">
        <v>2.198E-2</v>
      </c>
      <c r="I692" s="103">
        <v>2.7547000000000002E-2</v>
      </c>
      <c r="J692" s="103"/>
      <c r="K692" s="103">
        <v>3.6943000000000004E-2</v>
      </c>
    </row>
    <row r="693" spans="4:11" ht="15.75" customHeight="1" x14ac:dyDescent="0.25">
      <c r="D693" s="33"/>
      <c r="E693" s="33"/>
      <c r="F693" s="81">
        <v>37523</v>
      </c>
      <c r="G693" s="103">
        <v>1.8763999999999999E-2</v>
      </c>
      <c r="H693" s="103">
        <v>2.1530000000000001E-2</v>
      </c>
      <c r="I693" s="103">
        <v>2.6934999999999997E-2</v>
      </c>
      <c r="J693" s="103"/>
      <c r="K693" s="103">
        <v>3.6445999999999999E-2</v>
      </c>
    </row>
    <row r="694" spans="4:11" ht="15.75" customHeight="1" x14ac:dyDescent="0.25">
      <c r="D694" s="33"/>
      <c r="E694" s="33"/>
      <c r="F694" s="81">
        <v>37524</v>
      </c>
      <c r="G694" s="103">
        <v>1.9504000000000001E-2</v>
      </c>
      <c r="H694" s="103">
        <v>2.2429999999999999E-2</v>
      </c>
      <c r="I694" s="103">
        <v>2.7916E-2</v>
      </c>
      <c r="J694" s="103"/>
      <c r="K694" s="103">
        <v>3.7475000000000001E-2</v>
      </c>
    </row>
    <row r="695" spans="4:11" ht="15.75" customHeight="1" x14ac:dyDescent="0.25">
      <c r="D695" s="33"/>
      <c r="E695" s="33"/>
      <c r="F695" s="81">
        <v>37525</v>
      </c>
      <c r="G695" s="103">
        <v>1.9390000000000001E-2</v>
      </c>
      <c r="H695" s="103">
        <v>2.2290000000000001E-2</v>
      </c>
      <c r="I695" s="103">
        <v>2.8083999999999998E-2</v>
      </c>
      <c r="J695" s="103"/>
      <c r="K695" s="103">
        <v>3.764E-2</v>
      </c>
    </row>
    <row r="696" spans="4:11" ht="15.75" customHeight="1" x14ac:dyDescent="0.25">
      <c r="D696" s="33"/>
      <c r="E696" s="33"/>
      <c r="F696" s="81">
        <v>37526</v>
      </c>
      <c r="G696" s="103">
        <v>1.7950999999999998E-2</v>
      </c>
      <c r="H696" s="103">
        <v>2.0760000000000001E-2</v>
      </c>
      <c r="I696" s="103">
        <v>2.6751E-2</v>
      </c>
      <c r="J696" s="103"/>
      <c r="K696" s="103">
        <v>3.6583999999999998E-2</v>
      </c>
    </row>
    <row r="697" spans="4:11" ht="15.75" customHeight="1" x14ac:dyDescent="0.25">
      <c r="D697" s="33"/>
      <c r="E697" s="33"/>
      <c r="F697" s="81">
        <v>37529</v>
      </c>
      <c r="G697" s="103">
        <v>1.6833000000000001E-2</v>
      </c>
      <c r="H697" s="103">
        <v>1.9570000000000001E-2</v>
      </c>
      <c r="I697" s="103">
        <v>2.5597999999999999E-2</v>
      </c>
      <c r="J697" s="103"/>
      <c r="K697" s="103">
        <v>3.5942000000000002E-2</v>
      </c>
    </row>
    <row r="698" spans="4:11" ht="15.75" customHeight="1" x14ac:dyDescent="0.25">
      <c r="D698" s="33"/>
      <c r="E698" s="33"/>
      <c r="F698" s="81">
        <v>37530</v>
      </c>
      <c r="G698" s="103">
        <v>1.7788999999999999E-2</v>
      </c>
      <c r="H698" s="103">
        <v>2.0950000000000003E-2</v>
      </c>
      <c r="I698" s="103">
        <v>2.7220000000000001E-2</v>
      </c>
      <c r="J698" s="103"/>
      <c r="K698" s="103">
        <v>3.7151999999999998E-2</v>
      </c>
    </row>
    <row r="699" spans="4:11" ht="15.75" customHeight="1" x14ac:dyDescent="0.25">
      <c r="D699" s="33"/>
      <c r="E699" s="33"/>
      <c r="F699" s="81">
        <v>37531</v>
      </c>
      <c r="G699" s="103">
        <v>1.7146999999999999E-2</v>
      </c>
      <c r="H699" s="103">
        <v>2.0179999999999997E-2</v>
      </c>
      <c r="I699" s="103">
        <v>2.6674000000000003E-2</v>
      </c>
      <c r="J699" s="103"/>
      <c r="K699" s="103">
        <v>3.6671000000000002E-2</v>
      </c>
    </row>
    <row r="700" spans="4:11" ht="15.75" customHeight="1" x14ac:dyDescent="0.25">
      <c r="D700" s="33"/>
      <c r="E700" s="33"/>
      <c r="F700" s="81">
        <v>37532</v>
      </c>
      <c r="G700" s="103">
        <v>1.7305000000000001E-2</v>
      </c>
      <c r="H700" s="103">
        <v>2.0499999999999997E-2</v>
      </c>
      <c r="I700" s="103">
        <v>2.6841E-2</v>
      </c>
      <c r="J700" s="103"/>
      <c r="K700" s="103">
        <v>3.6835E-2</v>
      </c>
    </row>
    <row r="701" spans="4:11" ht="15.75" customHeight="1" x14ac:dyDescent="0.25">
      <c r="D701" s="33"/>
      <c r="E701" s="33"/>
      <c r="F701" s="81">
        <v>37533</v>
      </c>
      <c r="G701" s="103">
        <v>1.7861999999999999E-2</v>
      </c>
      <c r="H701" s="103">
        <v>2.0550000000000002E-2</v>
      </c>
      <c r="I701" s="103">
        <v>2.6831999999999998E-2</v>
      </c>
      <c r="J701" s="103"/>
      <c r="K701" s="103">
        <v>3.6645999999999998E-2</v>
      </c>
    </row>
    <row r="702" spans="4:11" ht="15.75" customHeight="1" x14ac:dyDescent="0.25">
      <c r="D702" s="33"/>
      <c r="E702" s="33"/>
      <c r="F702" s="81">
        <v>37536</v>
      </c>
      <c r="G702" s="103">
        <v>1.7297E-2</v>
      </c>
      <c r="H702" s="103">
        <v>2.009E-2</v>
      </c>
      <c r="I702" s="103">
        <v>2.6114999999999999E-2</v>
      </c>
      <c r="J702" s="103"/>
      <c r="K702" s="103">
        <v>3.6131000000000003E-2</v>
      </c>
    </row>
    <row r="703" spans="4:11" ht="15.75" customHeight="1" x14ac:dyDescent="0.25">
      <c r="D703" s="33"/>
      <c r="E703" s="33"/>
      <c r="F703" s="81">
        <v>37537</v>
      </c>
      <c r="G703" s="103">
        <v>1.7779E-2</v>
      </c>
      <c r="H703" s="103">
        <v>2.0630000000000003E-2</v>
      </c>
      <c r="I703" s="103">
        <v>2.6553E-2</v>
      </c>
      <c r="J703" s="103"/>
      <c r="K703" s="103">
        <v>3.6331000000000002E-2</v>
      </c>
    </row>
    <row r="704" spans="4:11" ht="15.75" customHeight="1" x14ac:dyDescent="0.25">
      <c r="D704" s="33"/>
      <c r="E704" s="33"/>
      <c r="F704" s="81">
        <v>37538</v>
      </c>
      <c r="G704" s="103">
        <v>1.6647000000000002E-2</v>
      </c>
      <c r="H704" s="103">
        <v>1.9429999999999999E-2</v>
      </c>
      <c r="I704" s="103">
        <v>2.5633E-2</v>
      </c>
      <c r="J704" s="103"/>
      <c r="K704" s="103">
        <v>3.567E-2</v>
      </c>
    </row>
    <row r="705" spans="4:11" ht="15.75" customHeight="1" x14ac:dyDescent="0.25">
      <c r="D705" s="33"/>
      <c r="E705" s="33"/>
      <c r="F705" s="81">
        <v>37539</v>
      </c>
      <c r="G705" s="103">
        <v>1.721E-2</v>
      </c>
      <c r="H705" s="103">
        <v>1.992E-2</v>
      </c>
      <c r="I705" s="103">
        <v>2.6308999999999999E-2</v>
      </c>
      <c r="J705" s="103"/>
      <c r="K705" s="103">
        <v>3.6566000000000001E-2</v>
      </c>
    </row>
    <row r="706" spans="4:11" ht="15.75" customHeight="1" x14ac:dyDescent="0.25">
      <c r="D706" s="33"/>
      <c r="E706" s="33"/>
      <c r="F706" s="81">
        <v>37540</v>
      </c>
      <c r="G706" s="103">
        <v>1.8177000000000002E-2</v>
      </c>
      <c r="H706" s="103">
        <v>2.1070000000000002E-2</v>
      </c>
      <c r="I706" s="103">
        <v>2.7698E-2</v>
      </c>
      <c r="J706" s="103"/>
      <c r="K706" s="103">
        <v>3.7782000000000003E-2</v>
      </c>
    </row>
    <row r="707" spans="4:11" ht="15.75" customHeight="1" x14ac:dyDescent="0.25">
      <c r="D707" s="33"/>
      <c r="E707" s="33"/>
      <c r="F707" s="81">
        <v>37544</v>
      </c>
      <c r="G707" s="103">
        <v>1.9894999999999999E-2</v>
      </c>
      <c r="H707" s="103">
        <v>2.3029999999999998E-2</v>
      </c>
      <c r="I707" s="103">
        <v>2.9834999999999997E-2</v>
      </c>
      <c r="J707" s="103"/>
      <c r="K707" s="103">
        <v>3.9927000000000004E-2</v>
      </c>
    </row>
    <row r="708" spans="4:11" ht="15.75" customHeight="1" x14ac:dyDescent="0.25">
      <c r="D708" s="33"/>
      <c r="E708" s="33"/>
      <c r="F708" s="81">
        <v>37545</v>
      </c>
      <c r="G708" s="103">
        <v>2.0059E-2</v>
      </c>
      <c r="H708" s="103">
        <v>2.3259999999999999E-2</v>
      </c>
      <c r="I708" s="103">
        <v>3.0461000000000002E-2</v>
      </c>
      <c r="J708" s="103"/>
      <c r="K708" s="103">
        <v>4.0480000000000002E-2</v>
      </c>
    </row>
    <row r="709" spans="4:11" ht="15.75" customHeight="1" x14ac:dyDescent="0.25">
      <c r="D709" s="33"/>
      <c r="E709" s="33"/>
      <c r="F709" s="81">
        <v>37546</v>
      </c>
      <c r="G709" s="103">
        <v>2.1295999999999999E-2</v>
      </c>
      <c r="H709" s="103">
        <v>2.4840000000000001E-2</v>
      </c>
      <c r="I709" s="103">
        <v>3.2176000000000003E-2</v>
      </c>
      <c r="J709" s="103"/>
      <c r="K709" s="103">
        <v>4.2001999999999998E-2</v>
      </c>
    </row>
    <row r="710" spans="4:11" ht="15.75" customHeight="1" x14ac:dyDescent="0.25">
      <c r="D710" s="33"/>
      <c r="E710" s="33"/>
      <c r="F710" s="81">
        <v>37547</v>
      </c>
      <c r="G710" s="103">
        <v>2.0478999999999997E-2</v>
      </c>
      <c r="H710" s="103">
        <v>2.3709999999999998E-2</v>
      </c>
      <c r="I710" s="103">
        <v>3.0912000000000002E-2</v>
      </c>
      <c r="J710" s="103"/>
      <c r="K710" s="103">
        <v>4.1052999999999999E-2</v>
      </c>
    </row>
    <row r="711" spans="4:11" ht="15.75" customHeight="1" x14ac:dyDescent="0.25">
      <c r="D711" s="33"/>
      <c r="E711" s="33"/>
      <c r="F711" s="81">
        <v>37550</v>
      </c>
      <c r="G711" s="103">
        <v>2.2057000000000004E-2</v>
      </c>
      <c r="H711" s="103">
        <v>2.5399999999999999E-2</v>
      </c>
      <c r="I711" s="103">
        <v>3.2423E-2</v>
      </c>
      <c r="J711" s="103"/>
      <c r="K711" s="103">
        <v>4.2510000000000006E-2</v>
      </c>
    </row>
    <row r="712" spans="4:11" ht="15.75" customHeight="1" x14ac:dyDescent="0.25">
      <c r="D712" s="33"/>
      <c r="E712" s="33"/>
      <c r="F712" s="81">
        <v>37551</v>
      </c>
      <c r="G712" s="103">
        <v>2.1812000000000002E-2</v>
      </c>
      <c r="H712" s="103">
        <v>2.5259999999999998E-2</v>
      </c>
      <c r="I712" s="103">
        <v>3.2351999999999999E-2</v>
      </c>
      <c r="J712" s="103"/>
      <c r="K712" s="103">
        <v>4.2583999999999997E-2</v>
      </c>
    </row>
    <row r="713" spans="4:11" ht="15.75" customHeight="1" x14ac:dyDescent="0.25">
      <c r="D713" s="33"/>
      <c r="E713" s="33"/>
      <c r="F713" s="81">
        <v>37552</v>
      </c>
      <c r="G713" s="103">
        <v>2.1400000000000002E-2</v>
      </c>
      <c r="H713" s="103">
        <v>2.4900000000000002E-2</v>
      </c>
      <c r="I713" s="103">
        <v>3.1963999999999999E-2</v>
      </c>
      <c r="J713" s="103"/>
      <c r="K713" s="103">
        <v>4.231E-2</v>
      </c>
    </row>
    <row r="714" spans="4:11" ht="15.75" customHeight="1" x14ac:dyDescent="0.25">
      <c r="D714" s="33"/>
      <c r="E714" s="33"/>
      <c r="F714" s="81">
        <v>37553</v>
      </c>
      <c r="G714" s="103">
        <v>2.0609000000000002E-2</v>
      </c>
      <c r="H714" s="103">
        <v>2.487E-2</v>
      </c>
      <c r="I714" s="103">
        <v>3.0908000000000001E-2</v>
      </c>
      <c r="J714" s="103"/>
      <c r="K714" s="103">
        <v>4.1147000000000003E-2</v>
      </c>
    </row>
    <row r="715" spans="4:11" ht="15.75" customHeight="1" x14ac:dyDescent="0.25">
      <c r="D715" s="33"/>
      <c r="E715" s="33"/>
      <c r="F715" s="81">
        <v>37554</v>
      </c>
      <c r="G715" s="103">
        <v>1.9809E-2</v>
      </c>
      <c r="H715" s="103">
        <v>2.418E-2</v>
      </c>
      <c r="I715" s="103">
        <v>3.0274000000000002E-2</v>
      </c>
      <c r="J715" s="103"/>
      <c r="K715" s="103">
        <v>4.0913999999999999E-2</v>
      </c>
    </row>
    <row r="716" spans="4:11" ht="15.75" customHeight="1" x14ac:dyDescent="0.25">
      <c r="D716" s="33"/>
      <c r="E716" s="33"/>
      <c r="F716" s="81">
        <v>37557</v>
      </c>
      <c r="G716" s="103">
        <v>1.8931E-2</v>
      </c>
      <c r="H716" s="103">
        <v>2.3450000000000002E-2</v>
      </c>
      <c r="I716" s="103">
        <v>2.9643000000000003E-2</v>
      </c>
      <c r="J716" s="103"/>
      <c r="K716" s="103">
        <v>4.0854999999999995E-2</v>
      </c>
    </row>
    <row r="717" spans="4:11" ht="15.75" customHeight="1" x14ac:dyDescent="0.25">
      <c r="D717" s="33"/>
      <c r="E717" s="33"/>
      <c r="F717" s="81">
        <v>37558</v>
      </c>
      <c r="G717" s="103">
        <v>1.7576999999999999E-2</v>
      </c>
      <c r="H717" s="103">
        <v>2.206E-2</v>
      </c>
      <c r="I717" s="103">
        <v>2.8041E-2</v>
      </c>
      <c r="J717" s="103"/>
      <c r="K717" s="103">
        <v>3.9382E-2</v>
      </c>
    </row>
    <row r="718" spans="4:11" ht="15.75" customHeight="1" x14ac:dyDescent="0.25">
      <c r="D718" s="33"/>
      <c r="E718" s="33"/>
      <c r="F718" s="81">
        <v>37559</v>
      </c>
      <c r="G718" s="103">
        <v>1.7417999999999999E-2</v>
      </c>
      <c r="H718" s="103">
        <v>2.188E-2</v>
      </c>
      <c r="I718" s="103">
        <v>2.8037999999999997E-2</v>
      </c>
      <c r="J718" s="103"/>
      <c r="K718" s="103">
        <v>3.9609999999999999E-2</v>
      </c>
    </row>
    <row r="719" spans="4:11" ht="15.75" customHeight="1" x14ac:dyDescent="0.25">
      <c r="D719" s="33"/>
      <c r="E719" s="33"/>
      <c r="F719" s="81">
        <v>37560</v>
      </c>
      <c r="G719" s="103">
        <v>1.6697E-2</v>
      </c>
      <c r="H719" s="103">
        <v>2.1150000000000002E-2</v>
      </c>
      <c r="I719" s="103">
        <v>2.7274E-2</v>
      </c>
      <c r="J719" s="103"/>
      <c r="K719" s="103">
        <v>3.8925000000000001E-2</v>
      </c>
    </row>
    <row r="720" spans="4:11" ht="15.75" customHeight="1" x14ac:dyDescent="0.25">
      <c r="D720" s="33"/>
      <c r="E720" s="33"/>
      <c r="F720" s="81">
        <v>37561</v>
      </c>
      <c r="G720" s="103">
        <v>1.7635999999999999E-2</v>
      </c>
      <c r="H720" s="103">
        <v>2.222E-2</v>
      </c>
      <c r="I720" s="103">
        <v>2.8620999999999997E-2</v>
      </c>
      <c r="J720" s="103"/>
      <c r="K720" s="103">
        <v>4.0045000000000004E-2</v>
      </c>
    </row>
    <row r="721" spans="4:11" ht="15.75" customHeight="1" x14ac:dyDescent="0.25">
      <c r="D721" s="33"/>
      <c r="E721" s="33"/>
      <c r="F721" s="81">
        <v>37564</v>
      </c>
      <c r="G721" s="103">
        <v>1.7790999999999998E-2</v>
      </c>
      <c r="H721" s="103">
        <v>2.239E-2</v>
      </c>
      <c r="I721" s="103">
        <v>2.9176999999999998E-2</v>
      </c>
      <c r="J721" s="103"/>
      <c r="K721" s="103">
        <v>4.0426999999999998E-2</v>
      </c>
    </row>
    <row r="722" spans="4:11" ht="15.75" customHeight="1" x14ac:dyDescent="0.25">
      <c r="D722" s="33"/>
      <c r="E722" s="33"/>
      <c r="F722" s="81">
        <v>37565</v>
      </c>
      <c r="G722" s="103">
        <v>1.8106999999999998E-2</v>
      </c>
      <c r="H722" s="103">
        <v>2.2620000000000001E-2</v>
      </c>
      <c r="I722" s="103">
        <v>2.9245999999999998E-2</v>
      </c>
      <c r="J722" s="103"/>
      <c r="K722" s="103">
        <v>4.0696000000000003E-2</v>
      </c>
    </row>
    <row r="723" spans="4:11" ht="15.75" customHeight="1" x14ac:dyDescent="0.25">
      <c r="D723" s="33"/>
      <c r="E723" s="33"/>
      <c r="F723" s="81">
        <v>37566</v>
      </c>
      <c r="G723" s="103">
        <v>1.8263999999999999E-2</v>
      </c>
      <c r="H723" s="103">
        <v>2.2690000000000002E-2</v>
      </c>
      <c r="I723" s="103">
        <v>2.9831E-2</v>
      </c>
      <c r="J723" s="103"/>
      <c r="K723" s="103">
        <v>4.0330000000000005E-2</v>
      </c>
    </row>
    <row r="724" spans="4:11" ht="15.75" customHeight="1" x14ac:dyDescent="0.25">
      <c r="D724" s="33"/>
      <c r="E724" s="33"/>
      <c r="F724" s="81">
        <v>37567</v>
      </c>
      <c r="G724" s="103">
        <v>1.8340000000000002E-2</v>
      </c>
      <c r="H724" s="103">
        <v>2.2360000000000001E-2</v>
      </c>
      <c r="I724" s="103">
        <v>2.8649000000000001E-2</v>
      </c>
      <c r="J724" s="103"/>
      <c r="K724" s="103">
        <v>3.8915999999999999E-2</v>
      </c>
    </row>
    <row r="725" spans="4:11" ht="15.75" customHeight="1" x14ac:dyDescent="0.25">
      <c r="D725" s="33"/>
      <c r="E725" s="33"/>
      <c r="F725" s="81">
        <v>37568</v>
      </c>
      <c r="G725" s="103">
        <v>1.8485999999999999E-2</v>
      </c>
      <c r="H725" s="103">
        <v>2.2320000000000003E-2</v>
      </c>
      <c r="I725" s="103">
        <v>2.8515000000000002E-2</v>
      </c>
      <c r="J725" s="103"/>
      <c r="K725" s="103">
        <v>3.8558000000000002E-2</v>
      </c>
    </row>
    <row r="726" spans="4:11" ht="15.75" customHeight="1" x14ac:dyDescent="0.25">
      <c r="D726" s="33"/>
      <c r="E726" s="33"/>
      <c r="F726" s="81">
        <v>37572</v>
      </c>
      <c r="G726" s="103">
        <v>1.7746999999999999E-2</v>
      </c>
      <c r="H726" s="103">
        <v>2.1860000000000001E-2</v>
      </c>
      <c r="I726" s="103">
        <v>2.8380000000000002E-2</v>
      </c>
      <c r="J726" s="103"/>
      <c r="K726" s="103">
        <v>3.8481999999999995E-2</v>
      </c>
    </row>
    <row r="727" spans="4:11" ht="15.75" customHeight="1" x14ac:dyDescent="0.25">
      <c r="D727" s="33"/>
      <c r="E727" s="33"/>
      <c r="F727" s="81">
        <v>37573</v>
      </c>
      <c r="G727" s="103">
        <v>1.7260999999999999E-2</v>
      </c>
      <c r="H727" s="103">
        <v>2.1579999999999998E-2</v>
      </c>
      <c r="I727" s="103">
        <v>2.8178999999999999E-2</v>
      </c>
      <c r="J727" s="103"/>
      <c r="K727" s="103">
        <v>3.8387999999999999E-2</v>
      </c>
    </row>
    <row r="728" spans="4:11" ht="15.75" customHeight="1" x14ac:dyDescent="0.25">
      <c r="D728" s="33"/>
      <c r="E728" s="33"/>
      <c r="F728" s="81">
        <v>37574</v>
      </c>
      <c r="G728" s="103">
        <v>1.8799E-2</v>
      </c>
      <c r="H728" s="103">
        <v>2.3540000000000002E-2</v>
      </c>
      <c r="I728" s="103">
        <v>3.0373000000000001E-2</v>
      </c>
      <c r="J728" s="103"/>
      <c r="K728" s="103">
        <v>4.0556000000000002E-2</v>
      </c>
    </row>
    <row r="729" spans="4:11" ht="15.75" customHeight="1" x14ac:dyDescent="0.25">
      <c r="D729" s="33"/>
      <c r="E729" s="33"/>
      <c r="F729" s="81">
        <v>37575</v>
      </c>
      <c r="G729" s="103">
        <v>1.8707000000000001E-2</v>
      </c>
      <c r="H729" s="103">
        <v>2.3300000000000001E-2</v>
      </c>
      <c r="I729" s="103">
        <v>3.0203000000000001E-2</v>
      </c>
      <c r="J729" s="103"/>
      <c r="K729" s="103">
        <v>4.0286999999999996E-2</v>
      </c>
    </row>
    <row r="730" spans="4:11" ht="15.75" customHeight="1" x14ac:dyDescent="0.25">
      <c r="D730" s="33"/>
      <c r="E730" s="33"/>
      <c r="F730" s="81">
        <v>37578</v>
      </c>
      <c r="G730" s="103">
        <v>1.8621000000000002E-2</v>
      </c>
      <c r="H730" s="103">
        <v>2.3269999999999999E-2</v>
      </c>
      <c r="I730" s="103">
        <v>3.0032999999999997E-2</v>
      </c>
      <c r="J730" s="103"/>
      <c r="K730" s="103">
        <v>3.9961000000000003E-2</v>
      </c>
    </row>
    <row r="731" spans="4:11" ht="15.75" customHeight="1" x14ac:dyDescent="0.25">
      <c r="D731" s="33"/>
      <c r="E731" s="33"/>
      <c r="F731" s="81">
        <v>37579</v>
      </c>
      <c r="G731" s="103">
        <v>1.8700000000000001E-2</v>
      </c>
      <c r="H731" s="103">
        <v>2.3239999999999997E-2</v>
      </c>
      <c r="I731" s="103">
        <v>3.0100999999999999E-2</v>
      </c>
      <c r="J731" s="103"/>
      <c r="K731" s="103">
        <v>3.977E-2</v>
      </c>
    </row>
    <row r="732" spans="4:11" ht="15.75" customHeight="1" x14ac:dyDescent="0.25">
      <c r="D732" s="33"/>
      <c r="E732" s="33"/>
      <c r="F732" s="81">
        <v>37580</v>
      </c>
      <c r="G732" s="103">
        <v>1.9435000000000001E-2</v>
      </c>
      <c r="H732" s="103">
        <v>2.419E-2</v>
      </c>
      <c r="I732" s="103">
        <v>3.109E-2</v>
      </c>
      <c r="J732" s="103"/>
      <c r="K732" s="103">
        <v>4.0575E-2</v>
      </c>
    </row>
    <row r="733" spans="4:11" ht="15.75" customHeight="1" x14ac:dyDescent="0.25">
      <c r="D733" s="33"/>
      <c r="E733" s="33"/>
      <c r="F733" s="81">
        <v>37581</v>
      </c>
      <c r="G733" s="103">
        <v>2.0256E-2</v>
      </c>
      <c r="H733" s="103">
        <v>2.5089999999999998E-2</v>
      </c>
      <c r="I733" s="103">
        <v>3.2085000000000002E-2</v>
      </c>
      <c r="J733" s="103"/>
      <c r="K733" s="103">
        <v>4.1521999999999996E-2</v>
      </c>
    </row>
    <row r="734" spans="4:11" ht="15.75" customHeight="1" x14ac:dyDescent="0.25">
      <c r="D734" s="33"/>
      <c r="E734" s="33"/>
      <c r="F734" s="81">
        <v>37582</v>
      </c>
      <c r="G734" s="103">
        <v>2.0583000000000001E-2</v>
      </c>
      <c r="H734" s="103">
        <v>2.5479999999999999E-2</v>
      </c>
      <c r="I734" s="103">
        <v>3.2397999999999996E-2</v>
      </c>
      <c r="J734" s="103"/>
      <c r="K734" s="103">
        <v>4.1776000000000001E-2</v>
      </c>
    </row>
    <row r="735" spans="4:11" ht="15.75" customHeight="1" x14ac:dyDescent="0.25">
      <c r="D735" s="33"/>
      <c r="E735" s="33"/>
      <c r="F735" s="81">
        <v>37585</v>
      </c>
      <c r="G735" s="103">
        <v>2.0416E-2</v>
      </c>
      <c r="H735" s="103">
        <v>2.5239999999999999E-2</v>
      </c>
      <c r="I735" s="103">
        <v>3.2226999999999999E-2</v>
      </c>
      <c r="J735" s="103"/>
      <c r="K735" s="103">
        <v>4.1737000000000003E-2</v>
      </c>
    </row>
    <row r="736" spans="4:11" ht="15.75" customHeight="1" x14ac:dyDescent="0.25">
      <c r="D736" s="33"/>
      <c r="E736" s="33"/>
      <c r="F736" s="81">
        <v>37586</v>
      </c>
      <c r="G736" s="103">
        <v>1.9335999999999999E-2</v>
      </c>
      <c r="H736" s="103">
        <v>2.4279999999999999E-2</v>
      </c>
      <c r="I736" s="103">
        <v>3.1126999999999998E-2</v>
      </c>
      <c r="J736" s="103"/>
      <c r="K736" s="103">
        <v>4.0652000000000001E-2</v>
      </c>
    </row>
    <row r="737" spans="4:11" ht="15.75" customHeight="1" x14ac:dyDescent="0.25">
      <c r="D737" s="33"/>
      <c r="E737" s="33"/>
      <c r="F737" s="81">
        <v>37587</v>
      </c>
      <c r="G737" s="103">
        <v>2.0662E-2</v>
      </c>
      <c r="H737" s="103">
        <v>2.6230000000000003E-2</v>
      </c>
      <c r="I737" s="103">
        <v>3.3094999999999999E-2</v>
      </c>
      <c r="J737" s="103"/>
      <c r="K737" s="103">
        <v>4.258E-2</v>
      </c>
    </row>
    <row r="738" spans="4:11" ht="15.75" customHeight="1" x14ac:dyDescent="0.25">
      <c r="D738" s="33"/>
      <c r="E738" s="33"/>
      <c r="F738" s="81">
        <v>37589</v>
      </c>
      <c r="G738" s="103">
        <v>2.0562999999999998E-2</v>
      </c>
      <c r="H738" s="103">
        <v>2.529E-2</v>
      </c>
      <c r="I738" s="103">
        <v>3.2684000000000005E-2</v>
      </c>
      <c r="J738" s="103"/>
      <c r="K738" s="103">
        <v>4.2051999999999999E-2</v>
      </c>
    </row>
    <row r="739" spans="4:11" ht="15.75" customHeight="1" x14ac:dyDescent="0.25">
      <c r="D739" s="33"/>
      <c r="E739" s="33"/>
      <c r="F739" s="81">
        <v>37592</v>
      </c>
      <c r="G739" s="103">
        <v>2.0723999999999999E-2</v>
      </c>
      <c r="H739" s="103">
        <v>2.563E-2</v>
      </c>
      <c r="I739" s="103">
        <v>3.3031000000000005E-2</v>
      </c>
      <c r="J739" s="103"/>
      <c r="K739" s="103">
        <v>4.2286999999999998E-2</v>
      </c>
    </row>
    <row r="740" spans="4:11" ht="15.75" customHeight="1" x14ac:dyDescent="0.25">
      <c r="D740" s="33"/>
      <c r="E740" s="33"/>
      <c r="F740" s="81">
        <v>37593</v>
      </c>
      <c r="G740" s="103">
        <v>2.0402E-2</v>
      </c>
      <c r="H740" s="103">
        <v>2.528E-2</v>
      </c>
      <c r="I740" s="103">
        <v>3.279E-2</v>
      </c>
      <c r="J740" s="103"/>
      <c r="K740" s="103">
        <v>4.2012999999999995E-2</v>
      </c>
    </row>
    <row r="741" spans="4:11" ht="15.75" customHeight="1" x14ac:dyDescent="0.25">
      <c r="D741" s="33"/>
      <c r="E741" s="33"/>
      <c r="F741" s="81">
        <v>37594</v>
      </c>
      <c r="G741" s="103">
        <v>1.9838000000000001E-2</v>
      </c>
      <c r="H741" s="103">
        <v>2.4780000000000003E-2</v>
      </c>
      <c r="I741" s="103">
        <v>3.2028000000000001E-2</v>
      </c>
      <c r="J741" s="103"/>
      <c r="K741" s="103">
        <v>4.1506000000000001E-2</v>
      </c>
    </row>
    <row r="742" spans="4:11" ht="15.75" customHeight="1" x14ac:dyDescent="0.25">
      <c r="D742" s="33"/>
      <c r="E742" s="33"/>
      <c r="F742" s="81">
        <v>37595</v>
      </c>
      <c r="G742" s="103">
        <v>1.9757E-2</v>
      </c>
      <c r="H742" s="103">
        <v>2.4700000000000003E-2</v>
      </c>
      <c r="I742" s="103">
        <v>3.1821000000000002E-2</v>
      </c>
      <c r="J742" s="103"/>
      <c r="K742" s="103">
        <v>4.1369999999999997E-2</v>
      </c>
    </row>
    <row r="743" spans="4:11" ht="15.75" customHeight="1" x14ac:dyDescent="0.25">
      <c r="D743" s="33"/>
      <c r="E743" s="33"/>
      <c r="F743" s="81">
        <v>37596</v>
      </c>
      <c r="G743" s="103">
        <v>1.8623000000000001E-2</v>
      </c>
      <c r="H743" s="103">
        <v>2.3620000000000002E-2</v>
      </c>
      <c r="I743" s="103">
        <v>3.0925999999999999E-2</v>
      </c>
      <c r="J743" s="103"/>
      <c r="K743" s="103">
        <v>4.0827000000000002E-2</v>
      </c>
    </row>
    <row r="744" spans="4:11" ht="15.75" customHeight="1" x14ac:dyDescent="0.25">
      <c r="D744" s="33"/>
      <c r="E744" s="33"/>
      <c r="F744" s="81">
        <v>37599</v>
      </c>
      <c r="G744" s="103">
        <v>1.8378000000000002E-2</v>
      </c>
      <c r="H744" s="103">
        <v>2.3119999999999998E-2</v>
      </c>
      <c r="I744" s="103">
        <v>3.0374999999999999E-2</v>
      </c>
      <c r="J744" s="103"/>
      <c r="K744" s="103">
        <v>4.0343999999999998E-2</v>
      </c>
    </row>
    <row r="745" spans="4:11" ht="15.75" customHeight="1" x14ac:dyDescent="0.25">
      <c r="D745" s="33"/>
      <c r="E745" s="33"/>
      <c r="F745" s="81">
        <v>37600</v>
      </c>
      <c r="G745" s="103">
        <v>1.8700000000000001E-2</v>
      </c>
      <c r="H745" s="103">
        <v>2.3399999999999997E-2</v>
      </c>
      <c r="I745" s="103">
        <v>3.0443999999999999E-2</v>
      </c>
      <c r="J745" s="103"/>
      <c r="K745" s="103">
        <v>4.0458999999999995E-2</v>
      </c>
    </row>
    <row r="746" spans="4:11" ht="15.75" customHeight="1" x14ac:dyDescent="0.25">
      <c r="D746" s="33"/>
      <c r="E746" s="33"/>
      <c r="F746" s="81">
        <v>37601</v>
      </c>
      <c r="G746" s="103">
        <v>1.8536E-2</v>
      </c>
      <c r="H746" s="103">
        <v>2.316E-2</v>
      </c>
      <c r="I746" s="103">
        <v>3.0203000000000001E-2</v>
      </c>
      <c r="J746" s="103"/>
      <c r="K746" s="103">
        <v>4.0228E-2</v>
      </c>
    </row>
    <row r="747" spans="4:11" ht="15.75" customHeight="1" x14ac:dyDescent="0.25">
      <c r="D747" s="33"/>
      <c r="E747" s="33"/>
      <c r="F747" s="81">
        <v>37602</v>
      </c>
      <c r="G747" s="103">
        <v>1.8290000000000001E-2</v>
      </c>
      <c r="H747" s="103">
        <v>2.2919999999999999E-2</v>
      </c>
      <c r="I747" s="103">
        <v>3.0169000000000001E-2</v>
      </c>
      <c r="J747" s="103"/>
      <c r="K747" s="103">
        <v>4.0228E-2</v>
      </c>
    </row>
    <row r="748" spans="4:11" ht="15.75" customHeight="1" x14ac:dyDescent="0.25">
      <c r="D748" s="33"/>
      <c r="E748" s="33"/>
      <c r="F748" s="81">
        <v>37603</v>
      </c>
      <c r="G748" s="103">
        <v>1.8446000000000001E-2</v>
      </c>
      <c r="H748" s="103">
        <v>2.3099999999999999E-2</v>
      </c>
      <c r="I748" s="103">
        <v>3.041E-2</v>
      </c>
      <c r="J748" s="103"/>
      <c r="K748" s="103">
        <v>4.0672E-2</v>
      </c>
    </row>
    <row r="749" spans="4:11" ht="15.75" customHeight="1" x14ac:dyDescent="0.25">
      <c r="D749" s="33"/>
      <c r="E749" s="33"/>
      <c r="F749" s="81">
        <v>37606</v>
      </c>
      <c r="G749" s="103">
        <v>1.9096999999999999E-2</v>
      </c>
      <c r="H749" s="103">
        <v>2.375E-2</v>
      </c>
      <c r="I749" s="103">
        <v>3.1206000000000001E-2</v>
      </c>
      <c r="J749" s="103"/>
      <c r="K749" s="103">
        <v>4.1586999999999999E-2</v>
      </c>
    </row>
    <row r="750" spans="4:11" ht="15.75" customHeight="1" x14ac:dyDescent="0.25">
      <c r="D750" s="33"/>
      <c r="E750" s="33"/>
      <c r="F750" s="81">
        <v>37607</v>
      </c>
      <c r="G750" s="103">
        <v>1.8605E-2</v>
      </c>
      <c r="H750" s="103">
        <v>2.3250000000000003E-2</v>
      </c>
      <c r="I750" s="103">
        <v>3.0790999999999999E-2</v>
      </c>
      <c r="J750" s="103"/>
      <c r="K750" s="103">
        <v>4.1235999999999995E-2</v>
      </c>
    </row>
    <row r="751" spans="4:11" ht="15.75" customHeight="1" x14ac:dyDescent="0.25">
      <c r="D751" s="33"/>
      <c r="E751" s="33"/>
      <c r="F751" s="81">
        <v>37608</v>
      </c>
      <c r="G751" s="103">
        <v>1.7703E-2</v>
      </c>
      <c r="H751" s="103">
        <v>2.2160000000000003E-2</v>
      </c>
      <c r="I751" s="103">
        <v>2.9754999999999997E-2</v>
      </c>
      <c r="J751" s="103"/>
      <c r="K751" s="103">
        <v>4.0342999999999997E-2</v>
      </c>
    </row>
    <row r="752" spans="4:11" ht="15.75" customHeight="1" x14ac:dyDescent="0.25">
      <c r="D752" s="33"/>
      <c r="E752" s="33"/>
      <c r="F752" s="81">
        <v>37609</v>
      </c>
      <c r="G752" s="103">
        <v>1.6964E-2</v>
      </c>
      <c r="H752" s="103">
        <v>2.1179999999999997E-2</v>
      </c>
      <c r="I752" s="103">
        <v>2.8724E-2</v>
      </c>
      <c r="J752" s="103"/>
      <c r="K752" s="103">
        <v>3.9382E-2</v>
      </c>
    </row>
    <row r="753" spans="4:11" ht="15.75" customHeight="1" x14ac:dyDescent="0.25">
      <c r="D753" s="33"/>
      <c r="E753" s="33"/>
      <c r="F753" s="81">
        <v>37610</v>
      </c>
      <c r="G753" s="103">
        <v>1.7278999999999999E-2</v>
      </c>
      <c r="H753" s="103">
        <v>2.1509999999999998E-2</v>
      </c>
      <c r="I753" s="103">
        <v>2.8996000000000001E-2</v>
      </c>
      <c r="J753" s="103"/>
      <c r="K753" s="103">
        <v>3.9572999999999997E-2</v>
      </c>
    </row>
    <row r="754" spans="4:11" ht="15.75" customHeight="1" x14ac:dyDescent="0.25">
      <c r="D754" s="33"/>
      <c r="E754" s="33"/>
      <c r="F754" s="81">
        <v>37613</v>
      </c>
      <c r="G754" s="103">
        <v>1.7357000000000001E-2</v>
      </c>
      <c r="H754" s="103">
        <v>2.1419999999999998E-2</v>
      </c>
      <c r="I754" s="103">
        <v>2.9167999999999999E-2</v>
      </c>
      <c r="J754" s="103"/>
      <c r="K754" s="103">
        <v>3.9706999999999999E-2</v>
      </c>
    </row>
    <row r="755" spans="4:11" ht="15.75" customHeight="1" x14ac:dyDescent="0.25">
      <c r="D755" s="33"/>
      <c r="E755" s="33"/>
      <c r="F755" s="81">
        <v>37614</v>
      </c>
      <c r="G755" s="103">
        <v>1.7260999999999999E-2</v>
      </c>
      <c r="H755" s="103">
        <v>2.1019999999999997E-2</v>
      </c>
      <c r="I755" s="103">
        <v>2.8857000000000001E-2</v>
      </c>
      <c r="J755" s="103"/>
      <c r="K755" s="103">
        <v>3.9342000000000002E-2</v>
      </c>
    </row>
    <row r="756" spans="4:11" ht="15.75" customHeight="1" x14ac:dyDescent="0.25">
      <c r="D756" s="33"/>
      <c r="E756" s="33"/>
      <c r="F756" s="81">
        <v>37616</v>
      </c>
      <c r="G756" s="103">
        <v>1.6861999999999999E-2</v>
      </c>
      <c r="H756" s="103">
        <v>2.0480000000000002E-2</v>
      </c>
      <c r="I756" s="103">
        <v>2.8372000000000001E-2</v>
      </c>
      <c r="J756" s="103"/>
      <c r="K756" s="103">
        <v>3.9016000000000002E-2</v>
      </c>
    </row>
    <row r="757" spans="4:11" ht="15.75" customHeight="1" x14ac:dyDescent="0.25">
      <c r="D757" s="33"/>
      <c r="E757" s="33"/>
      <c r="F757" s="81">
        <v>37617</v>
      </c>
      <c r="G757" s="103">
        <v>1.5906E-2</v>
      </c>
      <c r="H757" s="103">
        <v>1.949E-2</v>
      </c>
      <c r="I757" s="103">
        <v>2.7309E-2</v>
      </c>
      <c r="J757" s="103"/>
      <c r="K757" s="103">
        <v>3.8082999999999999E-2</v>
      </c>
    </row>
    <row r="758" spans="4:11" ht="15.75" customHeight="1" x14ac:dyDescent="0.25">
      <c r="D758" s="33"/>
      <c r="E758" s="33"/>
      <c r="F758" s="81">
        <v>37620</v>
      </c>
      <c r="G758" s="103">
        <v>1.5906E-2</v>
      </c>
      <c r="H758" s="103">
        <v>1.9400000000000001E-2</v>
      </c>
      <c r="I758" s="103">
        <v>2.7102000000000001E-2</v>
      </c>
      <c r="J758" s="103"/>
      <c r="K758" s="103">
        <v>3.7949000000000004E-2</v>
      </c>
    </row>
    <row r="759" spans="4:11" ht="15.75" customHeight="1" x14ac:dyDescent="0.25">
      <c r="D759" s="33"/>
      <c r="E759" s="33"/>
      <c r="F759" s="81">
        <v>37621</v>
      </c>
      <c r="G759" s="103">
        <v>1.5982E-2</v>
      </c>
      <c r="H759" s="103">
        <v>1.958E-2</v>
      </c>
      <c r="I759" s="103">
        <v>2.7339000000000002E-2</v>
      </c>
      <c r="J759" s="103"/>
      <c r="K759" s="103">
        <v>3.8159999999999999E-2</v>
      </c>
    </row>
    <row r="760" spans="4:11" ht="15.75" customHeight="1" x14ac:dyDescent="0.25">
      <c r="D760" s="33"/>
      <c r="E760" s="33"/>
      <c r="F760" s="81">
        <v>37623</v>
      </c>
      <c r="G760" s="103">
        <v>1.7741E-2</v>
      </c>
      <c r="H760" s="103">
        <v>2.137E-2</v>
      </c>
      <c r="I760" s="103">
        <v>2.9682E-2</v>
      </c>
      <c r="J760" s="103"/>
      <c r="K760" s="103">
        <v>4.0305000000000001E-2</v>
      </c>
    </row>
    <row r="761" spans="4:11" ht="15.75" customHeight="1" x14ac:dyDescent="0.25">
      <c r="D761" s="33"/>
      <c r="E761" s="33"/>
      <c r="F761" s="81">
        <v>37624</v>
      </c>
      <c r="G761" s="103">
        <v>1.7499000000000001E-2</v>
      </c>
      <c r="H761" s="103">
        <v>2.128E-2</v>
      </c>
      <c r="I761" s="103">
        <v>2.9682E-2</v>
      </c>
      <c r="J761" s="103"/>
      <c r="K761" s="103">
        <v>4.0168999999999996E-2</v>
      </c>
    </row>
    <row r="762" spans="4:11" ht="15.75" customHeight="1" x14ac:dyDescent="0.25">
      <c r="D762" s="33"/>
      <c r="E762" s="33"/>
      <c r="F762" s="81">
        <v>37627</v>
      </c>
      <c r="G762" s="103">
        <v>1.7982999999999999E-2</v>
      </c>
      <c r="H762" s="103">
        <v>2.1829999999999999E-2</v>
      </c>
      <c r="I762" s="103">
        <v>3.0238999999999999E-2</v>
      </c>
      <c r="J762" s="103"/>
      <c r="K762" s="103">
        <v>4.0517999999999998E-2</v>
      </c>
    </row>
    <row r="763" spans="4:11" ht="15.75" customHeight="1" x14ac:dyDescent="0.25">
      <c r="D763" s="33"/>
      <c r="E763" s="33"/>
      <c r="F763" s="81">
        <v>37628</v>
      </c>
      <c r="G763" s="103">
        <v>1.7417999999999999E-2</v>
      </c>
      <c r="H763" s="103">
        <v>2.1320000000000002E-2</v>
      </c>
      <c r="I763" s="103">
        <v>2.9751E-2</v>
      </c>
      <c r="J763" s="103"/>
      <c r="K763" s="103">
        <v>4.0052999999999998E-2</v>
      </c>
    </row>
    <row r="764" spans="4:11" ht="15.75" customHeight="1" x14ac:dyDescent="0.25">
      <c r="D764" s="33"/>
      <c r="E764" s="33"/>
      <c r="F764" s="81">
        <v>37629</v>
      </c>
      <c r="G764" s="103">
        <v>1.7257000000000002E-2</v>
      </c>
      <c r="H764" s="103">
        <v>2.1389999999999999E-2</v>
      </c>
      <c r="I764" s="103">
        <v>2.9994999999999997E-2</v>
      </c>
      <c r="J764" s="103"/>
      <c r="K764" s="103">
        <v>4.0168999999999996E-2</v>
      </c>
    </row>
    <row r="765" spans="4:11" ht="15.75" customHeight="1" x14ac:dyDescent="0.25">
      <c r="D765" s="33"/>
      <c r="E765" s="33"/>
      <c r="F765" s="81">
        <v>37630</v>
      </c>
      <c r="G765" s="103">
        <v>1.8551999999999999E-2</v>
      </c>
      <c r="H765" s="103">
        <v>2.2759999999999999E-2</v>
      </c>
      <c r="I765" s="103">
        <v>3.1746999999999997E-2</v>
      </c>
      <c r="J765" s="103"/>
      <c r="K765" s="103">
        <v>4.1790000000000001E-2</v>
      </c>
    </row>
    <row r="766" spans="4:11" ht="15.75" customHeight="1" x14ac:dyDescent="0.25">
      <c r="D766" s="33"/>
      <c r="E766" s="33"/>
      <c r="F766" s="81">
        <v>37631</v>
      </c>
      <c r="G766" s="103">
        <v>1.7579999999999998E-2</v>
      </c>
      <c r="H766" s="103">
        <v>2.2019999999999998E-2</v>
      </c>
      <c r="I766" s="103">
        <v>3.1255999999999999E-2</v>
      </c>
      <c r="J766" s="103"/>
      <c r="K766" s="103">
        <v>4.1319999999999996E-2</v>
      </c>
    </row>
    <row r="767" spans="4:11" ht="15.75" customHeight="1" x14ac:dyDescent="0.25">
      <c r="D767" s="33"/>
      <c r="E767" s="33"/>
      <c r="F767" s="81">
        <v>37634</v>
      </c>
      <c r="G767" s="103">
        <v>1.7824E-2</v>
      </c>
      <c r="H767" s="103">
        <v>2.1989999999999999E-2</v>
      </c>
      <c r="I767" s="103">
        <v>3.0941E-2</v>
      </c>
      <c r="J767" s="103"/>
      <c r="K767" s="103">
        <v>4.1201999999999996E-2</v>
      </c>
    </row>
    <row r="768" spans="4:11" ht="15.75" customHeight="1" x14ac:dyDescent="0.25">
      <c r="D768" s="33"/>
      <c r="E768" s="33"/>
      <c r="F768" s="81">
        <v>37635</v>
      </c>
      <c r="G768" s="103">
        <v>1.7417000000000002E-2</v>
      </c>
      <c r="H768" s="103">
        <v>2.1579999999999998E-2</v>
      </c>
      <c r="I768" s="103">
        <v>3.0308999999999999E-2</v>
      </c>
      <c r="J768" s="103"/>
      <c r="K768" s="103">
        <v>4.0772000000000003E-2</v>
      </c>
    </row>
    <row r="769" spans="4:11" ht="15.75" customHeight="1" x14ac:dyDescent="0.25">
      <c r="D769" s="33"/>
      <c r="E769" s="33"/>
      <c r="F769" s="81">
        <v>37636</v>
      </c>
      <c r="G769" s="103">
        <v>1.7172E-2</v>
      </c>
      <c r="H769" s="103">
        <v>2.1440000000000001E-2</v>
      </c>
      <c r="I769" s="103">
        <v>3.0238999999999999E-2</v>
      </c>
      <c r="J769" s="103"/>
      <c r="K769" s="103">
        <v>4.0597000000000001E-2</v>
      </c>
    </row>
    <row r="770" spans="4:11" ht="15.75" customHeight="1" x14ac:dyDescent="0.25">
      <c r="D770" s="33"/>
      <c r="E770" s="33"/>
      <c r="F770" s="81">
        <v>37637</v>
      </c>
      <c r="G770" s="103">
        <v>1.7253000000000001E-2</v>
      </c>
      <c r="H770" s="103">
        <v>2.162E-2</v>
      </c>
      <c r="I770" s="103">
        <v>3.0415000000000001E-2</v>
      </c>
      <c r="J770" s="103"/>
      <c r="K770" s="103">
        <v>4.0773000000000004E-2</v>
      </c>
    </row>
    <row r="771" spans="4:11" ht="15.75" customHeight="1" x14ac:dyDescent="0.25">
      <c r="D771" s="33"/>
      <c r="E771" s="33"/>
      <c r="F771" s="81">
        <v>37638</v>
      </c>
      <c r="G771" s="103">
        <v>1.6759E-2</v>
      </c>
      <c r="H771" s="103">
        <v>2.1090000000000001E-2</v>
      </c>
      <c r="I771" s="103">
        <v>2.971E-2</v>
      </c>
      <c r="J771" s="103"/>
      <c r="K771" s="103">
        <v>4.0091000000000002E-2</v>
      </c>
    </row>
    <row r="772" spans="4:11" ht="15.75" customHeight="1" x14ac:dyDescent="0.25">
      <c r="D772" s="33"/>
      <c r="E772" s="33"/>
      <c r="F772" s="81">
        <v>37642</v>
      </c>
      <c r="G772" s="103">
        <v>1.6345999999999999E-2</v>
      </c>
      <c r="H772" s="103">
        <v>2.0590000000000001E-2</v>
      </c>
      <c r="I772" s="103">
        <v>2.9188000000000002E-2</v>
      </c>
      <c r="J772" s="103"/>
      <c r="K772" s="103">
        <v>3.9703000000000002E-2</v>
      </c>
    </row>
    <row r="773" spans="4:11" ht="15.75" customHeight="1" x14ac:dyDescent="0.25">
      <c r="D773" s="33"/>
      <c r="E773" s="33"/>
      <c r="F773" s="81">
        <v>37643</v>
      </c>
      <c r="G773" s="103">
        <v>1.6099000000000002E-2</v>
      </c>
      <c r="H773" s="103">
        <v>2.0230000000000001E-2</v>
      </c>
      <c r="I773" s="103">
        <v>2.8523999999999997E-2</v>
      </c>
      <c r="J773" s="103"/>
      <c r="K773" s="103">
        <v>3.9143999999999998E-2</v>
      </c>
    </row>
    <row r="774" spans="4:11" ht="15.75" customHeight="1" x14ac:dyDescent="0.25">
      <c r="D774" s="33"/>
      <c r="E774" s="33"/>
      <c r="F774" s="81">
        <v>37644</v>
      </c>
      <c r="G774" s="103">
        <v>1.6426E-2</v>
      </c>
      <c r="H774" s="103">
        <v>2.052E-2</v>
      </c>
      <c r="I774" s="103">
        <v>2.8803000000000002E-2</v>
      </c>
      <c r="J774" s="103"/>
      <c r="K774" s="103">
        <v>3.9355000000000001E-2</v>
      </c>
    </row>
    <row r="775" spans="4:11" ht="15.75" customHeight="1" x14ac:dyDescent="0.25">
      <c r="D775" s="33"/>
      <c r="E775" s="33"/>
      <c r="F775" s="81">
        <v>37645</v>
      </c>
      <c r="G775" s="103">
        <v>1.6422000000000003E-2</v>
      </c>
      <c r="H775" s="103">
        <v>2.0419999999999997E-2</v>
      </c>
      <c r="I775" s="103">
        <v>2.8731E-2</v>
      </c>
      <c r="J775" s="103"/>
      <c r="K775" s="103">
        <v>3.9278E-2</v>
      </c>
    </row>
    <row r="776" spans="4:11" ht="15.75" customHeight="1" x14ac:dyDescent="0.25">
      <c r="D776" s="33"/>
      <c r="E776" s="33"/>
      <c r="F776" s="81">
        <v>37648</v>
      </c>
      <c r="G776" s="103">
        <v>1.6503E-2</v>
      </c>
      <c r="H776" s="103">
        <v>2.061E-2</v>
      </c>
      <c r="I776" s="103">
        <v>2.9009999999999998E-2</v>
      </c>
      <c r="J776" s="103"/>
      <c r="K776" s="103">
        <v>3.9625E-2</v>
      </c>
    </row>
    <row r="777" spans="4:11" ht="15.75" customHeight="1" x14ac:dyDescent="0.25">
      <c r="D777" s="33"/>
      <c r="E777" s="33"/>
      <c r="F777" s="81">
        <v>37649</v>
      </c>
      <c r="G777" s="103">
        <v>1.6417999999999999E-2</v>
      </c>
      <c r="H777" s="103">
        <v>2.0569999999999998E-2</v>
      </c>
      <c r="I777" s="103">
        <v>2.9115000000000002E-2</v>
      </c>
      <c r="J777" s="103"/>
      <c r="K777" s="103">
        <v>3.9683000000000003E-2</v>
      </c>
    </row>
    <row r="778" spans="4:11" ht="15.75" customHeight="1" x14ac:dyDescent="0.25">
      <c r="D778" s="33"/>
      <c r="E778" s="33"/>
      <c r="F778" s="81">
        <v>37650</v>
      </c>
      <c r="G778" s="103">
        <v>1.6997999999999999E-2</v>
      </c>
      <c r="H778" s="103">
        <v>2.214E-2</v>
      </c>
      <c r="I778" s="103">
        <v>2.9782000000000003E-2</v>
      </c>
      <c r="J778" s="103"/>
      <c r="K778" s="103">
        <v>4.0208000000000001E-2</v>
      </c>
    </row>
    <row r="779" spans="4:11" ht="15.75" customHeight="1" x14ac:dyDescent="0.25">
      <c r="D779" s="33"/>
      <c r="E779" s="33"/>
      <c r="F779" s="81">
        <v>37651</v>
      </c>
      <c r="G779" s="103">
        <v>1.6729000000000001E-2</v>
      </c>
      <c r="H779" s="103">
        <v>2.1509999999999998E-2</v>
      </c>
      <c r="I779" s="103">
        <v>2.9253999999999999E-2</v>
      </c>
      <c r="J779" s="103"/>
      <c r="K779" s="103">
        <v>3.9606000000000002E-2</v>
      </c>
    </row>
    <row r="780" spans="4:11" ht="15.75" customHeight="1" x14ac:dyDescent="0.25">
      <c r="D780" s="33"/>
      <c r="E780" s="33"/>
      <c r="F780" s="81">
        <v>37652</v>
      </c>
      <c r="G780" s="103">
        <v>1.6891E-2</v>
      </c>
      <c r="H780" s="103">
        <v>2.1729999999999999E-2</v>
      </c>
      <c r="I780" s="103">
        <v>2.9323999999999999E-2</v>
      </c>
      <c r="J780" s="103"/>
      <c r="K780" s="103">
        <v>3.9625E-2</v>
      </c>
    </row>
    <row r="781" spans="4:11" ht="15.75" customHeight="1" x14ac:dyDescent="0.25">
      <c r="D781" s="33"/>
      <c r="E781" s="33"/>
      <c r="F781" s="81">
        <v>37655</v>
      </c>
      <c r="G781" s="103">
        <v>1.7212999999999999E-2</v>
      </c>
      <c r="H781" s="103">
        <v>2.215E-2</v>
      </c>
      <c r="I781" s="103">
        <v>2.9852E-2</v>
      </c>
      <c r="J781" s="103"/>
      <c r="K781" s="103">
        <v>3.9916E-2</v>
      </c>
    </row>
    <row r="782" spans="4:11" ht="15.75" customHeight="1" x14ac:dyDescent="0.25">
      <c r="D782" s="33"/>
      <c r="E782" s="33"/>
      <c r="F782" s="81">
        <v>37656</v>
      </c>
      <c r="G782" s="103">
        <v>1.6531000000000001E-2</v>
      </c>
      <c r="H782" s="103">
        <v>2.1320000000000002E-2</v>
      </c>
      <c r="I782" s="103">
        <v>2.8988E-2</v>
      </c>
      <c r="J782" s="103"/>
      <c r="K782" s="103">
        <v>3.9199000000000005E-2</v>
      </c>
    </row>
    <row r="783" spans="4:11" ht="15.75" customHeight="1" x14ac:dyDescent="0.25">
      <c r="D783" s="33"/>
      <c r="E783" s="33"/>
      <c r="F783" s="81">
        <v>37657</v>
      </c>
      <c r="G783" s="103">
        <v>1.6973000000000002E-2</v>
      </c>
      <c r="H783" s="103">
        <v>2.215E-2</v>
      </c>
      <c r="I783" s="103">
        <v>2.9852E-2</v>
      </c>
      <c r="J783" s="103"/>
      <c r="K783" s="103">
        <v>3.9954999999999997E-2</v>
      </c>
    </row>
    <row r="784" spans="4:11" ht="15.75" customHeight="1" x14ac:dyDescent="0.25">
      <c r="D784" s="33"/>
      <c r="E784" s="33"/>
      <c r="F784" s="81">
        <v>37658</v>
      </c>
      <c r="G784" s="103">
        <v>1.6570999999999999E-2</v>
      </c>
      <c r="H784" s="103">
        <v>2.1610000000000001E-2</v>
      </c>
      <c r="I784" s="103">
        <v>2.9287000000000001E-2</v>
      </c>
      <c r="J784" s="103"/>
      <c r="K784" s="103">
        <v>3.9449999999999999E-2</v>
      </c>
    </row>
    <row r="785" spans="4:11" ht="15.75" customHeight="1" x14ac:dyDescent="0.25">
      <c r="D785" s="33"/>
      <c r="E785" s="33"/>
      <c r="F785" s="81">
        <v>37659</v>
      </c>
      <c r="G785" s="103">
        <v>1.6168000000000002E-2</v>
      </c>
      <c r="H785" s="103">
        <v>2.1170000000000001E-2</v>
      </c>
      <c r="I785" s="103">
        <v>2.8967999999999997E-2</v>
      </c>
      <c r="J785" s="103"/>
      <c r="K785" s="103">
        <v>3.9293999999999996E-2</v>
      </c>
    </row>
    <row r="786" spans="4:11" ht="15.75" customHeight="1" x14ac:dyDescent="0.25">
      <c r="D786" s="33"/>
      <c r="E786" s="33"/>
      <c r="F786" s="81">
        <v>37662</v>
      </c>
      <c r="G786" s="103">
        <v>1.6573000000000001E-2</v>
      </c>
      <c r="H786" s="103">
        <v>2.1649999999999999E-2</v>
      </c>
      <c r="I786" s="103">
        <v>2.9390999999999997E-2</v>
      </c>
      <c r="J786" s="103"/>
      <c r="K786" s="103">
        <v>3.9643000000000005E-2</v>
      </c>
    </row>
    <row r="787" spans="4:11" ht="15.75" customHeight="1" x14ac:dyDescent="0.25">
      <c r="D787" s="33"/>
      <c r="E787" s="33"/>
      <c r="F787" s="81">
        <v>37663</v>
      </c>
      <c r="G787" s="103">
        <v>1.6330000000000001E-2</v>
      </c>
      <c r="H787" s="103">
        <v>2.1320000000000002E-2</v>
      </c>
      <c r="I787" s="103">
        <v>2.9142999999999999E-2</v>
      </c>
      <c r="J787" s="103"/>
      <c r="K787" s="103">
        <v>3.9565999999999997E-2</v>
      </c>
    </row>
    <row r="788" spans="4:11" ht="15.75" customHeight="1" x14ac:dyDescent="0.25">
      <c r="D788" s="33"/>
      <c r="E788" s="33"/>
      <c r="F788" s="81">
        <v>37664</v>
      </c>
      <c r="G788" s="103">
        <v>1.6005999999999999E-2</v>
      </c>
      <c r="H788" s="103">
        <v>2.078E-2</v>
      </c>
      <c r="I788" s="103">
        <v>2.9186999999999998E-2</v>
      </c>
      <c r="J788" s="103"/>
      <c r="K788" s="103">
        <v>3.9081000000000005E-2</v>
      </c>
    </row>
    <row r="789" spans="4:11" ht="15.75" customHeight="1" x14ac:dyDescent="0.25">
      <c r="D789" s="33"/>
      <c r="E789" s="33"/>
      <c r="F789" s="81">
        <v>37665</v>
      </c>
      <c r="G789" s="103">
        <v>1.5518000000000001E-2</v>
      </c>
      <c r="H789" s="103">
        <v>1.9990000000000001E-2</v>
      </c>
      <c r="I789" s="103">
        <v>2.8445000000000002E-2</v>
      </c>
      <c r="J789" s="103"/>
      <c r="K789" s="103">
        <v>3.8768999999999998E-2</v>
      </c>
    </row>
    <row r="790" spans="4:11" ht="15.75" customHeight="1" x14ac:dyDescent="0.25">
      <c r="D790" s="33"/>
      <c r="E790" s="33"/>
      <c r="F790" s="81">
        <v>37666</v>
      </c>
      <c r="G790" s="103">
        <v>1.617E-2</v>
      </c>
      <c r="H790" s="103">
        <v>2.138E-2</v>
      </c>
      <c r="I790" s="103">
        <v>2.9287999999999998E-2</v>
      </c>
      <c r="J790" s="103"/>
      <c r="K790" s="103">
        <v>3.9609999999999999E-2</v>
      </c>
    </row>
    <row r="791" spans="4:11" ht="15.75" customHeight="1" x14ac:dyDescent="0.25">
      <c r="D791" s="33"/>
      <c r="E791" s="33"/>
      <c r="F791" s="81">
        <v>37670</v>
      </c>
      <c r="G791" s="103">
        <v>1.6247999999999999E-2</v>
      </c>
      <c r="H791" s="103">
        <v>2.0760000000000001E-2</v>
      </c>
      <c r="I791" s="103">
        <v>2.9186E-2</v>
      </c>
      <c r="J791" s="103"/>
      <c r="K791" s="103">
        <v>3.9494000000000001E-2</v>
      </c>
    </row>
    <row r="792" spans="4:11" ht="15.75" customHeight="1" x14ac:dyDescent="0.25">
      <c r="D792" s="33"/>
      <c r="E792" s="33"/>
      <c r="F792" s="81">
        <v>37671</v>
      </c>
      <c r="G792" s="103">
        <v>1.5839000000000002E-2</v>
      </c>
      <c r="H792" s="103">
        <v>2.0320000000000001E-2</v>
      </c>
      <c r="I792" s="103">
        <v>2.8612000000000002E-2</v>
      </c>
      <c r="J792" s="103"/>
      <c r="K792" s="103">
        <v>3.8824999999999998E-2</v>
      </c>
    </row>
    <row r="793" spans="4:11" ht="15.75" customHeight="1" x14ac:dyDescent="0.25">
      <c r="D793" s="33"/>
      <c r="E793" s="33"/>
      <c r="F793" s="81">
        <v>37672</v>
      </c>
      <c r="G793" s="103">
        <v>1.5755999999999999E-2</v>
      </c>
      <c r="H793" s="103">
        <v>2.0129999999999999E-2</v>
      </c>
      <c r="I793" s="103">
        <v>2.8307000000000002E-2</v>
      </c>
      <c r="J793" s="103"/>
      <c r="K793" s="103">
        <v>3.8672999999999999E-2</v>
      </c>
    </row>
    <row r="794" spans="4:11" ht="15.75" customHeight="1" x14ac:dyDescent="0.25">
      <c r="D794" s="33"/>
      <c r="E794" s="33"/>
      <c r="F794" s="81">
        <v>37673</v>
      </c>
      <c r="G794" s="103">
        <v>1.5919000000000003E-2</v>
      </c>
      <c r="H794" s="103">
        <v>2.0199999999999999E-2</v>
      </c>
      <c r="I794" s="103">
        <v>2.8439000000000002E-2</v>
      </c>
      <c r="J794" s="103"/>
      <c r="K794" s="103">
        <v>3.8882E-2</v>
      </c>
    </row>
    <row r="795" spans="4:11" ht="15.75" customHeight="1" x14ac:dyDescent="0.25">
      <c r="D795" s="33"/>
      <c r="E795" s="33"/>
      <c r="F795" s="81">
        <v>37676</v>
      </c>
      <c r="G795" s="103">
        <v>1.5587999999999999E-2</v>
      </c>
      <c r="H795" s="103">
        <v>1.9810000000000001E-2</v>
      </c>
      <c r="I795" s="103">
        <v>2.8034E-2</v>
      </c>
      <c r="J795" s="103"/>
      <c r="K795" s="103">
        <v>3.8445E-2</v>
      </c>
    </row>
    <row r="796" spans="4:11" ht="15.75" customHeight="1" x14ac:dyDescent="0.25">
      <c r="D796" s="33"/>
      <c r="E796" s="33"/>
      <c r="F796" s="81">
        <v>37677</v>
      </c>
      <c r="G796" s="103">
        <v>1.5505E-2</v>
      </c>
      <c r="H796" s="103">
        <v>1.9621E-2</v>
      </c>
      <c r="I796" s="103">
        <v>2.7762999999999999E-2</v>
      </c>
      <c r="J796" s="103"/>
      <c r="K796" s="103">
        <v>3.8197999999999996E-2</v>
      </c>
    </row>
    <row r="797" spans="4:11" ht="15.75" customHeight="1" x14ac:dyDescent="0.25">
      <c r="D797" s="33"/>
      <c r="E797" s="33"/>
      <c r="F797" s="81">
        <v>37678</v>
      </c>
      <c r="G797" s="103">
        <v>1.5173000000000001E-2</v>
      </c>
      <c r="H797" s="103">
        <v>1.9179999999999999E-2</v>
      </c>
      <c r="I797" s="103">
        <v>2.7290000000000002E-2</v>
      </c>
      <c r="J797" s="103"/>
      <c r="K797" s="103">
        <v>3.7650000000000003E-2</v>
      </c>
    </row>
    <row r="798" spans="4:11" ht="15.75" customHeight="1" x14ac:dyDescent="0.25">
      <c r="D798" s="33"/>
      <c r="E798" s="33"/>
      <c r="F798" s="81">
        <v>37679</v>
      </c>
      <c r="G798" s="103">
        <v>1.5558000000000001E-2</v>
      </c>
      <c r="H798" s="103">
        <v>1.9199999999999998E-2</v>
      </c>
      <c r="I798" s="103">
        <v>2.7188E-2</v>
      </c>
      <c r="J798" s="103"/>
      <c r="K798" s="103">
        <v>3.7366999999999997E-2</v>
      </c>
    </row>
    <row r="799" spans="4:11" ht="15.75" customHeight="1" x14ac:dyDescent="0.25">
      <c r="D799" s="33"/>
      <c r="E799" s="33"/>
      <c r="F799" s="81">
        <v>37680</v>
      </c>
      <c r="G799" s="103">
        <v>1.508E-2</v>
      </c>
      <c r="H799" s="103">
        <v>1.8642000000000002E-2</v>
      </c>
      <c r="I799" s="103">
        <v>2.6612E-2</v>
      </c>
      <c r="J799" s="103"/>
      <c r="K799" s="103">
        <v>3.6896999999999999E-2</v>
      </c>
    </row>
    <row r="800" spans="4:11" ht="15.75" customHeight="1" x14ac:dyDescent="0.25">
      <c r="D800" s="33"/>
      <c r="E800" s="33"/>
      <c r="F800" s="81">
        <v>37683</v>
      </c>
      <c r="G800" s="103">
        <v>1.4999999999999999E-2</v>
      </c>
      <c r="H800" s="103">
        <v>1.8456E-2</v>
      </c>
      <c r="I800" s="103">
        <v>2.6375000000000003E-2</v>
      </c>
      <c r="J800" s="103"/>
      <c r="K800" s="103">
        <v>3.6728000000000004E-2</v>
      </c>
    </row>
    <row r="801" spans="4:11" ht="15.75" customHeight="1" x14ac:dyDescent="0.25">
      <c r="D801" s="33"/>
      <c r="E801" s="33"/>
      <c r="F801" s="81">
        <v>37684</v>
      </c>
      <c r="G801" s="103">
        <v>1.4678999999999999E-2</v>
      </c>
      <c r="H801" s="103">
        <v>1.8166999999999999E-2</v>
      </c>
      <c r="I801" s="103">
        <v>2.6038000000000002E-2</v>
      </c>
      <c r="J801" s="103"/>
      <c r="K801" s="103">
        <v>3.6464999999999997E-2</v>
      </c>
    </row>
    <row r="802" spans="4:11" ht="15.75" customHeight="1" x14ac:dyDescent="0.25">
      <c r="D802" s="33"/>
      <c r="E802" s="33"/>
      <c r="F802" s="81">
        <v>37685</v>
      </c>
      <c r="G802" s="103">
        <v>1.4277999999999999E-2</v>
      </c>
      <c r="H802" s="103">
        <v>1.7825999999999998E-2</v>
      </c>
      <c r="I802" s="103">
        <v>2.5668000000000003E-2</v>
      </c>
      <c r="J802" s="103"/>
      <c r="K802" s="103">
        <v>3.6278000000000005E-2</v>
      </c>
    </row>
    <row r="803" spans="4:11" ht="15.75" customHeight="1" x14ac:dyDescent="0.25">
      <c r="D803" s="33"/>
      <c r="E803" s="33"/>
      <c r="F803" s="81">
        <v>37686</v>
      </c>
      <c r="G803" s="103">
        <v>1.4518E-2</v>
      </c>
      <c r="H803" s="103">
        <v>1.8100999999999999E-2</v>
      </c>
      <c r="I803" s="103">
        <v>2.6000000000000002E-2</v>
      </c>
      <c r="J803" s="103"/>
      <c r="K803" s="103">
        <v>3.6558E-2</v>
      </c>
    </row>
    <row r="804" spans="4:11" ht="15.75" customHeight="1" x14ac:dyDescent="0.25">
      <c r="D804" s="33"/>
      <c r="E804" s="33"/>
      <c r="F804" s="81">
        <v>37687</v>
      </c>
      <c r="G804" s="103">
        <v>1.3951999999999999E-2</v>
      </c>
      <c r="H804" s="103">
        <v>1.7538999999999999E-2</v>
      </c>
      <c r="I804" s="103">
        <v>2.5658E-2</v>
      </c>
      <c r="J804" s="103"/>
      <c r="K804" s="103">
        <v>3.6406000000000001E-2</v>
      </c>
    </row>
    <row r="805" spans="4:11" ht="15.75" customHeight="1" x14ac:dyDescent="0.25">
      <c r="D805" s="33"/>
      <c r="E805" s="33"/>
      <c r="F805" s="81">
        <v>37690</v>
      </c>
      <c r="G805" s="103">
        <v>1.3306E-2</v>
      </c>
      <c r="H805" s="103">
        <v>1.6837000000000001E-2</v>
      </c>
      <c r="I805" s="103">
        <v>2.4786000000000002E-2</v>
      </c>
      <c r="J805" s="103"/>
      <c r="K805" s="103">
        <v>3.5605999999999999E-2</v>
      </c>
    </row>
    <row r="806" spans="4:11" ht="15.75" customHeight="1" x14ac:dyDescent="0.25">
      <c r="D806" s="33"/>
      <c r="E806" s="33"/>
      <c r="F806" s="81">
        <v>37691</v>
      </c>
      <c r="G806" s="103">
        <v>1.3626000000000001E-2</v>
      </c>
      <c r="H806" s="103">
        <v>1.7111000000000001E-2</v>
      </c>
      <c r="I806" s="103">
        <v>2.5083999999999999E-2</v>
      </c>
      <c r="J806" s="103"/>
      <c r="K806" s="103">
        <v>3.5809000000000001E-2</v>
      </c>
    </row>
    <row r="807" spans="4:11" ht="15.75" customHeight="1" x14ac:dyDescent="0.25">
      <c r="D807" s="33"/>
      <c r="E807" s="33"/>
      <c r="F807" s="81">
        <v>37692</v>
      </c>
      <c r="G807" s="103">
        <v>1.4271000000000001E-2</v>
      </c>
      <c r="H807" s="103">
        <v>1.7696E-2</v>
      </c>
      <c r="I807" s="103">
        <v>2.5484E-2</v>
      </c>
      <c r="J807" s="103"/>
      <c r="K807" s="103">
        <v>3.5808E-2</v>
      </c>
    </row>
    <row r="808" spans="4:11" ht="15.75" customHeight="1" x14ac:dyDescent="0.25">
      <c r="D808" s="33"/>
      <c r="E808" s="33"/>
      <c r="F808" s="81">
        <v>37693</v>
      </c>
      <c r="G808" s="103">
        <v>1.5973000000000001E-2</v>
      </c>
      <c r="H808" s="103">
        <v>1.958E-2</v>
      </c>
      <c r="I808" s="103">
        <v>2.7403E-2</v>
      </c>
      <c r="J808" s="103"/>
      <c r="K808" s="103">
        <v>3.7456000000000003E-2</v>
      </c>
    </row>
    <row r="809" spans="4:11" ht="15.75" customHeight="1" x14ac:dyDescent="0.25">
      <c r="D809" s="33"/>
      <c r="E809" s="33"/>
      <c r="F809" s="81">
        <v>37694</v>
      </c>
      <c r="G809" s="103">
        <v>1.5325E-2</v>
      </c>
      <c r="H809" s="103">
        <v>1.9068000000000002E-2</v>
      </c>
      <c r="I809" s="103">
        <v>2.6823E-2</v>
      </c>
      <c r="J809" s="103"/>
      <c r="K809" s="103">
        <v>3.7002E-2</v>
      </c>
    </row>
    <row r="810" spans="4:11" ht="15.75" customHeight="1" x14ac:dyDescent="0.25">
      <c r="D810" s="33"/>
      <c r="E810" s="33"/>
      <c r="F810" s="81">
        <v>37697</v>
      </c>
      <c r="G810" s="103">
        <v>1.6306000000000001E-2</v>
      </c>
      <c r="H810" s="103">
        <v>2.0183E-2</v>
      </c>
      <c r="I810" s="103">
        <v>2.818E-2</v>
      </c>
      <c r="J810" s="103"/>
      <c r="K810" s="103">
        <v>3.8384000000000001E-2</v>
      </c>
    </row>
    <row r="811" spans="4:11" ht="15.75" customHeight="1" x14ac:dyDescent="0.25">
      <c r="D811" s="33"/>
      <c r="E811" s="33"/>
      <c r="F811" s="81">
        <v>37698</v>
      </c>
      <c r="G811" s="103">
        <v>1.6881E-2</v>
      </c>
      <c r="H811" s="103">
        <v>2.0937999999999998E-2</v>
      </c>
      <c r="I811" s="103">
        <v>2.9034000000000001E-2</v>
      </c>
      <c r="J811" s="103"/>
      <c r="K811" s="103">
        <v>3.9052999999999997E-2</v>
      </c>
    </row>
    <row r="812" spans="4:11" ht="15.75" customHeight="1" x14ac:dyDescent="0.25">
      <c r="D812" s="33"/>
      <c r="E812" s="33"/>
      <c r="F812" s="81">
        <v>37699</v>
      </c>
      <c r="G812" s="103">
        <v>1.7129999999999999E-2</v>
      </c>
      <c r="H812" s="103">
        <v>2.1486000000000002E-2</v>
      </c>
      <c r="I812" s="103">
        <v>2.9790000000000001E-2</v>
      </c>
      <c r="J812" s="103"/>
      <c r="K812" s="103">
        <v>3.9843000000000003E-2</v>
      </c>
    </row>
    <row r="813" spans="4:11" ht="15.75" customHeight="1" x14ac:dyDescent="0.25">
      <c r="D813" s="33"/>
      <c r="E813" s="33"/>
      <c r="F813" s="81">
        <v>37700</v>
      </c>
      <c r="G813" s="103">
        <v>1.6393000000000001E-2</v>
      </c>
      <c r="H813" s="103">
        <v>2.0823999999999999E-2</v>
      </c>
      <c r="I813" s="103">
        <v>2.9169999999999998E-2</v>
      </c>
      <c r="J813" s="103"/>
      <c r="K813" s="103">
        <v>3.9534E-2</v>
      </c>
    </row>
    <row r="814" spans="4:11" ht="15.75" customHeight="1" x14ac:dyDescent="0.25">
      <c r="D814" s="33"/>
      <c r="E814" s="33"/>
      <c r="F814" s="81">
        <v>37701</v>
      </c>
      <c r="G814" s="103">
        <v>1.7804E-2</v>
      </c>
      <c r="H814" s="103">
        <v>2.2262000000000001E-2</v>
      </c>
      <c r="I814" s="103">
        <v>3.0792E-2</v>
      </c>
      <c r="J814" s="103"/>
      <c r="K814" s="103">
        <v>4.1031000000000005E-2</v>
      </c>
    </row>
    <row r="815" spans="4:11" ht="15.75" customHeight="1" x14ac:dyDescent="0.25">
      <c r="D815" s="33"/>
      <c r="E815" s="33"/>
      <c r="F815" s="81">
        <v>37704</v>
      </c>
      <c r="G815" s="103">
        <v>1.6566000000000001E-2</v>
      </c>
      <c r="H815" s="103">
        <v>2.0857999999999998E-2</v>
      </c>
      <c r="I815" s="103">
        <v>2.9409000000000001E-2</v>
      </c>
      <c r="J815" s="103"/>
      <c r="K815" s="103">
        <v>3.9650999999999999E-2</v>
      </c>
    </row>
    <row r="816" spans="4:11" ht="15.75" customHeight="1" x14ac:dyDescent="0.25">
      <c r="D816" s="33"/>
      <c r="E816" s="33"/>
      <c r="F816" s="81">
        <v>37705</v>
      </c>
      <c r="G816" s="103">
        <v>1.6319999999999998E-2</v>
      </c>
      <c r="H816" s="103">
        <v>2.0668000000000002E-2</v>
      </c>
      <c r="I816" s="103">
        <v>2.9064999999999997E-2</v>
      </c>
      <c r="J816" s="103"/>
      <c r="K816" s="103">
        <v>3.9419000000000003E-2</v>
      </c>
    </row>
    <row r="817" spans="4:11" ht="15.75" customHeight="1" x14ac:dyDescent="0.25">
      <c r="D817" s="33"/>
      <c r="E817" s="33"/>
      <c r="F817" s="81">
        <v>37706</v>
      </c>
      <c r="G817" s="103">
        <v>1.5907000000000001E-2</v>
      </c>
      <c r="H817" s="103">
        <v>2.0320000000000001E-2</v>
      </c>
      <c r="I817" s="103">
        <v>2.8788999999999999E-2</v>
      </c>
      <c r="J817" s="103"/>
      <c r="K817" s="103">
        <v>3.9283999999999999E-2</v>
      </c>
    </row>
    <row r="818" spans="4:11" ht="15.75" customHeight="1" x14ac:dyDescent="0.25">
      <c r="D818" s="33"/>
      <c r="E818" s="33"/>
      <c r="F818" s="81">
        <v>37707</v>
      </c>
      <c r="G818" s="103">
        <v>1.6091000000000001E-2</v>
      </c>
      <c r="H818" s="103">
        <v>2.0024E-2</v>
      </c>
      <c r="I818" s="103">
        <v>2.8616000000000003E-2</v>
      </c>
      <c r="J818" s="103"/>
      <c r="K818" s="103">
        <v>3.9226000000000004E-2</v>
      </c>
    </row>
    <row r="819" spans="4:11" ht="15.75" customHeight="1" x14ac:dyDescent="0.25">
      <c r="D819" s="33"/>
      <c r="E819" s="33"/>
      <c r="F819" s="81">
        <v>37708</v>
      </c>
      <c r="G819" s="103">
        <v>1.5374000000000001E-2</v>
      </c>
      <c r="H819" s="103">
        <v>1.9347E-2</v>
      </c>
      <c r="I819" s="103">
        <v>2.8098000000000001E-2</v>
      </c>
      <c r="J819" s="103"/>
      <c r="K819" s="103">
        <v>3.8976000000000004E-2</v>
      </c>
    </row>
    <row r="820" spans="4:11" ht="15.75" customHeight="1" x14ac:dyDescent="0.25">
      <c r="D820" s="33"/>
      <c r="E820" s="33"/>
      <c r="F820" s="81">
        <v>37711</v>
      </c>
      <c r="G820" s="103">
        <v>1.4816000000000001E-2</v>
      </c>
      <c r="H820" s="103">
        <v>1.8627999999999999E-2</v>
      </c>
      <c r="I820" s="103">
        <v>2.7104E-2</v>
      </c>
      <c r="J820" s="103"/>
      <c r="K820" s="103">
        <v>3.7960000000000001E-2</v>
      </c>
    </row>
    <row r="821" spans="4:11" ht="15.75" customHeight="1" x14ac:dyDescent="0.25">
      <c r="D821" s="33"/>
      <c r="E821" s="33"/>
      <c r="F821" s="81">
        <v>37712</v>
      </c>
      <c r="G821" s="103">
        <v>1.4734000000000001E-2</v>
      </c>
      <c r="H821" s="103">
        <v>1.8488999999999998E-2</v>
      </c>
      <c r="I821" s="103">
        <v>2.7102000000000001E-2</v>
      </c>
      <c r="J821" s="103"/>
      <c r="K821" s="103">
        <v>3.8094999999999997E-2</v>
      </c>
    </row>
    <row r="822" spans="4:11" ht="15.75" customHeight="1" x14ac:dyDescent="0.25">
      <c r="D822" s="33"/>
      <c r="E822" s="33"/>
      <c r="F822" s="81">
        <v>37713</v>
      </c>
      <c r="G822" s="103">
        <v>1.5769999999999999E-2</v>
      </c>
      <c r="H822" s="103">
        <v>1.9567000000000001E-2</v>
      </c>
      <c r="I822" s="103">
        <v>2.8370000000000003E-2</v>
      </c>
      <c r="J822" s="103"/>
      <c r="K822" s="103">
        <v>3.9285E-2</v>
      </c>
    </row>
    <row r="823" spans="4:11" ht="15.75" customHeight="1" x14ac:dyDescent="0.25">
      <c r="D823" s="33"/>
      <c r="E823" s="33"/>
      <c r="F823" s="81">
        <v>37714</v>
      </c>
      <c r="G823" s="103">
        <v>1.5288999999999999E-2</v>
      </c>
      <c r="H823" s="103">
        <v>1.9269000000000001E-2</v>
      </c>
      <c r="I823" s="103">
        <v>2.8094000000000001E-2</v>
      </c>
      <c r="J823" s="103"/>
      <c r="K823" s="103">
        <v>3.9091999999999995E-2</v>
      </c>
    </row>
    <row r="824" spans="4:11" ht="15.75" customHeight="1" x14ac:dyDescent="0.25">
      <c r="D824" s="33"/>
      <c r="E824" s="33"/>
      <c r="F824" s="81">
        <v>37715</v>
      </c>
      <c r="G824" s="103">
        <v>1.5526E-2</v>
      </c>
      <c r="H824" s="103">
        <v>1.9542999999999998E-2</v>
      </c>
      <c r="I824" s="103">
        <v>2.8435999999999999E-2</v>
      </c>
      <c r="J824" s="103"/>
      <c r="K824" s="103">
        <v>3.9517000000000004E-2</v>
      </c>
    </row>
    <row r="825" spans="4:11" ht="15.75" customHeight="1" x14ac:dyDescent="0.25">
      <c r="D825" s="33"/>
      <c r="E825" s="33"/>
      <c r="F825" s="81">
        <v>37718</v>
      </c>
      <c r="G825" s="103">
        <v>1.5927E-2</v>
      </c>
      <c r="H825" s="103">
        <v>2.0095999999999999E-2</v>
      </c>
      <c r="I825" s="103">
        <v>2.8919E-2</v>
      </c>
      <c r="J825" s="103"/>
      <c r="K825" s="103">
        <v>3.9768999999999999E-2</v>
      </c>
    </row>
    <row r="826" spans="4:11" ht="15.75" customHeight="1" x14ac:dyDescent="0.25">
      <c r="D826" s="33"/>
      <c r="E826" s="33"/>
      <c r="F826" s="81">
        <v>37719</v>
      </c>
      <c r="G826" s="103">
        <v>1.5604E-2</v>
      </c>
      <c r="H826" s="103">
        <v>1.9691E-2</v>
      </c>
      <c r="I826" s="103">
        <v>2.8502999999999997E-2</v>
      </c>
      <c r="J826" s="103"/>
      <c r="K826" s="103">
        <v>3.9323999999999998E-2</v>
      </c>
    </row>
    <row r="827" spans="4:11" ht="15.75" customHeight="1" x14ac:dyDescent="0.25">
      <c r="D827" s="33"/>
      <c r="E827" s="33"/>
      <c r="F827" s="81">
        <v>37720</v>
      </c>
      <c r="G827" s="103">
        <v>1.52E-2</v>
      </c>
      <c r="H827" s="103">
        <v>1.9231000000000002E-2</v>
      </c>
      <c r="I827" s="103">
        <v>2.8018999999999999E-2</v>
      </c>
      <c r="J827" s="103"/>
      <c r="K827" s="103">
        <v>3.8956999999999999E-2</v>
      </c>
    </row>
    <row r="828" spans="4:11" ht="15.75" customHeight="1" x14ac:dyDescent="0.25">
      <c r="D828" s="33"/>
      <c r="E828" s="33"/>
      <c r="F828" s="81">
        <v>37721</v>
      </c>
      <c r="G828" s="103">
        <v>1.6005999999999999E-2</v>
      </c>
      <c r="H828" s="103">
        <v>1.9785999999999998E-2</v>
      </c>
      <c r="I828" s="103">
        <v>2.8536000000000002E-2</v>
      </c>
      <c r="J828" s="103"/>
      <c r="K828" s="103">
        <v>3.9420999999999998E-2</v>
      </c>
    </row>
    <row r="829" spans="4:11" ht="15.75" customHeight="1" x14ac:dyDescent="0.25">
      <c r="D829" s="33"/>
      <c r="E829" s="33"/>
      <c r="F829" s="81">
        <v>37722</v>
      </c>
      <c r="G829" s="103">
        <v>1.6330000000000001E-2</v>
      </c>
      <c r="H829" s="103">
        <v>2.0116999999999999E-2</v>
      </c>
      <c r="I829" s="103">
        <v>2.8915000000000003E-2</v>
      </c>
      <c r="J829" s="103"/>
      <c r="K829" s="103">
        <v>3.9711999999999997E-2</v>
      </c>
    </row>
    <row r="830" spans="4:11" ht="15.75" customHeight="1" x14ac:dyDescent="0.25">
      <c r="D830" s="33"/>
      <c r="E830" s="33"/>
      <c r="F830" s="81">
        <v>37725</v>
      </c>
      <c r="G830" s="103">
        <v>1.7062999999999998E-2</v>
      </c>
      <c r="H830" s="103">
        <v>2.0892000000000001E-2</v>
      </c>
      <c r="I830" s="103">
        <v>2.9540999999999998E-2</v>
      </c>
      <c r="J830" s="103"/>
      <c r="K830" s="103">
        <v>4.0140000000000002E-2</v>
      </c>
    </row>
    <row r="831" spans="4:11" ht="15.75" customHeight="1" x14ac:dyDescent="0.25">
      <c r="D831" s="33"/>
      <c r="E831" s="33"/>
      <c r="F831" s="81">
        <v>37726</v>
      </c>
      <c r="G831" s="103">
        <v>1.6982000000000001E-2</v>
      </c>
      <c r="H831" s="103">
        <v>2.0752000000000003E-2</v>
      </c>
      <c r="I831" s="103">
        <v>2.9366E-2</v>
      </c>
      <c r="J831" s="103"/>
      <c r="K831" s="103">
        <v>3.9848000000000001E-2</v>
      </c>
    </row>
    <row r="832" spans="4:11" ht="15.75" customHeight="1" x14ac:dyDescent="0.25">
      <c r="D832" s="33"/>
      <c r="E832" s="33"/>
      <c r="F832" s="81">
        <v>37727</v>
      </c>
      <c r="G832" s="103">
        <v>1.6493000000000001E-2</v>
      </c>
      <c r="H832" s="103">
        <v>2.0289000000000001E-2</v>
      </c>
      <c r="I832" s="103">
        <v>2.8878000000000001E-2</v>
      </c>
      <c r="J832" s="103"/>
      <c r="K832" s="103">
        <v>3.9382E-2</v>
      </c>
    </row>
    <row r="833" spans="4:11" ht="15.75" customHeight="1" x14ac:dyDescent="0.25">
      <c r="D833" s="33"/>
      <c r="E833" s="33"/>
      <c r="F833" s="81">
        <v>37728</v>
      </c>
      <c r="G833" s="103">
        <v>1.6822999999999998E-2</v>
      </c>
      <c r="H833" s="103">
        <v>2.07E-2</v>
      </c>
      <c r="I833" s="103">
        <v>2.9260000000000001E-2</v>
      </c>
      <c r="J833" s="103"/>
      <c r="K833" s="103">
        <v>3.9558000000000003E-2</v>
      </c>
    </row>
    <row r="834" spans="4:11" ht="15.75" customHeight="1" x14ac:dyDescent="0.25">
      <c r="D834" s="33"/>
      <c r="E834" s="33"/>
      <c r="F834" s="81">
        <v>37732</v>
      </c>
      <c r="G834" s="103">
        <v>1.6742E-2</v>
      </c>
      <c r="H834" s="103">
        <v>2.0691000000000001E-2</v>
      </c>
      <c r="I834" s="103">
        <v>2.9574E-2</v>
      </c>
      <c r="J834" s="103"/>
      <c r="K834" s="103">
        <v>3.9810999999999999E-2</v>
      </c>
    </row>
    <row r="835" spans="4:11" ht="15.75" customHeight="1" x14ac:dyDescent="0.25">
      <c r="D835" s="33"/>
      <c r="E835" s="33"/>
      <c r="F835" s="81">
        <v>37733</v>
      </c>
      <c r="G835" s="103">
        <v>1.6413000000000001E-2</v>
      </c>
      <c r="H835" s="103">
        <v>2.0409999999999998E-2</v>
      </c>
      <c r="I835" s="103">
        <v>2.9259E-2</v>
      </c>
      <c r="J835" s="103"/>
      <c r="K835" s="103">
        <v>3.9635999999999998E-2</v>
      </c>
    </row>
    <row r="836" spans="4:11" ht="15.75" customHeight="1" x14ac:dyDescent="0.25">
      <c r="D836" s="33"/>
      <c r="E836" s="33"/>
      <c r="F836" s="81">
        <v>37734</v>
      </c>
      <c r="G836" s="103">
        <v>1.6330000000000001E-2</v>
      </c>
      <c r="H836" s="103">
        <v>2.0496E-2</v>
      </c>
      <c r="I836" s="103">
        <v>2.9363E-2</v>
      </c>
      <c r="J836" s="103"/>
      <c r="K836" s="103">
        <v>3.9752999999999997E-2</v>
      </c>
    </row>
    <row r="837" spans="4:11" ht="15.75" customHeight="1" x14ac:dyDescent="0.25">
      <c r="D837" s="33"/>
      <c r="E837" s="33"/>
      <c r="F837" s="81">
        <v>37735</v>
      </c>
      <c r="G837" s="103">
        <v>1.6250000000000001E-2</v>
      </c>
      <c r="H837" s="103">
        <v>1.9799999999999998E-2</v>
      </c>
      <c r="I837" s="103">
        <v>2.8664000000000002E-2</v>
      </c>
      <c r="J837" s="103"/>
      <c r="K837" s="103">
        <v>3.9189000000000002E-2</v>
      </c>
    </row>
    <row r="838" spans="4:11" ht="15.75" customHeight="1" x14ac:dyDescent="0.25">
      <c r="D838" s="33"/>
      <c r="E838" s="33"/>
      <c r="F838" s="81">
        <v>37736</v>
      </c>
      <c r="G838" s="103">
        <v>1.5691999999999998E-2</v>
      </c>
      <c r="H838" s="103">
        <v>1.9210000000000001E-2</v>
      </c>
      <c r="I838" s="103">
        <v>2.8138E-2</v>
      </c>
      <c r="J838" s="103"/>
      <c r="K838" s="103">
        <v>3.8879999999999998E-2</v>
      </c>
    </row>
    <row r="839" spans="4:11" ht="15.75" customHeight="1" x14ac:dyDescent="0.25">
      <c r="D839" s="33"/>
      <c r="E839" s="33"/>
      <c r="F839" s="81">
        <v>37739</v>
      </c>
      <c r="G839" s="103">
        <v>1.5931000000000001E-2</v>
      </c>
      <c r="H839" s="103">
        <v>1.9299E-2</v>
      </c>
      <c r="I839" s="103">
        <v>2.8347000000000001E-2</v>
      </c>
      <c r="J839" s="103"/>
      <c r="K839" s="103">
        <v>3.9015000000000001E-2</v>
      </c>
    </row>
    <row r="840" spans="4:11" ht="15.75" customHeight="1" x14ac:dyDescent="0.25">
      <c r="D840" s="33"/>
      <c r="E840" s="33"/>
      <c r="F840" s="81">
        <v>37740</v>
      </c>
      <c r="G840" s="103">
        <v>1.6091000000000001E-2</v>
      </c>
      <c r="H840" s="103">
        <v>1.9538E-2</v>
      </c>
      <c r="I840" s="103">
        <v>2.8624999999999998E-2</v>
      </c>
      <c r="J840" s="103"/>
      <c r="K840" s="103">
        <v>3.9266999999999996E-2</v>
      </c>
    </row>
    <row r="841" spans="4:11" ht="15.75" customHeight="1" x14ac:dyDescent="0.25">
      <c r="D841" s="33"/>
      <c r="E841" s="33"/>
      <c r="F841" s="81">
        <v>37741</v>
      </c>
      <c r="G841" s="103">
        <v>1.4816000000000001E-2</v>
      </c>
      <c r="H841" s="103">
        <v>1.8199E-2</v>
      </c>
      <c r="I841" s="103">
        <v>2.7473000000000001E-2</v>
      </c>
      <c r="J841" s="103"/>
      <c r="K841" s="103">
        <v>3.8359000000000004E-2</v>
      </c>
    </row>
    <row r="842" spans="4:11" ht="15.75" customHeight="1" x14ac:dyDescent="0.25">
      <c r="D842" s="33"/>
      <c r="E842" s="33"/>
      <c r="F842" s="81">
        <v>37742</v>
      </c>
      <c r="G842" s="103">
        <v>1.4654E-2</v>
      </c>
      <c r="H842" s="103">
        <v>1.7892999999999999E-2</v>
      </c>
      <c r="I842" s="103">
        <v>2.7227999999999999E-2</v>
      </c>
      <c r="J842" s="103"/>
      <c r="K842" s="103">
        <v>3.8397000000000001E-2</v>
      </c>
    </row>
    <row r="843" spans="4:11" ht="15.75" customHeight="1" x14ac:dyDescent="0.25">
      <c r="D843" s="33"/>
      <c r="E843" s="33"/>
      <c r="F843" s="81">
        <v>37743</v>
      </c>
      <c r="G843" s="103">
        <v>1.5608E-2</v>
      </c>
      <c r="H843" s="103">
        <v>1.8769000000000001E-2</v>
      </c>
      <c r="I843" s="103">
        <v>2.8306000000000001E-2</v>
      </c>
      <c r="J843" s="103"/>
      <c r="K843" s="103">
        <v>3.9190000000000003E-2</v>
      </c>
    </row>
    <row r="844" spans="4:11" ht="15.75" customHeight="1" x14ac:dyDescent="0.25">
      <c r="D844" s="33"/>
      <c r="E844" s="33"/>
      <c r="F844" s="81">
        <v>37746</v>
      </c>
      <c r="G844" s="103">
        <v>1.5285999999999999E-2</v>
      </c>
      <c r="H844" s="103">
        <v>1.8516999999999999E-2</v>
      </c>
      <c r="I844" s="103">
        <v>2.7919999999999997E-2</v>
      </c>
      <c r="J844" s="103"/>
      <c r="K844" s="103">
        <v>3.8841000000000001E-2</v>
      </c>
    </row>
    <row r="845" spans="4:11" ht="15.75" customHeight="1" x14ac:dyDescent="0.25">
      <c r="D845" s="33"/>
      <c r="E845" s="33"/>
      <c r="F845" s="81">
        <v>37747</v>
      </c>
      <c r="G845" s="103">
        <v>1.4242999999999999E-2</v>
      </c>
      <c r="H845" s="103">
        <v>1.7391E-2</v>
      </c>
      <c r="I845" s="103">
        <v>2.656E-2</v>
      </c>
      <c r="J845" s="103"/>
      <c r="K845" s="103">
        <v>3.7838999999999998E-2</v>
      </c>
    </row>
    <row r="846" spans="4:11" ht="15.75" customHeight="1" x14ac:dyDescent="0.25">
      <c r="D846" s="33"/>
      <c r="E846" s="33"/>
      <c r="F846" s="81">
        <v>37748</v>
      </c>
      <c r="G846" s="103">
        <v>1.4079999999999999E-2</v>
      </c>
      <c r="H846" s="103">
        <v>1.8119E-2</v>
      </c>
      <c r="I846" s="103">
        <v>2.5311E-2</v>
      </c>
      <c r="J846" s="103"/>
      <c r="K846" s="103">
        <v>3.6749999999999998E-2</v>
      </c>
    </row>
    <row r="847" spans="4:11" ht="15.75" customHeight="1" x14ac:dyDescent="0.25">
      <c r="D847" s="33"/>
      <c r="E847" s="33"/>
      <c r="F847" s="81">
        <v>37749</v>
      </c>
      <c r="G847" s="103">
        <v>1.4558E-2</v>
      </c>
      <c r="H847" s="103">
        <v>1.8225999999999999E-2</v>
      </c>
      <c r="I847" s="103">
        <v>2.6148999999999999E-2</v>
      </c>
      <c r="J847" s="103"/>
      <c r="K847" s="103">
        <v>3.6806999999999999E-2</v>
      </c>
    </row>
    <row r="848" spans="4:11" ht="15.75" customHeight="1" x14ac:dyDescent="0.25">
      <c r="D848" s="33"/>
      <c r="E848" s="33"/>
      <c r="F848" s="81">
        <v>37750</v>
      </c>
      <c r="G848" s="103">
        <v>1.439E-2</v>
      </c>
      <c r="H848" s="103">
        <v>1.8119E-2</v>
      </c>
      <c r="I848" s="103">
        <v>2.6015E-2</v>
      </c>
      <c r="J848" s="103"/>
      <c r="K848" s="103">
        <v>3.6796000000000002E-2</v>
      </c>
    </row>
    <row r="849" spans="4:11" ht="15.75" customHeight="1" x14ac:dyDescent="0.25">
      <c r="D849" s="33"/>
      <c r="E849" s="33"/>
      <c r="F849" s="81">
        <v>37753</v>
      </c>
      <c r="G849" s="103">
        <v>1.4307E-2</v>
      </c>
      <c r="H849" s="103">
        <v>1.7958000000000002E-2</v>
      </c>
      <c r="I849" s="103">
        <v>2.5880999999999998E-2</v>
      </c>
      <c r="J849" s="103"/>
      <c r="K849" s="103">
        <v>3.6419E-2</v>
      </c>
    </row>
    <row r="850" spans="4:11" ht="15.75" customHeight="1" x14ac:dyDescent="0.25">
      <c r="D850" s="33"/>
      <c r="E850" s="33"/>
      <c r="F850" s="81">
        <v>37754</v>
      </c>
      <c r="G850" s="103">
        <v>1.4384999999999998E-2</v>
      </c>
      <c r="H850" s="103">
        <v>1.7905000000000001E-2</v>
      </c>
      <c r="I850" s="103">
        <v>2.5547E-2</v>
      </c>
      <c r="J850" s="103"/>
      <c r="K850" s="103">
        <v>3.6025000000000001E-2</v>
      </c>
    </row>
    <row r="851" spans="4:11" ht="15.75" customHeight="1" x14ac:dyDescent="0.25">
      <c r="D851" s="33"/>
      <c r="E851" s="33"/>
      <c r="F851" s="81">
        <v>37755</v>
      </c>
      <c r="G851" s="103">
        <v>1.3816E-2</v>
      </c>
      <c r="H851" s="103">
        <v>1.7103E-2</v>
      </c>
      <c r="I851" s="103">
        <v>2.4680000000000001E-2</v>
      </c>
      <c r="J851" s="103"/>
      <c r="K851" s="103">
        <v>3.5203999999999999E-2</v>
      </c>
    </row>
    <row r="852" spans="4:11" ht="15.75" customHeight="1" x14ac:dyDescent="0.25">
      <c r="D852" s="33"/>
      <c r="E852" s="33"/>
      <c r="F852" s="81">
        <v>37756</v>
      </c>
      <c r="G852" s="103">
        <v>1.4298E-2</v>
      </c>
      <c r="H852" s="103">
        <v>1.7742000000000001E-2</v>
      </c>
      <c r="I852" s="103">
        <v>2.5211999999999998E-2</v>
      </c>
      <c r="J852" s="103"/>
      <c r="K852" s="103">
        <v>3.5297000000000002E-2</v>
      </c>
    </row>
    <row r="853" spans="4:11" ht="15.75" customHeight="1" x14ac:dyDescent="0.25">
      <c r="D853" s="33"/>
      <c r="E853" s="33"/>
      <c r="F853" s="81">
        <v>37757</v>
      </c>
      <c r="G853" s="103">
        <v>1.3070999999999999E-2</v>
      </c>
      <c r="H853" s="103">
        <v>1.6449999999999999E-2</v>
      </c>
      <c r="I853" s="103">
        <v>2.3845000000000002E-2</v>
      </c>
      <c r="J853" s="103"/>
      <c r="K853" s="103">
        <v>3.4185E-2</v>
      </c>
    </row>
    <row r="854" spans="4:11" ht="15.75" customHeight="1" x14ac:dyDescent="0.25">
      <c r="D854" s="33"/>
      <c r="E854" s="33"/>
      <c r="F854" s="81">
        <v>37760</v>
      </c>
      <c r="G854" s="103">
        <v>1.3472999999999999E-2</v>
      </c>
      <c r="H854" s="103">
        <v>1.6714E-2</v>
      </c>
      <c r="I854" s="103">
        <v>2.4275000000000001E-2</v>
      </c>
      <c r="J854" s="103"/>
      <c r="K854" s="103">
        <v>3.4849999999999999E-2</v>
      </c>
    </row>
    <row r="855" spans="4:11" ht="15.75" customHeight="1" x14ac:dyDescent="0.25">
      <c r="D855" s="33"/>
      <c r="E855" s="33"/>
      <c r="F855" s="81">
        <v>37761</v>
      </c>
      <c r="G855" s="103">
        <v>1.2574E-2</v>
      </c>
      <c r="H855" s="103">
        <v>1.5802E-2</v>
      </c>
      <c r="I855" s="103">
        <v>2.2947000000000002E-2</v>
      </c>
      <c r="J855" s="103"/>
      <c r="K855" s="103">
        <v>3.3542000000000002E-2</v>
      </c>
    </row>
    <row r="856" spans="4:11" ht="15.75" customHeight="1" x14ac:dyDescent="0.25">
      <c r="D856" s="33"/>
      <c r="E856" s="33"/>
      <c r="F856" s="81">
        <v>37762</v>
      </c>
      <c r="G856" s="103">
        <v>1.3547E-2</v>
      </c>
      <c r="H856" s="103">
        <v>1.6709000000000002E-2</v>
      </c>
      <c r="I856" s="103">
        <v>2.3774000000000003E-2</v>
      </c>
      <c r="J856" s="103"/>
      <c r="K856" s="103">
        <v>3.3963E-2</v>
      </c>
    </row>
    <row r="857" spans="4:11" ht="15.75" customHeight="1" x14ac:dyDescent="0.25">
      <c r="D857" s="33"/>
      <c r="E857" s="33"/>
      <c r="F857" s="81">
        <v>37763</v>
      </c>
      <c r="G857" s="103">
        <v>1.3216E-2</v>
      </c>
      <c r="H857" s="103">
        <v>1.6168999999999999E-2</v>
      </c>
      <c r="I857" s="103">
        <v>2.291E-2</v>
      </c>
      <c r="J857" s="103"/>
      <c r="K857" s="103">
        <v>3.3138000000000001E-2</v>
      </c>
    </row>
    <row r="858" spans="4:11" ht="15.75" customHeight="1" x14ac:dyDescent="0.25">
      <c r="D858" s="33"/>
      <c r="E858" s="33"/>
      <c r="F858" s="81">
        <v>37764</v>
      </c>
      <c r="G858" s="103">
        <v>1.3446E-2</v>
      </c>
      <c r="H858" s="103">
        <v>1.6369999999999999E-2</v>
      </c>
      <c r="I858" s="103">
        <v>2.3134999999999999E-2</v>
      </c>
      <c r="J858" s="103"/>
      <c r="K858" s="103">
        <v>3.3354000000000002E-2</v>
      </c>
    </row>
    <row r="859" spans="4:11" ht="15.75" customHeight="1" x14ac:dyDescent="0.25">
      <c r="D859" s="33"/>
      <c r="E859" s="33"/>
      <c r="F859" s="81">
        <v>37768</v>
      </c>
      <c r="G859" s="103">
        <v>1.3025999999999999E-2</v>
      </c>
      <c r="H859" s="103">
        <v>1.6256E-2</v>
      </c>
      <c r="I859" s="103">
        <v>2.3297999999999999E-2</v>
      </c>
      <c r="J859" s="103"/>
      <c r="K859" s="103">
        <v>3.4105999999999997E-2</v>
      </c>
    </row>
    <row r="860" spans="4:11" ht="15.75" customHeight="1" x14ac:dyDescent="0.25">
      <c r="D860" s="33"/>
      <c r="E860" s="33"/>
      <c r="F860" s="81">
        <v>37769</v>
      </c>
      <c r="G860" s="103">
        <v>1.3025999999999999E-2</v>
      </c>
      <c r="H860" s="103">
        <v>1.5987000000000001E-2</v>
      </c>
      <c r="I860" s="103">
        <v>2.3297999999999999E-2</v>
      </c>
      <c r="J860" s="103"/>
      <c r="K860" s="103">
        <v>3.4235000000000002E-2</v>
      </c>
    </row>
    <row r="861" spans="4:11" ht="15.75" customHeight="1" x14ac:dyDescent="0.25">
      <c r="D861" s="33"/>
      <c r="E861" s="33"/>
      <c r="F861" s="81">
        <v>37770</v>
      </c>
      <c r="G861" s="103">
        <v>1.2692000000000002E-2</v>
      </c>
      <c r="H861" s="103">
        <v>1.5498000000000001E-2</v>
      </c>
      <c r="I861" s="103">
        <v>2.2566000000000003E-2</v>
      </c>
      <c r="J861" s="103"/>
      <c r="K861" s="103">
        <v>3.3352E-2</v>
      </c>
    </row>
    <row r="862" spans="4:11" ht="15.75" customHeight="1" x14ac:dyDescent="0.25">
      <c r="D862" s="33"/>
      <c r="E862" s="33"/>
      <c r="F862" s="81">
        <v>37771</v>
      </c>
      <c r="G862" s="103">
        <v>1.3217000000000001E-2</v>
      </c>
      <c r="H862" s="103">
        <v>1.5647999999999999E-2</v>
      </c>
      <c r="I862" s="103">
        <v>2.2892000000000003E-2</v>
      </c>
      <c r="J862" s="103"/>
      <c r="K862" s="103">
        <v>3.3699E-2</v>
      </c>
    </row>
    <row r="863" spans="4:11" ht="15.75" customHeight="1" x14ac:dyDescent="0.25">
      <c r="D863" s="33"/>
      <c r="E863" s="33"/>
      <c r="F863" s="81">
        <v>37774</v>
      </c>
      <c r="G863" s="103">
        <v>1.3058E-2</v>
      </c>
      <c r="H863" s="103">
        <v>1.5644000000000002E-2</v>
      </c>
      <c r="I863" s="103">
        <v>2.3189999999999999E-2</v>
      </c>
      <c r="J863" s="103"/>
      <c r="K863" s="103">
        <v>3.4085000000000004E-2</v>
      </c>
    </row>
    <row r="864" spans="4:11" ht="15.75" customHeight="1" x14ac:dyDescent="0.25">
      <c r="D864" s="33"/>
      <c r="E864" s="33"/>
      <c r="F864" s="81">
        <v>37775</v>
      </c>
      <c r="G864" s="103">
        <v>1.1941999999999999E-2</v>
      </c>
      <c r="H864" s="103">
        <v>1.4721999999999999E-2</v>
      </c>
      <c r="I864" s="103">
        <v>2.2256999999999999E-2</v>
      </c>
      <c r="J864" s="103"/>
      <c r="K864" s="103">
        <v>3.3292999999999996E-2</v>
      </c>
    </row>
    <row r="865" spans="4:11" ht="15.75" customHeight="1" x14ac:dyDescent="0.25">
      <c r="D865" s="33"/>
      <c r="E865" s="33"/>
      <c r="F865" s="81">
        <v>37776</v>
      </c>
      <c r="G865" s="103">
        <v>1.21E-2</v>
      </c>
      <c r="H865" s="103">
        <v>1.4501999999999999E-2</v>
      </c>
      <c r="I865" s="103">
        <v>2.1824E-2</v>
      </c>
      <c r="J865" s="103"/>
      <c r="K865" s="103">
        <v>3.2926999999999998E-2</v>
      </c>
    </row>
    <row r="866" spans="4:11" ht="15.75" customHeight="1" x14ac:dyDescent="0.25">
      <c r="D866" s="33"/>
      <c r="E866" s="33"/>
      <c r="F866" s="81">
        <v>37777</v>
      </c>
      <c r="G866" s="103">
        <v>1.234E-2</v>
      </c>
      <c r="H866" s="103">
        <v>1.4820999999999999E-2</v>
      </c>
      <c r="I866" s="103">
        <v>2.2286E-2</v>
      </c>
      <c r="J866" s="103"/>
      <c r="K866" s="103">
        <v>3.3419999999999998E-2</v>
      </c>
    </row>
    <row r="867" spans="4:11" ht="15.75" customHeight="1" x14ac:dyDescent="0.25">
      <c r="D867" s="33"/>
      <c r="E867" s="33"/>
      <c r="F867" s="81">
        <v>37778</v>
      </c>
      <c r="G867" s="103">
        <v>1.2418999999999999E-2</v>
      </c>
      <c r="H867" s="103">
        <v>1.4969E-2</v>
      </c>
      <c r="I867" s="103">
        <v>2.2713000000000001E-2</v>
      </c>
      <c r="J867" s="103"/>
      <c r="K867" s="103">
        <v>3.3509999999999998E-2</v>
      </c>
    </row>
    <row r="868" spans="4:11" ht="15.75" customHeight="1" x14ac:dyDescent="0.25">
      <c r="D868" s="33"/>
      <c r="E868" s="33"/>
      <c r="F868" s="81">
        <v>37781</v>
      </c>
      <c r="G868" s="103">
        <v>1.1776E-2</v>
      </c>
      <c r="H868" s="103">
        <v>1.426E-2</v>
      </c>
      <c r="I868" s="103">
        <v>2.1812000000000002E-2</v>
      </c>
      <c r="J868" s="103"/>
      <c r="K868" s="103">
        <v>3.2757999999999995E-2</v>
      </c>
    </row>
    <row r="869" spans="4:11" ht="15.75" customHeight="1" x14ac:dyDescent="0.25">
      <c r="D869" s="33"/>
      <c r="E869" s="33"/>
      <c r="F869" s="81">
        <v>37782</v>
      </c>
      <c r="G869" s="103">
        <v>1.1132999999999999E-2</v>
      </c>
      <c r="H869" s="103">
        <v>1.3443E-2</v>
      </c>
      <c r="I869" s="103">
        <v>2.0815999999999998E-2</v>
      </c>
      <c r="J869" s="103"/>
      <c r="K869" s="103">
        <v>3.1903000000000001E-2</v>
      </c>
    </row>
    <row r="870" spans="4:11" ht="15.75" customHeight="1" x14ac:dyDescent="0.25">
      <c r="D870" s="33"/>
      <c r="E870" s="33"/>
      <c r="F870" s="81">
        <v>37783</v>
      </c>
      <c r="G870" s="103">
        <v>1.1452E-2</v>
      </c>
      <c r="H870" s="103">
        <v>1.3925E-2</v>
      </c>
      <c r="I870" s="103">
        <v>2.1309999999999999E-2</v>
      </c>
      <c r="J870" s="103"/>
      <c r="K870" s="103">
        <v>3.2101000000000005E-2</v>
      </c>
    </row>
    <row r="871" spans="4:11" ht="15.75" customHeight="1" x14ac:dyDescent="0.25">
      <c r="D871" s="33"/>
      <c r="E871" s="33"/>
      <c r="F871" s="81">
        <v>37784</v>
      </c>
      <c r="G871" s="103">
        <v>1.0968E-2</v>
      </c>
      <c r="H871" s="103">
        <v>1.3376999999999998E-2</v>
      </c>
      <c r="I871" s="103">
        <v>2.0678000000000002E-2</v>
      </c>
      <c r="J871" s="103"/>
      <c r="K871" s="103">
        <v>3.1629999999999998E-2</v>
      </c>
    </row>
    <row r="872" spans="4:11" ht="15.75" customHeight="1" x14ac:dyDescent="0.25">
      <c r="D872" s="33"/>
      <c r="E872" s="33"/>
      <c r="F872" s="81">
        <v>37785</v>
      </c>
      <c r="G872" s="103">
        <v>1.0800000000000001E-2</v>
      </c>
      <c r="H872" s="103">
        <v>1.3142000000000001E-2</v>
      </c>
      <c r="I872" s="103">
        <v>2.0305E-2</v>
      </c>
      <c r="J872" s="103"/>
      <c r="K872" s="103">
        <v>3.1120999999999999E-2</v>
      </c>
    </row>
    <row r="873" spans="4:11" ht="15.75" customHeight="1" x14ac:dyDescent="0.25">
      <c r="D873" s="33"/>
      <c r="E873" s="33"/>
      <c r="F873" s="81">
        <v>37788</v>
      </c>
      <c r="G873" s="103">
        <v>1.1526000000000002E-2</v>
      </c>
      <c r="H873" s="103">
        <v>1.4006000000000001E-2</v>
      </c>
      <c r="I873" s="103">
        <v>2.1129999999999999E-2</v>
      </c>
      <c r="J873" s="103"/>
      <c r="K873" s="103">
        <v>3.1716000000000001E-2</v>
      </c>
    </row>
    <row r="874" spans="4:11" ht="15.75" customHeight="1" x14ac:dyDescent="0.25">
      <c r="D874" s="33"/>
      <c r="E874" s="33"/>
      <c r="F874" s="81">
        <v>37789</v>
      </c>
      <c r="G874" s="103">
        <v>1.2174000000000001E-2</v>
      </c>
      <c r="H874" s="103">
        <v>1.4982000000000001E-2</v>
      </c>
      <c r="I874" s="103">
        <v>2.2227E-2</v>
      </c>
      <c r="J874" s="103"/>
      <c r="K874" s="103">
        <v>3.2605000000000002E-2</v>
      </c>
    </row>
    <row r="875" spans="4:11" ht="15.75" customHeight="1" x14ac:dyDescent="0.25">
      <c r="D875" s="33"/>
      <c r="E875" s="33"/>
      <c r="F875" s="81">
        <v>37790</v>
      </c>
      <c r="G875" s="103">
        <v>1.2336E-2</v>
      </c>
      <c r="H875" s="103">
        <v>1.5416000000000001E-2</v>
      </c>
      <c r="I875" s="103">
        <v>2.2995999999999999E-2</v>
      </c>
      <c r="J875" s="103"/>
      <c r="K875" s="103">
        <v>3.3614000000000005E-2</v>
      </c>
    </row>
    <row r="876" spans="4:11" ht="15.75" customHeight="1" x14ac:dyDescent="0.25">
      <c r="D876" s="33"/>
      <c r="E876" s="33"/>
      <c r="F876" s="81">
        <v>37791</v>
      </c>
      <c r="G876" s="103">
        <v>1.1521999999999999E-2</v>
      </c>
      <c r="H876" s="103">
        <v>1.4644999999999998E-2</v>
      </c>
      <c r="I876" s="103">
        <v>2.2391000000000001E-2</v>
      </c>
      <c r="J876" s="103"/>
      <c r="K876" s="103">
        <v>3.3374000000000001E-2</v>
      </c>
    </row>
    <row r="877" spans="4:11" ht="15.75" customHeight="1" x14ac:dyDescent="0.25">
      <c r="D877" s="33"/>
      <c r="E877" s="33"/>
      <c r="F877" s="81">
        <v>37792</v>
      </c>
      <c r="G877" s="103">
        <v>1.1599E-2</v>
      </c>
      <c r="H877" s="103">
        <v>1.4795000000000001E-2</v>
      </c>
      <c r="I877" s="103">
        <v>2.2618999999999997E-2</v>
      </c>
      <c r="J877" s="103"/>
      <c r="K877" s="103">
        <v>3.3647999999999997E-2</v>
      </c>
    </row>
    <row r="878" spans="4:11" ht="15.75" customHeight="1" x14ac:dyDescent="0.25">
      <c r="D878" s="33"/>
      <c r="E878" s="33"/>
      <c r="F878" s="81">
        <v>37795</v>
      </c>
      <c r="G878" s="103">
        <v>1.1351999999999999E-2</v>
      </c>
      <c r="H878" s="103">
        <v>1.4296E-2</v>
      </c>
      <c r="I878" s="103">
        <v>2.2046999999999997E-2</v>
      </c>
      <c r="J878" s="103"/>
      <c r="K878" s="103">
        <v>3.3113000000000004E-2</v>
      </c>
    </row>
    <row r="879" spans="4:11" ht="15.75" customHeight="1" x14ac:dyDescent="0.25">
      <c r="D879" s="33"/>
      <c r="E879" s="33"/>
      <c r="F879" s="81">
        <v>37796</v>
      </c>
      <c r="G879" s="103">
        <v>1.0942E-2</v>
      </c>
      <c r="H879" s="103">
        <v>1.3742000000000001E-2</v>
      </c>
      <c r="I879" s="103">
        <v>2.1442000000000003E-2</v>
      </c>
      <c r="J879" s="103"/>
      <c r="K879" s="103">
        <v>3.2488999999999997E-2</v>
      </c>
    </row>
    <row r="880" spans="4:11" ht="15.75" customHeight="1" x14ac:dyDescent="0.25">
      <c r="D880" s="33"/>
      <c r="E880" s="33"/>
      <c r="F880" s="81">
        <v>37797</v>
      </c>
      <c r="G880" s="103">
        <v>1.2827999999999999E-2</v>
      </c>
      <c r="H880" s="103">
        <v>1.5496000000000001E-2</v>
      </c>
      <c r="I880" s="103">
        <v>2.3185999999999998E-2</v>
      </c>
      <c r="J880" s="103"/>
      <c r="K880" s="103">
        <v>3.4035000000000003E-2</v>
      </c>
    </row>
    <row r="881" spans="4:11" ht="15.75" customHeight="1" x14ac:dyDescent="0.25">
      <c r="D881" s="33"/>
      <c r="E881" s="33"/>
      <c r="F881" s="81">
        <v>37798</v>
      </c>
      <c r="G881" s="103">
        <v>1.4033E-2</v>
      </c>
      <c r="H881" s="103">
        <v>1.6763999999999998E-2</v>
      </c>
      <c r="I881" s="103">
        <v>2.4607E-2</v>
      </c>
      <c r="J881" s="103"/>
      <c r="K881" s="103">
        <v>3.5415999999999996E-2</v>
      </c>
    </row>
    <row r="882" spans="4:11" ht="15.75" customHeight="1" x14ac:dyDescent="0.25">
      <c r="D882" s="33"/>
      <c r="E882" s="33"/>
      <c r="F882" s="81">
        <v>37799</v>
      </c>
      <c r="G882" s="103">
        <v>1.3474E-2</v>
      </c>
      <c r="H882" s="103">
        <v>1.6532999999999999E-2</v>
      </c>
      <c r="I882" s="103">
        <v>2.4434000000000001E-2</v>
      </c>
      <c r="J882" s="103"/>
      <c r="K882" s="103">
        <v>3.5415000000000002E-2</v>
      </c>
    </row>
    <row r="883" spans="4:11" ht="15.75" customHeight="1" x14ac:dyDescent="0.25">
      <c r="D883" s="33"/>
      <c r="E883" s="33"/>
      <c r="F883" s="81">
        <v>37802</v>
      </c>
      <c r="G883" s="103">
        <v>1.2999E-2</v>
      </c>
      <c r="H883" s="103">
        <v>1.5919000000000003E-2</v>
      </c>
      <c r="I883" s="103">
        <v>2.4093E-2</v>
      </c>
      <c r="J883" s="103"/>
      <c r="K883" s="103">
        <v>3.5132999999999998E-2</v>
      </c>
    </row>
    <row r="884" spans="4:11" ht="15.75" customHeight="1" x14ac:dyDescent="0.25">
      <c r="D884" s="33"/>
      <c r="E884" s="33"/>
      <c r="F884" s="81">
        <v>37803</v>
      </c>
      <c r="G884" s="103">
        <v>1.3001E-2</v>
      </c>
      <c r="H884" s="103">
        <v>1.6081999999999999E-2</v>
      </c>
      <c r="I884" s="103">
        <v>2.4329999999999997E-2</v>
      </c>
      <c r="J884" s="103"/>
      <c r="K884" s="103">
        <v>3.5471000000000003E-2</v>
      </c>
    </row>
    <row r="885" spans="4:11" ht="15.75" customHeight="1" x14ac:dyDescent="0.25">
      <c r="D885" s="33"/>
      <c r="E885" s="33"/>
      <c r="F885" s="81">
        <v>37804</v>
      </c>
      <c r="G885" s="103">
        <v>1.2763999999999999E-2</v>
      </c>
      <c r="H885" s="103">
        <v>1.5744999999999999E-2</v>
      </c>
      <c r="I885" s="103">
        <v>2.4056999999999999E-2</v>
      </c>
      <c r="J885" s="103"/>
      <c r="K885" s="103">
        <v>3.5358000000000001E-2</v>
      </c>
    </row>
    <row r="886" spans="4:11" ht="15.75" customHeight="1" x14ac:dyDescent="0.25">
      <c r="D886" s="33"/>
      <c r="E886" s="33"/>
      <c r="F886" s="81">
        <v>37805</v>
      </c>
      <c r="G886" s="103">
        <v>1.3092999999999999E-2</v>
      </c>
      <c r="H886" s="103">
        <v>1.6230999999999999E-2</v>
      </c>
      <c r="I886" s="103">
        <v>2.5179999999999998E-2</v>
      </c>
      <c r="J886" s="103"/>
      <c r="K886" s="103">
        <v>3.6607000000000001E-2</v>
      </c>
    </row>
    <row r="887" spans="4:11" ht="15.75" customHeight="1" x14ac:dyDescent="0.25">
      <c r="D887" s="33"/>
      <c r="E887" s="33"/>
      <c r="F887" s="81">
        <v>37809</v>
      </c>
      <c r="G887" s="103">
        <v>1.3501000000000001E-2</v>
      </c>
      <c r="H887" s="103">
        <v>1.7063999999999999E-2</v>
      </c>
      <c r="I887" s="103">
        <v>2.5798000000000001E-2</v>
      </c>
      <c r="J887" s="103"/>
      <c r="K887" s="103">
        <v>3.7315000000000001E-2</v>
      </c>
    </row>
    <row r="888" spans="4:11" ht="15.75" customHeight="1" x14ac:dyDescent="0.25">
      <c r="D888" s="33"/>
      <c r="E888" s="33"/>
      <c r="F888" s="81">
        <v>37810</v>
      </c>
      <c r="G888" s="103">
        <v>1.3663000000000002E-2</v>
      </c>
      <c r="H888" s="103">
        <v>1.7121000000000001E-2</v>
      </c>
      <c r="I888" s="103">
        <v>2.5798000000000001E-2</v>
      </c>
      <c r="J888" s="103"/>
      <c r="K888" s="103">
        <v>3.7143000000000002E-2</v>
      </c>
    </row>
    <row r="889" spans="4:11" ht="15.75" customHeight="1" x14ac:dyDescent="0.25">
      <c r="D889" s="33"/>
      <c r="E889" s="33"/>
      <c r="F889" s="81">
        <v>37811</v>
      </c>
      <c r="G889" s="103">
        <v>1.3343000000000001E-2</v>
      </c>
      <c r="H889" s="103">
        <v>1.6837000000000001E-2</v>
      </c>
      <c r="I889" s="103">
        <v>2.5453E-2</v>
      </c>
      <c r="J889" s="103"/>
      <c r="K889" s="103">
        <v>3.6798000000000004E-2</v>
      </c>
    </row>
    <row r="890" spans="4:11" ht="15.75" customHeight="1" x14ac:dyDescent="0.25">
      <c r="D890" s="33"/>
      <c r="E890" s="33"/>
      <c r="F890" s="81">
        <v>37812</v>
      </c>
      <c r="G890" s="103">
        <v>1.3022000000000001E-2</v>
      </c>
      <c r="H890" s="103">
        <v>1.6385E-2</v>
      </c>
      <c r="I890" s="103">
        <v>2.5075E-2</v>
      </c>
      <c r="J890" s="103"/>
      <c r="K890" s="103">
        <v>3.6549999999999999E-2</v>
      </c>
    </row>
    <row r="891" spans="4:11" ht="15.75" customHeight="1" x14ac:dyDescent="0.25">
      <c r="D891" s="33"/>
      <c r="E891" s="33"/>
      <c r="F891" s="81">
        <v>37813</v>
      </c>
      <c r="G891" s="103">
        <v>1.2704999999999999E-2</v>
      </c>
      <c r="H891" s="103">
        <v>1.5925000000000002E-2</v>
      </c>
      <c r="I891" s="103">
        <v>2.4455000000000001E-2</v>
      </c>
      <c r="J891" s="103"/>
      <c r="K891" s="103">
        <v>3.6264999999999999E-2</v>
      </c>
    </row>
    <row r="892" spans="4:11" ht="15.75" customHeight="1" x14ac:dyDescent="0.25">
      <c r="D892" s="33"/>
      <c r="E892" s="33"/>
      <c r="F892" s="81">
        <v>37816</v>
      </c>
      <c r="G892" s="103">
        <v>1.3357000000000001E-2</v>
      </c>
      <c r="H892" s="103">
        <v>1.6766E-2</v>
      </c>
      <c r="I892" s="103">
        <v>2.5451000000000001E-2</v>
      </c>
      <c r="J892" s="103"/>
      <c r="K892" s="103">
        <v>3.7240000000000002E-2</v>
      </c>
    </row>
    <row r="893" spans="4:11" ht="15.75" customHeight="1" x14ac:dyDescent="0.25">
      <c r="D893" s="33"/>
      <c r="E893" s="33"/>
      <c r="F893" s="81">
        <v>37817</v>
      </c>
      <c r="G893" s="103">
        <v>1.4501E-2</v>
      </c>
      <c r="H893" s="103">
        <v>1.8574E-2</v>
      </c>
      <c r="I893" s="103">
        <v>2.809E-2</v>
      </c>
      <c r="J893" s="103"/>
      <c r="K893" s="103">
        <v>3.9807000000000002E-2</v>
      </c>
    </row>
    <row r="894" spans="4:11" ht="15.75" customHeight="1" x14ac:dyDescent="0.25">
      <c r="D894" s="33"/>
      <c r="E894" s="33"/>
      <c r="F894" s="81">
        <v>37818</v>
      </c>
      <c r="G894" s="103">
        <v>1.426E-2</v>
      </c>
      <c r="H894" s="103">
        <v>1.8231999999999998E-2</v>
      </c>
      <c r="I894" s="103">
        <v>2.7532000000000001E-2</v>
      </c>
      <c r="J894" s="103"/>
      <c r="K894" s="103">
        <v>3.918E-2</v>
      </c>
    </row>
    <row r="895" spans="4:11" ht="15.75" customHeight="1" x14ac:dyDescent="0.25">
      <c r="D895" s="33"/>
      <c r="E895" s="33"/>
      <c r="F895" s="81">
        <v>37819</v>
      </c>
      <c r="G895" s="103">
        <v>1.4346000000000001E-2</v>
      </c>
      <c r="H895" s="103">
        <v>1.8343999999999999E-2</v>
      </c>
      <c r="I895" s="103">
        <v>2.7673E-2</v>
      </c>
      <c r="J895" s="103"/>
      <c r="K895" s="103">
        <v>3.9199999999999999E-2</v>
      </c>
    </row>
    <row r="896" spans="4:11" ht="15.75" customHeight="1" x14ac:dyDescent="0.25">
      <c r="D896" s="33"/>
      <c r="E896" s="33"/>
      <c r="F896" s="81">
        <v>37820</v>
      </c>
      <c r="G896" s="103">
        <v>1.4852000000000001E-2</v>
      </c>
      <c r="H896" s="103">
        <v>1.8852000000000001E-2</v>
      </c>
      <c r="I896" s="103">
        <v>2.8586999999999998E-2</v>
      </c>
      <c r="J896" s="103"/>
      <c r="K896" s="103">
        <v>3.9988999999999997E-2</v>
      </c>
    </row>
    <row r="897" spans="4:11" ht="15.75" customHeight="1" x14ac:dyDescent="0.25">
      <c r="D897" s="33"/>
      <c r="E897" s="33"/>
      <c r="F897" s="81">
        <v>37823</v>
      </c>
      <c r="G897" s="103">
        <v>1.6175999999999999E-2</v>
      </c>
      <c r="H897" s="103">
        <v>2.0684999999999999E-2</v>
      </c>
      <c r="I897" s="103">
        <v>3.0710000000000001E-2</v>
      </c>
      <c r="J897" s="103"/>
      <c r="K897" s="103">
        <v>4.2104999999999997E-2</v>
      </c>
    </row>
    <row r="898" spans="4:11" ht="15.75" customHeight="1" x14ac:dyDescent="0.25">
      <c r="D898" s="33"/>
      <c r="E898" s="33"/>
      <c r="F898" s="81">
        <v>37824</v>
      </c>
      <c r="G898" s="103">
        <v>1.5192000000000001E-2</v>
      </c>
      <c r="H898" s="103">
        <v>1.9765999999999999E-2</v>
      </c>
      <c r="I898" s="103">
        <v>2.9753999999999999E-2</v>
      </c>
      <c r="J898" s="103"/>
      <c r="K898" s="103">
        <v>4.1223000000000003E-2</v>
      </c>
    </row>
    <row r="899" spans="4:11" ht="15.75" customHeight="1" x14ac:dyDescent="0.25">
      <c r="D899" s="33"/>
      <c r="E899" s="33"/>
      <c r="F899" s="81">
        <v>37825</v>
      </c>
      <c r="G899" s="103">
        <v>1.4948999999999999E-2</v>
      </c>
      <c r="H899" s="103">
        <v>1.9363999999999999E-2</v>
      </c>
      <c r="I899" s="103">
        <v>2.9508E-2</v>
      </c>
      <c r="J899" s="103"/>
      <c r="K899" s="103">
        <v>4.1083999999999996E-2</v>
      </c>
    </row>
    <row r="900" spans="4:11" ht="15.75" customHeight="1" x14ac:dyDescent="0.25">
      <c r="D900" s="33"/>
      <c r="E900" s="33"/>
      <c r="F900" s="81">
        <v>37826</v>
      </c>
      <c r="G900" s="103">
        <v>1.5319000000000001E-2</v>
      </c>
      <c r="H900" s="103">
        <v>1.9421000000000001E-2</v>
      </c>
      <c r="I900" s="103">
        <v>2.9828E-2</v>
      </c>
      <c r="J900" s="103"/>
      <c r="K900" s="103">
        <v>4.1646000000000002E-2</v>
      </c>
    </row>
    <row r="901" spans="4:11" ht="15.75" customHeight="1" x14ac:dyDescent="0.25">
      <c r="D901" s="33"/>
      <c r="E901" s="33"/>
      <c r="F901" s="81">
        <v>37827</v>
      </c>
      <c r="G901" s="103">
        <v>1.4999999999999999E-2</v>
      </c>
      <c r="H901" s="103">
        <v>1.9247E-2</v>
      </c>
      <c r="I901" s="103">
        <v>2.9798000000000002E-2</v>
      </c>
      <c r="J901" s="103"/>
      <c r="K901" s="103">
        <v>4.1749999999999995E-2</v>
      </c>
    </row>
    <row r="902" spans="4:11" ht="15.75" customHeight="1" x14ac:dyDescent="0.25">
      <c r="D902" s="33"/>
      <c r="E902" s="33"/>
      <c r="F902" s="81">
        <v>37830</v>
      </c>
      <c r="G902" s="103">
        <v>1.6115999999999998E-2</v>
      </c>
      <c r="H902" s="103">
        <v>2.0689000000000003E-2</v>
      </c>
      <c r="I902" s="103">
        <v>3.1261999999999998E-2</v>
      </c>
      <c r="J902" s="103"/>
      <c r="K902" s="103">
        <v>4.2802E-2</v>
      </c>
    </row>
    <row r="903" spans="4:11" ht="15.75" customHeight="1" x14ac:dyDescent="0.25">
      <c r="D903" s="33"/>
      <c r="E903" s="33"/>
      <c r="F903" s="81">
        <v>37831</v>
      </c>
      <c r="G903" s="103">
        <v>1.6995E-2</v>
      </c>
      <c r="H903" s="103">
        <v>2.1907999999999997E-2</v>
      </c>
      <c r="I903" s="103">
        <v>3.2990999999999999E-2</v>
      </c>
      <c r="J903" s="103"/>
      <c r="K903" s="103">
        <v>4.4381000000000004E-2</v>
      </c>
    </row>
    <row r="904" spans="4:11" ht="15.75" customHeight="1" x14ac:dyDescent="0.25">
      <c r="D904" s="33"/>
      <c r="E904" s="33"/>
      <c r="F904" s="81">
        <v>37832</v>
      </c>
      <c r="G904" s="103">
        <v>1.6275999999999999E-2</v>
      </c>
      <c r="H904" s="103">
        <v>2.0863999999999997E-2</v>
      </c>
      <c r="I904" s="103">
        <v>3.159E-2</v>
      </c>
      <c r="J904" s="103"/>
      <c r="K904" s="103">
        <v>4.3070000000000004E-2</v>
      </c>
    </row>
    <row r="905" spans="4:11" ht="15.75" customHeight="1" x14ac:dyDescent="0.25">
      <c r="D905" s="33"/>
      <c r="E905" s="33"/>
      <c r="F905" s="81">
        <v>37833</v>
      </c>
      <c r="G905" s="103">
        <v>1.7398E-2</v>
      </c>
      <c r="H905" s="103">
        <v>2.1621000000000001E-2</v>
      </c>
      <c r="I905" s="103">
        <v>3.2204000000000003E-2</v>
      </c>
      <c r="J905" s="103"/>
      <c r="K905" s="103">
        <v>4.4054999999999997E-2</v>
      </c>
    </row>
    <row r="906" spans="4:11" ht="15.75" customHeight="1" x14ac:dyDescent="0.25">
      <c r="D906" s="33"/>
      <c r="E906" s="33"/>
      <c r="F906" s="81">
        <v>37834</v>
      </c>
      <c r="G906" s="103">
        <v>1.7729999999999999E-2</v>
      </c>
      <c r="H906" s="103">
        <v>2.1916999999999999E-2</v>
      </c>
      <c r="I906" s="103">
        <v>3.2286000000000002E-2</v>
      </c>
      <c r="J906" s="103"/>
      <c r="K906" s="103">
        <v>4.3833999999999998E-2</v>
      </c>
    </row>
    <row r="907" spans="4:11" ht="15.75" customHeight="1" x14ac:dyDescent="0.25">
      <c r="D907" s="33"/>
      <c r="E907" s="33"/>
      <c r="F907" s="81">
        <v>37837</v>
      </c>
      <c r="G907" s="103">
        <v>1.6766E-2</v>
      </c>
      <c r="H907" s="103">
        <v>2.0868000000000001E-2</v>
      </c>
      <c r="I907" s="103">
        <v>3.0993E-2</v>
      </c>
      <c r="J907" s="103"/>
      <c r="K907" s="103">
        <v>4.2832999999999996E-2</v>
      </c>
    </row>
    <row r="908" spans="4:11" ht="15.75" customHeight="1" x14ac:dyDescent="0.25">
      <c r="D908" s="33"/>
      <c r="E908" s="33"/>
      <c r="F908" s="81">
        <v>37838</v>
      </c>
      <c r="G908" s="103">
        <v>1.8141000000000001E-2</v>
      </c>
      <c r="H908" s="103">
        <v>2.2505999999999998E-2</v>
      </c>
      <c r="I908" s="103">
        <v>3.2256E-2</v>
      </c>
      <c r="J908" s="103"/>
      <c r="K908" s="103">
        <v>4.3899000000000001E-2</v>
      </c>
    </row>
    <row r="909" spans="4:11" ht="15.75" customHeight="1" x14ac:dyDescent="0.25">
      <c r="D909" s="33"/>
      <c r="E909" s="33"/>
      <c r="F909" s="81">
        <v>37839</v>
      </c>
      <c r="G909" s="103">
        <v>1.7498E-2</v>
      </c>
      <c r="H909" s="103">
        <v>2.3370000000000002E-2</v>
      </c>
      <c r="I909" s="103">
        <v>3.1286000000000001E-2</v>
      </c>
      <c r="J909" s="103"/>
      <c r="K909" s="103">
        <v>4.2674000000000004E-2</v>
      </c>
    </row>
    <row r="910" spans="4:11" ht="15.75" customHeight="1" x14ac:dyDescent="0.25">
      <c r="D910" s="33"/>
      <c r="E910" s="33"/>
      <c r="F910" s="81">
        <v>37840</v>
      </c>
      <c r="G910" s="103">
        <v>1.7016E-2</v>
      </c>
      <c r="H910" s="103">
        <v>2.2775E-2</v>
      </c>
      <c r="I910" s="103">
        <v>3.1785000000000001E-2</v>
      </c>
      <c r="J910" s="103"/>
      <c r="K910" s="103">
        <v>4.2168000000000004E-2</v>
      </c>
    </row>
    <row r="911" spans="4:11" ht="15.75" customHeight="1" x14ac:dyDescent="0.25">
      <c r="D911" s="33"/>
      <c r="E911" s="33"/>
      <c r="F911" s="81">
        <v>37841</v>
      </c>
      <c r="G911" s="103">
        <v>1.6943E-2</v>
      </c>
      <c r="H911" s="103">
        <v>2.2612999999999998E-2</v>
      </c>
      <c r="I911" s="103">
        <v>3.1615000000000004E-2</v>
      </c>
      <c r="J911" s="103"/>
      <c r="K911" s="103">
        <v>4.2694000000000003E-2</v>
      </c>
    </row>
    <row r="912" spans="4:11" ht="15.75" customHeight="1" x14ac:dyDescent="0.25">
      <c r="D912" s="33"/>
      <c r="E912" s="33"/>
      <c r="F912" s="81">
        <v>37844</v>
      </c>
      <c r="G912" s="103">
        <v>1.7596000000000001E-2</v>
      </c>
      <c r="H912" s="103">
        <v>2.3316E-2</v>
      </c>
      <c r="I912" s="103">
        <v>3.2364000000000004E-2</v>
      </c>
      <c r="J912" s="103"/>
      <c r="K912" s="103">
        <v>4.3529999999999999E-2</v>
      </c>
    </row>
    <row r="913" spans="4:11" ht="15.75" customHeight="1" x14ac:dyDescent="0.25">
      <c r="D913" s="33"/>
      <c r="E913" s="33"/>
      <c r="F913" s="81">
        <v>37845</v>
      </c>
      <c r="G913" s="103">
        <v>1.7191999999999999E-2</v>
      </c>
      <c r="H913" s="103">
        <v>2.3045E-2</v>
      </c>
      <c r="I913" s="103">
        <v>3.2841000000000002E-2</v>
      </c>
      <c r="J913" s="103"/>
      <c r="K913" s="103">
        <v>4.4256000000000004E-2</v>
      </c>
    </row>
    <row r="914" spans="4:11" ht="15.75" customHeight="1" x14ac:dyDescent="0.25">
      <c r="D914" s="33"/>
      <c r="E914" s="33"/>
      <c r="F914" s="81">
        <v>37846</v>
      </c>
      <c r="G914" s="103">
        <v>1.8175E-2</v>
      </c>
      <c r="H914" s="103">
        <v>2.4456000000000002E-2</v>
      </c>
      <c r="I914" s="103">
        <v>3.4213E-2</v>
      </c>
      <c r="J914" s="103"/>
      <c r="K914" s="103">
        <v>4.5602000000000004E-2</v>
      </c>
    </row>
    <row r="915" spans="4:11" ht="15.75" customHeight="1" x14ac:dyDescent="0.25">
      <c r="D915" s="33"/>
      <c r="E915" s="33"/>
      <c r="F915" s="81">
        <v>37847</v>
      </c>
      <c r="G915" s="103">
        <v>1.7606E-2</v>
      </c>
      <c r="H915" s="103">
        <v>2.4129999999999999E-2</v>
      </c>
      <c r="I915" s="103">
        <v>3.3662999999999998E-2</v>
      </c>
      <c r="J915" s="103"/>
      <c r="K915" s="103">
        <v>4.4886999999999996E-2</v>
      </c>
    </row>
    <row r="916" spans="4:11" ht="15.75" customHeight="1" x14ac:dyDescent="0.25">
      <c r="D916" s="33"/>
      <c r="E916" s="33"/>
      <c r="F916" s="81">
        <v>37848</v>
      </c>
      <c r="G916" s="103">
        <v>1.7944999999999999E-2</v>
      </c>
      <c r="H916" s="103">
        <v>2.4403000000000001E-2</v>
      </c>
      <c r="I916" s="103">
        <v>3.4043000000000004E-2</v>
      </c>
      <c r="J916" s="103"/>
      <c r="K916" s="103">
        <v>4.5284999999999999E-2</v>
      </c>
    </row>
    <row r="917" spans="4:11" ht="15.75" customHeight="1" x14ac:dyDescent="0.25">
      <c r="D917" s="33"/>
      <c r="E917" s="33"/>
      <c r="F917" s="81">
        <v>37851</v>
      </c>
      <c r="G917" s="103">
        <v>1.8196E-2</v>
      </c>
      <c r="H917" s="103">
        <v>2.4184999999999998E-2</v>
      </c>
      <c r="I917" s="103">
        <v>3.3355999999999997E-2</v>
      </c>
      <c r="J917" s="103"/>
      <c r="K917" s="103">
        <v>4.4572000000000001E-2</v>
      </c>
    </row>
    <row r="918" spans="4:11" ht="15.75" customHeight="1" x14ac:dyDescent="0.25">
      <c r="D918" s="33"/>
      <c r="E918" s="33"/>
      <c r="F918" s="81">
        <v>37852</v>
      </c>
      <c r="G918" s="103">
        <v>1.7295000000000001E-2</v>
      </c>
      <c r="H918" s="103">
        <v>2.315E-2</v>
      </c>
      <c r="I918" s="103">
        <v>3.2328000000000003E-2</v>
      </c>
      <c r="J918" s="103"/>
      <c r="K918" s="103">
        <v>4.3609000000000002E-2</v>
      </c>
    </row>
    <row r="919" spans="4:11" ht="15.75" customHeight="1" x14ac:dyDescent="0.25">
      <c r="D919" s="33"/>
      <c r="E919" s="33"/>
      <c r="F919" s="81">
        <v>37853</v>
      </c>
      <c r="G919" s="103">
        <v>1.7957000000000001E-2</v>
      </c>
      <c r="H919" s="103">
        <v>2.4022000000000002E-2</v>
      </c>
      <c r="I919" s="103">
        <v>3.3391000000000004E-2</v>
      </c>
      <c r="J919" s="103"/>
      <c r="K919" s="103">
        <v>4.4355000000000006E-2</v>
      </c>
    </row>
    <row r="920" spans="4:11" ht="15.75" customHeight="1" x14ac:dyDescent="0.25">
      <c r="D920" s="33"/>
      <c r="E920" s="33"/>
      <c r="F920" s="81">
        <v>37854</v>
      </c>
      <c r="G920" s="103">
        <v>1.9036000000000001E-2</v>
      </c>
      <c r="H920" s="103">
        <v>2.5007999999999999E-2</v>
      </c>
      <c r="I920" s="103">
        <v>3.4425999999999998E-2</v>
      </c>
      <c r="J920" s="103"/>
      <c r="K920" s="103">
        <v>4.4751000000000006E-2</v>
      </c>
    </row>
    <row r="921" spans="4:11" ht="15.75" customHeight="1" x14ac:dyDescent="0.25">
      <c r="D921" s="33"/>
      <c r="E921" s="33"/>
      <c r="F921" s="81">
        <v>37855</v>
      </c>
      <c r="G921" s="103">
        <v>1.9136E-2</v>
      </c>
      <c r="H921" s="103">
        <v>2.5121000000000001E-2</v>
      </c>
      <c r="I921" s="103">
        <v>3.4532E-2</v>
      </c>
      <c r="J921" s="103"/>
      <c r="K921" s="103">
        <v>4.4732000000000001E-2</v>
      </c>
    </row>
    <row r="922" spans="4:11" ht="15.75" customHeight="1" x14ac:dyDescent="0.25">
      <c r="D922" s="33"/>
      <c r="E922" s="33"/>
      <c r="F922" s="81">
        <v>37858</v>
      </c>
      <c r="G922" s="103">
        <v>1.9642E-2</v>
      </c>
      <c r="H922" s="103">
        <v>2.5562000000000001E-2</v>
      </c>
      <c r="I922" s="103">
        <v>3.5053000000000001E-2</v>
      </c>
      <c r="J922" s="103"/>
      <c r="K922" s="103">
        <v>4.5248999999999998E-2</v>
      </c>
    </row>
    <row r="923" spans="4:11" ht="15.75" customHeight="1" x14ac:dyDescent="0.25">
      <c r="D923" s="33"/>
      <c r="E923" s="33"/>
      <c r="F923" s="81">
        <v>37859</v>
      </c>
      <c r="G923" s="103">
        <v>1.8897000000000001E-2</v>
      </c>
      <c r="H923" s="103">
        <v>2.4956999999999997E-2</v>
      </c>
      <c r="I923" s="103">
        <v>3.4533999999999995E-2</v>
      </c>
      <c r="J923" s="103"/>
      <c r="K923" s="103">
        <v>4.4733000000000002E-2</v>
      </c>
    </row>
    <row r="924" spans="4:11" ht="15.75" customHeight="1" x14ac:dyDescent="0.25">
      <c r="D924" s="33"/>
      <c r="E924" s="33"/>
      <c r="F924" s="81">
        <v>37860</v>
      </c>
      <c r="G924" s="103">
        <v>1.9654000000000001E-2</v>
      </c>
      <c r="H924" s="103">
        <v>2.5785999999999996E-2</v>
      </c>
      <c r="I924" s="103">
        <v>3.5333999999999997E-2</v>
      </c>
      <c r="J924" s="103"/>
      <c r="K924" s="103">
        <v>4.5349E-2</v>
      </c>
    </row>
    <row r="925" spans="4:11" ht="15.75" customHeight="1" x14ac:dyDescent="0.25">
      <c r="D925" s="33"/>
      <c r="E925" s="33"/>
      <c r="F925" s="81">
        <v>37861</v>
      </c>
      <c r="G925" s="103">
        <v>1.9278E-2</v>
      </c>
      <c r="H925" s="103">
        <v>2.4517999999999998E-2</v>
      </c>
      <c r="I925" s="103">
        <v>3.4014999999999997E-2</v>
      </c>
      <c r="J925" s="103"/>
      <c r="K925" s="103">
        <v>4.4141000000000007E-2</v>
      </c>
    </row>
    <row r="926" spans="4:11" ht="15.75" customHeight="1" x14ac:dyDescent="0.25">
      <c r="D926" s="33"/>
      <c r="E926" s="33"/>
      <c r="F926" s="81">
        <v>37862</v>
      </c>
      <c r="G926" s="103">
        <v>1.9678999999999999E-2</v>
      </c>
      <c r="H926" s="103">
        <v>2.4908E-2</v>
      </c>
      <c r="I926" s="103">
        <v>3.4643E-2</v>
      </c>
      <c r="J926" s="103"/>
      <c r="K926" s="103">
        <v>4.4635999999999995E-2</v>
      </c>
    </row>
    <row r="927" spans="4:11" ht="15.75" customHeight="1" x14ac:dyDescent="0.25">
      <c r="D927" s="33"/>
      <c r="E927" s="33"/>
      <c r="F927" s="81">
        <v>37866</v>
      </c>
      <c r="G927" s="103">
        <v>2.0322E-2</v>
      </c>
      <c r="H927" s="103">
        <v>2.6021000000000002E-2</v>
      </c>
      <c r="I927" s="103">
        <v>3.6079E-2</v>
      </c>
      <c r="J927" s="103"/>
      <c r="K927" s="103">
        <v>4.5993000000000006E-2</v>
      </c>
    </row>
    <row r="928" spans="4:11" ht="15.75" customHeight="1" x14ac:dyDescent="0.25">
      <c r="D928" s="33"/>
      <c r="E928" s="33"/>
      <c r="F928" s="81">
        <v>37867</v>
      </c>
      <c r="G928" s="103">
        <v>1.9998999999999999E-2</v>
      </c>
      <c r="H928" s="103">
        <v>2.5743000000000002E-2</v>
      </c>
      <c r="I928" s="103">
        <v>3.5868999999999998E-2</v>
      </c>
      <c r="J928" s="103"/>
      <c r="K928" s="103">
        <v>4.5933000000000002E-2</v>
      </c>
    </row>
    <row r="929" spans="4:11" ht="15.75" customHeight="1" x14ac:dyDescent="0.25">
      <c r="D929" s="33"/>
      <c r="E929" s="33"/>
      <c r="F929" s="81">
        <v>37868</v>
      </c>
      <c r="G929" s="103">
        <v>1.8872E-2</v>
      </c>
      <c r="H929" s="103">
        <v>2.4578000000000003E-2</v>
      </c>
      <c r="I929" s="103">
        <v>3.4681000000000003E-2</v>
      </c>
      <c r="J929" s="103"/>
      <c r="K929" s="103">
        <v>4.5033999999999998E-2</v>
      </c>
    </row>
    <row r="930" spans="4:11" ht="15.75" customHeight="1" x14ac:dyDescent="0.25">
      <c r="D930" s="33"/>
      <c r="E930" s="33"/>
      <c r="F930" s="81">
        <v>37869</v>
      </c>
      <c r="G930" s="103">
        <v>1.7174999999999999E-2</v>
      </c>
      <c r="H930" s="103">
        <v>2.2696000000000001E-2</v>
      </c>
      <c r="I930" s="103">
        <v>3.2669000000000004E-2</v>
      </c>
      <c r="J930" s="103"/>
      <c r="K930" s="103">
        <v>4.3474000000000006E-2</v>
      </c>
    </row>
    <row r="931" spans="4:11" ht="15.75" customHeight="1" x14ac:dyDescent="0.25">
      <c r="D931" s="33"/>
      <c r="E931" s="33"/>
      <c r="F931" s="81">
        <v>37872</v>
      </c>
      <c r="G931" s="103">
        <v>1.7573999999999999E-2</v>
      </c>
      <c r="H931" s="103">
        <v>2.3414000000000001E-2</v>
      </c>
      <c r="I931" s="103">
        <v>3.3431000000000002E-2</v>
      </c>
      <c r="J931" s="103"/>
      <c r="K931" s="103">
        <v>4.4261999999999996E-2</v>
      </c>
    </row>
    <row r="932" spans="4:11" ht="15.75" customHeight="1" x14ac:dyDescent="0.25">
      <c r="D932" s="33"/>
      <c r="E932" s="33"/>
      <c r="F932" s="81">
        <v>37873</v>
      </c>
      <c r="G932" s="103">
        <v>1.6845000000000002E-2</v>
      </c>
      <c r="H932" s="103">
        <v>2.2416999999999999E-2</v>
      </c>
      <c r="I932" s="103">
        <v>3.2495999999999997E-2</v>
      </c>
      <c r="J932" s="103"/>
      <c r="K932" s="103">
        <v>4.3552E-2</v>
      </c>
    </row>
    <row r="933" spans="4:11" ht="15.75" customHeight="1" x14ac:dyDescent="0.25">
      <c r="D933" s="33"/>
      <c r="E933" s="33"/>
      <c r="F933" s="81">
        <v>37874</v>
      </c>
      <c r="G933" s="103">
        <v>1.6275999999999999E-2</v>
      </c>
      <c r="H933" s="103">
        <v>2.1587000000000002E-2</v>
      </c>
      <c r="I933" s="103">
        <v>3.1427999999999998E-2</v>
      </c>
      <c r="J933" s="103"/>
      <c r="K933" s="103">
        <v>4.2710999999999999E-2</v>
      </c>
    </row>
    <row r="934" spans="4:11" ht="15.75" customHeight="1" x14ac:dyDescent="0.25">
      <c r="D934" s="33"/>
      <c r="E934" s="33"/>
      <c r="F934" s="81">
        <v>37875</v>
      </c>
      <c r="G934" s="103">
        <v>1.6917000000000001E-2</v>
      </c>
      <c r="H934" s="103">
        <v>2.2414999999999997E-2</v>
      </c>
      <c r="I934" s="103">
        <v>3.2511999999999999E-2</v>
      </c>
      <c r="J934" s="103"/>
      <c r="K934" s="103">
        <v>4.3140999999999999E-2</v>
      </c>
    </row>
    <row r="935" spans="4:11" ht="15.75" customHeight="1" x14ac:dyDescent="0.25">
      <c r="D935" s="33"/>
      <c r="E935" s="33"/>
      <c r="F935" s="81">
        <v>37876</v>
      </c>
      <c r="G935" s="103">
        <v>1.6174000000000001E-2</v>
      </c>
      <c r="H935" s="103">
        <v>2.1358000000000002E-2</v>
      </c>
      <c r="I935" s="103">
        <v>3.1385999999999997E-2</v>
      </c>
      <c r="J935" s="103"/>
      <c r="K935" s="103">
        <v>4.2515999999999998E-2</v>
      </c>
    </row>
    <row r="936" spans="4:11" ht="15.75" customHeight="1" x14ac:dyDescent="0.25">
      <c r="D936" s="33"/>
      <c r="E936" s="33"/>
      <c r="F936" s="81">
        <v>37879</v>
      </c>
      <c r="G936" s="103">
        <v>1.5845000000000001E-2</v>
      </c>
      <c r="H936" s="103">
        <v>2.1079000000000001E-2</v>
      </c>
      <c r="I936" s="103">
        <v>3.1216000000000001E-2</v>
      </c>
      <c r="J936" s="103"/>
      <c r="K936" s="103">
        <v>4.2671000000000001E-2</v>
      </c>
    </row>
    <row r="937" spans="4:11" ht="15.75" customHeight="1" x14ac:dyDescent="0.25">
      <c r="D937" s="33"/>
      <c r="E937" s="33"/>
      <c r="F937" s="81">
        <v>37880</v>
      </c>
      <c r="G937" s="103">
        <v>1.5839000000000002E-2</v>
      </c>
      <c r="H937" s="103">
        <v>2.1021000000000001E-2</v>
      </c>
      <c r="I937" s="103">
        <v>3.1147999999999999E-2</v>
      </c>
      <c r="J937" s="103"/>
      <c r="K937" s="103">
        <v>4.2748999999999995E-2</v>
      </c>
    </row>
    <row r="938" spans="4:11" ht="15.75" customHeight="1" x14ac:dyDescent="0.25">
      <c r="D938" s="33"/>
      <c r="E938" s="33"/>
      <c r="F938" s="81">
        <v>37881</v>
      </c>
      <c r="G938" s="103">
        <v>1.6076999999999998E-2</v>
      </c>
      <c r="H938" s="103">
        <v>2.0908000000000003E-2</v>
      </c>
      <c r="I938" s="103">
        <v>3.0638000000000002E-2</v>
      </c>
      <c r="J938" s="103"/>
      <c r="K938" s="103">
        <v>4.1776999999999995E-2</v>
      </c>
    </row>
    <row r="939" spans="4:11" ht="15.75" customHeight="1" x14ac:dyDescent="0.25">
      <c r="D939" s="33"/>
      <c r="E939" s="33"/>
      <c r="F939" s="81">
        <v>37882</v>
      </c>
      <c r="G939" s="103">
        <v>1.6316000000000001E-2</v>
      </c>
      <c r="H939" s="103">
        <v>2.1070999999999999E-2</v>
      </c>
      <c r="I939" s="103">
        <v>3.0671E-2</v>
      </c>
      <c r="J939" s="103"/>
      <c r="K939" s="103">
        <v>4.1622000000000006E-2</v>
      </c>
    </row>
    <row r="940" spans="4:11" ht="15.75" customHeight="1" x14ac:dyDescent="0.25">
      <c r="D940" s="33"/>
      <c r="E940" s="33"/>
      <c r="F940" s="81">
        <v>37883</v>
      </c>
      <c r="G940" s="103">
        <v>1.6626999999999999E-2</v>
      </c>
      <c r="H940" s="103">
        <v>2.1398E-2</v>
      </c>
      <c r="I940" s="103">
        <v>3.1009999999999999E-2</v>
      </c>
      <c r="J940" s="103"/>
      <c r="K940" s="103">
        <v>4.1602E-2</v>
      </c>
    </row>
    <row r="941" spans="4:11" ht="15.75" customHeight="1" x14ac:dyDescent="0.25">
      <c r="D941" s="33"/>
      <c r="E941" s="33"/>
      <c r="F941" s="81">
        <v>37886</v>
      </c>
      <c r="G941" s="103">
        <v>1.6295E-2</v>
      </c>
      <c r="H941" s="103">
        <v>2.1227999999999997E-2</v>
      </c>
      <c r="I941" s="103">
        <v>3.1215000000000003E-2</v>
      </c>
      <c r="J941" s="103"/>
      <c r="K941" s="103">
        <v>4.2164E-2</v>
      </c>
    </row>
    <row r="942" spans="4:11" ht="15.75" customHeight="1" x14ac:dyDescent="0.25">
      <c r="D942" s="33"/>
      <c r="E942" s="33"/>
      <c r="F942" s="81">
        <v>37887</v>
      </c>
      <c r="G942" s="103">
        <v>1.6289999999999999E-2</v>
      </c>
      <c r="H942" s="103">
        <v>2.1225999999999998E-2</v>
      </c>
      <c r="I942" s="103">
        <v>3.1078000000000001E-2</v>
      </c>
      <c r="J942" s="103"/>
      <c r="K942" s="103">
        <v>4.2047000000000001E-2</v>
      </c>
    </row>
    <row r="943" spans="4:11" ht="15.75" customHeight="1" x14ac:dyDescent="0.25">
      <c r="D943" s="33"/>
      <c r="E943" s="33"/>
      <c r="F943" s="81">
        <v>37888</v>
      </c>
      <c r="G943" s="103">
        <v>1.6038E-2</v>
      </c>
      <c r="H943" s="103">
        <v>2.0777999999999998E-2</v>
      </c>
      <c r="I943" s="103">
        <v>3.0497999999999997E-2</v>
      </c>
      <c r="J943" s="103"/>
      <c r="K943" s="103">
        <v>4.1331E-2</v>
      </c>
    </row>
    <row r="944" spans="4:11" ht="15.75" customHeight="1" x14ac:dyDescent="0.25">
      <c r="D944" s="33"/>
      <c r="E944" s="33"/>
      <c r="F944" s="81">
        <v>37889</v>
      </c>
      <c r="G944" s="103">
        <v>1.6409E-2</v>
      </c>
      <c r="H944" s="103">
        <v>2.0608000000000001E-2</v>
      </c>
      <c r="I944" s="103">
        <v>3.0055999999999999E-2</v>
      </c>
      <c r="J944" s="103"/>
      <c r="K944" s="103">
        <v>4.0810000000000006E-2</v>
      </c>
    </row>
    <row r="945" spans="4:11" ht="15.75" customHeight="1" x14ac:dyDescent="0.25">
      <c r="D945" s="33"/>
      <c r="E945" s="33"/>
      <c r="F945" s="81">
        <v>37890</v>
      </c>
      <c r="G945" s="103">
        <v>1.5532999999999998E-2</v>
      </c>
      <c r="H945" s="103">
        <v>1.9594E-2</v>
      </c>
      <c r="I945" s="103">
        <v>2.9035000000000002E-2</v>
      </c>
      <c r="J945" s="103"/>
      <c r="K945" s="103">
        <v>4.0004999999999999E-2</v>
      </c>
    </row>
    <row r="946" spans="4:11" ht="15.75" customHeight="1" x14ac:dyDescent="0.25">
      <c r="D946" s="33"/>
      <c r="E946" s="33"/>
      <c r="F946" s="81">
        <v>37893</v>
      </c>
      <c r="G946" s="103">
        <v>1.6011000000000001E-2</v>
      </c>
      <c r="H946" s="103">
        <v>2.0149E-2</v>
      </c>
      <c r="I946" s="103">
        <v>2.9713E-2</v>
      </c>
      <c r="J946" s="103"/>
      <c r="K946" s="103">
        <v>4.0751000000000002E-2</v>
      </c>
    </row>
    <row r="947" spans="4:11" ht="15.75" customHeight="1" x14ac:dyDescent="0.25">
      <c r="D947" s="33"/>
      <c r="E947" s="33"/>
      <c r="F947" s="81">
        <v>37894</v>
      </c>
      <c r="G947" s="103">
        <v>1.4577E-2</v>
      </c>
      <c r="H947" s="103">
        <v>1.8638999999999999E-2</v>
      </c>
      <c r="I947" s="103">
        <v>2.8254999999999999E-2</v>
      </c>
      <c r="J947" s="103"/>
      <c r="K947" s="103">
        <v>3.9376000000000001E-2</v>
      </c>
    </row>
    <row r="948" spans="4:11" ht="15.75" customHeight="1" x14ac:dyDescent="0.25">
      <c r="D948" s="33"/>
      <c r="E948" s="33"/>
      <c r="F948" s="81">
        <v>37895</v>
      </c>
      <c r="G948" s="103">
        <v>1.4416E-2</v>
      </c>
      <c r="H948" s="103">
        <v>1.8523000000000001E-2</v>
      </c>
      <c r="I948" s="103">
        <v>2.8153000000000001E-2</v>
      </c>
      <c r="J948" s="103"/>
      <c r="K948" s="103">
        <v>3.9317999999999999E-2</v>
      </c>
    </row>
    <row r="949" spans="4:11" ht="15.75" customHeight="1" x14ac:dyDescent="0.25">
      <c r="D949" s="33"/>
      <c r="E949" s="33"/>
      <c r="F949" s="81">
        <v>37896</v>
      </c>
      <c r="G949" s="103">
        <v>1.4652E-2</v>
      </c>
      <c r="H949" s="103">
        <v>1.8852999999999998E-2</v>
      </c>
      <c r="I949" s="103">
        <v>2.8692000000000002E-2</v>
      </c>
      <c r="J949" s="103"/>
      <c r="K949" s="103">
        <v>3.9925999999999996E-2</v>
      </c>
    </row>
    <row r="950" spans="4:11" ht="15.75" customHeight="1" x14ac:dyDescent="0.25">
      <c r="D950" s="33"/>
      <c r="E950" s="33"/>
      <c r="F950" s="81">
        <v>37897</v>
      </c>
      <c r="G950" s="103">
        <v>1.6330000000000001E-2</v>
      </c>
      <c r="H950" s="103">
        <v>2.0859000000000003E-2</v>
      </c>
      <c r="I950" s="103">
        <v>3.0973000000000001E-2</v>
      </c>
      <c r="J950" s="103"/>
      <c r="K950" s="103">
        <v>4.1986999999999997E-2</v>
      </c>
    </row>
    <row r="951" spans="4:11" ht="15.75" customHeight="1" x14ac:dyDescent="0.25">
      <c r="D951" s="33"/>
      <c r="E951" s="33"/>
      <c r="F951" s="81">
        <v>37900</v>
      </c>
      <c r="G951" s="103">
        <v>1.6008000000000001E-2</v>
      </c>
      <c r="H951" s="103">
        <v>2.0518999999999999E-2</v>
      </c>
      <c r="I951" s="103">
        <v>3.0560999999999998E-2</v>
      </c>
      <c r="J951" s="103"/>
      <c r="K951" s="103">
        <v>4.1695000000000003E-2</v>
      </c>
    </row>
    <row r="952" spans="4:11" ht="15.75" customHeight="1" x14ac:dyDescent="0.25">
      <c r="D952" s="33"/>
      <c r="E952" s="33"/>
      <c r="F952" s="81">
        <v>37901</v>
      </c>
      <c r="G952" s="103">
        <v>1.6410000000000001E-2</v>
      </c>
      <c r="H952" s="103">
        <v>2.1023E-2</v>
      </c>
      <c r="I952" s="103">
        <v>3.1349999999999996E-2</v>
      </c>
      <c r="J952" s="103"/>
      <c r="K952" s="103">
        <v>4.2573E-2</v>
      </c>
    </row>
    <row r="953" spans="4:11" ht="15.75" customHeight="1" x14ac:dyDescent="0.25">
      <c r="D953" s="33"/>
      <c r="E953" s="33"/>
      <c r="F953" s="81">
        <v>37902</v>
      </c>
      <c r="G953" s="103">
        <v>1.6168999999999999E-2</v>
      </c>
      <c r="H953" s="103">
        <v>2.0737999999999999E-2</v>
      </c>
      <c r="I953" s="103">
        <v>3.0903E-2</v>
      </c>
      <c r="J953" s="103"/>
      <c r="K953" s="103">
        <v>4.2356999999999999E-2</v>
      </c>
    </row>
    <row r="954" spans="4:11" ht="15.75" customHeight="1" x14ac:dyDescent="0.25">
      <c r="D954" s="33"/>
      <c r="E954" s="33"/>
      <c r="F954" s="81">
        <v>37903</v>
      </c>
      <c r="G954" s="103">
        <v>1.6410999999999999E-2</v>
      </c>
      <c r="H954" s="103">
        <v>2.1075E-2</v>
      </c>
      <c r="I954" s="103">
        <v>3.1726999999999998E-2</v>
      </c>
      <c r="J954" s="103"/>
      <c r="K954" s="103">
        <v>4.2906000000000007E-2</v>
      </c>
    </row>
    <row r="955" spans="4:11" ht="15.75" customHeight="1" x14ac:dyDescent="0.25">
      <c r="D955" s="33"/>
      <c r="E955" s="33"/>
      <c r="F955" s="81">
        <v>37904</v>
      </c>
      <c r="G955" s="103">
        <v>1.6410999999999999E-2</v>
      </c>
      <c r="H955" s="103">
        <v>2.0893999999999999E-2</v>
      </c>
      <c r="I955" s="103">
        <v>3.1419999999999997E-2</v>
      </c>
      <c r="J955" s="103"/>
      <c r="K955" s="103">
        <v>4.2689999999999999E-2</v>
      </c>
    </row>
    <row r="956" spans="4:11" ht="15.75" customHeight="1" x14ac:dyDescent="0.25">
      <c r="D956" s="33"/>
      <c r="E956" s="33"/>
      <c r="F956" s="81">
        <v>37908</v>
      </c>
      <c r="G956" s="103">
        <v>1.6819000000000001E-2</v>
      </c>
      <c r="H956" s="103">
        <v>2.1572000000000001E-2</v>
      </c>
      <c r="I956" s="103">
        <v>3.2170999999999998E-2</v>
      </c>
      <c r="J956" s="103"/>
      <c r="K956" s="103">
        <v>4.3438999999999998E-2</v>
      </c>
    </row>
    <row r="957" spans="4:11" ht="15.75" customHeight="1" x14ac:dyDescent="0.25">
      <c r="D957" s="33"/>
      <c r="E957" s="33"/>
      <c r="F957" s="81">
        <v>37909</v>
      </c>
      <c r="G957" s="103">
        <v>1.7635999999999999E-2</v>
      </c>
      <c r="H957" s="103">
        <v>2.2256000000000001E-2</v>
      </c>
      <c r="I957" s="103">
        <v>3.2924000000000002E-2</v>
      </c>
      <c r="J957" s="103"/>
      <c r="K957" s="103">
        <v>4.3973999999999999E-2</v>
      </c>
    </row>
    <row r="958" spans="4:11" ht="15.75" customHeight="1" x14ac:dyDescent="0.25">
      <c r="D958" s="33"/>
      <c r="E958" s="33"/>
      <c r="F958" s="81">
        <v>37910</v>
      </c>
      <c r="G958" s="103">
        <v>1.9278E-2</v>
      </c>
      <c r="H958" s="103">
        <v>2.3858999999999998E-2</v>
      </c>
      <c r="I958" s="103">
        <v>3.4027000000000002E-2</v>
      </c>
      <c r="J958" s="103"/>
      <c r="K958" s="103">
        <v>4.4593000000000001E-2</v>
      </c>
    </row>
    <row r="959" spans="4:11" ht="15.75" customHeight="1" x14ac:dyDescent="0.25">
      <c r="D959" s="33"/>
      <c r="E959" s="33"/>
      <c r="F959" s="81">
        <v>37911</v>
      </c>
      <c r="G959" s="103">
        <v>1.8547999999999999E-2</v>
      </c>
      <c r="H959" s="103">
        <v>2.3283999999999999E-2</v>
      </c>
      <c r="I959" s="103">
        <v>3.3271000000000002E-2</v>
      </c>
      <c r="J959" s="103"/>
      <c r="K959" s="103">
        <v>4.3875999999999998E-2</v>
      </c>
    </row>
    <row r="960" spans="4:11" ht="15.75" customHeight="1" x14ac:dyDescent="0.25">
      <c r="D960" s="33"/>
      <c r="E960" s="33"/>
      <c r="F960" s="81">
        <v>37914</v>
      </c>
      <c r="G960" s="103">
        <v>1.8468999999999999E-2</v>
      </c>
      <c r="H960" s="103">
        <v>2.3226E-2</v>
      </c>
      <c r="I960" s="103">
        <v>3.3168000000000003E-2</v>
      </c>
      <c r="J960" s="103"/>
      <c r="K960" s="103">
        <v>4.3817000000000002E-2</v>
      </c>
    </row>
    <row r="961" spans="4:11" ht="15.75" customHeight="1" x14ac:dyDescent="0.25">
      <c r="D961" s="33"/>
      <c r="E961" s="33"/>
      <c r="F961" s="81">
        <v>37915</v>
      </c>
      <c r="G961" s="103">
        <v>1.8388999999999999E-2</v>
      </c>
      <c r="H961" s="103">
        <v>2.2995000000000002E-2</v>
      </c>
      <c r="I961" s="103">
        <v>3.2858999999999999E-2</v>
      </c>
      <c r="J961" s="103"/>
      <c r="K961" s="103">
        <v>4.3419999999999993E-2</v>
      </c>
    </row>
    <row r="962" spans="4:11" ht="15.75" customHeight="1" x14ac:dyDescent="0.25">
      <c r="D962" s="33"/>
      <c r="E962" s="33"/>
      <c r="F962" s="81">
        <v>37916</v>
      </c>
      <c r="G962" s="103">
        <v>1.7565999999999998E-2</v>
      </c>
      <c r="H962" s="103">
        <v>2.2130999999999998E-2</v>
      </c>
      <c r="I962" s="103">
        <v>3.1796000000000005E-2</v>
      </c>
      <c r="J962" s="103"/>
      <c r="K962" s="103">
        <v>4.2512999999999995E-2</v>
      </c>
    </row>
    <row r="963" spans="4:11" ht="15.75" customHeight="1" x14ac:dyDescent="0.25">
      <c r="D963" s="33"/>
      <c r="E963" s="33"/>
      <c r="F963" s="81">
        <v>37917</v>
      </c>
      <c r="G963" s="103">
        <v>1.7981E-2</v>
      </c>
      <c r="H963" s="103">
        <v>2.2762999999999999E-2</v>
      </c>
      <c r="I963" s="103">
        <v>3.2344999999999999E-2</v>
      </c>
      <c r="J963" s="103"/>
      <c r="K963" s="103">
        <v>4.3163E-2</v>
      </c>
    </row>
    <row r="964" spans="4:11" ht="15.75" customHeight="1" x14ac:dyDescent="0.25">
      <c r="D964" s="33"/>
      <c r="E964" s="33"/>
      <c r="F964" s="81">
        <v>37918</v>
      </c>
      <c r="G964" s="103">
        <v>1.7242E-2</v>
      </c>
      <c r="H964" s="103">
        <v>2.1836999999999999E-2</v>
      </c>
      <c r="I964" s="103">
        <v>3.1419000000000002E-2</v>
      </c>
      <c r="J964" s="103"/>
      <c r="K964" s="103">
        <v>4.2297000000000001E-2</v>
      </c>
    </row>
    <row r="965" spans="4:11" ht="15.75" customHeight="1" x14ac:dyDescent="0.25">
      <c r="D965" s="33"/>
      <c r="E965" s="33"/>
      <c r="F965" s="81">
        <v>37921</v>
      </c>
      <c r="G965" s="103">
        <v>1.7741E-2</v>
      </c>
      <c r="H965" s="103">
        <v>2.2296999999999997E-2</v>
      </c>
      <c r="I965" s="103">
        <v>3.1830999999999998E-2</v>
      </c>
      <c r="J965" s="103"/>
      <c r="K965" s="103">
        <v>4.2591999999999998E-2</v>
      </c>
    </row>
    <row r="966" spans="4:11" ht="15.75" customHeight="1" x14ac:dyDescent="0.25">
      <c r="D966" s="33"/>
      <c r="E966" s="33"/>
      <c r="F966" s="81">
        <v>37922</v>
      </c>
      <c r="G966" s="103">
        <v>1.6662999999999997E-2</v>
      </c>
      <c r="H966" s="103">
        <v>2.1198999999999999E-2</v>
      </c>
      <c r="I966" s="103">
        <v>3.0838000000000001E-2</v>
      </c>
      <c r="J966" s="103"/>
      <c r="K966" s="103">
        <v>4.1768E-2</v>
      </c>
    </row>
    <row r="967" spans="4:11" ht="15.75" customHeight="1" x14ac:dyDescent="0.25">
      <c r="D967" s="33"/>
      <c r="E967" s="33"/>
      <c r="F967" s="81">
        <v>37923</v>
      </c>
      <c r="G967" s="103">
        <v>1.7495E-2</v>
      </c>
      <c r="H967" s="103">
        <v>2.2235999999999999E-2</v>
      </c>
      <c r="I967" s="103">
        <v>3.2038000000000004E-2</v>
      </c>
      <c r="J967" s="103"/>
      <c r="K967" s="103">
        <v>4.2945999999999998E-2</v>
      </c>
    </row>
    <row r="968" spans="4:11" ht="15.75" customHeight="1" x14ac:dyDescent="0.25">
      <c r="D968" s="33"/>
      <c r="E968" s="33"/>
      <c r="F968" s="81">
        <v>37924</v>
      </c>
      <c r="G968" s="103">
        <v>1.8568000000000001E-2</v>
      </c>
      <c r="H968" s="103">
        <v>2.2930000000000002E-2</v>
      </c>
      <c r="I968" s="103">
        <v>3.2865999999999999E-2</v>
      </c>
      <c r="J968" s="103"/>
      <c r="K968" s="103">
        <v>4.3422000000000002E-2</v>
      </c>
    </row>
    <row r="969" spans="4:11" ht="15.75" customHeight="1" x14ac:dyDescent="0.25">
      <c r="D969" s="33"/>
      <c r="E969" s="33"/>
      <c r="F969" s="81">
        <v>37925</v>
      </c>
      <c r="G969" s="103">
        <v>1.8175E-2</v>
      </c>
      <c r="H969" s="103">
        <v>2.2404999999999998E-2</v>
      </c>
      <c r="I969" s="103">
        <v>3.2418000000000002E-2</v>
      </c>
      <c r="J969" s="103"/>
      <c r="K969" s="103">
        <v>4.2927E-2</v>
      </c>
    </row>
    <row r="970" spans="4:11" ht="15.75" customHeight="1" x14ac:dyDescent="0.25">
      <c r="D970" s="33"/>
      <c r="E970" s="33"/>
      <c r="F970" s="81">
        <v>37928</v>
      </c>
      <c r="G970" s="103">
        <v>1.8742000000000002E-2</v>
      </c>
      <c r="H970" s="103">
        <v>2.2926999999999999E-2</v>
      </c>
      <c r="I970" s="103">
        <v>3.2972000000000001E-2</v>
      </c>
      <c r="J970" s="103"/>
      <c r="K970" s="103">
        <v>4.3402999999999997E-2</v>
      </c>
    </row>
    <row r="971" spans="4:11" ht="15.75" customHeight="1" x14ac:dyDescent="0.25">
      <c r="D971" s="33"/>
      <c r="E971" s="33"/>
      <c r="F971" s="81">
        <v>37929</v>
      </c>
      <c r="G971" s="103">
        <v>1.8422000000000001E-2</v>
      </c>
      <c r="H971" s="103">
        <v>2.2751E-2</v>
      </c>
      <c r="I971" s="103">
        <v>3.2522999999999996E-2</v>
      </c>
      <c r="J971" s="103"/>
      <c r="K971" s="103">
        <v>4.2946999999999999E-2</v>
      </c>
    </row>
    <row r="972" spans="4:11" ht="15.75" customHeight="1" x14ac:dyDescent="0.25">
      <c r="D972" s="33"/>
      <c r="E972" s="33"/>
      <c r="F972" s="81">
        <v>37930</v>
      </c>
      <c r="G972" s="103">
        <v>1.9234000000000001E-2</v>
      </c>
      <c r="H972" s="103">
        <v>2.351E-2</v>
      </c>
      <c r="I972" s="103">
        <v>3.3321000000000003E-2</v>
      </c>
      <c r="J972" s="103"/>
      <c r="K972" s="103">
        <v>4.3521999999999998E-2</v>
      </c>
    </row>
    <row r="973" spans="4:11" ht="15.75" customHeight="1" x14ac:dyDescent="0.25">
      <c r="D973" s="33"/>
      <c r="E973" s="33"/>
      <c r="F973" s="81">
        <v>37931</v>
      </c>
      <c r="G973" s="103">
        <v>1.9724999999999999E-2</v>
      </c>
      <c r="H973" s="103">
        <v>2.4094999999999998E-2</v>
      </c>
      <c r="I973" s="103">
        <v>3.3878999999999999E-2</v>
      </c>
      <c r="J973" s="103"/>
      <c r="K973" s="103">
        <v>4.4081000000000002E-2</v>
      </c>
    </row>
    <row r="974" spans="4:11" ht="15.75" customHeight="1" x14ac:dyDescent="0.25">
      <c r="D974" s="33"/>
      <c r="E974" s="33"/>
      <c r="F974" s="81">
        <v>37932</v>
      </c>
      <c r="G974" s="103">
        <v>2.0065E-2</v>
      </c>
      <c r="H974" s="103">
        <v>2.4626000000000002E-2</v>
      </c>
      <c r="I974" s="103">
        <v>3.4301999999999999E-2</v>
      </c>
      <c r="J974" s="103"/>
      <c r="K974" s="103">
        <v>4.4382999999999999E-2</v>
      </c>
    </row>
    <row r="975" spans="4:11" ht="15.75" customHeight="1" x14ac:dyDescent="0.25">
      <c r="D975" s="33"/>
      <c r="E975" s="33"/>
      <c r="F975" s="81">
        <v>37935</v>
      </c>
      <c r="G975" s="103">
        <v>2.0238999999999997E-2</v>
      </c>
      <c r="H975" s="103">
        <v>2.4745E-2</v>
      </c>
      <c r="I975" s="103">
        <v>3.4479999999999997E-2</v>
      </c>
      <c r="J975" s="103"/>
      <c r="K975" s="103">
        <v>4.4463999999999997E-2</v>
      </c>
    </row>
    <row r="976" spans="4:11" ht="15.75" customHeight="1" x14ac:dyDescent="0.25">
      <c r="D976" s="33"/>
      <c r="E976" s="33"/>
      <c r="F976" s="81">
        <v>37937</v>
      </c>
      <c r="G976" s="103">
        <v>2.0167000000000001E-2</v>
      </c>
      <c r="H976" s="103">
        <v>2.5813000000000003E-2</v>
      </c>
      <c r="I976" s="103">
        <v>3.3993000000000002E-2</v>
      </c>
      <c r="J976" s="103"/>
      <c r="K976" s="103">
        <v>4.3983000000000001E-2</v>
      </c>
    </row>
    <row r="977" spans="4:11" ht="15.75" customHeight="1" x14ac:dyDescent="0.25">
      <c r="D977" s="33"/>
      <c r="E977" s="33"/>
      <c r="F977" s="81">
        <v>37938</v>
      </c>
      <c r="G977" s="103">
        <v>1.8775E-2</v>
      </c>
      <c r="H977" s="103">
        <v>2.4452999999999999E-2</v>
      </c>
      <c r="I977" s="103">
        <v>3.2793000000000003E-2</v>
      </c>
      <c r="J977" s="103"/>
      <c r="K977" s="103">
        <v>4.2689999999999999E-2</v>
      </c>
    </row>
    <row r="978" spans="4:11" ht="15.75" customHeight="1" x14ac:dyDescent="0.25">
      <c r="D978" s="33"/>
      <c r="E978" s="33"/>
      <c r="F978" s="81">
        <v>37939</v>
      </c>
      <c r="G978" s="103">
        <v>1.8047000000000001E-2</v>
      </c>
      <c r="H978" s="103">
        <v>2.3477999999999999E-2</v>
      </c>
      <c r="I978" s="103">
        <v>3.1875000000000001E-2</v>
      </c>
      <c r="J978" s="103"/>
      <c r="K978" s="103">
        <v>4.2171E-2</v>
      </c>
    </row>
    <row r="979" spans="4:11" ht="15.75" customHeight="1" x14ac:dyDescent="0.25">
      <c r="D979" s="33"/>
      <c r="E979" s="33"/>
      <c r="F979" s="81">
        <v>37942</v>
      </c>
      <c r="G979" s="103">
        <v>1.7804E-2</v>
      </c>
      <c r="H979" s="103">
        <v>2.3258999999999998E-2</v>
      </c>
      <c r="I979" s="103">
        <v>3.1535000000000001E-2</v>
      </c>
      <c r="J979" s="103"/>
      <c r="K979" s="103">
        <v>4.1939999999999998E-2</v>
      </c>
    </row>
    <row r="980" spans="4:11" ht="15.75" customHeight="1" x14ac:dyDescent="0.25">
      <c r="D980" s="33"/>
      <c r="E980" s="33"/>
      <c r="F980" s="81">
        <v>37943</v>
      </c>
      <c r="G980" s="103">
        <v>1.7642000000000001E-2</v>
      </c>
      <c r="H980" s="103">
        <v>2.2932000000000001E-2</v>
      </c>
      <c r="I980" s="103">
        <v>3.1059E-2</v>
      </c>
      <c r="J980" s="103"/>
      <c r="K980" s="103">
        <v>4.1420999999999999E-2</v>
      </c>
    </row>
    <row r="981" spans="4:11" ht="15.75" customHeight="1" x14ac:dyDescent="0.25">
      <c r="D981" s="33"/>
      <c r="E981" s="33"/>
      <c r="F981" s="81">
        <v>37944</v>
      </c>
      <c r="G981" s="103">
        <v>1.8630999999999998E-2</v>
      </c>
      <c r="H981" s="103">
        <v>2.4013E-2</v>
      </c>
      <c r="I981" s="103">
        <v>3.2143000000000005E-2</v>
      </c>
      <c r="J981" s="103"/>
      <c r="K981" s="103">
        <v>4.2363999999999999E-2</v>
      </c>
    </row>
    <row r="982" spans="4:11" ht="15.75" customHeight="1" x14ac:dyDescent="0.25">
      <c r="D982" s="33"/>
      <c r="E982" s="33"/>
      <c r="F982" s="81">
        <v>37945</v>
      </c>
      <c r="G982" s="103">
        <v>1.7809999999999999E-2</v>
      </c>
      <c r="H982" s="103">
        <v>2.3197000000000002E-2</v>
      </c>
      <c r="I982" s="103">
        <v>3.1192000000000001E-2</v>
      </c>
      <c r="J982" s="103"/>
      <c r="K982" s="103">
        <v>4.1516000000000004E-2</v>
      </c>
    </row>
    <row r="983" spans="4:11" ht="15.75" customHeight="1" x14ac:dyDescent="0.25">
      <c r="D983" s="33"/>
      <c r="E983" s="33"/>
      <c r="F983" s="81">
        <v>37946</v>
      </c>
      <c r="G983" s="103">
        <v>1.8147E-2</v>
      </c>
      <c r="H983" s="103">
        <v>2.3460000000000002E-2</v>
      </c>
      <c r="I983" s="103">
        <v>3.1459000000000001E-2</v>
      </c>
      <c r="J983" s="103"/>
      <c r="K983" s="103">
        <v>4.1592000000000004E-2</v>
      </c>
    </row>
    <row r="984" spans="4:11" ht="15.75" customHeight="1" x14ac:dyDescent="0.25">
      <c r="D984" s="33"/>
      <c r="E984" s="33"/>
      <c r="F984" s="81">
        <v>37949</v>
      </c>
      <c r="G984" s="103">
        <v>1.8896E-2</v>
      </c>
      <c r="H984" s="103">
        <v>2.4275999999999999E-2</v>
      </c>
      <c r="I984" s="103">
        <v>3.2343000000000004E-2</v>
      </c>
      <c r="J984" s="103"/>
      <c r="K984" s="103">
        <v>4.2286000000000004E-2</v>
      </c>
    </row>
    <row r="985" spans="4:11" ht="15.75" customHeight="1" x14ac:dyDescent="0.25">
      <c r="D985" s="33"/>
      <c r="E985" s="33"/>
      <c r="F985" s="81">
        <v>37950</v>
      </c>
      <c r="G985" s="103">
        <v>1.8318000000000001E-2</v>
      </c>
      <c r="H985" s="103">
        <v>2.3782000000000001E-2</v>
      </c>
      <c r="I985" s="103">
        <v>3.1763E-2</v>
      </c>
      <c r="J985" s="103"/>
      <c r="K985" s="103">
        <v>4.1840999999999996E-2</v>
      </c>
    </row>
    <row r="986" spans="4:11" ht="15.75" customHeight="1" x14ac:dyDescent="0.25">
      <c r="D986" s="33"/>
      <c r="E986" s="33"/>
      <c r="F986" s="81">
        <v>37951</v>
      </c>
      <c r="G986" s="103">
        <v>1.9240999999999998E-2</v>
      </c>
      <c r="H986" s="103">
        <v>2.4544E-2</v>
      </c>
      <c r="I986" s="103">
        <v>3.2579999999999998E-2</v>
      </c>
      <c r="J986" s="103"/>
      <c r="K986" s="103">
        <v>4.2458999999999997E-2</v>
      </c>
    </row>
    <row r="987" spans="4:11" ht="15.75" customHeight="1" x14ac:dyDescent="0.25">
      <c r="D987" s="33"/>
      <c r="E987" s="33"/>
      <c r="F987" s="81">
        <v>37953</v>
      </c>
      <c r="G987" s="103">
        <v>2.0436999999999997E-2</v>
      </c>
      <c r="H987" s="103">
        <v>2.5474E-2</v>
      </c>
      <c r="I987" s="103">
        <v>3.354E-2</v>
      </c>
      <c r="J987" s="103"/>
      <c r="K987" s="103">
        <v>4.3316E-2</v>
      </c>
    </row>
    <row r="988" spans="4:11" ht="15.75" customHeight="1" x14ac:dyDescent="0.25">
      <c r="D988" s="33"/>
      <c r="E988" s="33"/>
      <c r="F988" s="81">
        <v>37956</v>
      </c>
      <c r="G988" s="103">
        <v>2.0920000000000001E-2</v>
      </c>
      <c r="H988" s="103">
        <v>2.5971000000000001E-2</v>
      </c>
      <c r="I988" s="103">
        <v>3.4230999999999998E-2</v>
      </c>
      <c r="J988" s="103"/>
      <c r="K988" s="103">
        <v>4.3845999999999996E-2</v>
      </c>
    </row>
    <row r="989" spans="4:11" ht="15.75" customHeight="1" x14ac:dyDescent="0.25">
      <c r="D989" s="33"/>
      <c r="E989" s="33"/>
      <c r="F989" s="81">
        <v>37957</v>
      </c>
      <c r="G989" s="103">
        <v>2.052E-2</v>
      </c>
      <c r="H989" s="103">
        <v>2.5693999999999998E-2</v>
      </c>
      <c r="I989" s="103">
        <v>3.4092999999999998E-2</v>
      </c>
      <c r="J989" s="103"/>
      <c r="K989" s="103">
        <v>4.3787E-2</v>
      </c>
    </row>
    <row r="990" spans="4:11" ht="15.75" customHeight="1" x14ac:dyDescent="0.25">
      <c r="D990" s="33"/>
      <c r="E990" s="33"/>
      <c r="F990" s="81">
        <v>37958</v>
      </c>
      <c r="G990" s="103">
        <v>2.0684000000000001E-2</v>
      </c>
      <c r="H990" s="103">
        <v>2.5915000000000001E-2</v>
      </c>
      <c r="I990" s="103">
        <v>3.4265999999999998E-2</v>
      </c>
      <c r="J990" s="103"/>
      <c r="K990" s="103">
        <v>4.4023000000000007E-2</v>
      </c>
    </row>
    <row r="991" spans="4:11" ht="15.75" customHeight="1" x14ac:dyDescent="0.25">
      <c r="D991" s="33"/>
      <c r="E991" s="33"/>
      <c r="F991" s="81">
        <v>37959</v>
      </c>
      <c r="G991" s="103">
        <v>2.0363000000000003E-2</v>
      </c>
      <c r="H991" s="103">
        <v>2.5693000000000001E-2</v>
      </c>
      <c r="I991" s="103">
        <v>3.3919999999999999E-2</v>
      </c>
      <c r="J991" s="103"/>
      <c r="K991" s="103">
        <v>4.3650000000000001E-2</v>
      </c>
    </row>
    <row r="992" spans="4:11" ht="15.75" customHeight="1" x14ac:dyDescent="0.25">
      <c r="D992" s="33"/>
      <c r="E992" s="33"/>
      <c r="F992" s="81">
        <v>37960</v>
      </c>
      <c r="G992" s="103">
        <v>1.8668000000000001E-2</v>
      </c>
      <c r="H992" s="103">
        <v>2.392E-2</v>
      </c>
      <c r="I992" s="103">
        <v>3.2229000000000001E-2</v>
      </c>
      <c r="J992" s="103"/>
      <c r="K992" s="103">
        <v>4.2303E-2</v>
      </c>
    </row>
    <row r="993" spans="4:11" ht="15.75" customHeight="1" x14ac:dyDescent="0.25">
      <c r="D993" s="33"/>
      <c r="E993" s="33"/>
      <c r="F993" s="81">
        <v>37963</v>
      </c>
      <c r="G993" s="103">
        <v>1.8991999999999998E-2</v>
      </c>
      <c r="H993" s="103">
        <v>2.4304000000000003E-2</v>
      </c>
      <c r="I993" s="103">
        <v>3.2503000000000004E-2</v>
      </c>
      <c r="J993" s="103"/>
      <c r="K993" s="103">
        <v>4.2672000000000002E-2</v>
      </c>
    </row>
    <row r="994" spans="4:11" ht="15.75" customHeight="1" x14ac:dyDescent="0.25">
      <c r="D994" s="33"/>
      <c r="E994" s="33"/>
      <c r="F994" s="81">
        <v>37964</v>
      </c>
      <c r="G994" s="103">
        <v>1.9640999999999999E-2</v>
      </c>
      <c r="H994" s="103">
        <v>2.5023E-2</v>
      </c>
      <c r="I994" s="103">
        <v>3.3468999999999999E-2</v>
      </c>
      <c r="J994" s="103"/>
      <c r="K994" s="103">
        <v>4.3513000000000003E-2</v>
      </c>
    </row>
    <row r="995" spans="4:11" ht="15.75" customHeight="1" x14ac:dyDescent="0.25">
      <c r="D995" s="33"/>
      <c r="E995" s="33"/>
      <c r="F995" s="81">
        <v>37965</v>
      </c>
      <c r="G995" s="103">
        <v>1.9073E-2</v>
      </c>
      <c r="H995" s="103">
        <v>2.4466999999999999E-2</v>
      </c>
      <c r="I995" s="103">
        <v>3.2881000000000001E-2</v>
      </c>
      <c r="J995" s="103"/>
      <c r="K995" s="103">
        <v>4.3159999999999997E-2</v>
      </c>
    </row>
    <row r="996" spans="4:11" ht="15.75" customHeight="1" x14ac:dyDescent="0.25">
      <c r="D996" s="33"/>
      <c r="E996" s="33"/>
      <c r="F996" s="81">
        <v>37966</v>
      </c>
      <c r="G996" s="103">
        <v>1.7856E-2</v>
      </c>
      <c r="H996" s="103">
        <v>2.3136E-2</v>
      </c>
      <c r="I996" s="103">
        <v>3.2046999999999999E-2</v>
      </c>
      <c r="J996" s="103"/>
      <c r="K996" s="103">
        <v>4.2301999999999999E-2</v>
      </c>
    </row>
    <row r="997" spans="4:11" ht="15.75" customHeight="1" x14ac:dyDescent="0.25">
      <c r="D997" s="33"/>
      <c r="E997" s="33"/>
      <c r="F997" s="81">
        <v>37967</v>
      </c>
      <c r="G997" s="103">
        <v>1.8015E-2</v>
      </c>
      <c r="H997" s="103">
        <v>2.3349000000000002E-2</v>
      </c>
      <c r="I997" s="103">
        <v>3.2182000000000002E-2</v>
      </c>
      <c r="J997" s="103"/>
      <c r="K997" s="103">
        <v>4.2379E-2</v>
      </c>
    </row>
    <row r="998" spans="4:11" ht="15.75" customHeight="1" x14ac:dyDescent="0.25">
      <c r="D998" s="33"/>
      <c r="E998" s="33"/>
      <c r="F998" s="81">
        <v>37970</v>
      </c>
      <c r="G998" s="103">
        <v>1.8258E-2</v>
      </c>
      <c r="H998" s="103">
        <v>2.3513000000000003E-2</v>
      </c>
      <c r="I998" s="103">
        <v>3.2350999999999998E-2</v>
      </c>
      <c r="J998" s="103"/>
      <c r="K998" s="103">
        <v>4.2573999999999994E-2</v>
      </c>
    </row>
    <row r="999" spans="4:11" ht="15.75" customHeight="1" x14ac:dyDescent="0.25">
      <c r="D999" s="33"/>
      <c r="E999" s="33"/>
      <c r="F999" s="81">
        <v>37971</v>
      </c>
      <c r="G999" s="103">
        <v>1.7930999999999999E-2</v>
      </c>
      <c r="H999" s="103">
        <v>2.3121999999999997E-2</v>
      </c>
      <c r="I999" s="103">
        <v>3.1875000000000001E-2</v>
      </c>
      <c r="J999" s="103"/>
      <c r="K999" s="103">
        <v>4.2126999999999998E-2</v>
      </c>
    </row>
    <row r="1000" spans="4:11" ht="15.75" customHeight="1" x14ac:dyDescent="0.25">
      <c r="D1000" s="33"/>
      <c r="E1000" s="33"/>
      <c r="F1000" s="81">
        <v>37972</v>
      </c>
      <c r="G1000" s="103">
        <v>1.8010999999999999E-2</v>
      </c>
      <c r="H1000" s="103">
        <v>2.3174E-2</v>
      </c>
      <c r="I1000" s="103">
        <v>3.1772000000000002E-2</v>
      </c>
      <c r="J1000" s="103"/>
      <c r="K1000" s="103">
        <v>4.1816000000000006E-2</v>
      </c>
    </row>
    <row r="1001" spans="4:11" ht="15.75" customHeight="1" x14ac:dyDescent="0.25">
      <c r="D1001" s="33"/>
      <c r="E1001" s="33"/>
      <c r="F1001" s="81">
        <v>37973</v>
      </c>
      <c r="G1001" s="103">
        <v>1.7846000000000001E-2</v>
      </c>
      <c r="H1001" s="103">
        <v>2.3005000000000001E-2</v>
      </c>
      <c r="I1001" s="103">
        <v>3.1466000000000001E-2</v>
      </c>
      <c r="J1001" s="103"/>
      <c r="K1001" s="103">
        <v>4.1256000000000001E-2</v>
      </c>
    </row>
    <row r="1002" spans="4:11" ht="15.75" customHeight="1" x14ac:dyDescent="0.25">
      <c r="D1002" s="33"/>
      <c r="E1002" s="33"/>
      <c r="F1002" s="81">
        <v>37974</v>
      </c>
      <c r="G1002" s="103">
        <v>1.7842E-2</v>
      </c>
      <c r="H1002" s="103">
        <v>2.2995999999999999E-2</v>
      </c>
      <c r="I1002" s="103">
        <v>3.1530000000000002E-2</v>
      </c>
      <c r="J1002" s="103"/>
      <c r="K1002" s="103">
        <v>4.1332000000000008E-2</v>
      </c>
    </row>
    <row r="1003" spans="4:11" ht="15.75" customHeight="1" x14ac:dyDescent="0.25">
      <c r="D1003" s="33"/>
      <c r="E1003" s="33"/>
      <c r="F1003" s="81">
        <v>37977</v>
      </c>
      <c r="G1003" s="103">
        <v>1.8088E-2</v>
      </c>
      <c r="H1003" s="103">
        <v>2.3327000000000001E-2</v>
      </c>
      <c r="I1003" s="103">
        <v>3.1902E-2</v>
      </c>
      <c r="J1003" s="103"/>
      <c r="K1003" s="103">
        <v>4.1679000000000001E-2</v>
      </c>
    </row>
    <row r="1004" spans="4:11" ht="15.75" customHeight="1" x14ac:dyDescent="0.25">
      <c r="D1004" s="33"/>
      <c r="E1004" s="33"/>
      <c r="F1004" s="81">
        <v>37978</v>
      </c>
      <c r="G1004" s="103">
        <v>1.8500000000000003E-2</v>
      </c>
      <c r="H1004" s="103">
        <v>2.3996E-2</v>
      </c>
      <c r="I1004" s="103">
        <v>3.2787999999999998E-2</v>
      </c>
      <c r="J1004" s="103"/>
      <c r="K1004" s="103">
        <v>4.2592999999999999E-2</v>
      </c>
    </row>
    <row r="1005" spans="4:11" ht="15.75" customHeight="1" x14ac:dyDescent="0.25">
      <c r="D1005" s="33"/>
      <c r="E1005" s="33"/>
      <c r="F1005" s="81">
        <v>37979</v>
      </c>
      <c r="G1005" s="103">
        <v>1.8349999999999998E-2</v>
      </c>
      <c r="H1005" s="103">
        <v>2.3039E-2</v>
      </c>
      <c r="I1005" s="103">
        <v>3.1899000000000004E-2</v>
      </c>
      <c r="J1005" s="103"/>
      <c r="K1005" s="103">
        <v>4.1833999999999996E-2</v>
      </c>
    </row>
    <row r="1006" spans="4:11" ht="15.75" customHeight="1" x14ac:dyDescent="0.25">
      <c r="D1006" s="33"/>
      <c r="E1006" s="33"/>
      <c r="F1006" s="81">
        <v>37981</v>
      </c>
      <c r="G1006" s="103">
        <v>1.8110999999999999E-2</v>
      </c>
      <c r="H1006" s="103">
        <v>2.2633999999999998E-2</v>
      </c>
      <c r="I1006" s="103">
        <v>3.1484999999999999E-2</v>
      </c>
      <c r="J1006" s="103"/>
      <c r="K1006" s="103">
        <v>4.1502999999999998E-2</v>
      </c>
    </row>
    <row r="1007" spans="4:11" ht="15.75" customHeight="1" x14ac:dyDescent="0.25">
      <c r="D1007" s="33"/>
      <c r="E1007" s="33"/>
      <c r="F1007" s="81">
        <v>37984</v>
      </c>
      <c r="G1007" s="103">
        <v>1.8509999999999999E-2</v>
      </c>
      <c r="H1007" s="103">
        <v>2.3139E-2</v>
      </c>
      <c r="I1007" s="103">
        <v>3.2271000000000001E-2</v>
      </c>
      <c r="J1007" s="103"/>
      <c r="K1007" s="103">
        <v>4.2416999999999996E-2</v>
      </c>
    </row>
    <row r="1008" spans="4:11" ht="15.75" customHeight="1" x14ac:dyDescent="0.25">
      <c r="D1008" s="33"/>
      <c r="E1008" s="33"/>
      <c r="F1008" s="81">
        <v>37985</v>
      </c>
      <c r="G1008" s="103">
        <v>1.8269999999999998E-2</v>
      </c>
      <c r="H1008" s="103">
        <v>2.308E-2</v>
      </c>
      <c r="I1008" s="103">
        <v>3.2236000000000001E-2</v>
      </c>
      <c r="J1008" s="103"/>
      <c r="K1008" s="103">
        <v>4.2573E-2</v>
      </c>
    </row>
    <row r="1009" spans="4:11" ht="15.75" customHeight="1" x14ac:dyDescent="0.25">
      <c r="D1009" s="33"/>
      <c r="E1009" s="33"/>
      <c r="F1009" s="81">
        <v>37986</v>
      </c>
      <c r="G1009" s="103">
        <v>1.8189E-2</v>
      </c>
      <c r="H1009" s="103">
        <v>2.3018E-2</v>
      </c>
      <c r="I1009" s="103">
        <v>3.2473999999999996E-2</v>
      </c>
      <c r="J1009" s="103"/>
      <c r="K1009" s="103">
        <v>4.2455E-2</v>
      </c>
    </row>
    <row r="1010" spans="4:11" ht="15.75" customHeight="1" x14ac:dyDescent="0.25">
      <c r="D1010" s="33"/>
      <c r="E1010" s="33"/>
      <c r="F1010" s="81">
        <v>37988</v>
      </c>
      <c r="G1010" s="103">
        <v>1.8991000000000001E-2</v>
      </c>
      <c r="H1010" s="103">
        <v>2.4195000000000001E-2</v>
      </c>
      <c r="I1010" s="103">
        <v>3.3366E-2</v>
      </c>
      <c r="J1010" s="103"/>
      <c r="K1010" s="103">
        <v>4.3794000000000007E-2</v>
      </c>
    </row>
    <row r="1011" spans="4:11" ht="15.75" customHeight="1" x14ac:dyDescent="0.25">
      <c r="D1011" s="33"/>
      <c r="E1011" s="33"/>
      <c r="F1011" s="81">
        <v>37991</v>
      </c>
      <c r="G1011" s="103">
        <v>1.9153E-2</v>
      </c>
      <c r="H1011" s="103">
        <v>2.4024999999999998E-2</v>
      </c>
      <c r="I1011" s="103">
        <v>3.347E-2</v>
      </c>
      <c r="J1011" s="103"/>
      <c r="K1011" s="103">
        <v>4.3774E-2</v>
      </c>
    </row>
    <row r="1012" spans="4:11" ht="15.75" customHeight="1" x14ac:dyDescent="0.25">
      <c r="D1012" s="33"/>
      <c r="E1012" s="33"/>
      <c r="F1012" s="81">
        <v>37992</v>
      </c>
      <c r="G1012" s="103">
        <v>1.8183999999999999E-2</v>
      </c>
      <c r="H1012" s="103">
        <v>2.3002999999999999E-2</v>
      </c>
      <c r="I1012" s="103">
        <v>3.2367E-2</v>
      </c>
      <c r="J1012" s="103"/>
      <c r="K1012" s="103">
        <v>4.2709999999999998E-2</v>
      </c>
    </row>
    <row r="1013" spans="4:11" ht="15.75" customHeight="1" x14ac:dyDescent="0.25">
      <c r="D1013" s="33"/>
      <c r="E1013" s="33"/>
      <c r="F1013" s="81">
        <v>37993</v>
      </c>
      <c r="G1013" s="103">
        <v>1.8183999999999999E-2</v>
      </c>
      <c r="H1013" s="103">
        <v>2.283E-2</v>
      </c>
      <c r="I1013" s="103">
        <v>3.2091000000000001E-2</v>
      </c>
      <c r="J1013" s="103"/>
      <c r="K1013" s="103">
        <v>4.2416000000000002E-2</v>
      </c>
    </row>
    <row r="1014" spans="4:11" ht="15.75" customHeight="1" x14ac:dyDescent="0.25">
      <c r="D1014" s="33"/>
      <c r="E1014" s="33"/>
      <c r="F1014" s="81">
        <v>37994</v>
      </c>
      <c r="G1014" s="103">
        <v>1.8263999999999999E-2</v>
      </c>
      <c r="H1014" s="103">
        <v>2.2940000000000002E-2</v>
      </c>
      <c r="I1014" s="103">
        <v>3.2568E-2</v>
      </c>
      <c r="J1014" s="103"/>
      <c r="K1014" s="103">
        <v>4.2553000000000001E-2</v>
      </c>
    </row>
    <row r="1015" spans="4:11" ht="15.75" customHeight="1" x14ac:dyDescent="0.25">
      <c r="D1015" s="33"/>
      <c r="E1015" s="33"/>
      <c r="F1015" s="81">
        <v>37995</v>
      </c>
      <c r="G1015" s="103">
        <v>1.6559999999999998E-2</v>
      </c>
      <c r="H1015" s="103">
        <v>2.0948999999999999E-2</v>
      </c>
      <c r="I1015" s="103">
        <v>3.0464000000000001E-2</v>
      </c>
      <c r="J1015" s="103"/>
      <c r="K1015" s="103">
        <v>4.0803000000000006E-2</v>
      </c>
    </row>
    <row r="1016" spans="4:11" ht="15.75" customHeight="1" x14ac:dyDescent="0.25">
      <c r="D1016" s="33"/>
      <c r="E1016" s="33"/>
      <c r="F1016" s="81">
        <v>37998</v>
      </c>
      <c r="G1016" s="103">
        <v>1.6476000000000001E-2</v>
      </c>
      <c r="H1016" s="103">
        <v>2.0886999999999999E-2</v>
      </c>
      <c r="I1016" s="103">
        <v>3.0431E-2</v>
      </c>
      <c r="J1016" s="103"/>
      <c r="K1016" s="103">
        <v>4.0861000000000001E-2</v>
      </c>
    </row>
    <row r="1017" spans="4:11" ht="15.75" customHeight="1" x14ac:dyDescent="0.25">
      <c r="D1017" s="33"/>
      <c r="E1017" s="33"/>
      <c r="F1017" s="81">
        <v>37999</v>
      </c>
      <c r="G1017" s="103">
        <v>1.5824999999999999E-2</v>
      </c>
      <c r="H1017" s="103">
        <v>2.0148000000000003E-2</v>
      </c>
      <c r="I1017" s="103">
        <v>2.9488E-2</v>
      </c>
      <c r="J1017" s="103"/>
      <c r="K1017" s="103">
        <v>4.011E-2</v>
      </c>
    </row>
    <row r="1018" spans="4:11" ht="15.75" customHeight="1" x14ac:dyDescent="0.25">
      <c r="D1018" s="33"/>
      <c r="E1018" s="33"/>
      <c r="F1018" s="81">
        <v>38000</v>
      </c>
      <c r="G1018" s="103">
        <v>1.6226000000000001E-2</v>
      </c>
      <c r="H1018" s="103">
        <v>2.0480999999999999E-2</v>
      </c>
      <c r="I1018" s="103">
        <v>2.9588999999999997E-2</v>
      </c>
      <c r="J1018" s="103"/>
      <c r="K1018" s="103">
        <v>3.9937E-2</v>
      </c>
    </row>
    <row r="1019" spans="4:11" ht="15.75" customHeight="1" x14ac:dyDescent="0.25">
      <c r="D1019" s="33"/>
      <c r="E1019" s="33"/>
      <c r="F1019" s="81">
        <v>38001</v>
      </c>
      <c r="G1019" s="103">
        <v>1.6385E-2</v>
      </c>
      <c r="H1019" s="103">
        <v>2.0646000000000001E-2</v>
      </c>
      <c r="I1019" s="103">
        <v>2.9655000000000001E-2</v>
      </c>
      <c r="J1019" s="103"/>
      <c r="K1019" s="103">
        <v>3.9688000000000001E-2</v>
      </c>
    </row>
    <row r="1020" spans="4:11" ht="15.75" customHeight="1" x14ac:dyDescent="0.25">
      <c r="D1020" s="33"/>
      <c r="E1020" s="33"/>
      <c r="F1020" s="81">
        <v>38002</v>
      </c>
      <c r="G1020" s="103">
        <v>1.6698999999999999E-2</v>
      </c>
      <c r="H1020" s="103">
        <v>2.1079000000000001E-2</v>
      </c>
      <c r="I1020" s="103">
        <v>3.056E-2</v>
      </c>
      <c r="J1020" s="103"/>
      <c r="K1020" s="103">
        <v>4.0298999999999995E-2</v>
      </c>
    </row>
    <row r="1021" spans="4:11" ht="15.75" customHeight="1" x14ac:dyDescent="0.25">
      <c r="D1021" s="33"/>
      <c r="E1021" s="33"/>
      <c r="F1021" s="81">
        <v>38006</v>
      </c>
      <c r="G1021" s="103">
        <v>1.6529000000000002E-2</v>
      </c>
      <c r="H1021" s="103">
        <v>2.1069000000000001E-2</v>
      </c>
      <c r="I1021" s="103">
        <v>3.0388000000000002E-2</v>
      </c>
      <c r="J1021" s="103"/>
      <c r="K1021" s="103">
        <v>4.0548000000000001E-2</v>
      </c>
    </row>
    <row r="1022" spans="4:11" ht="15.75" customHeight="1" x14ac:dyDescent="0.25">
      <c r="D1022" s="33"/>
      <c r="E1022" s="33"/>
      <c r="F1022" s="81">
        <v>38007</v>
      </c>
      <c r="G1022" s="103">
        <v>1.6365000000000001E-2</v>
      </c>
      <c r="H1022" s="103">
        <v>2.0841999999999999E-2</v>
      </c>
      <c r="I1022" s="103">
        <v>3.005E-2</v>
      </c>
      <c r="J1022" s="103"/>
      <c r="K1022" s="103">
        <v>4.0182000000000002E-2</v>
      </c>
    </row>
    <row r="1023" spans="4:11" ht="15.75" customHeight="1" x14ac:dyDescent="0.25">
      <c r="D1023" s="33"/>
      <c r="E1023" s="33"/>
      <c r="F1023" s="81">
        <v>38008</v>
      </c>
      <c r="G1023" s="103">
        <v>1.5951E-2</v>
      </c>
      <c r="H1023" s="103">
        <v>2.0323999999999998E-2</v>
      </c>
      <c r="I1023" s="103">
        <v>2.9373999999999997E-2</v>
      </c>
      <c r="J1023" s="103"/>
      <c r="K1023" s="103">
        <v>3.9529999999999996E-2</v>
      </c>
    </row>
    <row r="1024" spans="4:11" ht="15.75" customHeight="1" x14ac:dyDescent="0.25">
      <c r="D1024" s="33"/>
      <c r="E1024" s="33"/>
      <c r="F1024" s="81">
        <v>38009</v>
      </c>
      <c r="G1024" s="103">
        <v>1.6597999999999998E-2</v>
      </c>
      <c r="H1024" s="103">
        <v>2.1221E-2</v>
      </c>
      <c r="I1024" s="103">
        <v>3.0587E-2</v>
      </c>
      <c r="J1024" s="103"/>
      <c r="K1024" s="103">
        <v>4.0719999999999999E-2</v>
      </c>
    </row>
    <row r="1025" spans="4:11" ht="15.75" customHeight="1" x14ac:dyDescent="0.25">
      <c r="D1025" s="33"/>
      <c r="E1025" s="33"/>
      <c r="F1025" s="81">
        <v>38012</v>
      </c>
      <c r="G1025" s="103">
        <v>1.6926E-2</v>
      </c>
      <c r="H1025" s="103">
        <v>2.1561E-2</v>
      </c>
      <c r="I1025" s="103">
        <v>3.1130000000000001E-2</v>
      </c>
      <c r="J1025" s="103"/>
      <c r="K1025" s="103">
        <v>4.1300999999999997E-2</v>
      </c>
    </row>
    <row r="1026" spans="4:11" ht="15.75" customHeight="1" x14ac:dyDescent="0.25">
      <c r="D1026" s="33"/>
      <c r="E1026" s="33"/>
      <c r="F1026" s="81">
        <v>38013</v>
      </c>
      <c r="G1026" s="103">
        <v>1.6427000000000001E-2</v>
      </c>
      <c r="H1026" s="103">
        <v>2.104E-2</v>
      </c>
      <c r="I1026" s="103">
        <v>3.0482999999999996E-2</v>
      </c>
      <c r="J1026" s="103"/>
      <c r="K1026" s="103">
        <v>4.0738000000000003E-2</v>
      </c>
    </row>
    <row r="1027" spans="4:11" ht="15.75" customHeight="1" x14ac:dyDescent="0.25">
      <c r="D1027" s="33"/>
      <c r="E1027" s="33"/>
      <c r="F1027" s="81">
        <v>38014</v>
      </c>
      <c r="G1027" s="103">
        <v>1.8165000000000001E-2</v>
      </c>
      <c r="H1027" s="103">
        <v>2.2875999999999997E-2</v>
      </c>
      <c r="I1027" s="103">
        <v>3.2086000000000003E-2</v>
      </c>
      <c r="J1027" s="103"/>
      <c r="K1027" s="103">
        <v>4.1885000000000006E-2</v>
      </c>
    </row>
    <row r="1028" spans="4:11" ht="15.75" customHeight="1" x14ac:dyDescent="0.25">
      <c r="D1028" s="33"/>
      <c r="E1028" s="33"/>
      <c r="F1028" s="81">
        <v>38015</v>
      </c>
      <c r="G1028" s="103">
        <v>1.7831E-2</v>
      </c>
      <c r="H1028" s="103">
        <v>2.2584E-2</v>
      </c>
      <c r="I1028" s="103">
        <v>3.1879999999999999E-2</v>
      </c>
      <c r="J1028" s="103"/>
      <c r="K1028" s="103">
        <v>4.1729000000000002E-2</v>
      </c>
    </row>
    <row r="1029" spans="4:11" ht="15.75" customHeight="1" x14ac:dyDescent="0.25">
      <c r="D1029" s="33"/>
      <c r="E1029" s="33"/>
      <c r="F1029" s="81">
        <v>38016</v>
      </c>
      <c r="G1029" s="103">
        <v>1.8189E-2</v>
      </c>
      <c r="H1029" s="103">
        <v>2.2284999999999999E-2</v>
      </c>
      <c r="I1029" s="103">
        <v>3.1433000000000003E-2</v>
      </c>
      <c r="J1029" s="103"/>
      <c r="K1029" s="103">
        <v>4.1319000000000002E-2</v>
      </c>
    </row>
    <row r="1030" spans="4:11" ht="15.75" customHeight="1" x14ac:dyDescent="0.25">
      <c r="D1030" s="33"/>
      <c r="E1030" s="33"/>
      <c r="F1030" s="81">
        <v>38019</v>
      </c>
      <c r="G1030" s="103">
        <v>1.8027999999999999E-2</v>
      </c>
      <c r="H1030" s="103">
        <v>2.2223000000000003E-2</v>
      </c>
      <c r="I1030" s="103">
        <v>3.1467000000000002E-2</v>
      </c>
      <c r="J1030" s="103"/>
      <c r="K1030" s="103">
        <v>4.1454999999999999E-2</v>
      </c>
    </row>
    <row r="1031" spans="4:11" ht="15.75" customHeight="1" x14ac:dyDescent="0.25">
      <c r="D1031" s="33"/>
      <c r="E1031" s="33"/>
      <c r="F1031" s="81">
        <v>38020</v>
      </c>
      <c r="G1031" s="103">
        <v>1.7464999999999998E-2</v>
      </c>
      <c r="H1031" s="103">
        <v>2.1697999999999999E-2</v>
      </c>
      <c r="I1031" s="103">
        <v>3.0918999999999999E-2</v>
      </c>
      <c r="J1031" s="103"/>
      <c r="K1031" s="103">
        <v>4.0967999999999997E-2</v>
      </c>
    </row>
    <row r="1032" spans="4:11" ht="15.75" customHeight="1" x14ac:dyDescent="0.25">
      <c r="D1032" s="33"/>
      <c r="E1032" s="33"/>
      <c r="F1032" s="81">
        <v>38021</v>
      </c>
      <c r="G1032" s="103">
        <v>1.7544000000000001E-2</v>
      </c>
      <c r="H1032" s="103">
        <v>2.181E-2</v>
      </c>
      <c r="I1032" s="103">
        <v>3.1122999999999998E-2</v>
      </c>
      <c r="J1032" s="103"/>
      <c r="K1032" s="103">
        <v>4.1123E-2</v>
      </c>
    </row>
    <row r="1033" spans="4:11" ht="15.75" customHeight="1" x14ac:dyDescent="0.25">
      <c r="D1033" s="33"/>
      <c r="E1033" s="33"/>
      <c r="F1033" s="81">
        <v>38022</v>
      </c>
      <c r="G1033" s="103">
        <v>1.8266000000000001E-2</v>
      </c>
      <c r="H1033" s="103">
        <v>2.2559999999999997E-2</v>
      </c>
      <c r="I1033" s="103">
        <v>3.1808000000000003E-2</v>
      </c>
      <c r="J1033" s="103"/>
      <c r="K1033" s="103">
        <v>4.1668999999999998E-2</v>
      </c>
    </row>
    <row r="1034" spans="4:11" ht="15.75" customHeight="1" x14ac:dyDescent="0.25">
      <c r="D1034" s="33"/>
      <c r="E1034" s="33"/>
      <c r="F1034" s="81">
        <v>38023</v>
      </c>
      <c r="G1034" s="103">
        <v>1.7455999999999999E-2</v>
      </c>
      <c r="H1034" s="103">
        <v>2.1560000000000003E-2</v>
      </c>
      <c r="I1034" s="103">
        <v>3.0845999999999998E-2</v>
      </c>
      <c r="J1034" s="103"/>
      <c r="K1034" s="103">
        <v>4.0772000000000003E-2</v>
      </c>
    </row>
    <row r="1035" spans="4:11" ht="15.75" customHeight="1" x14ac:dyDescent="0.25">
      <c r="D1035" s="33"/>
      <c r="E1035" s="33"/>
      <c r="F1035" s="81">
        <v>38026</v>
      </c>
      <c r="G1035" s="103">
        <v>1.7373E-2</v>
      </c>
      <c r="H1035" s="103">
        <v>2.1322999999999998E-2</v>
      </c>
      <c r="I1035" s="103">
        <v>3.0501999999999998E-2</v>
      </c>
      <c r="J1035" s="103"/>
      <c r="K1035" s="103">
        <v>4.0519999999999994E-2</v>
      </c>
    </row>
    <row r="1036" spans="4:11" ht="15.75" customHeight="1" x14ac:dyDescent="0.25">
      <c r="D1036" s="33"/>
      <c r="E1036" s="33"/>
      <c r="F1036" s="81">
        <v>38027</v>
      </c>
      <c r="G1036" s="103">
        <v>1.8019E-2</v>
      </c>
      <c r="H1036" s="103">
        <v>2.2075000000000001E-2</v>
      </c>
      <c r="I1036" s="103">
        <v>3.1186999999999999E-2</v>
      </c>
      <c r="J1036" s="103"/>
      <c r="K1036" s="103">
        <v>4.1120999999999998E-2</v>
      </c>
    </row>
    <row r="1037" spans="4:11" ht="15.75" customHeight="1" x14ac:dyDescent="0.25">
      <c r="D1037" s="33"/>
      <c r="E1037" s="33"/>
      <c r="F1037" s="81">
        <v>38028</v>
      </c>
      <c r="G1037" s="103">
        <v>1.7044999999999998E-2</v>
      </c>
      <c r="H1037" s="103">
        <v>2.2336999999999999E-2</v>
      </c>
      <c r="I1037" s="103">
        <v>3.0055000000000002E-2</v>
      </c>
      <c r="J1037" s="103"/>
      <c r="K1037" s="103">
        <v>4.0305999999999995E-2</v>
      </c>
    </row>
    <row r="1038" spans="4:11" ht="15.75" customHeight="1" x14ac:dyDescent="0.25">
      <c r="D1038" s="33"/>
      <c r="E1038" s="33"/>
      <c r="F1038" s="81">
        <v>38029</v>
      </c>
      <c r="G1038" s="103">
        <v>1.7042999999999999E-2</v>
      </c>
      <c r="H1038" s="103">
        <v>2.2283000000000001E-2</v>
      </c>
      <c r="I1038" s="103">
        <v>3.0440999999999999E-2</v>
      </c>
      <c r="J1038" s="103"/>
      <c r="K1038" s="103">
        <v>4.0441000000000005E-2</v>
      </c>
    </row>
    <row r="1039" spans="4:11" ht="15.75" customHeight="1" x14ac:dyDescent="0.25">
      <c r="D1039" s="33"/>
      <c r="E1039" s="33"/>
      <c r="F1039" s="81">
        <v>38030</v>
      </c>
      <c r="G1039" s="103">
        <v>1.6707E-2</v>
      </c>
      <c r="H1039" s="103">
        <v>2.1850000000000001E-2</v>
      </c>
      <c r="I1039" s="103">
        <v>3.0102000000000004E-2</v>
      </c>
      <c r="J1039" s="103"/>
      <c r="K1039" s="103">
        <v>4.0401999999999993E-2</v>
      </c>
    </row>
    <row r="1040" spans="4:11" ht="15.75" customHeight="1" x14ac:dyDescent="0.25">
      <c r="D1040" s="33"/>
      <c r="E1040" s="33"/>
      <c r="F1040" s="81">
        <v>38034</v>
      </c>
      <c r="G1040" s="103">
        <v>1.6619999999999999E-2</v>
      </c>
      <c r="H1040" s="103">
        <v>2.1847999999999999E-2</v>
      </c>
      <c r="I1040" s="103">
        <v>2.9998999999999998E-2</v>
      </c>
      <c r="J1040" s="103"/>
      <c r="K1040" s="103">
        <v>4.0382999999999995E-2</v>
      </c>
    </row>
    <row r="1041" spans="4:11" ht="15.75" customHeight="1" x14ac:dyDescent="0.25">
      <c r="D1041" s="33"/>
      <c r="E1041" s="33"/>
      <c r="F1041" s="81">
        <v>38035</v>
      </c>
      <c r="G1041" s="103">
        <v>1.6782999999999999E-2</v>
      </c>
      <c r="H1041" s="103">
        <v>2.2010999999999999E-2</v>
      </c>
      <c r="I1041" s="103">
        <v>3.0169000000000001E-2</v>
      </c>
      <c r="J1041" s="103"/>
      <c r="K1041" s="103">
        <v>4.0479000000000001E-2</v>
      </c>
    </row>
    <row r="1042" spans="4:11" ht="15.75" customHeight="1" x14ac:dyDescent="0.25">
      <c r="D1042" s="33"/>
      <c r="E1042" s="33"/>
      <c r="F1042" s="81">
        <v>38036</v>
      </c>
      <c r="G1042" s="103">
        <v>1.6452999999999999E-2</v>
      </c>
      <c r="H1042" s="103">
        <v>2.1739000000000001E-2</v>
      </c>
      <c r="I1042" s="103">
        <v>2.9965000000000002E-2</v>
      </c>
      <c r="J1042" s="103"/>
      <c r="K1042" s="103">
        <v>4.0305999999999995E-2</v>
      </c>
    </row>
    <row r="1043" spans="4:11" ht="15.75" customHeight="1" x14ac:dyDescent="0.25">
      <c r="D1043" s="33"/>
      <c r="E1043" s="33"/>
      <c r="F1043" s="81">
        <v>38037</v>
      </c>
      <c r="G1043" s="103">
        <v>1.7017999999999998E-2</v>
      </c>
      <c r="H1043" s="103">
        <v>2.2336000000000002E-2</v>
      </c>
      <c r="I1043" s="103">
        <v>3.0783000000000001E-2</v>
      </c>
      <c r="J1043" s="103"/>
      <c r="K1043" s="103">
        <v>4.0960999999999997E-2</v>
      </c>
    </row>
    <row r="1044" spans="4:11" ht="15.75" customHeight="1" x14ac:dyDescent="0.25">
      <c r="D1044" s="33"/>
      <c r="E1044" s="33"/>
      <c r="F1044" s="81">
        <v>38040</v>
      </c>
      <c r="G1044" s="103">
        <v>1.6521999999999998E-2</v>
      </c>
      <c r="H1044" s="103">
        <v>2.1735999999999998E-2</v>
      </c>
      <c r="I1044" s="103">
        <v>3.0067E-2</v>
      </c>
      <c r="J1044" s="103"/>
      <c r="K1044" s="103">
        <v>4.0362999999999996E-2</v>
      </c>
    </row>
    <row r="1045" spans="4:11" ht="15.75" customHeight="1" x14ac:dyDescent="0.25">
      <c r="D1045" s="33"/>
      <c r="E1045" s="33"/>
      <c r="F1045" s="81">
        <v>38041</v>
      </c>
      <c r="G1045" s="103">
        <v>1.6354999999999998E-2</v>
      </c>
      <c r="H1045" s="103">
        <v>2.1625999999999999E-2</v>
      </c>
      <c r="I1045" s="103">
        <v>2.9863000000000001E-2</v>
      </c>
      <c r="J1045" s="103"/>
      <c r="K1045" s="103">
        <v>4.0229000000000001E-2</v>
      </c>
    </row>
    <row r="1046" spans="4:11" ht="15.75" customHeight="1" x14ac:dyDescent="0.25">
      <c r="D1046" s="33"/>
      <c r="E1046" s="33"/>
      <c r="F1046" s="81">
        <v>38042</v>
      </c>
      <c r="G1046" s="103">
        <v>1.6022000000000002E-2</v>
      </c>
      <c r="H1046" s="103">
        <v>2.1353E-2</v>
      </c>
      <c r="I1046" s="103">
        <v>2.9658000000000004E-2</v>
      </c>
      <c r="J1046" s="103"/>
      <c r="K1046" s="103">
        <v>4.0075E-2</v>
      </c>
    </row>
    <row r="1047" spans="4:11" ht="15.75" customHeight="1" x14ac:dyDescent="0.25">
      <c r="D1047" s="33"/>
      <c r="E1047" s="33"/>
      <c r="F1047" s="81">
        <v>38043</v>
      </c>
      <c r="G1047" s="103">
        <v>1.6729000000000001E-2</v>
      </c>
      <c r="H1047" s="103">
        <v>2.1461000000000001E-2</v>
      </c>
      <c r="I1047" s="103">
        <v>2.9895999999999999E-2</v>
      </c>
      <c r="J1047" s="103"/>
      <c r="K1047" s="103">
        <v>4.0343999999999998E-2</v>
      </c>
    </row>
    <row r="1048" spans="4:11" ht="15.75" customHeight="1" x14ac:dyDescent="0.25">
      <c r="D1048" s="33"/>
      <c r="E1048" s="33"/>
      <c r="F1048" s="81">
        <v>38044</v>
      </c>
      <c r="G1048" s="103">
        <v>1.6410000000000001E-2</v>
      </c>
      <c r="H1048" s="103">
        <v>2.1075E-2</v>
      </c>
      <c r="I1048" s="103">
        <v>2.9384999999999998E-2</v>
      </c>
      <c r="J1048" s="103"/>
      <c r="K1048" s="103">
        <v>3.9710999999999996E-2</v>
      </c>
    </row>
    <row r="1049" spans="4:11" ht="15.75" customHeight="1" x14ac:dyDescent="0.25">
      <c r="D1049" s="33"/>
      <c r="E1049" s="33"/>
      <c r="F1049" s="81">
        <v>38047</v>
      </c>
      <c r="G1049" s="103">
        <v>1.6490000000000001E-2</v>
      </c>
      <c r="H1049" s="103">
        <v>2.1128000000000001E-2</v>
      </c>
      <c r="I1049" s="103">
        <v>2.9520000000000001E-2</v>
      </c>
      <c r="J1049" s="103"/>
      <c r="K1049" s="103">
        <v>3.9730000000000001E-2</v>
      </c>
    </row>
    <row r="1050" spans="4:11" ht="15.75" customHeight="1" x14ac:dyDescent="0.25">
      <c r="D1050" s="33"/>
      <c r="E1050" s="33"/>
      <c r="F1050" s="81">
        <v>38048</v>
      </c>
      <c r="G1050" s="103">
        <v>1.7211000000000001E-2</v>
      </c>
      <c r="H1050" s="103">
        <v>2.1894E-2</v>
      </c>
      <c r="I1050" s="103">
        <v>3.0237E-2</v>
      </c>
      <c r="J1050" s="103"/>
      <c r="K1050" s="103">
        <v>4.0420999999999999E-2</v>
      </c>
    </row>
    <row r="1051" spans="4:11" ht="15.75" customHeight="1" x14ac:dyDescent="0.25">
      <c r="D1051" s="33"/>
      <c r="E1051" s="33"/>
      <c r="F1051" s="81">
        <v>38049</v>
      </c>
      <c r="G1051" s="103">
        <v>1.7212999999999999E-2</v>
      </c>
      <c r="H1051" s="103">
        <v>2.1947999999999999E-2</v>
      </c>
      <c r="I1051" s="103">
        <v>3.0272E-2</v>
      </c>
      <c r="J1051" s="103"/>
      <c r="K1051" s="103">
        <v>4.0498000000000006E-2</v>
      </c>
    </row>
    <row r="1052" spans="4:11" ht="15.75" customHeight="1" x14ac:dyDescent="0.25">
      <c r="D1052" s="33"/>
      <c r="E1052" s="33"/>
      <c r="F1052" s="81">
        <v>38050</v>
      </c>
      <c r="G1052" s="103">
        <v>1.6972000000000001E-2</v>
      </c>
      <c r="H1052" s="103">
        <v>2.1728000000000001E-2</v>
      </c>
      <c r="I1052" s="103">
        <v>2.9895000000000001E-2</v>
      </c>
      <c r="J1052" s="103"/>
      <c r="K1052" s="103">
        <v>4.0151000000000006E-2</v>
      </c>
    </row>
    <row r="1053" spans="4:11" ht="15.75" customHeight="1" x14ac:dyDescent="0.25">
      <c r="D1053" s="33"/>
      <c r="E1053" s="33"/>
      <c r="F1053" s="81">
        <v>38051</v>
      </c>
      <c r="G1053" s="103">
        <v>1.5605000000000001E-2</v>
      </c>
      <c r="H1053" s="103">
        <v>2.0022999999999999E-2</v>
      </c>
      <c r="I1053" s="103">
        <v>2.802E-2</v>
      </c>
      <c r="J1053" s="103"/>
      <c r="K1053" s="103">
        <v>3.8490999999999997E-2</v>
      </c>
    </row>
    <row r="1054" spans="4:11" ht="15.75" customHeight="1" x14ac:dyDescent="0.25">
      <c r="D1054" s="33"/>
      <c r="E1054" s="33"/>
      <c r="F1054" s="81">
        <v>38054</v>
      </c>
      <c r="G1054" s="103">
        <v>1.4959999999999999E-2</v>
      </c>
      <c r="H1054" s="103">
        <v>1.9199999999999998E-2</v>
      </c>
      <c r="I1054" s="103">
        <v>2.7004E-2</v>
      </c>
      <c r="J1054" s="103"/>
      <c r="K1054" s="103">
        <v>3.7679999999999998E-2</v>
      </c>
    </row>
    <row r="1055" spans="4:11" ht="15.75" customHeight="1" x14ac:dyDescent="0.25">
      <c r="D1055" s="33"/>
      <c r="E1055" s="33"/>
      <c r="F1055" s="81">
        <v>38055</v>
      </c>
      <c r="G1055" s="103">
        <v>1.4796999999999999E-2</v>
      </c>
      <c r="H1055" s="103">
        <v>1.8867999999999999E-2</v>
      </c>
      <c r="I1055" s="103">
        <v>2.6530000000000001E-2</v>
      </c>
      <c r="J1055" s="103"/>
      <c r="K1055" s="103">
        <v>3.7211000000000001E-2</v>
      </c>
    </row>
    <row r="1056" spans="4:11" ht="15.75" customHeight="1" x14ac:dyDescent="0.25">
      <c r="D1056" s="33"/>
      <c r="E1056" s="33"/>
      <c r="F1056" s="81">
        <v>38056</v>
      </c>
      <c r="G1056" s="103">
        <v>1.5037E-2</v>
      </c>
      <c r="H1056" s="103">
        <v>1.9084E-2</v>
      </c>
      <c r="I1056" s="103">
        <v>2.6629E-2</v>
      </c>
      <c r="J1056" s="103"/>
      <c r="K1056" s="103">
        <v>3.7284999999999999E-2</v>
      </c>
    </row>
    <row r="1057" spans="4:11" ht="15.75" customHeight="1" x14ac:dyDescent="0.25">
      <c r="D1057" s="33"/>
      <c r="E1057" s="33"/>
      <c r="F1057" s="81">
        <v>38057</v>
      </c>
      <c r="G1057" s="103">
        <v>1.4551000000000001E-2</v>
      </c>
      <c r="H1057" s="103">
        <v>1.8479000000000002E-2</v>
      </c>
      <c r="I1057" s="103">
        <v>2.6450999999999999E-2</v>
      </c>
      <c r="J1057" s="103"/>
      <c r="K1057" s="103">
        <v>3.6985000000000004E-2</v>
      </c>
    </row>
    <row r="1058" spans="4:11" ht="15.75" customHeight="1" x14ac:dyDescent="0.25">
      <c r="D1058" s="33"/>
      <c r="E1058" s="33"/>
      <c r="F1058" s="81">
        <v>38058</v>
      </c>
      <c r="G1058" s="103">
        <v>1.5193000000000002E-2</v>
      </c>
      <c r="H1058" s="103">
        <v>1.9236E-2</v>
      </c>
      <c r="I1058" s="103">
        <v>2.7327000000000001E-2</v>
      </c>
      <c r="J1058" s="103"/>
      <c r="K1058" s="103">
        <v>3.7769999999999998E-2</v>
      </c>
    </row>
    <row r="1059" spans="4:11" ht="15.75" customHeight="1" x14ac:dyDescent="0.25">
      <c r="D1059" s="33"/>
      <c r="E1059" s="33"/>
      <c r="F1059" s="81">
        <v>38061</v>
      </c>
      <c r="G1059" s="103">
        <v>1.5271999999999999E-2</v>
      </c>
      <c r="H1059" s="103">
        <v>1.9233E-2</v>
      </c>
      <c r="I1059" s="103">
        <v>2.7292999999999998E-2</v>
      </c>
      <c r="J1059" s="103"/>
      <c r="K1059" s="103">
        <v>3.7619E-2</v>
      </c>
    </row>
    <row r="1060" spans="4:11" ht="15.75" customHeight="1" x14ac:dyDescent="0.25">
      <c r="D1060" s="33"/>
      <c r="E1060" s="33"/>
      <c r="F1060" s="81">
        <v>38062</v>
      </c>
      <c r="G1060" s="103">
        <v>1.4702E-2</v>
      </c>
      <c r="H1060" s="103">
        <v>1.8515E-2</v>
      </c>
      <c r="I1060" s="103">
        <v>2.6418000000000001E-2</v>
      </c>
      <c r="J1060" s="103"/>
      <c r="K1060" s="103">
        <v>3.6794E-2</v>
      </c>
    </row>
    <row r="1061" spans="4:11" ht="15.75" customHeight="1" x14ac:dyDescent="0.25">
      <c r="D1061" s="33"/>
      <c r="E1061" s="33"/>
      <c r="F1061" s="81">
        <v>38063</v>
      </c>
      <c r="G1061" s="103">
        <v>1.4943999999999999E-2</v>
      </c>
      <c r="H1061" s="103">
        <v>1.8841E-2</v>
      </c>
      <c r="I1061" s="103">
        <v>2.6686999999999999E-2</v>
      </c>
      <c r="J1061" s="103"/>
      <c r="K1061" s="103">
        <v>3.7110999999999998E-2</v>
      </c>
    </row>
    <row r="1062" spans="4:11" ht="15.75" customHeight="1" x14ac:dyDescent="0.25">
      <c r="D1062" s="33"/>
      <c r="E1062" s="33"/>
      <c r="F1062" s="81">
        <v>38064</v>
      </c>
      <c r="G1062" s="103">
        <v>1.5186999999999999E-2</v>
      </c>
      <c r="H1062" s="103">
        <v>1.9279000000000001E-2</v>
      </c>
      <c r="I1062" s="103">
        <v>2.7227000000000001E-2</v>
      </c>
      <c r="J1062" s="103"/>
      <c r="K1062" s="103">
        <v>3.7541999999999999E-2</v>
      </c>
    </row>
    <row r="1063" spans="4:11" ht="15.75" customHeight="1" x14ac:dyDescent="0.25">
      <c r="D1063" s="33"/>
      <c r="E1063" s="33"/>
      <c r="F1063" s="81">
        <v>38065</v>
      </c>
      <c r="G1063" s="103">
        <v>1.5100000000000001E-2</v>
      </c>
      <c r="H1063" s="103">
        <v>1.9214999999999999E-2</v>
      </c>
      <c r="I1063" s="103">
        <v>2.733E-2</v>
      </c>
      <c r="J1063" s="103"/>
      <c r="K1063" s="103">
        <v>3.771E-2</v>
      </c>
    </row>
    <row r="1064" spans="4:11" ht="15.75" customHeight="1" x14ac:dyDescent="0.25">
      <c r="D1064" s="33"/>
      <c r="E1064" s="33"/>
      <c r="F1064" s="81">
        <v>38068</v>
      </c>
      <c r="G1064" s="103">
        <v>1.477E-2</v>
      </c>
      <c r="H1064" s="103">
        <v>1.8824E-2</v>
      </c>
      <c r="I1064" s="103">
        <v>2.6755000000000001E-2</v>
      </c>
      <c r="J1064" s="103"/>
      <c r="K1064" s="103">
        <v>3.7125999999999999E-2</v>
      </c>
    </row>
    <row r="1065" spans="4:11" ht="15.75" customHeight="1" x14ac:dyDescent="0.25">
      <c r="D1065" s="33"/>
      <c r="E1065" s="33"/>
      <c r="F1065" s="81">
        <v>38069</v>
      </c>
      <c r="G1065" s="103">
        <v>1.4685999999999999E-2</v>
      </c>
      <c r="H1065" s="103">
        <v>1.8654999999999998E-2</v>
      </c>
      <c r="I1065" s="103">
        <v>2.6553E-2</v>
      </c>
      <c r="J1065" s="103"/>
      <c r="K1065" s="103">
        <v>3.6901000000000003E-2</v>
      </c>
    </row>
    <row r="1066" spans="4:11" ht="15.75" customHeight="1" x14ac:dyDescent="0.25">
      <c r="D1066" s="33"/>
      <c r="E1066" s="33"/>
      <c r="F1066" s="81">
        <v>38070</v>
      </c>
      <c r="G1066" s="103">
        <v>1.4601999999999999E-2</v>
      </c>
      <c r="H1066" s="103">
        <v>1.8541000000000002E-2</v>
      </c>
      <c r="I1066" s="103">
        <v>2.6654000000000001E-2</v>
      </c>
      <c r="J1066" s="103"/>
      <c r="K1066" s="103">
        <v>3.7068999999999998E-2</v>
      </c>
    </row>
    <row r="1067" spans="4:11" ht="15.75" customHeight="1" x14ac:dyDescent="0.25">
      <c r="D1067" s="33"/>
      <c r="E1067" s="33"/>
      <c r="F1067" s="81">
        <v>38071</v>
      </c>
      <c r="G1067" s="103">
        <v>1.4999999999999999E-2</v>
      </c>
      <c r="H1067" s="103">
        <v>1.8592000000000001E-2</v>
      </c>
      <c r="I1067" s="103">
        <v>2.6789999999999998E-2</v>
      </c>
      <c r="J1067" s="103"/>
      <c r="K1067" s="103">
        <v>3.7367999999999998E-2</v>
      </c>
    </row>
    <row r="1068" spans="4:11" ht="15.75" customHeight="1" x14ac:dyDescent="0.25">
      <c r="D1068" s="33"/>
      <c r="E1068" s="33"/>
      <c r="F1068" s="81">
        <v>38072</v>
      </c>
      <c r="G1068" s="103">
        <v>1.5797000000000002E-2</v>
      </c>
      <c r="H1068" s="103">
        <v>1.9472E-2</v>
      </c>
      <c r="I1068" s="103">
        <v>2.7843E-2</v>
      </c>
      <c r="J1068" s="103"/>
      <c r="K1068" s="103">
        <v>3.8292E-2</v>
      </c>
    </row>
    <row r="1069" spans="4:11" ht="15.75" customHeight="1" x14ac:dyDescent="0.25">
      <c r="D1069" s="33"/>
      <c r="E1069" s="33"/>
      <c r="F1069" s="81">
        <v>38075</v>
      </c>
      <c r="G1069" s="103">
        <v>1.6115999999999998E-2</v>
      </c>
      <c r="H1069" s="103">
        <v>1.9859000000000002E-2</v>
      </c>
      <c r="I1069" s="103">
        <v>2.8424999999999999E-2</v>
      </c>
      <c r="J1069" s="103"/>
      <c r="K1069" s="103">
        <v>3.8882E-2</v>
      </c>
    </row>
    <row r="1070" spans="4:11" ht="15.75" customHeight="1" x14ac:dyDescent="0.25">
      <c r="D1070" s="33"/>
      <c r="E1070" s="33"/>
      <c r="F1070" s="81">
        <v>38076</v>
      </c>
      <c r="G1070" s="103">
        <v>1.6195999999999999E-2</v>
      </c>
      <c r="H1070" s="103">
        <v>1.9969000000000001E-2</v>
      </c>
      <c r="I1070" s="103">
        <v>2.8494000000000002E-2</v>
      </c>
      <c r="J1070" s="103"/>
      <c r="K1070" s="103">
        <v>3.8939000000000001E-2</v>
      </c>
    </row>
    <row r="1071" spans="4:11" ht="15.75" customHeight="1" x14ac:dyDescent="0.25">
      <c r="D1071" s="33"/>
      <c r="E1071" s="33"/>
      <c r="F1071" s="81">
        <v>38077</v>
      </c>
      <c r="G1071" s="103">
        <v>1.5717999999999999E-2</v>
      </c>
      <c r="H1071" s="103">
        <v>1.9351E-2</v>
      </c>
      <c r="I1071" s="103">
        <v>2.7777E-2</v>
      </c>
      <c r="J1071" s="103"/>
      <c r="K1071" s="103">
        <v>3.8348E-2</v>
      </c>
    </row>
    <row r="1072" spans="4:11" ht="15.75" customHeight="1" x14ac:dyDescent="0.25">
      <c r="D1072" s="33"/>
      <c r="E1072" s="33"/>
      <c r="F1072" s="81">
        <v>38078</v>
      </c>
      <c r="G1072" s="103">
        <v>1.6198999999999998E-2</v>
      </c>
      <c r="H1072" s="103">
        <v>1.9907999999999999E-2</v>
      </c>
      <c r="I1072" s="103">
        <v>2.8393000000000002E-2</v>
      </c>
      <c r="J1072" s="103"/>
      <c r="K1072" s="103">
        <v>3.8786000000000001E-2</v>
      </c>
    </row>
    <row r="1073" spans="4:11" ht="15.75" customHeight="1" x14ac:dyDescent="0.25">
      <c r="D1073" s="33"/>
      <c r="E1073" s="33"/>
      <c r="F1073" s="81">
        <v>38079</v>
      </c>
      <c r="G1073" s="103">
        <v>1.8460000000000001E-2</v>
      </c>
      <c r="H1073" s="103">
        <v>2.2609000000000001E-2</v>
      </c>
      <c r="I1073" s="103">
        <v>3.1334000000000001E-2</v>
      </c>
      <c r="J1073" s="103"/>
      <c r="K1073" s="103">
        <v>4.1435000000000007E-2</v>
      </c>
    </row>
    <row r="1074" spans="4:11" ht="15.75" customHeight="1" x14ac:dyDescent="0.25">
      <c r="D1074" s="33"/>
      <c r="E1074" s="33"/>
      <c r="F1074" s="81">
        <v>38082</v>
      </c>
      <c r="G1074" s="103">
        <v>1.8787999999999999E-2</v>
      </c>
      <c r="H1074" s="103">
        <v>2.3119999999999998E-2</v>
      </c>
      <c r="I1074" s="103">
        <v>3.2000000000000001E-2</v>
      </c>
      <c r="J1074" s="103"/>
      <c r="K1074" s="103">
        <v>4.2064000000000004E-2</v>
      </c>
    </row>
    <row r="1075" spans="4:11" ht="15.75" customHeight="1" x14ac:dyDescent="0.25">
      <c r="D1075" s="33"/>
      <c r="E1075" s="33"/>
      <c r="F1075" s="81">
        <v>38083</v>
      </c>
      <c r="G1075" s="103">
        <v>1.8307E-2</v>
      </c>
      <c r="H1075" s="103">
        <v>2.2551999999999999E-2</v>
      </c>
      <c r="I1075" s="103">
        <v>3.1338999999999999E-2</v>
      </c>
      <c r="J1075" s="103"/>
      <c r="K1075" s="103">
        <v>4.1474999999999998E-2</v>
      </c>
    </row>
    <row r="1076" spans="4:11" ht="15.75" customHeight="1" x14ac:dyDescent="0.25">
      <c r="D1076" s="33"/>
      <c r="E1076" s="33"/>
      <c r="F1076" s="81">
        <v>38084</v>
      </c>
      <c r="G1076" s="103">
        <v>1.8393E-2</v>
      </c>
      <c r="H1076" s="103">
        <v>2.2665999999999999E-2</v>
      </c>
      <c r="I1076" s="103">
        <v>3.1863000000000002E-2</v>
      </c>
      <c r="J1076" s="103"/>
      <c r="K1076" s="103">
        <v>4.1572999999999999E-2</v>
      </c>
    </row>
    <row r="1077" spans="4:11" ht="15.75" customHeight="1" x14ac:dyDescent="0.25">
      <c r="D1077" s="33"/>
      <c r="E1077" s="33"/>
      <c r="F1077" s="81">
        <v>38085</v>
      </c>
      <c r="G1077" s="103">
        <v>1.8574E-2</v>
      </c>
      <c r="H1077" s="103">
        <v>2.3008999999999998E-2</v>
      </c>
      <c r="I1077" s="103">
        <v>3.2170000000000004E-2</v>
      </c>
      <c r="J1077" s="103"/>
      <c r="K1077" s="103">
        <v>4.1909000000000002E-2</v>
      </c>
    </row>
    <row r="1078" spans="4:11" ht="15.75" customHeight="1" x14ac:dyDescent="0.25">
      <c r="D1078" s="33"/>
      <c r="E1078" s="33"/>
      <c r="F1078" s="81">
        <v>38089</v>
      </c>
      <c r="G1078" s="103">
        <v>1.8828999999999999E-2</v>
      </c>
      <c r="H1078" s="103">
        <v>2.3296000000000001E-2</v>
      </c>
      <c r="I1078" s="103">
        <v>3.2545999999999999E-2</v>
      </c>
      <c r="J1078" s="103"/>
      <c r="K1078" s="103">
        <v>4.2285000000000003E-2</v>
      </c>
    </row>
    <row r="1079" spans="4:11" ht="15.75" customHeight="1" x14ac:dyDescent="0.25">
      <c r="D1079" s="33"/>
      <c r="E1079" s="33"/>
      <c r="F1079" s="81">
        <v>38090</v>
      </c>
      <c r="G1079" s="103">
        <v>1.9894999999999999E-2</v>
      </c>
      <c r="H1079" s="103">
        <v>2.4444E-2</v>
      </c>
      <c r="I1079" s="103">
        <v>3.3783000000000001E-2</v>
      </c>
      <c r="J1079" s="103"/>
      <c r="K1079" s="103">
        <v>4.3518999999999995E-2</v>
      </c>
    </row>
    <row r="1080" spans="4:11" ht="15.75" customHeight="1" x14ac:dyDescent="0.25">
      <c r="D1080" s="33"/>
      <c r="E1080" s="33"/>
      <c r="F1080" s="81">
        <v>38091</v>
      </c>
      <c r="G1080" s="103">
        <v>2.0724999999999997E-2</v>
      </c>
      <c r="H1080" s="103">
        <v>2.5021000000000002E-2</v>
      </c>
      <c r="I1080" s="103">
        <v>3.4161999999999998E-2</v>
      </c>
      <c r="J1080" s="103"/>
      <c r="K1080" s="103">
        <v>4.3639999999999998E-2</v>
      </c>
    </row>
    <row r="1081" spans="4:11" ht="15.75" customHeight="1" x14ac:dyDescent="0.25">
      <c r="D1081" s="33"/>
      <c r="E1081" s="33"/>
      <c r="F1081" s="81">
        <v>38092</v>
      </c>
      <c r="G1081" s="103">
        <v>2.0567000000000002E-2</v>
      </c>
      <c r="H1081" s="103">
        <v>2.5196999999999997E-2</v>
      </c>
      <c r="I1081" s="103">
        <v>3.4474999999999999E-2</v>
      </c>
      <c r="J1081" s="103"/>
      <c r="K1081" s="103">
        <v>4.4002999999999994E-2</v>
      </c>
    </row>
    <row r="1082" spans="4:11" ht="15.75" customHeight="1" x14ac:dyDescent="0.25">
      <c r="D1082" s="33"/>
      <c r="E1082" s="33"/>
      <c r="F1082" s="81">
        <v>38093</v>
      </c>
      <c r="G1082" s="103">
        <v>1.9845999999999999E-2</v>
      </c>
      <c r="H1082" s="103">
        <v>2.4452999999999999E-2</v>
      </c>
      <c r="I1082" s="103">
        <v>3.3648999999999998E-2</v>
      </c>
      <c r="J1082" s="103"/>
      <c r="K1082" s="103">
        <v>4.3383000000000005E-2</v>
      </c>
    </row>
    <row r="1083" spans="4:11" ht="15.75" customHeight="1" x14ac:dyDescent="0.25">
      <c r="D1083" s="33"/>
      <c r="E1083" s="33"/>
      <c r="F1083" s="81">
        <v>38096</v>
      </c>
      <c r="G1083" s="103">
        <v>2.0348999999999999E-2</v>
      </c>
      <c r="H1083" s="103">
        <v>2.5033E-2</v>
      </c>
      <c r="I1083" s="103">
        <v>3.4203000000000004E-2</v>
      </c>
      <c r="J1083" s="103"/>
      <c r="K1083" s="103">
        <v>4.3845000000000002E-2</v>
      </c>
    </row>
    <row r="1084" spans="4:11" ht="15.75" customHeight="1" x14ac:dyDescent="0.25">
      <c r="D1084" s="33"/>
      <c r="E1084" s="33"/>
      <c r="F1084" s="81">
        <v>38097</v>
      </c>
      <c r="G1084" s="103">
        <v>2.1520000000000001E-2</v>
      </c>
      <c r="H1084" s="103">
        <v>2.6196999999999998E-2</v>
      </c>
      <c r="I1084" s="103">
        <v>3.5142E-2</v>
      </c>
      <c r="J1084" s="103"/>
      <c r="K1084" s="103">
        <v>4.4573000000000002E-2</v>
      </c>
    </row>
    <row r="1085" spans="4:11" ht="15.75" customHeight="1" x14ac:dyDescent="0.25">
      <c r="D1085" s="33"/>
      <c r="E1085" s="33"/>
      <c r="F1085" s="81">
        <v>38098</v>
      </c>
      <c r="G1085" s="103">
        <v>2.1611999999999999E-2</v>
      </c>
      <c r="H1085" s="103">
        <v>2.6200999999999999E-2</v>
      </c>
      <c r="I1085" s="103">
        <v>3.5074000000000001E-2</v>
      </c>
      <c r="J1085" s="103"/>
      <c r="K1085" s="103">
        <v>4.4229999999999998E-2</v>
      </c>
    </row>
    <row r="1086" spans="4:11" ht="15.75" customHeight="1" x14ac:dyDescent="0.25">
      <c r="D1086" s="33"/>
      <c r="E1086" s="33"/>
      <c r="F1086" s="81">
        <v>38099</v>
      </c>
      <c r="G1086" s="103">
        <v>2.1120999999999997E-2</v>
      </c>
      <c r="H1086" s="103">
        <v>2.5680000000000001E-2</v>
      </c>
      <c r="I1086" s="103">
        <v>3.4589000000000002E-2</v>
      </c>
      <c r="J1086" s="103"/>
      <c r="K1086" s="103">
        <v>4.3806999999999999E-2</v>
      </c>
    </row>
    <row r="1087" spans="4:11" ht="15.75" customHeight="1" x14ac:dyDescent="0.25">
      <c r="D1087" s="33"/>
      <c r="E1087" s="33"/>
      <c r="F1087" s="81">
        <v>38100</v>
      </c>
      <c r="G1087" s="103">
        <v>2.2320000000000003E-2</v>
      </c>
      <c r="H1087" s="103">
        <v>2.6976E-2</v>
      </c>
      <c r="I1087" s="103">
        <v>3.5709999999999999E-2</v>
      </c>
      <c r="J1087" s="103"/>
      <c r="K1087" s="103">
        <v>4.4578E-2</v>
      </c>
    </row>
    <row r="1088" spans="4:11" ht="15.75" customHeight="1" x14ac:dyDescent="0.25">
      <c r="D1088" s="33"/>
      <c r="E1088" s="33"/>
      <c r="F1088" s="81">
        <v>38103</v>
      </c>
      <c r="G1088" s="103">
        <v>2.2246000000000002E-2</v>
      </c>
      <c r="H1088" s="103">
        <v>2.6921E-2</v>
      </c>
      <c r="I1088" s="103">
        <v>3.5538E-2</v>
      </c>
      <c r="J1088" s="103"/>
      <c r="K1088" s="103">
        <v>4.4336E-2</v>
      </c>
    </row>
    <row r="1089" spans="4:11" ht="15.75" customHeight="1" x14ac:dyDescent="0.25">
      <c r="D1089" s="33"/>
      <c r="E1089" s="33"/>
      <c r="F1089" s="81">
        <v>38104</v>
      </c>
      <c r="G1089" s="103">
        <v>2.1415000000000003E-2</v>
      </c>
      <c r="H1089" s="103">
        <v>2.6221999999999999E-2</v>
      </c>
      <c r="I1089" s="103">
        <v>3.4841000000000004E-2</v>
      </c>
      <c r="J1089" s="103"/>
      <c r="K1089" s="103">
        <v>4.3832000000000003E-2</v>
      </c>
    </row>
    <row r="1090" spans="4:11" ht="15.75" customHeight="1" x14ac:dyDescent="0.25">
      <c r="D1090" s="33"/>
      <c r="E1090" s="33"/>
      <c r="F1090" s="81">
        <v>38105</v>
      </c>
      <c r="G1090" s="103">
        <v>2.2435E-2</v>
      </c>
      <c r="H1090" s="103">
        <v>2.7517999999999997E-2</v>
      </c>
      <c r="I1090" s="103">
        <v>3.6173000000000004E-2</v>
      </c>
      <c r="J1090" s="103"/>
      <c r="K1090" s="103">
        <v>4.4967E-2</v>
      </c>
    </row>
    <row r="1091" spans="4:11" ht="15.75" customHeight="1" x14ac:dyDescent="0.25">
      <c r="D1091" s="33"/>
      <c r="E1091" s="33"/>
      <c r="F1091" s="81">
        <v>38106</v>
      </c>
      <c r="G1091" s="103">
        <v>2.3465E-2</v>
      </c>
      <c r="H1091" s="103">
        <v>2.7876999999999999E-2</v>
      </c>
      <c r="I1091" s="103">
        <v>3.6526999999999997E-2</v>
      </c>
      <c r="J1091" s="103"/>
      <c r="K1091" s="103">
        <v>4.5355999999999994E-2</v>
      </c>
    </row>
    <row r="1092" spans="4:11" ht="15.75" customHeight="1" x14ac:dyDescent="0.25">
      <c r="D1092" s="33"/>
      <c r="E1092" s="33"/>
      <c r="F1092" s="81">
        <v>38107</v>
      </c>
      <c r="G1092" s="103">
        <v>2.3144999999999999E-2</v>
      </c>
      <c r="H1092" s="103">
        <v>2.7654999999999999E-2</v>
      </c>
      <c r="I1092" s="103">
        <v>3.6218E-2</v>
      </c>
      <c r="J1092" s="103"/>
      <c r="K1092" s="103">
        <v>4.5053000000000003E-2</v>
      </c>
    </row>
    <row r="1093" spans="4:11" ht="15.75" customHeight="1" x14ac:dyDescent="0.25">
      <c r="D1093" s="33"/>
      <c r="E1093" s="33"/>
      <c r="F1093" s="81">
        <v>38110</v>
      </c>
      <c r="G1093" s="103">
        <v>2.3065000000000002E-2</v>
      </c>
      <c r="H1093" s="103">
        <v>2.7483E-2</v>
      </c>
      <c r="I1093" s="103">
        <v>3.6114E-2</v>
      </c>
      <c r="J1093" s="103"/>
      <c r="K1093" s="103">
        <v>4.4992999999999998E-2</v>
      </c>
    </row>
    <row r="1094" spans="4:11" ht="15.75" customHeight="1" x14ac:dyDescent="0.25">
      <c r="D1094" s="33"/>
      <c r="E1094" s="33"/>
      <c r="F1094" s="81">
        <v>38111</v>
      </c>
      <c r="G1094" s="103">
        <v>2.3227999999999999E-2</v>
      </c>
      <c r="H1094" s="103">
        <v>2.7902E-2</v>
      </c>
      <c r="I1094" s="103">
        <v>3.6680999999999998E-2</v>
      </c>
      <c r="J1094" s="103"/>
      <c r="K1094" s="103">
        <v>4.5648999999999995E-2</v>
      </c>
    </row>
    <row r="1095" spans="4:11" ht="15.75" customHeight="1" x14ac:dyDescent="0.25">
      <c r="D1095" s="33"/>
      <c r="E1095" s="33"/>
      <c r="F1095" s="81">
        <v>38112</v>
      </c>
      <c r="G1095" s="103">
        <v>2.3227999999999999E-2</v>
      </c>
      <c r="H1095" s="103">
        <v>2.7848000000000001E-2</v>
      </c>
      <c r="I1095" s="103">
        <v>3.6719000000000002E-2</v>
      </c>
      <c r="J1095" s="103"/>
      <c r="K1095" s="103">
        <v>4.5793999999999994E-2</v>
      </c>
    </row>
    <row r="1096" spans="4:11" ht="15.75" customHeight="1" x14ac:dyDescent="0.25">
      <c r="D1096" s="33"/>
      <c r="E1096" s="33"/>
      <c r="F1096" s="81">
        <v>38113</v>
      </c>
      <c r="G1096" s="103">
        <v>2.3717000000000002E-2</v>
      </c>
      <c r="H1096" s="103">
        <v>2.8269000000000002E-2</v>
      </c>
      <c r="I1096" s="103">
        <v>3.7004999999999996E-2</v>
      </c>
      <c r="J1096" s="103"/>
      <c r="K1096" s="103">
        <v>4.598E-2</v>
      </c>
    </row>
    <row r="1097" spans="4:11" ht="15.75" customHeight="1" x14ac:dyDescent="0.25">
      <c r="D1097" s="33"/>
      <c r="E1097" s="33"/>
      <c r="F1097" s="81">
        <v>38114</v>
      </c>
      <c r="G1097" s="103">
        <v>2.6178E-2</v>
      </c>
      <c r="H1097" s="103">
        <v>3.0861999999999997E-2</v>
      </c>
      <c r="I1097" s="103">
        <v>3.9441999999999998E-2</v>
      </c>
      <c r="J1097" s="103"/>
      <c r="K1097" s="103">
        <v>4.7709000000000001E-2</v>
      </c>
    </row>
    <row r="1098" spans="4:11" ht="15.75" customHeight="1" x14ac:dyDescent="0.25">
      <c r="D1098" s="33"/>
      <c r="E1098" s="33"/>
      <c r="F1098" s="81">
        <v>38117</v>
      </c>
      <c r="G1098" s="103">
        <v>2.5853999999999999E-2</v>
      </c>
      <c r="H1098" s="103">
        <v>3.0689000000000001E-2</v>
      </c>
      <c r="I1098" s="103">
        <v>3.9373999999999999E-2</v>
      </c>
      <c r="J1098" s="103"/>
      <c r="K1098" s="103">
        <v>4.7920999999999998E-2</v>
      </c>
    </row>
    <row r="1099" spans="4:11" ht="15.75" customHeight="1" x14ac:dyDescent="0.25">
      <c r="D1099" s="33"/>
      <c r="E1099" s="33"/>
      <c r="F1099" s="81">
        <v>38118</v>
      </c>
      <c r="G1099" s="103">
        <v>2.5693999999999998E-2</v>
      </c>
      <c r="H1099" s="103">
        <v>3.0335999999999998E-2</v>
      </c>
      <c r="I1099" s="103">
        <v>3.8982999999999997E-2</v>
      </c>
      <c r="J1099" s="103"/>
      <c r="K1099" s="103">
        <v>4.7461999999999997E-2</v>
      </c>
    </row>
    <row r="1100" spans="4:11" ht="15.75" customHeight="1" x14ac:dyDescent="0.25">
      <c r="D1100" s="33"/>
      <c r="E1100" s="33"/>
      <c r="F1100" s="81">
        <v>38119</v>
      </c>
      <c r="G1100" s="103">
        <v>2.5863000000000001E-2</v>
      </c>
      <c r="H1100" s="103">
        <v>3.1966000000000001E-2</v>
      </c>
      <c r="I1100" s="103">
        <v>3.9345999999999999E-2</v>
      </c>
      <c r="J1100" s="103"/>
      <c r="K1100" s="103">
        <v>4.8049999999999995E-2</v>
      </c>
    </row>
    <row r="1101" spans="4:11" ht="15.75" customHeight="1" x14ac:dyDescent="0.25">
      <c r="D1101" s="33"/>
      <c r="E1101" s="33"/>
      <c r="F1101" s="81">
        <v>38120</v>
      </c>
      <c r="G1101" s="103">
        <v>2.6527999999999999E-2</v>
      </c>
      <c r="H1101" s="103">
        <v>3.2573999999999999E-2</v>
      </c>
      <c r="I1101" s="103">
        <v>4.0212999999999999E-2</v>
      </c>
      <c r="J1101" s="103"/>
      <c r="K1101" s="103">
        <v>4.8516000000000004E-2</v>
      </c>
    </row>
    <row r="1102" spans="4:11" ht="15.75" customHeight="1" x14ac:dyDescent="0.25">
      <c r="D1102" s="33"/>
      <c r="E1102" s="33"/>
      <c r="F1102" s="81">
        <v>38121</v>
      </c>
      <c r="G1102" s="103">
        <v>2.5301000000000001E-2</v>
      </c>
      <c r="H1102" s="103">
        <v>3.1414999999999998E-2</v>
      </c>
      <c r="I1102" s="103">
        <v>3.9026999999999999E-2</v>
      </c>
      <c r="J1102" s="103"/>
      <c r="K1102" s="103">
        <v>4.7678000000000005E-2</v>
      </c>
    </row>
    <row r="1103" spans="4:11" ht="15.75" customHeight="1" x14ac:dyDescent="0.25">
      <c r="D1103" s="33"/>
      <c r="E1103" s="33"/>
      <c r="F1103" s="81">
        <v>38124</v>
      </c>
      <c r="G1103" s="103">
        <v>2.4642000000000001E-2</v>
      </c>
      <c r="H1103" s="103">
        <v>3.0644000000000001E-2</v>
      </c>
      <c r="I1103" s="103">
        <v>3.8124999999999999E-2</v>
      </c>
      <c r="J1103" s="103"/>
      <c r="K1103" s="103">
        <v>4.6886999999999998E-2</v>
      </c>
    </row>
    <row r="1104" spans="4:11" ht="15.75" customHeight="1" x14ac:dyDescent="0.25">
      <c r="D1104" s="33"/>
      <c r="E1104" s="33"/>
      <c r="F1104" s="81">
        <v>38125</v>
      </c>
      <c r="G1104" s="103">
        <v>2.5142000000000001E-2</v>
      </c>
      <c r="H1104" s="103">
        <v>3.1084000000000001E-2</v>
      </c>
      <c r="I1104" s="103">
        <v>3.8540999999999999E-2</v>
      </c>
      <c r="J1104" s="103"/>
      <c r="K1104" s="103">
        <v>4.7340999999999994E-2</v>
      </c>
    </row>
    <row r="1105" spans="4:11" ht="15.75" customHeight="1" x14ac:dyDescent="0.25">
      <c r="D1105" s="33"/>
      <c r="E1105" s="33"/>
      <c r="F1105" s="81">
        <v>38126</v>
      </c>
      <c r="G1105" s="103">
        <v>2.5560999999999997E-2</v>
      </c>
      <c r="H1105" s="103">
        <v>3.1579999999999997E-2</v>
      </c>
      <c r="I1105" s="103">
        <v>3.9026999999999999E-2</v>
      </c>
      <c r="J1105" s="103"/>
      <c r="K1105" s="103">
        <v>4.7717000000000002E-2</v>
      </c>
    </row>
    <row r="1106" spans="4:11" ht="15.75" customHeight="1" x14ac:dyDescent="0.25">
      <c r="D1106" s="33"/>
      <c r="E1106" s="33"/>
      <c r="F1106" s="81">
        <v>38127</v>
      </c>
      <c r="G1106" s="103">
        <v>2.4982999999999998E-2</v>
      </c>
      <c r="H1106" s="103">
        <v>3.0973000000000001E-2</v>
      </c>
      <c r="I1106" s="103">
        <v>3.8366999999999998E-2</v>
      </c>
      <c r="J1106" s="103"/>
      <c r="K1106" s="103">
        <v>4.7004000000000004E-2</v>
      </c>
    </row>
    <row r="1107" spans="4:11" ht="15.75" customHeight="1" x14ac:dyDescent="0.25">
      <c r="D1107" s="33"/>
      <c r="E1107" s="33"/>
      <c r="F1107" s="81">
        <v>38128</v>
      </c>
      <c r="G1107" s="103">
        <v>2.5409999999999999E-2</v>
      </c>
      <c r="H1107" s="103">
        <v>3.1524999999999997E-2</v>
      </c>
      <c r="I1107" s="103">
        <v>3.8956999999999999E-2</v>
      </c>
      <c r="J1107" s="103"/>
      <c r="K1107" s="103">
        <v>4.7557999999999996E-2</v>
      </c>
    </row>
    <row r="1108" spans="4:11" ht="15.75" customHeight="1" x14ac:dyDescent="0.25">
      <c r="D1108" s="33"/>
      <c r="E1108" s="33"/>
      <c r="F1108" s="81">
        <v>38131</v>
      </c>
      <c r="G1108" s="103">
        <v>2.5247000000000002E-2</v>
      </c>
      <c r="H1108" s="103">
        <v>3.1302999999999997E-2</v>
      </c>
      <c r="I1108" s="103">
        <v>3.8747999999999998E-2</v>
      </c>
      <c r="J1108" s="103"/>
      <c r="K1108" s="103">
        <v>4.7320000000000001E-2</v>
      </c>
    </row>
    <row r="1109" spans="4:11" ht="15.75" customHeight="1" x14ac:dyDescent="0.25">
      <c r="D1109" s="33"/>
      <c r="E1109" s="33"/>
      <c r="F1109" s="81">
        <v>38132</v>
      </c>
      <c r="G1109" s="103">
        <v>2.5333999999999999E-2</v>
      </c>
      <c r="H1109" s="103">
        <v>3.1413999999999997E-2</v>
      </c>
      <c r="I1109" s="103">
        <v>3.8782999999999998E-2</v>
      </c>
      <c r="J1109" s="103"/>
      <c r="K1109" s="103">
        <v>4.7201000000000007E-2</v>
      </c>
    </row>
    <row r="1110" spans="4:11" ht="15.75" customHeight="1" x14ac:dyDescent="0.25">
      <c r="D1110" s="33"/>
      <c r="E1110" s="33"/>
      <c r="F1110" s="81">
        <v>38133</v>
      </c>
      <c r="G1110" s="103">
        <v>2.4416000000000004E-2</v>
      </c>
      <c r="H1110" s="103">
        <v>3.0526000000000001E-2</v>
      </c>
      <c r="I1110" s="103">
        <v>3.7877000000000001E-2</v>
      </c>
      <c r="J1110" s="103"/>
      <c r="K1110" s="103">
        <v>4.6548999999999993E-2</v>
      </c>
    </row>
    <row r="1111" spans="4:11" ht="15.75" customHeight="1" x14ac:dyDescent="0.25">
      <c r="D1111" s="33"/>
      <c r="E1111" s="33"/>
      <c r="F1111" s="81">
        <v>38134</v>
      </c>
      <c r="G1111" s="103">
        <v>2.4597000000000001E-2</v>
      </c>
      <c r="H1111" s="103">
        <v>2.9916000000000002E-2</v>
      </c>
      <c r="I1111" s="103">
        <v>3.7322000000000001E-2</v>
      </c>
      <c r="J1111" s="103"/>
      <c r="K1111" s="103">
        <v>4.5998999999999998E-2</v>
      </c>
    </row>
    <row r="1112" spans="4:11" ht="15.75" customHeight="1" x14ac:dyDescent="0.25">
      <c r="D1112" s="33"/>
      <c r="E1112" s="33"/>
      <c r="F1112" s="81">
        <v>38135</v>
      </c>
      <c r="G1112" s="103">
        <v>2.5323000000000002E-2</v>
      </c>
      <c r="H1112" s="103">
        <v>3.0633000000000001E-2</v>
      </c>
      <c r="I1112" s="103">
        <v>3.7908999999999998E-2</v>
      </c>
      <c r="J1112" s="103"/>
      <c r="K1112" s="103">
        <v>4.6467999999999995E-2</v>
      </c>
    </row>
    <row r="1113" spans="4:11" ht="15.75" customHeight="1" x14ac:dyDescent="0.25">
      <c r="D1113" s="33"/>
      <c r="E1113" s="33"/>
      <c r="F1113" s="81">
        <v>38139</v>
      </c>
      <c r="G1113" s="103">
        <v>2.589E-2</v>
      </c>
      <c r="H1113" s="103">
        <v>3.1190000000000002E-2</v>
      </c>
      <c r="I1113" s="103">
        <v>3.8362E-2</v>
      </c>
      <c r="J1113" s="103"/>
      <c r="K1113" s="103">
        <v>4.7001000000000001E-2</v>
      </c>
    </row>
    <row r="1114" spans="4:11" ht="15.75" customHeight="1" x14ac:dyDescent="0.25">
      <c r="D1114" s="33"/>
      <c r="E1114" s="33"/>
      <c r="F1114" s="81">
        <v>38140</v>
      </c>
      <c r="G1114" s="103">
        <v>2.6377000000000001E-2</v>
      </c>
      <c r="H1114" s="103">
        <v>3.1692999999999999E-2</v>
      </c>
      <c r="I1114" s="103">
        <v>3.8990999999999998E-2</v>
      </c>
      <c r="J1114" s="103"/>
      <c r="K1114" s="103">
        <v>4.7377000000000002E-2</v>
      </c>
    </row>
    <row r="1115" spans="4:11" ht="15.75" customHeight="1" x14ac:dyDescent="0.25">
      <c r="D1115" s="33"/>
      <c r="E1115" s="33"/>
      <c r="F1115" s="81">
        <v>38141</v>
      </c>
      <c r="G1115" s="103">
        <v>2.6135000000000002E-2</v>
      </c>
      <c r="H1115" s="103">
        <v>3.1413999999999997E-2</v>
      </c>
      <c r="I1115" s="103">
        <v>3.8711000000000002E-2</v>
      </c>
      <c r="J1115" s="103"/>
      <c r="K1115" s="103">
        <v>4.7099000000000002E-2</v>
      </c>
    </row>
    <row r="1116" spans="4:11" ht="15.75" customHeight="1" x14ac:dyDescent="0.25">
      <c r="D1116" s="33"/>
      <c r="E1116" s="33"/>
      <c r="F1116" s="81">
        <v>38142</v>
      </c>
      <c r="G1116" s="103">
        <v>2.6873999999999999E-2</v>
      </c>
      <c r="H1116" s="103">
        <v>3.2143999999999999E-2</v>
      </c>
      <c r="I1116" s="103">
        <v>3.9447999999999997E-2</v>
      </c>
      <c r="J1116" s="103"/>
      <c r="K1116" s="103">
        <v>4.7714999999999994E-2</v>
      </c>
    </row>
    <row r="1117" spans="4:11" ht="15.75" customHeight="1" x14ac:dyDescent="0.25">
      <c r="D1117" s="33"/>
      <c r="E1117" s="33"/>
      <c r="F1117" s="81">
        <v>38145</v>
      </c>
      <c r="G1117" s="103">
        <v>2.6549E-2</v>
      </c>
      <c r="H1117" s="103">
        <v>3.1807000000000002E-2</v>
      </c>
      <c r="I1117" s="103">
        <v>3.9167E-2</v>
      </c>
      <c r="J1117" s="103"/>
      <c r="K1117" s="103">
        <v>4.7595999999999999E-2</v>
      </c>
    </row>
    <row r="1118" spans="4:11" ht="15.75" customHeight="1" x14ac:dyDescent="0.25">
      <c r="D1118" s="33"/>
      <c r="E1118" s="33"/>
      <c r="F1118" s="81">
        <v>38146</v>
      </c>
      <c r="G1118" s="103">
        <v>2.6878000000000003E-2</v>
      </c>
      <c r="H1118" s="103">
        <v>3.1975999999999997E-2</v>
      </c>
      <c r="I1118" s="103">
        <v>3.9272000000000001E-2</v>
      </c>
      <c r="J1118" s="103"/>
      <c r="K1118" s="103">
        <v>4.7614999999999998E-2</v>
      </c>
    </row>
    <row r="1119" spans="4:11" ht="15.75" customHeight="1" x14ac:dyDescent="0.25">
      <c r="D1119" s="33"/>
      <c r="E1119" s="33"/>
      <c r="F1119" s="81">
        <v>38147</v>
      </c>
      <c r="G1119" s="103">
        <v>2.7618999999999998E-2</v>
      </c>
      <c r="H1119" s="103">
        <v>3.2654000000000002E-2</v>
      </c>
      <c r="I1119" s="103">
        <v>3.9731000000000002E-2</v>
      </c>
      <c r="J1119" s="103"/>
      <c r="K1119" s="103">
        <v>4.8055E-2</v>
      </c>
    </row>
    <row r="1120" spans="4:11" ht="15.75" customHeight="1" x14ac:dyDescent="0.25">
      <c r="D1120" s="33"/>
      <c r="E1120" s="33"/>
      <c r="F1120" s="81">
        <v>38148</v>
      </c>
      <c r="G1120" s="103">
        <v>2.7951999999999998E-2</v>
      </c>
      <c r="H1120" s="103">
        <v>3.2881000000000001E-2</v>
      </c>
      <c r="I1120" s="103">
        <v>4.0069999999999995E-2</v>
      </c>
      <c r="J1120" s="103"/>
      <c r="K1120" s="103">
        <v>4.7934999999999998E-2</v>
      </c>
    </row>
    <row r="1121" spans="4:11" ht="15.75" customHeight="1" x14ac:dyDescent="0.25">
      <c r="D1121" s="33"/>
      <c r="E1121" s="33"/>
      <c r="F1121" s="81">
        <v>38149</v>
      </c>
      <c r="G1121" s="103">
        <v>2.8046000000000001E-2</v>
      </c>
      <c r="H1121" s="103">
        <v>3.2998E-2</v>
      </c>
      <c r="I1121" s="103">
        <v>4.0556999999999996E-2</v>
      </c>
      <c r="J1121" s="103"/>
      <c r="K1121" s="103">
        <v>4.7995000000000003E-2</v>
      </c>
    </row>
    <row r="1122" spans="4:11" ht="15.75" customHeight="1" x14ac:dyDescent="0.25">
      <c r="D1122" s="33"/>
      <c r="E1122" s="33"/>
      <c r="F1122" s="81">
        <v>38152</v>
      </c>
      <c r="G1122" s="103">
        <v>2.9293999999999997E-2</v>
      </c>
      <c r="H1122" s="103">
        <v>3.4023999999999999E-2</v>
      </c>
      <c r="I1122" s="103">
        <v>4.0941999999999999E-2</v>
      </c>
      <c r="J1122" s="103"/>
      <c r="K1122" s="103">
        <v>4.8697999999999998E-2</v>
      </c>
    </row>
    <row r="1123" spans="4:11" ht="15.75" customHeight="1" x14ac:dyDescent="0.25">
      <c r="D1123" s="33"/>
      <c r="E1123" s="33"/>
      <c r="F1123" s="81">
        <v>38153</v>
      </c>
      <c r="G1123" s="103">
        <v>2.7473999999999998E-2</v>
      </c>
      <c r="H1123" s="103">
        <v>3.2149000000000004E-2</v>
      </c>
      <c r="I1123" s="103">
        <v>3.8958E-2</v>
      </c>
      <c r="J1123" s="103"/>
      <c r="K1123" s="103">
        <v>4.6760000000000003E-2</v>
      </c>
    </row>
    <row r="1124" spans="4:11" ht="15.75" customHeight="1" x14ac:dyDescent="0.25">
      <c r="D1124" s="33"/>
      <c r="E1124" s="33"/>
      <c r="F1124" s="81">
        <v>38154</v>
      </c>
      <c r="G1124" s="103">
        <v>2.7892E-2</v>
      </c>
      <c r="H1124" s="103">
        <v>3.2548000000000001E-2</v>
      </c>
      <c r="I1124" s="103">
        <v>3.9407999999999999E-2</v>
      </c>
      <c r="J1124" s="103"/>
      <c r="K1124" s="103">
        <v>4.7215999999999994E-2</v>
      </c>
    </row>
    <row r="1125" spans="4:11" ht="15.75" customHeight="1" x14ac:dyDescent="0.25">
      <c r="D1125" s="33"/>
      <c r="E1125" s="33"/>
      <c r="F1125" s="81">
        <v>38155</v>
      </c>
      <c r="G1125" s="103">
        <v>2.7563000000000001E-2</v>
      </c>
      <c r="H1125" s="103">
        <v>3.2264000000000001E-2</v>
      </c>
      <c r="I1125" s="103">
        <v>3.9095999999999999E-2</v>
      </c>
      <c r="J1125" s="103"/>
      <c r="K1125" s="103">
        <v>4.6779000000000001E-2</v>
      </c>
    </row>
    <row r="1126" spans="4:11" ht="15.75" customHeight="1" x14ac:dyDescent="0.25">
      <c r="D1126" s="33"/>
      <c r="E1126" s="33"/>
      <c r="F1126" s="81">
        <v>38156</v>
      </c>
      <c r="G1126" s="103">
        <v>2.7824000000000002E-2</v>
      </c>
      <c r="H1126" s="103">
        <v>3.2437999999999995E-2</v>
      </c>
      <c r="I1126" s="103">
        <v>3.9336999999999997E-2</v>
      </c>
      <c r="J1126" s="103"/>
      <c r="K1126" s="103">
        <v>4.7095999999999999E-2</v>
      </c>
    </row>
    <row r="1127" spans="4:11" ht="15.75" customHeight="1" x14ac:dyDescent="0.25">
      <c r="D1127" s="33"/>
      <c r="E1127" s="33"/>
      <c r="F1127" s="81">
        <v>38159</v>
      </c>
      <c r="G1127" s="103">
        <v>2.7493E-2</v>
      </c>
      <c r="H1127" s="103">
        <v>3.2153000000000001E-2</v>
      </c>
      <c r="I1127" s="103">
        <v>3.8988999999999996E-2</v>
      </c>
      <c r="J1127" s="103"/>
      <c r="K1127" s="103">
        <v>4.6836999999999997E-2</v>
      </c>
    </row>
    <row r="1128" spans="4:11" ht="15.75" customHeight="1" x14ac:dyDescent="0.25">
      <c r="D1128" s="33"/>
      <c r="E1128" s="33"/>
      <c r="F1128" s="81">
        <v>38160</v>
      </c>
      <c r="G1128" s="103">
        <v>2.758E-2</v>
      </c>
      <c r="H1128" s="103">
        <v>3.2325E-2</v>
      </c>
      <c r="I1128" s="103">
        <v>3.9230999999999995E-2</v>
      </c>
      <c r="J1128" s="103"/>
      <c r="K1128" s="103">
        <v>4.7175000000000002E-2</v>
      </c>
    </row>
    <row r="1129" spans="4:11" ht="15.75" customHeight="1" x14ac:dyDescent="0.25">
      <c r="D1129" s="33"/>
      <c r="E1129" s="33"/>
      <c r="F1129" s="81">
        <v>38161</v>
      </c>
      <c r="G1129" s="103">
        <v>2.7248999999999999E-2</v>
      </c>
      <c r="H1129" s="103">
        <v>3.2098000000000002E-2</v>
      </c>
      <c r="I1129" s="103">
        <v>3.8987000000000001E-2</v>
      </c>
      <c r="J1129" s="103"/>
      <c r="K1129" s="103">
        <v>4.6955999999999998E-2</v>
      </c>
    </row>
    <row r="1130" spans="4:11" ht="15.75" customHeight="1" x14ac:dyDescent="0.25">
      <c r="D1130" s="33"/>
      <c r="E1130" s="33"/>
      <c r="F1130" s="81">
        <v>38162</v>
      </c>
      <c r="G1130" s="103">
        <v>2.75E-2</v>
      </c>
      <c r="H1130" s="103">
        <v>3.1641000000000002E-2</v>
      </c>
      <c r="I1130" s="103">
        <v>3.8431E-2</v>
      </c>
      <c r="J1130" s="103"/>
      <c r="K1130" s="103">
        <v>4.6440000000000002E-2</v>
      </c>
    </row>
    <row r="1131" spans="4:11" ht="15.75" customHeight="1" x14ac:dyDescent="0.25">
      <c r="D1131" s="33"/>
      <c r="E1131" s="33"/>
      <c r="F1131" s="81">
        <v>38163</v>
      </c>
      <c r="G1131" s="103">
        <v>2.7338000000000001E-2</v>
      </c>
      <c r="H1131" s="103">
        <v>3.1528E-2</v>
      </c>
      <c r="I1131" s="103">
        <v>3.8254000000000003E-2</v>
      </c>
      <c r="J1131" s="103"/>
      <c r="K1131" s="103">
        <v>4.6459E-2</v>
      </c>
    </row>
    <row r="1132" spans="4:11" ht="15.75" customHeight="1" x14ac:dyDescent="0.25">
      <c r="D1132" s="33"/>
      <c r="E1132" s="33"/>
      <c r="F1132" s="81">
        <v>38166</v>
      </c>
      <c r="G1132" s="103">
        <v>2.8552000000000001E-2</v>
      </c>
      <c r="H1132" s="103">
        <v>3.2675000000000003E-2</v>
      </c>
      <c r="I1132" s="103">
        <v>3.9507E-2</v>
      </c>
      <c r="J1132" s="103"/>
      <c r="K1132" s="103">
        <v>4.7354E-2</v>
      </c>
    </row>
    <row r="1133" spans="4:11" ht="15.75" customHeight="1" x14ac:dyDescent="0.25">
      <c r="D1133" s="33"/>
      <c r="E1133" s="33"/>
      <c r="F1133" s="81">
        <v>38167</v>
      </c>
      <c r="G1133" s="103">
        <v>2.8147000000000002E-2</v>
      </c>
      <c r="H1133" s="103">
        <v>3.2216000000000002E-2</v>
      </c>
      <c r="I1133" s="103">
        <v>3.8948000000000003E-2</v>
      </c>
      <c r="J1133" s="103"/>
      <c r="K1133" s="103">
        <v>4.6855000000000001E-2</v>
      </c>
    </row>
    <row r="1134" spans="4:11" ht="15.75" customHeight="1" x14ac:dyDescent="0.25">
      <c r="D1134" s="33"/>
      <c r="E1134" s="33"/>
      <c r="F1134" s="81">
        <v>38168</v>
      </c>
      <c r="G1134" s="103">
        <v>2.6772000000000001E-2</v>
      </c>
      <c r="H1134" s="103">
        <v>3.0726E-2</v>
      </c>
      <c r="I1134" s="103">
        <v>3.7661E-2</v>
      </c>
      <c r="J1134" s="103"/>
      <c r="K1134" s="103">
        <v>4.5805999999999993E-2</v>
      </c>
    </row>
    <row r="1135" spans="4:11" ht="15.75" customHeight="1" x14ac:dyDescent="0.25">
      <c r="D1135" s="33"/>
      <c r="E1135" s="33"/>
      <c r="F1135" s="81">
        <v>38169</v>
      </c>
      <c r="G1135" s="103">
        <v>2.6366000000000001E-2</v>
      </c>
      <c r="H1135" s="103">
        <v>3.0325000000000001E-2</v>
      </c>
      <c r="I1135" s="103">
        <v>3.7279E-2</v>
      </c>
      <c r="J1135" s="103"/>
      <c r="K1135" s="103">
        <v>4.5629000000000003E-2</v>
      </c>
    </row>
    <row r="1136" spans="4:11" ht="15.75" customHeight="1" x14ac:dyDescent="0.25">
      <c r="D1136" s="33"/>
      <c r="E1136" s="33"/>
      <c r="F1136" s="81">
        <v>38170</v>
      </c>
      <c r="G1136" s="103">
        <v>2.5224000000000003E-2</v>
      </c>
      <c r="H1136" s="103">
        <v>2.9005E-2</v>
      </c>
      <c r="I1136" s="103">
        <v>3.5994999999999999E-2</v>
      </c>
      <c r="J1136" s="103"/>
      <c r="K1136" s="103">
        <v>4.4588999999999997E-2</v>
      </c>
    </row>
    <row r="1137" spans="4:11" ht="15.75" customHeight="1" x14ac:dyDescent="0.25">
      <c r="D1137" s="33"/>
      <c r="E1137" s="33"/>
      <c r="F1137" s="81">
        <v>38174</v>
      </c>
      <c r="G1137" s="103">
        <v>2.538E-2</v>
      </c>
      <c r="H1137" s="103">
        <v>2.9229999999999999E-2</v>
      </c>
      <c r="I1137" s="103">
        <v>3.6267000000000001E-2</v>
      </c>
      <c r="J1137" s="103"/>
      <c r="K1137" s="103">
        <v>4.4743000000000005E-2</v>
      </c>
    </row>
    <row r="1138" spans="4:11" ht="15.75" customHeight="1" x14ac:dyDescent="0.25">
      <c r="D1138" s="33"/>
      <c r="E1138" s="33"/>
      <c r="F1138" s="81">
        <v>38175</v>
      </c>
      <c r="G1138" s="103">
        <v>2.538E-2</v>
      </c>
      <c r="H1138" s="103">
        <v>2.9229999999999999E-2</v>
      </c>
      <c r="I1138" s="103">
        <v>3.6301E-2</v>
      </c>
      <c r="J1138" s="103"/>
      <c r="K1138" s="103">
        <v>4.4743000000000005E-2</v>
      </c>
    </row>
    <row r="1139" spans="4:11" ht="15.75" customHeight="1" x14ac:dyDescent="0.25">
      <c r="D1139" s="33"/>
      <c r="E1139" s="33"/>
      <c r="F1139" s="81">
        <v>38176</v>
      </c>
      <c r="G1139" s="103">
        <v>2.5131999999999998E-2</v>
      </c>
      <c r="H1139" s="103">
        <v>2.8999E-2</v>
      </c>
      <c r="I1139" s="103">
        <v>3.6457000000000003E-2</v>
      </c>
      <c r="J1139" s="103"/>
      <c r="K1139" s="103">
        <v>4.4703999999999994E-2</v>
      </c>
    </row>
    <row r="1140" spans="4:11" ht="15.75" customHeight="1" x14ac:dyDescent="0.25">
      <c r="D1140" s="33"/>
      <c r="E1140" s="33"/>
      <c r="F1140" s="81">
        <v>38177</v>
      </c>
      <c r="G1140" s="103">
        <v>2.5121999999999998E-2</v>
      </c>
      <c r="H1140" s="103">
        <v>2.8992E-2</v>
      </c>
      <c r="I1140" s="103">
        <v>3.6318999999999997E-2</v>
      </c>
      <c r="J1140" s="103"/>
      <c r="K1140" s="103">
        <v>4.4565E-2</v>
      </c>
    </row>
    <row r="1141" spans="4:11" ht="15.75" customHeight="1" x14ac:dyDescent="0.25">
      <c r="D1141" s="33"/>
      <c r="E1141" s="33"/>
      <c r="F1141" s="81">
        <v>38180</v>
      </c>
      <c r="G1141" s="103">
        <v>2.5200999999999998E-2</v>
      </c>
      <c r="H1141" s="103">
        <v>2.8932000000000003E-2</v>
      </c>
      <c r="I1141" s="103">
        <v>3.6284000000000004E-2</v>
      </c>
      <c r="J1141" s="103"/>
      <c r="K1141" s="103">
        <v>4.4447E-2</v>
      </c>
    </row>
    <row r="1142" spans="4:11" ht="15.75" customHeight="1" x14ac:dyDescent="0.25">
      <c r="D1142" s="33"/>
      <c r="E1142" s="33"/>
      <c r="F1142" s="81">
        <v>38181</v>
      </c>
      <c r="G1142" s="103">
        <v>2.5525000000000003E-2</v>
      </c>
      <c r="H1142" s="103">
        <v>2.9218000000000001E-2</v>
      </c>
      <c r="I1142" s="103">
        <v>3.6490999999999996E-2</v>
      </c>
      <c r="J1142" s="103"/>
      <c r="K1142" s="103">
        <v>4.4699999999999997E-2</v>
      </c>
    </row>
    <row r="1143" spans="4:11" ht="15.75" customHeight="1" x14ac:dyDescent="0.25">
      <c r="D1143" s="33"/>
      <c r="E1143" s="33"/>
      <c r="F1143" s="81">
        <v>38182</v>
      </c>
      <c r="G1143" s="103">
        <v>2.5851000000000002E-2</v>
      </c>
      <c r="H1143" s="103">
        <v>2.962E-2</v>
      </c>
      <c r="I1143" s="103">
        <v>3.6732999999999995E-2</v>
      </c>
      <c r="J1143" s="103"/>
      <c r="K1143" s="103">
        <v>4.4797000000000003E-2</v>
      </c>
    </row>
    <row r="1144" spans="4:11" ht="15.75" customHeight="1" x14ac:dyDescent="0.25">
      <c r="D1144" s="33"/>
      <c r="E1144" s="33"/>
      <c r="F1144" s="81">
        <v>38183</v>
      </c>
      <c r="G1144" s="103">
        <v>2.6013000000000001E-2</v>
      </c>
      <c r="H1144" s="103">
        <v>2.9733999999999997E-2</v>
      </c>
      <c r="I1144" s="103">
        <v>3.6767000000000001E-2</v>
      </c>
      <c r="J1144" s="103"/>
      <c r="K1144" s="103">
        <v>4.4797000000000003E-2</v>
      </c>
    </row>
    <row r="1145" spans="4:11" ht="15.75" customHeight="1" x14ac:dyDescent="0.25">
      <c r="D1145" s="33"/>
      <c r="E1145" s="33"/>
      <c r="F1145" s="81">
        <v>38184</v>
      </c>
      <c r="G1145" s="103">
        <v>2.4933E-2</v>
      </c>
      <c r="H1145" s="103">
        <v>2.8457E-2</v>
      </c>
      <c r="I1145" s="103">
        <v>3.5388000000000003E-2</v>
      </c>
      <c r="J1145" s="103"/>
      <c r="K1145" s="103">
        <v>4.3491000000000002E-2</v>
      </c>
    </row>
    <row r="1146" spans="4:11" ht="15.75" customHeight="1" x14ac:dyDescent="0.25">
      <c r="D1146" s="33"/>
      <c r="E1146" s="33"/>
      <c r="F1146" s="81">
        <v>38187</v>
      </c>
      <c r="G1146" s="103">
        <v>2.5177000000000001E-2</v>
      </c>
      <c r="H1146" s="103">
        <v>2.8686E-2</v>
      </c>
      <c r="I1146" s="103">
        <v>3.5560000000000001E-2</v>
      </c>
      <c r="J1146" s="103"/>
      <c r="K1146" s="103">
        <v>4.3508999999999999E-2</v>
      </c>
    </row>
    <row r="1147" spans="4:11" ht="15.75" customHeight="1" x14ac:dyDescent="0.25">
      <c r="D1147" s="33"/>
      <c r="E1147" s="33"/>
      <c r="F1147" s="81">
        <v>38188</v>
      </c>
      <c r="G1147" s="103">
        <v>2.6166999999999999E-2</v>
      </c>
      <c r="H1147" s="103">
        <v>2.9784999999999999E-2</v>
      </c>
      <c r="I1147" s="103">
        <v>3.6664000000000002E-2</v>
      </c>
      <c r="J1147" s="103"/>
      <c r="K1147" s="103">
        <v>4.4440999999999994E-2</v>
      </c>
    </row>
    <row r="1148" spans="4:11" ht="15.75" customHeight="1" x14ac:dyDescent="0.25">
      <c r="D1148" s="33"/>
      <c r="E1148" s="33"/>
      <c r="F1148" s="81">
        <v>38189</v>
      </c>
      <c r="G1148" s="103">
        <v>2.6579999999999999E-2</v>
      </c>
      <c r="H1148" s="103">
        <v>3.0190000000000002E-2</v>
      </c>
      <c r="I1148" s="103">
        <v>3.6976000000000002E-2</v>
      </c>
      <c r="J1148" s="103"/>
      <c r="K1148" s="103">
        <v>4.4656000000000001E-2</v>
      </c>
    </row>
    <row r="1149" spans="4:11" ht="15.75" customHeight="1" x14ac:dyDescent="0.25">
      <c r="D1149" s="33"/>
      <c r="E1149" s="33"/>
      <c r="F1149" s="81">
        <v>38190</v>
      </c>
      <c r="G1149" s="103">
        <v>2.6495999999999999E-2</v>
      </c>
      <c r="H1149" s="103">
        <v>3.0072999999999999E-2</v>
      </c>
      <c r="I1149" s="103">
        <v>3.6803000000000002E-2</v>
      </c>
      <c r="J1149" s="103"/>
      <c r="K1149" s="103">
        <v>4.444E-2</v>
      </c>
    </row>
    <row r="1150" spans="4:11" ht="15.75" customHeight="1" x14ac:dyDescent="0.25">
      <c r="D1150" s="33"/>
      <c r="E1150" s="33"/>
      <c r="F1150" s="81">
        <v>38191</v>
      </c>
      <c r="G1150" s="103">
        <v>2.6490999999999997E-2</v>
      </c>
      <c r="H1150" s="103">
        <v>2.9952999999999997E-2</v>
      </c>
      <c r="I1150" s="103">
        <v>3.6699000000000002E-2</v>
      </c>
      <c r="J1150" s="103"/>
      <c r="K1150" s="103">
        <v>4.4301000000000007E-2</v>
      </c>
    </row>
    <row r="1151" spans="4:11" ht="15.75" customHeight="1" x14ac:dyDescent="0.25">
      <c r="D1151" s="33"/>
      <c r="E1151" s="33"/>
      <c r="F1151" s="81">
        <v>38194</v>
      </c>
      <c r="G1151" s="103">
        <v>2.7075000000000002E-2</v>
      </c>
      <c r="H1151" s="103">
        <v>3.0594999999999997E-2</v>
      </c>
      <c r="I1151" s="103">
        <v>3.7290000000000004E-2</v>
      </c>
      <c r="J1151" s="103"/>
      <c r="K1151" s="103">
        <v>4.4847999999999999E-2</v>
      </c>
    </row>
    <row r="1152" spans="4:11" ht="15.75" customHeight="1" x14ac:dyDescent="0.25">
      <c r="D1152" s="33"/>
      <c r="E1152" s="33"/>
      <c r="F1152" s="81">
        <v>38195</v>
      </c>
      <c r="G1152" s="103">
        <v>2.7913E-2</v>
      </c>
      <c r="H1152" s="103">
        <v>3.1649999999999998E-2</v>
      </c>
      <c r="I1152" s="103">
        <v>3.8408999999999999E-2</v>
      </c>
      <c r="J1152" s="103"/>
      <c r="K1152" s="103">
        <v>4.6131999999999999E-2</v>
      </c>
    </row>
    <row r="1153" spans="4:11" ht="15.75" customHeight="1" x14ac:dyDescent="0.25">
      <c r="D1153" s="33"/>
      <c r="E1153" s="33"/>
      <c r="F1153" s="81">
        <v>38196</v>
      </c>
      <c r="G1153" s="103">
        <v>2.7324999999999999E-2</v>
      </c>
      <c r="H1153" s="103">
        <v>3.1179999999999999E-2</v>
      </c>
      <c r="I1153" s="103">
        <v>3.8025000000000003E-2</v>
      </c>
      <c r="J1153" s="103"/>
      <c r="K1153" s="103">
        <v>4.5834E-2</v>
      </c>
    </row>
    <row r="1154" spans="4:11" ht="15.75" customHeight="1" x14ac:dyDescent="0.25">
      <c r="D1154" s="33"/>
      <c r="E1154" s="33"/>
      <c r="F1154" s="81">
        <v>38197</v>
      </c>
      <c r="G1154" s="103">
        <v>2.7498999999999999E-2</v>
      </c>
      <c r="H1154" s="103">
        <v>3.0886E-2</v>
      </c>
      <c r="I1154" s="103">
        <v>3.7885000000000002E-2</v>
      </c>
      <c r="J1154" s="103"/>
      <c r="K1154" s="103">
        <v>4.5754000000000003E-2</v>
      </c>
    </row>
    <row r="1155" spans="4:11" ht="15.75" customHeight="1" x14ac:dyDescent="0.25">
      <c r="D1155" s="33"/>
      <c r="E1155" s="33"/>
      <c r="F1155" s="81">
        <v>38198</v>
      </c>
      <c r="G1155" s="103">
        <v>2.6771E-2</v>
      </c>
      <c r="H1155" s="103">
        <v>3.0061000000000001E-2</v>
      </c>
      <c r="I1155" s="103">
        <v>3.6943000000000004E-2</v>
      </c>
      <c r="J1155" s="103"/>
      <c r="K1155" s="103">
        <v>4.4747000000000002E-2</v>
      </c>
    </row>
    <row r="1156" spans="4:11" ht="15.75" customHeight="1" x14ac:dyDescent="0.25">
      <c r="D1156" s="33"/>
      <c r="E1156" s="33"/>
      <c r="F1156" s="81">
        <v>38201</v>
      </c>
      <c r="G1156" s="103">
        <v>2.6446000000000001E-2</v>
      </c>
      <c r="H1156" s="103">
        <v>2.9766000000000001E-2</v>
      </c>
      <c r="I1156" s="103">
        <v>3.6629999999999996E-2</v>
      </c>
      <c r="J1156" s="103"/>
      <c r="K1156" s="103">
        <v>4.4490999999999996E-2</v>
      </c>
    </row>
    <row r="1157" spans="4:11" ht="15.75" customHeight="1" x14ac:dyDescent="0.25">
      <c r="D1157" s="33"/>
      <c r="E1157" s="33"/>
      <c r="F1157" s="81">
        <v>38202</v>
      </c>
      <c r="G1157" s="103">
        <v>2.6362999999999998E-2</v>
      </c>
      <c r="H1157" s="103">
        <v>2.9647E-2</v>
      </c>
      <c r="I1157" s="103">
        <v>3.6455000000000001E-2</v>
      </c>
      <c r="J1157" s="103"/>
      <c r="K1157" s="103">
        <v>4.4236000000000004E-2</v>
      </c>
    </row>
    <row r="1158" spans="4:11" ht="15.75" customHeight="1" x14ac:dyDescent="0.25">
      <c r="D1158" s="33"/>
      <c r="E1158" s="33"/>
      <c r="F1158" s="81">
        <v>38203</v>
      </c>
      <c r="G1158" s="103">
        <v>2.6442E-2</v>
      </c>
      <c r="H1158" s="103">
        <v>2.9645999999999999E-2</v>
      </c>
      <c r="I1158" s="103">
        <v>3.6386000000000002E-2</v>
      </c>
      <c r="J1158" s="103"/>
      <c r="K1158" s="103">
        <v>4.4176E-2</v>
      </c>
    </row>
    <row r="1159" spans="4:11" ht="15.75" customHeight="1" x14ac:dyDescent="0.25">
      <c r="D1159" s="33"/>
      <c r="E1159" s="33"/>
      <c r="F1159" s="81">
        <v>38204</v>
      </c>
      <c r="G1159" s="103">
        <v>2.6440999999999999E-2</v>
      </c>
      <c r="H1159" s="103">
        <v>2.9350000000000001E-2</v>
      </c>
      <c r="I1159" s="103">
        <v>3.6107E-2</v>
      </c>
      <c r="J1159" s="103"/>
      <c r="K1159" s="103">
        <v>4.4000000000000004E-2</v>
      </c>
    </row>
    <row r="1160" spans="4:11" ht="15.75" customHeight="1" x14ac:dyDescent="0.25">
      <c r="D1160" s="33"/>
      <c r="E1160" s="33"/>
      <c r="F1160" s="81">
        <v>38205</v>
      </c>
      <c r="G1160" s="103">
        <v>2.3833000000000003E-2</v>
      </c>
      <c r="H1160" s="103">
        <v>2.7109000000000001E-2</v>
      </c>
      <c r="I1160" s="103">
        <v>3.3854000000000002E-2</v>
      </c>
      <c r="J1160" s="103"/>
      <c r="K1160" s="103">
        <v>4.2195999999999997E-2</v>
      </c>
    </row>
    <row r="1161" spans="4:11" ht="15.75" customHeight="1" x14ac:dyDescent="0.25">
      <c r="D1161" s="33"/>
      <c r="E1161" s="33"/>
      <c r="F1161" s="81">
        <v>38208</v>
      </c>
      <c r="G1161" s="103">
        <v>2.4397000000000002E-2</v>
      </c>
      <c r="H1161" s="103">
        <v>2.7633999999999999E-2</v>
      </c>
      <c r="I1161" s="103">
        <v>3.4300999999999998E-2</v>
      </c>
      <c r="J1161" s="103"/>
      <c r="K1161" s="103">
        <v>4.2561000000000002E-2</v>
      </c>
    </row>
    <row r="1162" spans="4:11" ht="15.75" customHeight="1" x14ac:dyDescent="0.25">
      <c r="D1162" s="33"/>
      <c r="E1162" s="33"/>
      <c r="F1162" s="81">
        <v>38209</v>
      </c>
      <c r="G1162" s="103">
        <v>2.5289000000000002E-2</v>
      </c>
      <c r="H1162" s="103">
        <v>2.9363999999999998E-2</v>
      </c>
      <c r="I1162" s="103">
        <v>3.5027000000000003E-2</v>
      </c>
      <c r="J1162" s="103"/>
      <c r="K1162" s="103">
        <v>4.2888000000000003E-2</v>
      </c>
    </row>
    <row r="1163" spans="4:11" ht="15.75" customHeight="1" x14ac:dyDescent="0.25">
      <c r="D1163" s="33"/>
      <c r="E1163" s="33"/>
      <c r="F1163" s="81">
        <v>38210</v>
      </c>
      <c r="G1163" s="103">
        <v>2.4958999999999999E-2</v>
      </c>
      <c r="H1163" s="103">
        <v>2.9089E-2</v>
      </c>
      <c r="I1163" s="103">
        <v>3.4714999999999996E-2</v>
      </c>
      <c r="J1163" s="103"/>
      <c r="K1163" s="103">
        <v>4.2713000000000001E-2</v>
      </c>
    </row>
    <row r="1164" spans="4:11" ht="15.75" customHeight="1" x14ac:dyDescent="0.25">
      <c r="D1164" s="33"/>
      <c r="E1164" s="33"/>
      <c r="F1164" s="81">
        <v>38211</v>
      </c>
      <c r="G1164" s="103">
        <v>2.4954999999999998E-2</v>
      </c>
      <c r="H1164" s="103">
        <v>2.9199000000000003E-2</v>
      </c>
      <c r="I1164" s="103">
        <v>3.4793999999999999E-2</v>
      </c>
      <c r="J1164" s="103"/>
      <c r="K1164" s="103">
        <v>4.2537999999999999E-2</v>
      </c>
    </row>
    <row r="1165" spans="4:11" ht="15.75" customHeight="1" x14ac:dyDescent="0.25">
      <c r="D1165" s="33"/>
      <c r="E1165" s="33"/>
      <c r="F1165" s="81">
        <v>38212</v>
      </c>
      <c r="G1165" s="103">
        <v>2.4533999999999997E-2</v>
      </c>
      <c r="H1165" s="103">
        <v>2.8485E-2</v>
      </c>
      <c r="I1165" s="103">
        <v>3.4210999999999998E-2</v>
      </c>
      <c r="J1165" s="103"/>
      <c r="K1165" s="103">
        <v>4.2268E-2</v>
      </c>
    </row>
    <row r="1166" spans="4:11" ht="15.75" customHeight="1" x14ac:dyDescent="0.25">
      <c r="D1166" s="33"/>
      <c r="E1166" s="33"/>
      <c r="F1166" s="81">
        <v>38215</v>
      </c>
      <c r="G1166" s="103">
        <v>2.4775999999999999E-2</v>
      </c>
      <c r="H1166" s="103">
        <v>2.8761000000000002E-2</v>
      </c>
      <c r="I1166" s="103">
        <v>3.4519000000000001E-2</v>
      </c>
      <c r="J1166" s="103"/>
      <c r="K1166" s="103">
        <v>4.2615999999999994E-2</v>
      </c>
    </row>
    <row r="1167" spans="4:11" ht="15.75" customHeight="1" x14ac:dyDescent="0.25">
      <c r="D1167" s="33"/>
      <c r="E1167" s="33"/>
      <c r="F1167" s="81">
        <v>38216</v>
      </c>
      <c r="G1167" s="103">
        <v>2.3950999999999997E-2</v>
      </c>
      <c r="H1167" s="103">
        <v>2.7883000000000002E-2</v>
      </c>
      <c r="I1167" s="103">
        <v>3.3730999999999997E-2</v>
      </c>
      <c r="J1167" s="103"/>
      <c r="K1167" s="103">
        <v>4.1901000000000001E-2</v>
      </c>
    </row>
    <row r="1168" spans="4:11" ht="15.75" customHeight="1" x14ac:dyDescent="0.25">
      <c r="D1168" s="33"/>
      <c r="E1168" s="33"/>
      <c r="F1168" s="81">
        <v>38217</v>
      </c>
      <c r="G1168" s="103">
        <v>2.4275000000000001E-2</v>
      </c>
      <c r="H1168" s="103">
        <v>2.8157999999999999E-2</v>
      </c>
      <c r="I1168" s="103">
        <v>3.4140999999999998E-2</v>
      </c>
      <c r="J1168" s="103"/>
      <c r="K1168" s="103">
        <v>4.2363999999999999E-2</v>
      </c>
    </row>
    <row r="1169" spans="4:11" ht="15.75" customHeight="1" x14ac:dyDescent="0.25">
      <c r="D1169" s="33"/>
      <c r="E1169" s="33"/>
      <c r="F1169" s="81">
        <v>38218</v>
      </c>
      <c r="G1169" s="103">
        <v>2.3776000000000002E-2</v>
      </c>
      <c r="H1169" s="103">
        <v>2.7774E-2</v>
      </c>
      <c r="I1169" s="103">
        <v>3.3763999999999995E-2</v>
      </c>
      <c r="J1169" s="103"/>
      <c r="K1169" s="103">
        <v>4.2131999999999996E-2</v>
      </c>
    </row>
    <row r="1170" spans="4:11" ht="15.75" customHeight="1" x14ac:dyDescent="0.25">
      <c r="D1170" s="33"/>
      <c r="E1170" s="33"/>
      <c r="F1170" s="81">
        <v>38219</v>
      </c>
      <c r="G1170" s="103">
        <v>2.4339E-2</v>
      </c>
      <c r="H1170" s="103">
        <v>2.8159E-2</v>
      </c>
      <c r="I1170" s="103">
        <v>3.4104000000000002E-2</v>
      </c>
      <c r="J1170" s="103"/>
      <c r="K1170" s="103">
        <v>4.2325000000000002E-2</v>
      </c>
    </row>
    <row r="1171" spans="4:11" ht="15.75" customHeight="1" x14ac:dyDescent="0.25">
      <c r="D1171" s="33"/>
      <c r="E1171" s="33"/>
      <c r="F1171" s="81">
        <v>38222</v>
      </c>
      <c r="G1171" s="103">
        <v>2.4666E-2</v>
      </c>
      <c r="H1171" s="103">
        <v>2.8656999999999998E-2</v>
      </c>
      <c r="I1171" s="103">
        <v>3.4618999999999997E-2</v>
      </c>
      <c r="J1171" s="103"/>
      <c r="K1171" s="103">
        <v>4.2828999999999999E-2</v>
      </c>
    </row>
    <row r="1172" spans="4:11" ht="15.75" customHeight="1" x14ac:dyDescent="0.25">
      <c r="D1172" s="33"/>
      <c r="E1172" s="33"/>
      <c r="F1172" s="81">
        <v>38223</v>
      </c>
      <c r="G1172" s="103">
        <v>2.4496000000000004E-2</v>
      </c>
      <c r="H1172" s="103">
        <v>2.8492000000000003E-2</v>
      </c>
      <c r="I1172" s="103">
        <v>3.4515999999999998E-2</v>
      </c>
      <c r="J1172" s="103"/>
      <c r="K1172" s="103">
        <v>4.2712E-2</v>
      </c>
    </row>
    <row r="1173" spans="4:11" ht="15.75" customHeight="1" x14ac:dyDescent="0.25">
      <c r="D1173" s="33"/>
      <c r="E1173" s="33"/>
      <c r="F1173" s="81">
        <v>38224</v>
      </c>
      <c r="G1173" s="103">
        <v>2.4658000000000003E-2</v>
      </c>
      <c r="H1173" s="103">
        <v>2.8603E-2</v>
      </c>
      <c r="I1173" s="103">
        <v>3.4514999999999997E-2</v>
      </c>
      <c r="J1173" s="103"/>
      <c r="K1173" s="103">
        <v>4.2615E-2</v>
      </c>
    </row>
    <row r="1174" spans="4:11" ht="15.75" customHeight="1" x14ac:dyDescent="0.25">
      <c r="D1174" s="33"/>
      <c r="E1174" s="33"/>
      <c r="F1174" s="81">
        <v>38225</v>
      </c>
      <c r="G1174" s="103">
        <v>2.4716999999999999E-2</v>
      </c>
      <c r="H1174" s="103">
        <v>2.8216000000000001E-2</v>
      </c>
      <c r="I1174" s="103">
        <v>3.4033000000000001E-2</v>
      </c>
      <c r="J1174" s="103"/>
      <c r="K1174" s="103">
        <v>4.2091999999999997E-2</v>
      </c>
    </row>
    <row r="1175" spans="4:11" ht="15.75" customHeight="1" x14ac:dyDescent="0.25">
      <c r="D1175" s="33"/>
      <c r="E1175" s="33"/>
      <c r="F1175" s="81">
        <v>38226</v>
      </c>
      <c r="G1175" s="103">
        <v>2.4797E-2</v>
      </c>
      <c r="H1175" s="103">
        <v>2.844E-2</v>
      </c>
      <c r="I1175" s="103">
        <v>3.4271999999999997E-2</v>
      </c>
      <c r="J1175" s="103"/>
      <c r="K1175" s="103">
        <v>4.2264999999999997E-2</v>
      </c>
    </row>
    <row r="1176" spans="4:11" ht="15.75" customHeight="1" x14ac:dyDescent="0.25">
      <c r="D1176" s="33"/>
      <c r="E1176" s="33"/>
      <c r="F1176" s="81">
        <v>38229</v>
      </c>
      <c r="G1176" s="103">
        <v>2.4554999999999997E-2</v>
      </c>
      <c r="H1176" s="103">
        <v>2.7996E-2</v>
      </c>
      <c r="I1176" s="103">
        <v>3.3755E-2</v>
      </c>
      <c r="J1176" s="103"/>
      <c r="K1176" s="103">
        <v>4.1763000000000002E-2</v>
      </c>
    </row>
    <row r="1177" spans="4:11" ht="15.75" customHeight="1" x14ac:dyDescent="0.25">
      <c r="D1177" s="33"/>
      <c r="E1177" s="33"/>
      <c r="F1177" s="81">
        <v>38230</v>
      </c>
      <c r="G1177" s="103">
        <v>2.3910999999999998E-2</v>
      </c>
      <c r="H1177" s="103">
        <v>2.7275999999999998E-2</v>
      </c>
      <c r="I1177" s="103">
        <v>3.3068E-2</v>
      </c>
      <c r="J1177" s="103"/>
      <c r="K1177" s="103">
        <v>4.1166999999999995E-2</v>
      </c>
    </row>
    <row r="1178" spans="4:11" ht="15.75" customHeight="1" x14ac:dyDescent="0.25">
      <c r="D1178" s="33"/>
      <c r="E1178" s="33"/>
      <c r="F1178" s="81">
        <v>38231</v>
      </c>
      <c r="G1178" s="103">
        <v>2.383E-2</v>
      </c>
      <c r="H1178" s="103">
        <v>2.7109000000000001E-2</v>
      </c>
      <c r="I1178" s="103">
        <v>3.2964E-2</v>
      </c>
      <c r="J1178" s="103"/>
      <c r="K1178" s="103">
        <v>4.1127999999999998E-2</v>
      </c>
    </row>
    <row r="1179" spans="4:11" ht="15.75" customHeight="1" x14ac:dyDescent="0.25">
      <c r="D1179" s="33"/>
      <c r="E1179" s="33"/>
      <c r="F1179" s="81">
        <v>38232</v>
      </c>
      <c r="G1179" s="103">
        <v>2.4558E-2</v>
      </c>
      <c r="H1179" s="103">
        <v>2.7886000000000001E-2</v>
      </c>
      <c r="I1179" s="103">
        <v>3.3925000000000004E-2</v>
      </c>
      <c r="J1179" s="103"/>
      <c r="K1179" s="103">
        <v>4.2129E-2</v>
      </c>
    </row>
    <row r="1180" spans="4:11" ht="15.75" customHeight="1" x14ac:dyDescent="0.25">
      <c r="D1180" s="33"/>
      <c r="E1180" s="33"/>
      <c r="F1180" s="81">
        <v>38233</v>
      </c>
      <c r="G1180" s="103">
        <v>2.5783999999999998E-2</v>
      </c>
      <c r="H1180" s="103">
        <v>2.9173000000000001E-2</v>
      </c>
      <c r="I1180" s="103">
        <v>3.4927E-2</v>
      </c>
      <c r="J1180" s="103"/>
      <c r="K1180" s="103">
        <v>4.2945000000000004E-2</v>
      </c>
    </row>
    <row r="1181" spans="4:11" ht="15.75" customHeight="1" x14ac:dyDescent="0.25">
      <c r="D1181" s="33"/>
      <c r="E1181" s="33"/>
      <c r="F1181" s="81">
        <v>38237</v>
      </c>
      <c r="G1181" s="103">
        <v>2.5461999999999999E-2</v>
      </c>
      <c r="H1181" s="103">
        <v>2.8783E-2</v>
      </c>
      <c r="I1181" s="103">
        <v>3.4544999999999999E-2</v>
      </c>
      <c r="J1181" s="103"/>
      <c r="K1181" s="103">
        <v>4.2380000000000001E-2</v>
      </c>
    </row>
    <row r="1182" spans="4:11" ht="15.75" customHeight="1" x14ac:dyDescent="0.25">
      <c r="D1182" s="33"/>
      <c r="E1182" s="33"/>
      <c r="F1182" s="81">
        <v>38238</v>
      </c>
      <c r="G1182" s="103">
        <v>2.4645E-2</v>
      </c>
      <c r="H1182" s="103">
        <v>2.7942999999999999E-2</v>
      </c>
      <c r="I1182" s="103">
        <v>3.3610000000000001E-2</v>
      </c>
      <c r="J1182" s="103"/>
      <c r="K1182" s="103">
        <v>4.1586999999999999E-2</v>
      </c>
    </row>
    <row r="1183" spans="4:11" ht="15.75" customHeight="1" x14ac:dyDescent="0.25">
      <c r="D1183" s="33"/>
      <c r="E1183" s="33"/>
      <c r="F1183" s="81">
        <v>38239</v>
      </c>
      <c r="G1183" s="103">
        <v>2.4809999999999999E-2</v>
      </c>
      <c r="H1183" s="103">
        <v>2.8222999999999998E-2</v>
      </c>
      <c r="I1183" s="103">
        <v>3.4092999999999998E-2</v>
      </c>
      <c r="J1183" s="103"/>
      <c r="K1183" s="103">
        <v>4.1952999999999997E-2</v>
      </c>
    </row>
    <row r="1184" spans="4:11" ht="15.75" customHeight="1" x14ac:dyDescent="0.25">
      <c r="D1184" s="33"/>
      <c r="E1184" s="33"/>
      <c r="F1184" s="81">
        <v>38240</v>
      </c>
      <c r="G1184" s="103">
        <v>2.4813000000000002E-2</v>
      </c>
      <c r="H1184" s="103">
        <v>2.8169E-2</v>
      </c>
      <c r="I1184" s="103">
        <v>3.4023999999999999E-2</v>
      </c>
      <c r="J1184" s="103"/>
      <c r="K1184" s="103">
        <v>4.1855999999999997E-2</v>
      </c>
    </row>
    <row r="1185" spans="4:11" ht="15.75" customHeight="1" x14ac:dyDescent="0.25">
      <c r="D1185" s="33"/>
      <c r="E1185" s="33"/>
      <c r="F1185" s="81">
        <v>38243</v>
      </c>
      <c r="G1185" s="103">
        <v>2.4649999999999998E-2</v>
      </c>
      <c r="H1185" s="103">
        <v>2.7888000000000003E-2</v>
      </c>
      <c r="I1185" s="103">
        <v>3.3578999999999998E-2</v>
      </c>
      <c r="J1185" s="103"/>
      <c r="K1185" s="103">
        <v>4.1353999999999995E-2</v>
      </c>
    </row>
    <row r="1186" spans="4:11" ht="15.75" customHeight="1" x14ac:dyDescent="0.25">
      <c r="D1186" s="33"/>
      <c r="E1186" s="33"/>
      <c r="F1186" s="81">
        <v>38244</v>
      </c>
      <c r="G1186" s="103">
        <v>2.4322E-2</v>
      </c>
      <c r="H1186" s="103">
        <v>2.7608000000000001E-2</v>
      </c>
      <c r="I1186" s="103">
        <v>3.3408E-2</v>
      </c>
      <c r="J1186" s="103"/>
      <c r="K1186" s="103">
        <v>4.1238000000000004E-2</v>
      </c>
    </row>
    <row r="1187" spans="4:11" ht="15.75" customHeight="1" x14ac:dyDescent="0.25">
      <c r="D1187" s="33"/>
      <c r="E1187" s="33"/>
      <c r="F1187" s="81">
        <v>38245</v>
      </c>
      <c r="G1187" s="103">
        <v>2.4735E-2</v>
      </c>
      <c r="H1187" s="103">
        <v>2.8056999999999999E-2</v>
      </c>
      <c r="I1187" s="103">
        <v>3.3750000000000002E-2</v>
      </c>
      <c r="J1187" s="103"/>
      <c r="K1187" s="103">
        <v>4.1642999999999999E-2</v>
      </c>
    </row>
    <row r="1188" spans="4:11" ht="15.75" customHeight="1" x14ac:dyDescent="0.25">
      <c r="D1188" s="33"/>
      <c r="E1188" s="33"/>
      <c r="F1188" s="81">
        <v>38246</v>
      </c>
      <c r="G1188" s="103">
        <v>2.4076E-2</v>
      </c>
      <c r="H1188" s="103">
        <v>2.7214000000000002E-2</v>
      </c>
      <c r="I1188" s="103">
        <v>3.2759000000000003E-2</v>
      </c>
      <c r="J1188" s="103"/>
      <c r="K1188" s="103">
        <v>4.0719000000000005E-2</v>
      </c>
    </row>
    <row r="1189" spans="4:11" ht="15.75" customHeight="1" x14ac:dyDescent="0.25">
      <c r="D1189" s="33"/>
      <c r="E1189" s="33"/>
      <c r="F1189" s="81">
        <v>38247</v>
      </c>
      <c r="G1189" s="103">
        <v>2.4735999999999998E-2</v>
      </c>
      <c r="H1189" s="103">
        <v>2.7776000000000002E-2</v>
      </c>
      <c r="I1189" s="103">
        <v>3.3305000000000001E-2</v>
      </c>
      <c r="J1189" s="103"/>
      <c r="K1189" s="103">
        <v>4.1063999999999996E-2</v>
      </c>
    </row>
    <row r="1190" spans="4:11" ht="15.75" customHeight="1" x14ac:dyDescent="0.25">
      <c r="D1190" s="33"/>
      <c r="E1190" s="33"/>
      <c r="F1190" s="81">
        <v>38250</v>
      </c>
      <c r="G1190" s="103">
        <v>2.4243000000000001E-2</v>
      </c>
      <c r="H1190" s="103">
        <v>2.7212999999999998E-2</v>
      </c>
      <c r="I1190" s="103">
        <v>3.2654000000000002E-2</v>
      </c>
      <c r="J1190" s="103"/>
      <c r="K1190" s="103">
        <v>4.0564000000000003E-2</v>
      </c>
    </row>
    <row r="1191" spans="4:11" ht="15.75" customHeight="1" x14ac:dyDescent="0.25">
      <c r="D1191" s="33"/>
      <c r="E1191" s="33"/>
      <c r="F1191" s="81">
        <v>38251</v>
      </c>
      <c r="G1191" s="103">
        <v>2.4575999999999997E-2</v>
      </c>
      <c r="H1191" s="103">
        <v>2.7494000000000001E-2</v>
      </c>
      <c r="I1191" s="103">
        <v>3.2754999999999999E-2</v>
      </c>
      <c r="J1191" s="103"/>
      <c r="K1191" s="103">
        <v>4.0353E-2</v>
      </c>
    </row>
    <row r="1192" spans="4:11" ht="15.75" customHeight="1" x14ac:dyDescent="0.25">
      <c r="D1192" s="33"/>
      <c r="E1192" s="33"/>
      <c r="F1192" s="81">
        <v>38252</v>
      </c>
      <c r="G1192" s="103">
        <v>2.4577000000000002E-2</v>
      </c>
      <c r="H1192" s="103">
        <v>2.7268000000000001E-2</v>
      </c>
      <c r="I1192" s="103">
        <v>3.2446999999999997E-2</v>
      </c>
      <c r="J1192" s="103"/>
      <c r="K1192" s="103">
        <v>3.9780000000000003E-2</v>
      </c>
    </row>
    <row r="1193" spans="4:11" ht="15.75" customHeight="1" x14ac:dyDescent="0.25">
      <c r="D1193" s="33"/>
      <c r="E1193" s="33"/>
      <c r="F1193" s="81">
        <v>38253</v>
      </c>
      <c r="G1193" s="103">
        <v>2.5160999999999999E-2</v>
      </c>
      <c r="H1193" s="103">
        <v>2.7947000000000003E-2</v>
      </c>
      <c r="I1193" s="103">
        <v>3.2959000000000002E-2</v>
      </c>
      <c r="J1193" s="103"/>
      <c r="K1193" s="103">
        <v>4.0160999999999995E-2</v>
      </c>
    </row>
    <row r="1194" spans="4:11" ht="15.75" customHeight="1" x14ac:dyDescent="0.25">
      <c r="D1194" s="33"/>
      <c r="E1194" s="33"/>
      <c r="F1194" s="81">
        <v>38254</v>
      </c>
      <c r="G1194" s="103">
        <v>2.5670000000000002E-2</v>
      </c>
      <c r="H1194" s="103">
        <v>2.8403000000000001E-2</v>
      </c>
      <c r="I1194" s="103">
        <v>3.3197999999999998E-2</v>
      </c>
      <c r="J1194" s="103"/>
      <c r="K1194" s="103">
        <v>4.0273000000000003E-2</v>
      </c>
    </row>
    <row r="1195" spans="4:11" ht="15.75" customHeight="1" x14ac:dyDescent="0.25">
      <c r="D1195" s="33"/>
      <c r="E1195" s="33"/>
      <c r="F1195" s="81">
        <v>38257</v>
      </c>
      <c r="G1195" s="103">
        <v>2.5337000000000002E-2</v>
      </c>
      <c r="H1195" s="103">
        <v>2.7948000000000001E-2</v>
      </c>
      <c r="I1195" s="103">
        <v>3.2717000000000003E-2</v>
      </c>
      <c r="J1195" s="103"/>
      <c r="K1195" s="103">
        <v>3.9891000000000003E-2</v>
      </c>
    </row>
    <row r="1196" spans="4:11" ht="15.75" customHeight="1" x14ac:dyDescent="0.25">
      <c r="D1196" s="33"/>
      <c r="E1196" s="33"/>
      <c r="F1196" s="81">
        <v>38258</v>
      </c>
      <c r="G1196" s="103">
        <v>2.5171000000000002E-2</v>
      </c>
      <c r="H1196" s="103">
        <v>2.7778000000000001E-2</v>
      </c>
      <c r="I1196" s="103">
        <v>3.2682000000000003E-2</v>
      </c>
      <c r="J1196" s="103"/>
      <c r="K1196" s="103">
        <v>4.0023999999999997E-2</v>
      </c>
    </row>
    <row r="1197" spans="4:11" ht="15.75" customHeight="1" x14ac:dyDescent="0.25">
      <c r="D1197" s="33"/>
      <c r="E1197" s="33"/>
      <c r="F1197" s="81">
        <v>38259</v>
      </c>
      <c r="G1197" s="103">
        <v>2.5929999999999998E-2</v>
      </c>
      <c r="H1197" s="103">
        <v>2.8576000000000001E-2</v>
      </c>
      <c r="I1197" s="103">
        <v>3.3541000000000001E-2</v>
      </c>
      <c r="J1197" s="103"/>
      <c r="K1197" s="103">
        <v>4.0866E-2</v>
      </c>
    </row>
    <row r="1198" spans="4:11" ht="15.75" customHeight="1" x14ac:dyDescent="0.25">
      <c r="D1198" s="33"/>
      <c r="E1198" s="33"/>
      <c r="F1198" s="81">
        <v>38260</v>
      </c>
      <c r="G1198" s="103">
        <v>2.605E-2</v>
      </c>
      <c r="H1198" s="103">
        <v>2.852E-2</v>
      </c>
      <c r="I1198" s="103">
        <v>3.3713E-2</v>
      </c>
      <c r="J1198" s="103"/>
      <c r="K1198" s="103">
        <v>4.1193999999999995E-2</v>
      </c>
    </row>
    <row r="1199" spans="4:11" ht="15.75" customHeight="1" x14ac:dyDescent="0.25">
      <c r="D1199" s="33"/>
      <c r="E1199" s="33"/>
      <c r="F1199" s="81">
        <v>38261</v>
      </c>
      <c r="G1199" s="103">
        <v>2.6216E-2</v>
      </c>
      <c r="H1199" s="103">
        <v>2.8809000000000001E-2</v>
      </c>
      <c r="I1199" s="103">
        <v>3.4230999999999998E-2</v>
      </c>
      <c r="J1199" s="103"/>
      <c r="K1199" s="103">
        <v>4.1870999999999998E-2</v>
      </c>
    </row>
    <row r="1200" spans="4:11" ht="15.75" customHeight="1" x14ac:dyDescent="0.25">
      <c r="D1200" s="33"/>
      <c r="E1200" s="33"/>
      <c r="F1200" s="81">
        <v>38264</v>
      </c>
      <c r="G1200" s="103">
        <v>2.6380000000000001E-2</v>
      </c>
      <c r="H1200" s="103">
        <v>2.8924999999999999E-2</v>
      </c>
      <c r="I1200" s="103">
        <v>3.4161999999999998E-2</v>
      </c>
      <c r="J1200" s="103"/>
      <c r="K1200" s="103">
        <v>4.1637000000000007E-2</v>
      </c>
    </row>
    <row r="1201" spans="4:11" ht="15.75" customHeight="1" x14ac:dyDescent="0.25">
      <c r="D1201" s="33"/>
      <c r="E1201" s="33"/>
      <c r="F1201" s="81">
        <v>38265</v>
      </c>
      <c r="G1201" s="103">
        <v>2.63E-2</v>
      </c>
      <c r="H1201" s="103">
        <v>2.8811E-2</v>
      </c>
      <c r="I1201" s="103">
        <v>3.4197000000000005E-2</v>
      </c>
      <c r="J1201" s="103"/>
      <c r="K1201" s="103">
        <v>4.1734E-2</v>
      </c>
    </row>
    <row r="1202" spans="4:11" ht="15.75" customHeight="1" x14ac:dyDescent="0.25">
      <c r="D1202" s="33"/>
      <c r="E1202" s="33"/>
      <c r="F1202" s="81">
        <v>38266</v>
      </c>
      <c r="G1202" s="103">
        <v>2.6873999999999999E-2</v>
      </c>
      <c r="H1202" s="103">
        <v>2.9502999999999998E-2</v>
      </c>
      <c r="I1202" s="103">
        <v>3.4787999999999999E-2</v>
      </c>
      <c r="J1202" s="103"/>
      <c r="K1202" s="103">
        <v>4.2201000000000002E-2</v>
      </c>
    </row>
    <row r="1203" spans="4:11" ht="15.75" customHeight="1" x14ac:dyDescent="0.25">
      <c r="D1203" s="33"/>
      <c r="E1203" s="33"/>
      <c r="F1203" s="81">
        <v>38267</v>
      </c>
      <c r="G1203" s="103">
        <v>2.6876000000000001E-2</v>
      </c>
      <c r="H1203" s="103">
        <v>2.9563000000000002E-2</v>
      </c>
      <c r="I1203" s="103">
        <v>3.5261999999999995E-2</v>
      </c>
      <c r="J1203" s="103"/>
      <c r="K1203" s="103">
        <v>4.2416000000000002E-2</v>
      </c>
    </row>
    <row r="1204" spans="4:11" ht="15.75" customHeight="1" x14ac:dyDescent="0.25">
      <c r="D1204" s="33"/>
      <c r="E1204" s="33"/>
      <c r="F1204" s="81">
        <v>38268</v>
      </c>
      <c r="G1204" s="103">
        <v>2.5817E-2</v>
      </c>
      <c r="H1204" s="103">
        <v>2.8355999999999999E-2</v>
      </c>
      <c r="I1204" s="103">
        <v>3.3921E-2</v>
      </c>
      <c r="J1204" s="103"/>
      <c r="K1204" s="103">
        <v>4.1285999999999996E-2</v>
      </c>
    </row>
    <row r="1205" spans="4:11" ht="15.75" customHeight="1" x14ac:dyDescent="0.25">
      <c r="D1205" s="33"/>
      <c r="E1205" s="33"/>
      <c r="F1205" s="81">
        <v>38272</v>
      </c>
      <c r="G1205" s="103">
        <v>2.5489999999999999E-2</v>
      </c>
      <c r="H1205" s="103">
        <v>2.7896000000000001E-2</v>
      </c>
      <c r="I1205" s="103">
        <v>3.3578999999999998E-2</v>
      </c>
      <c r="J1205" s="103"/>
      <c r="K1205" s="103">
        <v>4.0975999999999999E-2</v>
      </c>
    </row>
    <row r="1206" spans="4:11" ht="15.75" customHeight="1" x14ac:dyDescent="0.25">
      <c r="D1206" s="33"/>
      <c r="E1206" s="33"/>
      <c r="F1206" s="81">
        <v>38273</v>
      </c>
      <c r="G1206" s="103">
        <v>2.4915E-2</v>
      </c>
      <c r="H1206" s="103">
        <v>2.7320000000000001E-2</v>
      </c>
      <c r="I1206" s="103">
        <v>3.3100999999999998E-2</v>
      </c>
      <c r="J1206" s="103"/>
      <c r="K1206" s="103">
        <v>4.0552000000000005E-2</v>
      </c>
    </row>
    <row r="1207" spans="4:11" ht="15.75" customHeight="1" x14ac:dyDescent="0.25">
      <c r="D1207" s="33"/>
      <c r="E1207" s="33"/>
      <c r="F1207" s="81">
        <v>38274</v>
      </c>
      <c r="G1207" s="103">
        <v>2.4668000000000002E-2</v>
      </c>
      <c r="H1207" s="103">
        <v>2.7088999999999998E-2</v>
      </c>
      <c r="I1207" s="103">
        <v>3.2556000000000002E-2</v>
      </c>
      <c r="J1207" s="103"/>
      <c r="K1207" s="103">
        <v>4.0244000000000002E-2</v>
      </c>
    </row>
    <row r="1208" spans="4:11" ht="15.75" customHeight="1" x14ac:dyDescent="0.25">
      <c r="D1208" s="33"/>
      <c r="E1208" s="33"/>
      <c r="F1208" s="81">
        <v>38275</v>
      </c>
      <c r="G1208" s="103">
        <v>2.5162E-2</v>
      </c>
      <c r="H1208" s="103">
        <v>2.7492000000000003E-2</v>
      </c>
      <c r="I1208" s="103">
        <v>3.3098999999999996E-2</v>
      </c>
      <c r="J1208" s="103"/>
      <c r="K1208" s="103">
        <v>4.0530999999999998E-2</v>
      </c>
    </row>
    <row r="1209" spans="4:11" ht="15.75" customHeight="1" x14ac:dyDescent="0.25">
      <c r="D1209" s="33"/>
      <c r="E1209" s="33"/>
      <c r="F1209" s="81">
        <v>38278</v>
      </c>
      <c r="G1209" s="103">
        <v>2.5078999999999997E-2</v>
      </c>
      <c r="H1209" s="103">
        <v>2.7549999999999998E-2</v>
      </c>
      <c r="I1209" s="103">
        <v>3.2995999999999998E-2</v>
      </c>
      <c r="J1209" s="103"/>
      <c r="K1209" s="103">
        <v>4.0415E-2</v>
      </c>
    </row>
    <row r="1210" spans="4:11" ht="15.75" customHeight="1" x14ac:dyDescent="0.25">
      <c r="D1210" s="33"/>
      <c r="E1210" s="33"/>
      <c r="F1210" s="81">
        <v>38279</v>
      </c>
      <c r="G1210" s="103">
        <v>2.5409999999999999E-2</v>
      </c>
      <c r="H1210" s="103">
        <v>2.7724000000000002E-2</v>
      </c>
      <c r="I1210" s="103">
        <v>3.2995999999999998E-2</v>
      </c>
      <c r="J1210" s="103"/>
      <c r="K1210" s="103">
        <v>4.0317999999999993E-2</v>
      </c>
    </row>
    <row r="1211" spans="4:11" ht="15.75" customHeight="1" x14ac:dyDescent="0.25">
      <c r="D1211" s="33"/>
      <c r="E1211" s="33"/>
      <c r="F1211" s="81">
        <v>38280</v>
      </c>
      <c r="G1211" s="103">
        <v>2.4996000000000001E-2</v>
      </c>
      <c r="H1211" s="103">
        <v>2.7376000000000001E-2</v>
      </c>
      <c r="I1211" s="103">
        <v>3.2516999999999997E-2</v>
      </c>
      <c r="J1211" s="103"/>
      <c r="K1211" s="103">
        <v>3.9800000000000002E-2</v>
      </c>
    </row>
    <row r="1212" spans="4:11" ht="15.75" customHeight="1" x14ac:dyDescent="0.25">
      <c r="D1212" s="33"/>
      <c r="E1212" s="33"/>
      <c r="F1212" s="81">
        <v>38281</v>
      </c>
      <c r="G1212" s="103">
        <v>2.5411000000000003E-2</v>
      </c>
      <c r="H1212" s="103">
        <v>2.7666E-2</v>
      </c>
      <c r="I1212" s="103">
        <v>3.279E-2</v>
      </c>
      <c r="J1212" s="103"/>
      <c r="K1212" s="103">
        <v>3.9952000000000001E-2</v>
      </c>
    </row>
    <row r="1213" spans="4:11" ht="15.75" customHeight="1" x14ac:dyDescent="0.25">
      <c r="D1213" s="33"/>
      <c r="E1213" s="33"/>
      <c r="F1213" s="81">
        <v>38282</v>
      </c>
      <c r="G1213" s="103">
        <v>2.5162E-2</v>
      </c>
      <c r="H1213" s="103">
        <v>2.7434E-2</v>
      </c>
      <c r="I1213" s="103">
        <v>3.2480000000000002E-2</v>
      </c>
      <c r="J1213" s="103"/>
      <c r="K1213" s="103">
        <v>3.9740000000000004E-2</v>
      </c>
    </row>
    <row r="1214" spans="4:11" ht="15.75" customHeight="1" x14ac:dyDescent="0.25">
      <c r="D1214" s="33"/>
      <c r="E1214" s="33"/>
      <c r="F1214" s="81">
        <v>38285</v>
      </c>
      <c r="G1214" s="103">
        <v>2.5078E-2</v>
      </c>
      <c r="H1214" s="103">
        <v>2.7374999999999997E-2</v>
      </c>
      <c r="I1214" s="103">
        <v>3.2410999999999995E-2</v>
      </c>
      <c r="J1214" s="103"/>
      <c r="K1214" s="103">
        <v>3.9701E-2</v>
      </c>
    </row>
    <row r="1215" spans="4:11" ht="15.75" customHeight="1" x14ac:dyDescent="0.25">
      <c r="D1215" s="33"/>
      <c r="E1215" s="33"/>
      <c r="F1215" s="81">
        <v>38286</v>
      </c>
      <c r="G1215" s="103">
        <v>2.5246000000000001E-2</v>
      </c>
      <c r="H1215" s="103">
        <v>2.7549999999999998E-2</v>
      </c>
      <c r="I1215" s="103">
        <v>3.2649999999999998E-2</v>
      </c>
      <c r="J1215" s="103"/>
      <c r="K1215" s="103">
        <v>3.9988000000000003E-2</v>
      </c>
    </row>
    <row r="1216" spans="4:11" ht="15.75" customHeight="1" x14ac:dyDescent="0.25">
      <c r="D1216" s="33"/>
      <c r="E1216" s="33"/>
      <c r="F1216" s="81">
        <v>38287</v>
      </c>
      <c r="G1216" s="103">
        <v>2.5832000000000001E-2</v>
      </c>
      <c r="H1216" s="103">
        <v>2.8250999999999998E-2</v>
      </c>
      <c r="I1216" s="103">
        <v>3.3473000000000003E-2</v>
      </c>
      <c r="J1216" s="103"/>
      <c r="K1216" s="103">
        <v>4.0815999999999998E-2</v>
      </c>
    </row>
    <row r="1217" spans="4:11" ht="15.75" customHeight="1" x14ac:dyDescent="0.25">
      <c r="D1217" s="33"/>
      <c r="E1217" s="33"/>
      <c r="F1217" s="81">
        <v>38288</v>
      </c>
      <c r="G1217" s="103">
        <v>2.5727000000000003E-2</v>
      </c>
      <c r="H1217" s="103">
        <v>2.7841999999999999E-2</v>
      </c>
      <c r="I1217" s="103">
        <v>3.3059999999999999E-2</v>
      </c>
      <c r="J1217" s="103"/>
      <c r="K1217" s="103">
        <v>4.0487000000000002E-2</v>
      </c>
    </row>
    <row r="1218" spans="4:11" ht="15.75" customHeight="1" x14ac:dyDescent="0.25">
      <c r="D1218" s="33"/>
      <c r="E1218" s="33"/>
      <c r="F1218" s="81">
        <v>38289</v>
      </c>
      <c r="G1218" s="103">
        <v>2.5484E-2</v>
      </c>
      <c r="H1218" s="103">
        <v>2.7608999999999998E-2</v>
      </c>
      <c r="I1218" s="103">
        <v>3.2818E-2</v>
      </c>
      <c r="J1218" s="103"/>
      <c r="K1218" s="103">
        <v>4.0235E-2</v>
      </c>
    </row>
    <row r="1219" spans="4:11" ht="15.75" customHeight="1" x14ac:dyDescent="0.25">
      <c r="D1219" s="33"/>
      <c r="E1219" s="33"/>
      <c r="F1219" s="81">
        <v>38292</v>
      </c>
      <c r="G1219" s="103">
        <v>2.5808000000000001E-2</v>
      </c>
      <c r="H1219" s="103">
        <v>2.802E-2</v>
      </c>
      <c r="I1219" s="103">
        <v>3.3298999999999995E-2</v>
      </c>
      <c r="J1219" s="103"/>
      <c r="K1219" s="103">
        <v>4.0697999999999998E-2</v>
      </c>
    </row>
    <row r="1220" spans="4:11" ht="15.75" customHeight="1" x14ac:dyDescent="0.25">
      <c r="D1220" s="33"/>
      <c r="E1220" s="33"/>
      <c r="F1220" s="81">
        <v>38293</v>
      </c>
      <c r="G1220" s="103">
        <v>2.5647000000000003E-2</v>
      </c>
      <c r="H1220" s="103">
        <v>2.7726000000000001E-2</v>
      </c>
      <c r="I1220" s="103">
        <v>3.3092000000000003E-2</v>
      </c>
      <c r="J1220" s="103"/>
      <c r="K1220" s="103">
        <v>4.0465000000000001E-2</v>
      </c>
    </row>
    <row r="1221" spans="4:11" ht="15.75" customHeight="1" x14ac:dyDescent="0.25">
      <c r="D1221" s="33"/>
      <c r="E1221" s="33"/>
      <c r="F1221" s="81">
        <v>38294</v>
      </c>
      <c r="G1221" s="103">
        <v>2.581E-2</v>
      </c>
      <c r="H1221" s="103">
        <v>2.7961999999999997E-2</v>
      </c>
      <c r="I1221" s="103">
        <v>3.3298000000000001E-2</v>
      </c>
      <c r="J1221" s="103"/>
      <c r="K1221" s="103">
        <v>4.0736000000000001E-2</v>
      </c>
    </row>
    <row r="1222" spans="4:11" ht="15.75" customHeight="1" x14ac:dyDescent="0.25">
      <c r="D1222" s="33"/>
      <c r="E1222" s="33"/>
      <c r="F1222" s="81">
        <v>38295</v>
      </c>
      <c r="G1222" s="103">
        <v>2.6217999999999998E-2</v>
      </c>
      <c r="H1222" s="103">
        <v>2.8315999999999997E-2</v>
      </c>
      <c r="I1222" s="103">
        <v>3.3505E-2</v>
      </c>
      <c r="J1222" s="103"/>
      <c r="K1222" s="103">
        <v>4.0716000000000002E-2</v>
      </c>
    </row>
    <row r="1223" spans="4:11" ht="15.75" customHeight="1" x14ac:dyDescent="0.25">
      <c r="D1223" s="33"/>
      <c r="E1223" s="33"/>
      <c r="F1223" s="81">
        <v>38296</v>
      </c>
      <c r="G1223" s="103">
        <v>2.7612999999999999E-2</v>
      </c>
      <c r="H1223" s="103">
        <v>2.9620999999999998E-2</v>
      </c>
      <c r="I1223" s="103">
        <v>3.4787999999999999E-2</v>
      </c>
      <c r="J1223" s="103"/>
      <c r="K1223" s="103">
        <v>4.1727E-2</v>
      </c>
    </row>
    <row r="1224" spans="4:11" ht="15.75" customHeight="1" x14ac:dyDescent="0.25">
      <c r="D1224" s="33"/>
      <c r="E1224" s="33"/>
      <c r="F1224" s="81">
        <v>38299</v>
      </c>
      <c r="G1224" s="103">
        <v>2.8027000000000003E-2</v>
      </c>
      <c r="H1224" s="103">
        <v>3.0040000000000001E-2</v>
      </c>
      <c r="I1224" s="103">
        <v>3.5173000000000003E-2</v>
      </c>
      <c r="J1224" s="103"/>
      <c r="K1224" s="103">
        <v>4.2158000000000001E-2</v>
      </c>
    </row>
    <row r="1225" spans="4:11" ht="15.75" customHeight="1" x14ac:dyDescent="0.25">
      <c r="D1225" s="33"/>
      <c r="E1225" s="33"/>
      <c r="F1225" s="81">
        <v>38300</v>
      </c>
      <c r="G1225" s="103">
        <v>2.8113000000000003E-2</v>
      </c>
      <c r="H1225" s="103">
        <v>3.0764999999999997E-2</v>
      </c>
      <c r="I1225" s="103">
        <v>3.5243000000000003E-2</v>
      </c>
      <c r="J1225" s="103"/>
      <c r="K1225" s="103">
        <v>4.2256999999999996E-2</v>
      </c>
    </row>
    <row r="1226" spans="4:11" ht="15.75" customHeight="1" x14ac:dyDescent="0.25">
      <c r="D1226" s="33"/>
      <c r="E1226" s="33"/>
      <c r="F1226" s="81">
        <v>38301</v>
      </c>
      <c r="G1226" s="103">
        <v>2.8368999999999998E-2</v>
      </c>
      <c r="H1226" s="103">
        <v>3.1315000000000003E-2</v>
      </c>
      <c r="I1226" s="103">
        <v>3.5549999999999998E-2</v>
      </c>
      <c r="J1226" s="103"/>
      <c r="K1226" s="103">
        <v>4.2394000000000001E-2</v>
      </c>
    </row>
    <row r="1227" spans="4:11" ht="15.75" customHeight="1" x14ac:dyDescent="0.25">
      <c r="D1227" s="33"/>
      <c r="E1227" s="33"/>
      <c r="F1227" s="81">
        <v>38303</v>
      </c>
      <c r="G1227" s="103">
        <v>2.8138E-2</v>
      </c>
      <c r="H1227" s="103">
        <v>3.0823999999999997E-2</v>
      </c>
      <c r="I1227" s="103">
        <v>3.5034000000000003E-2</v>
      </c>
      <c r="J1227" s="103"/>
      <c r="K1227" s="103">
        <v>4.1786000000000004E-2</v>
      </c>
    </row>
    <row r="1228" spans="4:11" ht="15.75" customHeight="1" x14ac:dyDescent="0.25">
      <c r="D1228" s="33"/>
      <c r="E1228" s="33"/>
      <c r="F1228" s="81">
        <v>38306</v>
      </c>
      <c r="G1228" s="103">
        <v>2.8635999999999998E-2</v>
      </c>
      <c r="H1228" s="103">
        <v>3.1154999999999999E-2</v>
      </c>
      <c r="I1228" s="103">
        <v>3.5309E-2</v>
      </c>
      <c r="J1228" s="103"/>
      <c r="K1228" s="103">
        <v>4.1863000000000004E-2</v>
      </c>
    </row>
    <row r="1229" spans="4:11" ht="15.75" customHeight="1" x14ac:dyDescent="0.25">
      <c r="D1229" s="33"/>
      <c r="E1229" s="33"/>
      <c r="F1229" s="81">
        <v>38307</v>
      </c>
      <c r="G1229" s="103">
        <v>2.8806999999999999E-2</v>
      </c>
      <c r="H1229" s="103">
        <v>3.1321000000000002E-2</v>
      </c>
      <c r="I1229" s="103">
        <v>3.5515999999999999E-2</v>
      </c>
      <c r="J1229" s="103"/>
      <c r="K1229" s="103">
        <v>4.2055999999999996E-2</v>
      </c>
    </row>
    <row r="1230" spans="4:11" ht="15.75" customHeight="1" x14ac:dyDescent="0.25">
      <c r="D1230" s="33"/>
      <c r="E1230" s="33"/>
      <c r="F1230" s="81">
        <v>38308</v>
      </c>
      <c r="G1230" s="103">
        <v>2.8062999999999998E-2</v>
      </c>
      <c r="H1230" s="103">
        <v>3.0495000000000001E-2</v>
      </c>
      <c r="I1230" s="103">
        <v>3.4622E-2</v>
      </c>
      <c r="J1230" s="103"/>
      <c r="K1230" s="103">
        <v>4.1287000000000004E-2</v>
      </c>
    </row>
    <row r="1231" spans="4:11" ht="15.75" customHeight="1" x14ac:dyDescent="0.25">
      <c r="D1231" s="33"/>
      <c r="E1231" s="33"/>
      <c r="F1231" s="81">
        <v>38309</v>
      </c>
      <c r="G1231" s="103">
        <v>2.8399999999999998E-2</v>
      </c>
      <c r="H1231" s="103">
        <v>3.0771000000000003E-2</v>
      </c>
      <c r="I1231" s="103">
        <v>3.4689999999999999E-2</v>
      </c>
      <c r="J1231" s="103"/>
      <c r="K1231" s="103">
        <v>4.1134000000000004E-2</v>
      </c>
    </row>
    <row r="1232" spans="4:11" ht="15.75" customHeight="1" x14ac:dyDescent="0.25">
      <c r="D1232" s="33"/>
      <c r="E1232" s="33"/>
      <c r="F1232" s="81">
        <v>38310</v>
      </c>
      <c r="G1232" s="103">
        <v>2.9167999999999999E-2</v>
      </c>
      <c r="H1232" s="103">
        <v>3.1602999999999999E-2</v>
      </c>
      <c r="I1232" s="103">
        <v>3.5654999999999999E-2</v>
      </c>
      <c r="J1232" s="103"/>
      <c r="K1232" s="103">
        <v>4.2035000000000003E-2</v>
      </c>
    </row>
    <row r="1233" spans="4:11" ht="15.75" customHeight="1" x14ac:dyDescent="0.25">
      <c r="D1233" s="33"/>
      <c r="E1233" s="33"/>
      <c r="F1233" s="81">
        <v>38313</v>
      </c>
      <c r="G1233" s="103">
        <v>2.9425E-2</v>
      </c>
      <c r="H1233" s="103">
        <v>3.1771000000000001E-2</v>
      </c>
      <c r="I1233" s="103">
        <v>3.5619999999999999E-2</v>
      </c>
      <c r="J1233" s="103"/>
      <c r="K1233" s="103">
        <v>4.1784000000000002E-2</v>
      </c>
    </row>
    <row r="1234" spans="4:11" ht="15.75" customHeight="1" x14ac:dyDescent="0.25">
      <c r="D1234" s="33"/>
      <c r="E1234" s="33"/>
      <c r="F1234" s="81">
        <v>38314</v>
      </c>
      <c r="G1234" s="103">
        <v>2.9516000000000001E-2</v>
      </c>
      <c r="H1234" s="103">
        <v>3.1939999999999996E-2</v>
      </c>
      <c r="I1234" s="103">
        <v>3.5758999999999999E-2</v>
      </c>
      <c r="J1234" s="103"/>
      <c r="K1234" s="103">
        <v>4.1822999999999999E-2</v>
      </c>
    </row>
    <row r="1235" spans="4:11" ht="15.75" customHeight="1" x14ac:dyDescent="0.25">
      <c r="D1235" s="33"/>
      <c r="E1235" s="33"/>
      <c r="F1235" s="81">
        <v>38315</v>
      </c>
      <c r="G1235" s="103">
        <v>3.0210000000000001E-2</v>
      </c>
      <c r="H1235" s="103">
        <v>3.2277E-2</v>
      </c>
      <c r="I1235" s="103">
        <v>3.6244999999999999E-2</v>
      </c>
      <c r="J1235" s="103"/>
      <c r="K1235" s="103">
        <v>4.1976000000000006E-2</v>
      </c>
    </row>
    <row r="1236" spans="4:11" ht="15.75" customHeight="1" x14ac:dyDescent="0.25">
      <c r="D1236" s="33"/>
      <c r="E1236" s="33"/>
      <c r="F1236" s="81">
        <v>38317</v>
      </c>
      <c r="G1236" s="103">
        <v>3.0291000000000002E-2</v>
      </c>
      <c r="H1236" s="103">
        <v>3.2397000000000002E-2</v>
      </c>
      <c r="I1236" s="103">
        <v>3.6317000000000002E-2</v>
      </c>
      <c r="J1236" s="103"/>
      <c r="K1236" s="103">
        <v>4.2458999999999997E-2</v>
      </c>
    </row>
    <row r="1237" spans="4:11" ht="15.75" customHeight="1" x14ac:dyDescent="0.25">
      <c r="D1237" s="33"/>
      <c r="E1237" s="33"/>
      <c r="F1237" s="81">
        <v>38320</v>
      </c>
      <c r="G1237" s="103">
        <v>3.0535E-2</v>
      </c>
      <c r="H1237" s="103">
        <v>3.2901E-2</v>
      </c>
      <c r="I1237" s="103">
        <v>3.6979999999999999E-2</v>
      </c>
      <c r="J1237" s="103"/>
      <c r="K1237" s="103">
        <v>4.3178999999999995E-2</v>
      </c>
    </row>
    <row r="1238" spans="4:11" ht="15.75" customHeight="1" x14ac:dyDescent="0.25">
      <c r="D1238" s="33"/>
      <c r="E1238" s="33"/>
      <c r="F1238" s="81">
        <v>38321</v>
      </c>
      <c r="G1238" s="103">
        <v>2.9967000000000001E-2</v>
      </c>
      <c r="H1238" s="103">
        <v>3.2510999999999998E-2</v>
      </c>
      <c r="I1238" s="103">
        <v>3.6910999999999999E-2</v>
      </c>
      <c r="J1238" s="103"/>
      <c r="K1238" s="103">
        <v>4.3491999999999996E-2</v>
      </c>
    </row>
    <row r="1239" spans="4:11" ht="15.75" customHeight="1" x14ac:dyDescent="0.25">
      <c r="D1239" s="33"/>
      <c r="E1239" s="33"/>
      <c r="F1239" s="81">
        <v>38322</v>
      </c>
      <c r="G1239" s="103">
        <v>3.005E-2</v>
      </c>
      <c r="H1239" s="103">
        <v>3.2625000000000001E-2</v>
      </c>
      <c r="I1239" s="103">
        <v>3.7051000000000001E-2</v>
      </c>
      <c r="J1239" s="103"/>
      <c r="K1239" s="103">
        <v>4.3648999999999993E-2</v>
      </c>
    </row>
    <row r="1240" spans="4:11" ht="15.75" customHeight="1" x14ac:dyDescent="0.25">
      <c r="D1240" s="33"/>
      <c r="E1240" s="33"/>
      <c r="F1240" s="81">
        <v>38323</v>
      </c>
      <c r="G1240" s="103">
        <v>3.0377999999999999E-2</v>
      </c>
      <c r="H1240" s="103">
        <v>3.3077000000000002E-2</v>
      </c>
      <c r="I1240" s="103">
        <v>3.7508E-2</v>
      </c>
      <c r="J1240" s="103"/>
      <c r="K1240" s="103">
        <v>4.4062999999999998E-2</v>
      </c>
    </row>
    <row r="1241" spans="4:11" ht="15.75" customHeight="1" x14ac:dyDescent="0.25">
      <c r="D1241" s="33"/>
      <c r="E1241" s="33"/>
      <c r="F1241" s="81">
        <v>38324</v>
      </c>
      <c r="G1241" s="103">
        <v>2.9156000000000001E-2</v>
      </c>
      <c r="H1241" s="103">
        <v>3.1564999999999996E-2</v>
      </c>
      <c r="I1241" s="103">
        <v>3.5901000000000002E-2</v>
      </c>
      <c r="J1241" s="103"/>
      <c r="K1241" s="103">
        <v>4.2497E-2</v>
      </c>
    </row>
    <row r="1242" spans="4:11" ht="15.75" customHeight="1" x14ac:dyDescent="0.25">
      <c r="D1242" s="33"/>
      <c r="E1242" s="33"/>
      <c r="F1242" s="81">
        <v>38327</v>
      </c>
      <c r="G1242" s="103">
        <v>2.9075000000000004E-2</v>
      </c>
      <c r="H1242" s="103">
        <v>3.1453000000000002E-2</v>
      </c>
      <c r="I1242" s="103">
        <v>3.5762000000000002E-2</v>
      </c>
      <c r="J1242" s="103"/>
      <c r="K1242" s="103">
        <v>4.2206E-2</v>
      </c>
    </row>
    <row r="1243" spans="4:11" ht="15.75" customHeight="1" x14ac:dyDescent="0.25">
      <c r="D1243" s="33"/>
      <c r="E1243" s="33"/>
      <c r="F1243" s="81">
        <v>38328</v>
      </c>
      <c r="G1243" s="103">
        <v>2.9321E-2</v>
      </c>
      <c r="H1243" s="103">
        <v>3.168E-2</v>
      </c>
      <c r="I1243" s="103">
        <v>3.5796999999999995E-2</v>
      </c>
      <c r="J1243" s="103"/>
      <c r="K1243" s="103">
        <v>4.2206E-2</v>
      </c>
    </row>
    <row r="1244" spans="4:11" ht="15.75" customHeight="1" x14ac:dyDescent="0.25">
      <c r="D1244" s="33"/>
      <c r="E1244" s="33"/>
      <c r="F1244" s="81">
        <v>38329</v>
      </c>
      <c r="G1244" s="103">
        <v>2.8910999999999999E-2</v>
      </c>
      <c r="H1244" s="103">
        <v>3.1005999999999999E-2</v>
      </c>
      <c r="I1244" s="103">
        <v>3.4927E-2</v>
      </c>
      <c r="J1244" s="103"/>
      <c r="K1244" s="103">
        <v>4.1182999999999997E-2</v>
      </c>
    </row>
    <row r="1245" spans="4:11" ht="15.75" customHeight="1" x14ac:dyDescent="0.25">
      <c r="D1245" s="33"/>
      <c r="E1245" s="33"/>
      <c r="F1245" s="81">
        <v>38330</v>
      </c>
      <c r="G1245" s="103">
        <v>2.9239999999999999E-2</v>
      </c>
      <c r="H1245" s="103">
        <v>3.1343999999999997E-2</v>
      </c>
      <c r="I1245" s="103">
        <v>3.5480999999999999E-2</v>
      </c>
      <c r="J1245" s="103"/>
      <c r="K1245" s="103">
        <v>4.1664000000000007E-2</v>
      </c>
    </row>
    <row r="1246" spans="4:11" ht="15.75" customHeight="1" x14ac:dyDescent="0.25">
      <c r="D1246" s="33"/>
      <c r="E1246" s="33"/>
      <c r="F1246" s="81">
        <v>38331</v>
      </c>
      <c r="G1246" s="103">
        <v>2.9323000000000002E-2</v>
      </c>
      <c r="H1246" s="103">
        <v>3.1347E-2</v>
      </c>
      <c r="I1246" s="103">
        <v>3.5275000000000001E-2</v>
      </c>
      <c r="J1246" s="103"/>
      <c r="K1246" s="103">
        <v>4.1489000000000005E-2</v>
      </c>
    </row>
    <row r="1247" spans="4:11" ht="15.75" customHeight="1" x14ac:dyDescent="0.25">
      <c r="D1247" s="33"/>
      <c r="E1247" s="33"/>
      <c r="F1247" s="81">
        <v>38334</v>
      </c>
      <c r="G1247" s="103">
        <v>2.9571999999999998E-2</v>
      </c>
      <c r="H1247" s="103">
        <v>3.1518000000000004E-2</v>
      </c>
      <c r="I1247" s="103">
        <v>3.5344E-2</v>
      </c>
      <c r="J1247" s="103"/>
      <c r="K1247" s="103">
        <v>4.147E-2</v>
      </c>
    </row>
    <row r="1248" spans="4:11" ht="15.75" customHeight="1" x14ac:dyDescent="0.25">
      <c r="D1248" s="33"/>
      <c r="E1248" s="33"/>
      <c r="F1248" s="81">
        <v>38335</v>
      </c>
      <c r="G1248" s="103">
        <v>2.9573000000000002E-2</v>
      </c>
      <c r="H1248" s="103">
        <v>3.1349000000000002E-2</v>
      </c>
      <c r="I1248" s="103">
        <v>3.5137000000000002E-2</v>
      </c>
      <c r="J1248" s="103"/>
      <c r="K1248" s="103">
        <v>4.1218999999999999E-2</v>
      </c>
    </row>
    <row r="1249" spans="4:11" ht="15.75" customHeight="1" x14ac:dyDescent="0.25">
      <c r="D1249" s="33"/>
      <c r="E1249" s="33"/>
      <c r="F1249" s="81">
        <v>38336</v>
      </c>
      <c r="G1249" s="103">
        <v>2.9325E-2</v>
      </c>
      <c r="H1249" s="103">
        <v>3.1067000000000001E-2</v>
      </c>
      <c r="I1249" s="103">
        <v>3.4759999999999999E-2</v>
      </c>
      <c r="J1249" s="103"/>
      <c r="K1249" s="103">
        <v>4.0738999999999997E-2</v>
      </c>
    </row>
    <row r="1250" spans="4:11" ht="15.75" customHeight="1" x14ac:dyDescent="0.25">
      <c r="D1250" s="33"/>
      <c r="E1250" s="33"/>
      <c r="F1250" s="81">
        <v>38337</v>
      </c>
      <c r="G1250" s="103">
        <v>2.9822999999999999E-2</v>
      </c>
      <c r="H1250" s="103">
        <v>3.1748999999999999E-2</v>
      </c>
      <c r="I1250" s="103">
        <v>3.5653999999999998E-2</v>
      </c>
      <c r="J1250" s="103"/>
      <c r="K1250" s="103">
        <v>4.1836000000000005E-2</v>
      </c>
    </row>
    <row r="1251" spans="4:11" ht="15.75" customHeight="1" x14ac:dyDescent="0.25">
      <c r="D1251" s="33"/>
      <c r="E1251" s="33"/>
      <c r="F1251" s="81">
        <v>38338</v>
      </c>
      <c r="G1251" s="103">
        <v>2.9994E-2</v>
      </c>
      <c r="H1251" s="103">
        <v>3.1924000000000001E-2</v>
      </c>
      <c r="I1251" s="103">
        <v>3.5757999999999998E-2</v>
      </c>
      <c r="J1251" s="103"/>
      <c r="K1251" s="103">
        <v>4.199E-2</v>
      </c>
    </row>
    <row r="1252" spans="4:11" ht="15.75" customHeight="1" x14ac:dyDescent="0.25">
      <c r="D1252" s="33"/>
      <c r="E1252" s="33"/>
      <c r="F1252" s="81">
        <v>38341</v>
      </c>
      <c r="G1252" s="103">
        <v>3.0245999999999999E-2</v>
      </c>
      <c r="H1252" s="103">
        <v>3.1981999999999997E-2</v>
      </c>
      <c r="I1252" s="103">
        <v>3.5688999999999999E-2</v>
      </c>
      <c r="J1252" s="103"/>
      <c r="K1252" s="103">
        <v>4.1835000000000004E-2</v>
      </c>
    </row>
    <row r="1253" spans="4:11" ht="15.75" customHeight="1" x14ac:dyDescent="0.25">
      <c r="D1253" s="33"/>
      <c r="E1253" s="33"/>
      <c r="F1253" s="81">
        <v>38342</v>
      </c>
      <c r="G1253" s="103">
        <v>3.0248000000000001E-2</v>
      </c>
      <c r="H1253" s="103">
        <v>3.1926999999999997E-2</v>
      </c>
      <c r="I1253" s="103">
        <v>3.5584999999999999E-2</v>
      </c>
      <c r="J1253" s="103"/>
      <c r="K1253" s="103">
        <v>4.1622000000000006E-2</v>
      </c>
    </row>
    <row r="1254" spans="4:11" ht="15.75" customHeight="1" x14ac:dyDescent="0.25">
      <c r="D1254" s="33"/>
      <c r="E1254" s="33"/>
      <c r="F1254" s="81">
        <v>38343</v>
      </c>
      <c r="G1254" s="103">
        <v>2.9998E-2</v>
      </c>
      <c r="H1254" s="103">
        <v>3.1757000000000001E-2</v>
      </c>
      <c r="I1254" s="103">
        <v>3.5550999999999999E-2</v>
      </c>
      <c r="J1254" s="103"/>
      <c r="K1254" s="103">
        <v>4.1931000000000003E-2</v>
      </c>
    </row>
    <row r="1255" spans="4:11" ht="15.75" customHeight="1" x14ac:dyDescent="0.25">
      <c r="D1255" s="33"/>
      <c r="E1255" s="33"/>
      <c r="F1255" s="81">
        <v>38344</v>
      </c>
      <c r="G1255" s="103">
        <v>3.0089000000000001E-2</v>
      </c>
      <c r="H1255" s="103">
        <v>3.1821000000000002E-2</v>
      </c>
      <c r="I1255" s="103">
        <v>3.569E-2</v>
      </c>
      <c r="J1255" s="103"/>
      <c r="K1255" s="103">
        <v>4.2241999999999995E-2</v>
      </c>
    </row>
    <row r="1256" spans="4:11" ht="15.75" customHeight="1" x14ac:dyDescent="0.25">
      <c r="D1256" s="33"/>
      <c r="E1256" s="33"/>
      <c r="F1256" s="81">
        <v>38348</v>
      </c>
      <c r="G1256" s="103">
        <v>3.0513999999999999E-2</v>
      </c>
      <c r="H1256" s="103">
        <v>3.2513E-2</v>
      </c>
      <c r="I1256" s="103">
        <v>3.6455000000000001E-2</v>
      </c>
      <c r="J1256" s="103"/>
      <c r="K1256" s="103">
        <v>4.2965000000000003E-2</v>
      </c>
    </row>
    <row r="1257" spans="4:11" ht="15.75" customHeight="1" x14ac:dyDescent="0.25">
      <c r="D1257" s="33"/>
      <c r="E1257" s="33"/>
      <c r="F1257" s="81">
        <v>38349</v>
      </c>
      <c r="G1257" s="103">
        <v>3.0683999999999999E-2</v>
      </c>
      <c r="H1257" s="103">
        <v>3.2570999999999996E-2</v>
      </c>
      <c r="I1257" s="103">
        <v>3.6490000000000002E-2</v>
      </c>
      <c r="J1257" s="103"/>
      <c r="K1257" s="103">
        <v>4.2906000000000007E-2</v>
      </c>
    </row>
    <row r="1258" spans="4:11" ht="15.75" customHeight="1" x14ac:dyDescent="0.25">
      <c r="D1258" s="33"/>
      <c r="E1258" s="33"/>
      <c r="F1258" s="81">
        <v>38350</v>
      </c>
      <c r="G1258" s="103">
        <v>3.1025E-2</v>
      </c>
      <c r="H1258" s="103">
        <v>3.2975999999999998E-2</v>
      </c>
      <c r="I1258" s="103">
        <v>3.6874999999999998E-2</v>
      </c>
      <c r="J1258" s="103"/>
      <c r="K1258" s="103">
        <v>4.3220000000000001E-2</v>
      </c>
    </row>
    <row r="1259" spans="4:11" ht="15.75" customHeight="1" x14ac:dyDescent="0.25">
      <c r="D1259" s="33"/>
      <c r="E1259" s="33"/>
      <c r="F1259" s="81">
        <v>38351</v>
      </c>
      <c r="G1259" s="103">
        <v>3.0811999999999999E-2</v>
      </c>
      <c r="H1259" s="103">
        <v>3.2460000000000003E-2</v>
      </c>
      <c r="I1259" s="103">
        <v>3.6282000000000002E-2</v>
      </c>
      <c r="J1259" s="103"/>
      <c r="K1259" s="103">
        <v>4.2534000000000002E-2</v>
      </c>
    </row>
    <row r="1260" spans="4:11" ht="15.75" customHeight="1" x14ac:dyDescent="0.25">
      <c r="D1260" s="33"/>
      <c r="E1260" s="33"/>
      <c r="F1260" s="81">
        <v>38352</v>
      </c>
      <c r="G1260" s="103">
        <v>3.0651000000000001E-2</v>
      </c>
      <c r="H1260" s="103">
        <v>3.2177999999999998E-2</v>
      </c>
      <c r="I1260" s="103">
        <v>3.6074000000000002E-2</v>
      </c>
      <c r="J1260" s="103"/>
      <c r="K1260" s="103">
        <v>4.2182000000000004E-2</v>
      </c>
    </row>
    <row r="1261" spans="4:11" ht="15.75" customHeight="1" x14ac:dyDescent="0.25">
      <c r="D1261" s="33"/>
      <c r="E1261" s="33"/>
      <c r="F1261" s="81">
        <v>38355</v>
      </c>
      <c r="G1261" s="103">
        <v>3.0896E-2</v>
      </c>
      <c r="H1261" s="103">
        <v>3.2525999999999999E-2</v>
      </c>
      <c r="I1261" s="103">
        <v>3.6213999999999996E-2</v>
      </c>
      <c r="J1261" s="103"/>
      <c r="K1261" s="103">
        <v>4.2104000000000003E-2</v>
      </c>
    </row>
    <row r="1262" spans="4:11" ht="15.75" customHeight="1" x14ac:dyDescent="0.25">
      <c r="D1262" s="33"/>
      <c r="E1262" s="33"/>
      <c r="F1262" s="81">
        <v>38356</v>
      </c>
      <c r="G1262" s="103">
        <v>3.1962000000000004E-2</v>
      </c>
      <c r="H1262" s="103">
        <v>3.3456E-2</v>
      </c>
      <c r="I1262" s="103">
        <v>3.7089999999999998E-2</v>
      </c>
      <c r="J1262" s="103"/>
      <c r="K1262" s="103">
        <v>4.2886000000000001E-2</v>
      </c>
    </row>
    <row r="1263" spans="4:11" ht="15.75" customHeight="1" x14ac:dyDescent="0.25">
      <c r="D1263" s="33"/>
      <c r="E1263" s="33"/>
      <c r="F1263" s="81">
        <v>38357</v>
      </c>
      <c r="G1263" s="103">
        <v>3.2045999999999998E-2</v>
      </c>
      <c r="H1263" s="103">
        <v>3.3633999999999997E-2</v>
      </c>
      <c r="I1263" s="103">
        <v>3.7161E-2</v>
      </c>
      <c r="J1263" s="103"/>
      <c r="K1263" s="103">
        <v>4.2807999999999999E-2</v>
      </c>
    </row>
    <row r="1264" spans="4:11" ht="15.75" customHeight="1" x14ac:dyDescent="0.25">
      <c r="D1264" s="33"/>
      <c r="E1264" s="33"/>
      <c r="F1264" s="81">
        <v>38358</v>
      </c>
      <c r="G1264" s="103">
        <v>3.1556000000000001E-2</v>
      </c>
      <c r="H1264" s="103">
        <v>3.3172E-2</v>
      </c>
      <c r="I1264" s="103">
        <v>3.6810999999999997E-2</v>
      </c>
      <c r="J1264" s="103"/>
      <c r="K1264" s="103">
        <v>4.2611999999999997E-2</v>
      </c>
    </row>
    <row r="1265" spans="4:11" ht="15.75" customHeight="1" x14ac:dyDescent="0.25">
      <c r="D1265" s="33"/>
      <c r="E1265" s="33"/>
      <c r="F1265" s="81">
        <v>38359</v>
      </c>
      <c r="G1265" s="103">
        <v>3.1890999999999996E-2</v>
      </c>
      <c r="H1265" s="103">
        <v>3.3589000000000001E-2</v>
      </c>
      <c r="I1265" s="103">
        <v>3.7130000000000003E-2</v>
      </c>
      <c r="J1265" s="103"/>
      <c r="K1265" s="103">
        <v>4.2689999999999999E-2</v>
      </c>
    </row>
    <row r="1266" spans="4:11" ht="15.75" customHeight="1" x14ac:dyDescent="0.25">
      <c r="D1266" s="33"/>
      <c r="E1266" s="33"/>
      <c r="F1266" s="81">
        <v>38362</v>
      </c>
      <c r="G1266" s="103">
        <v>3.2141000000000003E-2</v>
      </c>
      <c r="H1266" s="103">
        <v>3.3708999999999996E-2</v>
      </c>
      <c r="I1266" s="103">
        <v>3.7270999999999999E-2</v>
      </c>
      <c r="J1266" s="103"/>
      <c r="K1266" s="103">
        <v>4.2689999999999999E-2</v>
      </c>
    </row>
    <row r="1267" spans="4:11" ht="15.75" customHeight="1" x14ac:dyDescent="0.25">
      <c r="D1267" s="33"/>
      <c r="E1267" s="33"/>
      <c r="F1267" s="81">
        <v>38363</v>
      </c>
      <c r="G1267" s="103">
        <v>3.2060999999999999E-2</v>
      </c>
      <c r="H1267" s="103">
        <v>3.3654000000000003E-2</v>
      </c>
      <c r="I1267" s="103">
        <v>3.7061000000000004E-2</v>
      </c>
      <c r="J1267" s="103"/>
      <c r="K1267" s="103">
        <v>4.2356999999999999E-2</v>
      </c>
    </row>
    <row r="1268" spans="4:11" ht="15.75" customHeight="1" x14ac:dyDescent="0.25">
      <c r="D1268" s="33"/>
      <c r="E1268" s="33"/>
      <c r="F1268" s="81">
        <v>38364</v>
      </c>
      <c r="G1268" s="103">
        <v>3.2064000000000002E-2</v>
      </c>
      <c r="H1268" s="103">
        <v>3.3597999999999996E-2</v>
      </c>
      <c r="I1268" s="103">
        <v>3.6991999999999997E-2</v>
      </c>
      <c r="J1268" s="103"/>
      <c r="K1268" s="103">
        <v>4.2337E-2</v>
      </c>
    </row>
    <row r="1269" spans="4:11" ht="15.75" customHeight="1" x14ac:dyDescent="0.25">
      <c r="D1269" s="33"/>
      <c r="E1269" s="33"/>
      <c r="F1269" s="81">
        <v>38365</v>
      </c>
      <c r="G1269" s="103">
        <v>3.1733999999999998E-2</v>
      </c>
      <c r="H1269" s="103">
        <v>3.3132999999999996E-2</v>
      </c>
      <c r="I1269" s="103">
        <v>3.6526000000000003E-2</v>
      </c>
      <c r="J1269" s="103"/>
      <c r="K1269" s="103">
        <v>4.1634999999999998E-2</v>
      </c>
    </row>
    <row r="1270" spans="4:11" ht="15.75" customHeight="1" x14ac:dyDescent="0.25">
      <c r="D1270" s="33"/>
      <c r="E1270" s="33"/>
      <c r="F1270" s="81">
        <v>38366</v>
      </c>
      <c r="G1270" s="103">
        <v>3.2244000000000002E-2</v>
      </c>
      <c r="H1270" s="103">
        <v>3.3730000000000003E-2</v>
      </c>
      <c r="I1270" s="103">
        <v>3.7114000000000001E-2</v>
      </c>
      <c r="J1270" s="103"/>
      <c r="K1270" s="103">
        <v>4.2079999999999999E-2</v>
      </c>
    </row>
    <row r="1271" spans="4:11" ht="15.75" customHeight="1" x14ac:dyDescent="0.25">
      <c r="D1271" s="33"/>
      <c r="E1271" s="33"/>
      <c r="F1271" s="81">
        <v>38370</v>
      </c>
      <c r="G1271" s="103">
        <v>3.2249E-2</v>
      </c>
      <c r="H1271" s="103">
        <v>3.3798000000000002E-2</v>
      </c>
      <c r="I1271" s="103">
        <v>3.7045000000000002E-2</v>
      </c>
      <c r="J1271" s="103"/>
      <c r="K1271" s="103">
        <v>4.1848000000000003E-2</v>
      </c>
    </row>
    <row r="1272" spans="4:11" ht="15.75" customHeight="1" x14ac:dyDescent="0.25">
      <c r="D1272" s="33"/>
      <c r="E1272" s="33"/>
      <c r="F1272" s="81">
        <v>38371</v>
      </c>
      <c r="G1272" s="103">
        <v>3.2164999999999999E-2</v>
      </c>
      <c r="H1272" s="103">
        <v>3.3680000000000002E-2</v>
      </c>
      <c r="I1272" s="103">
        <v>3.7010000000000001E-2</v>
      </c>
      <c r="J1272" s="103"/>
      <c r="K1272" s="103">
        <v>4.1710999999999998E-2</v>
      </c>
    </row>
    <row r="1273" spans="4:11" ht="15.75" customHeight="1" x14ac:dyDescent="0.25">
      <c r="D1273" s="33"/>
      <c r="E1273" s="33"/>
      <c r="F1273" s="81">
        <v>38372</v>
      </c>
      <c r="G1273" s="103">
        <v>3.1833E-2</v>
      </c>
      <c r="H1273" s="103">
        <v>3.3389000000000002E-2</v>
      </c>
      <c r="I1273" s="103">
        <v>3.6732999999999995E-2</v>
      </c>
      <c r="J1273" s="103"/>
      <c r="K1273" s="103">
        <v>4.1614000000000005E-2</v>
      </c>
    </row>
    <row r="1274" spans="4:11" ht="15.75" customHeight="1" x14ac:dyDescent="0.25">
      <c r="D1274" s="33"/>
      <c r="E1274" s="33"/>
      <c r="F1274" s="81">
        <v>38373</v>
      </c>
      <c r="G1274" s="103">
        <v>3.1419000000000002E-2</v>
      </c>
      <c r="H1274" s="103">
        <v>3.2985E-2</v>
      </c>
      <c r="I1274" s="103">
        <v>3.6352000000000002E-2</v>
      </c>
      <c r="J1274" s="103"/>
      <c r="K1274" s="103">
        <v>4.1398999999999998E-2</v>
      </c>
    </row>
    <row r="1275" spans="4:11" ht="15.75" customHeight="1" x14ac:dyDescent="0.25">
      <c r="D1275" s="33"/>
      <c r="E1275" s="33"/>
      <c r="F1275" s="81">
        <v>38376</v>
      </c>
      <c r="G1275" s="103">
        <v>3.1842000000000002E-2</v>
      </c>
      <c r="H1275" s="103">
        <v>3.3283E-2</v>
      </c>
      <c r="I1275" s="103">
        <v>3.6456000000000002E-2</v>
      </c>
      <c r="J1275" s="103"/>
      <c r="K1275" s="103">
        <v>4.1203999999999998E-2</v>
      </c>
    </row>
    <row r="1276" spans="4:11" ht="15.75" customHeight="1" x14ac:dyDescent="0.25">
      <c r="D1276" s="33"/>
      <c r="E1276" s="33"/>
      <c r="F1276" s="81">
        <v>38377</v>
      </c>
      <c r="G1276" s="103">
        <v>3.2098000000000002E-2</v>
      </c>
      <c r="H1276" s="103">
        <v>3.3701000000000002E-2</v>
      </c>
      <c r="I1276" s="103">
        <v>3.7046000000000003E-2</v>
      </c>
      <c r="J1276" s="103"/>
      <c r="K1276" s="103">
        <v>4.1924999999999997E-2</v>
      </c>
    </row>
    <row r="1277" spans="4:11" ht="15.75" customHeight="1" x14ac:dyDescent="0.25">
      <c r="D1277" s="33"/>
      <c r="E1277" s="33"/>
      <c r="F1277" s="81">
        <v>38378</v>
      </c>
      <c r="G1277" s="103">
        <v>3.2522999999999996E-2</v>
      </c>
      <c r="H1277" s="103">
        <v>3.4001000000000003E-2</v>
      </c>
      <c r="I1277" s="103">
        <v>3.7254999999999996E-2</v>
      </c>
      <c r="J1277" s="103"/>
      <c r="K1277" s="103">
        <v>4.1963999999999994E-2</v>
      </c>
    </row>
    <row r="1278" spans="4:11" ht="15.75" customHeight="1" x14ac:dyDescent="0.25">
      <c r="D1278" s="33"/>
      <c r="E1278" s="33"/>
      <c r="F1278" s="81">
        <v>38379</v>
      </c>
      <c r="G1278" s="103">
        <v>3.2795999999999999E-2</v>
      </c>
      <c r="H1278" s="103">
        <v>3.4182999999999998E-2</v>
      </c>
      <c r="I1278" s="103">
        <v>3.7534999999999999E-2</v>
      </c>
      <c r="J1278" s="103"/>
      <c r="K1278" s="103">
        <v>4.2179000000000001E-2</v>
      </c>
    </row>
    <row r="1279" spans="4:11" ht="15.75" customHeight="1" x14ac:dyDescent="0.25">
      <c r="D1279" s="33"/>
      <c r="E1279" s="33"/>
      <c r="F1279" s="81">
        <v>38380</v>
      </c>
      <c r="G1279" s="103">
        <v>3.2551000000000004E-2</v>
      </c>
      <c r="H1279" s="103">
        <v>3.3836999999999999E-2</v>
      </c>
      <c r="I1279" s="103">
        <v>3.6907999999999996E-2</v>
      </c>
      <c r="J1279" s="103"/>
      <c r="K1279" s="103">
        <v>4.1397000000000003E-2</v>
      </c>
    </row>
    <row r="1280" spans="4:11" ht="15.75" customHeight="1" x14ac:dyDescent="0.25">
      <c r="D1280" s="33"/>
      <c r="E1280" s="33"/>
      <c r="F1280" s="81">
        <v>38383</v>
      </c>
      <c r="G1280" s="103">
        <v>3.2715999999999995E-2</v>
      </c>
      <c r="H1280" s="103">
        <v>3.3959999999999997E-2</v>
      </c>
      <c r="I1280" s="103">
        <v>3.6943000000000004E-2</v>
      </c>
      <c r="J1280" s="103"/>
      <c r="K1280" s="103">
        <v>4.1280000000000004E-2</v>
      </c>
    </row>
    <row r="1281" spans="4:11" ht="15.75" customHeight="1" x14ac:dyDescent="0.25">
      <c r="D1281" s="33"/>
      <c r="E1281" s="33"/>
      <c r="F1281" s="81">
        <v>38384</v>
      </c>
      <c r="G1281" s="103">
        <v>3.2799000000000002E-2</v>
      </c>
      <c r="H1281" s="103">
        <v>3.4023999999999999E-2</v>
      </c>
      <c r="I1281" s="103">
        <v>3.7012999999999997E-2</v>
      </c>
      <c r="J1281" s="103"/>
      <c r="K1281" s="103">
        <v>4.1376999999999997E-2</v>
      </c>
    </row>
    <row r="1282" spans="4:11" ht="15.75" customHeight="1" x14ac:dyDescent="0.25">
      <c r="D1282" s="33"/>
      <c r="E1282" s="33"/>
      <c r="F1282" s="81">
        <v>38385</v>
      </c>
      <c r="G1282" s="103">
        <v>3.3128000000000005E-2</v>
      </c>
      <c r="H1282" s="103">
        <v>3.4386E-2</v>
      </c>
      <c r="I1282" s="103">
        <v>3.7222999999999999E-2</v>
      </c>
      <c r="J1282" s="103"/>
      <c r="K1282" s="103">
        <v>4.1395999999999995E-2</v>
      </c>
    </row>
    <row r="1283" spans="4:11" ht="15.75" customHeight="1" x14ac:dyDescent="0.25">
      <c r="D1283" s="33"/>
      <c r="E1283" s="33"/>
      <c r="F1283" s="81">
        <v>38386</v>
      </c>
      <c r="G1283" s="103">
        <v>3.3376999999999997E-2</v>
      </c>
      <c r="H1283" s="103">
        <v>3.4750000000000003E-2</v>
      </c>
      <c r="I1283" s="103">
        <v>3.7608000000000003E-2</v>
      </c>
      <c r="J1283" s="103"/>
      <c r="K1283" s="103">
        <v>4.163E-2</v>
      </c>
    </row>
    <row r="1284" spans="4:11" ht="15.75" customHeight="1" x14ac:dyDescent="0.25">
      <c r="D1284" s="33"/>
      <c r="E1284" s="33"/>
      <c r="F1284" s="81">
        <v>38387</v>
      </c>
      <c r="G1284" s="103">
        <v>3.2808000000000004E-2</v>
      </c>
      <c r="H1284" s="103">
        <v>3.4103000000000001E-2</v>
      </c>
      <c r="I1284" s="103">
        <v>3.6699999999999997E-2</v>
      </c>
      <c r="J1284" s="103"/>
      <c r="K1284" s="103">
        <v>4.0753000000000004E-2</v>
      </c>
    </row>
    <row r="1285" spans="4:11" ht="15.75" customHeight="1" x14ac:dyDescent="0.25">
      <c r="D1285" s="33"/>
      <c r="E1285" s="33"/>
      <c r="F1285" s="81">
        <v>38390</v>
      </c>
      <c r="G1285" s="103">
        <v>3.2974000000000003E-2</v>
      </c>
      <c r="H1285" s="103">
        <v>3.4227E-2</v>
      </c>
      <c r="I1285" s="103">
        <v>3.6665000000000003E-2</v>
      </c>
      <c r="J1285" s="103"/>
      <c r="K1285" s="103">
        <v>4.0500999999999995E-2</v>
      </c>
    </row>
    <row r="1286" spans="4:11" ht="15.75" customHeight="1" x14ac:dyDescent="0.25">
      <c r="D1286" s="33"/>
      <c r="E1286" s="33"/>
      <c r="F1286" s="81">
        <v>38391</v>
      </c>
      <c r="G1286" s="103">
        <v>3.3058999999999998E-2</v>
      </c>
      <c r="H1286" s="103">
        <v>3.4230999999999998E-2</v>
      </c>
      <c r="I1286" s="103">
        <v>3.6595000000000003E-2</v>
      </c>
      <c r="J1286" s="103"/>
      <c r="K1286" s="103">
        <v>4.0153000000000001E-2</v>
      </c>
    </row>
    <row r="1287" spans="4:11" ht="15.75" customHeight="1" x14ac:dyDescent="0.25">
      <c r="D1287" s="33"/>
      <c r="E1287" s="33"/>
      <c r="F1287" s="81">
        <v>38392</v>
      </c>
      <c r="G1287" s="103">
        <v>3.2318E-2</v>
      </c>
      <c r="H1287" s="103">
        <v>3.3750000000000002E-2</v>
      </c>
      <c r="I1287" s="103">
        <v>3.5790000000000002E-2</v>
      </c>
      <c r="J1287" s="103"/>
      <c r="K1287" s="103">
        <v>3.9789999999999999E-2</v>
      </c>
    </row>
    <row r="1288" spans="4:11" ht="15.75" customHeight="1" x14ac:dyDescent="0.25">
      <c r="D1288" s="33"/>
      <c r="E1288" s="33"/>
      <c r="F1288" s="81">
        <v>38393</v>
      </c>
      <c r="G1288" s="103">
        <v>3.2898000000000004E-2</v>
      </c>
      <c r="H1288" s="103">
        <v>3.4412999999999999E-2</v>
      </c>
      <c r="I1288" s="103">
        <v>3.6621000000000001E-2</v>
      </c>
      <c r="J1288" s="103"/>
      <c r="K1288" s="103">
        <v>4.0888000000000001E-2</v>
      </c>
    </row>
    <row r="1289" spans="4:11" ht="15.75" customHeight="1" x14ac:dyDescent="0.25">
      <c r="D1289" s="33"/>
      <c r="E1289" s="33"/>
      <c r="F1289" s="81">
        <v>38394</v>
      </c>
      <c r="G1289" s="103">
        <v>3.3236000000000002E-2</v>
      </c>
      <c r="H1289" s="103">
        <v>3.4744999999999998E-2</v>
      </c>
      <c r="I1289" s="103">
        <v>3.6863E-2</v>
      </c>
      <c r="J1289" s="103"/>
      <c r="K1289" s="103">
        <v>4.0843999999999998E-2</v>
      </c>
    </row>
    <row r="1290" spans="4:11" ht="15.75" customHeight="1" x14ac:dyDescent="0.25">
      <c r="D1290" s="33"/>
      <c r="E1290" s="33"/>
      <c r="F1290" s="81">
        <v>38397</v>
      </c>
      <c r="G1290" s="103">
        <v>3.3488000000000004E-2</v>
      </c>
      <c r="H1290" s="103">
        <v>3.4911999999999999E-2</v>
      </c>
      <c r="I1290" s="103">
        <v>3.6898E-2</v>
      </c>
      <c r="J1290" s="103"/>
      <c r="K1290" s="103">
        <v>4.0689999999999997E-2</v>
      </c>
    </row>
    <row r="1291" spans="4:11" ht="15.75" customHeight="1" x14ac:dyDescent="0.25">
      <c r="D1291" s="33"/>
      <c r="E1291" s="33"/>
      <c r="F1291" s="81">
        <v>38398</v>
      </c>
      <c r="G1291" s="103">
        <v>3.3406999999999999E-2</v>
      </c>
      <c r="H1291" s="103">
        <v>3.4967999999999999E-2</v>
      </c>
      <c r="I1291" s="103">
        <v>3.7072000000000001E-2</v>
      </c>
      <c r="J1291" s="103"/>
      <c r="K1291" s="103">
        <v>4.0960000000000003E-2</v>
      </c>
    </row>
    <row r="1292" spans="4:11" ht="15.75" customHeight="1" x14ac:dyDescent="0.25">
      <c r="D1292" s="33"/>
      <c r="E1292" s="33"/>
      <c r="F1292" s="81">
        <v>38399</v>
      </c>
      <c r="G1292" s="103">
        <v>3.3995000000000004E-2</v>
      </c>
      <c r="H1292" s="103">
        <v>3.5580000000000001E-2</v>
      </c>
      <c r="I1292" s="103">
        <v>3.7734000000000004E-2</v>
      </c>
      <c r="J1292" s="103"/>
      <c r="K1292" s="103">
        <v>4.1521000000000002E-2</v>
      </c>
    </row>
    <row r="1293" spans="4:11" ht="15.75" customHeight="1" x14ac:dyDescent="0.25">
      <c r="D1293" s="33"/>
      <c r="E1293" s="33"/>
      <c r="F1293" s="81">
        <v>38400</v>
      </c>
      <c r="G1293" s="103">
        <v>3.3579999999999999E-2</v>
      </c>
      <c r="H1293" s="103">
        <v>3.5359000000000002E-2</v>
      </c>
      <c r="I1293" s="103">
        <v>3.7735999999999999E-2</v>
      </c>
      <c r="J1293" s="103"/>
      <c r="K1293" s="103">
        <v>4.1794000000000005E-2</v>
      </c>
    </row>
    <row r="1294" spans="4:11" ht="15.75" customHeight="1" x14ac:dyDescent="0.25">
      <c r="D1294" s="33"/>
      <c r="E1294" s="33"/>
      <c r="F1294" s="81">
        <v>38401</v>
      </c>
      <c r="G1294" s="103">
        <v>3.4349999999999999E-2</v>
      </c>
      <c r="H1294" s="103">
        <v>3.6034000000000004E-2</v>
      </c>
      <c r="I1294" s="103">
        <v>3.8721999999999999E-2</v>
      </c>
      <c r="J1294" s="103"/>
      <c r="K1294" s="103">
        <v>4.2655000000000005E-2</v>
      </c>
    </row>
    <row r="1295" spans="4:11" ht="15.75" customHeight="1" x14ac:dyDescent="0.25">
      <c r="D1295" s="33"/>
      <c r="E1295" s="33"/>
      <c r="F1295" s="81">
        <v>38405</v>
      </c>
      <c r="G1295" s="103">
        <v>3.4272999999999998E-2</v>
      </c>
      <c r="H1295" s="103">
        <v>3.6150000000000002E-2</v>
      </c>
      <c r="I1295" s="103">
        <v>3.8690000000000002E-2</v>
      </c>
      <c r="J1295" s="103"/>
      <c r="K1295" s="103">
        <v>4.2853000000000002E-2</v>
      </c>
    </row>
    <row r="1296" spans="4:11" ht="15.75" customHeight="1" x14ac:dyDescent="0.25">
      <c r="D1296" s="33"/>
      <c r="E1296" s="33"/>
      <c r="F1296" s="81">
        <v>38406</v>
      </c>
      <c r="G1296" s="103">
        <v>3.4358E-2</v>
      </c>
      <c r="H1296" s="103">
        <v>3.6206000000000002E-2</v>
      </c>
      <c r="I1296" s="103">
        <v>3.8549E-2</v>
      </c>
      <c r="J1296" s="103"/>
      <c r="K1296" s="103">
        <v>4.2617000000000002E-2</v>
      </c>
    </row>
    <row r="1297" spans="4:11" ht="15.75" customHeight="1" x14ac:dyDescent="0.25">
      <c r="D1297" s="33"/>
      <c r="E1297" s="33"/>
      <c r="F1297" s="81">
        <v>38407</v>
      </c>
      <c r="G1297" s="103">
        <v>3.4784999999999996E-2</v>
      </c>
      <c r="H1297" s="103">
        <v>3.6657000000000002E-2</v>
      </c>
      <c r="I1297" s="103">
        <v>3.9009000000000002E-2</v>
      </c>
      <c r="J1297" s="103"/>
      <c r="K1297" s="103">
        <v>4.2832999999999996E-2</v>
      </c>
    </row>
    <row r="1298" spans="4:11" ht="15.75" customHeight="1" x14ac:dyDescent="0.25">
      <c r="D1298" s="33"/>
      <c r="E1298" s="33"/>
      <c r="F1298" s="81">
        <v>38408</v>
      </c>
      <c r="G1298" s="103">
        <v>3.5219E-2</v>
      </c>
      <c r="H1298" s="103">
        <v>3.6720999999999997E-2</v>
      </c>
      <c r="I1298" s="103">
        <v>3.8943999999999999E-2</v>
      </c>
      <c r="J1298" s="103"/>
      <c r="K1298" s="103">
        <v>4.2637999999999995E-2</v>
      </c>
    </row>
    <row r="1299" spans="4:11" ht="15.75" customHeight="1" x14ac:dyDescent="0.25">
      <c r="D1299" s="33"/>
      <c r="E1299" s="33"/>
      <c r="F1299" s="81">
        <v>38411</v>
      </c>
      <c r="G1299" s="103">
        <v>3.5958000000000004E-2</v>
      </c>
      <c r="H1299" s="103">
        <v>3.7627000000000001E-2</v>
      </c>
      <c r="I1299" s="103">
        <v>4.0114000000000004E-2</v>
      </c>
      <c r="J1299" s="103"/>
      <c r="K1299" s="103">
        <v>4.3765999999999999E-2</v>
      </c>
    </row>
    <row r="1300" spans="4:11" ht="15.75" customHeight="1" x14ac:dyDescent="0.25">
      <c r="D1300" s="33"/>
      <c r="E1300" s="33"/>
      <c r="F1300" s="81">
        <v>38412</v>
      </c>
      <c r="G1300" s="103">
        <v>3.5714000000000003E-2</v>
      </c>
      <c r="H1300" s="103">
        <v>3.7461000000000001E-2</v>
      </c>
      <c r="I1300" s="103">
        <v>3.9973999999999996E-2</v>
      </c>
      <c r="J1300" s="103"/>
      <c r="K1300" s="103">
        <v>4.3646999999999998E-2</v>
      </c>
    </row>
    <row r="1301" spans="4:11" ht="15.75" customHeight="1" x14ac:dyDescent="0.25">
      <c r="D1301" s="33"/>
      <c r="E1301" s="33"/>
      <c r="F1301" s="81">
        <v>38413</v>
      </c>
      <c r="G1301" s="103">
        <v>3.5552E-2</v>
      </c>
      <c r="H1301" s="103">
        <v>3.7350000000000001E-2</v>
      </c>
      <c r="I1301" s="103">
        <v>3.9940999999999997E-2</v>
      </c>
      <c r="J1301" s="103"/>
      <c r="K1301" s="103">
        <v>4.3766999999999993E-2</v>
      </c>
    </row>
    <row r="1302" spans="4:11" ht="15.75" customHeight="1" x14ac:dyDescent="0.25">
      <c r="D1302" s="33"/>
      <c r="E1302" s="33"/>
      <c r="F1302" s="81">
        <v>38414</v>
      </c>
      <c r="G1302" s="103">
        <v>3.5636000000000001E-2</v>
      </c>
      <c r="H1302" s="103">
        <v>3.7352999999999997E-2</v>
      </c>
      <c r="I1302" s="103">
        <v>3.9979000000000001E-2</v>
      </c>
      <c r="J1302" s="103"/>
      <c r="K1302" s="103">
        <v>4.3768000000000001E-2</v>
      </c>
    </row>
    <row r="1303" spans="4:11" ht="15.75" customHeight="1" x14ac:dyDescent="0.25">
      <c r="D1303" s="33"/>
      <c r="E1303" s="33"/>
      <c r="F1303" s="81">
        <v>38415</v>
      </c>
      <c r="G1303" s="103">
        <v>3.5560000000000001E-2</v>
      </c>
      <c r="H1303" s="103">
        <v>3.7191999999999996E-2</v>
      </c>
      <c r="I1303" s="103">
        <v>3.9559000000000004E-2</v>
      </c>
      <c r="J1303" s="103"/>
      <c r="K1303" s="103">
        <v>4.3075999999999996E-2</v>
      </c>
    </row>
    <row r="1304" spans="4:11" ht="15.75" customHeight="1" x14ac:dyDescent="0.25">
      <c r="D1304" s="33"/>
      <c r="E1304" s="33"/>
      <c r="F1304" s="81">
        <v>38418</v>
      </c>
      <c r="G1304" s="103">
        <v>3.5892E-2</v>
      </c>
      <c r="H1304" s="103">
        <v>3.7421999999999997E-2</v>
      </c>
      <c r="I1304" s="103">
        <v>3.9774999999999998E-2</v>
      </c>
      <c r="J1304" s="103"/>
      <c r="K1304" s="103">
        <v>4.3075999999999996E-2</v>
      </c>
    </row>
    <row r="1305" spans="4:11" ht="15.75" customHeight="1" x14ac:dyDescent="0.25">
      <c r="D1305" s="33"/>
      <c r="E1305" s="33"/>
      <c r="F1305" s="81">
        <v>38419</v>
      </c>
      <c r="G1305" s="103">
        <v>3.6143000000000002E-2</v>
      </c>
      <c r="H1305" s="103">
        <v>3.7880999999999998E-2</v>
      </c>
      <c r="I1305" s="103">
        <v>4.0490000000000005E-2</v>
      </c>
      <c r="J1305" s="103"/>
      <c r="K1305" s="103">
        <v>4.3910999999999999E-2</v>
      </c>
    </row>
    <row r="1306" spans="4:11" ht="15.75" customHeight="1" x14ac:dyDescent="0.25">
      <c r="D1306" s="33"/>
      <c r="E1306" s="33"/>
      <c r="F1306" s="81">
        <v>38420</v>
      </c>
      <c r="G1306" s="103">
        <v>3.6562000000000004E-2</v>
      </c>
      <c r="H1306" s="103">
        <v>3.8628000000000003E-2</v>
      </c>
      <c r="I1306" s="103">
        <v>4.1425000000000003E-2</v>
      </c>
      <c r="J1306" s="103"/>
      <c r="K1306" s="103">
        <v>4.5195999999999993E-2</v>
      </c>
    </row>
    <row r="1307" spans="4:11" ht="15.75" customHeight="1" x14ac:dyDescent="0.25">
      <c r="D1307" s="33"/>
      <c r="E1307" s="33"/>
      <c r="F1307" s="81">
        <v>38421</v>
      </c>
      <c r="G1307" s="103">
        <v>3.6648E-2</v>
      </c>
      <c r="H1307" s="103">
        <v>3.8689000000000001E-2</v>
      </c>
      <c r="I1307" s="103">
        <v>4.1361999999999996E-2</v>
      </c>
      <c r="J1307" s="103"/>
      <c r="K1307" s="103">
        <v>4.4633000000000006E-2</v>
      </c>
    </row>
    <row r="1308" spans="4:11" ht="15.75" customHeight="1" x14ac:dyDescent="0.25">
      <c r="D1308" s="33"/>
      <c r="E1308" s="33"/>
      <c r="F1308" s="81">
        <v>38422</v>
      </c>
      <c r="G1308" s="103">
        <v>3.7159999999999999E-2</v>
      </c>
      <c r="H1308" s="103">
        <v>3.9392000000000003E-2</v>
      </c>
      <c r="I1308" s="103">
        <v>4.2168999999999998E-2</v>
      </c>
      <c r="J1308" s="103"/>
      <c r="K1308" s="103">
        <v>4.5422999999999998E-2</v>
      </c>
    </row>
    <row r="1309" spans="4:11" ht="15.75" customHeight="1" x14ac:dyDescent="0.25">
      <c r="D1309" s="33"/>
      <c r="E1309" s="33"/>
      <c r="F1309" s="81">
        <v>38425</v>
      </c>
      <c r="G1309" s="103">
        <v>3.7248000000000003E-2</v>
      </c>
      <c r="H1309" s="103">
        <v>3.9224000000000002E-2</v>
      </c>
      <c r="I1309" s="103">
        <v>4.1887999999999995E-2</v>
      </c>
      <c r="J1309" s="103"/>
      <c r="K1309" s="103">
        <v>4.5080000000000002E-2</v>
      </c>
    </row>
    <row r="1310" spans="4:11" ht="15.75" customHeight="1" x14ac:dyDescent="0.25">
      <c r="D1310" s="33"/>
      <c r="E1310" s="33"/>
      <c r="F1310" s="81">
        <v>38426</v>
      </c>
      <c r="G1310" s="103">
        <v>3.7336000000000001E-2</v>
      </c>
      <c r="H1310" s="103">
        <v>3.9460000000000002E-2</v>
      </c>
      <c r="I1310" s="103">
        <v>4.2205000000000006E-2</v>
      </c>
      <c r="J1310" s="103"/>
      <c r="K1310" s="103">
        <v>4.5444999999999999E-2</v>
      </c>
    </row>
    <row r="1311" spans="4:11" ht="15.75" customHeight="1" x14ac:dyDescent="0.25">
      <c r="D1311" s="33"/>
      <c r="E1311" s="33"/>
      <c r="F1311" s="81">
        <v>38427</v>
      </c>
      <c r="G1311" s="103">
        <v>3.7088999999999997E-2</v>
      </c>
      <c r="H1311" s="103">
        <v>3.9060999999999998E-2</v>
      </c>
      <c r="I1311" s="103">
        <v>4.1714000000000001E-2</v>
      </c>
      <c r="J1311" s="103"/>
      <c r="K1311" s="103">
        <v>4.5061999999999998E-2</v>
      </c>
    </row>
    <row r="1312" spans="4:11" ht="15.75" customHeight="1" x14ac:dyDescent="0.25">
      <c r="D1312" s="33"/>
      <c r="E1312" s="33"/>
      <c r="F1312" s="81">
        <v>38428</v>
      </c>
      <c r="G1312" s="103">
        <v>3.6672999999999997E-2</v>
      </c>
      <c r="H1312" s="103">
        <v>3.8603999999999999E-2</v>
      </c>
      <c r="I1312" s="103">
        <v>4.1327999999999997E-2</v>
      </c>
      <c r="J1312" s="103"/>
      <c r="K1312" s="103">
        <v>4.4640000000000006E-2</v>
      </c>
    </row>
    <row r="1313" spans="4:11" ht="15.75" customHeight="1" x14ac:dyDescent="0.25">
      <c r="D1313" s="33"/>
      <c r="E1313" s="33"/>
      <c r="F1313" s="81">
        <v>38429</v>
      </c>
      <c r="G1313" s="103">
        <v>3.6937000000000005E-2</v>
      </c>
      <c r="H1313" s="103">
        <v>3.8962999999999998E-2</v>
      </c>
      <c r="I1313" s="103">
        <v>4.1646000000000002E-2</v>
      </c>
      <c r="J1313" s="103"/>
      <c r="K1313" s="103">
        <v>4.5065999999999995E-2</v>
      </c>
    </row>
    <row r="1314" spans="4:11" ht="15.75" customHeight="1" x14ac:dyDescent="0.25">
      <c r="D1314" s="33"/>
      <c r="E1314" s="33"/>
      <c r="F1314" s="81">
        <v>38432</v>
      </c>
      <c r="G1314" s="103">
        <v>3.7109999999999997E-2</v>
      </c>
      <c r="H1314" s="103">
        <v>3.9084000000000001E-2</v>
      </c>
      <c r="I1314" s="103">
        <v>4.1717000000000004E-2</v>
      </c>
      <c r="J1314" s="103"/>
      <c r="K1314" s="103">
        <v>4.5228999999999998E-2</v>
      </c>
    </row>
    <row r="1315" spans="4:11" ht="15.75" customHeight="1" x14ac:dyDescent="0.25">
      <c r="D1315" s="33"/>
      <c r="E1315" s="33"/>
      <c r="F1315" s="81">
        <v>38433</v>
      </c>
      <c r="G1315" s="103">
        <v>3.8216E-2</v>
      </c>
      <c r="H1315" s="103">
        <v>4.0251000000000002E-2</v>
      </c>
      <c r="I1315" s="103">
        <v>4.3095999999999995E-2</v>
      </c>
      <c r="J1315" s="103"/>
      <c r="K1315" s="103">
        <v>4.6411000000000001E-2</v>
      </c>
    </row>
    <row r="1316" spans="4:11" ht="15.75" customHeight="1" x14ac:dyDescent="0.25">
      <c r="D1316" s="33"/>
      <c r="E1316" s="33"/>
      <c r="F1316" s="81">
        <v>38434</v>
      </c>
      <c r="G1316" s="103">
        <v>3.8136000000000003E-2</v>
      </c>
      <c r="H1316" s="103">
        <v>4.0140000000000002E-2</v>
      </c>
      <c r="I1316" s="103">
        <v>4.2708000000000003E-2</v>
      </c>
      <c r="J1316" s="103"/>
      <c r="K1316" s="103">
        <v>4.5841E-2</v>
      </c>
    </row>
    <row r="1317" spans="4:11" ht="15.75" customHeight="1" x14ac:dyDescent="0.25">
      <c r="D1317" s="33"/>
      <c r="E1317" s="33"/>
      <c r="F1317" s="81">
        <v>38435</v>
      </c>
      <c r="G1317" s="103">
        <v>3.8501000000000001E-2</v>
      </c>
      <c r="H1317" s="103">
        <v>4.0513E-2</v>
      </c>
      <c r="I1317" s="103">
        <v>4.3174000000000004E-2</v>
      </c>
      <c r="J1317" s="103"/>
      <c r="K1317" s="103">
        <v>4.5968000000000002E-2</v>
      </c>
    </row>
    <row r="1318" spans="4:11" ht="15.75" customHeight="1" x14ac:dyDescent="0.25">
      <c r="D1318" s="33"/>
      <c r="E1318" s="33"/>
      <c r="F1318" s="81">
        <v>38439</v>
      </c>
      <c r="G1318" s="103">
        <v>3.8684999999999997E-2</v>
      </c>
      <c r="H1318" s="103">
        <v>4.0643000000000006E-2</v>
      </c>
      <c r="I1318" s="103">
        <v>4.3319000000000003E-2</v>
      </c>
      <c r="J1318" s="103"/>
      <c r="K1318" s="103">
        <v>4.6399999999999997E-2</v>
      </c>
    </row>
    <row r="1319" spans="4:11" ht="15.75" customHeight="1" x14ac:dyDescent="0.25">
      <c r="D1319" s="33"/>
      <c r="E1319" s="33"/>
      <c r="F1319" s="81">
        <v>38440</v>
      </c>
      <c r="G1319" s="103">
        <v>3.8342000000000001E-2</v>
      </c>
      <c r="H1319" s="103">
        <v>4.0232000000000004E-2</v>
      </c>
      <c r="I1319" s="103">
        <v>4.2679000000000002E-2</v>
      </c>
      <c r="J1319" s="103"/>
      <c r="K1319" s="103">
        <v>4.5726000000000003E-2</v>
      </c>
    </row>
    <row r="1320" spans="4:11" ht="15.75" customHeight="1" x14ac:dyDescent="0.25">
      <c r="D1320" s="33"/>
      <c r="E1320" s="33"/>
      <c r="F1320" s="81">
        <v>38441</v>
      </c>
      <c r="G1320" s="103">
        <v>3.8261999999999997E-2</v>
      </c>
      <c r="H1320" s="103">
        <v>4.0003999999999998E-2</v>
      </c>
      <c r="I1320" s="103">
        <v>4.2431000000000003E-2</v>
      </c>
      <c r="J1320" s="103"/>
      <c r="K1320" s="103">
        <v>4.5461999999999995E-2</v>
      </c>
    </row>
    <row r="1321" spans="4:11" ht="15.75" customHeight="1" x14ac:dyDescent="0.25">
      <c r="D1321" s="33"/>
      <c r="E1321" s="33"/>
      <c r="F1321" s="81">
        <v>38442</v>
      </c>
      <c r="G1321" s="103">
        <v>3.7745000000000001E-2</v>
      </c>
      <c r="H1321" s="103">
        <v>3.9189000000000002E-2</v>
      </c>
      <c r="I1321" s="103">
        <v>4.1651999999999995E-2</v>
      </c>
      <c r="J1321" s="103"/>
      <c r="K1321" s="103">
        <v>4.4814999999999994E-2</v>
      </c>
    </row>
    <row r="1322" spans="4:11" ht="15.75" customHeight="1" x14ac:dyDescent="0.25">
      <c r="D1322" s="33"/>
      <c r="E1322" s="33"/>
      <c r="F1322" s="81">
        <v>38443</v>
      </c>
      <c r="G1322" s="103">
        <v>3.7250999999999999E-2</v>
      </c>
      <c r="H1322" s="103">
        <v>3.8734999999999999E-2</v>
      </c>
      <c r="I1322" s="103">
        <v>4.1228999999999995E-2</v>
      </c>
      <c r="J1322" s="103"/>
      <c r="K1322" s="103">
        <v>4.4475000000000001E-2</v>
      </c>
    </row>
    <row r="1323" spans="4:11" ht="15.75" customHeight="1" x14ac:dyDescent="0.25">
      <c r="D1323" s="33"/>
      <c r="E1323" s="33"/>
      <c r="F1323" s="81">
        <v>38446</v>
      </c>
      <c r="G1323" s="103">
        <v>3.7168E-2</v>
      </c>
      <c r="H1323" s="103">
        <v>3.8738999999999996E-2</v>
      </c>
      <c r="I1323" s="103">
        <v>4.1159000000000001E-2</v>
      </c>
      <c r="J1323" s="103"/>
      <c r="K1323" s="103">
        <v>4.4555999999999998E-2</v>
      </c>
    </row>
    <row r="1324" spans="4:11" ht="15.75" customHeight="1" x14ac:dyDescent="0.25">
      <c r="D1324" s="33"/>
      <c r="E1324" s="33"/>
      <c r="F1324" s="81">
        <v>38447</v>
      </c>
      <c r="G1324" s="103">
        <v>3.7166999999999999E-2</v>
      </c>
      <c r="H1324" s="103">
        <v>3.8801999999999996E-2</v>
      </c>
      <c r="I1324" s="103">
        <v>4.1265000000000003E-2</v>
      </c>
      <c r="J1324" s="103"/>
      <c r="K1324" s="103">
        <v>4.4678000000000002E-2</v>
      </c>
    </row>
    <row r="1325" spans="4:11" ht="15.75" customHeight="1" x14ac:dyDescent="0.25">
      <c r="D1325" s="33"/>
      <c r="E1325" s="33"/>
      <c r="F1325" s="81">
        <v>38448</v>
      </c>
      <c r="G1325" s="103">
        <v>3.6753999999999995E-2</v>
      </c>
      <c r="H1325" s="103">
        <v>3.8279000000000001E-2</v>
      </c>
      <c r="I1325" s="103">
        <v>4.0735E-2</v>
      </c>
      <c r="J1325" s="103"/>
      <c r="K1325" s="103">
        <v>4.4214999999999997E-2</v>
      </c>
    </row>
    <row r="1326" spans="4:11" ht="15.75" customHeight="1" x14ac:dyDescent="0.25">
      <c r="D1326" s="33"/>
      <c r="E1326" s="33"/>
      <c r="F1326" s="81">
        <v>38449</v>
      </c>
      <c r="G1326" s="103">
        <v>3.7166000000000005E-2</v>
      </c>
      <c r="H1326" s="103">
        <v>3.8810999999999998E-2</v>
      </c>
      <c r="I1326" s="103">
        <v>4.1302000000000005E-2</v>
      </c>
      <c r="J1326" s="103"/>
      <c r="K1326" s="103">
        <v>4.4802000000000002E-2</v>
      </c>
    </row>
    <row r="1327" spans="4:11" ht="15.75" customHeight="1" x14ac:dyDescent="0.25">
      <c r="D1327" s="33"/>
      <c r="E1327" s="33"/>
      <c r="F1327" s="81">
        <v>38450</v>
      </c>
      <c r="G1327" s="103">
        <v>3.7412000000000001E-2</v>
      </c>
      <c r="H1327" s="103">
        <v>3.8942999999999998E-2</v>
      </c>
      <c r="I1327" s="103">
        <v>4.1338999999999994E-2</v>
      </c>
      <c r="J1327" s="103"/>
      <c r="K1327" s="103">
        <v>4.4683E-2</v>
      </c>
    </row>
    <row r="1328" spans="4:11" ht="15.75" customHeight="1" x14ac:dyDescent="0.25">
      <c r="D1328" s="33"/>
      <c r="E1328" s="33"/>
      <c r="F1328" s="81">
        <v>38453</v>
      </c>
      <c r="G1328" s="103">
        <v>3.7162000000000001E-2</v>
      </c>
      <c r="H1328" s="103">
        <v>3.8771E-2</v>
      </c>
      <c r="I1328" s="103">
        <v>4.1055000000000001E-2</v>
      </c>
      <c r="J1328" s="103"/>
      <c r="K1328" s="103">
        <v>4.428E-2</v>
      </c>
    </row>
    <row r="1329" spans="4:11" ht="15.75" customHeight="1" x14ac:dyDescent="0.25">
      <c r="D1329" s="33"/>
      <c r="E1329" s="33"/>
      <c r="F1329" s="81">
        <v>38454</v>
      </c>
      <c r="G1329" s="103">
        <v>3.6829000000000001E-2</v>
      </c>
      <c r="H1329" s="103">
        <v>3.8126E-2</v>
      </c>
      <c r="I1329" s="103">
        <v>4.0277E-2</v>
      </c>
      <c r="J1329" s="103"/>
      <c r="K1329" s="103">
        <v>4.3518000000000001E-2</v>
      </c>
    </row>
    <row r="1330" spans="4:11" ht="15.75" customHeight="1" x14ac:dyDescent="0.25">
      <c r="D1330" s="33"/>
      <c r="E1330" s="33"/>
      <c r="F1330" s="81">
        <v>38455</v>
      </c>
      <c r="G1330" s="103">
        <v>3.6495E-2</v>
      </c>
      <c r="H1330" s="103">
        <v>3.7953000000000001E-2</v>
      </c>
      <c r="I1330" s="103">
        <v>4.0170999999999998E-2</v>
      </c>
      <c r="J1330" s="103"/>
      <c r="K1330" s="103">
        <v>4.3598999999999999E-2</v>
      </c>
    </row>
    <row r="1331" spans="4:11" ht="15.75" customHeight="1" x14ac:dyDescent="0.25">
      <c r="D1331" s="33"/>
      <c r="E1331" s="33"/>
      <c r="F1331" s="81">
        <v>38456</v>
      </c>
      <c r="G1331" s="103">
        <v>3.5494999999999999E-2</v>
      </c>
      <c r="H1331" s="103">
        <v>3.6838000000000003E-2</v>
      </c>
      <c r="I1331" s="103">
        <v>3.9375E-2</v>
      </c>
      <c r="J1331" s="103"/>
      <c r="K1331" s="103">
        <v>4.308E-2</v>
      </c>
    </row>
    <row r="1332" spans="4:11" ht="15.75" customHeight="1" x14ac:dyDescent="0.25">
      <c r="D1332" s="33"/>
      <c r="E1332" s="33"/>
      <c r="F1332" s="81">
        <v>38457</v>
      </c>
      <c r="G1332" s="103">
        <v>3.4902000000000002E-2</v>
      </c>
      <c r="H1332" s="103">
        <v>3.6260000000000001E-2</v>
      </c>
      <c r="I1332" s="103">
        <v>3.8714999999999999E-2</v>
      </c>
      <c r="J1332" s="103"/>
      <c r="K1332" s="103">
        <v>4.2405999999999999E-2</v>
      </c>
    </row>
    <row r="1333" spans="4:11" ht="15.75" customHeight="1" x14ac:dyDescent="0.25">
      <c r="D1333" s="33"/>
      <c r="E1333" s="33"/>
      <c r="F1333" s="81">
        <v>38460</v>
      </c>
      <c r="G1333" s="103">
        <v>3.5483000000000001E-2</v>
      </c>
      <c r="H1333" s="103">
        <v>3.6731E-2</v>
      </c>
      <c r="I1333" s="103">
        <v>3.9129999999999998E-2</v>
      </c>
      <c r="J1333" s="103"/>
      <c r="K1333" s="103">
        <v>4.2704000000000006E-2</v>
      </c>
    </row>
    <row r="1334" spans="4:11" ht="15.75" customHeight="1" x14ac:dyDescent="0.25">
      <c r="D1334" s="33"/>
      <c r="E1334" s="33"/>
      <c r="F1334" s="81">
        <v>38461</v>
      </c>
      <c r="G1334" s="103">
        <v>3.5062000000000003E-2</v>
      </c>
      <c r="H1334" s="103">
        <v>3.6143999999999996E-2</v>
      </c>
      <c r="I1334" s="103">
        <v>3.8504999999999998E-2</v>
      </c>
      <c r="J1334" s="103"/>
      <c r="K1334" s="103">
        <v>4.2108999999999994E-2</v>
      </c>
    </row>
    <row r="1335" spans="4:11" ht="15.75" customHeight="1" x14ac:dyDescent="0.25">
      <c r="D1335" s="33"/>
      <c r="E1335" s="33"/>
      <c r="F1335" s="81">
        <v>38462</v>
      </c>
      <c r="G1335" s="103">
        <v>3.4807000000000005E-2</v>
      </c>
      <c r="H1335" s="103">
        <v>3.5970000000000002E-2</v>
      </c>
      <c r="I1335" s="103">
        <v>3.8261999999999997E-2</v>
      </c>
      <c r="J1335" s="103"/>
      <c r="K1335" s="103">
        <v>4.1853000000000001E-2</v>
      </c>
    </row>
    <row r="1336" spans="4:11" ht="15.75" customHeight="1" x14ac:dyDescent="0.25">
      <c r="D1336" s="33"/>
      <c r="E1336" s="33"/>
      <c r="F1336" s="81">
        <v>38463</v>
      </c>
      <c r="G1336" s="103">
        <v>3.6227999999999996E-2</v>
      </c>
      <c r="H1336" s="103">
        <v>3.7332000000000004E-2</v>
      </c>
      <c r="I1336" s="103">
        <v>3.9580000000000004E-2</v>
      </c>
      <c r="J1336" s="103"/>
      <c r="K1336" s="103">
        <v>4.2945000000000004E-2</v>
      </c>
    </row>
    <row r="1337" spans="4:11" ht="15.75" customHeight="1" x14ac:dyDescent="0.25">
      <c r="D1337" s="33"/>
      <c r="E1337" s="33"/>
      <c r="F1337" s="81">
        <v>38464</v>
      </c>
      <c r="G1337" s="103">
        <v>3.5970000000000002E-2</v>
      </c>
      <c r="H1337" s="103">
        <v>3.7103999999999998E-2</v>
      </c>
      <c r="I1337" s="103">
        <v>3.916E-2</v>
      </c>
      <c r="J1337" s="103"/>
      <c r="K1337" s="103">
        <v>4.2449000000000001E-2</v>
      </c>
    </row>
    <row r="1338" spans="4:11" ht="15.75" customHeight="1" x14ac:dyDescent="0.25">
      <c r="D1338" s="33"/>
      <c r="E1338" s="33"/>
      <c r="F1338" s="81">
        <v>38467</v>
      </c>
      <c r="G1338" s="103">
        <v>3.6303999999999996E-2</v>
      </c>
      <c r="H1338" s="103">
        <v>3.7284999999999999E-2</v>
      </c>
      <c r="I1338" s="103">
        <v>3.9369000000000001E-2</v>
      </c>
      <c r="J1338" s="103"/>
      <c r="K1338" s="103">
        <v>4.2469E-2</v>
      </c>
    </row>
    <row r="1339" spans="4:11" ht="15.75" customHeight="1" x14ac:dyDescent="0.25">
      <c r="D1339" s="33"/>
      <c r="E1339" s="33"/>
      <c r="F1339" s="81">
        <v>38468</v>
      </c>
      <c r="G1339" s="103">
        <v>3.6472000000000004E-2</v>
      </c>
      <c r="H1339" s="103">
        <v>3.7467E-2</v>
      </c>
      <c r="I1339" s="103">
        <v>3.9543000000000002E-2</v>
      </c>
      <c r="J1339" s="103"/>
      <c r="K1339" s="103">
        <v>4.2648999999999999E-2</v>
      </c>
    </row>
    <row r="1340" spans="4:11" ht="15.75" customHeight="1" x14ac:dyDescent="0.25">
      <c r="D1340" s="33"/>
      <c r="E1340" s="33"/>
      <c r="F1340" s="81">
        <v>38469</v>
      </c>
      <c r="G1340" s="103">
        <v>3.6131000000000003E-2</v>
      </c>
      <c r="H1340" s="103">
        <v>3.7052999999999996E-2</v>
      </c>
      <c r="I1340" s="103">
        <v>3.9088999999999999E-2</v>
      </c>
      <c r="J1340" s="103"/>
      <c r="K1340" s="103">
        <v>4.2232000000000006E-2</v>
      </c>
    </row>
    <row r="1341" spans="4:11" ht="15.75" customHeight="1" x14ac:dyDescent="0.25">
      <c r="D1341" s="33"/>
      <c r="E1341" s="33"/>
      <c r="F1341" s="81">
        <v>38470</v>
      </c>
      <c r="G1341" s="103">
        <v>3.5594000000000001E-2</v>
      </c>
      <c r="H1341" s="103">
        <v>3.6164000000000002E-2</v>
      </c>
      <c r="I1341" s="103">
        <v>3.8115000000000003E-2</v>
      </c>
      <c r="J1341" s="103"/>
      <c r="K1341" s="103">
        <v>4.1442E-2</v>
      </c>
    </row>
    <row r="1342" spans="4:11" ht="15.75" customHeight="1" x14ac:dyDescent="0.25">
      <c r="D1342" s="33"/>
      <c r="E1342" s="33"/>
      <c r="F1342" s="81">
        <v>38471</v>
      </c>
      <c r="G1342" s="103">
        <v>3.6495E-2</v>
      </c>
      <c r="H1342" s="103">
        <v>3.7066000000000002E-2</v>
      </c>
      <c r="I1342" s="103">
        <v>3.8946999999999996E-2</v>
      </c>
      <c r="J1342" s="103"/>
      <c r="K1342" s="103">
        <v>4.1976000000000006E-2</v>
      </c>
    </row>
    <row r="1343" spans="4:11" ht="15.75" customHeight="1" x14ac:dyDescent="0.25">
      <c r="D1343" s="33"/>
      <c r="E1343" s="33"/>
      <c r="F1343" s="81">
        <v>38474</v>
      </c>
      <c r="G1343" s="103">
        <v>3.6248999999999997E-2</v>
      </c>
      <c r="H1343" s="103">
        <v>3.6888999999999998E-2</v>
      </c>
      <c r="I1343" s="103">
        <v>3.8737000000000001E-2</v>
      </c>
      <c r="J1343" s="103"/>
      <c r="K1343" s="103">
        <v>4.1858000000000006E-2</v>
      </c>
    </row>
    <row r="1344" spans="4:11" ht="15.75" customHeight="1" x14ac:dyDescent="0.25">
      <c r="D1344" s="33"/>
      <c r="E1344" s="33"/>
      <c r="F1344" s="81">
        <v>38475</v>
      </c>
      <c r="G1344" s="103">
        <v>3.6330000000000001E-2</v>
      </c>
      <c r="H1344" s="103">
        <v>3.6831999999999997E-2</v>
      </c>
      <c r="I1344" s="103">
        <v>3.8630999999999999E-2</v>
      </c>
      <c r="J1344" s="103"/>
      <c r="K1344" s="103">
        <v>4.1641000000000004E-2</v>
      </c>
    </row>
    <row r="1345" spans="4:11" ht="15.75" customHeight="1" x14ac:dyDescent="0.25">
      <c r="D1345" s="33"/>
      <c r="E1345" s="33"/>
      <c r="F1345" s="81">
        <v>38476</v>
      </c>
      <c r="G1345" s="103">
        <v>3.6082999999999997E-2</v>
      </c>
      <c r="H1345" s="103">
        <v>3.6775000000000002E-2</v>
      </c>
      <c r="I1345" s="103">
        <v>3.8525999999999998E-2</v>
      </c>
      <c r="J1345" s="103"/>
      <c r="K1345" s="103">
        <v>4.1859E-2</v>
      </c>
    </row>
    <row r="1346" spans="4:11" ht="15.75" customHeight="1" x14ac:dyDescent="0.25">
      <c r="D1346" s="33"/>
      <c r="E1346" s="33"/>
      <c r="F1346" s="81">
        <v>38477</v>
      </c>
      <c r="G1346" s="103">
        <v>3.5424999999999998E-2</v>
      </c>
      <c r="H1346" s="103">
        <v>3.6060000000000002E-2</v>
      </c>
      <c r="I1346" s="103">
        <v>3.8037000000000001E-2</v>
      </c>
      <c r="J1346" s="103"/>
      <c r="K1346" s="103">
        <v>4.1543000000000004E-2</v>
      </c>
    </row>
    <row r="1347" spans="4:11" ht="15.75" customHeight="1" x14ac:dyDescent="0.25">
      <c r="D1347" s="33"/>
      <c r="E1347" s="33"/>
      <c r="F1347" s="81">
        <v>38478</v>
      </c>
      <c r="G1347" s="103">
        <v>3.7155999999999995E-2</v>
      </c>
      <c r="H1347" s="103">
        <v>3.7810000000000003E-2</v>
      </c>
      <c r="I1347" s="103">
        <v>3.9502999999999996E-2</v>
      </c>
      <c r="J1347" s="103"/>
      <c r="K1347" s="103">
        <v>4.2576000000000003E-2</v>
      </c>
    </row>
    <row r="1348" spans="4:11" ht="15.75" customHeight="1" x14ac:dyDescent="0.25">
      <c r="D1348" s="33"/>
      <c r="E1348" s="33"/>
      <c r="F1348" s="81">
        <v>38481</v>
      </c>
      <c r="G1348" s="103">
        <v>3.7489000000000001E-2</v>
      </c>
      <c r="H1348" s="103">
        <v>3.8176000000000002E-2</v>
      </c>
      <c r="I1348" s="103">
        <v>3.9854000000000001E-2</v>
      </c>
      <c r="J1348" s="103"/>
      <c r="K1348" s="103">
        <v>4.2816E-2</v>
      </c>
    </row>
    <row r="1349" spans="4:11" ht="15.75" customHeight="1" x14ac:dyDescent="0.25">
      <c r="D1349" s="33"/>
      <c r="E1349" s="33"/>
      <c r="F1349" s="81">
        <v>38482</v>
      </c>
      <c r="G1349" s="103">
        <v>3.6659999999999998E-2</v>
      </c>
      <c r="H1349" s="103">
        <v>3.7394999999999998E-2</v>
      </c>
      <c r="I1349" s="103">
        <v>3.8975000000000003E-2</v>
      </c>
      <c r="J1349" s="103"/>
      <c r="K1349" s="103">
        <v>4.2000000000000003E-2</v>
      </c>
    </row>
    <row r="1350" spans="4:11" ht="15.75" customHeight="1" x14ac:dyDescent="0.25">
      <c r="D1350" s="33"/>
      <c r="E1350" s="33"/>
      <c r="F1350" s="81">
        <v>38483</v>
      </c>
      <c r="G1350" s="103">
        <v>3.6742999999999998E-2</v>
      </c>
      <c r="H1350" s="103">
        <v>3.7777999999999999E-2</v>
      </c>
      <c r="I1350" s="103">
        <v>3.9009999999999996E-2</v>
      </c>
      <c r="J1350" s="103"/>
      <c r="K1350" s="103">
        <v>4.2020000000000002E-2</v>
      </c>
    </row>
    <row r="1351" spans="4:11" ht="15.75" customHeight="1" x14ac:dyDescent="0.25">
      <c r="D1351" s="33"/>
      <c r="E1351" s="33"/>
      <c r="F1351" s="81">
        <v>38484</v>
      </c>
      <c r="G1351" s="103">
        <v>3.6410999999999999E-2</v>
      </c>
      <c r="H1351" s="103">
        <v>3.7444000000000005E-2</v>
      </c>
      <c r="I1351" s="103">
        <v>3.8646E-2</v>
      </c>
      <c r="J1351" s="103"/>
      <c r="K1351" s="103">
        <v>4.1703000000000004E-2</v>
      </c>
    </row>
    <row r="1352" spans="4:11" ht="15.75" customHeight="1" x14ac:dyDescent="0.25">
      <c r="D1352" s="33"/>
      <c r="E1352" s="33"/>
      <c r="F1352" s="81">
        <v>38485</v>
      </c>
      <c r="G1352" s="103">
        <v>3.5825999999999997E-2</v>
      </c>
      <c r="H1352" s="103">
        <v>3.6888999999999998E-2</v>
      </c>
      <c r="I1352" s="103">
        <v>3.8161E-2</v>
      </c>
      <c r="J1352" s="103"/>
      <c r="K1352" s="103">
        <v>4.1173000000000001E-2</v>
      </c>
    </row>
    <row r="1353" spans="4:11" ht="15.75" customHeight="1" x14ac:dyDescent="0.25">
      <c r="D1353" s="33"/>
      <c r="E1353" s="33"/>
      <c r="F1353" s="81">
        <v>38488</v>
      </c>
      <c r="G1353" s="103">
        <v>3.5908999999999996E-2</v>
      </c>
      <c r="H1353" s="103">
        <v>3.6998999999999997E-2</v>
      </c>
      <c r="I1353" s="103">
        <v>3.823E-2</v>
      </c>
      <c r="J1353" s="103"/>
      <c r="K1353" s="103">
        <v>4.1269E-2</v>
      </c>
    </row>
    <row r="1354" spans="4:11" ht="15.75" customHeight="1" x14ac:dyDescent="0.25">
      <c r="D1354" s="33"/>
      <c r="E1354" s="33"/>
      <c r="F1354" s="81">
        <v>38489</v>
      </c>
      <c r="G1354" s="103">
        <v>3.5908000000000002E-2</v>
      </c>
      <c r="H1354" s="103">
        <v>3.6886999999999996E-2</v>
      </c>
      <c r="I1354" s="103">
        <v>3.8091E-2</v>
      </c>
      <c r="J1354" s="103"/>
      <c r="K1354" s="103">
        <v>4.1134000000000004E-2</v>
      </c>
    </row>
    <row r="1355" spans="4:11" ht="15.75" customHeight="1" x14ac:dyDescent="0.25">
      <c r="D1355" s="33"/>
      <c r="E1355" s="33"/>
      <c r="F1355" s="81">
        <v>38490</v>
      </c>
      <c r="G1355" s="103">
        <v>3.5823000000000001E-2</v>
      </c>
      <c r="H1355" s="103">
        <v>3.6831000000000003E-2</v>
      </c>
      <c r="I1355" s="103">
        <v>3.7952E-2</v>
      </c>
      <c r="J1355" s="103"/>
      <c r="K1355" s="103">
        <v>4.0884000000000004E-2</v>
      </c>
    </row>
    <row r="1356" spans="4:11" ht="15.75" customHeight="1" x14ac:dyDescent="0.25">
      <c r="D1356" s="33"/>
      <c r="E1356" s="33"/>
      <c r="F1356" s="81">
        <v>38491</v>
      </c>
      <c r="G1356" s="103">
        <v>3.6324999999999996E-2</v>
      </c>
      <c r="H1356" s="103">
        <v>3.7330999999999996E-2</v>
      </c>
      <c r="I1356" s="103">
        <v>3.8471000000000005E-2</v>
      </c>
      <c r="J1356" s="103"/>
      <c r="K1356" s="103">
        <v>4.1115000000000006E-2</v>
      </c>
    </row>
    <row r="1357" spans="4:11" ht="15.75" customHeight="1" x14ac:dyDescent="0.25">
      <c r="D1357" s="33"/>
      <c r="E1357" s="33"/>
      <c r="F1357" s="81">
        <v>38492</v>
      </c>
      <c r="G1357" s="103">
        <v>3.6576999999999998E-2</v>
      </c>
      <c r="H1357" s="103">
        <v>3.7608999999999997E-2</v>
      </c>
      <c r="I1357" s="103">
        <v>3.8678999999999998E-2</v>
      </c>
      <c r="J1357" s="103"/>
      <c r="K1357" s="103">
        <v>4.1210000000000004E-2</v>
      </c>
    </row>
    <row r="1358" spans="4:11" ht="15.75" customHeight="1" x14ac:dyDescent="0.25">
      <c r="D1358" s="33"/>
      <c r="E1358" s="33"/>
      <c r="F1358" s="81">
        <v>38495</v>
      </c>
      <c r="G1358" s="103">
        <v>3.6156000000000001E-2</v>
      </c>
      <c r="H1358" s="103">
        <v>3.705E-2</v>
      </c>
      <c r="I1358" s="103">
        <v>3.8087000000000003E-2</v>
      </c>
      <c r="J1358" s="103"/>
      <c r="K1358" s="103">
        <v>4.0537999999999998E-2</v>
      </c>
    </row>
    <row r="1359" spans="4:11" ht="15.75" customHeight="1" x14ac:dyDescent="0.25">
      <c r="D1359" s="33"/>
      <c r="E1359" s="33"/>
      <c r="F1359" s="81">
        <v>38496</v>
      </c>
      <c r="G1359" s="103">
        <v>3.5901999999999996E-2</v>
      </c>
      <c r="H1359" s="103">
        <v>3.6713000000000003E-2</v>
      </c>
      <c r="I1359" s="103">
        <v>3.7705000000000002E-2</v>
      </c>
      <c r="J1359" s="103"/>
      <c r="K1359" s="103">
        <v>4.0271000000000001E-2</v>
      </c>
    </row>
    <row r="1360" spans="4:11" ht="15.75" customHeight="1" x14ac:dyDescent="0.25">
      <c r="D1360" s="33"/>
      <c r="E1360" s="33"/>
      <c r="F1360" s="81">
        <v>38497</v>
      </c>
      <c r="G1360" s="103">
        <v>3.5985999999999997E-2</v>
      </c>
      <c r="H1360" s="103">
        <v>3.6935999999999997E-2</v>
      </c>
      <c r="I1360" s="103">
        <v>3.8121000000000002E-2</v>
      </c>
      <c r="J1360" s="103"/>
      <c r="K1360" s="103">
        <v>4.0864000000000004E-2</v>
      </c>
    </row>
    <row r="1361" spans="4:11" ht="15.75" customHeight="1" x14ac:dyDescent="0.25">
      <c r="D1361" s="33"/>
      <c r="E1361" s="33"/>
      <c r="F1361" s="81">
        <v>38498</v>
      </c>
      <c r="G1361" s="103">
        <v>3.6225E-2</v>
      </c>
      <c r="H1361" s="103">
        <v>3.6991999999999997E-2</v>
      </c>
      <c r="I1361" s="103">
        <v>3.8121000000000002E-2</v>
      </c>
      <c r="J1361" s="103"/>
      <c r="K1361" s="103">
        <v>4.0787000000000004E-2</v>
      </c>
    </row>
    <row r="1362" spans="4:11" ht="15.75" customHeight="1" x14ac:dyDescent="0.25">
      <c r="D1362" s="33"/>
      <c r="E1362" s="33"/>
      <c r="F1362" s="81">
        <v>38499</v>
      </c>
      <c r="G1362" s="103">
        <v>3.6388999999999998E-2</v>
      </c>
      <c r="H1362" s="103">
        <v>3.7045000000000002E-2</v>
      </c>
      <c r="I1362" s="103">
        <v>3.8084E-2</v>
      </c>
      <c r="J1362" s="103"/>
      <c r="K1362" s="103">
        <v>4.0709000000000002E-2</v>
      </c>
    </row>
    <row r="1363" spans="4:11" ht="15.75" customHeight="1" x14ac:dyDescent="0.25">
      <c r="D1363" s="33"/>
      <c r="E1363" s="33"/>
      <c r="F1363" s="81">
        <v>38503</v>
      </c>
      <c r="G1363" s="103">
        <v>3.5735999999999997E-2</v>
      </c>
      <c r="H1363" s="103">
        <v>3.6255999999999997E-2</v>
      </c>
      <c r="I1363" s="103">
        <v>3.7351999999999996E-2</v>
      </c>
      <c r="J1363" s="103"/>
      <c r="K1363" s="103">
        <v>3.9809999999999998E-2</v>
      </c>
    </row>
    <row r="1364" spans="4:11" ht="15.75" customHeight="1" x14ac:dyDescent="0.25">
      <c r="D1364" s="33"/>
      <c r="E1364" s="33"/>
      <c r="F1364" s="81">
        <v>38504</v>
      </c>
      <c r="G1364" s="103">
        <v>3.4754E-2</v>
      </c>
      <c r="H1364" s="103">
        <v>3.5246E-2</v>
      </c>
      <c r="I1364" s="103">
        <v>3.6208999999999998E-2</v>
      </c>
      <c r="J1364" s="103"/>
      <c r="K1364" s="103">
        <v>3.8843999999999997E-2</v>
      </c>
    </row>
    <row r="1365" spans="4:11" ht="15.75" customHeight="1" x14ac:dyDescent="0.25">
      <c r="D1365" s="33"/>
      <c r="E1365" s="33"/>
      <c r="F1365" s="81">
        <v>38505</v>
      </c>
      <c r="G1365" s="103">
        <v>3.5243999999999998E-2</v>
      </c>
      <c r="H1365" s="103">
        <v>3.5693000000000003E-2</v>
      </c>
      <c r="I1365" s="103">
        <v>3.6554000000000003E-2</v>
      </c>
      <c r="J1365" s="103"/>
      <c r="K1365" s="103">
        <v>3.9031999999999997E-2</v>
      </c>
    </row>
    <row r="1366" spans="4:11" ht="15.75" customHeight="1" x14ac:dyDescent="0.25">
      <c r="D1366" s="33"/>
      <c r="E1366" s="33"/>
      <c r="F1366" s="81">
        <v>38506</v>
      </c>
      <c r="G1366" s="103">
        <v>3.5573E-2</v>
      </c>
      <c r="H1366" s="103">
        <v>3.6251000000000005E-2</v>
      </c>
      <c r="I1366" s="103">
        <v>3.7279E-2</v>
      </c>
      <c r="J1366" s="103"/>
      <c r="K1366" s="103">
        <v>3.9731999999999996E-2</v>
      </c>
    </row>
    <row r="1367" spans="4:11" ht="15.75" customHeight="1" x14ac:dyDescent="0.25">
      <c r="D1367" s="33"/>
      <c r="E1367" s="33"/>
      <c r="F1367" s="81">
        <v>38509</v>
      </c>
      <c r="G1367" s="103">
        <v>3.5739E-2</v>
      </c>
      <c r="H1367" s="103">
        <v>3.6193000000000003E-2</v>
      </c>
      <c r="I1367" s="103">
        <v>3.7139000000000005E-2</v>
      </c>
      <c r="J1367" s="103"/>
      <c r="K1367" s="103">
        <v>3.9522000000000002E-2</v>
      </c>
    </row>
    <row r="1368" spans="4:11" ht="15.75" customHeight="1" x14ac:dyDescent="0.25">
      <c r="D1368" s="33"/>
      <c r="E1368" s="33"/>
      <c r="F1368" s="81">
        <v>38510</v>
      </c>
      <c r="G1368" s="103">
        <v>3.5574000000000001E-2</v>
      </c>
      <c r="H1368" s="103">
        <v>3.5965999999999998E-2</v>
      </c>
      <c r="I1368" s="103">
        <v>3.6789999999999996E-2</v>
      </c>
      <c r="J1368" s="103"/>
      <c r="K1368" s="103">
        <v>3.9009999999999996E-2</v>
      </c>
    </row>
    <row r="1369" spans="4:11" ht="15.75" customHeight="1" x14ac:dyDescent="0.25">
      <c r="D1369" s="33"/>
      <c r="E1369" s="33"/>
      <c r="F1369" s="81">
        <v>38511</v>
      </c>
      <c r="G1369" s="103">
        <v>3.5987999999999999E-2</v>
      </c>
      <c r="H1369" s="103">
        <v>3.6360000000000003E-2</v>
      </c>
      <c r="I1369" s="103">
        <v>3.7172000000000004E-2</v>
      </c>
      <c r="J1369" s="103"/>
      <c r="K1369" s="103">
        <v>3.9330999999999998E-2</v>
      </c>
    </row>
    <row r="1370" spans="4:11" ht="15.75" customHeight="1" x14ac:dyDescent="0.25">
      <c r="D1370" s="33"/>
      <c r="E1370" s="33"/>
      <c r="F1370" s="81">
        <v>38512</v>
      </c>
      <c r="G1370" s="103">
        <v>3.6155E-2</v>
      </c>
      <c r="H1370" s="103">
        <v>3.6641E-2</v>
      </c>
      <c r="I1370" s="103">
        <v>3.739E-2</v>
      </c>
      <c r="J1370" s="103"/>
      <c r="K1370" s="103">
        <v>3.9483000000000004E-2</v>
      </c>
    </row>
    <row r="1371" spans="4:11" ht="15.75" customHeight="1" x14ac:dyDescent="0.25">
      <c r="D1371" s="33"/>
      <c r="E1371" s="33"/>
      <c r="F1371" s="81">
        <v>38513</v>
      </c>
      <c r="G1371" s="103">
        <v>3.6907999999999996E-2</v>
      </c>
      <c r="H1371" s="103">
        <v>3.7435000000000003E-2</v>
      </c>
      <c r="I1371" s="103">
        <v>3.8433000000000002E-2</v>
      </c>
      <c r="J1371" s="103"/>
      <c r="K1371" s="103">
        <v>4.0514000000000001E-2</v>
      </c>
    </row>
    <row r="1372" spans="4:11" ht="15.75" customHeight="1" x14ac:dyDescent="0.25">
      <c r="D1372" s="33"/>
      <c r="E1372" s="33"/>
      <c r="F1372" s="81">
        <v>38516</v>
      </c>
      <c r="G1372" s="103">
        <v>3.6909999999999998E-2</v>
      </c>
      <c r="H1372" s="103">
        <v>3.7605E-2</v>
      </c>
      <c r="I1372" s="103">
        <v>3.8641999999999996E-2</v>
      </c>
      <c r="J1372" s="103"/>
      <c r="K1372" s="103">
        <v>4.0918000000000003E-2</v>
      </c>
    </row>
    <row r="1373" spans="4:11" ht="15.75" customHeight="1" x14ac:dyDescent="0.25">
      <c r="D1373" s="33"/>
      <c r="E1373" s="33"/>
      <c r="F1373" s="81">
        <v>38517</v>
      </c>
      <c r="G1373" s="103">
        <v>3.6828E-2</v>
      </c>
      <c r="H1373" s="103">
        <v>3.7490999999999997E-2</v>
      </c>
      <c r="I1373" s="103">
        <v>3.8677000000000003E-2</v>
      </c>
      <c r="J1373" s="103"/>
      <c r="K1373" s="103">
        <v>4.1071999999999997E-2</v>
      </c>
    </row>
    <row r="1374" spans="4:11" ht="15.75" customHeight="1" x14ac:dyDescent="0.25">
      <c r="D1374" s="33"/>
      <c r="E1374" s="33"/>
      <c r="F1374" s="81">
        <v>38518</v>
      </c>
      <c r="G1374" s="103">
        <v>3.7082000000000004E-2</v>
      </c>
      <c r="H1374" s="103">
        <v>3.7662000000000001E-2</v>
      </c>
      <c r="I1374" s="103">
        <v>3.8782999999999998E-2</v>
      </c>
      <c r="J1374" s="103"/>
      <c r="K1374" s="103">
        <v>4.0994999999999997E-2</v>
      </c>
    </row>
    <row r="1375" spans="4:11" ht="15.75" customHeight="1" x14ac:dyDescent="0.25">
      <c r="D1375" s="33"/>
      <c r="E1375" s="33"/>
      <c r="F1375" s="81">
        <v>38519</v>
      </c>
      <c r="G1375" s="103">
        <v>3.6665000000000003E-2</v>
      </c>
      <c r="H1375" s="103">
        <v>3.7261999999999997E-2</v>
      </c>
      <c r="I1375" s="103">
        <v>3.8365000000000003E-2</v>
      </c>
      <c r="J1375" s="103"/>
      <c r="K1375" s="103">
        <v>4.0667000000000002E-2</v>
      </c>
    </row>
    <row r="1376" spans="4:11" ht="15.75" customHeight="1" x14ac:dyDescent="0.25">
      <c r="D1376" s="33"/>
      <c r="E1376" s="33"/>
      <c r="F1376" s="81">
        <v>38520</v>
      </c>
      <c r="G1376" s="103">
        <v>3.7006999999999998E-2</v>
      </c>
      <c r="H1376" s="103">
        <v>3.7547000000000004E-2</v>
      </c>
      <c r="I1376" s="103">
        <v>3.8612E-2</v>
      </c>
      <c r="J1376" s="103"/>
      <c r="K1376" s="103">
        <v>4.0704999999999998E-2</v>
      </c>
    </row>
    <row r="1377" spans="4:11" ht="15.75" customHeight="1" x14ac:dyDescent="0.25">
      <c r="D1377" s="33"/>
      <c r="E1377" s="33"/>
      <c r="F1377" s="81">
        <v>38523</v>
      </c>
      <c r="G1377" s="103">
        <v>3.7094000000000002E-2</v>
      </c>
      <c r="H1377" s="103">
        <v>3.7719000000000003E-2</v>
      </c>
      <c r="I1377" s="103">
        <v>3.8892999999999997E-2</v>
      </c>
      <c r="J1377" s="103"/>
      <c r="K1377" s="103">
        <v>4.1090999999999996E-2</v>
      </c>
    </row>
    <row r="1378" spans="4:11" ht="15.75" customHeight="1" x14ac:dyDescent="0.25">
      <c r="D1378" s="33"/>
      <c r="E1378" s="33"/>
      <c r="F1378" s="81">
        <v>38524</v>
      </c>
      <c r="G1378" s="103">
        <v>3.6843000000000001E-2</v>
      </c>
      <c r="H1378" s="103">
        <v>3.7260000000000001E-2</v>
      </c>
      <c r="I1378" s="103">
        <v>3.8263999999999999E-2</v>
      </c>
      <c r="J1378" s="103"/>
      <c r="K1378" s="103">
        <v>4.0396000000000001E-2</v>
      </c>
    </row>
    <row r="1379" spans="4:11" ht="15.75" customHeight="1" x14ac:dyDescent="0.25">
      <c r="D1379" s="33"/>
      <c r="E1379" s="33"/>
      <c r="F1379" s="81">
        <v>38525</v>
      </c>
      <c r="G1379" s="103">
        <v>3.6001999999999999E-2</v>
      </c>
      <c r="H1379" s="103">
        <v>3.6341999999999999E-2</v>
      </c>
      <c r="I1379" s="103">
        <v>3.7185000000000003E-2</v>
      </c>
      <c r="J1379" s="103"/>
      <c r="K1379" s="103">
        <v>3.9399999999999998E-2</v>
      </c>
    </row>
    <row r="1380" spans="4:11" ht="15.75" customHeight="1" x14ac:dyDescent="0.25">
      <c r="D1380" s="33"/>
      <c r="E1380" s="33"/>
      <c r="F1380" s="81">
        <v>38526</v>
      </c>
      <c r="G1380" s="103">
        <v>3.6087000000000001E-2</v>
      </c>
      <c r="H1380" s="103">
        <v>3.6456000000000002E-2</v>
      </c>
      <c r="I1380" s="103">
        <v>3.7324000000000003E-2</v>
      </c>
      <c r="J1380" s="103"/>
      <c r="K1380" s="103">
        <v>3.9514000000000001E-2</v>
      </c>
    </row>
    <row r="1381" spans="4:11" ht="15.75" customHeight="1" x14ac:dyDescent="0.25">
      <c r="D1381" s="33"/>
      <c r="E1381" s="33"/>
      <c r="F1381" s="81">
        <v>38527</v>
      </c>
      <c r="G1381" s="103">
        <v>3.5750999999999998E-2</v>
      </c>
      <c r="H1381" s="103">
        <v>3.6108000000000001E-2</v>
      </c>
      <c r="I1381" s="103">
        <v>3.6942000000000003E-2</v>
      </c>
      <c r="J1381" s="103"/>
      <c r="K1381" s="103">
        <v>3.9169999999999996E-2</v>
      </c>
    </row>
    <row r="1382" spans="4:11" ht="15.75" customHeight="1" x14ac:dyDescent="0.25">
      <c r="D1382" s="33"/>
      <c r="E1382" s="33"/>
      <c r="F1382" s="81">
        <v>38530</v>
      </c>
      <c r="G1382" s="103">
        <v>3.5751999999999999E-2</v>
      </c>
      <c r="H1382" s="103">
        <v>3.6049000000000005E-2</v>
      </c>
      <c r="I1382" s="103">
        <v>3.6803000000000002E-2</v>
      </c>
      <c r="J1382" s="103"/>
      <c r="K1382" s="103">
        <v>3.9016999999999996E-2</v>
      </c>
    </row>
    <row r="1383" spans="4:11" ht="15.75" customHeight="1" x14ac:dyDescent="0.25">
      <c r="D1383" s="33"/>
      <c r="E1383" s="33"/>
      <c r="F1383" s="81">
        <v>38531</v>
      </c>
      <c r="G1383" s="103">
        <v>3.6433E-2</v>
      </c>
      <c r="H1383" s="103">
        <v>3.6796000000000002E-2</v>
      </c>
      <c r="I1383" s="103">
        <v>3.7569999999999999E-2</v>
      </c>
      <c r="J1383" s="103"/>
      <c r="K1383" s="103">
        <v>3.9703000000000002E-2</v>
      </c>
    </row>
    <row r="1384" spans="4:11" ht="15.75" customHeight="1" x14ac:dyDescent="0.25">
      <c r="D1384" s="33"/>
      <c r="E1384" s="33"/>
      <c r="F1384" s="81">
        <v>38532</v>
      </c>
      <c r="G1384" s="103">
        <v>3.6520000000000004E-2</v>
      </c>
      <c r="H1384" s="103">
        <v>3.6795000000000001E-2</v>
      </c>
      <c r="I1384" s="103">
        <v>3.7571E-2</v>
      </c>
      <c r="J1384" s="103"/>
      <c r="K1384" s="103">
        <v>3.9779000000000002E-2</v>
      </c>
    </row>
    <row r="1385" spans="4:11" ht="15.75" customHeight="1" x14ac:dyDescent="0.25">
      <c r="D1385" s="33"/>
      <c r="E1385" s="33"/>
      <c r="F1385" s="81">
        <v>38533</v>
      </c>
      <c r="G1385" s="103">
        <v>3.6331000000000002E-2</v>
      </c>
      <c r="H1385" s="103">
        <v>3.6389999999999999E-2</v>
      </c>
      <c r="I1385" s="103">
        <v>3.6977999999999997E-2</v>
      </c>
      <c r="J1385" s="103"/>
      <c r="K1385" s="103">
        <v>3.9129999999999998E-2</v>
      </c>
    </row>
    <row r="1386" spans="4:11" ht="15.75" customHeight="1" x14ac:dyDescent="0.25">
      <c r="D1386" s="33"/>
      <c r="E1386" s="33"/>
      <c r="F1386" s="81">
        <v>38534</v>
      </c>
      <c r="G1386" s="103">
        <v>3.7400999999999997E-2</v>
      </c>
      <c r="H1386" s="103">
        <v>3.7661E-2</v>
      </c>
      <c r="I1386" s="103">
        <v>3.8239999999999996E-2</v>
      </c>
      <c r="J1386" s="103"/>
      <c r="K1386" s="103">
        <v>4.0488999999999997E-2</v>
      </c>
    </row>
    <row r="1387" spans="4:11" ht="15.75" customHeight="1" x14ac:dyDescent="0.25">
      <c r="D1387" s="33"/>
      <c r="E1387" s="33"/>
      <c r="F1387" s="81">
        <v>38538</v>
      </c>
      <c r="G1387" s="103">
        <v>3.7816000000000002E-2</v>
      </c>
      <c r="H1387" s="103">
        <v>3.8127000000000001E-2</v>
      </c>
      <c r="I1387" s="103">
        <v>3.8911000000000001E-2</v>
      </c>
      <c r="J1387" s="103"/>
      <c r="K1387" s="103">
        <v>4.1050000000000003E-2</v>
      </c>
    </row>
    <row r="1388" spans="4:11" ht="15.75" customHeight="1" x14ac:dyDescent="0.25">
      <c r="D1388" s="33"/>
      <c r="E1388" s="33"/>
      <c r="F1388" s="81">
        <v>38539</v>
      </c>
      <c r="G1388" s="103">
        <v>3.7650999999999997E-2</v>
      </c>
      <c r="H1388" s="103">
        <v>3.7952E-2</v>
      </c>
      <c r="I1388" s="103">
        <v>3.8593999999999996E-2</v>
      </c>
      <c r="J1388" s="103"/>
      <c r="K1388" s="103">
        <v>4.0682000000000003E-2</v>
      </c>
    </row>
    <row r="1389" spans="4:11" ht="15.75" customHeight="1" x14ac:dyDescent="0.25">
      <c r="D1389" s="33"/>
      <c r="E1389" s="33"/>
      <c r="F1389" s="81">
        <v>38540</v>
      </c>
      <c r="G1389" s="103">
        <v>3.7155999999999995E-2</v>
      </c>
      <c r="H1389" s="103">
        <v>3.7602999999999998E-2</v>
      </c>
      <c r="I1389" s="103">
        <v>3.8383E-2</v>
      </c>
      <c r="J1389" s="103"/>
      <c r="K1389" s="103">
        <v>4.0605000000000002E-2</v>
      </c>
    </row>
    <row r="1390" spans="4:11" ht="15.75" customHeight="1" x14ac:dyDescent="0.25">
      <c r="D1390" s="33"/>
      <c r="E1390" s="33"/>
      <c r="F1390" s="81">
        <v>38541</v>
      </c>
      <c r="G1390" s="103">
        <v>3.7656999999999996E-2</v>
      </c>
      <c r="H1390" s="103">
        <v>3.8012000000000004E-2</v>
      </c>
      <c r="I1390" s="103">
        <v>3.8774999999999997E-2</v>
      </c>
      <c r="J1390" s="103"/>
      <c r="K1390" s="103">
        <v>4.0913999999999999E-2</v>
      </c>
    </row>
    <row r="1391" spans="4:11" ht="15.75" customHeight="1" x14ac:dyDescent="0.25">
      <c r="D1391" s="33"/>
      <c r="E1391" s="33"/>
      <c r="F1391" s="81">
        <v>38544</v>
      </c>
      <c r="G1391" s="103">
        <v>3.7825000000000004E-2</v>
      </c>
      <c r="H1391" s="103">
        <v>3.8247000000000003E-2</v>
      </c>
      <c r="I1391" s="103">
        <v>3.8917E-2</v>
      </c>
      <c r="J1391" s="103"/>
      <c r="K1391" s="103">
        <v>4.0933000000000004E-2</v>
      </c>
    </row>
    <row r="1392" spans="4:11" ht="15.75" customHeight="1" x14ac:dyDescent="0.25">
      <c r="D1392" s="33"/>
      <c r="E1392" s="33"/>
      <c r="F1392" s="81">
        <v>38545</v>
      </c>
      <c r="G1392" s="103">
        <v>3.8327E-2</v>
      </c>
      <c r="H1392" s="103">
        <v>3.8717000000000001E-2</v>
      </c>
      <c r="I1392" s="103">
        <v>3.9379999999999998E-2</v>
      </c>
      <c r="J1392" s="103"/>
      <c r="K1392" s="103">
        <v>4.1420000000000005E-2</v>
      </c>
    </row>
    <row r="1393" spans="4:11" ht="15.75" customHeight="1" x14ac:dyDescent="0.25">
      <c r="D1393" s="33"/>
      <c r="E1393" s="33"/>
      <c r="F1393" s="81">
        <v>38546</v>
      </c>
      <c r="G1393" s="103">
        <v>3.8246000000000002E-2</v>
      </c>
      <c r="H1393" s="103">
        <v>3.8718000000000002E-2</v>
      </c>
      <c r="I1393" s="103">
        <v>3.9487999999999995E-2</v>
      </c>
      <c r="J1393" s="103"/>
      <c r="K1393" s="103">
        <v>4.1555999999999996E-2</v>
      </c>
    </row>
    <row r="1394" spans="4:11" ht="15.75" customHeight="1" x14ac:dyDescent="0.25">
      <c r="D1394" s="33"/>
      <c r="E1394" s="33"/>
      <c r="F1394" s="81">
        <v>38547</v>
      </c>
      <c r="G1394" s="103">
        <v>3.8332000000000005E-2</v>
      </c>
      <c r="H1394" s="103">
        <v>3.8894999999999999E-2</v>
      </c>
      <c r="I1394" s="103">
        <v>3.9689000000000002E-2</v>
      </c>
      <c r="J1394" s="103"/>
      <c r="K1394" s="103">
        <v>4.1731999999999998E-2</v>
      </c>
    </row>
    <row r="1395" spans="4:11" ht="15.75" customHeight="1" x14ac:dyDescent="0.25">
      <c r="D1395" s="33"/>
      <c r="E1395" s="33"/>
      <c r="F1395" s="81">
        <v>38548</v>
      </c>
      <c r="G1395" s="103">
        <v>3.8591E-2</v>
      </c>
      <c r="H1395" s="103">
        <v>3.9076E-2</v>
      </c>
      <c r="I1395" s="103">
        <v>3.9724000000000002E-2</v>
      </c>
      <c r="J1395" s="103"/>
      <c r="K1395" s="103">
        <v>4.1634999999999998E-2</v>
      </c>
    </row>
    <row r="1396" spans="4:11" ht="15.75" customHeight="1" x14ac:dyDescent="0.25">
      <c r="D1396" s="33"/>
      <c r="E1396" s="33"/>
      <c r="F1396" s="81">
        <v>38551</v>
      </c>
      <c r="G1396" s="103">
        <v>3.8847E-2</v>
      </c>
      <c r="H1396" s="103">
        <v>3.9372999999999998E-2</v>
      </c>
      <c r="I1396" s="103">
        <v>4.0178999999999999E-2</v>
      </c>
      <c r="J1396" s="103"/>
      <c r="K1396" s="103">
        <v>4.2203999999999998E-2</v>
      </c>
    </row>
    <row r="1397" spans="4:11" ht="15.75" customHeight="1" x14ac:dyDescent="0.25">
      <c r="D1397" s="33"/>
      <c r="E1397" s="33"/>
      <c r="F1397" s="81">
        <v>38552</v>
      </c>
      <c r="G1397" s="103">
        <v>3.8511999999999998E-2</v>
      </c>
      <c r="H1397" s="103">
        <v>3.9078000000000002E-2</v>
      </c>
      <c r="I1397" s="103">
        <v>3.9830000000000004E-2</v>
      </c>
      <c r="J1397" s="103"/>
      <c r="K1397" s="103">
        <v>4.1791999999999996E-2</v>
      </c>
    </row>
    <row r="1398" spans="4:11" ht="15.75" customHeight="1" x14ac:dyDescent="0.25">
      <c r="D1398" s="33"/>
      <c r="E1398" s="33"/>
      <c r="F1398" s="81">
        <v>38553</v>
      </c>
      <c r="G1398" s="103">
        <v>3.8683999999999996E-2</v>
      </c>
      <c r="H1398" s="103">
        <v>3.9139E-2</v>
      </c>
      <c r="I1398" s="103">
        <v>3.9759999999999997E-2</v>
      </c>
      <c r="J1398" s="103"/>
      <c r="K1398" s="103">
        <v>4.1576000000000002E-2</v>
      </c>
    </row>
    <row r="1399" spans="4:11" ht="15.75" customHeight="1" x14ac:dyDescent="0.25">
      <c r="D1399" s="33"/>
      <c r="E1399" s="33"/>
      <c r="F1399" s="81">
        <v>38554</v>
      </c>
      <c r="G1399" s="103">
        <v>3.9363999999999996E-2</v>
      </c>
      <c r="H1399" s="103">
        <v>3.9972000000000001E-2</v>
      </c>
      <c r="I1399" s="103">
        <v>4.0848000000000002E-2</v>
      </c>
      <c r="J1399" s="103"/>
      <c r="K1399" s="103">
        <v>4.2756999999999996E-2</v>
      </c>
    </row>
    <row r="1400" spans="4:11" ht="15.75" customHeight="1" x14ac:dyDescent="0.25">
      <c r="D1400" s="33"/>
      <c r="E1400" s="33"/>
      <c r="F1400" s="81">
        <v>38555</v>
      </c>
      <c r="G1400" s="103">
        <v>3.9035E-2</v>
      </c>
      <c r="H1400" s="103">
        <v>3.9560999999999999E-2</v>
      </c>
      <c r="I1400" s="103">
        <v>4.0321999999999997E-2</v>
      </c>
      <c r="J1400" s="103"/>
      <c r="K1400" s="103">
        <v>4.2185E-2</v>
      </c>
    </row>
    <row r="1401" spans="4:11" ht="15.75" customHeight="1" x14ac:dyDescent="0.25">
      <c r="D1401" s="33"/>
      <c r="E1401" s="33"/>
      <c r="F1401" s="81">
        <v>38558</v>
      </c>
      <c r="G1401" s="103">
        <v>3.9379999999999998E-2</v>
      </c>
      <c r="H1401" s="103">
        <v>3.9861000000000001E-2</v>
      </c>
      <c r="I1401" s="103">
        <v>4.0603999999999994E-2</v>
      </c>
      <c r="J1401" s="103"/>
      <c r="K1401" s="103">
        <v>4.2442000000000001E-2</v>
      </c>
    </row>
    <row r="1402" spans="4:11" ht="15.75" customHeight="1" x14ac:dyDescent="0.25">
      <c r="D1402" s="33"/>
      <c r="E1402" s="33"/>
      <c r="F1402" s="81">
        <v>38559</v>
      </c>
      <c r="G1402" s="103">
        <v>3.9298E-2</v>
      </c>
      <c r="H1402" s="103">
        <v>3.9803000000000005E-2</v>
      </c>
      <c r="I1402" s="103">
        <v>4.0499E-2</v>
      </c>
      <c r="J1402" s="103"/>
      <c r="K1402" s="103">
        <v>4.2244999999999998E-2</v>
      </c>
    </row>
    <row r="1403" spans="4:11" ht="15.75" customHeight="1" x14ac:dyDescent="0.25">
      <c r="D1403" s="33"/>
      <c r="E1403" s="33"/>
      <c r="F1403" s="81">
        <v>38560</v>
      </c>
      <c r="G1403" s="103">
        <v>3.9815000000000003E-2</v>
      </c>
      <c r="H1403" s="103">
        <v>4.0224000000000003E-2</v>
      </c>
      <c r="I1403" s="103">
        <v>4.0888000000000001E-2</v>
      </c>
      <c r="J1403" s="103"/>
      <c r="K1403" s="103">
        <v>4.2541000000000002E-2</v>
      </c>
    </row>
    <row r="1404" spans="4:11" ht="15.75" customHeight="1" x14ac:dyDescent="0.25">
      <c r="D1404" s="33"/>
      <c r="E1404" s="33"/>
      <c r="F1404" s="81">
        <v>38561</v>
      </c>
      <c r="G1404" s="103">
        <v>3.9405999999999997E-2</v>
      </c>
      <c r="H1404" s="103">
        <v>3.9747999999999999E-2</v>
      </c>
      <c r="I1404" s="103">
        <v>4.0325E-2</v>
      </c>
      <c r="J1404" s="103"/>
      <c r="K1404" s="103">
        <v>4.1890999999999998E-2</v>
      </c>
    </row>
    <row r="1405" spans="4:11" ht="15.75" customHeight="1" x14ac:dyDescent="0.25">
      <c r="D1405" s="33"/>
      <c r="E1405" s="33"/>
      <c r="F1405" s="81">
        <v>38562</v>
      </c>
      <c r="G1405" s="103">
        <v>4.0147000000000002E-2</v>
      </c>
      <c r="H1405" s="103">
        <v>4.0654000000000003E-2</v>
      </c>
      <c r="I1405" s="103">
        <v>4.1210000000000004E-2</v>
      </c>
      <c r="J1405" s="103"/>
      <c r="K1405" s="103">
        <v>4.2759999999999999E-2</v>
      </c>
    </row>
    <row r="1406" spans="4:11" ht="15.75" customHeight="1" x14ac:dyDescent="0.25">
      <c r="D1406" s="33"/>
      <c r="E1406" s="33"/>
      <c r="F1406" s="81">
        <v>38565</v>
      </c>
      <c r="G1406" s="103">
        <v>4.0313000000000002E-2</v>
      </c>
      <c r="H1406" s="103">
        <v>4.0716999999999996E-2</v>
      </c>
      <c r="I1406" s="103">
        <v>4.1494000000000003E-2</v>
      </c>
      <c r="J1406" s="103"/>
      <c r="K1406" s="103">
        <v>4.3098999999999998E-2</v>
      </c>
    </row>
    <row r="1407" spans="4:11" ht="15.75" customHeight="1" x14ac:dyDescent="0.25">
      <c r="D1407" s="33"/>
      <c r="E1407" s="33"/>
      <c r="F1407" s="81">
        <v>38566</v>
      </c>
      <c r="G1407" s="103">
        <v>4.0396999999999995E-2</v>
      </c>
      <c r="H1407" s="103">
        <v>4.0841000000000002E-2</v>
      </c>
      <c r="I1407" s="103">
        <v>4.1602E-2</v>
      </c>
      <c r="J1407" s="103"/>
      <c r="K1407" s="103">
        <v>4.3338000000000002E-2</v>
      </c>
    </row>
    <row r="1408" spans="4:11" ht="15.75" customHeight="1" x14ac:dyDescent="0.25">
      <c r="D1408" s="33"/>
      <c r="E1408" s="33"/>
      <c r="F1408" s="81">
        <v>38567</v>
      </c>
      <c r="G1408" s="103">
        <v>4.0067999999999999E-2</v>
      </c>
      <c r="H1408" s="103">
        <v>4.0541999999999995E-2</v>
      </c>
      <c r="I1408" s="103">
        <v>4.1176999999999998E-2</v>
      </c>
      <c r="J1408" s="103"/>
      <c r="K1408" s="103">
        <v>4.292E-2</v>
      </c>
    </row>
    <row r="1409" spans="4:11" ht="15.75" customHeight="1" x14ac:dyDescent="0.25">
      <c r="D1409" s="33"/>
      <c r="E1409" s="33"/>
      <c r="F1409" s="81">
        <v>38568</v>
      </c>
      <c r="G1409" s="103">
        <v>4.0316999999999999E-2</v>
      </c>
      <c r="H1409" s="103">
        <v>4.0785999999999996E-2</v>
      </c>
      <c r="I1409" s="103">
        <v>4.1390999999999997E-2</v>
      </c>
      <c r="J1409" s="103"/>
      <c r="K1409" s="103">
        <v>4.3120000000000006E-2</v>
      </c>
    </row>
    <row r="1410" spans="4:11" ht="15.75" customHeight="1" x14ac:dyDescent="0.25">
      <c r="D1410" s="33"/>
      <c r="E1410" s="33"/>
      <c r="F1410" s="81">
        <v>38569</v>
      </c>
      <c r="G1410" s="103">
        <v>4.0987999999999997E-2</v>
      </c>
      <c r="H1410" s="103">
        <v>4.1582999999999995E-2</v>
      </c>
      <c r="I1410" s="103">
        <v>4.2286000000000004E-2</v>
      </c>
      <c r="J1410" s="103"/>
      <c r="K1410" s="103">
        <v>4.3860999999999997E-2</v>
      </c>
    </row>
    <row r="1411" spans="4:11" ht="15.75" customHeight="1" x14ac:dyDescent="0.25">
      <c r="D1411" s="33"/>
      <c r="E1411" s="33"/>
      <c r="F1411" s="81">
        <v>38572</v>
      </c>
      <c r="G1411" s="103">
        <v>4.1491E-2</v>
      </c>
      <c r="H1411" s="103">
        <v>4.2133999999999998E-2</v>
      </c>
      <c r="I1411" s="103">
        <v>4.2752999999999999E-2</v>
      </c>
      <c r="J1411" s="103"/>
      <c r="K1411" s="103">
        <v>4.4184000000000001E-2</v>
      </c>
    </row>
    <row r="1412" spans="4:11" ht="15.75" customHeight="1" x14ac:dyDescent="0.25">
      <c r="D1412" s="33"/>
      <c r="E1412" s="33"/>
      <c r="F1412" s="81">
        <v>38573</v>
      </c>
      <c r="G1412" s="103">
        <v>4.1075999999999994E-2</v>
      </c>
      <c r="H1412" s="103">
        <v>4.1698000000000006E-2</v>
      </c>
      <c r="I1412" s="103">
        <v>4.2325000000000002E-2</v>
      </c>
      <c r="J1412" s="103"/>
      <c r="K1412" s="103">
        <v>4.3882999999999998E-2</v>
      </c>
    </row>
    <row r="1413" spans="4:11" ht="15.75" customHeight="1" x14ac:dyDescent="0.25">
      <c r="D1413" s="33"/>
      <c r="E1413" s="33"/>
      <c r="F1413" s="81">
        <v>38574</v>
      </c>
      <c r="G1413" s="103">
        <v>4.1162000000000004E-2</v>
      </c>
      <c r="H1413" s="103">
        <v>4.1753999999999999E-2</v>
      </c>
      <c r="I1413" s="103">
        <v>4.2327000000000004E-2</v>
      </c>
      <c r="J1413" s="103"/>
      <c r="K1413" s="103">
        <v>4.3902999999999998E-2</v>
      </c>
    </row>
    <row r="1414" spans="4:11" ht="15.75" customHeight="1" x14ac:dyDescent="0.25">
      <c r="D1414" s="33"/>
      <c r="E1414" s="33"/>
      <c r="F1414" s="81">
        <v>38575</v>
      </c>
      <c r="G1414" s="103">
        <v>4.0662999999999998E-2</v>
      </c>
      <c r="H1414" s="103">
        <v>4.1193999999999995E-2</v>
      </c>
      <c r="I1414" s="103">
        <v>4.1703999999999998E-2</v>
      </c>
      <c r="J1414" s="103"/>
      <c r="K1414" s="103">
        <v>4.3202999999999998E-2</v>
      </c>
    </row>
    <row r="1415" spans="4:11" ht="15.75" customHeight="1" x14ac:dyDescent="0.25">
      <c r="D1415" s="33"/>
      <c r="E1415" s="33"/>
      <c r="F1415" s="81">
        <v>38576</v>
      </c>
      <c r="G1415" s="103">
        <v>4.0332999999999994E-2</v>
      </c>
      <c r="H1415" s="103">
        <v>4.0746999999999998E-2</v>
      </c>
      <c r="I1415" s="103">
        <v>4.1144999999999994E-2</v>
      </c>
      <c r="J1415" s="103"/>
      <c r="K1415" s="103">
        <v>4.2423000000000002E-2</v>
      </c>
    </row>
    <row r="1416" spans="4:11" ht="15.75" customHeight="1" x14ac:dyDescent="0.25">
      <c r="D1416" s="33"/>
      <c r="E1416" s="33"/>
      <c r="F1416" s="81">
        <v>38579</v>
      </c>
      <c r="G1416" s="103">
        <v>4.0586999999999998E-2</v>
      </c>
      <c r="H1416" s="103">
        <v>4.1138000000000001E-2</v>
      </c>
      <c r="I1416" s="103">
        <v>4.1599000000000004E-2</v>
      </c>
      <c r="J1416" s="103"/>
      <c r="K1416" s="103">
        <v>4.2809999999999994E-2</v>
      </c>
    </row>
    <row r="1417" spans="4:11" ht="15.75" customHeight="1" x14ac:dyDescent="0.25">
      <c r="D1417" s="33"/>
      <c r="E1417" s="33"/>
      <c r="F1417" s="81">
        <v>38580</v>
      </c>
      <c r="G1417" s="103">
        <v>0.04</v>
      </c>
      <c r="H1417" s="103">
        <v>4.0355000000000002E-2</v>
      </c>
      <c r="I1417" s="103">
        <v>4.0726000000000005E-2</v>
      </c>
      <c r="J1417" s="103"/>
      <c r="K1417" s="103">
        <v>4.2055999999999996E-2</v>
      </c>
    </row>
    <row r="1418" spans="4:11" ht="15.75" customHeight="1" x14ac:dyDescent="0.25">
      <c r="D1418" s="33"/>
      <c r="E1418" s="33"/>
      <c r="F1418" s="81">
        <v>38581</v>
      </c>
      <c r="G1418" s="103">
        <v>4.0423000000000001E-2</v>
      </c>
      <c r="H1418" s="103">
        <v>4.0913000000000005E-2</v>
      </c>
      <c r="I1418" s="103">
        <v>4.1353999999999995E-2</v>
      </c>
      <c r="J1418" s="103"/>
      <c r="K1418" s="103">
        <v>4.2674000000000004E-2</v>
      </c>
    </row>
    <row r="1419" spans="4:11" ht="15.75" customHeight="1" x14ac:dyDescent="0.25">
      <c r="D1419" s="33"/>
      <c r="E1419" s="33"/>
      <c r="F1419" s="81">
        <v>38582</v>
      </c>
      <c r="G1419" s="103">
        <v>3.9834000000000001E-2</v>
      </c>
      <c r="H1419" s="103">
        <v>4.0239999999999998E-2</v>
      </c>
      <c r="I1419" s="103">
        <v>4.0655000000000004E-2</v>
      </c>
      <c r="J1419" s="103"/>
      <c r="K1419" s="103">
        <v>4.1978000000000001E-2</v>
      </c>
    </row>
    <row r="1420" spans="4:11" ht="15.75" customHeight="1" x14ac:dyDescent="0.25">
      <c r="D1420" s="33"/>
      <c r="E1420" s="33"/>
      <c r="F1420" s="81">
        <v>38583</v>
      </c>
      <c r="G1420" s="103">
        <v>4.0175999999999996E-2</v>
      </c>
      <c r="H1420" s="103">
        <v>4.0517000000000004E-2</v>
      </c>
      <c r="I1420" s="103">
        <v>4.0758999999999997E-2</v>
      </c>
      <c r="J1420" s="103"/>
      <c r="K1420" s="103">
        <v>4.2054000000000001E-2</v>
      </c>
    </row>
    <row r="1421" spans="4:11" ht="15.75" customHeight="1" x14ac:dyDescent="0.25">
      <c r="D1421" s="33"/>
      <c r="E1421" s="33"/>
      <c r="F1421" s="81">
        <v>38586</v>
      </c>
      <c r="G1421" s="103">
        <v>4.0092999999999997E-2</v>
      </c>
      <c r="H1421" s="103">
        <v>4.0404000000000002E-2</v>
      </c>
      <c r="I1421" s="103">
        <v>4.0723000000000002E-2</v>
      </c>
      <c r="J1421" s="103"/>
      <c r="K1421" s="103">
        <v>4.2072999999999999E-2</v>
      </c>
    </row>
    <row r="1422" spans="4:11" ht="15.75" customHeight="1" x14ac:dyDescent="0.25">
      <c r="D1422" s="33"/>
      <c r="E1422" s="33"/>
      <c r="F1422" s="81">
        <v>38587</v>
      </c>
      <c r="G1422" s="103">
        <v>3.9754999999999999E-2</v>
      </c>
      <c r="H1422" s="103">
        <v>4.0010000000000004E-2</v>
      </c>
      <c r="I1422" s="103">
        <v>4.0372999999999999E-2</v>
      </c>
      <c r="J1422" s="103"/>
      <c r="K1422" s="103">
        <v>4.1784000000000002E-2</v>
      </c>
    </row>
    <row r="1423" spans="4:11" ht="15.75" customHeight="1" x14ac:dyDescent="0.25">
      <c r="D1423" s="33"/>
      <c r="E1423" s="33"/>
      <c r="F1423" s="81">
        <v>38588</v>
      </c>
      <c r="G1423" s="103">
        <v>3.9670999999999998E-2</v>
      </c>
      <c r="H1423" s="103">
        <v>3.9952000000000001E-2</v>
      </c>
      <c r="I1423" s="103">
        <v>4.0267999999999998E-2</v>
      </c>
      <c r="J1423" s="103"/>
      <c r="K1423" s="103">
        <v>4.1649000000000005E-2</v>
      </c>
    </row>
    <row r="1424" spans="4:11" ht="15.75" customHeight="1" x14ac:dyDescent="0.25">
      <c r="D1424" s="33"/>
      <c r="E1424" s="33"/>
      <c r="F1424" s="81">
        <v>38589</v>
      </c>
      <c r="G1424" s="103">
        <v>0.04</v>
      </c>
      <c r="H1424" s="103">
        <v>4.0175000000000002E-2</v>
      </c>
      <c r="I1424" s="103">
        <v>4.0336999999999998E-2</v>
      </c>
      <c r="J1424" s="103"/>
      <c r="K1424" s="103">
        <v>4.1553000000000007E-2</v>
      </c>
    </row>
    <row r="1425" spans="4:11" ht="15.75" customHeight="1" x14ac:dyDescent="0.25">
      <c r="D1425" s="33"/>
      <c r="E1425" s="33"/>
      <c r="F1425" s="81">
        <v>38590</v>
      </c>
      <c r="G1425" s="103">
        <v>4.0656999999999999E-2</v>
      </c>
      <c r="H1425" s="103">
        <v>4.0736000000000001E-2</v>
      </c>
      <c r="I1425" s="103">
        <v>4.0861000000000001E-2</v>
      </c>
      <c r="J1425" s="103"/>
      <c r="K1425" s="103">
        <v>4.1860000000000001E-2</v>
      </c>
    </row>
    <row r="1426" spans="4:11" ht="15.75" customHeight="1" x14ac:dyDescent="0.25">
      <c r="D1426" s="33"/>
      <c r="E1426" s="33"/>
      <c r="F1426" s="81">
        <v>38593</v>
      </c>
      <c r="G1426" s="103">
        <v>4.0492999999999994E-2</v>
      </c>
      <c r="H1426" s="103">
        <v>4.0566000000000005E-2</v>
      </c>
      <c r="I1426" s="103">
        <v>4.0719999999999999E-2</v>
      </c>
      <c r="J1426" s="103"/>
      <c r="K1426" s="103">
        <v>4.1666999999999996E-2</v>
      </c>
    </row>
    <row r="1427" spans="4:11" ht="15.75" customHeight="1" x14ac:dyDescent="0.25">
      <c r="D1427" s="33"/>
      <c r="E1427" s="33"/>
      <c r="F1427" s="81">
        <v>38594</v>
      </c>
      <c r="G1427" s="103">
        <v>3.9344000000000004E-2</v>
      </c>
      <c r="H1427" s="103">
        <v>3.9435999999999999E-2</v>
      </c>
      <c r="I1427" s="103">
        <v>3.9634999999999997E-2</v>
      </c>
      <c r="J1427" s="103"/>
      <c r="K1427" s="103">
        <v>4.0898999999999998E-2</v>
      </c>
    </row>
    <row r="1428" spans="4:11" ht="15.75" customHeight="1" x14ac:dyDescent="0.25">
      <c r="D1428" s="33"/>
      <c r="E1428" s="33"/>
      <c r="F1428" s="81">
        <v>38595</v>
      </c>
      <c r="G1428" s="103">
        <v>3.8114000000000002E-2</v>
      </c>
      <c r="H1428" s="103">
        <v>3.8196000000000001E-2</v>
      </c>
      <c r="I1428" s="103">
        <v>3.8589999999999999E-2</v>
      </c>
      <c r="J1428" s="103"/>
      <c r="K1428" s="103">
        <v>4.0136999999999999E-2</v>
      </c>
    </row>
    <row r="1429" spans="4:11" ht="15.75" customHeight="1" x14ac:dyDescent="0.25">
      <c r="D1429" s="33"/>
      <c r="E1429" s="33"/>
      <c r="F1429" s="81">
        <v>38596</v>
      </c>
      <c r="G1429" s="103">
        <v>3.7211000000000001E-2</v>
      </c>
      <c r="H1429" s="103">
        <v>3.7575999999999998E-2</v>
      </c>
      <c r="I1429" s="103">
        <v>3.8275999999999998E-2</v>
      </c>
      <c r="J1429" s="103"/>
      <c r="K1429" s="103">
        <v>4.0307000000000003E-2</v>
      </c>
    </row>
    <row r="1430" spans="4:11" ht="15.75" customHeight="1" x14ac:dyDescent="0.25">
      <c r="D1430" s="33"/>
      <c r="E1430" s="33"/>
      <c r="F1430" s="81">
        <v>38597</v>
      </c>
      <c r="G1430" s="103">
        <v>3.7522E-2</v>
      </c>
      <c r="H1430" s="103">
        <v>3.7843000000000002E-2</v>
      </c>
      <c r="I1430" s="103">
        <v>3.8477999999999998E-2</v>
      </c>
      <c r="J1430" s="103"/>
      <c r="K1430" s="103">
        <v>4.0362000000000002E-2</v>
      </c>
    </row>
    <row r="1431" spans="4:11" ht="15.75" customHeight="1" x14ac:dyDescent="0.25">
      <c r="D1431" s="33"/>
      <c r="E1431" s="33"/>
      <c r="F1431" s="81">
        <v>38601</v>
      </c>
      <c r="G1431" s="103">
        <v>3.8010000000000002E-2</v>
      </c>
      <c r="H1431" s="103">
        <v>3.8288999999999997E-2</v>
      </c>
      <c r="I1431" s="103">
        <v>3.8997999999999998E-2</v>
      </c>
      <c r="J1431" s="103"/>
      <c r="K1431" s="103">
        <v>4.0952999999999996E-2</v>
      </c>
    </row>
    <row r="1432" spans="4:11" ht="15.75" customHeight="1" x14ac:dyDescent="0.25">
      <c r="D1432" s="33"/>
      <c r="E1432" s="33"/>
      <c r="F1432" s="81">
        <v>38602</v>
      </c>
      <c r="G1432" s="103">
        <v>3.8422999999999999E-2</v>
      </c>
      <c r="H1432" s="103">
        <v>3.8683999999999996E-2</v>
      </c>
      <c r="I1432" s="103">
        <v>3.9347E-2</v>
      </c>
      <c r="J1432" s="103"/>
      <c r="K1432" s="103">
        <v>4.1375000000000002E-2</v>
      </c>
    </row>
    <row r="1433" spans="4:11" ht="15.75" customHeight="1" x14ac:dyDescent="0.25">
      <c r="D1433" s="33"/>
      <c r="E1433" s="33"/>
      <c r="F1433" s="81">
        <v>38603</v>
      </c>
      <c r="G1433" s="103">
        <v>3.8668000000000001E-2</v>
      </c>
      <c r="H1433" s="103">
        <v>3.8852000000000005E-2</v>
      </c>
      <c r="I1433" s="103">
        <v>3.9445000000000001E-2</v>
      </c>
      <c r="J1433" s="103"/>
      <c r="K1433" s="103">
        <v>4.1452000000000003E-2</v>
      </c>
    </row>
    <row r="1434" spans="4:11" ht="15.75" customHeight="1" x14ac:dyDescent="0.25">
      <c r="D1434" s="33"/>
      <c r="E1434" s="33"/>
      <c r="F1434" s="81">
        <v>38604</v>
      </c>
      <c r="G1434" s="103">
        <v>3.8661000000000001E-2</v>
      </c>
      <c r="H1434" s="103">
        <v>3.8788000000000003E-2</v>
      </c>
      <c r="I1434" s="103">
        <v>3.9271E-2</v>
      </c>
      <c r="J1434" s="103"/>
      <c r="K1434" s="103">
        <v>4.1181000000000002E-2</v>
      </c>
    </row>
    <row r="1435" spans="4:11" ht="15.75" customHeight="1" x14ac:dyDescent="0.25">
      <c r="D1435" s="33"/>
      <c r="E1435" s="33"/>
      <c r="F1435" s="81">
        <v>38607</v>
      </c>
      <c r="G1435" s="103">
        <v>3.9076E-2</v>
      </c>
      <c r="H1435" s="103">
        <v>3.9240999999999998E-2</v>
      </c>
      <c r="I1435" s="103">
        <v>3.9758000000000002E-2</v>
      </c>
      <c r="J1435" s="103"/>
      <c r="K1435" s="103">
        <v>4.1700999999999995E-2</v>
      </c>
    </row>
    <row r="1436" spans="4:11" ht="15.75" customHeight="1" x14ac:dyDescent="0.25">
      <c r="D1436" s="33"/>
      <c r="E1436" s="33"/>
      <c r="F1436" s="81">
        <v>38608</v>
      </c>
      <c r="G1436" s="103">
        <v>3.8574000000000004E-2</v>
      </c>
      <c r="H1436" s="103">
        <v>3.8725999999999997E-2</v>
      </c>
      <c r="I1436" s="103">
        <v>3.9201E-2</v>
      </c>
      <c r="J1436" s="103"/>
      <c r="K1436" s="103">
        <v>4.1257999999999996E-2</v>
      </c>
    </row>
    <row r="1437" spans="4:11" ht="15.75" customHeight="1" x14ac:dyDescent="0.25">
      <c r="D1437" s="33"/>
      <c r="E1437" s="33"/>
      <c r="F1437" s="81">
        <v>38609</v>
      </c>
      <c r="G1437" s="103">
        <v>3.8738000000000002E-2</v>
      </c>
      <c r="H1437" s="103">
        <v>3.8951E-2</v>
      </c>
      <c r="I1437" s="103">
        <v>3.9549000000000001E-2</v>
      </c>
      <c r="J1437" s="103"/>
      <c r="K1437" s="103">
        <v>4.1642999999999999E-2</v>
      </c>
    </row>
    <row r="1438" spans="4:11" ht="15.75" customHeight="1" x14ac:dyDescent="0.25">
      <c r="D1438" s="33"/>
      <c r="E1438" s="33"/>
      <c r="F1438" s="81">
        <v>38610</v>
      </c>
      <c r="G1438" s="103">
        <v>3.8903E-2</v>
      </c>
      <c r="H1438" s="103">
        <v>3.9176999999999997E-2</v>
      </c>
      <c r="I1438" s="103">
        <v>3.9897999999999996E-2</v>
      </c>
      <c r="J1438" s="103"/>
      <c r="K1438" s="103">
        <v>4.2106999999999999E-2</v>
      </c>
    </row>
    <row r="1439" spans="4:11" ht="15.75" customHeight="1" x14ac:dyDescent="0.25">
      <c r="D1439" s="33"/>
      <c r="E1439" s="33"/>
      <c r="F1439" s="81">
        <v>38611</v>
      </c>
      <c r="G1439" s="103">
        <v>3.9738000000000002E-2</v>
      </c>
      <c r="H1439" s="103">
        <v>3.9973000000000002E-2</v>
      </c>
      <c r="I1439" s="103">
        <v>4.0564000000000003E-2</v>
      </c>
      <c r="J1439" s="103"/>
      <c r="K1439" s="103">
        <v>4.2709999999999998E-2</v>
      </c>
    </row>
    <row r="1440" spans="4:11" ht="15.75" customHeight="1" x14ac:dyDescent="0.25">
      <c r="D1440" s="33"/>
      <c r="E1440" s="33"/>
      <c r="F1440" s="81">
        <v>38614</v>
      </c>
      <c r="G1440" s="103">
        <v>3.9148000000000002E-2</v>
      </c>
      <c r="H1440" s="103">
        <v>3.9456000000000005E-2</v>
      </c>
      <c r="I1440" s="103">
        <v>4.0214E-2</v>
      </c>
      <c r="J1440" s="103"/>
      <c r="K1440" s="103">
        <v>4.2457000000000002E-2</v>
      </c>
    </row>
    <row r="1441" spans="4:11" ht="15.75" customHeight="1" x14ac:dyDescent="0.25">
      <c r="D1441" s="33"/>
      <c r="E1441" s="33"/>
      <c r="F1441" s="81">
        <v>38615</v>
      </c>
      <c r="G1441" s="103">
        <v>3.9736E-2</v>
      </c>
      <c r="H1441" s="103">
        <v>3.9912999999999997E-2</v>
      </c>
      <c r="I1441" s="103">
        <v>4.0495999999999997E-2</v>
      </c>
      <c r="J1441" s="103"/>
      <c r="K1441" s="103">
        <v>4.2417999999999997E-2</v>
      </c>
    </row>
    <row r="1442" spans="4:11" ht="15.75" customHeight="1" x14ac:dyDescent="0.25">
      <c r="D1442" s="33"/>
      <c r="E1442" s="33"/>
      <c r="F1442" s="81">
        <v>38616</v>
      </c>
      <c r="G1442" s="103">
        <v>3.9143999999999998E-2</v>
      </c>
      <c r="H1442" s="103">
        <v>3.9280000000000002E-2</v>
      </c>
      <c r="I1442" s="103">
        <v>3.9725000000000003E-2</v>
      </c>
      <c r="J1442" s="103"/>
      <c r="K1442" s="103">
        <v>4.1660000000000003E-2</v>
      </c>
    </row>
    <row r="1443" spans="4:11" ht="15.75" customHeight="1" x14ac:dyDescent="0.25">
      <c r="D1443" s="33"/>
      <c r="E1443" s="33"/>
      <c r="F1443" s="81">
        <v>38617</v>
      </c>
      <c r="G1443" s="103">
        <v>3.9396E-2</v>
      </c>
      <c r="H1443" s="103">
        <v>3.9449999999999999E-2</v>
      </c>
      <c r="I1443" s="103">
        <v>3.9900999999999999E-2</v>
      </c>
      <c r="J1443" s="103"/>
      <c r="K1443" s="103">
        <v>4.1794999999999999E-2</v>
      </c>
    </row>
    <row r="1444" spans="4:11" ht="15.75" customHeight="1" x14ac:dyDescent="0.25">
      <c r="D1444" s="33"/>
      <c r="E1444" s="33"/>
      <c r="F1444" s="81">
        <v>38618</v>
      </c>
      <c r="G1444" s="103">
        <v>4.0156999999999998E-2</v>
      </c>
      <c r="H1444" s="103">
        <v>4.0251999999999996E-2</v>
      </c>
      <c r="I1444" s="103">
        <v>4.0674999999999996E-2</v>
      </c>
      <c r="J1444" s="103"/>
      <c r="K1444" s="103">
        <v>4.2455999999999994E-2</v>
      </c>
    </row>
    <row r="1445" spans="4:11" ht="15.75" customHeight="1" x14ac:dyDescent="0.25">
      <c r="D1445" s="33"/>
      <c r="E1445" s="33"/>
      <c r="F1445" s="81">
        <v>38621</v>
      </c>
      <c r="G1445" s="103">
        <v>4.0496999999999998E-2</v>
      </c>
      <c r="H1445" s="103">
        <v>4.0655999999999998E-2</v>
      </c>
      <c r="I1445" s="103">
        <v>4.1098999999999997E-2</v>
      </c>
      <c r="J1445" s="103"/>
      <c r="K1445" s="103">
        <v>4.2906000000000007E-2</v>
      </c>
    </row>
    <row r="1446" spans="4:11" ht="15.75" customHeight="1" x14ac:dyDescent="0.25">
      <c r="D1446" s="33"/>
      <c r="E1446" s="33"/>
      <c r="F1446" s="81">
        <v>38622</v>
      </c>
      <c r="G1446" s="103">
        <v>4.0667999999999996E-2</v>
      </c>
      <c r="H1446" s="103">
        <v>4.0772000000000003E-2</v>
      </c>
      <c r="I1446" s="103">
        <v>4.1064999999999997E-2</v>
      </c>
      <c r="J1446" s="103"/>
      <c r="K1446" s="103">
        <v>4.2807999999999999E-2</v>
      </c>
    </row>
    <row r="1447" spans="4:11" ht="15.75" customHeight="1" x14ac:dyDescent="0.25">
      <c r="D1447" s="33"/>
      <c r="E1447" s="33"/>
      <c r="F1447" s="81">
        <v>38623</v>
      </c>
      <c r="G1447" s="103">
        <v>4.0753999999999999E-2</v>
      </c>
      <c r="H1447" s="103">
        <v>4.0770999999999995E-2</v>
      </c>
      <c r="I1447" s="103">
        <v>4.0994999999999997E-2</v>
      </c>
      <c r="J1447" s="103"/>
      <c r="K1447" s="103">
        <v>4.2534000000000002E-2</v>
      </c>
    </row>
    <row r="1448" spans="4:11" ht="15.75" customHeight="1" x14ac:dyDescent="0.25">
      <c r="D1448" s="33"/>
      <c r="E1448" s="33"/>
      <c r="F1448" s="81">
        <v>38624</v>
      </c>
      <c r="G1448" s="103">
        <v>4.1233000000000006E-2</v>
      </c>
      <c r="H1448" s="103">
        <v>4.1294000000000004E-2</v>
      </c>
      <c r="I1448" s="103">
        <v>4.1491E-2</v>
      </c>
      <c r="J1448" s="103"/>
      <c r="K1448" s="103">
        <v>4.2945000000000004E-2</v>
      </c>
    </row>
    <row r="1449" spans="4:11" ht="15.75" customHeight="1" x14ac:dyDescent="0.25">
      <c r="D1449" s="33"/>
      <c r="E1449" s="33"/>
      <c r="F1449" s="81">
        <v>38625</v>
      </c>
      <c r="G1449" s="103">
        <v>4.1649000000000005E-2</v>
      </c>
      <c r="H1449" s="103">
        <v>4.1702000000000003E-2</v>
      </c>
      <c r="I1449" s="103">
        <v>4.1886E-2</v>
      </c>
      <c r="J1449" s="103"/>
      <c r="K1449" s="103">
        <v>4.3240000000000001E-2</v>
      </c>
    </row>
    <row r="1450" spans="4:11" ht="15.75" customHeight="1" x14ac:dyDescent="0.25">
      <c r="D1450" s="33"/>
      <c r="E1450" s="33"/>
      <c r="F1450" s="81">
        <v>38628</v>
      </c>
      <c r="G1450" s="103">
        <v>4.2064999999999998E-2</v>
      </c>
      <c r="H1450" s="103">
        <v>4.2111000000000003E-2</v>
      </c>
      <c r="I1450" s="103">
        <v>4.2350000000000006E-2</v>
      </c>
      <c r="J1450" s="103"/>
      <c r="K1450" s="103">
        <v>4.3833000000000004E-2</v>
      </c>
    </row>
    <row r="1451" spans="4:11" ht="15.75" customHeight="1" x14ac:dyDescent="0.25">
      <c r="D1451" s="33"/>
      <c r="E1451" s="33"/>
      <c r="F1451" s="81">
        <v>38629</v>
      </c>
      <c r="G1451" s="103">
        <v>4.2068000000000001E-2</v>
      </c>
      <c r="H1451" s="103">
        <v>4.2111999999999997E-2</v>
      </c>
      <c r="I1451" s="103">
        <v>4.2279999999999998E-2</v>
      </c>
      <c r="J1451" s="103"/>
      <c r="K1451" s="103">
        <v>4.3673999999999998E-2</v>
      </c>
    </row>
    <row r="1452" spans="4:11" ht="15.75" customHeight="1" x14ac:dyDescent="0.25">
      <c r="D1452" s="33"/>
      <c r="E1452" s="33"/>
      <c r="F1452" s="81">
        <v>38630</v>
      </c>
      <c r="G1452" s="103">
        <v>4.1737000000000003E-2</v>
      </c>
      <c r="H1452" s="103">
        <v>4.1818999999999995E-2</v>
      </c>
      <c r="I1452" s="103">
        <v>4.2068000000000001E-2</v>
      </c>
      <c r="J1452" s="103"/>
      <c r="K1452" s="103">
        <v>4.3398000000000006E-2</v>
      </c>
    </row>
    <row r="1453" spans="4:11" ht="15.75" customHeight="1" x14ac:dyDescent="0.25">
      <c r="D1453" s="33"/>
      <c r="E1453" s="33"/>
      <c r="F1453" s="81">
        <v>38631</v>
      </c>
      <c r="G1453" s="103">
        <v>4.1905999999999999E-2</v>
      </c>
      <c r="H1453" s="103">
        <v>4.2112999999999998E-2</v>
      </c>
      <c r="I1453" s="103">
        <v>4.2462E-2</v>
      </c>
      <c r="J1453" s="103"/>
      <c r="K1453" s="103">
        <v>4.3872999999999995E-2</v>
      </c>
    </row>
    <row r="1454" spans="4:11" ht="15.75" customHeight="1" x14ac:dyDescent="0.25">
      <c r="D1454" s="33"/>
      <c r="E1454" s="33"/>
      <c r="F1454" s="81">
        <v>38632</v>
      </c>
      <c r="G1454" s="103">
        <v>4.1829999999999999E-2</v>
      </c>
      <c r="H1454" s="103">
        <v>4.1998000000000001E-2</v>
      </c>
      <c r="I1454" s="103">
        <v>4.2290000000000001E-2</v>
      </c>
      <c r="J1454" s="103"/>
      <c r="K1454" s="103">
        <v>4.3540000000000002E-2</v>
      </c>
    </row>
    <row r="1455" spans="4:11" ht="15.75" customHeight="1" x14ac:dyDescent="0.25">
      <c r="D1455" s="33"/>
      <c r="E1455" s="33"/>
      <c r="F1455" s="81">
        <v>38636</v>
      </c>
      <c r="G1455" s="103">
        <v>4.2168999999999998E-2</v>
      </c>
      <c r="H1455" s="103">
        <v>4.2293999999999998E-2</v>
      </c>
      <c r="I1455" s="103">
        <v>4.2687999999999997E-2</v>
      </c>
      <c r="J1455" s="103"/>
      <c r="K1455" s="103">
        <v>4.3914000000000002E-2</v>
      </c>
    </row>
    <row r="1456" spans="4:11" ht="15.75" customHeight="1" x14ac:dyDescent="0.25">
      <c r="D1456" s="33"/>
      <c r="E1456" s="33"/>
      <c r="F1456" s="81">
        <v>38637</v>
      </c>
      <c r="G1456" s="103">
        <v>4.2252999999999999E-2</v>
      </c>
      <c r="H1456" s="103">
        <v>4.2529999999999998E-2</v>
      </c>
      <c r="I1456" s="103">
        <v>4.3083000000000003E-2</v>
      </c>
      <c r="J1456" s="103"/>
      <c r="K1456" s="103">
        <v>4.4391999999999994E-2</v>
      </c>
    </row>
    <row r="1457" spans="4:11" ht="15.75" customHeight="1" x14ac:dyDescent="0.25">
      <c r="D1457" s="33"/>
      <c r="E1457" s="33"/>
      <c r="F1457" s="81">
        <v>38638</v>
      </c>
      <c r="G1457" s="103">
        <v>4.2256000000000002E-2</v>
      </c>
      <c r="H1457" s="103">
        <v>4.2590000000000003E-2</v>
      </c>
      <c r="I1457" s="103">
        <v>4.3131000000000003E-2</v>
      </c>
      <c r="J1457" s="103"/>
      <c r="K1457" s="103">
        <v>4.4611999999999999E-2</v>
      </c>
    </row>
    <row r="1458" spans="4:11" ht="15.75" customHeight="1" x14ac:dyDescent="0.25">
      <c r="D1458" s="33"/>
      <c r="E1458" s="33"/>
      <c r="F1458" s="81">
        <v>38639</v>
      </c>
      <c r="G1458" s="103">
        <v>4.2516999999999999E-2</v>
      </c>
      <c r="H1458" s="103">
        <v>4.2950000000000002E-2</v>
      </c>
      <c r="I1458" s="103">
        <v>4.3378E-2</v>
      </c>
      <c r="J1458" s="103"/>
      <c r="K1458" s="103">
        <v>4.4792999999999999E-2</v>
      </c>
    </row>
    <row r="1459" spans="4:11" ht="15.75" customHeight="1" x14ac:dyDescent="0.25">
      <c r="D1459" s="33"/>
      <c r="E1459" s="33"/>
      <c r="F1459" s="81">
        <v>38642</v>
      </c>
      <c r="G1459" s="103">
        <v>4.2773000000000005E-2</v>
      </c>
      <c r="H1459" s="103">
        <v>4.3129000000000001E-2</v>
      </c>
      <c r="I1459" s="103">
        <v>4.3518999999999995E-2</v>
      </c>
      <c r="J1459" s="103"/>
      <c r="K1459" s="103">
        <v>4.4934000000000002E-2</v>
      </c>
    </row>
    <row r="1460" spans="4:11" ht="15.75" customHeight="1" x14ac:dyDescent="0.25">
      <c r="D1460" s="33"/>
      <c r="E1460" s="33"/>
      <c r="F1460" s="81">
        <v>38643</v>
      </c>
      <c r="G1460" s="103">
        <v>4.2438000000000003E-2</v>
      </c>
      <c r="H1460" s="103">
        <v>4.2832999999999996E-2</v>
      </c>
      <c r="I1460" s="103">
        <v>4.3272000000000005E-2</v>
      </c>
      <c r="J1460" s="103"/>
      <c r="K1460" s="103">
        <v>4.4694000000000005E-2</v>
      </c>
    </row>
    <row r="1461" spans="4:11" ht="15.75" customHeight="1" x14ac:dyDescent="0.25">
      <c r="D1461" s="33"/>
      <c r="E1461" s="33"/>
      <c r="F1461" s="81">
        <v>38644</v>
      </c>
      <c r="G1461" s="103">
        <v>4.2355999999999998E-2</v>
      </c>
      <c r="H1461" s="103">
        <v>4.2716000000000004E-2</v>
      </c>
      <c r="I1461" s="103">
        <v>4.3166999999999997E-2</v>
      </c>
      <c r="J1461" s="103"/>
      <c r="K1461" s="103">
        <v>4.4593999999999995E-2</v>
      </c>
    </row>
    <row r="1462" spans="4:11" ht="15.75" customHeight="1" x14ac:dyDescent="0.25">
      <c r="D1462" s="33"/>
      <c r="E1462" s="33"/>
      <c r="F1462" s="81">
        <v>38645</v>
      </c>
      <c r="G1462" s="103">
        <v>4.2188999999999997E-2</v>
      </c>
      <c r="H1462" s="103">
        <v>4.2478999999999996E-2</v>
      </c>
      <c r="I1462" s="103">
        <v>4.292E-2</v>
      </c>
      <c r="J1462" s="103"/>
      <c r="K1462" s="103">
        <v>4.4295000000000001E-2</v>
      </c>
    </row>
    <row r="1463" spans="4:11" ht="15.75" customHeight="1" x14ac:dyDescent="0.25">
      <c r="D1463" s="33"/>
      <c r="E1463" s="33"/>
      <c r="F1463" s="81">
        <v>38646</v>
      </c>
      <c r="G1463" s="103">
        <v>4.2026000000000001E-2</v>
      </c>
      <c r="H1463" s="103">
        <v>4.2243000000000003E-2</v>
      </c>
      <c r="I1463" s="103">
        <v>4.2533000000000001E-2</v>
      </c>
      <c r="J1463" s="103"/>
      <c r="K1463" s="103">
        <v>4.3837000000000001E-2</v>
      </c>
    </row>
    <row r="1464" spans="4:11" ht="15.75" customHeight="1" x14ac:dyDescent="0.25">
      <c r="D1464" s="33"/>
      <c r="E1464" s="33"/>
      <c r="F1464" s="81">
        <v>38649</v>
      </c>
      <c r="G1464" s="103">
        <v>4.2455E-2</v>
      </c>
      <c r="H1464" s="103">
        <v>4.2721999999999996E-2</v>
      </c>
      <c r="I1464" s="103">
        <v>4.3097000000000003E-2</v>
      </c>
      <c r="J1464" s="103"/>
      <c r="K1464" s="103">
        <v>4.4436000000000003E-2</v>
      </c>
    </row>
    <row r="1465" spans="4:11" ht="15.75" customHeight="1" x14ac:dyDescent="0.25">
      <c r="D1465" s="33"/>
      <c r="E1465" s="33"/>
      <c r="F1465" s="81">
        <v>38650</v>
      </c>
      <c r="G1465" s="103">
        <v>4.3312999999999997E-2</v>
      </c>
      <c r="H1465" s="103">
        <v>4.3621999999999994E-2</v>
      </c>
      <c r="I1465" s="103">
        <v>4.4052000000000001E-2</v>
      </c>
      <c r="J1465" s="103"/>
      <c r="K1465" s="103">
        <v>4.5340999999999992E-2</v>
      </c>
    </row>
    <row r="1466" spans="4:11" ht="15.75" customHeight="1" x14ac:dyDescent="0.25">
      <c r="D1466" s="33"/>
      <c r="E1466" s="33"/>
      <c r="F1466" s="81">
        <v>38651</v>
      </c>
      <c r="G1466" s="103">
        <v>4.3661000000000005E-2</v>
      </c>
      <c r="H1466" s="103">
        <v>4.4044E-2</v>
      </c>
      <c r="I1466" s="103">
        <v>4.4551E-2</v>
      </c>
      <c r="J1466" s="103"/>
      <c r="K1466" s="103">
        <v>4.5827E-2</v>
      </c>
    </row>
    <row r="1467" spans="4:11" ht="15.75" customHeight="1" x14ac:dyDescent="0.25">
      <c r="D1467" s="33"/>
      <c r="E1467" s="33"/>
      <c r="F1467" s="81">
        <v>38652</v>
      </c>
      <c r="G1467" s="103">
        <v>4.3407000000000001E-2</v>
      </c>
      <c r="H1467" s="103">
        <v>4.3746E-2</v>
      </c>
      <c r="I1467" s="103">
        <v>4.4195999999999999E-2</v>
      </c>
      <c r="J1467" s="103"/>
      <c r="K1467" s="103">
        <v>4.5462999999999996E-2</v>
      </c>
    </row>
    <row r="1468" spans="4:11" ht="15.75" customHeight="1" x14ac:dyDescent="0.25">
      <c r="D1468" s="33"/>
      <c r="E1468" s="33"/>
      <c r="F1468" s="81">
        <v>38653</v>
      </c>
      <c r="G1468" s="103">
        <v>4.3818999999999997E-2</v>
      </c>
      <c r="H1468" s="103">
        <v>4.4115000000000001E-2</v>
      </c>
      <c r="I1468" s="103">
        <v>4.4482999999999995E-2</v>
      </c>
      <c r="J1468" s="103"/>
      <c r="K1468" s="103">
        <v>4.5648000000000001E-2</v>
      </c>
    </row>
    <row r="1469" spans="4:11" ht="15.75" customHeight="1" x14ac:dyDescent="0.25">
      <c r="D1469" s="33"/>
      <c r="E1469" s="33"/>
      <c r="F1469" s="81">
        <v>38656</v>
      </c>
      <c r="G1469" s="103">
        <v>4.3737999999999999E-2</v>
      </c>
      <c r="H1469" s="103">
        <v>4.3996000000000007E-2</v>
      </c>
      <c r="I1469" s="103">
        <v>4.4412E-2</v>
      </c>
      <c r="J1469" s="103"/>
      <c r="K1469" s="103">
        <v>4.5506000000000005E-2</v>
      </c>
    </row>
    <row r="1470" spans="4:11" ht="15.75" customHeight="1" x14ac:dyDescent="0.25">
      <c r="D1470" s="33"/>
      <c r="E1470" s="33"/>
      <c r="F1470" s="81">
        <v>38657</v>
      </c>
      <c r="G1470" s="103">
        <v>4.3986999999999998E-2</v>
      </c>
      <c r="H1470" s="103">
        <v>4.4241000000000003E-2</v>
      </c>
      <c r="I1470" s="103">
        <v>4.4554999999999997E-2</v>
      </c>
      <c r="J1470" s="103"/>
      <c r="K1470" s="103">
        <v>4.5629000000000003E-2</v>
      </c>
    </row>
    <row r="1471" spans="4:11" ht="15.75" customHeight="1" x14ac:dyDescent="0.25">
      <c r="D1471" s="33"/>
      <c r="E1471" s="33"/>
      <c r="F1471" s="81">
        <v>38658</v>
      </c>
      <c r="G1471" s="103">
        <v>4.4236999999999999E-2</v>
      </c>
      <c r="H1471" s="103">
        <v>4.4485999999999998E-2</v>
      </c>
      <c r="I1471" s="103">
        <v>4.4913999999999996E-2</v>
      </c>
      <c r="J1471" s="103"/>
      <c r="K1471" s="103">
        <v>4.6036000000000001E-2</v>
      </c>
    </row>
    <row r="1472" spans="4:11" ht="15.75" customHeight="1" x14ac:dyDescent="0.25">
      <c r="D1472" s="33"/>
      <c r="E1472" s="33"/>
      <c r="F1472" s="81">
        <v>38659</v>
      </c>
      <c r="G1472" s="103">
        <v>4.4571E-2</v>
      </c>
      <c r="H1472" s="103">
        <v>4.4913999999999996E-2</v>
      </c>
      <c r="I1472" s="103">
        <v>4.5416999999999999E-2</v>
      </c>
      <c r="J1472" s="103"/>
      <c r="K1472" s="103">
        <v>4.6464999999999999E-2</v>
      </c>
    </row>
    <row r="1473" spans="4:11" ht="15.75" customHeight="1" x14ac:dyDescent="0.25">
      <c r="D1473" s="33"/>
      <c r="E1473" s="33"/>
      <c r="F1473" s="81">
        <v>38660</v>
      </c>
      <c r="G1473" s="103">
        <v>4.4660999999999999E-2</v>
      </c>
      <c r="H1473" s="103">
        <v>4.5045000000000002E-2</v>
      </c>
      <c r="I1473" s="103">
        <v>4.5599999999999995E-2</v>
      </c>
      <c r="J1473" s="103"/>
      <c r="K1473" s="103">
        <v>4.6589999999999999E-2</v>
      </c>
    </row>
    <row r="1474" spans="4:11" ht="15.75" customHeight="1" x14ac:dyDescent="0.25">
      <c r="D1474" s="33"/>
      <c r="E1474" s="33"/>
      <c r="F1474" s="81">
        <v>38663</v>
      </c>
      <c r="G1474" s="103">
        <v>4.4496000000000001E-2</v>
      </c>
      <c r="H1474" s="103">
        <v>4.4805000000000005E-2</v>
      </c>
      <c r="I1474" s="103">
        <v>4.5313999999999993E-2</v>
      </c>
      <c r="J1474" s="103"/>
      <c r="K1474" s="103">
        <v>4.6223E-2</v>
      </c>
    </row>
    <row r="1475" spans="4:11" ht="15.75" customHeight="1" x14ac:dyDescent="0.25">
      <c r="D1475" s="33"/>
      <c r="E1475" s="33"/>
      <c r="F1475" s="81">
        <v>38664</v>
      </c>
      <c r="G1475" s="103">
        <v>4.4080000000000001E-2</v>
      </c>
      <c r="H1475" s="103">
        <v>4.4260000000000001E-2</v>
      </c>
      <c r="I1475" s="103">
        <v>4.4669E-2</v>
      </c>
      <c r="J1475" s="103"/>
      <c r="K1475" s="103">
        <v>4.5511999999999997E-2</v>
      </c>
    </row>
    <row r="1476" spans="4:11" ht="15.75" customHeight="1" x14ac:dyDescent="0.25">
      <c r="D1476" s="33"/>
      <c r="E1476" s="33"/>
      <c r="F1476" s="81">
        <v>38665</v>
      </c>
      <c r="G1476" s="103">
        <v>4.4836000000000001E-2</v>
      </c>
      <c r="H1476" s="103">
        <v>4.5213000000000003E-2</v>
      </c>
      <c r="I1476" s="103">
        <v>4.5567999999999997E-2</v>
      </c>
      <c r="J1476" s="103"/>
      <c r="K1476" s="103">
        <v>4.6387999999999999E-2</v>
      </c>
    </row>
    <row r="1477" spans="4:11" ht="15.75" customHeight="1" x14ac:dyDescent="0.25">
      <c r="D1477" s="33"/>
      <c r="E1477" s="33"/>
      <c r="F1477" s="81">
        <v>38666</v>
      </c>
      <c r="G1477" s="103">
        <v>4.4256000000000004E-2</v>
      </c>
      <c r="H1477" s="103">
        <v>4.4593000000000001E-2</v>
      </c>
      <c r="I1477" s="103">
        <v>4.4789000000000002E-2</v>
      </c>
      <c r="J1477" s="103"/>
      <c r="K1477" s="103">
        <v>4.5534999999999999E-2</v>
      </c>
    </row>
    <row r="1478" spans="4:11" ht="15.75" customHeight="1" x14ac:dyDescent="0.25">
      <c r="D1478" s="33"/>
      <c r="E1478" s="33"/>
      <c r="F1478" s="81">
        <v>38670</v>
      </c>
      <c r="G1478" s="103">
        <v>4.4851000000000002E-2</v>
      </c>
      <c r="H1478" s="103">
        <v>4.5157999999999997E-2</v>
      </c>
      <c r="I1478" s="103">
        <v>4.5422999999999998E-2</v>
      </c>
      <c r="J1478" s="103"/>
      <c r="K1478" s="103">
        <v>4.6043000000000001E-2</v>
      </c>
    </row>
    <row r="1479" spans="4:11" ht="15.75" customHeight="1" x14ac:dyDescent="0.25">
      <c r="D1479" s="33"/>
      <c r="E1479" s="33"/>
      <c r="F1479" s="81">
        <v>38671</v>
      </c>
      <c r="G1479" s="103">
        <v>4.4598000000000006E-2</v>
      </c>
      <c r="H1479" s="103">
        <v>4.4819000000000005E-2</v>
      </c>
      <c r="I1479" s="103">
        <v>4.4999999999999998E-2</v>
      </c>
      <c r="J1479" s="103"/>
      <c r="K1479" s="103">
        <v>4.5568999999999998E-2</v>
      </c>
    </row>
    <row r="1480" spans="4:11" ht="15.75" customHeight="1" x14ac:dyDescent="0.25">
      <c r="D1480" s="33"/>
      <c r="E1480" s="33"/>
      <c r="F1480" s="81">
        <v>38672</v>
      </c>
      <c r="G1480" s="103">
        <v>4.3924000000000005E-2</v>
      </c>
      <c r="H1480" s="103">
        <v>4.4086999999999994E-2</v>
      </c>
      <c r="I1480" s="103">
        <v>4.4155E-2</v>
      </c>
      <c r="J1480" s="103"/>
      <c r="K1480" s="103">
        <v>4.4706000000000003E-2</v>
      </c>
    </row>
    <row r="1481" spans="4:11" ht="15.75" customHeight="1" x14ac:dyDescent="0.25">
      <c r="D1481" s="33"/>
      <c r="E1481" s="33"/>
      <c r="F1481" s="81">
        <v>38673</v>
      </c>
      <c r="G1481" s="103">
        <v>4.3670999999999995E-2</v>
      </c>
      <c r="H1481" s="103">
        <v>4.3804999999999997E-2</v>
      </c>
      <c r="I1481" s="103">
        <v>4.3907999999999996E-2</v>
      </c>
      <c r="J1481" s="103"/>
      <c r="K1481" s="103">
        <v>4.4568999999999998E-2</v>
      </c>
    </row>
    <row r="1482" spans="4:11" ht="15.75" customHeight="1" x14ac:dyDescent="0.25">
      <c r="D1482" s="33"/>
      <c r="E1482" s="33"/>
      <c r="F1482" s="81">
        <v>38674</v>
      </c>
      <c r="G1482" s="103">
        <v>4.3844000000000001E-2</v>
      </c>
      <c r="H1482" s="103">
        <v>4.4029999999999993E-2</v>
      </c>
      <c r="I1482" s="103">
        <v>4.4187000000000004E-2</v>
      </c>
      <c r="J1482" s="103"/>
      <c r="K1482" s="103">
        <v>4.4881000000000004E-2</v>
      </c>
    </row>
    <row r="1483" spans="4:11" ht="15.75" customHeight="1" x14ac:dyDescent="0.25">
      <c r="D1483" s="33"/>
      <c r="E1483" s="33"/>
      <c r="F1483" s="81">
        <v>38677</v>
      </c>
      <c r="G1483" s="103">
        <v>4.3674999999999999E-2</v>
      </c>
      <c r="H1483" s="103">
        <v>4.3803000000000002E-2</v>
      </c>
      <c r="I1483" s="103">
        <v>4.3868999999999998E-2</v>
      </c>
      <c r="J1483" s="103"/>
      <c r="K1483" s="103">
        <v>4.4588000000000003E-2</v>
      </c>
    </row>
    <row r="1484" spans="4:11" ht="15.75" customHeight="1" x14ac:dyDescent="0.25">
      <c r="D1484" s="33"/>
      <c r="E1484" s="33"/>
      <c r="F1484" s="81">
        <v>38678</v>
      </c>
      <c r="G1484" s="103">
        <v>4.2995999999999999E-2</v>
      </c>
      <c r="H1484" s="103">
        <v>4.3181999999999998E-2</v>
      </c>
      <c r="I1484" s="103">
        <v>4.3341999999999999E-2</v>
      </c>
      <c r="J1484" s="103"/>
      <c r="K1484" s="103">
        <v>4.4256000000000004E-2</v>
      </c>
    </row>
    <row r="1485" spans="4:11" ht="15.75" customHeight="1" x14ac:dyDescent="0.25">
      <c r="D1485" s="33"/>
      <c r="E1485" s="33"/>
      <c r="F1485" s="81">
        <v>38679</v>
      </c>
      <c r="G1485" s="103">
        <v>4.3422999999999996E-2</v>
      </c>
      <c r="H1485" s="103">
        <v>4.3575999999999997E-2</v>
      </c>
      <c r="I1485" s="103">
        <v>4.3691000000000008E-2</v>
      </c>
      <c r="J1485" s="103"/>
      <c r="K1485" s="103">
        <v>4.4699999999999997E-2</v>
      </c>
    </row>
    <row r="1486" spans="4:11" ht="15.75" customHeight="1" x14ac:dyDescent="0.25">
      <c r="D1486" s="33"/>
      <c r="E1486" s="33"/>
      <c r="F1486" s="81">
        <v>38681</v>
      </c>
      <c r="G1486" s="103">
        <v>4.3159999999999997E-2</v>
      </c>
      <c r="H1486" s="103">
        <v>4.3289999999999995E-2</v>
      </c>
      <c r="I1486" s="103">
        <v>4.3299999999999998E-2</v>
      </c>
      <c r="J1486" s="103"/>
      <c r="K1486" s="103">
        <v>4.4273999999999994E-2</v>
      </c>
    </row>
    <row r="1487" spans="4:11" ht="15.75" customHeight="1" x14ac:dyDescent="0.25">
      <c r="D1487" s="33"/>
      <c r="E1487" s="33"/>
      <c r="F1487" s="81">
        <v>38684</v>
      </c>
      <c r="G1487" s="103">
        <v>4.3159000000000003E-2</v>
      </c>
      <c r="H1487" s="103">
        <v>4.3120000000000006E-2</v>
      </c>
      <c r="I1487" s="103">
        <v>4.3159000000000003E-2</v>
      </c>
      <c r="J1487" s="103"/>
      <c r="K1487" s="103">
        <v>4.4039999999999996E-2</v>
      </c>
    </row>
    <row r="1488" spans="4:11" ht="15.75" customHeight="1" x14ac:dyDescent="0.25">
      <c r="D1488" s="33"/>
      <c r="E1488" s="33"/>
      <c r="F1488" s="81">
        <v>38685</v>
      </c>
      <c r="G1488" s="103">
        <v>4.3902000000000004E-2</v>
      </c>
      <c r="H1488" s="103">
        <v>4.3857E-2</v>
      </c>
      <c r="I1488" s="103">
        <v>4.3933E-2</v>
      </c>
      <c r="J1488" s="103"/>
      <c r="K1488" s="103">
        <v>4.4743000000000005E-2</v>
      </c>
    </row>
    <row r="1489" spans="4:11" ht="15.75" customHeight="1" x14ac:dyDescent="0.25">
      <c r="D1489" s="33"/>
      <c r="E1489" s="33"/>
      <c r="F1489" s="81">
        <v>38686</v>
      </c>
      <c r="G1489" s="103">
        <v>4.4067999999999996E-2</v>
      </c>
      <c r="H1489" s="103">
        <v>4.3914000000000002E-2</v>
      </c>
      <c r="I1489" s="103">
        <v>4.4108999999999995E-2</v>
      </c>
      <c r="J1489" s="103"/>
      <c r="K1489" s="103">
        <v>4.4839999999999998E-2</v>
      </c>
    </row>
    <row r="1490" spans="4:11" ht="15.75" customHeight="1" x14ac:dyDescent="0.25">
      <c r="D1490" s="33"/>
      <c r="E1490" s="33"/>
      <c r="F1490" s="81">
        <v>38687</v>
      </c>
      <c r="G1490" s="103">
        <v>4.4317999999999996E-2</v>
      </c>
      <c r="H1490" s="103">
        <v>4.4313000000000005E-2</v>
      </c>
      <c r="I1490" s="103">
        <v>4.4427000000000001E-2</v>
      </c>
      <c r="J1490" s="103"/>
      <c r="K1490" s="103">
        <v>4.5134999999999995E-2</v>
      </c>
    </row>
    <row r="1491" spans="4:11" ht="15.75" customHeight="1" x14ac:dyDescent="0.25">
      <c r="D1491" s="33"/>
      <c r="E1491" s="33"/>
      <c r="F1491" s="81">
        <v>38688</v>
      </c>
      <c r="G1491" s="103">
        <v>4.4157000000000002E-2</v>
      </c>
      <c r="H1491" s="103">
        <v>4.4199000000000002E-2</v>
      </c>
      <c r="I1491" s="103">
        <v>4.4389999999999999E-2</v>
      </c>
      <c r="J1491" s="103"/>
      <c r="K1491" s="103">
        <v>4.5114999999999995E-2</v>
      </c>
    </row>
    <row r="1492" spans="4:11" ht="15.75" customHeight="1" x14ac:dyDescent="0.25">
      <c r="D1492" s="33"/>
      <c r="E1492" s="33"/>
      <c r="F1492" s="81">
        <v>38691</v>
      </c>
      <c r="G1492" s="103">
        <v>4.4659000000000004E-2</v>
      </c>
      <c r="H1492" s="103">
        <v>4.4714999999999998E-2</v>
      </c>
      <c r="I1492" s="103">
        <v>4.4993999999999999E-2</v>
      </c>
      <c r="J1492" s="103"/>
      <c r="K1492" s="103">
        <v>4.5686999999999998E-2</v>
      </c>
    </row>
    <row r="1493" spans="4:11" ht="15.75" customHeight="1" x14ac:dyDescent="0.25">
      <c r="D1493" s="33"/>
      <c r="E1493" s="33"/>
      <c r="F1493" s="81">
        <v>38692</v>
      </c>
      <c r="G1493" s="103">
        <v>4.3909999999999998E-2</v>
      </c>
      <c r="H1493" s="103">
        <v>4.3912000000000007E-2</v>
      </c>
      <c r="I1493" s="103">
        <v>4.4104999999999998E-2</v>
      </c>
      <c r="J1493" s="103"/>
      <c r="K1493" s="103">
        <v>4.4819999999999999E-2</v>
      </c>
    </row>
    <row r="1494" spans="4:11" ht="15.75" customHeight="1" x14ac:dyDescent="0.25">
      <c r="D1494" s="33"/>
      <c r="E1494" s="33"/>
      <c r="F1494" s="81">
        <v>38693</v>
      </c>
      <c r="G1494" s="103">
        <v>4.3994999999999999E-2</v>
      </c>
      <c r="H1494" s="103">
        <v>4.4084000000000005E-2</v>
      </c>
      <c r="I1494" s="103">
        <v>4.4352999999999997E-2</v>
      </c>
      <c r="J1494" s="103"/>
      <c r="K1494" s="103">
        <v>4.5095000000000003E-2</v>
      </c>
    </row>
    <row r="1495" spans="4:11" ht="15.75" customHeight="1" x14ac:dyDescent="0.25">
      <c r="D1495" s="33"/>
      <c r="E1495" s="33"/>
      <c r="F1495" s="81">
        <v>38694</v>
      </c>
      <c r="G1495" s="103">
        <v>4.3579E-2</v>
      </c>
      <c r="H1495" s="103">
        <v>4.3624999999999997E-2</v>
      </c>
      <c r="I1495" s="103">
        <v>4.3644999999999996E-2</v>
      </c>
      <c r="J1495" s="103"/>
      <c r="K1495" s="103">
        <v>4.4622999999999996E-2</v>
      </c>
    </row>
    <row r="1496" spans="4:11" ht="15.75" customHeight="1" x14ac:dyDescent="0.25">
      <c r="D1496" s="33"/>
      <c r="E1496" s="33"/>
      <c r="F1496" s="81">
        <v>38695</v>
      </c>
      <c r="G1496" s="103">
        <v>4.4000999999999998E-2</v>
      </c>
      <c r="H1496" s="103">
        <v>4.4084000000000005E-2</v>
      </c>
      <c r="I1496" s="103">
        <v>4.4241999999999997E-2</v>
      </c>
      <c r="J1496" s="103"/>
      <c r="K1496" s="103">
        <v>4.5232999999999995E-2</v>
      </c>
    </row>
    <row r="1497" spans="4:11" ht="15.75" customHeight="1" x14ac:dyDescent="0.25">
      <c r="D1497" s="33"/>
      <c r="E1497" s="33"/>
      <c r="F1497" s="81">
        <v>38698</v>
      </c>
      <c r="G1497" s="103">
        <v>4.4253999999999995E-2</v>
      </c>
      <c r="H1497" s="103">
        <v>4.4371999999999995E-2</v>
      </c>
      <c r="I1497" s="103">
        <v>4.4489000000000001E-2</v>
      </c>
      <c r="J1497" s="103"/>
      <c r="K1497" s="103">
        <v>4.5469999999999997E-2</v>
      </c>
    </row>
    <row r="1498" spans="4:11" ht="15.75" customHeight="1" x14ac:dyDescent="0.25">
      <c r="D1498" s="33"/>
      <c r="E1498" s="33"/>
      <c r="F1498" s="81">
        <v>38699</v>
      </c>
      <c r="G1498" s="103">
        <v>4.4004000000000001E-2</v>
      </c>
      <c r="H1498" s="103">
        <v>4.4084000000000005E-2</v>
      </c>
      <c r="I1498" s="103">
        <v>4.4207000000000003E-2</v>
      </c>
      <c r="J1498" s="103"/>
      <c r="K1498" s="103">
        <v>4.5193000000000004E-2</v>
      </c>
    </row>
    <row r="1499" spans="4:11" ht="15.75" customHeight="1" x14ac:dyDescent="0.25">
      <c r="D1499" s="33"/>
      <c r="E1499" s="33"/>
      <c r="F1499" s="81">
        <v>38700</v>
      </c>
      <c r="G1499" s="103">
        <v>4.3583999999999998E-2</v>
      </c>
      <c r="H1499" s="103">
        <v>4.3623000000000002E-2</v>
      </c>
      <c r="I1499" s="103">
        <v>4.3680000000000004E-2</v>
      </c>
      <c r="J1499" s="103"/>
      <c r="K1499" s="103">
        <v>4.4562999999999998E-2</v>
      </c>
    </row>
    <row r="1500" spans="4:11" ht="15.75" customHeight="1" x14ac:dyDescent="0.25">
      <c r="D1500" s="33"/>
      <c r="E1500" s="33"/>
      <c r="F1500" s="81">
        <v>38701</v>
      </c>
      <c r="G1500" s="103">
        <v>4.3499999999999997E-2</v>
      </c>
      <c r="H1500" s="103">
        <v>4.3621999999999994E-2</v>
      </c>
      <c r="I1500" s="103">
        <v>4.3715000000000004E-2</v>
      </c>
      <c r="J1500" s="103"/>
      <c r="K1500" s="103">
        <v>4.4602000000000003E-2</v>
      </c>
    </row>
    <row r="1501" spans="4:11" ht="15.75" customHeight="1" x14ac:dyDescent="0.25">
      <c r="D1501" s="33"/>
      <c r="E1501" s="33"/>
      <c r="F1501" s="81">
        <v>38702</v>
      </c>
      <c r="G1501" s="103">
        <v>4.3503E-2</v>
      </c>
      <c r="H1501" s="103">
        <v>4.3331999999999996E-2</v>
      </c>
      <c r="I1501" s="103">
        <v>4.3467000000000006E-2</v>
      </c>
      <c r="J1501" s="103"/>
      <c r="K1501" s="103">
        <v>4.4326999999999998E-2</v>
      </c>
    </row>
    <row r="1502" spans="4:11" ht="15.75" customHeight="1" x14ac:dyDescent="0.25">
      <c r="D1502" s="33"/>
      <c r="E1502" s="33"/>
      <c r="F1502" s="81">
        <v>38705</v>
      </c>
      <c r="G1502" s="103">
        <v>4.3673000000000003E-2</v>
      </c>
      <c r="H1502" s="103">
        <v>4.3621E-2</v>
      </c>
      <c r="I1502" s="103">
        <v>4.3608000000000001E-2</v>
      </c>
      <c r="J1502" s="103"/>
      <c r="K1502" s="103">
        <v>4.4385000000000001E-2</v>
      </c>
    </row>
    <row r="1503" spans="4:11" ht="15.75" customHeight="1" x14ac:dyDescent="0.25">
      <c r="D1503" s="33"/>
      <c r="E1503" s="33"/>
      <c r="F1503" s="81">
        <v>38706</v>
      </c>
      <c r="G1503" s="103">
        <v>4.4013999999999998E-2</v>
      </c>
      <c r="H1503" s="103">
        <v>4.3909999999999998E-2</v>
      </c>
      <c r="I1503" s="103">
        <v>4.3959999999999999E-2</v>
      </c>
      <c r="J1503" s="103"/>
      <c r="K1503" s="103">
        <v>4.4600999999999995E-2</v>
      </c>
    </row>
    <row r="1504" spans="4:11" ht="15.75" customHeight="1" x14ac:dyDescent="0.25">
      <c r="D1504" s="33"/>
      <c r="E1504" s="33"/>
      <c r="F1504" s="81">
        <v>38707</v>
      </c>
      <c r="G1504" s="103">
        <v>4.4356E-2</v>
      </c>
      <c r="H1504" s="103">
        <v>4.4316000000000001E-2</v>
      </c>
      <c r="I1504" s="103">
        <v>4.4278000000000005E-2</v>
      </c>
      <c r="J1504" s="103"/>
      <c r="K1504" s="103">
        <v>4.4877E-2</v>
      </c>
    </row>
    <row r="1505" spans="4:11" ht="15.75" customHeight="1" x14ac:dyDescent="0.25">
      <c r="D1505" s="33"/>
      <c r="E1505" s="33"/>
      <c r="F1505" s="81">
        <v>38708</v>
      </c>
      <c r="G1505" s="103">
        <v>4.3761999999999995E-2</v>
      </c>
      <c r="H1505" s="103">
        <v>4.3619000000000005E-2</v>
      </c>
      <c r="I1505" s="103">
        <v>4.3677000000000001E-2</v>
      </c>
      <c r="J1505" s="103"/>
      <c r="K1505" s="103">
        <v>4.4267000000000001E-2</v>
      </c>
    </row>
    <row r="1506" spans="4:11" ht="15.75" customHeight="1" x14ac:dyDescent="0.25">
      <c r="D1506" s="33"/>
      <c r="E1506" s="33"/>
      <c r="F1506" s="81">
        <v>38709</v>
      </c>
      <c r="G1506" s="103">
        <v>4.351E-2</v>
      </c>
      <c r="H1506" s="103">
        <v>4.3270000000000003E-2</v>
      </c>
      <c r="I1506" s="103">
        <v>4.3110000000000002E-2</v>
      </c>
      <c r="J1506" s="103"/>
      <c r="K1506" s="103">
        <v>4.3720000000000002E-2</v>
      </c>
    </row>
    <row r="1507" spans="4:11" ht="15.75" customHeight="1" x14ac:dyDescent="0.25">
      <c r="D1507" s="33"/>
      <c r="E1507" s="33"/>
      <c r="F1507" s="81">
        <v>38713</v>
      </c>
      <c r="G1507" s="103">
        <v>4.3425999999999999E-2</v>
      </c>
      <c r="H1507" s="103">
        <v>4.3093000000000006E-2</v>
      </c>
      <c r="I1507" s="103">
        <v>4.2864000000000006E-2</v>
      </c>
      <c r="J1507" s="103"/>
      <c r="K1507" s="103">
        <v>4.3365999999999995E-2</v>
      </c>
    </row>
    <row r="1508" spans="4:11" ht="15.75" customHeight="1" x14ac:dyDescent="0.25">
      <c r="D1508" s="33"/>
      <c r="E1508" s="33"/>
      <c r="F1508" s="81">
        <v>38714</v>
      </c>
      <c r="G1508" s="103">
        <v>4.3597000000000004E-2</v>
      </c>
      <c r="H1508" s="103">
        <v>4.3326000000000003E-2</v>
      </c>
      <c r="I1508" s="103">
        <v>4.3216000000000004E-2</v>
      </c>
      <c r="J1508" s="103"/>
      <c r="K1508" s="103">
        <v>4.3737000000000005E-2</v>
      </c>
    </row>
    <row r="1509" spans="4:11" ht="15.75" customHeight="1" x14ac:dyDescent="0.25">
      <c r="D1509" s="33"/>
      <c r="E1509" s="33"/>
      <c r="F1509" s="81">
        <v>38715</v>
      </c>
      <c r="G1509" s="103">
        <v>4.3597999999999998E-2</v>
      </c>
      <c r="H1509" s="103">
        <v>4.3324999999999995E-2</v>
      </c>
      <c r="I1509" s="103">
        <v>4.3144999999999996E-2</v>
      </c>
      <c r="J1509" s="103"/>
      <c r="K1509" s="103">
        <v>4.3540999999999996E-2</v>
      </c>
    </row>
    <row r="1510" spans="4:11" ht="15.75" customHeight="1" x14ac:dyDescent="0.25">
      <c r="D1510" s="33"/>
      <c r="E1510" s="33"/>
      <c r="F1510" s="81">
        <v>38716</v>
      </c>
      <c r="G1510" s="103">
        <v>4.3996000000000007E-2</v>
      </c>
      <c r="H1510" s="103">
        <v>4.3615000000000001E-2</v>
      </c>
      <c r="I1510" s="103">
        <v>4.3497000000000001E-2</v>
      </c>
      <c r="J1510" s="103"/>
      <c r="K1510" s="103">
        <v>4.3910999999999999E-2</v>
      </c>
    </row>
    <row r="1511" spans="4:11" ht="15.75" customHeight="1" x14ac:dyDescent="0.25">
      <c r="D1511" s="33"/>
      <c r="E1511" s="33"/>
      <c r="F1511" s="81">
        <v>38720</v>
      </c>
      <c r="G1511" s="103">
        <v>4.3249000000000003E-2</v>
      </c>
      <c r="H1511" s="103">
        <v>4.2969999999999994E-2</v>
      </c>
      <c r="I1511" s="103">
        <v>4.3000999999999998E-2</v>
      </c>
      <c r="J1511" s="103"/>
      <c r="K1511" s="103">
        <v>4.3636999999999995E-2</v>
      </c>
    </row>
    <row r="1512" spans="4:11" ht="15.75" customHeight="1" x14ac:dyDescent="0.25">
      <c r="D1512" s="33"/>
      <c r="E1512" s="33"/>
      <c r="F1512" s="81">
        <v>38721</v>
      </c>
      <c r="G1512" s="103">
        <v>4.2999999999999997E-2</v>
      </c>
      <c r="H1512" s="103">
        <v>4.2676999999999993E-2</v>
      </c>
      <c r="I1512" s="103">
        <v>4.2752999999999999E-2</v>
      </c>
      <c r="J1512" s="103"/>
      <c r="K1512" s="103">
        <v>4.3422000000000002E-2</v>
      </c>
    </row>
    <row r="1513" spans="4:11" ht="15.75" customHeight="1" x14ac:dyDescent="0.25">
      <c r="D1513" s="33"/>
      <c r="E1513" s="33"/>
      <c r="F1513" s="81">
        <v>38722</v>
      </c>
      <c r="G1513" s="103">
        <v>4.3164999999999995E-2</v>
      </c>
      <c r="H1513" s="103">
        <v>4.2851999999999994E-2</v>
      </c>
      <c r="I1513" s="103">
        <v>4.2823E-2</v>
      </c>
      <c r="J1513" s="103"/>
      <c r="K1513" s="103">
        <v>4.3518999999999995E-2</v>
      </c>
    </row>
    <row r="1514" spans="4:11" ht="15.75" customHeight="1" x14ac:dyDescent="0.25">
      <c r="D1514" s="33"/>
      <c r="E1514" s="33"/>
      <c r="F1514" s="81">
        <v>38723</v>
      </c>
      <c r="G1514" s="103">
        <v>4.3494000000000005E-2</v>
      </c>
      <c r="H1514" s="103">
        <v>4.3143000000000001E-2</v>
      </c>
      <c r="I1514" s="103">
        <v>4.3139999999999998E-2</v>
      </c>
      <c r="J1514" s="103"/>
      <c r="K1514" s="103">
        <v>4.3733000000000001E-2</v>
      </c>
    </row>
    <row r="1515" spans="4:11" ht="15.75" customHeight="1" x14ac:dyDescent="0.25">
      <c r="D1515" s="33"/>
      <c r="E1515" s="33"/>
      <c r="F1515" s="81">
        <v>38726</v>
      </c>
      <c r="G1515" s="103">
        <v>4.3409000000000003E-2</v>
      </c>
      <c r="H1515" s="103">
        <v>4.3023999999999993E-2</v>
      </c>
      <c r="I1515" s="103">
        <v>4.2998000000000001E-2</v>
      </c>
      <c r="J1515" s="103"/>
      <c r="K1515" s="103">
        <v>4.3653999999999998E-2</v>
      </c>
    </row>
    <row r="1516" spans="4:11" ht="15.75" customHeight="1" x14ac:dyDescent="0.25">
      <c r="D1516" s="33"/>
      <c r="E1516" s="33"/>
      <c r="F1516" s="81">
        <v>38727</v>
      </c>
      <c r="G1516" s="103">
        <v>4.3909999999999998E-2</v>
      </c>
      <c r="H1516" s="103">
        <v>4.3554000000000002E-2</v>
      </c>
      <c r="I1516" s="103">
        <v>4.3564999999999993E-2</v>
      </c>
      <c r="J1516" s="103"/>
      <c r="K1516" s="103">
        <v>4.4242999999999998E-2</v>
      </c>
    </row>
    <row r="1517" spans="4:11" ht="15.75" customHeight="1" x14ac:dyDescent="0.25">
      <c r="D1517" s="33"/>
      <c r="E1517" s="33"/>
      <c r="F1517" s="81">
        <v>38728</v>
      </c>
      <c r="G1517" s="103">
        <v>4.4160999999999999E-2</v>
      </c>
      <c r="H1517" s="103">
        <v>4.3907999999999996E-2</v>
      </c>
      <c r="I1517" s="103">
        <v>4.3886000000000001E-2</v>
      </c>
      <c r="J1517" s="103"/>
      <c r="K1517" s="103">
        <v>4.4518000000000002E-2</v>
      </c>
    </row>
    <row r="1518" spans="4:11" ht="15.75" customHeight="1" x14ac:dyDescent="0.25">
      <c r="D1518" s="33"/>
      <c r="E1518" s="33"/>
      <c r="F1518" s="81">
        <v>38729</v>
      </c>
      <c r="G1518" s="103">
        <v>4.3742000000000003E-2</v>
      </c>
      <c r="H1518" s="103">
        <v>4.3375999999999998E-2</v>
      </c>
      <c r="I1518" s="103">
        <v>4.3343E-2</v>
      </c>
      <c r="J1518" s="103"/>
      <c r="K1518" s="103">
        <v>4.4025999999999996E-2</v>
      </c>
    </row>
    <row r="1519" spans="4:11" ht="15.75" customHeight="1" x14ac:dyDescent="0.25">
      <c r="D1519" s="33"/>
      <c r="E1519" s="33"/>
      <c r="F1519" s="81">
        <v>38730</v>
      </c>
      <c r="G1519" s="103">
        <v>4.3319999999999997E-2</v>
      </c>
      <c r="H1519" s="103">
        <v>4.2840999999999997E-2</v>
      </c>
      <c r="I1519" s="103">
        <v>4.2849999999999999E-2</v>
      </c>
      <c r="J1519" s="103"/>
      <c r="K1519" s="103">
        <v>4.3533999999999996E-2</v>
      </c>
    </row>
    <row r="1520" spans="4:11" ht="15.75" customHeight="1" x14ac:dyDescent="0.25">
      <c r="D1520" s="33"/>
      <c r="E1520" s="33"/>
      <c r="F1520" s="81">
        <v>38734</v>
      </c>
      <c r="G1520" s="103">
        <v>4.3230999999999999E-2</v>
      </c>
      <c r="H1520" s="103">
        <v>4.2720000000000001E-2</v>
      </c>
      <c r="I1520" s="103">
        <v>4.2638999999999996E-2</v>
      </c>
      <c r="J1520" s="103"/>
      <c r="K1520" s="103">
        <v>4.3240000000000001E-2</v>
      </c>
    </row>
    <row r="1521" spans="4:11" ht="15.75" customHeight="1" x14ac:dyDescent="0.25">
      <c r="D1521" s="33"/>
      <c r="E1521" s="33"/>
      <c r="F1521" s="81">
        <v>38735</v>
      </c>
      <c r="G1521" s="103">
        <v>4.3230999999999999E-2</v>
      </c>
      <c r="H1521" s="103">
        <v>4.2720000000000001E-2</v>
      </c>
      <c r="I1521" s="103">
        <v>4.2674000000000004E-2</v>
      </c>
      <c r="J1521" s="103"/>
      <c r="K1521" s="103">
        <v>4.3318000000000002E-2</v>
      </c>
    </row>
    <row r="1522" spans="4:11" ht="15.75" customHeight="1" x14ac:dyDescent="0.25">
      <c r="D1522" s="33"/>
      <c r="E1522" s="33"/>
      <c r="F1522" s="81">
        <v>38736</v>
      </c>
      <c r="G1522" s="103">
        <v>4.3653000000000004E-2</v>
      </c>
      <c r="H1522" s="103">
        <v>4.3193999999999996E-2</v>
      </c>
      <c r="I1522" s="103">
        <v>4.3060999999999995E-2</v>
      </c>
      <c r="J1522" s="103"/>
      <c r="K1522" s="103">
        <v>4.3728999999999997E-2</v>
      </c>
    </row>
    <row r="1523" spans="4:11" ht="15.75" customHeight="1" x14ac:dyDescent="0.25">
      <c r="D1523" s="33"/>
      <c r="E1523" s="33"/>
      <c r="F1523" s="81">
        <v>38737</v>
      </c>
      <c r="G1523" s="103">
        <v>4.3480999999999999E-2</v>
      </c>
      <c r="H1523" s="103">
        <v>4.3013000000000003E-2</v>
      </c>
      <c r="I1523" s="103">
        <v>4.2849999999999999E-2</v>
      </c>
      <c r="J1523" s="103"/>
      <c r="K1523" s="103">
        <v>4.3493000000000004E-2</v>
      </c>
    </row>
    <row r="1524" spans="4:11" ht="15.75" customHeight="1" x14ac:dyDescent="0.25">
      <c r="D1524" s="33"/>
      <c r="E1524" s="33"/>
      <c r="F1524" s="81">
        <v>38740</v>
      </c>
      <c r="G1524" s="103">
        <v>4.3479999999999998E-2</v>
      </c>
      <c r="H1524" s="103">
        <v>4.3013000000000003E-2</v>
      </c>
      <c r="I1524" s="103">
        <v>4.2885E-2</v>
      </c>
      <c r="J1524" s="103"/>
      <c r="K1524" s="103">
        <v>4.3550999999999999E-2</v>
      </c>
    </row>
    <row r="1525" spans="4:11" ht="15.75" customHeight="1" x14ac:dyDescent="0.25">
      <c r="D1525" s="33"/>
      <c r="E1525" s="33"/>
      <c r="F1525" s="81">
        <v>38741</v>
      </c>
      <c r="G1525" s="103">
        <v>4.3819999999999998E-2</v>
      </c>
      <c r="H1525" s="103">
        <v>4.3310000000000001E-2</v>
      </c>
      <c r="I1525" s="103">
        <v>4.3166999999999997E-2</v>
      </c>
      <c r="J1525" s="103"/>
      <c r="K1525" s="103">
        <v>4.3903999999999999E-2</v>
      </c>
    </row>
    <row r="1526" spans="4:11" ht="15.75" customHeight="1" x14ac:dyDescent="0.25">
      <c r="D1526" s="33"/>
      <c r="E1526" s="33"/>
      <c r="F1526" s="81">
        <v>38742</v>
      </c>
      <c r="G1526" s="103">
        <v>4.4503000000000001E-2</v>
      </c>
      <c r="H1526" s="103">
        <v>4.4146999999999999E-2</v>
      </c>
      <c r="I1526" s="103">
        <v>4.4017000000000001E-2</v>
      </c>
      <c r="J1526" s="103"/>
      <c r="K1526" s="103">
        <v>4.4753999999999995E-2</v>
      </c>
    </row>
    <row r="1527" spans="4:11" ht="15.75" customHeight="1" x14ac:dyDescent="0.25">
      <c r="D1527" s="33"/>
      <c r="E1527" s="33"/>
      <c r="F1527" s="81">
        <v>38743</v>
      </c>
      <c r="G1527" s="103">
        <v>4.4823000000000002E-2</v>
      </c>
      <c r="H1527" s="103">
        <v>4.4448000000000001E-2</v>
      </c>
      <c r="I1527" s="103">
        <v>4.4372999999999996E-2</v>
      </c>
      <c r="J1527" s="103"/>
      <c r="K1527" s="103">
        <v>4.5171000000000003E-2</v>
      </c>
    </row>
    <row r="1528" spans="4:11" ht="15.75" customHeight="1" x14ac:dyDescent="0.25">
      <c r="D1528" s="33"/>
      <c r="E1528" s="33"/>
      <c r="F1528" s="81">
        <v>38744</v>
      </c>
      <c r="G1528" s="103">
        <v>4.4905999999999995E-2</v>
      </c>
      <c r="H1528" s="103">
        <v>4.4569999999999999E-2</v>
      </c>
      <c r="I1528" s="103">
        <v>4.4410999999999999E-2</v>
      </c>
      <c r="J1528" s="103"/>
      <c r="K1528" s="103">
        <v>4.5092E-2</v>
      </c>
    </row>
    <row r="1529" spans="4:11" ht="15.75" customHeight="1" x14ac:dyDescent="0.25">
      <c r="D1529" s="33"/>
      <c r="E1529" s="33"/>
      <c r="F1529" s="81">
        <v>38747</v>
      </c>
      <c r="G1529" s="103">
        <v>4.5071E-2</v>
      </c>
      <c r="H1529" s="103">
        <v>4.4691000000000002E-2</v>
      </c>
      <c r="I1529" s="103">
        <v>4.4554000000000003E-2</v>
      </c>
      <c r="J1529" s="103"/>
      <c r="K1529" s="103">
        <v>4.5251E-2</v>
      </c>
    </row>
    <row r="1530" spans="4:11" ht="15.75" customHeight="1" x14ac:dyDescent="0.25">
      <c r="D1530" s="33"/>
      <c r="E1530" s="33"/>
      <c r="F1530" s="81">
        <v>38748</v>
      </c>
      <c r="G1530" s="103">
        <v>4.5155000000000001E-2</v>
      </c>
      <c r="H1530" s="103">
        <v>4.4812999999999999E-2</v>
      </c>
      <c r="I1530" s="103">
        <v>4.4519000000000003E-2</v>
      </c>
      <c r="J1530" s="103"/>
      <c r="K1530" s="103">
        <v>4.5151999999999998E-2</v>
      </c>
    </row>
    <row r="1531" spans="4:11" ht="15.75" customHeight="1" x14ac:dyDescent="0.25">
      <c r="D1531" s="33"/>
      <c r="E1531" s="33"/>
      <c r="F1531" s="81">
        <v>38749</v>
      </c>
      <c r="G1531" s="103">
        <v>4.5737E-2</v>
      </c>
      <c r="H1531" s="103">
        <v>4.5419000000000001E-2</v>
      </c>
      <c r="I1531" s="103">
        <v>4.4984000000000003E-2</v>
      </c>
      <c r="J1531" s="103"/>
      <c r="K1531" s="103">
        <v>4.5551000000000001E-2</v>
      </c>
    </row>
    <row r="1532" spans="4:11" ht="15.75" customHeight="1" x14ac:dyDescent="0.25">
      <c r="D1532" s="33"/>
      <c r="E1532" s="33"/>
      <c r="F1532" s="81">
        <v>38750</v>
      </c>
      <c r="G1532" s="103">
        <v>4.5906000000000002E-2</v>
      </c>
      <c r="H1532" s="103">
        <v>4.5419999999999995E-2</v>
      </c>
      <c r="I1532" s="103">
        <v>4.4984999999999997E-2</v>
      </c>
      <c r="J1532" s="103"/>
      <c r="K1532" s="103">
        <v>4.5571E-2</v>
      </c>
    </row>
    <row r="1533" spans="4:11" ht="15.75" customHeight="1" x14ac:dyDescent="0.25">
      <c r="D1533" s="33"/>
      <c r="E1533" s="33"/>
      <c r="F1533" s="81">
        <v>38751</v>
      </c>
      <c r="G1533" s="103">
        <v>4.5662000000000001E-2</v>
      </c>
      <c r="H1533" s="103">
        <v>4.5303000000000003E-2</v>
      </c>
      <c r="I1533" s="103">
        <v>4.4809000000000002E-2</v>
      </c>
      <c r="J1533" s="103"/>
      <c r="K1533" s="103">
        <v>4.5232000000000001E-2</v>
      </c>
    </row>
    <row r="1534" spans="4:11" ht="15.75" customHeight="1" x14ac:dyDescent="0.25">
      <c r="D1534" s="33"/>
      <c r="E1534" s="33"/>
      <c r="F1534" s="81">
        <v>38754</v>
      </c>
      <c r="G1534" s="103">
        <v>4.6081999999999998E-2</v>
      </c>
      <c r="H1534" s="103">
        <v>4.5731000000000001E-2</v>
      </c>
      <c r="I1534" s="103">
        <v>4.5060999999999997E-2</v>
      </c>
      <c r="J1534" s="103"/>
      <c r="K1534" s="103">
        <v>4.5432E-2</v>
      </c>
    </row>
    <row r="1535" spans="4:11" ht="15.75" customHeight="1" x14ac:dyDescent="0.25">
      <c r="D1535" s="33"/>
      <c r="E1535" s="33"/>
      <c r="F1535" s="81">
        <v>38755</v>
      </c>
      <c r="G1535" s="103">
        <v>4.5999999999999999E-2</v>
      </c>
      <c r="H1535" s="103">
        <v>4.5670999999999996E-2</v>
      </c>
      <c r="I1535" s="103">
        <v>4.5134000000000001E-2</v>
      </c>
      <c r="J1535" s="103"/>
      <c r="K1535" s="103">
        <v>4.5651999999999998E-2</v>
      </c>
    </row>
    <row r="1536" spans="4:11" ht="15.75" customHeight="1" x14ac:dyDescent="0.25">
      <c r="D1536" s="33"/>
      <c r="E1536" s="33"/>
      <c r="F1536" s="81">
        <v>38756</v>
      </c>
      <c r="G1536" s="103">
        <v>4.6253999999999997E-2</v>
      </c>
      <c r="H1536" s="103">
        <v>4.6013999999999999E-2</v>
      </c>
      <c r="I1536" s="103">
        <v>4.5422999999999998E-2</v>
      </c>
      <c r="J1536" s="103"/>
      <c r="K1536" s="103">
        <v>4.5872999999999997E-2</v>
      </c>
    </row>
    <row r="1537" spans="4:11" ht="15.75" customHeight="1" x14ac:dyDescent="0.25">
      <c r="D1537" s="33"/>
      <c r="E1537" s="33"/>
      <c r="F1537" s="81">
        <v>38757</v>
      </c>
      <c r="G1537" s="103">
        <v>4.6509000000000002E-2</v>
      </c>
      <c r="H1537" s="103">
        <v>4.6184000000000003E-2</v>
      </c>
      <c r="I1537" s="103">
        <v>4.5388000000000005E-2</v>
      </c>
      <c r="J1537" s="103"/>
      <c r="K1537" s="103">
        <v>4.5432E-2</v>
      </c>
    </row>
    <row r="1538" spans="4:11" ht="15.75" customHeight="1" x14ac:dyDescent="0.25">
      <c r="D1538" s="33"/>
      <c r="E1538" s="33"/>
      <c r="F1538" s="81">
        <v>38758</v>
      </c>
      <c r="G1538" s="103">
        <v>4.6772000000000001E-2</v>
      </c>
      <c r="H1538" s="103">
        <v>4.6523000000000002E-2</v>
      </c>
      <c r="I1538" s="103">
        <v>4.5860999999999999E-2</v>
      </c>
      <c r="J1538" s="103"/>
      <c r="K1538" s="103">
        <v>4.5845000000000004E-2</v>
      </c>
    </row>
    <row r="1539" spans="4:11" ht="15.75" customHeight="1" x14ac:dyDescent="0.25">
      <c r="D1539" s="33"/>
      <c r="E1539" s="33"/>
      <c r="F1539" s="81">
        <v>38761</v>
      </c>
      <c r="G1539" s="103">
        <v>4.6691000000000003E-2</v>
      </c>
      <c r="H1539" s="103">
        <v>4.641E-2</v>
      </c>
      <c r="I1539" s="103">
        <v>4.5682E-2</v>
      </c>
      <c r="J1539" s="103"/>
      <c r="K1539" s="103">
        <v>4.5766000000000001E-2</v>
      </c>
    </row>
    <row r="1540" spans="4:11" ht="15.75" customHeight="1" x14ac:dyDescent="0.25">
      <c r="D1540" s="33"/>
      <c r="E1540" s="33"/>
      <c r="F1540" s="81">
        <v>38762</v>
      </c>
      <c r="G1540" s="103">
        <v>4.6779000000000001E-2</v>
      </c>
      <c r="H1540" s="103">
        <v>4.6578999999999995E-2</v>
      </c>
      <c r="I1540" s="103">
        <v>4.5900999999999997E-2</v>
      </c>
      <c r="J1540" s="103"/>
      <c r="K1540" s="103">
        <v>4.6101999999999997E-2</v>
      </c>
    </row>
    <row r="1541" spans="4:11" ht="15.75" customHeight="1" x14ac:dyDescent="0.25">
      <c r="D1541" s="33"/>
      <c r="E1541" s="33"/>
      <c r="F1541" s="81">
        <v>38763</v>
      </c>
      <c r="G1541" s="103">
        <v>4.6866999999999999E-2</v>
      </c>
      <c r="H1541" s="103">
        <v>4.6637000000000005E-2</v>
      </c>
      <c r="I1541" s="103">
        <v>4.5938E-2</v>
      </c>
      <c r="J1541" s="103"/>
      <c r="K1541" s="103">
        <v>4.5963999999999998E-2</v>
      </c>
    </row>
    <row r="1542" spans="4:11" ht="15.75" customHeight="1" x14ac:dyDescent="0.25">
      <c r="D1542" s="33"/>
      <c r="E1542" s="33"/>
      <c r="F1542" s="81">
        <v>38764</v>
      </c>
      <c r="G1542" s="103">
        <v>4.6871000000000003E-2</v>
      </c>
      <c r="H1542" s="103">
        <v>4.6581000000000004E-2</v>
      </c>
      <c r="I1542" s="103">
        <v>4.5759000000000001E-2</v>
      </c>
      <c r="J1542" s="103"/>
      <c r="K1542" s="103">
        <v>4.5824999999999998E-2</v>
      </c>
    </row>
    <row r="1543" spans="4:11" ht="15.75" customHeight="1" x14ac:dyDescent="0.25">
      <c r="D1543" s="33"/>
      <c r="E1543" s="33"/>
      <c r="F1543" s="81">
        <v>38765</v>
      </c>
      <c r="G1543" s="103">
        <v>4.6714000000000006E-2</v>
      </c>
      <c r="H1543" s="103">
        <v>4.6300999999999995E-2</v>
      </c>
      <c r="I1543" s="103">
        <v>4.5475000000000002E-2</v>
      </c>
      <c r="J1543" s="103"/>
      <c r="K1543" s="103">
        <v>4.5372000000000003E-2</v>
      </c>
    </row>
    <row r="1544" spans="4:11" ht="15.75" customHeight="1" x14ac:dyDescent="0.25">
      <c r="D1544" s="33"/>
      <c r="E1544" s="33"/>
      <c r="F1544" s="81">
        <v>38769</v>
      </c>
      <c r="G1544" s="103">
        <v>4.6977999999999999E-2</v>
      </c>
      <c r="H1544" s="103">
        <v>4.6699999999999998E-2</v>
      </c>
      <c r="I1544" s="103">
        <v>4.5876E-2</v>
      </c>
      <c r="J1544" s="103"/>
      <c r="K1544" s="103">
        <v>4.5648000000000001E-2</v>
      </c>
    </row>
    <row r="1545" spans="4:11" ht="15.75" customHeight="1" x14ac:dyDescent="0.25">
      <c r="D1545" s="33"/>
      <c r="E1545" s="33"/>
      <c r="F1545" s="81">
        <v>38770</v>
      </c>
      <c r="G1545" s="103">
        <v>4.6635999999999997E-2</v>
      </c>
      <c r="H1545" s="103">
        <v>4.6416000000000006E-2</v>
      </c>
      <c r="I1545" s="103">
        <v>4.5621999999999996E-2</v>
      </c>
      <c r="J1545" s="103"/>
      <c r="K1545" s="103">
        <v>4.5214999999999998E-2</v>
      </c>
    </row>
    <row r="1546" spans="4:11" ht="15.75" customHeight="1" x14ac:dyDescent="0.25">
      <c r="D1546" s="33"/>
      <c r="E1546" s="33"/>
      <c r="F1546" s="81">
        <v>38771</v>
      </c>
      <c r="G1546" s="103">
        <v>4.7161000000000002E-2</v>
      </c>
      <c r="H1546" s="103">
        <v>4.6872999999999998E-2</v>
      </c>
      <c r="I1546" s="103">
        <v>4.6133E-2</v>
      </c>
      <c r="J1546" s="103"/>
      <c r="K1546" s="103">
        <v>4.5548999999999999E-2</v>
      </c>
    </row>
    <row r="1547" spans="4:11" ht="15.75" customHeight="1" x14ac:dyDescent="0.25">
      <c r="D1547" s="33"/>
      <c r="E1547" s="33"/>
      <c r="F1547" s="81">
        <v>38772</v>
      </c>
      <c r="G1547" s="103">
        <v>4.7161000000000002E-2</v>
      </c>
      <c r="H1547" s="103">
        <v>4.6989999999999997E-2</v>
      </c>
      <c r="I1547" s="103">
        <v>4.6379999999999998E-2</v>
      </c>
      <c r="J1547" s="103"/>
      <c r="K1547" s="103">
        <v>4.5727000000000004E-2</v>
      </c>
    </row>
    <row r="1548" spans="4:11" ht="15.75" customHeight="1" x14ac:dyDescent="0.25">
      <c r="D1548" s="33"/>
      <c r="E1548" s="33"/>
      <c r="F1548" s="81">
        <v>38775</v>
      </c>
      <c r="G1548" s="103">
        <v>4.7244000000000001E-2</v>
      </c>
      <c r="H1548" s="103">
        <v>4.7106000000000002E-2</v>
      </c>
      <c r="I1548" s="103">
        <v>4.6521999999999994E-2</v>
      </c>
      <c r="J1548" s="103"/>
      <c r="K1548" s="103">
        <v>4.5904999999999994E-2</v>
      </c>
    </row>
    <row r="1549" spans="4:11" ht="15.75" customHeight="1" x14ac:dyDescent="0.25">
      <c r="D1549" s="33"/>
      <c r="E1549" s="33"/>
      <c r="F1549" s="81">
        <v>38776</v>
      </c>
      <c r="G1549" s="103">
        <v>4.6745999999999996E-2</v>
      </c>
      <c r="H1549" s="103">
        <v>4.6535E-2</v>
      </c>
      <c r="I1549" s="103">
        <v>4.5990000000000003E-2</v>
      </c>
      <c r="J1549" s="103"/>
      <c r="K1549" s="103">
        <v>4.5510000000000002E-2</v>
      </c>
    </row>
    <row r="1550" spans="4:11" ht="15.75" customHeight="1" x14ac:dyDescent="0.25">
      <c r="D1550" s="33"/>
      <c r="E1550" s="33"/>
      <c r="F1550" s="81">
        <v>38777</v>
      </c>
      <c r="G1550" s="103">
        <v>4.6994999999999995E-2</v>
      </c>
      <c r="H1550" s="103">
        <v>4.6708E-2</v>
      </c>
      <c r="I1550" s="103">
        <v>4.6238000000000001E-2</v>
      </c>
      <c r="J1550" s="103"/>
      <c r="K1550" s="103">
        <v>4.5845000000000004E-2</v>
      </c>
    </row>
    <row r="1551" spans="4:11" ht="15.75" customHeight="1" x14ac:dyDescent="0.25">
      <c r="D1551" s="33"/>
      <c r="E1551" s="33"/>
      <c r="F1551" s="81">
        <v>38778</v>
      </c>
      <c r="G1551" s="103">
        <v>4.7079000000000003E-2</v>
      </c>
      <c r="H1551" s="103">
        <v>4.6938000000000007E-2</v>
      </c>
      <c r="I1551" s="103">
        <v>4.6593999999999997E-2</v>
      </c>
      <c r="J1551" s="103"/>
      <c r="K1551" s="103">
        <v>4.6281999999999997E-2</v>
      </c>
    </row>
    <row r="1552" spans="4:11" ht="15.75" customHeight="1" x14ac:dyDescent="0.25">
      <c r="D1552" s="33"/>
      <c r="E1552" s="33"/>
      <c r="F1552" s="81">
        <v>38779</v>
      </c>
      <c r="G1552" s="103">
        <v>4.7413999999999998E-2</v>
      </c>
      <c r="H1552" s="103">
        <v>4.7403000000000001E-2</v>
      </c>
      <c r="I1552" s="103">
        <v>4.7023999999999996E-2</v>
      </c>
      <c r="J1552" s="103"/>
      <c r="K1552" s="103">
        <v>4.6801000000000002E-2</v>
      </c>
    </row>
    <row r="1553" spans="4:11" ht="15.75" customHeight="1" x14ac:dyDescent="0.25">
      <c r="D1553" s="33"/>
      <c r="E1553" s="33"/>
      <c r="F1553" s="81">
        <v>38782</v>
      </c>
      <c r="G1553" s="103">
        <v>4.7666000000000007E-2</v>
      </c>
      <c r="H1553" s="103">
        <v>4.7808999999999997E-2</v>
      </c>
      <c r="I1553" s="103">
        <v>4.7596999999999993E-2</v>
      </c>
      <c r="J1553" s="103"/>
      <c r="K1553" s="103">
        <v>4.7503999999999998E-2</v>
      </c>
    </row>
    <row r="1554" spans="4:11" ht="15.75" customHeight="1" x14ac:dyDescent="0.25">
      <c r="D1554" s="33"/>
      <c r="E1554" s="33"/>
      <c r="F1554" s="81">
        <v>38783</v>
      </c>
      <c r="G1554" s="103">
        <v>4.7499E-2</v>
      </c>
      <c r="H1554" s="103">
        <v>4.7695000000000001E-2</v>
      </c>
      <c r="I1554" s="103">
        <v>4.7454999999999997E-2</v>
      </c>
      <c r="J1554" s="103"/>
      <c r="K1554" s="103">
        <v>4.7222999999999994E-2</v>
      </c>
    </row>
    <row r="1555" spans="4:11" ht="15.75" customHeight="1" x14ac:dyDescent="0.25">
      <c r="D1555" s="33"/>
      <c r="E1555" s="33"/>
      <c r="F1555" s="81">
        <v>38784</v>
      </c>
      <c r="G1555" s="103">
        <v>4.7164999999999999E-2</v>
      </c>
      <c r="H1555" s="103">
        <v>4.7580999999999998E-2</v>
      </c>
      <c r="I1555" s="103">
        <v>4.7384000000000003E-2</v>
      </c>
      <c r="J1555" s="103"/>
      <c r="K1555" s="103">
        <v>4.7262999999999999E-2</v>
      </c>
    </row>
    <row r="1556" spans="4:11" ht="15.75" customHeight="1" x14ac:dyDescent="0.25">
      <c r="D1556" s="33"/>
      <c r="E1556" s="33"/>
      <c r="F1556" s="81">
        <v>38785</v>
      </c>
      <c r="G1556" s="103">
        <v>4.7080999999999998E-2</v>
      </c>
      <c r="H1556" s="103">
        <v>4.7698999999999998E-2</v>
      </c>
      <c r="I1556" s="103">
        <v>4.7385000000000004E-2</v>
      </c>
      <c r="J1556" s="103"/>
      <c r="K1556" s="103">
        <v>4.7243000000000007E-2</v>
      </c>
    </row>
    <row r="1557" spans="4:11" ht="15.75" customHeight="1" x14ac:dyDescent="0.25">
      <c r="D1557" s="33"/>
      <c r="E1557" s="33"/>
      <c r="F1557" s="81">
        <v>38786</v>
      </c>
      <c r="G1557" s="103">
        <v>4.7335000000000002E-2</v>
      </c>
      <c r="H1557" s="103">
        <v>4.7937E-2</v>
      </c>
      <c r="I1557" s="103">
        <v>4.7638999999999994E-2</v>
      </c>
      <c r="J1557" s="103"/>
      <c r="K1557" s="103">
        <v>4.7567000000000005E-2</v>
      </c>
    </row>
    <row r="1558" spans="4:11" ht="15.75" customHeight="1" x14ac:dyDescent="0.25">
      <c r="D1558" s="33"/>
      <c r="E1558" s="33"/>
      <c r="F1558" s="81">
        <v>38789</v>
      </c>
      <c r="G1558" s="103">
        <v>4.7167000000000001E-2</v>
      </c>
      <c r="H1558" s="103">
        <v>4.7938999999999996E-2</v>
      </c>
      <c r="I1558" s="103">
        <v>4.7640000000000002E-2</v>
      </c>
      <c r="J1558" s="103"/>
      <c r="K1558" s="103">
        <v>4.7668000000000002E-2</v>
      </c>
    </row>
    <row r="1559" spans="4:11" ht="15.75" customHeight="1" x14ac:dyDescent="0.25">
      <c r="D1559" s="33"/>
      <c r="E1559" s="33"/>
      <c r="F1559" s="81">
        <v>38790</v>
      </c>
      <c r="G1559" s="103">
        <v>4.6323999999999997E-2</v>
      </c>
      <c r="H1559" s="103">
        <v>4.6954000000000003E-2</v>
      </c>
      <c r="I1559" s="103">
        <v>4.6706999999999999E-2</v>
      </c>
      <c r="J1559" s="103"/>
      <c r="K1559" s="103">
        <v>4.6924E-2</v>
      </c>
    </row>
    <row r="1560" spans="4:11" ht="15.75" customHeight="1" x14ac:dyDescent="0.25">
      <c r="D1560" s="33"/>
      <c r="E1560" s="33"/>
      <c r="F1560" s="81">
        <v>38791</v>
      </c>
      <c r="G1560" s="103">
        <v>4.6745999999999996E-2</v>
      </c>
      <c r="H1560" s="103">
        <v>4.7129000000000004E-2</v>
      </c>
      <c r="I1560" s="103">
        <v>4.6886999999999998E-2</v>
      </c>
      <c r="J1560" s="103"/>
      <c r="K1560" s="103">
        <v>4.7266000000000002E-2</v>
      </c>
    </row>
    <row r="1561" spans="4:11" ht="15.75" customHeight="1" x14ac:dyDescent="0.25">
      <c r="D1561" s="33"/>
      <c r="E1561" s="33"/>
      <c r="F1561" s="81">
        <v>38792</v>
      </c>
      <c r="G1561" s="103">
        <v>4.6154000000000001E-2</v>
      </c>
      <c r="H1561" s="103">
        <v>4.6201999999999993E-2</v>
      </c>
      <c r="I1561" s="103">
        <v>4.5885999999999996E-2</v>
      </c>
      <c r="J1561" s="103"/>
      <c r="K1561" s="103">
        <v>4.6403999999999994E-2</v>
      </c>
    </row>
    <row r="1562" spans="4:11" ht="15.75" customHeight="1" x14ac:dyDescent="0.25">
      <c r="D1562" s="33"/>
      <c r="E1562" s="33"/>
      <c r="F1562" s="81">
        <v>38793</v>
      </c>
      <c r="G1562" s="103">
        <v>4.6321000000000001E-2</v>
      </c>
      <c r="H1562" s="103">
        <v>4.6321000000000001E-2</v>
      </c>
      <c r="I1562" s="103">
        <v>4.6172000000000005E-2</v>
      </c>
      <c r="J1562" s="103"/>
      <c r="K1562" s="103">
        <v>4.6704999999999997E-2</v>
      </c>
    </row>
    <row r="1563" spans="4:11" ht="15.75" customHeight="1" x14ac:dyDescent="0.25">
      <c r="D1563" s="33"/>
      <c r="E1563" s="33"/>
      <c r="F1563" s="81">
        <v>38796</v>
      </c>
      <c r="G1563" s="103">
        <v>4.6490999999999998E-2</v>
      </c>
      <c r="H1563" s="103">
        <v>4.6262999999999999E-2</v>
      </c>
      <c r="I1563" s="103">
        <v>4.6101000000000003E-2</v>
      </c>
      <c r="J1563" s="103"/>
      <c r="K1563" s="103">
        <v>4.6565000000000002E-2</v>
      </c>
    </row>
    <row r="1564" spans="4:11" ht="15.75" customHeight="1" x14ac:dyDescent="0.25">
      <c r="D1564" s="33"/>
      <c r="E1564" s="33"/>
      <c r="F1564" s="81">
        <v>38797</v>
      </c>
      <c r="G1564" s="103">
        <v>4.7343000000000003E-2</v>
      </c>
      <c r="H1564" s="103">
        <v>4.7080000000000004E-2</v>
      </c>
      <c r="I1564" s="103">
        <v>4.6890999999999995E-2</v>
      </c>
      <c r="J1564" s="103"/>
      <c r="K1564" s="103">
        <v>4.7167000000000001E-2</v>
      </c>
    </row>
    <row r="1565" spans="4:11" ht="15.75" customHeight="1" x14ac:dyDescent="0.25">
      <c r="D1565" s="33"/>
      <c r="E1565" s="33"/>
      <c r="F1565" s="81">
        <v>38798</v>
      </c>
      <c r="G1565" s="103">
        <v>4.7343000000000003E-2</v>
      </c>
      <c r="H1565" s="103">
        <v>4.6965000000000007E-2</v>
      </c>
      <c r="I1565" s="103">
        <v>4.6856000000000002E-2</v>
      </c>
      <c r="J1565" s="103"/>
      <c r="K1565" s="103">
        <v>4.6986E-2</v>
      </c>
    </row>
    <row r="1566" spans="4:11" ht="15.75" customHeight="1" x14ac:dyDescent="0.25">
      <c r="D1566" s="33"/>
      <c r="E1566" s="33"/>
      <c r="F1566" s="81">
        <v>38799</v>
      </c>
      <c r="G1566" s="103">
        <v>4.7687E-2</v>
      </c>
      <c r="H1566" s="103">
        <v>4.7375999999999995E-2</v>
      </c>
      <c r="I1566" s="103">
        <v>4.7289000000000005E-2</v>
      </c>
      <c r="J1566" s="103"/>
      <c r="K1566" s="103">
        <v>4.7328999999999996E-2</v>
      </c>
    </row>
    <row r="1567" spans="4:11" ht="15.75" customHeight="1" x14ac:dyDescent="0.25">
      <c r="D1567" s="33"/>
      <c r="E1567" s="33"/>
      <c r="F1567" s="81">
        <v>38800</v>
      </c>
      <c r="G1567" s="103">
        <v>4.7088999999999999E-2</v>
      </c>
      <c r="H1567" s="103">
        <v>4.6619000000000001E-2</v>
      </c>
      <c r="I1567" s="103">
        <v>4.657E-2</v>
      </c>
      <c r="J1567" s="103"/>
      <c r="K1567" s="103">
        <v>4.6685999999999998E-2</v>
      </c>
    </row>
    <row r="1568" spans="4:11" ht="15.75" customHeight="1" x14ac:dyDescent="0.25">
      <c r="D1568" s="33"/>
      <c r="E1568" s="33"/>
      <c r="F1568" s="81">
        <v>38803</v>
      </c>
      <c r="G1568" s="103">
        <v>4.7348000000000001E-2</v>
      </c>
      <c r="H1568" s="103">
        <v>4.6971999999999993E-2</v>
      </c>
      <c r="I1568" s="103">
        <v>4.6894999999999999E-2</v>
      </c>
      <c r="J1568" s="103"/>
      <c r="K1568" s="103">
        <v>4.7028E-2</v>
      </c>
    </row>
    <row r="1569" spans="4:11" ht="15.75" customHeight="1" x14ac:dyDescent="0.25">
      <c r="D1569" s="33"/>
      <c r="E1569" s="33"/>
      <c r="F1569" s="81">
        <v>38804</v>
      </c>
      <c r="G1569" s="103">
        <v>4.7907000000000005E-2</v>
      </c>
      <c r="H1569" s="103">
        <v>4.7855999999999996E-2</v>
      </c>
      <c r="I1569" s="103">
        <v>4.7800000000000002E-2</v>
      </c>
      <c r="J1569" s="103"/>
      <c r="K1569" s="103">
        <v>4.7796999999999999E-2</v>
      </c>
    </row>
    <row r="1570" spans="4:11" ht="15.75" customHeight="1" x14ac:dyDescent="0.25">
      <c r="D1570" s="33"/>
      <c r="E1570" s="33"/>
      <c r="F1570" s="81">
        <v>38805</v>
      </c>
      <c r="G1570" s="103">
        <v>4.7990000000000005E-2</v>
      </c>
      <c r="H1570" s="103">
        <v>4.7975999999999998E-2</v>
      </c>
      <c r="I1570" s="103">
        <v>4.7946999999999997E-2</v>
      </c>
      <c r="J1570" s="103"/>
      <c r="K1570" s="103">
        <v>4.8041E-2</v>
      </c>
    </row>
    <row r="1571" spans="4:11" ht="15.75" customHeight="1" x14ac:dyDescent="0.25">
      <c r="D1571" s="33"/>
      <c r="E1571" s="33"/>
      <c r="F1571" s="81">
        <v>38806</v>
      </c>
      <c r="G1571" s="103">
        <v>4.8322999999999998E-2</v>
      </c>
      <c r="H1571" s="103">
        <v>4.8391999999999998E-2</v>
      </c>
      <c r="I1571" s="103">
        <v>4.8281999999999999E-2</v>
      </c>
      <c r="J1571" s="103"/>
      <c r="K1571" s="103">
        <v>4.8551000000000004E-2</v>
      </c>
    </row>
    <row r="1572" spans="4:11" ht="15.75" customHeight="1" x14ac:dyDescent="0.25">
      <c r="D1572" s="33"/>
      <c r="E1572" s="33"/>
      <c r="F1572" s="81">
        <v>38807</v>
      </c>
      <c r="G1572" s="103">
        <v>4.8160999999999995E-2</v>
      </c>
      <c r="H1572" s="103">
        <v>4.8162999999999997E-2</v>
      </c>
      <c r="I1572" s="103">
        <v>4.8103999999999994E-2</v>
      </c>
      <c r="J1572" s="103"/>
      <c r="K1572" s="103">
        <v>4.8472000000000001E-2</v>
      </c>
    </row>
    <row r="1573" spans="4:11" ht="15.75" customHeight="1" x14ac:dyDescent="0.25">
      <c r="D1573" s="33"/>
      <c r="E1573" s="33"/>
      <c r="F1573" s="81">
        <v>38810</v>
      </c>
      <c r="G1573" s="103">
        <v>4.8413999999999999E-2</v>
      </c>
      <c r="H1573" s="103">
        <v>4.8343999999999998E-2</v>
      </c>
      <c r="I1573" s="103">
        <v>4.8281999999999999E-2</v>
      </c>
      <c r="J1573" s="103"/>
      <c r="K1573" s="103">
        <v>4.8615000000000005E-2</v>
      </c>
    </row>
    <row r="1574" spans="4:11" ht="15.75" customHeight="1" x14ac:dyDescent="0.25">
      <c r="D1574" s="33"/>
      <c r="E1574" s="33"/>
      <c r="F1574" s="81">
        <v>38811</v>
      </c>
      <c r="G1574" s="103">
        <v>4.8164999999999993E-2</v>
      </c>
      <c r="H1574" s="103">
        <v>4.8169000000000003E-2</v>
      </c>
      <c r="I1574" s="103">
        <v>4.8139000000000001E-2</v>
      </c>
      <c r="J1574" s="103"/>
      <c r="K1574" s="103">
        <v>4.8637E-2</v>
      </c>
    </row>
    <row r="1575" spans="4:11" ht="15.75" customHeight="1" x14ac:dyDescent="0.25">
      <c r="D1575" s="33"/>
      <c r="E1575" s="33"/>
      <c r="F1575" s="81">
        <v>38812</v>
      </c>
      <c r="G1575" s="103">
        <v>4.7999E-2</v>
      </c>
      <c r="H1575" s="103">
        <v>4.7874E-2</v>
      </c>
      <c r="I1575" s="103">
        <v>4.7889999999999995E-2</v>
      </c>
      <c r="J1575" s="103"/>
      <c r="K1575" s="103">
        <v>4.8433000000000004E-2</v>
      </c>
    </row>
    <row r="1576" spans="4:11" ht="15.75" customHeight="1" x14ac:dyDescent="0.25">
      <c r="D1576" s="33"/>
      <c r="E1576" s="33"/>
      <c r="F1576" s="81">
        <v>38813</v>
      </c>
      <c r="G1576" s="103">
        <v>4.8335999999999997E-2</v>
      </c>
      <c r="H1576" s="103">
        <v>4.8293000000000003E-2</v>
      </c>
      <c r="I1576" s="103">
        <v>4.8354000000000001E-2</v>
      </c>
      <c r="J1576" s="103"/>
      <c r="K1576" s="103">
        <v>4.8986999999999996E-2</v>
      </c>
    </row>
    <row r="1577" spans="4:11" ht="15.75" customHeight="1" x14ac:dyDescent="0.25">
      <c r="D1577" s="33"/>
      <c r="E1577" s="33"/>
      <c r="F1577" s="81">
        <v>38814</v>
      </c>
      <c r="G1577" s="103">
        <v>4.8932000000000003E-2</v>
      </c>
      <c r="H1577" s="103">
        <v>4.9016999999999998E-2</v>
      </c>
      <c r="I1577" s="103">
        <v>4.9107000000000005E-2</v>
      </c>
      <c r="J1577" s="103"/>
      <c r="K1577" s="103">
        <v>4.9774000000000006E-2</v>
      </c>
    </row>
    <row r="1578" spans="4:11" ht="15.75" customHeight="1" x14ac:dyDescent="0.25">
      <c r="D1578" s="33"/>
      <c r="E1578" s="33"/>
      <c r="F1578" s="81">
        <v>38817</v>
      </c>
      <c r="G1578" s="103">
        <v>4.8765999999999997E-2</v>
      </c>
      <c r="H1578" s="103">
        <v>4.8722000000000001E-2</v>
      </c>
      <c r="I1578" s="103">
        <v>4.8784999999999995E-2</v>
      </c>
      <c r="J1578" s="103"/>
      <c r="K1578" s="103">
        <v>4.9526000000000001E-2</v>
      </c>
    </row>
    <row r="1579" spans="4:11" ht="15.75" customHeight="1" x14ac:dyDescent="0.25">
      <c r="D1579" s="33"/>
      <c r="E1579" s="33"/>
      <c r="F1579" s="81">
        <v>38818</v>
      </c>
      <c r="G1579" s="103">
        <v>4.8600000000000004E-2</v>
      </c>
      <c r="H1579" s="103">
        <v>4.8545999999999999E-2</v>
      </c>
      <c r="I1579" s="103">
        <v>4.8497999999999999E-2</v>
      </c>
      <c r="J1579" s="103"/>
      <c r="K1579" s="103">
        <v>4.9196999999999998E-2</v>
      </c>
    </row>
    <row r="1580" spans="4:11" ht="15.75" customHeight="1" x14ac:dyDescent="0.25">
      <c r="D1580" s="33"/>
      <c r="E1580" s="33"/>
      <c r="F1580" s="81">
        <v>38819</v>
      </c>
      <c r="G1580" s="103">
        <v>4.9024999999999999E-2</v>
      </c>
      <c r="H1580" s="103">
        <v>4.9028000000000002E-2</v>
      </c>
      <c r="I1580" s="103">
        <v>4.9073000000000006E-2</v>
      </c>
      <c r="J1580" s="103"/>
      <c r="K1580" s="103">
        <v>4.9776999999999995E-2</v>
      </c>
    </row>
    <row r="1581" spans="4:11" ht="15.75" customHeight="1" x14ac:dyDescent="0.25">
      <c r="D1581" s="33"/>
      <c r="E1581" s="33"/>
      <c r="F1581" s="81">
        <v>38820</v>
      </c>
      <c r="G1581" s="103">
        <v>4.9463E-2</v>
      </c>
      <c r="H1581" s="103">
        <v>4.9583000000000002E-2</v>
      </c>
      <c r="I1581" s="103">
        <v>4.9653000000000003E-2</v>
      </c>
      <c r="J1581" s="103"/>
      <c r="K1581" s="103">
        <v>5.0446999999999999E-2</v>
      </c>
    </row>
    <row r="1582" spans="4:11" ht="15.75" customHeight="1" x14ac:dyDescent="0.25">
      <c r="D1582" s="33"/>
      <c r="E1582" s="33"/>
      <c r="F1582" s="81">
        <v>38824</v>
      </c>
      <c r="G1582" s="103">
        <v>4.8958000000000002E-2</v>
      </c>
      <c r="H1582" s="103">
        <v>4.9048999999999995E-2</v>
      </c>
      <c r="I1582" s="103">
        <v>4.9183999999999999E-2</v>
      </c>
      <c r="J1582" s="103"/>
      <c r="K1582" s="103">
        <v>5.0031999999999993E-2</v>
      </c>
    </row>
    <row r="1583" spans="4:11" ht="15.75" customHeight="1" x14ac:dyDescent="0.25">
      <c r="D1583" s="33"/>
      <c r="E1583" s="33"/>
      <c r="F1583" s="81">
        <v>38825</v>
      </c>
      <c r="G1583" s="103">
        <v>4.8276000000000006E-2</v>
      </c>
      <c r="H1583" s="103">
        <v>4.8386999999999999E-2</v>
      </c>
      <c r="I1583" s="103">
        <v>4.8642999999999999E-2</v>
      </c>
      <c r="J1583" s="103"/>
      <c r="K1583" s="103">
        <v>4.9824E-2</v>
      </c>
    </row>
    <row r="1584" spans="4:11" ht="15.75" customHeight="1" x14ac:dyDescent="0.25">
      <c r="D1584" s="33"/>
      <c r="E1584" s="33"/>
      <c r="F1584" s="81">
        <v>38826</v>
      </c>
      <c r="G1584" s="103">
        <v>4.8448999999999999E-2</v>
      </c>
      <c r="H1584" s="103">
        <v>4.8570000000000002E-2</v>
      </c>
      <c r="I1584" s="103">
        <v>4.8932000000000003E-2</v>
      </c>
      <c r="J1584" s="103"/>
      <c r="K1584" s="103">
        <v>5.0221000000000002E-2</v>
      </c>
    </row>
    <row r="1585" spans="4:11" ht="15.75" customHeight="1" x14ac:dyDescent="0.25">
      <c r="D1585" s="33"/>
      <c r="E1585" s="33"/>
      <c r="F1585" s="81">
        <v>38827</v>
      </c>
      <c r="G1585" s="103">
        <v>4.8792999999999996E-2</v>
      </c>
      <c r="H1585" s="103">
        <v>4.8935000000000006E-2</v>
      </c>
      <c r="I1585" s="103">
        <v>4.9221000000000001E-2</v>
      </c>
      <c r="J1585" s="103"/>
      <c r="K1585" s="103">
        <v>5.0388999999999996E-2</v>
      </c>
    </row>
    <row r="1586" spans="4:11" ht="15.75" customHeight="1" x14ac:dyDescent="0.25">
      <c r="D1586" s="33"/>
      <c r="E1586" s="33"/>
      <c r="F1586" s="81">
        <v>38828</v>
      </c>
      <c r="G1586" s="103">
        <v>4.8973000000000003E-2</v>
      </c>
      <c r="H1586" s="103">
        <v>4.8944999999999995E-2</v>
      </c>
      <c r="I1586" s="103">
        <v>4.9077999999999997E-2</v>
      </c>
      <c r="J1586" s="103"/>
      <c r="K1586" s="103">
        <v>5.0079000000000005E-2</v>
      </c>
    </row>
    <row r="1587" spans="4:11" ht="15.75" customHeight="1" x14ac:dyDescent="0.25">
      <c r="D1587" s="33"/>
      <c r="E1587" s="33"/>
      <c r="F1587" s="81">
        <v>38831</v>
      </c>
      <c r="G1587" s="103">
        <v>4.8718000000000004E-2</v>
      </c>
      <c r="H1587" s="103">
        <v>4.8646000000000002E-2</v>
      </c>
      <c r="I1587" s="103">
        <v>4.8898000000000004E-2</v>
      </c>
      <c r="J1587" s="103"/>
      <c r="K1587" s="103">
        <v>4.9768E-2</v>
      </c>
    </row>
    <row r="1588" spans="4:11" ht="15.75" customHeight="1" x14ac:dyDescent="0.25">
      <c r="D1588" s="33"/>
      <c r="E1588" s="33"/>
      <c r="F1588" s="81">
        <v>38832</v>
      </c>
      <c r="G1588" s="103">
        <v>4.9324000000000007E-2</v>
      </c>
      <c r="H1588" s="103">
        <v>4.9316000000000006E-2</v>
      </c>
      <c r="I1588" s="103">
        <v>4.9695999999999997E-2</v>
      </c>
      <c r="J1588" s="103"/>
      <c r="K1588" s="103">
        <v>5.0666999999999997E-2</v>
      </c>
    </row>
    <row r="1589" spans="4:11" ht="15.75" customHeight="1" x14ac:dyDescent="0.25">
      <c r="D1589" s="33"/>
      <c r="E1589" s="33"/>
      <c r="F1589" s="81">
        <v>38833</v>
      </c>
      <c r="G1589" s="103">
        <v>4.9846000000000001E-2</v>
      </c>
      <c r="H1589" s="103">
        <v>4.9805999999999996E-2</v>
      </c>
      <c r="I1589" s="103">
        <v>5.0133000000000004E-2</v>
      </c>
      <c r="J1589" s="103"/>
      <c r="K1589" s="103">
        <v>5.1045999999999994E-2</v>
      </c>
    </row>
    <row r="1590" spans="4:11" ht="15.75" customHeight="1" x14ac:dyDescent="0.25">
      <c r="D1590" s="33"/>
      <c r="E1590" s="33"/>
      <c r="F1590" s="81">
        <v>38834</v>
      </c>
      <c r="G1590" s="103">
        <v>4.8915E-2</v>
      </c>
      <c r="H1590" s="103">
        <v>4.9020000000000001E-2</v>
      </c>
      <c r="I1590" s="103">
        <v>4.9443000000000001E-2</v>
      </c>
      <c r="J1590" s="103"/>
      <c r="K1590" s="103">
        <v>5.0669000000000006E-2</v>
      </c>
    </row>
    <row r="1591" spans="4:11" ht="15.75" customHeight="1" x14ac:dyDescent="0.25">
      <c r="D1591" s="33"/>
      <c r="E1591" s="33"/>
      <c r="F1591" s="81">
        <v>38835</v>
      </c>
      <c r="G1591" s="103">
        <v>4.8583000000000001E-2</v>
      </c>
      <c r="H1591" s="103">
        <v>4.8666000000000001E-2</v>
      </c>
      <c r="I1591" s="103">
        <v>4.9105999999999997E-2</v>
      </c>
      <c r="J1591" s="103"/>
      <c r="K1591" s="103">
        <v>5.0505000000000001E-2</v>
      </c>
    </row>
    <row r="1592" spans="4:11" ht="15.75" customHeight="1" x14ac:dyDescent="0.25">
      <c r="D1592" s="33"/>
      <c r="E1592" s="33"/>
      <c r="F1592" s="81">
        <v>38838</v>
      </c>
      <c r="G1592" s="103">
        <v>4.9496999999999999E-2</v>
      </c>
      <c r="H1592" s="103">
        <v>4.9584000000000003E-2</v>
      </c>
      <c r="I1592" s="103">
        <v>5.0035999999999997E-2</v>
      </c>
      <c r="J1592" s="103"/>
      <c r="K1592" s="103">
        <v>5.1368999999999998E-2</v>
      </c>
    </row>
    <row r="1593" spans="4:11" ht="15.75" customHeight="1" x14ac:dyDescent="0.25">
      <c r="D1593" s="33"/>
      <c r="E1593" s="33"/>
      <c r="F1593" s="81">
        <v>38839</v>
      </c>
      <c r="G1593" s="103">
        <v>4.9081E-2</v>
      </c>
      <c r="H1593" s="103">
        <v>4.9283E-2</v>
      </c>
      <c r="I1593" s="103">
        <v>4.9714000000000001E-2</v>
      </c>
      <c r="J1593" s="103"/>
      <c r="K1593" s="103">
        <v>5.1075000000000002E-2</v>
      </c>
    </row>
    <row r="1594" spans="4:11" ht="15.75" customHeight="1" x14ac:dyDescent="0.25">
      <c r="D1594" s="33"/>
      <c r="E1594" s="33"/>
      <c r="F1594" s="81">
        <v>38840</v>
      </c>
      <c r="G1594" s="103">
        <v>4.9330999999999993E-2</v>
      </c>
      <c r="H1594" s="103">
        <v>4.9591999999999997E-2</v>
      </c>
      <c r="I1594" s="103">
        <v>5.0071999999999998E-2</v>
      </c>
      <c r="J1594" s="103"/>
      <c r="K1594" s="103">
        <v>5.1414000000000001E-2</v>
      </c>
    </row>
    <row r="1595" spans="4:11" ht="15.75" customHeight="1" x14ac:dyDescent="0.25">
      <c r="D1595" s="33"/>
      <c r="E1595" s="33"/>
      <c r="F1595" s="81">
        <v>38841</v>
      </c>
      <c r="G1595" s="103">
        <v>4.9665000000000001E-2</v>
      </c>
      <c r="H1595" s="103">
        <v>4.9840999999999996E-2</v>
      </c>
      <c r="I1595" s="103">
        <v>5.0288000000000006E-2</v>
      </c>
      <c r="J1595" s="103"/>
      <c r="K1595" s="103">
        <v>5.1520999999999997E-2</v>
      </c>
    </row>
    <row r="1596" spans="4:11" ht="15.75" customHeight="1" x14ac:dyDescent="0.25">
      <c r="D1596" s="33"/>
      <c r="E1596" s="33"/>
      <c r="F1596" s="81">
        <v>38842</v>
      </c>
      <c r="G1596" s="103">
        <v>4.9246999999999999E-2</v>
      </c>
      <c r="H1596" s="103">
        <v>4.9363999999999998E-2</v>
      </c>
      <c r="I1596" s="103">
        <v>4.9786000000000004E-2</v>
      </c>
      <c r="J1596" s="103"/>
      <c r="K1596" s="103">
        <v>5.0997000000000001E-2</v>
      </c>
    </row>
    <row r="1597" spans="4:11" ht="15.75" customHeight="1" x14ac:dyDescent="0.25">
      <c r="D1597" s="33"/>
      <c r="E1597" s="33"/>
      <c r="F1597" s="81">
        <v>38845</v>
      </c>
      <c r="G1597" s="103">
        <v>4.9499000000000001E-2</v>
      </c>
      <c r="H1597" s="103">
        <v>4.9675000000000004E-2</v>
      </c>
      <c r="I1597" s="103">
        <v>4.9965999999999997E-2</v>
      </c>
      <c r="J1597" s="103"/>
      <c r="K1597" s="103">
        <v>5.1104000000000004E-2</v>
      </c>
    </row>
    <row r="1598" spans="4:11" ht="15.75" customHeight="1" x14ac:dyDescent="0.25">
      <c r="D1598" s="33"/>
      <c r="E1598" s="33"/>
      <c r="F1598" s="81">
        <v>38846</v>
      </c>
      <c r="G1598" s="103">
        <v>4.9583000000000002E-2</v>
      </c>
      <c r="H1598" s="103">
        <v>4.9741E-2</v>
      </c>
      <c r="I1598" s="103">
        <v>5.0073999999999994E-2</v>
      </c>
      <c r="J1598" s="103"/>
      <c r="K1598" s="103">
        <v>5.1211E-2</v>
      </c>
    </row>
    <row r="1599" spans="4:11" ht="15.75" customHeight="1" x14ac:dyDescent="0.25">
      <c r="D1599" s="33"/>
      <c r="E1599" s="33"/>
      <c r="F1599" s="81">
        <v>38847</v>
      </c>
      <c r="G1599" s="103">
        <v>4.9835999999999998E-2</v>
      </c>
      <c r="H1599" s="103">
        <v>4.9941000000000006E-2</v>
      </c>
      <c r="I1599" s="103">
        <v>5.0182999999999998E-2</v>
      </c>
      <c r="J1599" s="103"/>
      <c r="K1599" s="103">
        <v>5.1234000000000002E-2</v>
      </c>
    </row>
    <row r="1600" spans="4:11" ht="15.75" customHeight="1" x14ac:dyDescent="0.25">
      <c r="D1600" s="33"/>
      <c r="E1600" s="33"/>
      <c r="F1600" s="81">
        <v>38848</v>
      </c>
      <c r="G1600" s="103">
        <v>4.9836999999999999E-2</v>
      </c>
      <c r="H1600" s="103">
        <v>4.9997999999999994E-2</v>
      </c>
      <c r="I1600" s="103">
        <v>5.0327000000000004E-2</v>
      </c>
      <c r="J1600" s="103"/>
      <c r="K1600" s="103">
        <v>5.151E-2</v>
      </c>
    </row>
    <row r="1601" spans="4:11" ht="15.75" customHeight="1" x14ac:dyDescent="0.25">
      <c r="D1601" s="33"/>
      <c r="E1601" s="33"/>
      <c r="F1601" s="81">
        <v>38849</v>
      </c>
      <c r="G1601" s="103">
        <v>5.0008999999999998E-2</v>
      </c>
      <c r="H1601" s="103">
        <v>5.0339000000000002E-2</v>
      </c>
      <c r="I1601" s="103">
        <v>5.0799000000000004E-2</v>
      </c>
      <c r="J1601" s="103"/>
      <c r="K1601" s="103">
        <v>5.1938000000000005E-2</v>
      </c>
    </row>
    <row r="1602" spans="4:11" ht="15.75" customHeight="1" x14ac:dyDescent="0.25">
      <c r="D1602" s="33"/>
      <c r="E1602" s="33"/>
      <c r="F1602" s="81">
        <v>38852</v>
      </c>
      <c r="G1602" s="103">
        <v>4.9755000000000001E-2</v>
      </c>
      <c r="H1602" s="103">
        <v>4.9942E-2</v>
      </c>
      <c r="I1602" s="103">
        <v>5.0328999999999999E-2</v>
      </c>
      <c r="J1602" s="103"/>
      <c r="K1602" s="103">
        <v>5.1532999999999995E-2</v>
      </c>
    </row>
    <row r="1603" spans="4:11" ht="15.75" customHeight="1" x14ac:dyDescent="0.25">
      <c r="D1603" s="33"/>
      <c r="E1603" s="33"/>
      <c r="F1603" s="81">
        <v>38853</v>
      </c>
      <c r="G1603" s="103">
        <v>4.9416000000000002E-2</v>
      </c>
      <c r="H1603" s="103">
        <v>4.9486999999999996E-2</v>
      </c>
      <c r="I1603" s="103">
        <v>4.9787999999999999E-2</v>
      </c>
      <c r="J1603" s="103"/>
      <c r="K1603" s="103">
        <v>5.0946999999999992E-2</v>
      </c>
    </row>
    <row r="1604" spans="4:11" ht="15.75" customHeight="1" x14ac:dyDescent="0.25">
      <c r="D1604" s="33"/>
      <c r="E1604" s="33"/>
      <c r="F1604" s="81">
        <v>38854</v>
      </c>
      <c r="G1604" s="103">
        <v>4.9500999999999996E-2</v>
      </c>
      <c r="H1604" s="103">
        <v>4.9714999999999995E-2</v>
      </c>
      <c r="I1604" s="103">
        <v>5.0113000000000005E-2</v>
      </c>
      <c r="J1604" s="103"/>
      <c r="K1604" s="103">
        <v>5.1430999999999998E-2</v>
      </c>
    </row>
    <row r="1605" spans="4:11" ht="15.75" customHeight="1" x14ac:dyDescent="0.25">
      <c r="D1605" s="33"/>
      <c r="E1605" s="33"/>
      <c r="F1605" s="81">
        <v>38855</v>
      </c>
      <c r="G1605" s="103">
        <v>4.9075000000000001E-2</v>
      </c>
      <c r="H1605" s="103">
        <v>4.9146000000000002E-2</v>
      </c>
      <c r="I1605" s="103">
        <v>4.9427000000000006E-2</v>
      </c>
      <c r="J1605" s="103"/>
      <c r="K1605" s="103">
        <v>5.0605000000000004E-2</v>
      </c>
    </row>
    <row r="1606" spans="4:11" ht="15.75" customHeight="1" x14ac:dyDescent="0.25">
      <c r="D1606" s="33"/>
      <c r="E1606" s="33"/>
      <c r="F1606" s="81">
        <v>38856</v>
      </c>
      <c r="G1606" s="103">
        <v>4.9587000000000006E-2</v>
      </c>
      <c r="H1606" s="103">
        <v>4.9602000000000007E-2</v>
      </c>
      <c r="I1606" s="103">
        <v>4.9607999999999999E-2</v>
      </c>
      <c r="J1606" s="103"/>
      <c r="K1606" s="103">
        <v>5.0583999999999997E-2</v>
      </c>
    </row>
    <row r="1607" spans="4:11" ht="15.75" customHeight="1" x14ac:dyDescent="0.25">
      <c r="D1607" s="33"/>
      <c r="E1607" s="33"/>
      <c r="F1607" s="81">
        <v>38859</v>
      </c>
      <c r="G1607" s="103">
        <v>4.9417000000000003E-2</v>
      </c>
      <c r="H1607" s="103">
        <v>4.9372999999999993E-2</v>
      </c>
      <c r="I1607" s="103">
        <v>4.9390999999999997E-2</v>
      </c>
      <c r="J1607" s="103"/>
      <c r="K1607" s="103">
        <v>5.0382999999999997E-2</v>
      </c>
    </row>
    <row r="1608" spans="4:11" ht="15.75" customHeight="1" x14ac:dyDescent="0.25">
      <c r="D1608" s="33"/>
      <c r="E1608" s="33"/>
      <c r="F1608" s="81">
        <v>38860</v>
      </c>
      <c r="G1608" s="103">
        <v>4.9160000000000002E-2</v>
      </c>
      <c r="H1608" s="103">
        <v>4.9145000000000001E-2</v>
      </c>
      <c r="I1608" s="103">
        <v>4.9139000000000002E-2</v>
      </c>
      <c r="J1608" s="103"/>
      <c r="K1608" s="103">
        <v>5.0123000000000001E-2</v>
      </c>
    </row>
    <row r="1609" spans="4:11" ht="15.75" customHeight="1" x14ac:dyDescent="0.25">
      <c r="D1609" s="33"/>
      <c r="E1609" s="33"/>
      <c r="F1609" s="81">
        <v>38861</v>
      </c>
      <c r="G1609" s="103">
        <v>4.9330999999999993E-2</v>
      </c>
      <c r="H1609" s="103">
        <v>4.9259000000000004E-2</v>
      </c>
      <c r="I1609" s="103">
        <v>4.9318999999999995E-2</v>
      </c>
      <c r="J1609" s="103"/>
      <c r="K1609" s="103">
        <v>5.0362999999999998E-2</v>
      </c>
    </row>
    <row r="1610" spans="4:11" ht="15.75" customHeight="1" x14ac:dyDescent="0.25">
      <c r="D1610" s="33"/>
      <c r="E1610" s="33"/>
      <c r="F1610" s="81">
        <v>38862</v>
      </c>
      <c r="G1610" s="103">
        <v>4.9496999999999999E-2</v>
      </c>
      <c r="H1610" s="103">
        <v>4.9488000000000004E-2</v>
      </c>
      <c r="I1610" s="103">
        <v>4.9645000000000002E-2</v>
      </c>
      <c r="J1610" s="103"/>
      <c r="K1610" s="103">
        <v>5.0682999999999999E-2</v>
      </c>
    </row>
    <row r="1611" spans="4:11" ht="15.75" customHeight="1" x14ac:dyDescent="0.25">
      <c r="D1611" s="33"/>
      <c r="E1611" s="33"/>
      <c r="F1611" s="81">
        <v>38863</v>
      </c>
      <c r="G1611" s="103">
        <v>4.9414E-2</v>
      </c>
      <c r="H1611" s="103">
        <v>4.9316000000000006E-2</v>
      </c>
      <c r="I1611" s="103">
        <v>4.9355999999999997E-2</v>
      </c>
      <c r="J1611" s="103"/>
      <c r="K1611" s="103">
        <v>5.0480999999999998E-2</v>
      </c>
    </row>
    <row r="1612" spans="4:11" ht="15.75" customHeight="1" x14ac:dyDescent="0.25">
      <c r="D1612" s="33"/>
      <c r="E1612" s="33"/>
      <c r="F1612" s="81">
        <v>38867</v>
      </c>
      <c r="G1612" s="103">
        <v>4.9664E-2</v>
      </c>
      <c r="H1612" s="103">
        <v>4.9660999999999997E-2</v>
      </c>
      <c r="I1612" s="103">
        <v>4.9749000000000002E-2</v>
      </c>
      <c r="J1612" s="103"/>
      <c r="K1612" s="103">
        <v>5.0762000000000002E-2</v>
      </c>
    </row>
    <row r="1613" spans="4:11" ht="15.75" customHeight="1" x14ac:dyDescent="0.25">
      <c r="D1613" s="33"/>
      <c r="E1613" s="33"/>
      <c r="F1613" s="81">
        <v>38868</v>
      </c>
      <c r="G1613" s="103">
        <v>5.0330000000000007E-2</v>
      </c>
      <c r="H1613" s="103">
        <v>5.0294999999999999E-2</v>
      </c>
      <c r="I1613" s="103">
        <v>5.0323E-2</v>
      </c>
      <c r="J1613" s="103"/>
      <c r="K1613" s="103">
        <v>5.1185999999999995E-2</v>
      </c>
    </row>
    <row r="1614" spans="4:11" ht="15.75" customHeight="1" x14ac:dyDescent="0.25">
      <c r="D1614" s="33"/>
      <c r="E1614" s="33"/>
      <c r="F1614" s="81">
        <v>38869</v>
      </c>
      <c r="G1614" s="103">
        <v>5.0164E-2</v>
      </c>
      <c r="H1614" s="103">
        <v>5.0123000000000001E-2</v>
      </c>
      <c r="I1614" s="103">
        <v>5.0179999999999995E-2</v>
      </c>
      <c r="J1614" s="103"/>
      <c r="K1614" s="103">
        <v>5.0984000000000002E-2</v>
      </c>
    </row>
    <row r="1615" spans="4:11" ht="15.75" customHeight="1" x14ac:dyDescent="0.25">
      <c r="D1615" s="33"/>
      <c r="E1615" s="33"/>
      <c r="F1615" s="81">
        <v>38870</v>
      </c>
      <c r="G1615" s="103">
        <v>4.9080000000000006E-2</v>
      </c>
      <c r="H1615" s="103">
        <v>4.8912000000000004E-2</v>
      </c>
      <c r="I1615" s="103">
        <v>4.8962000000000006E-2</v>
      </c>
      <c r="J1615" s="103"/>
      <c r="K1615" s="103">
        <v>4.9897999999999998E-2</v>
      </c>
    </row>
    <row r="1616" spans="4:11" ht="15.75" customHeight="1" x14ac:dyDescent="0.25">
      <c r="D1616" s="33"/>
      <c r="E1616" s="33"/>
      <c r="F1616" s="81">
        <v>38873</v>
      </c>
      <c r="G1616" s="103">
        <v>4.9749000000000002E-2</v>
      </c>
      <c r="H1616" s="103">
        <v>4.9488999999999998E-2</v>
      </c>
      <c r="I1616" s="103">
        <v>4.9463E-2</v>
      </c>
      <c r="J1616" s="103"/>
      <c r="K1616" s="103">
        <v>5.0176999999999999E-2</v>
      </c>
    </row>
    <row r="1617" spans="4:11" ht="15.75" customHeight="1" x14ac:dyDescent="0.25">
      <c r="D1617" s="33"/>
      <c r="E1617" s="33"/>
      <c r="F1617" s="81">
        <v>38874</v>
      </c>
      <c r="G1617" s="103">
        <v>4.9917999999999997E-2</v>
      </c>
      <c r="H1617" s="103">
        <v>4.9604999999999996E-2</v>
      </c>
      <c r="I1617" s="103">
        <v>4.9427000000000006E-2</v>
      </c>
      <c r="J1617" s="103"/>
      <c r="K1617" s="103">
        <v>4.9997E-2</v>
      </c>
    </row>
    <row r="1618" spans="4:11" ht="15.75" customHeight="1" x14ac:dyDescent="0.25">
      <c r="D1618" s="33"/>
      <c r="E1618" s="33"/>
      <c r="F1618" s="81">
        <v>38875</v>
      </c>
      <c r="G1618" s="103">
        <v>5.0002000000000005E-2</v>
      </c>
      <c r="H1618" s="103">
        <v>4.9778999999999997E-2</v>
      </c>
      <c r="I1618" s="103">
        <v>4.9606999999999998E-2</v>
      </c>
      <c r="J1618" s="103"/>
      <c r="K1618" s="103">
        <v>5.0176999999999999E-2</v>
      </c>
    </row>
    <row r="1619" spans="4:11" ht="15.75" customHeight="1" x14ac:dyDescent="0.25">
      <c r="D1619" s="33"/>
      <c r="E1619" s="33"/>
      <c r="F1619" s="81">
        <v>38876</v>
      </c>
      <c r="G1619" s="103">
        <v>5.0002999999999999E-2</v>
      </c>
      <c r="H1619" s="103">
        <v>4.9606000000000004E-2</v>
      </c>
      <c r="I1619" s="103">
        <v>4.9427000000000006E-2</v>
      </c>
      <c r="J1619" s="103"/>
      <c r="K1619" s="103">
        <v>4.9936000000000001E-2</v>
      </c>
    </row>
    <row r="1620" spans="4:11" ht="15.75" customHeight="1" x14ac:dyDescent="0.25">
      <c r="D1620" s="33"/>
      <c r="E1620" s="33"/>
      <c r="F1620" s="81">
        <v>38877</v>
      </c>
      <c r="G1620" s="103">
        <v>4.9921E-2</v>
      </c>
      <c r="H1620" s="103">
        <v>4.9489999999999999E-2</v>
      </c>
      <c r="I1620" s="103">
        <v>4.9355000000000003E-2</v>
      </c>
      <c r="J1620" s="103"/>
      <c r="K1620" s="103">
        <v>4.9714000000000001E-2</v>
      </c>
    </row>
    <row r="1621" spans="4:11" ht="15.75" customHeight="1" x14ac:dyDescent="0.25">
      <c r="D1621" s="33"/>
      <c r="E1621" s="33"/>
      <c r="F1621" s="81">
        <v>38880</v>
      </c>
      <c r="G1621" s="103">
        <v>5.0091000000000004E-2</v>
      </c>
      <c r="H1621" s="103">
        <v>4.9665000000000001E-2</v>
      </c>
      <c r="I1621" s="103">
        <v>4.9427000000000006E-2</v>
      </c>
      <c r="J1621" s="103"/>
      <c r="K1621" s="103">
        <v>4.9774000000000006E-2</v>
      </c>
    </row>
    <row r="1622" spans="4:11" ht="15.75" customHeight="1" x14ac:dyDescent="0.25">
      <c r="D1622" s="33"/>
      <c r="E1622" s="33"/>
      <c r="F1622" s="81">
        <v>38881</v>
      </c>
      <c r="G1622" s="103">
        <v>5.0007999999999997E-2</v>
      </c>
      <c r="H1622" s="103">
        <v>4.9549000000000003E-2</v>
      </c>
      <c r="I1622" s="103">
        <v>4.9248E-2</v>
      </c>
      <c r="J1622" s="103"/>
      <c r="K1622" s="103">
        <v>4.9612999999999997E-2</v>
      </c>
    </row>
    <row r="1623" spans="4:11" ht="15.75" customHeight="1" x14ac:dyDescent="0.25">
      <c r="D1623" s="33"/>
      <c r="E1623" s="33"/>
      <c r="F1623" s="81">
        <v>38882</v>
      </c>
      <c r="G1623" s="103">
        <v>5.1112999999999999E-2</v>
      </c>
      <c r="H1623" s="103">
        <v>5.0659000000000003E-2</v>
      </c>
      <c r="I1623" s="103">
        <v>5.0401000000000001E-2</v>
      </c>
      <c r="J1623" s="103"/>
      <c r="K1623" s="103">
        <v>5.0617000000000002E-2</v>
      </c>
    </row>
    <row r="1624" spans="4:11" ht="15.75" customHeight="1" x14ac:dyDescent="0.25">
      <c r="D1624" s="33"/>
      <c r="E1624" s="33"/>
      <c r="F1624" s="81">
        <v>38883</v>
      </c>
      <c r="G1624" s="103">
        <v>5.1285999999999998E-2</v>
      </c>
      <c r="H1624" s="103">
        <v>5.0952999999999998E-2</v>
      </c>
      <c r="I1624" s="103">
        <v>5.0691E-2</v>
      </c>
      <c r="J1624" s="103"/>
      <c r="K1624" s="103">
        <v>5.0940000000000006E-2</v>
      </c>
    </row>
    <row r="1625" spans="4:11" ht="15.75" customHeight="1" x14ac:dyDescent="0.25">
      <c r="D1625" s="33"/>
      <c r="E1625" s="33"/>
      <c r="F1625" s="81">
        <v>38884</v>
      </c>
      <c r="G1625" s="103">
        <v>5.1550000000000006E-2</v>
      </c>
      <c r="H1625" s="103">
        <v>5.1250999999999998E-2</v>
      </c>
      <c r="I1625" s="103">
        <v>5.0983000000000001E-2</v>
      </c>
      <c r="J1625" s="103"/>
      <c r="K1625" s="103">
        <v>5.1264000000000004E-2</v>
      </c>
    </row>
    <row r="1626" spans="4:11" ht="15.75" customHeight="1" x14ac:dyDescent="0.25">
      <c r="D1626" s="33"/>
      <c r="E1626" s="33"/>
      <c r="F1626" s="81">
        <v>38887</v>
      </c>
      <c r="G1626" s="103">
        <v>5.1725E-2</v>
      </c>
      <c r="H1626" s="103">
        <v>5.1429000000000002E-2</v>
      </c>
      <c r="I1626" s="103">
        <v>5.1130000000000002E-2</v>
      </c>
      <c r="J1626" s="103"/>
      <c r="K1626" s="103">
        <v>5.1345000000000002E-2</v>
      </c>
    </row>
    <row r="1627" spans="4:11" ht="15.75" customHeight="1" x14ac:dyDescent="0.25">
      <c r="D1627" s="33"/>
      <c r="E1627" s="33"/>
      <c r="F1627" s="81">
        <v>38888</v>
      </c>
      <c r="G1627" s="103">
        <v>5.1900000000000002E-2</v>
      </c>
      <c r="H1627" s="103">
        <v>5.1608000000000001E-2</v>
      </c>
      <c r="I1627" s="103">
        <v>5.1276000000000002E-2</v>
      </c>
      <c r="J1627" s="103"/>
      <c r="K1627" s="103">
        <v>5.1486999999999998E-2</v>
      </c>
    </row>
    <row r="1628" spans="4:11" ht="15.75" customHeight="1" x14ac:dyDescent="0.25">
      <c r="D1628" s="33"/>
      <c r="E1628" s="33"/>
      <c r="F1628" s="81">
        <v>38889</v>
      </c>
      <c r="G1628" s="103">
        <v>5.1902999999999998E-2</v>
      </c>
      <c r="H1628" s="103">
        <v>5.1669E-2</v>
      </c>
      <c r="I1628" s="103">
        <v>5.135E-2</v>
      </c>
      <c r="J1628" s="103"/>
      <c r="K1628" s="103">
        <v>5.1527999999999997E-2</v>
      </c>
    </row>
    <row r="1629" spans="4:11" ht="15.75" customHeight="1" x14ac:dyDescent="0.25">
      <c r="D1629" s="33"/>
      <c r="E1629" s="33"/>
      <c r="F1629" s="81">
        <v>38890</v>
      </c>
      <c r="G1629" s="103">
        <v>5.2336999999999995E-2</v>
      </c>
      <c r="H1629" s="103">
        <v>5.2084999999999999E-2</v>
      </c>
      <c r="I1629" s="103">
        <v>5.1862000000000005E-2</v>
      </c>
      <c r="J1629" s="103"/>
      <c r="K1629" s="103">
        <v>5.2080000000000001E-2</v>
      </c>
    </row>
    <row r="1630" spans="4:11" ht="15.75" customHeight="1" x14ac:dyDescent="0.25">
      <c r="D1630" s="33"/>
      <c r="E1630" s="33"/>
      <c r="F1630" s="81">
        <v>38891</v>
      </c>
      <c r="G1630" s="103">
        <v>5.2610000000000004E-2</v>
      </c>
      <c r="H1630" s="103">
        <v>5.2329999999999995E-2</v>
      </c>
      <c r="I1630" s="103">
        <v>5.2049000000000005E-2</v>
      </c>
      <c r="J1630" s="103"/>
      <c r="K1630" s="103">
        <v>5.2222999999999999E-2</v>
      </c>
    </row>
    <row r="1631" spans="4:11" ht="15.75" customHeight="1" x14ac:dyDescent="0.25">
      <c r="D1631" s="33"/>
      <c r="E1631" s="33"/>
      <c r="F1631" s="81">
        <v>38894</v>
      </c>
      <c r="G1631" s="103">
        <v>5.2441000000000002E-2</v>
      </c>
      <c r="H1631" s="103">
        <v>5.2332999999999998E-2</v>
      </c>
      <c r="I1631" s="103">
        <v>5.2087000000000001E-2</v>
      </c>
      <c r="J1631" s="103"/>
      <c r="K1631" s="103">
        <v>5.2325999999999998E-2</v>
      </c>
    </row>
    <row r="1632" spans="4:11" ht="15.75" customHeight="1" x14ac:dyDescent="0.25">
      <c r="D1632" s="33"/>
      <c r="E1632" s="33"/>
      <c r="F1632" s="81">
        <v>38895</v>
      </c>
      <c r="G1632" s="103">
        <v>5.2358000000000002E-2</v>
      </c>
      <c r="H1632" s="103">
        <v>5.2098000000000005E-2</v>
      </c>
      <c r="I1632" s="103">
        <v>5.1867999999999997E-2</v>
      </c>
      <c r="J1632" s="103"/>
      <c r="K1632" s="103">
        <v>5.1997999999999996E-2</v>
      </c>
    </row>
    <row r="1633" spans="4:11" ht="15.75" customHeight="1" x14ac:dyDescent="0.25">
      <c r="D1633" s="33"/>
      <c r="E1633" s="33"/>
      <c r="F1633" s="81">
        <v>38896</v>
      </c>
      <c r="G1633" s="103">
        <v>5.2750000000000005E-2</v>
      </c>
      <c r="H1633" s="103">
        <v>5.2516999999999994E-2</v>
      </c>
      <c r="I1633" s="103">
        <v>5.2309999999999995E-2</v>
      </c>
      <c r="J1633" s="103"/>
      <c r="K1633" s="103">
        <v>5.2428999999999996E-2</v>
      </c>
    </row>
    <row r="1634" spans="4:11" ht="15.75" customHeight="1" x14ac:dyDescent="0.25">
      <c r="D1634" s="33"/>
      <c r="E1634" s="33"/>
      <c r="F1634" s="81">
        <v>38897</v>
      </c>
      <c r="G1634" s="103">
        <v>5.1832999999999997E-2</v>
      </c>
      <c r="H1634" s="103">
        <v>5.1687000000000004E-2</v>
      </c>
      <c r="I1634" s="103">
        <v>5.1500999999999998E-2</v>
      </c>
      <c r="J1634" s="103"/>
      <c r="K1634" s="103">
        <v>5.1936000000000003E-2</v>
      </c>
    </row>
    <row r="1635" spans="4:11" ht="15.75" customHeight="1" x14ac:dyDescent="0.25">
      <c r="D1635" s="33"/>
      <c r="E1635" s="33"/>
      <c r="F1635" s="81">
        <v>38898</v>
      </c>
      <c r="G1635" s="103">
        <v>5.1498000000000002E-2</v>
      </c>
      <c r="H1635" s="103">
        <v>5.1218000000000007E-2</v>
      </c>
      <c r="I1635" s="103">
        <v>5.0925999999999999E-2</v>
      </c>
      <c r="J1635" s="103"/>
      <c r="K1635" s="103">
        <v>5.1364E-2</v>
      </c>
    </row>
    <row r="1636" spans="4:11" ht="15.75" customHeight="1" x14ac:dyDescent="0.25">
      <c r="D1636" s="33"/>
      <c r="E1636" s="33"/>
      <c r="F1636" s="81">
        <v>38901</v>
      </c>
      <c r="G1636" s="103">
        <v>5.1664000000000002E-2</v>
      </c>
      <c r="H1636" s="103">
        <v>5.1340999999999998E-2</v>
      </c>
      <c r="I1636" s="103">
        <v>5.1069000000000003E-2</v>
      </c>
      <c r="J1636" s="103"/>
      <c r="K1636" s="103">
        <v>5.1486000000000004E-2</v>
      </c>
    </row>
    <row r="1637" spans="4:11" ht="15.75" customHeight="1" x14ac:dyDescent="0.25">
      <c r="D1637" s="33"/>
      <c r="E1637" s="33"/>
      <c r="F1637" s="81">
        <v>38903</v>
      </c>
      <c r="G1637" s="103">
        <v>5.2336000000000001E-2</v>
      </c>
      <c r="H1637" s="103">
        <v>5.2002E-2</v>
      </c>
      <c r="I1637" s="103">
        <v>5.1822999999999994E-2</v>
      </c>
      <c r="J1637" s="103"/>
      <c r="K1637" s="103">
        <v>5.2204E-2</v>
      </c>
    </row>
    <row r="1638" spans="4:11" ht="15.75" customHeight="1" x14ac:dyDescent="0.25">
      <c r="D1638" s="33"/>
      <c r="E1638" s="33"/>
      <c r="F1638" s="81">
        <v>38904</v>
      </c>
      <c r="G1638" s="103">
        <v>5.2083999999999998E-2</v>
      </c>
      <c r="H1638" s="103">
        <v>5.1702999999999999E-2</v>
      </c>
      <c r="I1638" s="103">
        <v>5.1426999999999994E-2</v>
      </c>
      <c r="J1638" s="103"/>
      <c r="K1638" s="103">
        <v>5.1792999999999999E-2</v>
      </c>
    </row>
    <row r="1639" spans="4:11" ht="15.75" customHeight="1" x14ac:dyDescent="0.25">
      <c r="D1639" s="33"/>
      <c r="E1639" s="33"/>
      <c r="F1639" s="81">
        <v>38905</v>
      </c>
      <c r="G1639" s="103">
        <v>5.1662999999999994E-2</v>
      </c>
      <c r="H1639" s="103">
        <v>5.1291000000000003E-2</v>
      </c>
      <c r="I1639" s="103">
        <v>5.0957999999999996E-2</v>
      </c>
      <c r="J1639" s="103"/>
      <c r="K1639" s="103">
        <v>5.1261000000000001E-2</v>
      </c>
    </row>
    <row r="1640" spans="4:11" ht="15.75" customHeight="1" x14ac:dyDescent="0.25">
      <c r="D1640" s="33"/>
      <c r="E1640" s="33"/>
      <c r="F1640" s="81">
        <v>38908</v>
      </c>
      <c r="G1640" s="103">
        <v>5.1662E-2</v>
      </c>
      <c r="H1640" s="103">
        <v>5.1292999999999998E-2</v>
      </c>
      <c r="I1640" s="103">
        <v>5.0922000000000002E-2</v>
      </c>
      <c r="J1640" s="103"/>
      <c r="K1640" s="103">
        <v>5.1241000000000002E-2</v>
      </c>
    </row>
    <row r="1641" spans="4:11" ht="15.75" customHeight="1" x14ac:dyDescent="0.25">
      <c r="D1641" s="33"/>
      <c r="E1641" s="33"/>
      <c r="F1641" s="81">
        <v>38909</v>
      </c>
      <c r="G1641" s="103">
        <v>5.1493000000000004E-2</v>
      </c>
      <c r="H1641" s="103">
        <v>5.1115000000000001E-2</v>
      </c>
      <c r="I1641" s="103">
        <v>5.0706000000000001E-2</v>
      </c>
      <c r="J1641" s="103"/>
      <c r="K1641" s="103">
        <v>5.0996E-2</v>
      </c>
    </row>
    <row r="1642" spans="4:11" ht="15.75" customHeight="1" x14ac:dyDescent="0.25">
      <c r="D1642" s="33"/>
      <c r="E1642" s="33"/>
      <c r="F1642" s="81">
        <v>38910</v>
      </c>
      <c r="G1642" s="103">
        <v>5.1662E-2</v>
      </c>
      <c r="H1642" s="103">
        <v>5.1177E-2</v>
      </c>
      <c r="I1642" s="103">
        <v>5.0777000000000003E-2</v>
      </c>
      <c r="J1642" s="103"/>
      <c r="K1642" s="103">
        <v>5.0976E-2</v>
      </c>
    </row>
    <row r="1643" spans="4:11" ht="15.75" customHeight="1" x14ac:dyDescent="0.25">
      <c r="D1643" s="33"/>
      <c r="E1643" s="33"/>
      <c r="F1643" s="81">
        <v>38911</v>
      </c>
      <c r="G1643" s="103">
        <v>5.1067999999999995E-2</v>
      </c>
      <c r="H1643" s="103">
        <v>5.0698999999999994E-2</v>
      </c>
      <c r="I1643" s="103">
        <v>5.0309999999999994E-2</v>
      </c>
      <c r="J1643" s="103"/>
      <c r="K1643" s="103">
        <v>5.0629999999999994E-2</v>
      </c>
    </row>
    <row r="1644" spans="4:11" ht="15.75" customHeight="1" x14ac:dyDescent="0.25">
      <c r="D1644" s="33"/>
      <c r="E1644" s="33"/>
      <c r="F1644" s="81">
        <v>38912</v>
      </c>
      <c r="G1644" s="103">
        <v>5.0895000000000003E-2</v>
      </c>
      <c r="H1644" s="103">
        <v>5.0522999999999998E-2</v>
      </c>
      <c r="I1644" s="103">
        <v>5.0235000000000002E-2</v>
      </c>
      <c r="J1644" s="103"/>
      <c r="K1644" s="103">
        <v>5.0629E-2</v>
      </c>
    </row>
    <row r="1645" spans="4:11" ht="15.75" customHeight="1" x14ac:dyDescent="0.25">
      <c r="D1645" s="33"/>
      <c r="E1645" s="33"/>
      <c r="F1645" s="81">
        <v>38915</v>
      </c>
      <c r="G1645" s="103">
        <v>5.1063999999999998E-2</v>
      </c>
      <c r="H1645" s="103">
        <v>5.0644999999999996E-2</v>
      </c>
      <c r="I1645" s="103">
        <v>5.0305999999999997E-2</v>
      </c>
      <c r="J1645" s="103"/>
      <c r="K1645" s="103">
        <v>5.0629E-2</v>
      </c>
    </row>
    <row r="1646" spans="4:11" ht="15.75" customHeight="1" x14ac:dyDescent="0.25">
      <c r="D1646" s="33"/>
      <c r="E1646" s="33"/>
      <c r="F1646" s="81">
        <v>38916</v>
      </c>
      <c r="G1646" s="103">
        <v>5.1830999999999995E-2</v>
      </c>
      <c r="H1646" s="103">
        <v>5.1369999999999999E-2</v>
      </c>
      <c r="I1646" s="103">
        <v>5.1062000000000003E-2</v>
      </c>
      <c r="J1646" s="103"/>
      <c r="K1646" s="103">
        <v>5.1302E-2</v>
      </c>
    </row>
    <row r="1647" spans="4:11" ht="15.75" customHeight="1" x14ac:dyDescent="0.25">
      <c r="D1647" s="33"/>
      <c r="E1647" s="33"/>
      <c r="F1647" s="81">
        <v>38917</v>
      </c>
      <c r="G1647" s="103">
        <v>5.0976999999999995E-2</v>
      </c>
      <c r="H1647" s="103">
        <v>5.0526999999999996E-2</v>
      </c>
      <c r="I1647" s="103">
        <v>5.0160999999999997E-2</v>
      </c>
      <c r="J1647" s="103"/>
      <c r="K1647" s="103">
        <v>5.0487000000000004E-2</v>
      </c>
    </row>
    <row r="1648" spans="4:11" ht="15.75" customHeight="1" x14ac:dyDescent="0.25">
      <c r="D1648" s="33"/>
      <c r="E1648" s="33"/>
      <c r="F1648" s="81">
        <v>38918</v>
      </c>
      <c r="G1648" s="103">
        <v>5.0548999999999997E-2</v>
      </c>
      <c r="H1648" s="103">
        <v>5.0106999999999999E-2</v>
      </c>
      <c r="I1648" s="103">
        <v>4.9764999999999997E-2</v>
      </c>
      <c r="J1648" s="103"/>
      <c r="K1648" s="103">
        <v>5.0263000000000002E-2</v>
      </c>
    </row>
    <row r="1649" spans="4:11" ht="15.75" customHeight="1" x14ac:dyDescent="0.25">
      <c r="D1649" s="33"/>
      <c r="E1649" s="33"/>
      <c r="F1649" s="81">
        <v>38919</v>
      </c>
      <c r="G1649" s="103">
        <v>5.0715000000000003E-2</v>
      </c>
      <c r="H1649" s="103">
        <v>5.0170000000000006E-2</v>
      </c>
      <c r="I1649" s="103">
        <v>4.9869999999999998E-2</v>
      </c>
      <c r="J1649" s="103"/>
      <c r="K1649" s="103">
        <v>5.0403999999999997E-2</v>
      </c>
    </row>
    <row r="1650" spans="4:11" ht="15.75" customHeight="1" x14ac:dyDescent="0.25">
      <c r="D1650" s="33"/>
      <c r="E1650" s="33"/>
      <c r="F1650" s="81">
        <v>38922</v>
      </c>
      <c r="G1650" s="103">
        <v>5.0799999999999998E-2</v>
      </c>
      <c r="H1650" s="103">
        <v>5.0292000000000003E-2</v>
      </c>
      <c r="I1650" s="103">
        <v>4.9904999999999998E-2</v>
      </c>
      <c r="J1650" s="103"/>
      <c r="K1650" s="103">
        <v>5.0423999999999997E-2</v>
      </c>
    </row>
    <row r="1651" spans="4:11" ht="15.75" customHeight="1" x14ac:dyDescent="0.25">
      <c r="D1651" s="33"/>
      <c r="E1651" s="33"/>
      <c r="F1651" s="81">
        <v>38923</v>
      </c>
      <c r="G1651" s="103">
        <v>5.1142E-2</v>
      </c>
      <c r="H1651" s="103">
        <v>5.0536000000000005E-2</v>
      </c>
      <c r="I1651" s="103">
        <v>5.0155999999999999E-2</v>
      </c>
      <c r="J1651" s="103"/>
      <c r="K1651" s="103">
        <v>5.0627999999999999E-2</v>
      </c>
    </row>
    <row r="1652" spans="4:11" ht="15.75" customHeight="1" x14ac:dyDescent="0.25">
      <c r="D1652" s="33"/>
      <c r="E1652" s="33"/>
      <c r="F1652" s="81">
        <v>38924</v>
      </c>
      <c r="G1652" s="103">
        <v>5.0625000000000003E-2</v>
      </c>
      <c r="H1652" s="103">
        <v>5.0052000000000006E-2</v>
      </c>
      <c r="I1652" s="103">
        <v>4.9759000000000005E-2</v>
      </c>
      <c r="J1652" s="103"/>
      <c r="K1652" s="103">
        <v>5.0301999999999999E-2</v>
      </c>
    </row>
    <row r="1653" spans="4:11" ht="15.75" customHeight="1" x14ac:dyDescent="0.25">
      <c r="D1653" s="33"/>
      <c r="E1653" s="33"/>
      <c r="F1653" s="81">
        <v>38925</v>
      </c>
      <c r="G1653" s="103">
        <v>5.0415999999999996E-2</v>
      </c>
      <c r="H1653" s="103">
        <v>5.0053E-2</v>
      </c>
      <c r="I1653" s="103">
        <v>4.9757999999999997E-2</v>
      </c>
      <c r="J1653" s="103"/>
      <c r="K1653" s="103">
        <v>5.0342999999999999E-2</v>
      </c>
    </row>
    <row r="1654" spans="4:11" ht="15.75" customHeight="1" x14ac:dyDescent="0.25">
      <c r="D1654" s="33"/>
      <c r="E1654" s="33"/>
      <c r="F1654" s="81">
        <v>38926</v>
      </c>
      <c r="G1654" s="103">
        <v>4.9751000000000004E-2</v>
      </c>
      <c r="H1654" s="103">
        <v>4.9328000000000004E-2</v>
      </c>
      <c r="I1654" s="103">
        <v>4.9105999999999997E-2</v>
      </c>
      <c r="J1654" s="103"/>
      <c r="K1654" s="103">
        <v>4.9896000000000003E-2</v>
      </c>
    </row>
    <row r="1655" spans="4:11" ht="15.75" customHeight="1" x14ac:dyDescent="0.25">
      <c r="D1655" s="33"/>
      <c r="E1655" s="33"/>
      <c r="F1655" s="81">
        <v>38929</v>
      </c>
      <c r="G1655" s="103">
        <v>4.9500000000000002E-2</v>
      </c>
      <c r="H1655" s="103">
        <v>4.9146999999999996E-2</v>
      </c>
      <c r="I1655" s="103">
        <v>4.8963E-2</v>
      </c>
      <c r="J1655" s="103"/>
      <c r="K1655" s="103">
        <v>4.9793999999999998E-2</v>
      </c>
    </row>
    <row r="1656" spans="4:11" ht="15.75" customHeight="1" x14ac:dyDescent="0.25">
      <c r="D1656" s="33"/>
      <c r="E1656" s="33"/>
      <c r="F1656" s="81">
        <v>38930</v>
      </c>
      <c r="G1656" s="103">
        <v>4.9499000000000001E-2</v>
      </c>
      <c r="H1656" s="103">
        <v>4.9024999999999999E-2</v>
      </c>
      <c r="I1656" s="103">
        <v>4.8926999999999998E-2</v>
      </c>
      <c r="J1656" s="103"/>
      <c r="K1656" s="103">
        <v>4.9752999999999999E-2</v>
      </c>
    </row>
    <row r="1657" spans="4:11" ht="15.75" customHeight="1" x14ac:dyDescent="0.25">
      <c r="D1657" s="33"/>
      <c r="E1657" s="33"/>
      <c r="F1657" s="81">
        <v>38931</v>
      </c>
      <c r="G1657" s="103">
        <v>4.9496999999999999E-2</v>
      </c>
      <c r="H1657" s="103">
        <v>4.9025999999999993E-2</v>
      </c>
      <c r="I1657" s="103">
        <v>4.8819999999999995E-2</v>
      </c>
      <c r="J1657" s="103"/>
      <c r="K1657" s="103">
        <v>4.9631999999999996E-2</v>
      </c>
    </row>
    <row r="1658" spans="4:11" ht="15.75" customHeight="1" x14ac:dyDescent="0.25">
      <c r="D1658" s="33"/>
      <c r="E1658" s="33"/>
      <c r="F1658" s="81">
        <v>38932</v>
      </c>
      <c r="G1658" s="103">
        <v>4.9829999999999999E-2</v>
      </c>
      <c r="H1658" s="103">
        <v>4.9269E-2</v>
      </c>
      <c r="I1658" s="103">
        <v>4.8998E-2</v>
      </c>
      <c r="J1658" s="103"/>
      <c r="K1658" s="103">
        <v>4.9591000000000003E-2</v>
      </c>
    </row>
    <row r="1659" spans="4:11" ht="15.75" customHeight="1" x14ac:dyDescent="0.25">
      <c r="D1659" s="33"/>
      <c r="E1659" s="33"/>
      <c r="F1659" s="81">
        <v>38933</v>
      </c>
      <c r="G1659" s="103">
        <v>4.8989000000000005E-2</v>
      </c>
      <c r="H1659" s="103">
        <v>4.8539000000000006E-2</v>
      </c>
      <c r="I1659" s="103">
        <v>4.8284000000000001E-2</v>
      </c>
      <c r="J1659" s="103"/>
      <c r="K1659" s="103">
        <v>4.8925000000000003E-2</v>
      </c>
    </row>
    <row r="1660" spans="4:11" ht="15.75" customHeight="1" x14ac:dyDescent="0.25">
      <c r="D1660" s="33"/>
      <c r="E1660" s="33"/>
      <c r="F1660" s="81">
        <v>38936</v>
      </c>
      <c r="G1660" s="103">
        <v>4.9405999999999999E-2</v>
      </c>
      <c r="H1660" s="103">
        <v>4.8905000000000004E-2</v>
      </c>
      <c r="I1660" s="103">
        <v>4.8604000000000001E-2</v>
      </c>
      <c r="J1660" s="103"/>
      <c r="K1660" s="103">
        <v>4.9185999999999994E-2</v>
      </c>
    </row>
    <row r="1661" spans="4:11" ht="15.75" customHeight="1" x14ac:dyDescent="0.25">
      <c r="D1661" s="33"/>
      <c r="E1661" s="33"/>
      <c r="F1661" s="81">
        <v>38937</v>
      </c>
      <c r="G1661" s="103">
        <v>4.8985000000000001E-2</v>
      </c>
      <c r="H1661" s="103">
        <v>4.8524000000000005E-2</v>
      </c>
      <c r="I1661" s="103">
        <v>4.8390000000000002E-2</v>
      </c>
      <c r="J1661" s="103"/>
      <c r="K1661" s="103">
        <v>4.9165E-2</v>
      </c>
    </row>
    <row r="1662" spans="4:11" ht="15.75" customHeight="1" x14ac:dyDescent="0.25">
      <c r="D1662" s="33"/>
      <c r="E1662" s="33"/>
      <c r="F1662" s="81">
        <v>38938</v>
      </c>
      <c r="G1662" s="103">
        <v>4.9067E-2</v>
      </c>
      <c r="H1662" s="103">
        <v>4.8637E-2</v>
      </c>
      <c r="I1662" s="103">
        <v>4.8531999999999999E-2</v>
      </c>
      <c r="J1662" s="103"/>
      <c r="K1662" s="103">
        <v>4.9367000000000001E-2</v>
      </c>
    </row>
    <row r="1663" spans="4:11" ht="15.75" customHeight="1" x14ac:dyDescent="0.25">
      <c r="D1663" s="33"/>
      <c r="E1663" s="33"/>
      <c r="F1663" s="81">
        <v>38939</v>
      </c>
      <c r="G1663" s="103">
        <v>4.9232999999999999E-2</v>
      </c>
      <c r="H1663" s="103">
        <v>4.8807000000000003E-2</v>
      </c>
      <c r="I1663" s="103">
        <v>4.8639000000000002E-2</v>
      </c>
      <c r="J1663" s="103"/>
      <c r="K1663" s="103">
        <v>4.9309000000000006E-2</v>
      </c>
    </row>
    <row r="1664" spans="4:11" ht="15.75" customHeight="1" x14ac:dyDescent="0.25">
      <c r="D1664" s="33"/>
      <c r="E1664" s="33"/>
      <c r="F1664" s="81">
        <v>38940</v>
      </c>
      <c r="G1664" s="103">
        <v>4.965E-2</v>
      </c>
      <c r="H1664" s="103">
        <v>4.9259999999999998E-2</v>
      </c>
      <c r="I1664" s="103">
        <v>4.9067999999999994E-2</v>
      </c>
      <c r="J1664" s="103"/>
      <c r="K1664" s="103">
        <v>4.9690999999999999E-2</v>
      </c>
    </row>
    <row r="1665" spans="4:11" ht="15.75" customHeight="1" x14ac:dyDescent="0.25">
      <c r="D1665" s="33"/>
      <c r="E1665" s="33"/>
      <c r="F1665" s="81">
        <v>38943</v>
      </c>
      <c r="G1665" s="103">
        <v>5.0071999999999998E-2</v>
      </c>
      <c r="H1665" s="103">
        <v>4.9714000000000001E-2</v>
      </c>
      <c r="I1665" s="103">
        <v>4.9427000000000006E-2</v>
      </c>
      <c r="J1665" s="103"/>
      <c r="K1665" s="103">
        <v>4.9951999999999996E-2</v>
      </c>
    </row>
    <row r="1666" spans="4:11" ht="15.75" customHeight="1" x14ac:dyDescent="0.25">
      <c r="D1666" s="33"/>
      <c r="E1666" s="33"/>
      <c r="F1666" s="81">
        <v>38944</v>
      </c>
      <c r="G1666" s="103">
        <v>4.9394E-2</v>
      </c>
      <c r="H1666" s="103">
        <v>4.8975999999999999E-2</v>
      </c>
      <c r="I1666" s="103">
        <v>4.8708999999999995E-2</v>
      </c>
      <c r="J1666" s="103"/>
      <c r="K1666" s="103">
        <v>4.9288999999999999E-2</v>
      </c>
    </row>
    <row r="1667" spans="4:11" ht="15.75" customHeight="1" x14ac:dyDescent="0.25">
      <c r="D1667" s="33"/>
      <c r="E1667" s="33"/>
      <c r="F1667" s="81">
        <v>38945</v>
      </c>
      <c r="G1667" s="103">
        <v>4.8714000000000007E-2</v>
      </c>
      <c r="H1667" s="103">
        <v>4.8182000000000003E-2</v>
      </c>
      <c r="I1667" s="103">
        <v>4.7957E-2</v>
      </c>
      <c r="J1667" s="103"/>
      <c r="K1667" s="103">
        <v>4.8590000000000001E-2</v>
      </c>
    </row>
    <row r="1668" spans="4:11" ht="15.75" customHeight="1" x14ac:dyDescent="0.25">
      <c r="D1668" s="33"/>
      <c r="E1668" s="33"/>
      <c r="F1668" s="81">
        <v>38946</v>
      </c>
      <c r="G1668" s="103">
        <v>4.8966000000000003E-2</v>
      </c>
      <c r="H1668" s="103">
        <v>4.8350999999999998E-2</v>
      </c>
      <c r="I1668" s="103">
        <v>4.8098999999999996E-2</v>
      </c>
      <c r="J1668" s="103"/>
      <c r="K1668" s="103">
        <v>4.8630000000000007E-2</v>
      </c>
    </row>
    <row r="1669" spans="4:11" ht="15.75" customHeight="1" x14ac:dyDescent="0.25">
      <c r="D1669" s="33"/>
      <c r="E1669" s="33"/>
      <c r="F1669" s="81">
        <v>38947</v>
      </c>
      <c r="G1669" s="103">
        <v>4.8704999999999998E-2</v>
      </c>
      <c r="H1669" s="103">
        <v>4.8064999999999997E-2</v>
      </c>
      <c r="I1669" s="103">
        <v>4.7811000000000006E-2</v>
      </c>
      <c r="J1669" s="103"/>
      <c r="K1669" s="103">
        <v>4.8410000000000002E-2</v>
      </c>
    </row>
    <row r="1670" spans="4:11" ht="15.75" customHeight="1" x14ac:dyDescent="0.25">
      <c r="D1670" s="33"/>
      <c r="E1670" s="33"/>
      <c r="F1670" s="81">
        <v>38950</v>
      </c>
      <c r="G1670" s="103">
        <v>4.8531999999999999E-2</v>
      </c>
      <c r="H1670" s="103">
        <v>4.7835999999999997E-2</v>
      </c>
      <c r="I1670" s="103">
        <v>4.7594999999999998E-2</v>
      </c>
      <c r="J1670" s="103"/>
      <c r="K1670" s="103">
        <v>4.8112000000000002E-2</v>
      </c>
    </row>
    <row r="1671" spans="4:11" ht="15.75" customHeight="1" x14ac:dyDescent="0.25">
      <c r="D1671" s="33"/>
      <c r="E1671" s="33"/>
      <c r="F1671" s="81">
        <v>38951</v>
      </c>
      <c r="G1671" s="103">
        <v>4.8613999999999997E-2</v>
      </c>
      <c r="H1671" s="103">
        <v>4.7892000000000004E-2</v>
      </c>
      <c r="I1671" s="103">
        <v>4.7594999999999998E-2</v>
      </c>
      <c r="J1671" s="103"/>
      <c r="K1671" s="103">
        <v>4.8091999999999996E-2</v>
      </c>
    </row>
    <row r="1672" spans="4:11" ht="15.75" customHeight="1" x14ac:dyDescent="0.25">
      <c r="D1672" s="33"/>
      <c r="E1672" s="33"/>
      <c r="F1672" s="81">
        <v>38952</v>
      </c>
      <c r="G1672" s="103">
        <v>4.8612000000000002E-2</v>
      </c>
      <c r="H1672" s="103">
        <v>4.7891000000000003E-2</v>
      </c>
      <c r="I1672" s="103">
        <v>4.7664999999999999E-2</v>
      </c>
      <c r="J1672" s="103"/>
      <c r="K1672" s="103">
        <v>4.8071999999999997E-2</v>
      </c>
    </row>
    <row r="1673" spans="4:11" ht="15.75" customHeight="1" x14ac:dyDescent="0.25">
      <c r="D1673" s="33"/>
      <c r="E1673" s="33"/>
      <c r="F1673" s="81">
        <v>38953</v>
      </c>
      <c r="G1673" s="103">
        <v>4.8695000000000002E-2</v>
      </c>
      <c r="H1673" s="103">
        <v>4.8002999999999997E-2</v>
      </c>
      <c r="I1673" s="103">
        <v>4.7664999999999999E-2</v>
      </c>
      <c r="J1673" s="103"/>
      <c r="K1673" s="103">
        <v>4.7992E-2</v>
      </c>
    </row>
    <row r="1674" spans="4:11" ht="15.75" customHeight="1" x14ac:dyDescent="0.25">
      <c r="D1674" s="33"/>
      <c r="E1674" s="33"/>
      <c r="F1674" s="81">
        <v>38954</v>
      </c>
      <c r="G1674" s="103">
        <v>4.8516000000000004E-2</v>
      </c>
      <c r="H1674" s="103">
        <v>4.7771999999999995E-2</v>
      </c>
      <c r="I1674" s="103">
        <v>4.7446999999999996E-2</v>
      </c>
      <c r="J1674" s="103"/>
      <c r="K1674" s="103">
        <v>4.7793000000000002E-2</v>
      </c>
    </row>
    <row r="1675" spans="4:11" ht="15.75" customHeight="1" x14ac:dyDescent="0.25">
      <c r="D1675" s="33"/>
      <c r="E1675" s="33"/>
      <c r="F1675" s="81">
        <v>38957</v>
      </c>
      <c r="G1675" s="103">
        <v>4.8684999999999999E-2</v>
      </c>
      <c r="H1675" s="103">
        <v>4.7941999999999999E-2</v>
      </c>
      <c r="I1675" s="103">
        <v>4.7660999999999995E-2</v>
      </c>
      <c r="J1675" s="103"/>
      <c r="K1675" s="103">
        <v>4.7911000000000002E-2</v>
      </c>
    </row>
    <row r="1676" spans="4:11" ht="15.75" customHeight="1" x14ac:dyDescent="0.25">
      <c r="D1676" s="33"/>
      <c r="E1676" s="33"/>
      <c r="F1676" s="81">
        <v>38958</v>
      </c>
      <c r="G1676" s="103">
        <v>4.8510999999999999E-2</v>
      </c>
      <c r="H1676" s="103">
        <v>4.7769000000000006E-2</v>
      </c>
      <c r="I1676" s="103">
        <v>4.7552999999999998E-2</v>
      </c>
      <c r="J1676" s="103"/>
      <c r="K1676" s="103">
        <v>4.7771999999999995E-2</v>
      </c>
    </row>
    <row r="1677" spans="4:11" ht="15.75" customHeight="1" x14ac:dyDescent="0.25">
      <c r="D1677" s="33"/>
      <c r="E1677" s="33"/>
      <c r="F1677" s="81">
        <v>38959</v>
      </c>
      <c r="G1677" s="103">
        <v>4.8086999999999998E-2</v>
      </c>
      <c r="H1677" s="103">
        <v>4.7367999999999993E-2</v>
      </c>
      <c r="I1677" s="103">
        <v>4.7229E-2</v>
      </c>
      <c r="J1677" s="103"/>
      <c r="K1677" s="103">
        <v>4.7515000000000002E-2</v>
      </c>
    </row>
    <row r="1678" spans="4:11" ht="15.75" customHeight="1" x14ac:dyDescent="0.25">
      <c r="D1678" s="33"/>
      <c r="E1678" s="33"/>
      <c r="F1678" s="81">
        <v>38960</v>
      </c>
      <c r="G1678" s="103">
        <v>4.7754000000000005E-2</v>
      </c>
      <c r="H1678" s="103">
        <v>4.7023000000000002E-2</v>
      </c>
      <c r="I1678" s="103">
        <v>4.6887999999999999E-2</v>
      </c>
      <c r="J1678" s="103"/>
      <c r="K1678" s="103">
        <v>4.7257999999999994E-2</v>
      </c>
    </row>
    <row r="1679" spans="4:11" ht="15.75" customHeight="1" x14ac:dyDescent="0.25">
      <c r="D1679" s="33"/>
      <c r="E1679" s="33"/>
      <c r="F1679" s="81">
        <v>38961</v>
      </c>
      <c r="G1679" s="103">
        <v>4.7579000000000003E-2</v>
      </c>
      <c r="H1679" s="103">
        <v>4.6844000000000004E-2</v>
      </c>
      <c r="I1679" s="103">
        <v>4.6780999999999996E-2</v>
      </c>
      <c r="J1679" s="103"/>
      <c r="K1679" s="103">
        <v>4.7236E-2</v>
      </c>
    </row>
    <row r="1680" spans="4:11" ht="15.75" customHeight="1" x14ac:dyDescent="0.25">
      <c r="D1680" s="33"/>
      <c r="E1680" s="33"/>
      <c r="F1680" s="81">
        <v>38965</v>
      </c>
      <c r="G1680" s="103">
        <v>4.7907999999999999E-2</v>
      </c>
      <c r="H1680" s="103">
        <v>4.7299000000000001E-2</v>
      </c>
      <c r="I1680" s="103">
        <v>4.7279000000000002E-2</v>
      </c>
      <c r="J1680" s="103"/>
      <c r="K1680" s="103">
        <v>4.7788999999999998E-2</v>
      </c>
    </row>
    <row r="1681" spans="4:11" ht="15.75" customHeight="1" x14ac:dyDescent="0.25">
      <c r="D1681" s="33"/>
      <c r="E1681" s="33"/>
      <c r="F1681" s="81">
        <v>38966</v>
      </c>
      <c r="G1681" s="103">
        <v>4.8075E-2</v>
      </c>
      <c r="H1681" s="103">
        <v>4.7413999999999998E-2</v>
      </c>
      <c r="I1681" s="103">
        <v>4.7386999999999999E-2</v>
      </c>
      <c r="J1681" s="103"/>
      <c r="K1681" s="103">
        <v>4.7948000000000005E-2</v>
      </c>
    </row>
    <row r="1682" spans="4:11" ht="15.75" customHeight="1" x14ac:dyDescent="0.25">
      <c r="D1682" s="33"/>
      <c r="E1682" s="33"/>
      <c r="F1682" s="81">
        <v>38967</v>
      </c>
      <c r="G1682" s="103">
        <v>4.8072999999999998E-2</v>
      </c>
      <c r="H1682" s="103">
        <v>4.7469000000000004E-2</v>
      </c>
      <c r="I1682" s="103">
        <v>4.7279999999999996E-2</v>
      </c>
      <c r="J1682" s="103"/>
      <c r="K1682" s="103">
        <v>4.7847999999999995E-2</v>
      </c>
    </row>
    <row r="1683" spans="4:11" ht="15.75" customHeight="1" x14ac:dyDescent="0.25">
      <c r="D1683" s="33"/>
      <c r="E1683" s="33"/>
      <c r="F1683" s="81">
        <v>38968</v>
      </c>
      <c r="G1683" s="103">
        <v>4.8068E-2</v>
      </c>
      <c r="H1683" s="103">
        <v>4.7350000000000003E-2</v>
      </c>
      <c r="I1683" s="103">
        <v>4.7102000000000005E-2</v>
      </c>
      <c r="J1683" s="103"/>
      <c r="K1683" s="103">
        <v>4.7708E-2</v>
      </c>
    </row>
    <row r="1684" spans="4:11" ht="15.75" customHeight="1" x14ac:dyDescent="0.25">
      <c r="D1684" s="33"/>
      <c r="E1684" s="33"/>
      <c r="F1684" s="81">
        <v>38971</v>
      </c>
      <c r="G1684" s="103">
        <v>4.8235E-2</v>
      </c>
      <c r="H1684" s="103">
        <v>4.7521000000000008E-2</v>
      </c>
      <c r="I1684" s="103">
        <v>4.7316000000000004E-2</v>
      </c>
      <c r="J1684" s="103"/>
      <c r="K1684" s="103">
        <v>4.8006E-2</v>
      </c>
    </row>
    <row r="1685" spans="4:11" ht="15.75" customHeight="1" x14ac:dyDescent="0.25">
      <c r="D1685" s="33"/>
      <c r="E1685" s="33"/>
      <c r="F1685" s="81">
        <v>38972</v>
      </c>
      <c r="G1685" s="103">
        <v>4.8148999999999997E-2</v>
      </c>
      <c r="H1685" s="103">
        <v>4.7404000000000002E-2</v>
      </c>
      <c r="I1685" s="103">
        <v>4.7030000000000002E-2</v>
      </c>
      <c r="J1685" s="103"/>
      <c r="K1685" s="103">
        <v>4.7687999999999994E-2</v>
      </c>
    </row>
    <row r="1686" spans="4:11" ht="15.75" customHeight="1" x14ac:dyDescent="0.25">
      <c r="D1686" s="33"/>
      <c r="E1686" s="33"/>
      <c r="F1686" s="81">
        <v>38973</v>
      </c>
      <c r="G1686" s="103">
        <v>4.7895E-2</v>
      </c>
      <c r="H1686" s="103">
        <v>4.7171000000000005E-2</v>
      </c>
      <c r="I1686" s="103">
        <v>4.6994999999999995E-2</v>
      </c>
      <c r="J1686" s="103"/>
      <c r="K1686" s="103">
        <v>4.7587999999999998E-2</v>
      </c>
    </row>
    <row r="1687" spans="4:11" ht="15.75" customHeight="1" x14ac:dyDescent="0.25">
      <c r="D1687" s="33"/>
      <c r="E1687" s="33"/>
      <c r="F1687" s="81">
        <v>38974</v>
      </c>
      <c r="G1687" s="103">
        <v>4.8315000000000004E-2</v>
      </c>
      <c r="H1687" s="103">
        <v>4.7575000000000006E-2</v>
      </c>
      <c r="I1687" s="103">
        <v>4.7389000000000001E-2</v>
      </c>
      <c r="J1687" s="103"/>
      <c r="K1687" s="103">
        <v>4.7885999999999998E-2</v>
      </c>
    </row>
    <row r="1688" spans="4:11" ht="15.75" customHeight="1" x14ac:dyDescent="0.25">
      <c r="D1688" s="33"/>
      <c r="E1688" s="33"/>
      <c r="F1688" s="81">
        <v>38975</v>
      </c>
      <c r="G1688" s="103">
        <v>4.8566000000000005E-2</v>
      </c>
      <c r="H1688" s="103">
        <v>4.7744999999999996E-2</v>
      </c>
      <c r="I1688" s="103">
        <v>4.7496999999999998E-2</v>
      </c>
      <c r="J1688" s="103"/>
      <c r="K1688" s="103">
        <v>4.7884999999999997E-2</v>
      </c>
    </row>
    <row r="1689" spans="4:11" ht="15.75" customHeight="1" x14ac:dyDescent="0.25">
      <c r="D1689" s="33"/>
      <c r="E1689" s="33"/>
      <c r="F1689" s="81">
        <v>38978</v>
      </c>
      <c r="G1689" s="103">
        <v>4.8735000000000001E-2</v>
      </c>
      <c r="H1689" s="103">
        <v>4.7918000000000002E-2</v>
      </c>
      <c r="I1689" s="103">
        <v>4.7712999999999998E-2</v>
      </c>
      <c r="J1689" s="103"/>
      <c r="K1689" s="103">
        <v>4.8044000000000003E-2</v>
      </c>
    </row>
    <row r="1690" spans="4:11" ht="15.75" customHeight="1" x14ac:dyDescent="0.25">
      <c r="D1690" s="33"/>
      <c r="E1690" s="33"/>
      <c r="F1690" s="81">
        <v>38979</v>
      </c>
      <c r="G1690" s="103">
        <v>4.7968999999999998E-2</v>
      </c>
      <c r="H1690" s="103">
        <v>4.7102999999999999E-2</v>
      </c>
      <c r="I1690" s="103">
        <v>4.6887999999999999E-2</v>
      </c>
      <c r="J1690" s="103"/>
      <c r="K1690" s="103">
        <v>4.7328000000000002E-2</v>
      </c>
    </row>
    <row r="1691" spans="4:11" ht="15.75" customHeight="1" x14ac:dyDescent="0.25">
      <c r="D1691" s="33"/>
      <c r="E1691" s="33"/>
      <c r="F1691" s="81">
        <v>38980</v>
      </c>
      <c r="G1691" s="103">
        <v>4.8136999999999999E-2</v>
      </c>
      <c r="H1691" s="103">
        <v>4.7217000000000002E-2</v>
      </c>
      <c r="I1691" s="103">
        <v>4.6924E-2</v>
      </c>
      <c r="J1691" s="103"/>
      <c r="K1691" s="103">
        <v>4.7287999999999997E-2</v>
      </c>
    </row>
    <row r="1692" spans="4:11" ht="15.75" customHeight="1" x14ac:dyDescent="0.25">
      <c r="D1692" s="33"/>
      <c r="E1692" s="33"/>
      <c r="F1692" s="81">
        <v>38981</v>
      </c>
      <c r="G1692" s="103">
        <v>4.6859000000000005E-2</v>
      </c>
      <c r="H1692" s="103">
        <v>4.5995999999999995E-2</v>
      </c>
      <c r="I1692" s="103">
        <v>4.5815000000000002E-2</v>
      </c>
      <c r="J1692" s="103"/>
      <c r="K1692" s="103">
        <v>4.6359999999999998E-2</v>
      </c>
    </row>
    <row r="1693" spans="4:11" ht="15.75" customHeight="1" x14ac:dyDescent="0.25">
      <c r="D1693" s="33"/>
      <c r="E1693" s="33"/>
      <c r="F1693" s="81">
        <v>38982</v>
      </c>
      <c r="G1693" s="103">
        <v>4.6677999999999997E-2</v>
      </c>
      <c r="H1693" s="103">
        <v>4.5697999999999996E-2</v>
      </c>
      <c r="I1693" s="103">
        <v>4.5420999999999996E-2</v>
      </c>
      <c r="J1693" s="103"/>
      <c r="K1693" s="103">
        <v>4.5887999999999998E-2</v>
      </c>
    </row>
    <row r="1694" spans="4:11" ht="15.75" customHeight="1" x14ac:dyDescent="0.25">
      <c r="D1694" s="33"/>
      <c r="E1694" s="33"/>
      <c r="F1694" s="81">
        <v>38985</v>
      </c>
      <c r="G1694" s="103">
        <v>4.6332999999999999E-2</v>
      </c>
      <c r="H1694" s="103">
        <v>4.5346000000000004E-2</v>
      </c>
      <c r="I1694" s="103">
        <v>4.4992999999999998E-2</v>
      </c>
      <c r="J1694" s="103"/>
      <c r="K1694" s="103">
        <v>4.5418E-2</v>
      </c>
    </row>
    <row r="1695" spans="4:11" ht="15.75" customHeight="1" x14ac:dyDescent="0.25">
      <c r="D1695" s="33"/>
      <c r="E1695" s="33"/>
      <c r="F1695" s="81">
        <v>38986</v>
      </c>
      <c r="G1695" s="103">
        <v>4.6927999999999997E-2</v>
      </c>
      <c r="H1695" s="103">
        <v>4.5865999999999997E-2</v>
      </c>
      <c r="I1695" s="103">
        <v>4.5526999999999998E-2</v>
      </c>
      <c r="J1695" s="103"/>
      <c r="K1695" s="103">
        <v>4.5828000000000001E-2</v>
      </c>
    </row>
    <row r="1696" spans="4:11" ht="15.75" customHeight="1" x14ac:dyDescent="0.25">
      <c r="D1696" s="33"/>
      <c r="E1696" s="33"/>
      <c r="F1696" s="81">
        <v>38987</v>
      </c>
      <c r="G1696" s="103">
        <v>4.6839000000000006E-2</v>
      </c>
      <c r="H1696" s="103">
        <v>4.5862999999999994E-2</v>
      </c>
      <c r="I1696" s="103">
        <v>4.5561999999999998E-2</v>
      </c>
      <c r="J1696" s="103"/>
      <c r="K1696" s="103">
        <v>4.5983999999999997E-2</v>
      </c>
    </row>
    <row r="1697" spans="4:11" ht="15.75" customHeight="1" x14ac:dyDescent="0.25">
      <c r="D1697" s="33"/>
      <c r="E1697" s="33"/>
      <c r="F1697" s="81">
        <v>38988</v>
      </c>
      <c r="G1697" s="103">
        <v>4.6580000000000003E-2</v>
      </c>
      <c r="H1697" s="103">
        <v>4.5860999999999999E-2</v>
      </c>
      <c r="I1697" s="103">
        <v>4.5633E-2</v>
      </c>
      <c r="J1697" s="103"/>
      <c r="K1697" s="103">
        <v>4.6120000000000001E-2</v>
      </c>
    </row>
    <row r="1698" spans="4:11" ht="15.75" customHeight="1" x14ac:dyDescent="0.25">
      <c r="D1698" s="33"/>
      <c r="E1698" s="33"/>
      <c r="F1698" s="81">
        <v>38989</v>
      </c>
      <c r="G1698" s="103">
        <v>4.6829000000000003E-2</v>
      </c>
      <c r="H1698" s="103">
        <v>4.6143999999999998E-2</v>
      </c>
      <c r="I1698" s="103">
        <v>4.5776999999999998E-2</v>
      </c>
      <c r="J1698" s="103"/>
      <c r="K1698" s="103">
        <v>4.6276000000000005E-2</v>
      </c>
    </row>
    <row r="1699" spans="4:11" ht="15.75" customHeight="1" x14ac:dyDescent="0.25">
      <c r="D1699" s="33"/>
      <c r="E1699" s="33"/>
      <c r="F1699" s="81">
        <v>38992</v>
      </c>
      <c r="G1699" s="103">
        <v>4.6413999999999997E-2</v>
      </c>
      <c r="H1699" s="103">
        <v>4.5673999999999999E-2</v>
      </c>
      <c r="I1699" s="103">
        <v>4.5422999999999998E-2</v>
      </c>
      <c r="J1699" s="103"/>
      <c r="K1699" s="103">
        <v>4.5999999999999999E-2</v>
      </c>
    </row>
    <row r="1700" spans="4:11" ht="15.75" customHeight="1" x14ac:dyDescent="0.25">
      <c r="D1700" s="33"/>
      <c r="E1700" s="33"/>
      <c r="F1700" s="81">
        <v>38993</v>
      </c>
      <c r="G1700" s="103">
        <v>4.6496000000000003E-2</v>
      </c>
      <c r="H1700" s="103">
        <v>4.5845999999999998E-2</v>
      </c>
      <c r="I1700" s="103">
        <v>4.5529E-2</v>
      </c>
      <c r="J1700" s="103"/>
      <c r="K1700" s="103">
        <v>4.6136999999999997E-2</v>
      </c>
    </row>
    <row r="1701" spans="4:11" ht="15.75" customHeight="1" x14ac:dyDescent="0.25">
      <c r="D1701" s="33"/>
      <c r="E1701" s="33"/>
      <c r="F1701" s="81">
        <v>38994</v>
      </c>
      <c r="G1701" s="103">
        <v>4.5830000000000003E-2</v>
      </c>
      <c r="H1701" s="103">
        <v>4.5083000000000005E-2</v>
      </c>
      <c r="I1701" s="103">
        <v>4.4856999999999994E-2</v>
      </c>
      <c r="J1701" s="103"/>
      <c r="K1701" s="103">
        <v>4.5587000000000003E-2</v>
      </c>
    </row>
    <row r="1702" spans="4:11" ht="15.75" customHeight="1" x14ac:dyDescent="0.25">
      <c r="D1702" s="33"/>
      <c r="E1702" s="33"/>
      <c r="F1702" s="81">
        <v>38995</v>
      </c>
      <c r="G1702" s="103">
        <v>4.6496000000000003E-2</v>
      </c>
      <c r="H1702" s="103">
        <v>4.5724000000000001E-2</v>
      </c>
      <c r="I1702" s="103">
        <v>4.5422999999999998E-2</v>
      </c>
      <c r="J1702" s="103"/>
      <c r="K1702" s="103">
        <v>4.6037000000000002E-2</v>
      </c>
    </row>
    <row r="1703" spans="4:11" ht="15.75" customHeight="1" x14ac:dyDescent="0.25">
      <c r="D1703" s="33"/>
      <c r="E1703" s="33"/>
      <c r="F1703" s="81">
        <v>38996</v>
      </c>
      <c r="G1703" s="103">
        <v>4.7333E-2</v>
      </c>
      <c r="H1703" s="103">
        <v>4.6712999999999998E-2</v>
      </c>
      <c r="I1703" s="103">
        <v>4.6418999999999995E-2</v>
      </c>
      <c r="J1703" s="103"/>
      <c r="K1703" s="103">
        <v>4.6942999999999999E-2</v>
      </c>
    </row>
    <row r="1704" spans="4:11" ht="15.75" customHeight="1" x14ac:dyDescent="0.25">
      <c r="D1704" s="33"/>
      <c r="E1704" s="33"/>
      <c r="F1704" s="81">
        <v>39000</v>
      </c>
      <c r="G1704" s="103">
        <v>4.8177999999999999E-2</v>
      </c>
      <c r="H1704" s="103">
        <v>4.7419999999999997E-2</v>
      </c>
      <c r="I1704" s="103">
        <v>4.7100000000000003E-2</v>
      </c>
      <c r="J1704" s="103"/>
      <c r="K1704" s="103">
        <v>4.7518000000000005E-2</v>
      </c>
    </row>
    <row r="1705" spans="4:11" ht="15.75" customHeight="1" x14ac:dyDescent="0.25">
      <c r="D1705" s="33"/>
      <c r="E1705" s="33"/>
      <c r="F1705" s="81">
        <v>39001</v>
      </c>
      <c r="G1705" s="103">
        <v>4.8514999999999996E-2</v>
      </c>
      <c r="H1705" s="103">
        <v>4.7774999999999998E-2</v>
      </c>
      <c r="I1705" s="103">
        <v>4.7422000000000006E-2</v>
      </c>
      <c r="J1705" s="103"/>
      <c r="K1705" s="103">
        <v>4.7778000000000001E-2</v>
      </c>
    </row>
    <row r="1706" spans="4:11" ht="15.75" customHeight="1" x14ac:dyDescent="0.25">
      <c r="D1706" s="33"/>
      <c r="E1706" s="33"/>
      <c r="F1706" s="81">
        <v>39002</v>
      </c>
      <c r="G1706" s="103">
        <v>4.8349000000000003E-2</v>
      </c>
      <c r="H1706" s="103">
        <v>4.7656000000000004E-2</v>
      </c>
      <c r="I1706" s="103">
        <v>4.7316000000000004E-2</v>
      </c>
      <c r="J1706" s="103"/>
      <c r="K1706" s="103">
        <v>4.7697999999999997E-2</v>
      </c>
    </row>
    <row r="1707" spans="4:11" ht="15.75" customHeight="1" x14ac:dyDescent="0.25">
      <c r="D1707" s="33"/>
      <c r="E1707" s="33"/>
      <c r="F1707" s="81">
        <v>39003</v>
      </c>
      <c r="G1707" s="103">
        <v>4.861E-2</v>
      </c>
      <c r="H1707" s="103">
        <v>4.795E-2</v>
      </c>
      <c r="I1707" s="103">
        <v>4.7569999999999994E-2</v>
      </c>
      <c r="J1707" s="103"/>
      <c r="K1707" s="103">
        <v>4.7976999999999999E-2</v>
      </c>
    </row>
    <row r="1708" spans="4:11" ht="15.75" customHeight="1" x14ac:dyDescent="0.25">
      <c r="D1708" s="33"/>
      <c r="E1708" s="33"/>
      <c r="F1708" s="81">
        <v>39006</v>
      </c>
      <c r="G1708" s="103">
        <v>4.8441999999999999E-2</v>
      </c>
      <c r="H1708" s="103">
        <v>4.7710000000000002E-2</v>
      </c>
      <c r="I1708" s="103">
        <v>4.7355000000000001E-2</v>
      </c>
      <c r="J1708" s="103"/>
      <c r="K1708" s="103">
        <v>4.7756999999999994E-2</v>
      </c>
    </row>
    <row r="1709" spans="4:11" ht="15.75" customHeight="1" x14ac:dyDescent="0.25">
      <c r="D1709" s="33"/>
      <c r="E1709" s="33"/>
      <c r="F1709" s="81">
        <v>39007</v>
      </c>
      <c r="G1709" s="103">
        <v>4.8358999999999999E-2</v>
      </c>
      <c r="H1709" s="103">
        <v>4.7649999999999998E-2</v>
      </c>
      <c r="I1709" s="103">
        <v>4.7284E-2</v>
      </c>
      <c r="J1709" s="103"/>
      <c r="K1709" s="103">
        <v>4.7656000000000004E-2</v>
      </c>
    </row>
    <row r="1710" spans="4:11" ht="15.75" customHeight="1" x14ac:dyDescent="0.25">
      <c r="D1710" s="33"/>
      <c r="E1710" s="33"/>
      <c r="F1710" s="81">
        <v>39008</v>
      </c>
      <c r="G1710" s="103">
        <v>4.8361999999999995E-2</v>
      </c>
      <c r="H1710" s="103">
        <v>4.7648000000000003E-2</v>
      </c>
      <c r="I1710" s="103">
        <v>4.7213000000000005E-2</v>
      </c>
      <c r="J1710" s="103"/>
      <c r="K1710" s="103">
        <v>4.7535999999999995E-2</v>
      </c>
    </row>
    <row r="1711" spans="4:11" ht="15.75" customHeight="1" x14ac:dyDescent="0.25">
      <c r="D1711" s="33"/>
      <c r="E1711" s="33"/>
      <c r="F1711" s="81">
        <v>39009</v>
      </c>
      <c r="G1711" s="103">
        <v>4.8620000000000003E-2</v>
      </c>
      <c r="H1711" s="103">
        <v>4.7885999999999998E-2</v>
      </c>
      <c r="I1711" s="103">
        <v>4.7466000000000001E-2</v>
      </c>
      <c r="J1711" s="103"/>
      <c r="K1711" s="103">
        <v>4.7815999999999997E-2</v>
      </c>
    </row>
    <row r="1712" spans="4:11" ht="15.75" customHeight="1" x14ac:dyDescent="0.25">
      <c r="D1712" s="33"/>
      <c r="E1712" s="33"/>
      <c r="F1712" s="81">
        <v>39010</v>
      </c>
      <c r="G1712" s="103">
        <v>4.8712999999999999E-2</v>
      </c>
      <c r="H1712" s="103">
        <v>4.8002999999999997E-2</v>
      </c>
      <c r="I1712" s="103">
        <v>4.7577000000000001E-2</v>
      </c>
      <c r="J1712" s="103"/>
      <c r="K1712" s="103">
        <v>4.7855000000000002E-2</v>
      </c>
    </row>
    <row r="1713" spans="4:11" ht="15.75" customHeight="1" x14ac:dyDescent="0.25">
      <c r="D1713" s="33"/>
      <c r="E1713" s="33"/>
      <c r="F1713" s="81">
        <v>39013</v>
      </c>
      <c r="G1713" s="103">
        <v>4.9059999999999999E-2</v>
      </c>
      <c r="H1713" s="103">
        <v>4.8423000000000001E-2</v>
      </c>
      <c r="I1713" s="103">
        <v>4.8011999999999999E-2</v>
      </c>
      <c r="J1713" s="103"/>
      <c r="K1713" s="103">
        <v>4.8277E-2</v>
      </c>
    </row>
    <row r="1714" spans="4:11" ht="15.75" customHeight="1" x14ac:dyDescent="0.25">
      <c r="D1714" s="33"/>
      <c r="E1714" s="33"/>
      <c r="F1714" s="81">
        <v>39014</v>
      </c>
      <c r="G1714" s="103">
        <v>4.9062999999999996E-2</v>
      </c>
      <c r="H1714" s="103">
        <v>4.8422E-2</v>
      </c>
      <c r="I1714" s="103">
        <v>4.7976999999999999E-2</v>
      </c>
      <c r="J1714" s="103"/>
      <c r="K1714" s="103">
        <v>4.8196000000000003E-2</v>
      </c>
    </row>
    <row r="1715" spans="4:11" ht="15.75" customHeight="1" x14ac:dyDescent="0.25">
      <c r="D1715" s="33"/>
      <c r="E1715" s="33"/>
      <c r="F1715" s="81">
        <v>39015</v>
      </c>
      <c r="G1715" s="103">
        <v>4.8418000000000003E-2</v>
      </c>
      <c r="H1715" s="103">
        <v>4.7881E-2</v>
      </c>
      <c r="I1715" s="103">
        <v>4.7435999999999999E-2</v>
      </c>
      <c r="J1715" s="103"/>
      <c r="K1715" s="103">
        <v>4.7614000000000004E-2</v>
      </c>
    </row>
    <row r="1716" spans="4:11" ht="15.75" customHeight="1" x14ac:dyDescent="0.25">
      <c r="D1716" s="33"/>
      <c r="E1716" s="33"/>
      <c r="F1716" s="81">
        <v>39016</v>
      </c>
      <c r="G1716" s="103">
        <v>4.8003999999999998E-2</v>
      </c>
      <c r="H1716" s="103">
        <v>4.7338999999999999E-2</v>
      </c>
      <c r="I1716" s="103">
        <v>4.6894999999999999E-2</v>
      </c>
      <c r="J1716" s="103"/>
      <c r="K1716" s="103">
        <v>4.7173999999999994E-2</v>
      </c>
    </row>
    <row r="1717" spans="4:11" ht="15.75" customHeight="1" x14ac:dyDescent="0.25">
      <c r="D1717" s="33"/>
      <c r="E1717" s="33"/>
      <c r="F1717" s="81">
        <v>39017</v>
      </c>
      <c r="G1717" s="103">
        <v>4.7424999999999995E-2</v>
      </c>
      <c r="H1717" s="103">
        <v>4.6792999999999994E-2</v>
      </c>
      <c r="I1717" s="103">
        <v>4.6321000000000001E-2</v>
      </c>
      <c r="J1717" s="103"/>
      <c r="K1717" s="103">
        <v>4.6715E-2</v>
      </c>
    </row>
    <row r="1718" spans="4:11" ht="15.75" customHeight="1" x14ac:dyDescent="0.25">
      <c r="D1718" s="33"/>
      <c r="E1718" s="33"/>
      <c r="F1718" s="81">
        <v>39020</v>
      </c>
      <c r="G1718" s="103">
        <v>4.7508000000000002E-2</v>
      </c>
      <c r="H1718" s="103">
        <v>4.6851999999999998E-2</v>
      </c>
      <c r="I1718" s="103">
        <v>4.6321000000000001E-2</v>
      </c>
      <c r="J1718" s="103"/>
      <c r="K1718" s="103">
        <v>4.6694000000000006E-2</v>
      </c>
    </row>
    <row r="1719" spans="4:11" ht="15.75" customHeight="1" x14ac:dyDescent="0.25">
      <c r="D1719" s="33"/>
      <c r="E1719" s="33"/>
      <c r="F1719" s="81">
        <v>39021</v>
      </c>
      <c r="G1719" s="103">
        <v>4.6925999999999995E-2</v>
      </c>
      <c r="H1719" s="103">
        <v>4.6128000000000002E-2</v>
      </c>
      <c r="I1719" s="103">
        <v>4.5614000000000002E-2</v>
      </c>
      <c r="J1719" s="103"/>
      <c r="K1719" s="103">
        <v>4.5980999999999994E-2</v>
      </c>
    </row>
    <row r="1720" spans="4:11" ht="15.75" customHeight="1" x14ac:dyDescent="0.25">
      <c r="D1720" s="33"/>
      <c r="E1720" s="33"/>
      <c r="F1720" s="81">
        <v>39022</v>
      </c>
      <c r="G1720" s="103">
        <v>4.6425999999999995E-2</v>
      </c>
      <c r="H1720" s="103">
        <v>4.5705000000000003E-2</v>
      </c>
      <c r="I1720" s="103">
        <v>4.5190000000000001E-2</v>
      </c>
      <c r="J1720" s="103"/>
      <c r="K1720" s="103">
        <v>4.5644999999999998E-2</v>
      </c>
    </row>
    <row r="1721" spans="4:11" ht="15.75" customHeight="1" x14ac:dyDescent="0.25">
      <c r="D1721" s="33"/>
      <c r="E1721" s="33"/>
      <c r="F1721" s="81">
        <v>39023</v>
      </c>
      <c r="G1721" s="103">
        <v>4.6670999999999997E-2</v>
      </c>
      <c r="H1721" s="103">
        <v>4.6002999999999995E-2</v>
      </c>
      <c r="I1721" s="103">
        <v>4.5471999999999999E-2</v>
      </c>
      <c r="J1721" s="103"/>
      <c r="K1721" s="103">
        <v>4.5940000000000002E-2</v>
      </c>
    </row>
    <row r="1722" spans="4:11" ht="15.75" customHeight="1" x14ac:dyDescent="0.25">
      <c r="D1722" s="33"/>
      <c r="E1722" s="33"/>
      <c r="F1722" s="81">
        <v>39024</v>
      </c>
      <c r="G1722" s="103">
        <v>4.8160000000000001E-2</v>
      </c>
      <c r="H1722" s="103">
        <v>4.7507000000000001E-2</v>
      </c>
      <c r="I1722" s="103">
        <v>4.6886999999999998E-2</v>
      </c>
      <c r="J1722" s="103"/>
      <c r="K1722" s="103">
        <v>4.7149999999999997E-2</v>
      </c>
    </row>
    <row r="1723" spans="4:11" ht="15.75" customHeight="1" x14ac:dyDescent="0.25">
      <c r="D1723" s="33"/>
      <c r="E1723" s="33"/>
      <c r="F1723" s="81">
        <v>39027</v>
      </c>
      <c r="G1723" s="103">
        <v>4.7992E-2</v>
      </c>
      <c r="H1723" s="103">
        <v>4.7384000000000003E-2</v>
      </c>
      <c r="I1723" s="103">
        <v>4.6710000000000002E-2</v>
      </c>
      <c r="J1723" s="103"/>
      <c r="K1723" s="103">
        <v>4.6929999999999999E-2</v>
      </c>
    </row>
    <row r="1724" spans="4:11" ht="15.75" customHeight="1" x14ac:dyDescent="0.25">
      <c r="D1724" s="33"/>
      <c r="E1724" s="33"/>
      <c r="F1724" s="81">
        <v>39028</v>
      </c>
      <c r="G1724" s="103">
        <v>4.7655000000000003E-2</v>
      </c>
      <c r="H1724" s="103">
        <v>4.6898000000000002E-2</v>
      </c>
      <c r="I1724" s="103">
        <v>4.6246999999999996E-2</v>
      </c>
      <c r="J1724" s="103"/>
      <c r="K1724" s="103">
        <v>4.6571000000000001E-2</v>
      </c>
    </row>
    <row r="1725" spans="4:11" ht="15.75" customHeight="1" x14ac:dyDescent="0.25">
      <c r="D1725" s="33"/>
      <c r="E1725" s="33"/>
      <c r="F1725" s="81">
        <v>39029</v>
      </c>
      <c r="G1725" s="103">
        <v>4.7486E-2</v>
      </c>
      <c r="H1725" s="103">
        <v>4.6714000000000006E-2</v>
      </c>
      <c r="I1725" s="103">
        <v>4.6033999999999999E-2</v>
      </c>
      <c r="J1725" s="103"/>
      <c r="K1725" s="103">
        <v>4.6352000000000004E-2</v>
      </c>
    </row>
    <row r="1726" spans="4:11" ht="15.75" customHeight="1" x14ac:dyDescent="0.25">
      <c r="D1726" s="33"/>
      <c r="E1726" s="33"/>
      <c r="F1726" s="81">
        <v>39030</v>
      </c>
      <c r="G1726" s="103">
        <v>4.7398999999999997E-2</v>
      </c>
      <c r="H1726" s="103">
        <v>4.6363000000000001E-2</v>
      </c>
      <c r="I1726" s="103">
        <v>4.5926999999999996E-2</v>
      </c>
      <c r="J1726" s="103"/>
      <c r="K1726" s="103">
        <v>4.6253000000000002E-2</v>
      </c>
    </row>
    <row r="1727" spans="4:11" ht="15.75" customHeight="1" x14ac:dyDescent="0.25">
      <c r="D1727" s="33"/>
      <c r="E1727" s="33"/>
      <c r="F1727" s="81">
        <v>39031</v>
      </c>
      <c r="G1727" s="103">
        <v>4.7308000000000003E-2</v>
      </c>
      <c r="H1727" s="103">
        <v>4.6193999999999999E-2</v>
      </c>
      <c r="I1727" s="103">
        <v>4.5677000000000002E-2</v>
      </c>
      <c r="J1727" s="103"/>
      <c r="K1727" s="103">
        <v>4.5876E-2</v>
      </c>
    </row>
    <row r="1728" spans="4:11" ht="15.75" customHeight="1" x14ac:dyDescent="0.25">
      <c r="D1728" s="33"/>
      <c r="E1728" s="33"/>
      <c r="F1728" s="81">
        <v>39034</v>
      </c>
      <c r="G1728" s="103">
        <v>4.7641999999999997E-2</v>
      </c>
      <c r="H1728" s="103">
        <v>4.6531999999999997E-2</v>
      </c>
      <c r="I1728" s="103">
        <v>4.5961000000000002E-2</v>
      </c>
      <c r="J1728" s="103"/>
      <c r="K1728" s="103">
        <v>4.6093000000000002E-2</v>
      </c>
    </row>
    <row r="1729" spans="4:11" ht="15.75" customHeight="1" x14ac:dyDescent="0.25">
      <c r="D1729" s="33"/>
      <c r="E1729" s="33"/>
      <c r="F1729" s="81">
        <v>39035</v>
      </c>
      <c r="G1729" s="103">
        <v>4.7386999999999999E-2</v>
      </c>
      <c r="H1729" s="103">
        <v>4.6193999999999999E-2</v>
      </c>
      <c r="I1729" s="103">
        <v>4.5570000000000006E-2</v>
      </c>
      <c r="J1729" s="103"/>
      <c r="K1729" s="103">
        <v>4.5621999999999996E-2</v>
      </c>
    </row>
    <row r="1730" spans="4:11" ht="15.75" customHeight="1" x14ac:dyDescent="0.25">
      <c r="D1730" s="33"/>
      <c r="E1730" s="33"/>
      <c r="F1730" s="81">
        <v>39036</v>
      </c>
      <c r="G1730" s="103">
        <v>4.8059999999999999E-2</v>
      </c>
      <c r="H1730" s="103">
        <v>4.6984000000000005E-2</v>
      </c>
      <c r="I1730" s="103">
        <v>4.6280999999999996E-2</v>
      </c>
      <c r="J1730" s="103"/>
      <c r="K1730" s="103">
        <v>4.6170999999999997E-2</v>
      </c>
    </row>
    <row r="1731" spans="4:11" ht="15.75" customHeight="1" x14ac:dyDescent="0.25">
      <c r="D1731" s="33"/>
      <c r="E1731" s="33"/>
      <c r="F1731" s="81">
        <v>39037</v>
      </c>
      <c r="G1731" s="103">
        <v>4.8482000000000004E-2</v>
      </c>
      <c r="H1731" s="103">
        <v>4.7436999999999993E-2</v>
      </c>
      <c r="I1731" s="103">
        <v>4.6780000000000002E-2</v>
      </c>
      <c r="J1731" s="103"/>
      <c r="K1731" s="103">
        <v>4.6643999999999998E-2</v>
      </c>
    </row>
    <row r="1732" spans="4:11" ht="15.75" customHeight="1" x14ac:dyDescent="0.25">
      <c r="D1732" s="33"/>
      <c r="E1732" s="33"/>
      <c r="F1732" s="81">
        <v>39038</v>
      </c>
      <c r="G1732" s="103">
        <v>4.7629000000000005E-2</v>
      </c>
      <c r="H1732" s="103">
        <v>4.6586999999999996E-2</v>
      </c>
      <c r="I1732" s="103">
        <v>4.5959E-2</v>
      </c>
      <c r="J1732" s="103"/>
      <c r="K1732" s="103">
        <v>4.5993000000000006E-2</v>
      </c>
    </row>
    <row r="1733" spans="4:11" ht="15.75" customHeight="1" x14ac:dyDescent="0.25">
      <c r="D1733" s="33"/>
      <c r="E1733" s="33"/>
      <c r="F1733" s="81">
        <v>39041</v>
      </c>
      <c r="G1733" s="103">
        <v>4.7712000000000004E-2</v>
      </c>
      <c r="H1733" s="103">
        <v>4.6643999999999998E-2</v>
      </c>
      <c r="I1733" s="103">
        <v>4.5957999999999999E-2</v>
      </c>
      <c r="J1733" s="103"/>
      <c r="K1733" s="103">
        <v>4.5973E-2</v>
      </c>
    </row>
    <row r="1734" spans="4:11" ht="15.75" customHeight="1" x14ac:dyDescent="0.25">
      <c r="D1734" s="33"/>
      <c r="E1734" s="33"/>
      <c r="F1734" s="81">
        <v>39042</v>
      </c>
      <c r="G1734" s="103">
        <v>4.7538999999999998E-2</v>
      </c>
      <c r="H1734" s="103">
        <v>4.6417E-2</v>
      </c>
      <c r="I1734" s="103">
        <v>4.5707999999999999E-2</v>
      </c>
      <c r="J1734" s="103"/>
      <c r="K1734" s="103">
        <v>4.5697999999999996E-2</v>
      </c>
    </row>
    <row r="1735" spans="4:11" ht="15.75" customHeight="1" x14ac:dyDescent="0.25">
      <c r="D1735" s="33"/>
      <c r="E1735" s="33"/>
      <c r="F1735" s="81">
        <v>39043</v>
      </c>
      <c r="G1735" s="103">
        <v>4.7363999999999996E-2</v>
      </c>
      <c r="H1735" s="103">
        <v>4.6245000000000001E-2</v>
      </c>
      <c r="I1735" s="103">
        <v>4.5599999999999995E-2</v>
      </c>
      <c r="J1735" s="103"/>
      <c r="K1735" s="103">
        <v>4.5579999999999996E-2</v>
      </c>
    </row>
    <row r="1736" spans="4:11" ht="15.75" customHeight="1" x14ac:dyDescent="0.25">
      <c r="D1736" s="33"/>
      <c r="E1736" s="33"/>
      <c r="F1736" s="81">
        <v>39045</v>
      </c>
      <c r="G1736" s="103">
        <v>4.7267999999999998E-2</v>
      </c>
      <c r="H1736" s="103">
        <v>4.6130000000000004E-2</v>
      </c>
      <c r="I1736" s="103">
        <v>4.5491000000000004E-2</v>
      </c>
      <c r="J1736" s="103"/>
      <c r="K1736" s="103">
        <v>4.548E-2</v>
      </c>
    </row>
    <row r="1737" spans="4:11" ht="15.75" customHeight="1" x14ac:dyDescent="0.25">
      <c r="D1737" s="33"/>
      <c r="E1737" s="33"/>
      <c r="F1737" s="81">
        <v>39048</v>
      </c>
      <c r="G1737" s="103">
        <v>4.7182000000000002E-2</v>
      </c>
      <c r="H1737" s="103">
        <v>4.5902000000000005E-2</v>
      </c>
      <c r="I1737" s="103">
        <v>4.5277000000000005E-2</v>
      </c>
      <c r="J1737" s="103"/>
      <c r="K1737" s="103">
        <v>4.5284999999999999E-2</v>
      </c>
    </row>
    <row r="1738" spans="4:11" ht="15.75" customHeight="1" x14ac:dyDescent="0.25">
      <c r="D1738" s="33"/>
      <c r="E1738" s="33"/>
      <c r="F1738" s="81">
        <v>39049</v>
      </c>
      <c r="G1738" s="103">
        <v>4.675E-2</v>
      </c>
      <c r="H1738" s="103">
        <v>4.5559000000000002E-2</v>
      </c>
      <c r="I1738" s="103">
        <v>4.4954999999999995E-2</v>
      </c>
      <c r="J1738" s="103"/>
      <c r="K1738" s="103">
        <v>4.5011000000000002E-2</v>
      </c>
    </row>
    <row r="1739" spans="4:11" ht="15.75" customHeight="1" x14ac:dyDescent="0.25">
      <c r="D1739" s="33"/>
      <c r="E1739" s="33"/>
      <c r="F1739" s="81">
        <v>39050</v>
      </c>
      <c r="G1739" s="103">
        <v>4.6829000000000003E-2</v>
      </c>
      <c r="H1739" s="103">
        <v>4.5728999999999999E-2</v>
      </c>
      <c r="I1739" s="103">
        <v>4.5168E-2</v>
      </c>
      <c r="J1739" s="103"/>
      <c r="K1739" s="103">
        <v>4.5205999999999996E-2</v>
      </c>
    </row>
    <row r="1740" spans="4:11" ht="15.75" customHeight="1" x14ac:dyDescent="0.25">
      <c r="D1740" s="33"/>
      <c r="E1740" s="33"/>
      <c r="F1740" s="81">
        <v>39051</v>
      </c>
      <c r="G1740" s="103">
        <v>4.6083999999999993E-2</v>
      </c>
      <c r="H1740" s="103">
        <v>4.5044000000000001E-2</v>
      </c>
      <c r="I1740" s="103">
        <v>4.4436000000000003E-2</v>
      </c>
      <c r="J1740" s="103"/>
      <c r="K1740" s="103">
        <v>4.4581000000000003E-2</v>
      </c>
    </row>
    <row r="1741" spans="4:11" ht="15.75" customHeight="1" x14ac:dyDescent="0.25">
      <c r="D1741" s="33"/>
      <c r="E1741" s="33"/>
      <c r="F1741" s="81">
        <v>39052</v>
      </c>
      <c r="G1741" s="103">
        <v>4.5168E-2</v>
      </c>
      <c r="H1741" s="103">
        <v>4.4241999999999997E-2</v>
      </c>
      <c r="I1741" s="103">
        <v>4.3837000000000001E-2</v>
      </c>
      <c r="J1741" s="103"/>
      <c r="K1741" s="103">
        <v>4.4326999999999998E-2</v>
      </c>
    </row>
    <row r="1742" spans="4:11" ht="15.75" customHeight="1" x14ac:dyDescent="0.25">
      <c r="D1742" s="33"/>
      <c r="E1742" s="33"/>
      <c r="F1742" s="81">
        <v>39055</v>
      </c>
      <c r="G1742" s="103">
        <v>4.5083000000000005E-2</v>
      </c>
      <c r="H1742" s="103">
        <v>4.4126000000000005E-2</v>
      </c>
      <c r="I1742" s="103">
        <v>4.3765999999999999E-2</v>
      </c>
      <c r="J1742" s="103"/>
      <c r="K1742" s="103">
        <v>4.4229000000000004E-2</v>
      </c>
    </row>
    <row r="1743" spans="4:11" ht="15.75" customHeight="1" x14ac:dyDescent="0.25">
      <c r="D1743" s="33"/>
      <c r="E1743" s="33"/>
      <c r="F1743" s="81">
        <v>39056</v>
      </c>
      <c r="G1743" s="103">
        <v>4.5080000000000002E-2</v>
      </c>
      <c r="H1743" s="103">
        <v>4.4180999999999998E-2</v>
      </c>
      <c r="I1743" s="103">
        <v>4.3869999999999992E-2</v>
      </c>
      <c r="J1743" s="103"/>
      <c r="K1743" s="103">
        <v>4.4402999999999998E-2</v>
      </c>
    </row>
    <row r="1744" spans="4:11" ht="15.75" customHeight="1" x14ac:dyDescent="0.25">
      <c r="D1744" s="33"/>
      <c r="E1744" s="33"/>
      <c r="F1744" s="81">
        <v>39057</v>
      </c>
      <c r="G1744" s="103">
        <v>4.5828000000000001E-2</v>
      </c>
      <c r="H1744" s="103">
        <v>4.4863999999999994E-2</v>
      </c>
      <c r="I1744" s="103">
        <v>4.4503000000000001E-2</v>
      </c>
      <c r="J1744" s="103"/>
      <c r="K1744" s="103">
        <v>4.4851000000000002E-2</v>
      </c>
    </row>
    <row r="1745" spans="4:11" ht="15.75" customHeight="1" x14ac:dyDescent="0.25">
      <c r="D1745" s="33"/>
      <c r="E1745" s="33"/>
      <c r="F1745" s="81">
        <v>39058</v>
      </c>
      <c r="G1745" s="103">
        <v>4.5742999999999999E-2</v>
      </c>
      <c r="H1745" s="103">
        <v>4.4748000000000003E-2</v>
      </c>
      <c r="I1745" s="103">
        <v>4.4431999999999999E-2</v>
      </c>
      <c r="J1745" s="103"/>
      <c r="K1745" s="103">
        <v>4.4810999999999997E-2</v>
      </c>
    </row>
    <row r="1746" spans="4:11" ht="15.75" customHeight="1" x14ac:dyDescent="0.25">
      <c r="D1746" s="33"/>
      <c r="E1746" s="33"/>
      <c r="F1746" s="81">
        <v>39059</v>
      </c>
      <c r="G1746" s="103">
        <v>4.6662000000000002E-2</v>
      </c>
      <c r="H1746" s="103">
        <v>4.5605E-2</v>
      </c>
      <c r="I1746" s="103">
        <v>4.5174000000000006E-2</v>
      </c>
      <c r="J1746" s="103"/>
      <c r="K1746" s="103">
        <v>4.5437000000000005E-2</v>
      </c>
    </row>
    <row r="1747" spans="4:11" ht="15.75" customHeight="1" x14ac:dyDescent="0.25">
      <c r="D1747" s="33"/>
      <c r="E1747" s="33"/>
      <c r="F1747" s="81">
        <v>39062</v>
      </c>
      <c r="G1747" s="103">
        <v>4.6577E-2</v>
      </c>
      <c r="H1747" s="103">
        <v>4.5430999999999999E-2</v>
      </c>
      <c r="I1747" s="103">
        <v>4.4926000000000001E-2</v>
      </c>
      <c r="J1747" s="103"/>
      <c r="K1747" s="103">
        <v>4.5182E-2</v>
      </c>
    </row>
    <row r="1748" spans="4:11" ht="15.75" customHeight="1" x14ac:dyDescent="0.25">
      <c r="D1748" s="33"/>
      <c r="E1748" s="33"/>
      <c r="F1748" s="81">
        <v>39063</v>
      </c>
      <c r="G1748" s="103">
        <v>4.6071999999999995E-2</v>
      </c>
      <c r="H1748" s="103">
        <v>4.4969000000000002E-2</v>
      </c>
      <c r="I1748" s="103">
        <v>4.4500000000000005E-2</v>
      </c>
      <c r="J1748" s="103"/>
      <c r="K1748" s="103">
        <v>4.4847999999999999E-2</v>
      </c>
    </row>
    <row r="1749" spans="4:11" ht="15.75" customHeight="1" x14ac:dyDescent="0.25">
      <c r="D1749" s="33"/>
      <c r="E1749" s="33"/>
      <c r="F1749" s="81">
        <v>39064</v>
      </c>
      <c r="G1749" s="103">
        <v>4.6999000000000006E-2</v>
      </c>
      <c r="H1749" s="103">
        <v>4.5948000000000003E-2</v>
      </c>
      <c r="I1749" s="103">
        <v>4.5492999999999999E-2</v>
      </c>
      <c r="J1749" s="103"/>
      <c r="K1749" s="103">
        <v>4.5791000000000005E-2</v>
      </c>
    </row>
    <row r="1750" spans="4:11" ht="15.75" customHeight="1" x14ac:dyDescent="0.25">
      <c r="D1750" s="33"/>
      <c r="E1750" s="33"/>
      <c r="F1750" s="81">
        <v>39065</v>
      </c>
      <c r="G1750" s="103">
        <v>4.7336999999999997E-2</v>
      </c>
      <c r="H1750" s="103">
        <v>4.6294000000000002E-2</v>
      </c>
      <c r="I1750" s="103">
        <v>4.5707000000000005E-2</v>
      </c>
      <c r="J1750" s="103"/>
      <c r="K1750" s="103">
        <v>4.5968000000000002E-2</v>
      </c>
    </row>
    <row r="1751" spans="4:11" ht="15.75" customHeight="1" x14ac:dyDescent="0.25">
      <c r="D1751" s="33"/>
      <c r="E1751" s="33"/>
      <c r="F1751" s="81">
        <v>39066</v>
      </c>
      <c r="G1751" s="103">
        <v>4.7169999999999997E-2</v>
      </c>
      <c r="H1751" s="103">
        <v>4.6119E-2</v>
      </c>
      <c r="I1751" s="103">
        <v>4.5671999999999997E-2</v>
      </c>
      <c r="J1751" s="103"/>
      <c r="K1751" s="103">
        <v>4.5928000000000004E-2</v>
      </c>
    </row>
    <row r="1752" spans="4:11" ht="15.75" customHeight="1" x14ac:dyDescent="0.25">
      <c r="D1752" s="33"/>
      <c r="E1752" s="33"/>
      <c r="F1752" s="81">
        <v>39069</v>
      </c>
      <c r="G1752" s="103">
        <v>4.7085000000000002E-2</v>
      </c>
      <c r="H1752" s="103">
        <v>4.6119E-2</v>
      </c>
      <c r="I1752" s="103">
        <v>4.5564999999999994E-2</v>
      </c>
      <c r="J1752" s="103"/>
      <c r="K1752" s="103">
        <v>4.5808999999999996E-2</v>
      </c>
    </row>
    <row r="1753" spans="4:11" ht="15.75" customHeight="1" x14ac:dyDescent="0.25">
      <c r="D1753" s="33"/>
      <c r="E1753" s="33"/>
      <c r="F1753" s="81">
        <v>39070</v>
      </c>
      <c r="G1753" s="103">
        <v>4.7085999999999996E-2</v>
      </c>
      <c r="H1753" s="103">
        <v>4.6117999999999999E-2</v>
      </c>
      <c r="I1753" s="103">
        <v>4.5599999999999995E-2</v>
      </c>
      <c r="J1753" s="103"/>
      <c r="K1753" s="103">
        <v>4.5887999999999998E-2</v>
      </c>
    </row>
    <row r="1754" spans="4:11" ht="15.75" customHeight="1" x14ac:dyDescent="0.25">
      <c r="D1754" s="33"/>
      <c r="E1754" s="33"/>
      <c r="F1754" s="81">
        <v>39071</v>
      </c>
      <c r="G1754" s="103">
        <v>4.7085999999999996E-2</v>
      </c>
      <c r="H1754" s="103">
        <v>4.6176000000000002E-2</v>
      </c>
      <c r="I1754" s="103">
        <v>4.5636000000000003E-2</v>
      </c>
      <c r="J1754" s="103"/>
      <c r="K1754" s="103">
        <v>4.5946999999999995E-2</v>
      </c>
    </row>
    <row r="1755" spans="4:11" ht="15.75" customHeight="1" x14ac:dyDescent="0.25">
      <c r="D1755" s="33"/>
      <c r="E1755" s="33"/>
      <c r="F1755" s="81">
        <v>39072</v>
      </c>
      <c r="G1755" s="103">
        <v>4.6490000000000004E-2</v>
      </c>
      <c r="H1755" s="103">
        <v>4.5594000000000003E-2</v>
      </c>
      <c r="I1755" s="103">
        <v>4.5065000000000001E-2</v>
      </c>
      <c r="J1755" s="103"/>
      <c r="K1755" s="103">
        <v>4.5454000000000001E-2</v>
      </c>
    </row>
    <row r="1756" spans="4:11" ht="15.75" customHeight="1" x14ac:dyDescent="0.25">
      <c r="D1756" s="33"/>
      <c r="E1756" s="33"/>
      <c r="F1756" s="81">
        <v>39073</v>
      </c>
      <c r="G1756" s="103">
        <v>4.7175000000000002E-2</v>
      </c>
      <c r="H1756" s="103">
        <v>4.6349999999999995E-2</v>
      </c>
      <c r="I1756" s="103">
        <v>4.5887000000000004E-2</v>
      </c>
      <c r="J1756" s="103"/>
      <c r="K1756" s="103">
        <v>4.6185000000000004E-2</v>
      </c>
    </row>
    <row r="1757" spans="4:11" ht="15.75" customHeight="1" x14ac:dyDescent="0.25">
      <c r="D1757" s="33"/>
      <c r="E1757" s="33"/>
      <c r="F1757" s="81">
        <v>39077</v>
      </c>
      <c r="G1757" s="103">
        <v>4.7089999999999993E-2</v>
      </c>
      <c r="H1757" s="103">
        <v>4.6174E-2</v>
      </c>
      <c r="I1757" s="103">
        <v>4.5780000000000001E-2</v>
      </c>
      <c r="J1757" s="103"/>
      <c r="K1757" s="103">
        <v>4.5985999999999999E-2</v>
      </c>
    </row>
    <row r="1758" spans="4:11" ht="15.75" customHeight="1" x14ac:dyDescent="0.25">
      <c r="D1758" s="33"/>
      <c r="E1758" s="33"/>
      <c r="F1758" s="81">
        <v>39078</v>
      </c>
      <c r="G1758" s="103">
        <v>4.7778999999999995E-2</v>
      </c>
      <c r="H1758" s="103">
        <v>4.6817999999999999E-2</v>
      </c>
      <c r="I1758" s="103">
        <v>4.6391000000000002E-2</v>
      </c>
      <c r="J1758" s="103"/>
      <c r="K1758" s="103">
        <v>4.6502999999999996E-2</v>
      </c>
    </row>
    <row r="1759" spans="4:11" ht="15.75" customHeight="1" x14ac:dyDescent="0.25">
      <c r="D1759" s="33"/>
      <c r="E1759" s="33"/>
      <c r="F1759" s="81">
        <v>39079</v>
      </c>
      <c r="G1759" s="103">
        <v>4.7914000000000005E-2</v>
      </c>
      <c r="H1759" s="103">
        <v>4.7112000000000001E-2</v>
      </c>
      <c r="I1759" s="103">
        <v>4.6787999999999996E-2</v>
      </c>
      <c r="J1759" s="103"/>
      <c r="K1759" s="103">
        <v>4.6802000000000003E-2</v>
      </c>
    </row>
    <row r="1760" spans="4:11" ht="15.75" customHeight="1" x14ac:dyDescent="0.25">
      <c r="D1760" s="33"/>
      <c r="E1760" s="33"/>
      <c r="F1760" s="81">
        <v>39080</v>
      </c>
      <c r="G1760" s="103">
        <v>4.8079999999999998E-2</v>
      </c>
      <c r="H1760" s="103">
        <v>4.7291E-2</v>
      </c>
      <c r="I1760" s="103">
        <v>4.6923000000000006E-2</v>
      </c>
      <c r="J1760" s="103"/>
      <c r="K1760" s="103">
        <v>4.7022000000000001E-2</v>
      </c>
    </row>
    <row r="1761" spans="4:11" ht="15.75" customHeight="1" x14ac:dyDescent="0.25">
      <c r="D1761" s="33"/>
      <c r="E1761" s="33"/>
      <c r="F1761" s="81">
        <v>39084</v>
      </c>
      <c r="G1761" s="103">
        <v>4.7912999999999997E-2</v>
      </c>
      <c r="H1761" s="103">
        <v>4.7114999999999997E-2</v>
      </c>
      <c r="I1761" s="103">
        <v>4.6745000000000002E-2</v>
      </c>
      <c r="J1761" s="103"/>
      <c r="K1761" s="103">
        <v>4.6802000000000003E-2</v>
      </c>
    </row>
    <row r="1762" spans="4:11" ht="15.75" customHeight="1" x14ac:dyDescent="0.25">
      <c r="D1762" s="33"/>
      <c r="E1762" s="33"/>
      <c r="F1762" s="81">
        <v>39085</v>
      </c>
      <c r="G1762" s="103">
        <v>4.7579999999999997E-2</v>
      </c>
      <c r="H1762" s="103">
        <v>4.6820000000000001E-2</v>
      </c>
      <c r="I1762" s="103">
        <v>4.6531999999999997E-2</v>
      </c>
      <c r="J1762" s="103"/>
      <c r="K1762" s="103">
        <v>4.6581999999999998E-2</v>
      </c>
    </row>
    <row r="1763" spans="4:11" ht="15.75" customHeight="1" x14ac:dyDescent="0.25">
      <c r="D1763" s="33"/>
      <c r="E1763" s="33"/>
      <c r="F1763" s="81">
        <v>39086</v>
      </c>
      <c r="G1763" s="103">
        <v>4.6913000000000003E-2</v>
      </c>
      <c r="H1763" s="103">
        <v>4.6170999999999997E-2</v>
      </c>
      <c r="I1763" s="103">
        <v>4.5929999999999999E-2</v>
      </c>
      <c r="J1763" s="103"/>
      <c r="K1763" s="103">
        <v>4.6024000000000002E-2</v>
      </c>
    </row>
    <row r="1764" spans="4:11" ht="15.75" customHeight="1" x14ac:dyDescent="0.25">
      <c r="D1764" s="33"/>
      <c r="E1764" s="33"/>
      <c r="F1764" s="81">
        <v>39087</v>
      </c>
      <c r="G1764" s="103">
        <v>4.7493999999999995E-2</v>
      </c>
      <c r="H1764" s="103">
        <v>4.6702E-2</v>
      </c>
      <c r="I1764" s="103">
        <v>4.6390000000000001E-2</v>
      </c>
      <c r="J1764" s="103"/>
      <c r="K1764" s="103">
        <v>4.6441999999999997E-2</v>
      </c>
    </row>
    <row r="1765" spans="4:11" ht="15.75" customHeight="1" x14ac:dyDescent="0.25">
      <c r="D1765" s="33"/>
      <c r="E1765" s="33"/>
      <c r="F1765" s="81">
        <v>39090</v>
      </c>
      <c r="G1765" s="103">
        <v>4.7744000000000002E-2</v>
      </c>
      <c r="H1765" s="103">
        <v>4.6879999999999998E-2</v>
      </c>
      <c r="I1765" s="103">
        <v>4.6531999999999997E-2</v>
      </c>
      <c r="J1765" s="103"/>
      <c r="K1765" s="103">
        <v>4.6521999999999994E-2</v>
      </c>
    </row>
    <row r="1766" spans="4:11" ht="15.75" customHeight="1" x14ac:dyDescent="0.25">
      <c r="D1766" s="33"/>
      <c r="E1766" s="33"/>
      <c r="F1766" s="81">
        <v>39091</v>
      </c>
      <c r="G1766" s="103">
        <v>4.7911999999999996E-2</v>
      </c>
      <c r="H1766" s="103">
        <v>4.6999000000000006E-2</v>
      </c>
      <c r="I1766" s="103">
        <v>4.6531000000000003E-2</v>
      </c>
      <c r="J1766" s="103"/>
      <c r="K1766" s="103">
        <v>4.6542E-2</v>
      </c>
    </row>
    <row r="1767" spans="4:11" ht="15.75" customHeight="1" x14ac:dyDescent="0.25">
      <c r="D1767" s="33"/>
      <c r="E1767" s="33"/>
      <c r="F1767" s="81">
        <v>39092</v>
      </c>
      <c r="G1767" s="103">
        <v>4.8079999999999998E-2</v>
      </c>
      <c r="H1767" s="103">
        <v>4.7237000000000001E-2</v>
      </c>
      <c r="I1767" s="103">
        <v>4.6745000000000002E-2</v>
      </c>
      <c r="J1767" s="103"/>
      <c r="K1767" s="103">
        <v>4.6843000000000003E-2</v>
      </c>
    </row>
    <row r="1768" spans="4:11" ht="15.75" customHeight="1" x14ac:dyDescent="0.25">
      <c r="D1768" s="33"/>
      <c r="E1768" s="33"/>
      <c r="F1768" s="81">
        <v>39093</v>
      </c>
      <c r="G1768" s="103">
        <v>4.8502000000000003E-2</v>
      </c>
      <c r="H1768" s="103">
        <v>4.7714999999999994E-2</v>
      </c>
      <c r="I1768" s="103">
        <v>4.7209000000000001E-2</v>
      </c>
      <c r="J1768" s="103"/>
      <c r="K1768" s="103">
        <v>4.7305E-2</v>
      </c>
    </row>
    <row r="1769" spans="4:11" ht="15.75" customHeight="1" x14ac:dyDescent="0.25">
      <c r="D1769" s="33"/>
      <c r="E1769" s="33"/>
      <c r="F1769" s="81">
        <v>39094</v>
      </c>
      <c r="G1769" s="103">
        <v>4.8757999999999996E-2</v>
      </c>
      <c r="H1769" s="103">
        <v>4.8078000000000003E-2</v>
      </c>
      <c r="I1769" s="103">
        <v>4.7604E-2</v>
      </c>
      <c r="J1769" s="103"/>
      <c r="K1769" s="103">
        <v>4.7750000000000001E-2</v>
      </c>
    </row>
    <row r="1770" spans="4:11" ht="15.75" customHeight="1" x14ac:dyDescent="0.25">
      <c r="D1770" s="33"/>
      <c r="E1770" s="33"/>
      <c r="F1770" s="81">
        <v>39098</v>
      </c>
      <c r="G1770" s="103">
        <v>4.8590000000000001E-2</v>
      </c>
      <c r="H1770" s="103">
        <v>4.7840999999999995E-2</v>
      </c>
      <c r="I1770" s="103">
        <v>4.7354E-2</v>
      </c>
      <c r="J1770" s="103"/>
      <c r="K1770" s="103">
        <v>4.7466999999999995E-2</v>
      </c>
    </row>
    <row r="1771" spans="4:11" ht="15.75" customHeight="1" x14ac:dyDescent="0.25">
      <c r="D1771" s="33"/>
      <c r="E1771" s="33"/>
      <c r="F1771" s="81">
        <v>39099</v>
      </c>
      <c r="G1771" s="103">
        <v>4.9016000000000004E-2</v>
      </c>
      <c r="H1771" s="103">
        <v>4.8201000000000001E-2</v>
      </c>
      <c r="I1771" s="103">
        <v>4.7712999999999998E-2</v>
      </c>
      <c r="J1771" s="103"/>
      <c r="K1771" s="103">
        <v>4.7791E-2</v>
      </c>
    </row>
    <row r="1772" spans="4:11" ht="15.75" customHeight="1" x14ac:dyDescent="0.25">
      <c r="D1772" s="33"/>
      <c r="E1772" s="33"/>
      <c r="F1772" s="81">
        <v>39100</v>
      </c>
      <c r="G1772" s="103">
        <v>4.8762E-2</v>
      </c>
      <c r="H1772" s="103">
        <v>4.7962999999999999E-2</v>
      </c>
      <c r="I1772" s="103">
        <v>4.7426000000000003E-2</v>
      </c>
      <c r="J1772" s="103"/>
      <c r="K1772" s="103">
        <v>4.7427000000000004E-2</v>
      </c>
    </row>
    <row r="1773" spans="4:11" ht="15.75" customHeight="1" x14ac:dyDescent="0.25">
      <c r="D1773" s="33"/>
      <c r="E1773" s="33"/>
      <c r="F1773" s="81">
        <v>39101</v>
      </c>
      <c r="G1773" s="103">
        <v>4.9107000000000005E-2</v>
      </c>
      <c r="H1773" s="103">
        <v>4.8327999999999996E-2</v>
      </c>
      <c r="I1773" s="103">
        <v>4.7786999999999996E-2</v>
      </c>
      <c r="J1773" s="103"/>
      <c r="K1773" s="103">
        <v>4.7751999999999996E-2</v>
      </c>
    </row>
    <row r="1774" spans="4:11" ht="15.75" customHeight="1" x14ac:dyDescent="0.25">
      <c r="D1774" s="33"/>
      <c r="E1774" s="33"/>
      <c r="F1774" s="81">
        <v>39104</v>
      </c>
      <c r="G1774" s="103">
        <v>4.9023000000000004E-2</v>
      </c>
      <c r="H1774" s="103">
        <v>4.8209000000000002E-2</v>
      </c>
      <c r="I1774" s="103">
        <v>4.7643000000000005E-2</v>
      </c>
      <c r="J1774" s="103"/>
      <c r="K1774" s="103">
        <v>4.759E-2</v>
      </c>
    </row>
    <row r="1775" spans="4:11" ht="15.75" customHeight="1" x14ac:dyDescent="0.25">
      <c r="D1775" s="33"/>
      <c r="E1775" s="33"/>
      <c r="F1775" s="81">
        <v>39105</v>
      </c>
      <c r="G1775" s="103">
        <v>4.9367000000000001E-2</v>
      </c>
      <c r="H1775" s="103">
        <v>4.8573000000000005E-2</v>
      </c>
      <c r="I1775" s="103">
        <v>4.8076000000000001E-2</v>
      </c>
      <c r="J1775" s="103"/>
      <c r="K1775" s="103">
        <v>4.8076999999999995E-2</v>
      </c>
    </row>
    <row r="1776" spans="4:11" ht="15.75" customHeight="1" x14ac:dyDescent="0.25">
      <c r="D1776" s="33"/>
      <c r="E1776" s="33"/>
      <c r="F1776" s="81">
        <v>39106</v>
      </c>
      <c r="G1776" s="103">
        <v>4.9283E-2</v>
      </c>
      <c r="H1776" s="103">
        <v>4.8514999999999996E-2</v>
      </c>
      <c r="I1776" s="103">
        <v>4.8041E-2</v>
      </c>
      <c r="J1776" s="103"/>
      <c r="K1776" s="103">
        <v>4.8076999999999995E-2</v>
      </c>
    </row>
    <row r="1777" spans="4:11" ht="15.75" customHeight="1" x14ac:dyDescent="0.25">
      <c r="D1777" s="33"/>
      <c r="E1777" s="33"/>
      <c r="F1777" s="81">
        <v>39107</v>
      </c>
      <c r="G1777" s="103">
        <v>4.9663000000000006E-2</v>
      </c>
      <c r="H1777" s="103">
        <v>4.9062000000000001E-2</v>
      </c>
      <c r="I1777" s="103">
        <v>4.8693E-2</v>
      </c>
      <c r="J1777" s="103"/>
      <c r="K1777" s="103">
        <v>4.8730999999999997E-2</v>
      </c>
    </row>
    <row r="1778" spans="4:11" ht="15.75" customHeight="1" x14ac:dyDescent="0.25">
      <c r="D1778" s="33"/>
      <c r="E1778" s="33"/>
      <c r="F1778" s="81">
        <v>39108</v>
      </c>
      <c r="G1778" s="103">
        <v>4.9663000000000006E-2</v>
      </c>
      <c r="H1778" s="103">
        <v>4.913E-2</v>
      </c>
      <c r="I1778" s="103">
        <v>4.8639000000000002E-2</v>
      </c>
      <c r="J1778" s="103"/>
      <c r="K1778" s="103">
        <v>4.8733000000000005E-2</v>
      </c>
    </row>
    <row r="1779" spans="4:11" ht="15.75" customHeight="1" x14ac:dyDescent="0.25">
      <c r="D1779" s="33"/>
      <c r="E1779" s="33"/>
      <c r="F1779" s="81">
        <v>39111</v>
      </c>
      <c r="G1779" s="103">
        <v>4.9747000000000006E-2</v>
      </c>
      <c r="H1779" s="103">
        <v>4.9255000000000007E-2</v>
      </c>
      <c r="I1779" s="103">
        <v>4.8817000000000006E-2</v>
      </c>
      <c r="J1779" s="103"/>
      <c r="K1779" s="103">
        <v>4.8897000000000003E-2</v>
      </c>
    </row>
    <row r="1780" spans="4:11" ht="15.75" customHeight="1" x14ac:dyDescent="0.25">
      <c r="D1780" s="33"/>
      <c r="E1780" s="33"/>
      <c r="F1780" s="81">
        <v>39112</v>
      </c>
      <c r="G1780" s="103">
        <v>4.9579999999999999E-2</v>
      </c>
      <c r="H1780" s="103">
        <v>4.9013999999999995E-2</v>
      </c>
      <c r="I1780" s="103">
        <v>4.8602999999999993E-2</v>
      </c>
      <c r="J1780" s="103"/>
      <c r="K1780" s="103">
        <v>4.8693E-2</v>
      </c>
    </row>
    <row r="1781" spans="4:11" ht="15.75" customHeight="1" x14ac:dyDescent="0.25">
      <c r="D1781" s="33"/>
      <c r="E1781" s="33"/>
      <c r="F1781" s="81">
        <v>39113</v>
      </c>
      <c r="G1781" s="103">
        <v>4.9165E-2</v>
      </c>
      <c r="H1781" s="103">
        <v>4.8467999999999997E-2</v>
      </c>
      <c r="I1781" s="103">
        <v>4.7996999999999998E-2</v>
      </c>
      <c r="J1781" s="103"/>
      <c r="K1781" s="103">
        <v>4.8079999999999998E-2</v>
      </c>
    </row>
    <row r="1782" spans="4:11" ht="15.75" customHeight="1" x14ac:dyDescent="0.25">
      <c r="D1782" s="33"/>
      <c r="E1782" s="33"/>
      <c r="F1782" s="81">
        <v>39114</v>
      </c>
      <c r="G1782" s="103">
        <v>4.9581E-2</v>
      </c>
      <c r="H1782" s="103">
        <v>4.8897000000000003E-2</v>
      </c>
      <c r="I1782" s="103">
        <v>4.8353E-2</v>
      </c>
      <c r="J1782" s="103"/>
      <c r="K1782" s="103">
        <v>4.8346E-2</v>
      </c>
    </row>
    <row r="1783" spans="4:11" ht="15.75" customHeight="1" x14ac:dyDescent="0.25">
      <c r="D1783" s="33"/>
      <c r="E1783" s="33"/>
      <c r="F1783" s="81">
        <v>39115</v>
      </c>
      <c r="G1783" s="103">
        <v>4.9330999999999993E-2</v>
      </c>
      <c r="H1783" s="103">
        <v>4.8659000000000001E-2</v>
      </c>
      <c r="I1783" s="103">
        <v>4.8139000000000001E-2</v>
      </c>
      <c r="J1783" s="103"/>
      <c r="K1783" s="103">
        <v>4.8204000000000004E-2</v>
      </c>
    </row>
    <row r="1784" spans="4:11" ht="15.75" customHeight="1" x14ac:dyDescent="0.25">
      <c r="D1784" s="33"/>
      <c r="E1784" s="33"/>
      <c r="F1784" s="81">
        <v>39118</v>
      </c>
      <c r="G1784" s="103">
        <v>4.9162999999999998E-2</v>
      </c>
      <c r="H1784" s="103">
        <v>4.8478E-2</v>
      </c>
      <c r="I1784" s="103">
        <v>4.7961000000000004E-2</v>
      </c>
      <c r="J1784" s="103"/>
      <c r="K1784" s="103">
        <v>4.8021000000000001E-2</v>
      </c>
    </row>
    <row r="1785" spans="4:11" ht="15.75" customHeight="1" x14ac:dyDescent="0.25">
      <c r="D1785" s="33"/>
      <c r="E1785" s="33"/>
      <c r="F1785" s="81">
        <v>39119</v>
      </c>
      <c r="G1785" s="103">
        <v>4.8912000000000004E-2</v>
      </c>
      <c r="H1785" s="103">
        <v>4.8113000000000003E-2</v>
      </c>
      <c r="I1785" s="103">
        <v>4.7533000000000006E-2</v>
      </c>
      <c r="J1785" s="103"/>
      <c r="K1785" s="103">
        <v>4.7655000000000003E-2</v>
      </c>
    </row>
    <row r="1786" spans="4:11" ht="15.75" customHeight="1" x14ac:dyDescent="0.25">
      <c r="D1786" s="33"/>
      <c r="E1786" s="33"/>
      <c r="F1786" s="81">
        <v>39120</v>
      </c>
      <c r="G1786" s="103">
        <v>4.8659999999999995E-2</v>
      </c>
      <c r="H1786" s="103">
        <v>4.7613000000000003E-2</v>
      </c>
      <c r="I1786" s="103">
        <v>4.7247999999999998E-2</v>
      </c>
      <c r="J1786" s="103"/>
      <c r="K1786" s="103">
        <v>4.7432000000000002E-2</v>
      </c>
    </row>
    <row r="1787" spans="4:11" ht="15.75" customHeight="1" x14ac:dyDescent="0.25">
      <c r="D1787" s="33"/>
      <c r="E1787" s="33"/>
      <c r="F1787" s="81">
        <v>39121</v>
      </c>
      <c r="G1787" s="103">
        <v>4.8743000000000002E-2</v>
      </c>
      <c r="H1787" s="103">
        <v>4.7670000000000004E-2</v>
      </c>
      <c r="I1787" s="103">
        <v>4.7247999999999998E-2</v>
      </c>
      <c r="J1787" s="103"/>
      <c r="K1787" s="103">
        <v>4.7319000000000007E-2</v>
      </c>
    </row>
    <row r="1788" spans="4:11" ht="15.75" customHeight="1" x14ac:dyDescent="0.25">
      <c r="D1788" s="33"/>
      <c r="E1788" s="33"/>
      <c r="F1788" s="81">
        <v>39122</v>
      </c>
      <c r="G1788" s="103">
        <v>4.8993000000000002E-2</v>
      </c>
      <c r="H1788" s="103">
        <v>4.8066000000000005E-2</v>
      </c>
      <c r="I1788" s="103">
        <v>4.7710000000000002E-2</v>
      </c>
      <c r="J1788" s="103"/>
      <c r="K1788" s="103">
        <v>4.7796999999999999E-2</v>
      </c>
    </row>
    <row r="1789" spans="4:11" ht="15.75" customHeight="1" x14ac:dyDescent="0.25">
      <c r="D1789" s="33"/>
      <c r="E1789" s="33"/>
      <c r="F1789" s="81">
        <v>39125</v>
      </c>
      <c r="G1789" s="103">
        <v>4.9245999999999998E-2</v>
      </c>
      <c r="H1789" s="103">
        <v>4.8349000000000003E-2</v>
      </c>
      <c r="I1789" s="103">
        <v>4.7995999999999997E-2</v>
      </c>
      <c r="J1789" s="103"/>
      <c r="K1789" s="103">
        <v>4.8037000000000003E-2</v>
      </c>
    </row>
    <row r="1790" spans="4:11" ht="15.75" customHeight="1" x14ac:dyDescent="0.25">
      <c r="D1790" s="33"/>
      <c r="E1790" s="33"/>
      <c r="F1790" s="81">
        <v>39126</v>
      </c>
      <c r="G1790" s="103">
        <v>4.9329999999999999E-2</v>
      </c>
      <c r="H1790" s="103">
        <v>4.8404999999999997E-2</v>
      </c>
      <c r="I1790" s="103">
        <v>4.8032000000000005E-2</v>
      </c>
      <c r="J1790" s="103"/>
      <c r="K1790" s="103">
        <v>4.8078000000000003E-2</v>
      </c>
    </row>
    <row r="1791" spans="4:11" ht="15.75" customHeight="1" x14ac:dyDescent="0.25">
      <c r="D1791" s="33"/>
      <c r="E1791" s="33"/>
      <c r="F1791" s="81">
        <v>39127</v>
      </c>
      <c r="G1791" s="103">
        <v>4.8653000000000002E-2</v>
      </c>
      <c r="H1791" s="103">
        <v>4.7613000000000003E-2</v>
      </c>
      <c r="I1791" s="103">
        <v>4.7210000000000002E-2</v>
      </c>
      <c r="J1791" s="103"/>
      <c r="K1791" s="103">
        <v>4.7358999999999998E-2</v>
      </c>
    </row>
    <row r="1792" spans="4:11" ht="15.75" customHeight="1" x14ac:dyDescent="0.25">
      <c r="D1792" s="33"/>
      <c r="E1792" s="33"/>
      <c r="F1792" s="81">
        <v>39128</v>
      </c>
      <c r="G1792" s="103">
        <v>4.8314000000000003E-2</v>
      </c>
      <c r="H1792" s="103">
        <v>4.7272999999999996E-2</v>
      </c>
      <c r="I1792" s="103">
        <v>4.6887999999999999E-2</v>
      </c>
      <c r="J1792" s="103"/>
      <c r="K1792" s="103">
        <v>4.7060999999999999E-2</v>
      </c>
    </row>
    <row r="1793" spans="4:11" ht="15.75" customHeight="1" x14ac:dyDescent="0.25">
      <c r="D1793" s="33"/>
      <c r="E1793" s="33"/>
      <c r="F1793" s="81">
        <v>39129</v>
      </c>
      <c r="G1793" s="103">
        <v>4.8224000000000003E-2</v>
      </c>
      <c r="H1793" s="103">
        <v>4.7156999999999998E-2</v>
      </c>
      <c r="I1793" s="103">
        <v>4.6743E-2</v>
      </c>
      <c r="J1793" s="103"/>
      <c r="K1793" s="103">
        <v>4.6882E-2</v>
      </c>
    </row>
    <row r="1794" spans="4:11" ht="15.75" customHeight="1" x14ac:dyDescent="0.25">
      <c r="D1794" s="33"/>
      <c r="E1794" s="33"/>
      <c r="F1794" s="81">
        <v>39133</v>
      </c>
      <c r="G1794" s="103">
        <v>4.8135999999999998E-2</v>
      </c>
      <c r="H1794" s="103">
        <v>4.7042E-2</v>
      </c>
      <c r="I1794" s="103">
        <v>4.6635000000000003E-2</v>
      </c>
      <c r="J1794" s="103"/>
      <c r="K1794" s="103">
        <v>4.6743E-2</v>
      </c>
    </row>
    <row r="1795" spans="4:11" ht="15.75" customHeight="1" x14ac:dyDescent="0.25">
      <c r="D1795" s="33"/>
      <c r="E1795" s="33"/>
      <c r="F1795" s="81">
        <v>39134</v>
      </c>
      <c r="G1795" s="103">
        <v>4.8391999999999998E-2</v>
      </c>
      <c r="H1795" s="103">
        <v>4.7268999999999999E-2</v>
      </c>
      <c r="I1795" s="103">
        <v>4.6813E-2</v>
      </c>
      <c r="J1795" s="103"/>
      <c r="K1795" s="103">
        <v>4.6901999999999999E-2</v>
      </c>
    </row>
    <row r="1796" spans="4:11" ht="15.75" customHeight="1" x14ac:dyDescent="0.25">
      <c r="D1796" s="33"/>
      <c r="E1796" s="33"/>
      <c r="F1796" s="81">
        <v>39135</v>
      </c>
      <c r="G1796" s="103">
        <v>4.8578000000000003E-2</v>
      </c>
      <c r="H1796" s="103">
        <v>4.7666000000000007E-2</v>
      </c>
      <c r="I1796" s="103">
        <v>4.7241999999999999E-2</v>
      </c>
      <c r="J1796" s="103"/>
      <c r="K1796" s="103">
        <v>4.7279000000000002E-2</v>
      </c>
    </row>
    <row r="1797" spans="4:11" ht="15.75" customHeight="1" x14ac:dyDescent="0.25">
      <c r="D1797" s="33"/>
      <c r="E1797" s="33"/>
      <c r="F1797" s="81">
        <v>39136</v>
      </c>
      <c r="G1797" s="103">
        <v>4.7996999999999998E-2</v>
      </c>
      <c r="H1797" s="103">
        <v>4.7038000000000003E-2</v>
      </c>
      <c r="I1797" s="103">
        <v>4.6497999999999998E-2</v>
      </c>
      <c r="J1797" s="103"/>
      <c r="K1797" s="103">
        <v>4.6703000000000001E-2</v>
      </c>
    </row>
    <row r="1798" spans="4:11" ht="15.75" customHeight="1" x14ac:dyDescent="0.25">
      <c r="D1798" s="33"/>
      <c r="E1798" s="33"/>
      <c r="F1798" s="81">
        <v>39139</v>
      </c>
      <c r="G1798" s="103">
        <v>4.7583E-2</v>
      </c>
      <c r="H1798" s="103">
        <v>4.6581999999999998E-2</v>
      </c>
      <c r="I1798" s="103">
        <v>4.6108999999999997E-2</v>
      </c>
      <c r="J1798" s="103"/>
      <c r="K1798" s="103">
        <v>4.6247999999999997E-2</v>
      </c>
    </row>
    <row r="1799" spans="4:11" ht="15.75" customHeight="1" x14ac:dyDescent="0.25">
      <c r="D1799" s="33"/>
      <c r="E1799" s="33"/>
      <c r="F1799" s="81">
        <v>39140</v>
      </c>
      <c r="G1799" s="103">
        <v>4.5846999999999999E-2</v>
      </c>
      <c r="H1799" s="103">
        <v>4.4989999999999995E-2</v>
      </c>
      <c r="I1799" s="103">
        <v>4.4595000000000003E-2</v>
      </c>
      <c r="J1799" s="103"/>
      <c r="K1799" s="103">
        <v>4.5109000000000003E-2</v>
      </c>
    </row>
    <row r="1800" spans="4:11" ht="15.75" customHeight="1" x14ac:dyDescent="0.25">
      <c r="D1800" s="33"/>
      <c r="E1800" s="33"/>
      <c r="F1800" s="81">
        <v>39141</v>
      </c>
      <c r="G1800" s="103">
        <v>4.6422999999999999E-2</v>
      </c>
      <c r="H1800" s="103">
        <v>4.5612000000000007E-2</v>
      </c>
      <c r="I1800" s="103">
        <v>4.5191000000000002E-2</v>
      </c>
      <c r="J1800" s="103"/>
      <c r="K1800" s="103">
        <v>4.5656999999999996E-2</v>
      </c>
    </row>
    <row r="1801" spans="4:11" ht="15.75" customHeight="1" x14ac:dyDescent="0.25">
      <c r="D1801" s="33"/>
      <c r="E1801" s="33"/>
      <c r="F1801" s="81">
        <v>39142</v>
      </c>
      <c r="G1801" s="103">
        <v>4.6089000000000005E-2</v>
      </c>
      <c r="H1801" s="103">
        <v>4.5326000000000005E-2</v>
      </c>
      <c r="I1801" s="103">
        <v>4.4943999999999998E-2</v>
      </c>
      <c r="J1801" s="103"/>
      <c r="K1801" s="103">
        <v>4.5498999999999998E-2</v>
      </c>
    </row>
    <row r="1802" spans="4:11" ht="15.75" customHeight="1" x14ac:dyDescent="0.25">
      <c r="D1802" s="33"/>
      <c r="E1802" s="33"/>
      <c r="F1802" s="81">
        <v>39143</v>
      </c>
      <c r="G1802" s="103">
        <v>4.5252000000000001E-2</v>
      </c>
      <c r="H1802" s="103">
        <v>4.4579000000000008E-2</v>
      </c>
      <c r="I1802" s="103">
        <v>4.4309000000000001E-2</v>
      </c>
      <c r="J1802" s="103"/>
      <c r="K1802" s="103">
        <v>4.4969999999999996E-2</v>
      </c>
    </row>
    <row r="1803" spans="4:11" ht="15.75" customHeight="1" x14ac:dyDescent="0.25">
      <c r="D1803" s="33"/>
      <c r="E1803" s="33"/>
      <c r="F1803" s="81">
        <v>39146</v>
      </c>
      <c r="G1803" s="103">
        <v>4.5164999999999997E-2</v>
      </c>
      <c r="H1803" s="103">
        <v>4.4519000000000003E-2</v>
      </c>
      <c r="I1803" s="103">
        <v>4.4343E-2</v>
      </c>
      <c r="J1803" s="103"/>
      <c r="K1803" s="103">
        <v>4.4950000000000004E-2</v>
      </c>
    </row>
    <row r="1804" spans="4:11" ht="15.75" customHeight="1" x14ac:dyDescent="0.25">
      <c r="D1804" s="33"/>
      <c r="E1804" s="33"/>
      <c r="F1804" s="81">
        <v>39147</v>
      </c>
      <c r="G1804" s="103">
        <v>4.5742999999999999E-2</v>
      </c>
      <c r="H1804" s="103">
        <v>4.5086000000000001E-2</v>
      </c>
      <c r="I1804" s="103">
        <v>4.4763000000000004E-2</v>
      </c>
      <c r="J1804" s="103"/>
      <c r="K1804" s="103">
        <v>4.5282000000000003E-2</v>
      </c>
    </row>
    <row r="1805" spans="4:11" ht="15.75" customHeight="1" x14ac:dyDescent="0.25">
      <c r="D1805" s="33"/>
      <c r="E1805" s="33"/>
      <c r="F1805" s="81">
        <v>39148</v>
      </c>
      <c r="G1805" s="103">
        <v>4.5240999999999996E-2</v>
      </c>
      <c r="H1805" s="103">
        <v>4.4627E-2</v>
      </c>
      <c r="I1805" s="103">
        <v>4.4305000000000004E-2</v>
      </c>
      <c r="J1805" s="103"/>
      <c r="K1805" s="103">
        <v>4.4871000000000001E-2</v>
      </c>
    </row>
    <row r="1806" spans="4:11" ht="15.75" customHeight="1" x14ac:dyDescent="0.25">
      <c r="D1806" s="33"/>
      <c r="E1806" s="33"/>
      <c r="F1806" s="81">
        <v>39149</v>
      </c>
      <c r="G1806" s="103">
        <v>4.5571E-2</v>
      </c>
      <c r="H1806" s="103">
        <v>4.4851999999999996E-2</v>
      </c>
      <c r="I1806" s="103">
        <v>4.4514999999999999E-2</v>
      </c>
      <c r="J1806" s="103"/>
      <c r="K1806" s="103">
        <v>4.5124999999999998E-2</v>
      </c>
    </row>
    <row r="1807" spans="4:11" ht="15.75" customHeight="1" x14ac:dyDescent="0.25">
      <c r="D1807" s="33"/>
      <c r="E1807" s="33"/>
      <c r="F1807" s="81">
        <v>39150</v>
      </c>
      <c r="G1807" s="103">
        <v>4.6650999999999998E-2</v>
      </c>
      <c r="H1807" s="103">
        <v>4.5933000000000002E-2</v>
      </c>
      <c r="I1807" s="103">
        <v>4.5465999999999999E-2</v>
      </c>
      <c r="J1807" s="103"/>
      <c r="K1807" s="103">
        <v>4.5871000000000002E-2</v>
      </c>
    </row>
    <row r="1808" spans="4:11" ht="15.75" customHeight="1" x14ac:dyDescent="0.25">
      <c r="D1808" s="33"/>
      <c r="E1808" s="33"/>
      <c r="F1808" s="81">
        <v>39153</v>
      </c>
      <c r="G1808" s="103">
        <v>4.6313000000000007E-2</v>
      </c>
      <c r="H1808" s="103">
        <v>4.5415000000000004E-2</v>
      </c>
      <c r="I1808" s="103">
        <v>4.5004999999999996E-2</v>
      </c>
      <c r="J1808" s="103"/>
      <c r="K1808" s="103">
        <v>4.5515999999999994E-2</v>
      </c>
    </row>
    <row r="1809" spans="4:11" ht="15.75" customHeight="1" x14ac:dyDescent="0.25">
      <c r="D1809" s="33"/>
      <c r="E1809" s="33"/>
      <c r="F1809" s="81">
        <v>39154</v>
      </c>
      <c r="G1809" s="103">
        <v>4.5050999999999994E-2</v>
      </c>
      <c r="H1809" s="103">
        <v>4.4322999999999994E-2</v>
      </c>
      <c r="I1809" s="103">
        <v>4.4016E-2</v>
      </c>
      <c r="J1809" s="103"/>
      <c r="K1809" s="103">
        <v>4.4907000000000002E-2</v>
      </c>
    </row>
    <row r="1810" spans="4:11" ht="15.75" customHeight="1" x14ac:dyDescent="0.25">
      <c r="D1810" s="33"/>
      <c r="E1810" s="33"/>
      <c r="F1810" s="81">
        <v>39155</v>
      </c>
      <c r="G1810" s="103">
        <v>4.5551000000000001E-2</v>
      </c>
      <c r="H1810" s="103">
        <v>4.4778999999999999E-2</v>
      </c>
      <c r="I1810" s="103">
        <v>4.4507999999999999E-2</v>
      </c>
      <c r="J1810" s="103"/>
      <c r="K1810" s="103">
        <v>4.5338000000000003E-2</v>
      </c>
    </row>
    <row r="1811" spans="4:11" ht="15.75" customHeight="1" x14ac:dyDescent="0.25">
      <c r="D1811" s="33"/>
      <c r="E1811" s="33"/>
      <c r="F1811" s="81">
        <v>39156</v>
      </c>
      <c r="G1811" s="103">
        <v>4.58E-2</v>
      </c>
      <c r="H1811" s="103">
        <v>4.4890999999999993E-2</v>
      </c>
      <c r="I1811" s="103">
        <v>4.4578E-2</v>
      </c>
      <c r="J1811" s="103"/>
      <c r="K1811" s="103">
        <v>4.5358000000000002E-2</v>
      </c>
    </row>
    <row r="1812" spans="4:11" ht="15.75" customHeight="1" x14ac:dyDescent="0.25">
      <c r="D1812" s="33"/>
      <c r="E1812" s="33"/>
      <c r="F1812" s="81">
        <v>39157</v>
      </c>
      <c r="G1812" s="103">
        <v>4.5876E-2</v>
      </c>
      <c r="H1812" s="103">
        <v>4.4997999999999996E-2</v>
      </c>
      <c r="I1812" s="103">
        <v>4.4645000000000004E-2</v>
      </c>
      <c r="J1812" s="103"/>
      <c r="K1812" s="103">
        <v>4.5434999999999996E-2</v>
      </c>
    </row>
    <row r="1813" spans="4:11" ht="15.75" customHeight="1" x14ac:dyDescent="0.25">
      <c r="D1813" s="33"/>
      <c r="E1813" s="33"/>
      <c r="F1813" s="81">
        <v>39160</v>
      </c>
      <c r="G1813" s="103">
        <v>4.6212000000000003E-2</v>
      </c>
      <c r="H1813" s="103">
        <v>4.5340999999999992E-2</v>
      </c>
      <c r="I1813" s="103">
        <v>4.4927999999999996E-2</v>
      </c>
      <c r="J1813" s="103"/>
      <c r="K1813" s="103">
        <v>4.5631999999999999E-2</v>
      </c>
    </row>
    <row r="1814" spans="4:11" ht="15.75" customHeight="1" x14ac:dyDescent="0.25">
      <c r="D1814" s="33"/>
      <c r="E1814" s="33"/>
      <c r="F1814" s="81">
        <v>39161</v>
      </c>
      <c r="G1814" s="103">
        <v>4.6039999999999998E-2</v>
      </c>
      <c r="H1814" s="103">
        <v>4.5107999999999995E-2</v>
      </c>
      <c r="I1814" s="103">
        <v>4.4714000000000004E-2</v>
      </c>
      <c r="J1814" s="103"/>
      <c r="K1814" s="103">
        <v>4.5494000000000007E-2</v>
      </c>
    </row>
    <row r="1815" spans="4:11" ht="15.75" customHeight="1" x14ac:dyDescent="0.25">
      <c r="D1815" s="33"/>
      <c r="E1815" s="33"/>
      <c r="F1815" s="81">
        <v>39162</v>
      </c>
      <c r="G1815" s="103">
        <v>4.5274000000000002E-2</v>
      </c>
      <c r="H1815" s="103">
        <v>4.4528999999999999E-2</v>
      </c>
      <c r="I1815" s="103">
        <v>4.4288000000000001E-2</v>
      </c>
      <c r="J1815" s="103"/>
      <c r="K1815" s="103">
        <v>4.5355999999999994E-2</v>
      </c>
    </row>
    <row r="1816" spans="4:11" ht="15.75" customHeight="1" x14ac:dyDescent="0.25">
      <c r="D1816" s="33"/>
      <c r="E1816" s="33"/>
      <c r="F1816" s="81">
        <v>39163</v>
      </c>
      <c r="G1816" s="103">
        <v>4.5780000000000001E-2</v>
      </c>
      <c r="H1816" s="103">
        <v>4.4988E-2</v>
      </c>
      <c r="I1816" s="103">
        <v>4.4748000000000003E-2</v>
      </c>
      <c r="J1816" s="103"/>
      <c r="K1816" s="103">
        <v>4.5829000000000002E-2</v>
      </c>
    </row>
    <row r="1817" spans="4:11" ht="15.75" customHeight="1" x14ac:dyDescent="0.25">
      <c r="D1817" s="33"/>
      <c r="E1817" s="33"/>
      <c r="F1817" s="81">
        <v>39164</v>
      </c>
      <c r="G1817" s="103">
        <v>4.6027999999999999E-2</v>
      </c>
      <c r="H1817" s="103">
        <v>4.5270000000000005E-2</v>
      </c>
      <c r="I1817" s="103">
        <v>4.5100000000000001E-2</v>
      </c>
      <c r="J1817" s="103"/>
      <c r="K1817" s="103">
        <v>4.6105E-2</v>
      </c>
    </row>
    <row r="1818" spans="4:11" ht="15.75" customHeight="1" x14ac:dyDescent="0.25">
      <c r="D1818" s="33"/>
      <c r="E1818" s="33"/>
      <c r="F1818" s="81">
        <v>39167</v>
      </c>
      <c r="G1818" s="103">
        <v>4.5769000000000004E-2</v>
      </c>
      <c r="H1818" s="103">
        <v>4.5034999999999999E-2</v>
      </c>
      <c r="I1818" s="103">
        <v>4.4920999999999996E-2</v>
      </c>
      <c r="J1818" s="103"/>
      <c r="K1818" s="103">
        <v>4.6005999999999998E-2</v>
      </c>
    </row>
    <row r="1819" spans="4:11" ht="15.75" customHeight="1" x14ac:dyDescent="0.25">
      <c r="D1819" s="33"/>
      <c r="E1819" s="33"/>
      <c r="F1819" s="81">
        <v>39168</v>
      </c>
      <c r="G1819" s="103">
        <v>4.5594999999999997E-2</v>
      </c>
      <c r="H1819" s="103">
        <v>4.4859000000000003E-2</v>
      </c>
      <c r="I1819" s="103">
        <v>4.4849E-2</v>
      </c>
      <c r="J1819" s="103"/>
      <c r="K1819" s="103">
        <v>4.5965999999999993E-2</v>
      </c>
    </row>
    <row r="1820" spans="4:11" ht="15.75" customHeight="1" x14ac:dyDescent="0.25">
      <c r="D1820" s="33"/>
      <c r="E1820" s="33"/>
      <c r="F1820" s="81">
        <v>39169</v>
      </c>
      <c r="G1820" s="103">
        <v>4.5677000000000002E-2</v>
      </c>
      <c r="H1820" s="103">
        <v>4.4913999999999996E-2</v>
      </c>
      <c r="I1820" s="103">
        <v>4.4920000000000002E-2</v>
      </c>
      <c r="J1820" s="103"/>
      <c r="K1820" s="103">
        <v>4.6204000000000002E-2</v>
      </c>
    </row>
    <row r="1821" spans="4:11" ht="15.75" customHeight="1" x14ac:dyDescent="0.25">
      <c r="D1821" s="33"/>
      <c r="E1821" s="33"/>
      <c r="F1821" s="81">
        <v>39170</v>
      </c>
      <c r="G1821" s="103">
        <v>4.5827E-2</v>
      </c>
      <c r="H1821" s="103">
        <v>4.5319000000000005E-2</v>
      </c>
      <c r="I1821" s="103">
        <v>4.5346999999999998E-2</v>
      </c>
      <c r="J1821" s="103"/>
      <c r="K1821" s="103">
        <v>4.6422999999999999E-2</v>
      </c>
    </row>
    <row r="1822" spans="4:11" ht="15.75" customHeight="1" x14ac:dyDescent="0.25">
      <c r="D1822" s="33"/>
      <c r="E1822" s="33"/>
      <c r="F1822" s="81">
        <v>39171</v>
      </c>
      <c r="G1822" s="103">
        <v>4.5744E-2</v>
      </c>
      <c r="H1822" s="103">
        <v>4.5311999999999998E-2</v>
      </c>
      <c r="I1822" s="103">
        <v>4.5316999999999996E-2</v>
      </c>
      <c r="J1822" s="103"/>
      <c r="K1822" s="103">
        <v>4.6443000000000005E-2</v>
      </c>
    </row>
    <row r="1823" spans="4:11" ht="15.75" customHeight="1" x14ac:dyDescent="0.25">
      <c r="D1823" s="33"/>
      <c r="E1823" s="33"/>
      <c r="F1823" s="81">
        <v>39174</v>
      </c>
      <c r="G1823" s="103">
        <v>4.5828000000000001E-2</v>
      </c>
      <c r="H1823" s="103">
        <v>4.5309999999999996E-2</v>
      </c>
      <c r="I1823" s="103">
        <v>4.5316999999999996E-2</v>
      </c>
      <c r="J1823" s="103"/>
      <c r="K1823" s="103">
        <v>4.6403E-2</v>
      </c>
    </row>
    <row r="1824" spans="4:11" ht="15.75" customHeight="1" x14ac:dyDescent="0.25">
      <c r="D1824" s="33"/>
      <c r="E1824" s="33"/>
      <c r="F1824" s="81">
        <v>39175</v>
      </c>
      <c r="G1824" s="103">
        <v>4.6161000000000001E-2</v>
      </c>
      <c r="H1824" s="103">
        <v>4.5599999999999995E-2</v>
      </c>
      <c r="I1824" s="103">
        <v>4.5635000000000002E-2</v>
      </c>
      <c r="J1824" s="103"/>
      <c r="K1824" s="103">
        <v>4.6642000000000003E-2</v>
      </c>
    </row>
    <row r="1825" spans="4:11" ht="15.75" customHeight="1" x14ac:dyDescent="0.25">
      <c r="D1825" s="33"/>
      <c r="E1825" s="33"/>
      <c r="F1825" s="81">
        <v>39176</v>
      </c>
      <c r="G1825" s="103">
        <v>4.5911999999999994E-2</v>
      </c>
      <c r="H1825" s="103">
        <v>4.5364000000000002E-2</v>
      </c>
      <c r="I1825" s="103">
        <v>4.5388000000000005E-2</v>
      </c>
      <c r="J1825" s="103"/>
      <c r="K1825" s="103">
        <v>4.6482000000000002E-2</v>
      </c>
    </row>
    <row r="1826" spans="4:11" ht="15.75" customHeight="1" x14ac:dyDescent="0.25">
      <c r="D1826" s="33"/>
      <c r="E1826" s="33"/>
      <c r="F1826" s="81">
        <v>39177</v>
      </c>
      <c r="G1826" s="103">
        <v>4.6249000000000005E-2</v>
      </c>
      <c r="H1826" s="103">
        <v>4.5648999999999995E-2</v>
      </c>
      <c r="I1826" s="103">
        <v>4.5707000000000005E-2</v>
      </c>
      <c r="J1826" s="103"/>
      <c r="K1826" s="103">
        <v>4.6782000000000004E-2</v>
      </c>
    </row>
    <row r="1827" spans="4:11" ht="15.75" customHeight="1" x14ac:dyDescent="0.25">
      <c r="D1827" s="33"/>
      <c r="E1827" s="33"/>
      <c r="F1827" s="81">
        <v>39181</v>
      </c>
      <c r="G1827" s="103">
        <v>4.7343999999999997E-2</v>
      </c>
      <c r="H1827" s="103">
        <v>4.6708E-2</v>
      </c>
      <c r="I1827" s="103">
        <v>4.6598000000000001E-2</v>
      </c>
      <c r="J1827" s="103"/>
      <c r="K1827" s="103">
        <v>4.7424999999999995E-2</v>
      </c>
    </row>
    <row r="1828" spans="4:11" ht="15.75" customHeight="1" x14ac:dyDescent="0.25">
      <c r="D1828" s="33"/>
      <c r="E1828" s="33"/>
      <c r="F1828" s="81">
        <v>39182</v>
      </c>
      <c r="G1828" s="103">
        <v>4.6923000000000006E-2</v>
      </c>
      <c r="H1828" s="103">
        <v>4.6294000000000002E-2</v>
      </c>
      <c r="I1828" s="103">
        <v>4.6241000000000004E-2</v>
      </c>
      <c r="J1828" s="103"/>
      <c r="K1828" s="103">
        <v>4.7183999999999997E-2</v>
      </c>
    </row>
    <row r="1829" spans="4:11" ht="15.75" customHeight="1" x14ac:dyDescent="0.25">
      <c r="D1829" s="33"/>
      <c r="E1829" s="33"/>
      <c r="F1829" s="81">
        <v>39183</v>
      </c>
      <c r="G1829" s="103">
        <v>4.7178000000000005E-2</v>
      </c>
      <c r="H1829" s="103">
        <v>4.6529999999999995E-2</v>
      </c>
      <c r="I1829" s="103">
        <v>4.6455000000000003E-2</v>
      </c>
      <c r="J1829" s="103"/>
      <c r="K1829" s="103">
        <v>4.7304000000000006E-2</v>
      </c>
    </row>
    <row r="1830" spans="4:11" ht="15.75" customHeight="1" x14ac:dyDescent="0.25">
      <c r="D1830" s="33"/>
      <c r="E1830" s="33"/>
      <c r="F1830" s="81">
        <v>39184</v>
      </c>
      <c r="G1830" s="103">
        <v>4.7264999999999995E-2</v>
      </c>
      <c r="H1830" s="103">
        <v>4.6647000000000001E-2</v>
      </c>
      <c r="I1830" s="103">
        <v>4.6527000000000006E-2</v>
      </c>
      <c r="J1830" s="103"/>
      <c r="K1830" s="103">
        <v>4.7344999999999998E-2</v>
      </c>
    </row>
    <row r="1831" spans="4:11" ht="15.75" customHeight="1" x14ac:dyDescent="0.25">
      <c r="D1831" s="33"/>
      <c r="E1831" s="33"/>
      <c r="F1831" s="81">
        <v>39185</v>
      </c>
      <c r="G1831" s="103">
        <v>4.7611000000000001E-2</v>
      </c>
      <c r="H1831" s="103">
        <v>4.7001000000000001E-2</v>
      </c>
      <c r="I1831" s="103">
        <v>4.6851000000000004E-2</v>
      </c>
      <c r="J1831" s="103"/>
      <c r="K1831" s="103">
        <v>4.7607999999999998E-2</v>
      </c>
    </row>
    <row r="1832" spans="4:11" ht="15.75" customHeight="1" x14ac:dyDescent="0.25">
      <c r="D1832" s="33"/>
      <c r="E1832" s="33"/>
      <c r="F1832" s="81">
        <v>39188</v>
      </c>
      <c r="G1832" s="103">
        <v>4.7358999999999998E-2</v>
      </c>
      <c r="H1832" s="103">
        <v>4.6761999999999998E-2</v>
      </c>
      <c r="I1832" s="103">
        <v>4.6637000000000005E-2</v>
      </c>
      <c r="J1832" s="103"/>
      <c r="K1832" s="103">
        <v>4.7346000000000006E-2</v>
      </c>
    </row>
    <row r="1833" spans="4:11" ht="15.75" customHeight="1" x14ac:dyDescent="0.25">
      <c r="D1833" s="33"/>
      <c r="E1833" s="33"/>
      <c r="F1833" s="81">
        <v>39189</v>
      </c>
      <c r="G1833" s="103">
        <v>4.6681999999999994E-2</v>
      </c>
      <c r="H1833" s="103">
        <v>4.6047999999999999E-2</v>
      </c>
      <c r="I1833" s="103">
        <v>4.5993000000000006E-2</v>
      </c>
      <c r="J1833" s="103"/>
      <c r="K1833" s="103">
        <v>4.6802999999999997E-2</v>
      </c>
    </row>
    <row r="1834" spans="4:11" ht="15.75" customHeight="1" x14ac:dyDescent="0.25">
      <c r="D1834" s="33"/>
      <c r="E1834" s="33"/>
      <c r="F1834" s="81">
        <v>39190</v>
      </c>
      <c r="G1834" s="103">
        <v>4.6344000000000003E-2</v>
      </c>
      <c r="H1834" s="103">
        <v>4.5629999999999997E-2</v>
      </c>
      <c r="I1834" s="103">
        <v>4.5599999999999995E-2</v>
      </c>
      <c r="J1834" s="103"/>
      <c r="K1834" s="103">
        <v>4.6502000000000002E-2</v>
      </c>
    </row>
    <row r="1835" spans="4:11" ht="15.75" customHeight="1" x14ac:dyDescent="0.25">
      <c r="D1835" s="33"/>
      <c r="E1835" s="33"/>
      <c r="F1835" s="81">
        <v>39191</v>
      </c>
      <c r="G1835" s="103">
        <v>4.6344999999999997E-2</v>
      </c>
      <c r="H1835" s="103">
        <v>4.5688000000000006E-2</v>
      </c>
      <c r="I1835" s="103">
        <v>4.5671999999999997E-2</v>
      </c>
      <c r="J1835" s="103"/>
      <c r="K1835" s="103">
        <v>4.6642000000000003E-2</v>
      </c>
    </row>
    <row r="1836" spans="4:11" ht="15.75" customHeight="1" x14ac:dyDescent="0.25">
      <c r="D1836" s="33"/>
      <c r="E1836" s="33"/>
      <c r="F1836" s="81">
        <v>39192</v>
      </c>
      <c r="G1836" s="103">
        <v>4.6433999999999996E-2</v>
      </c>
      <c r="H1836" s="103">
        <v>4.5742000000000005E-2</v>
      </c>
      <c r="I1836" s="103">
        <v>4.5671999999999997E-2</v>
      </c>
      <c r="J1836" s="103"/>
      <c r="K1836" s="103">
        <v>4.6703000000000001E-2</v>
      </c>
    </row>
    <row r="1837" spans="4:11" ht="15.75" customHeight="1" x14ac:dyDescent="0.25">
      <c r="D1837" s="33"/>
      <c r="E1837" s="33"/>
      <c r="F1837" s="81">
        <v>39195</v>
      </c>
      <c r="G1837" s="103">
        <v>4.6178999999999998E-2</v>
      </c>
      <c r="H1837" s="103">
        <v>4.5442000000000003E-2</v>
      </c>
      <c r="I1837" s="103">
        <v>4.5350000000000001E-2</v>
      </c>
      <c r="J1837" s="103"/>
      <c r="K1837" s="103">
        <v>4.6401999999999999E-2</v>
      </c>
    </row>
    <row r="1838" spans="4:11" ht="15.75" customHeight="1" x14ac:dyDescent="0.25">
      <c r="D1838" s="33"/>
      <c r="E1838" s="33"/>
      <c r="F1838" s="81">
        <v>39196</v>
      </c>
      <c r="G1838" s="103">
        <v>4.5923999999999993E-2</v>
      </c>
      <c r="H1838" s="103">
        <v>4.5201999999999999E-2</v>
      </c>
      <c r="I1838" s="103">
        <v>4.5100000000000001E-2</v>
      </c>
      <c r="J1838" s="103"/>
      <c r="K1838" s="103">
        <v>4.6201999999999993E-2</v>
      </c>
    </row>
    <row r="1839" spans="4:11" ht="15.75" customHeight="1" x14ac:dyDescent="0.25">
      <c r="D1839" s="33"/>
      <c r="E1839" s="33"/>
      <c r="F1839" s="81">
        <v>39197</v>
      </c>
      <c r="G1839" s="103">
        <v>4.6266999999999996E-2</v>
      </c>
      <c r="H1839" s="103">
        <v>4.5498000000000004E-2</v>
      </c>
      <c r="I1839" s="103">
        <v>4.5457999999999998E-2</v>
      </c>
      <c r="J1839" s="103"/>
      <c r="K1839" s="103">
        <v>4.6502000000000002E-2</v>
      </c>
    </row>
    <row r="1840" spans="4:11" ht="15.75" customHeight="1" x14ac:dyDescent="0.25">
      <c r="D1840" s="33"/>
      <c r="E1840" s="33"/>
      <c r="F1840" s="81">
        <v>39198</v>
      </c>
      <c r="G1840" s="103">
        <v>4.6654999999999995E-2</v>
      </c>
      <c r="H1840" s="103">
        <v>4.6093999999999996E-2</v>
      </c>
      <c r="I1840" s="103">
        <v>4.5995000000000001E-2</v>
      </c>
      <c r="J1840" s="103"/>
      <c r="K1840" s="103">
        <v>4.6963999999999999E-2</v>
      </c>
    </row>
    <row r="1841" spans="4:11" ht="15.75" customHeight="1" x14ac:dyDescent="0.25">
      <c r="D1841" s="33"/>
      <c r="E1841" s="33"/>
      <c r="F1841" s="81">
        <v>39199</v>
      </c>
      <c r="G1841" s="103">
        <v>4.6489000000000003E-2</v>
      </c>
      <c r="H1841" s="103">
        <v>4.5970000000000004E-2</v>
      </c>
      <c r="I1841" s="103">
        <v>4.5811999999999999E-2</v>
      </c>
      <c r="J1841" s="103"/>
      <c r="K1841" s="103">
        <v>4.6924E-2</v>
      </c>
    </row>
    <row r="1842" spans="4:11" ht="15.75" customHeight="1" x14ac:dyDescent="0.25">
      <c r="D1842" s="33"/>
      <c r="E1842" s="33"/>
      <c r="F1842" s="81">
        <v>39202</v>
      </c>
      <c r="G1842" s="103">
        <v>4.5909999999999999E-2</v>
      </c>
      <c r="H1842" s="103">
        <v>4.5247999999999997E-2</v>
      </c>
      <c r="I1842" s="103">
        <v>4.5106E-2</v>
      </c>
      <c r="J1842" s="103"/>
      <c r="K1842" s="103">
        <v>4.6222000000000006E-2</v>
      </c>
    </row>
    <row r="1843" spans="4:11" ht="15.75" customHeight="1" x14ac:dyDescent="0.25">
      <c r="D1843" s="33"/>
      <c r="E1843" s="33"/>
      <c r="F1843" s="81">
        <v>39203</v>
      </c>
      <c r="G1843" s="103">
        <v>4.6241999999999998E-2</v>
      </c>
      <c r="H1843" s="103">
        <v>4.5545999999999996E-2</v>
      </c>
      <c r="I1843" s="103">
        <v>4.5353000000000004E-2</v>
      </c>
      <c r="J1843" s="103"/>
      <c r="K1843" s="103">
        <v>4.6361999999999993E-2</v>
      </c>
    </row>
    <row r="1844" spans="4:11" ht="15.75" customHeight="1" x14ac:dyDescent="0.25">
      <c r="D1844" s="33"/>
      <c r="E1844" s="33"/>
      <c r="F1844" s="81">
        <v>39204</v>
      </c>
      <c r="G1844" s="103">
        <v>4.6409000000000006E-2</v>
      </c>
      <c r="H1844" s="103">
        <v>4.5724999999999995E-2</v>
      </c>
      <c r="I1844" s="103">
        <v>4.5457999999999998E-2</v>
      </c>
      <c r="J1844" s="103"/>
      <c r="K1844" s="103">
        <v>4.6421999999999998E-2</v>
      </c>
    </row>
    <row r="1845" spans="4:11" ht="15.75" customHeight="1" x14ac:dyDescent="0.25">
      <c r="D1845" s="33"/>
      <c r="E1845" s="33"/>
      <c r="F1845" s="81">
        <v>39205</v>
      </c>
      <c r="G1845" s="103">
        <v>4.691E-2</v>
      </c>
      <c r="H1845" s="103">
        <v>4.6204999999999996E-2</v>
      </c>
      <c r="I1845" s="103">
        <v>4.5848000000000007E-2</v>
      </c>
      <c r="J1845" s="103"/>
      <c r="K1845" s="103">
        <v>4.6723000000000001E-2</v>
      </c>
    </row>
    <row r="1846" spans="4:11" ht="15.75" customHeight="1" x14ac:dyDescent="0.25">
      <c r="D1846" s="33"/>
      <c r="E1846" s="33"/>
      <c r="F1846" s="81">
        <v>39206</v>
      </c>
      <c r="G1846" s="103">
        <v>4.6664999999999998E-2</v>
      </c>
      <c r="H1846" s="103">
        <v>4.5959E-2</v>
      </c>
      <c r="I1846" s="103">
        <v>4.5494000000000007E-2</v>
      </c>
      <c r="J1846" s="103"/>
      <c r="K1846" s="103">
        <v>4.6382000000000007E-2</v>
      </c>
    </row>
    <row r="1847" spans="4:11" ht="15.75" customHeight="1" x14ac:dyDescent="0.25">
      <c r="D1847" s="33"/>
      <c r="E1847" s="33"/>
      <c r="F1847" s="81">
        <v>39209</v>
      </c>
      <c r="G1847" s="103">
        <v>4.6665999999999999E-2</v>
      </c>
      <c r="H1847" s="103">
        <v>4.5957999999999999E-2</v>
      </c>
      <c r="I1847" s="103">
        <v>4.5422999999999998E-2</v>
      </c>
      <c r="J1847" s="103"/>
      <c r="K1847" s="103">
        <v>4.6261999999999998E-2</v>
      </c>
    </row>
    <row r="1848" spans="4:11" ht="15.75" customHeight="1" x14ac:dyDescent="0.25">
      <c r="D1848" s="33"/>
      <c r="E1848" s="33"/>
      <c r="F1848" s="81">
        <v>39210</v>
      </c>
      <c r="G1848" s="103">
        <v>4.6668000000000001E-2</v>
      </c>
      <c r="H1848" s="103">
        <v>4.5675999999999994E-2</v>
      </c>
      <c r="I1848" s="103">
        <v>4.5422999999999998E-2</v>
      </c>
      <c r="J1848" s="103"/>
      <c r="K1848" s="103">
        <v>4.6342000000000001E-2</v>
      </c>
    </row>
    <row r="1849" spans="4:11" ht="15.75" customHeight="1" x14ac:dyDescent="0.25">
      <c r="D1849" s="33"/>
      <c r="E1849" s="33"/>
      <c r="F1849" s="81">
        <v>39211</v>
      </c>
      <c r="G1849" s="103">
        <v>4.7257999999999994E-2</v>
      </c>
      <c r="H1849" s="103">
        <v>4.6239999999999996E-2</v>
      </c>
      <c r="I1849" s="103">
        <v>4.5849000000000001E-2</v>
      </c>
      <c r="J1849" s="103"/>
      <c r="K1849" s="103">
        <v>4.6618000000000007E-2</v>
      </c>
    </row>
    <row r="1850" spans="4:11" ht="15.75" customHeight="1" x14ac:dyDescent="0.25">
      <c r="D1850" s="33"/>
      <c r="E1850" s="33"/>
      <c r="F1850" s="81">
        <v>39212</v>
      </c>
      <c r="G1850" s="103">
        <v>4.6755000000000005E-2</v>
      </c>
      <c r="H1850" s="103">
        <v>4.5845000000000004E-2</v>
      </c>
      <c r="I1850" s="103">
        <v>4.5457999999999998E-2</v>
      </c>
      <c r="J1850" s="103"/>
      <c r="K1850" s="103">
        <v>4.6379000000000004E-2</v>
      </c>
    </row>
    <row r="1851" spans="4:11" ht="15.75" customHeight="1" x14ac:dyDescent="0.25">
      <c r="D1851" s="33"/>
      <c r="E1851" s="33"/>
      <c r="F1851" s="81">
        <v>39213</v>
      </c>
      <c r="G1851" s="103">
        <v>4.7012999999999999E-2</v>
      </c>
      <c r="H1851" s="103">
        <v>4.6184000000000003E-2</v>
      </c>
      <c r="I1851" s="103">
        <v>4.5849000000000001E-2</v>
      </c>
      <c r="J1851" s="103"/>
      <c r="K1851" s="103">
        <v>4.6717000000000002E-2</v>
      </c>
    </row>
    <row r="1852" spans="4:11" ht="15.75" customHeight="1" x14ac:dyDescent="0.25">
      <c r="D1852" s="33"/>
      <c r="E1852" s="33"/>
      <c r="F1852" s="81">
        <v>39216</v>
      </c>
      <c r="G1852" s="103">
        <v>4.7268999999999999E-2</v>
      </c>
      <c r="H1852" s="103">
        <v>4.6466E-2</v>
      </c>
      <c r="I1852" s="103">
        <v>4.6098999999999994E-2</v>
      </c>
      <c r="J1852" s="103"/>
      <c r="K1852" s="103">
        <v>4.6935999999999999E-2</v>
      </c>
    </row>
    <row r="1853" spans="4:11" ht="15.75" customHeight="1" x14ac:dyDescent="0.25">
      <c r="D1853" s="33"/>
      <c r="E1853" s="33"/>
      <c r="F1853" s="81">
        <v>39217</v>
      </c>
      <c r="G1853" s="103">
        <v>4.7272000000000002E-2</v>
      </c>
      <c r="H1853" s="103">
        <v>4.6467000000000001E-2</v>
      </c>
      <c r="I1853" s="103">
        <v>4.6170999999999997E-2</v>
      </c>
      <c r="J1853" s="103"/>
      <c r="K1853" s="103">
        <v>4.7016000000000002E-2</v>
      </c>
    </row>
    <row r="1854" spans="4:11" ht="15.75" customHeight="1" x14ac:dyDescent="0.25">
      <c r="D1854" s="33"/>
      <c r="E1854" s="33"/>
      <c r="F1854" s="81">
        <v>39218</v>
      </c>
      <c r="G1854" s="103">
        <v>4.7274000000000004E-2</v>
      </c>
      <c r="H1854" s="103">
        <v>4.6524999999999997E-2</v>
      </c>
      <c r="I1854" s="103">
        <v>4.6242999999999999E-2</v>
      </c>
      <c r="J1854" s="103"/>
      <c r="K1854" s="103">
        <v>4.7095999999999999E-2</v>
      </c>
    </row>
    <row r="1855" spans="4:11" ht="15.75" customHeight="1" x14ac:dyDescent="0.25">
      <c r="D1855" s="33"/>
      <c r="E1855" s="33"/>
      <c r="F1855" s="81">
        <v>39219</v>
      </c>
      <c r="G1855" s="103">
        <v>4.7786999999999996E-2</v>
      </c>
      <c r="H1855" s="103">
        <v>4.6979E-2</v>
      </c>
      <c r="I1855" s="103">
        <v>4.6745000000000002E-2</v>
      </c>
      <c r="J1855" s="103"/>
      <c r="K1855" s="103">
        <v>4.7516999999999997E-2</v>
      </c>
    </row>
    <row r="1856" spans="4:11" ht="15.75" customHeight="1" x14ac:dyDescent="0.25">
      <c r="D1856" s="33"/>
      <c r="E1856" s="33"/>
      <c r="F1856" s="81">
        <v>39220</v>
      </c>
      <c r="G1856" s="103">
        <v>4.8137999999999993E-2</v>
      </c>
      <c r="H1856" s="103">
        <v>4.7438000000000001E-2</v>
      </c>
      <c r="I1856" s="103">
        <v>4.7249999999999993E-2</v>
      </c>
      <c r="J1856" s="103"/>
      <c r="K1856" s="103">
        <v>4.8000999999999995E-2</v>
      </c>
    </row>
    <row r="1857" spans="4:11" ht="15.75" customHeight="1" x14ac:dyDescent="0.25">
      <c r="D1857" s="33"/>
      <c r="E1857" s="33"/>
      <c r="F1857" s="81">
        <v>39223</v>
      </c>
      <c r="G1857" s="103">
        <v>4.7969999999999999E-2</v>
      </c>
      <c r="H1857" s="103">
        <v>4.7268999999999999E-2</v>
      </c>
      <c r="I1857" s="103">
        <v>4.7107000000000003E-2</v>
      </c>
      <c r="J1857" s="103"/>
      <c r="K1857" s="103">
        <v>4.7820000000000001E-2</v>
      </c>
    </row>
    <row r="1858" spans="4:11" ht="15.75" customHeight="1" x14ac:dyDescent="0.25">
      <c r="D1858" s="33"/>
      <c r="E1858" s="33"/>
      <c r="F1858" s="81">
        <v>39224</v>
      </c>
      <c r="G1858" s="103">
        <v>4.8315999999999998E-2</v>
      </c>
      <c r="H1858" s="103">
        <v>4.7670000000000004E-2</v>
      </c>
      <c r="I1858" s="103">
        <v>4.7541E-2</v>
      </c>
      <c r="J1858" s="103"/>
      <c r="K1858" s="103">
        <v>4.8244999999999996E-2</v>
      </c>
    </row>
    <row r="1859" spans="4:11" ht="15.75" customHeight="1" x14ac:dyDescent="0.25">
      <c r="D1859" s="33"/>
      <c r="E1859" s="33"/>
      <c r="F1859" s="81">
        <v>39225</v>
      </c>
      <c r="G1859" s="103">
        <v>4.8320000000000002E-2</v>
      </c>
      <c r="H1859" s="103">
        <v>4.7729000000000001E-2</v>
      </c>
      <c r="I1859" s="103">
        <v>4.7685999999999999E-2</v>
      </c>
      <c r="J1859" s="103"/>
      <c r="K1859" s="103">
        <v>4.8467999999999997E-2</v>
      </c>
    </row>
    <row r="1860" spans="4:11" ht="15.75" customHeight="1" x14ac:dyDescent="0.25">
      <c r="D1860" s="33"/>
      <c r="E1860" s="33"/>
      <c r="F1860" s="81">
        <v>39226</v>
      </c>
      <c r="G1860" s="103">
        <v>4.8323999999999999E-2</v>
      </c>
      <c r="H1860" s="103">
        <v>4.7788000000000004E-2</v>
      </c>
      <c r="I1860" s="103">
        <v>4.7687E-2</v>
      </c>
      <c r="J1860" s="103"/>
      <c r="K1860" s="103">
        <v>4.8386999999999999E-2</v>
      </c>
    </row>
    <row r="1861" spans="4:11" ht="15.75" customHeight="1" x14ac:dyDescent="0.25">
      <c r="D1861" s="33"/>
      <c r="E1861" s="33"/>
      <c r="F1861" s="81">
        <v>39227</v>
      </c>
      <c r="G1861" s="103">
        <v>4.8513000000000001E-2</v>
      </c>
      <c r="H1861" s="103">
        <v>4.7968000000000004E-2</v>
      </c>
      <c r="I1861" s="103">
        <v>4.7946000000000003E-2</v>
      </c>
      <c r="J1861" s="103"/>
      <c r="K1861" s="103">
        <v>4.8571999999999997E-2</v>
      </c>
    </row>
    <row r="1862" spans="4:11" ht="15.75" customHeight="1" x14ac:dyDescent="0.25">
      <c r="D1862" s="33"/>
      <c r="E1862" s="33"/>
      <c r="F1862" s="81">
        <v>39231</v>
      </c>
      <c r="G1862" s="103">
        <v>4.8954999999999999E-2</v>
      </c>
      <c r="H1862" s="103">
        <v>4.8433999999999998E-2</v>
      </c>
      <c r="I1862" s="103">
        <v>4.8312000000000001E-2</v>
      </c>
      <c r="J1862" s="103"/>
      <c r="K1862" s="103">
        <v>4.8818E-2</v>
      </c>
    </row>
    <row r="1863" spans="4:11" ht="15.75" customHeight="1" x14ac:dyDescent="0.25">
      <c r="D1863" s="33"/>
      <c r="E1863" s="33"/>
      <c r="F1863" s="81">
        <v>39232</v>
      </c>
      <c r="G1863" s="103">
        <v>4.8750000000000002E-2</v>
      </c>
      <c r="H1863" s="103">
        <v>4.8376000000000002E-2</v>
      </c>
      <c r="I1863" s="103">
        <v>4.8239000000000004E-2</v>
      </c>
      <c r="J1863" s="103"/>
      <c r="K1863" s="103">
        <v>4.8674999999999996E-2</v>
      </c>
    </row>
    <row r="1864" spans="4:11" ht="15.75" customHeight="1" x14ac:dyDescent="0.25">
      <c r="D1864" s="33"/>
      <c r="E1864" s="33"/>
      <c r="F1864" s="81">
        <v>39233</v>
      </c>
      <c r="G1864" s="103">
        <v>4.9081E-2</v>
      </c>
      <c r="H1864" s="103">
        <v>4.8666999999999995E-2</v>
      </c>
      <c r="I1864" s="103">
        <v>4.8460000000000003E-2</v>
      </c>
      <c r="J1864" s="103"/>
      <c r="K1864" s="103">
        <v>4.8878999999999999E-2</v>
      </c>
    </row>
    <row r="1865" spans="4:11" ht="15.75" customHeight="1" x14ac:dyDescent="0.25">
      <c r="D1865" s="33"/>
      <c r="E1865" s="33"/>
      <c r="F1865" s="81">
        <v>39234</v>
      </c>
      <c r="G1865" s="103">
        <v>4.9665000000000001E-2</v>
      </c>
      <c r="H1865" s="103">
        <v>4.9313000000000003E-2</v>
      </c>
      <c r="I1865" s="103">
        <v>4.9211999999999999E-2</v>
      </c>
      <c r="J1865" s="103"/>
      <c r="K1865" s="103">
        <v>4.9515999999999998E-2</v>
      </c>
    </row>
    <row r="1866" spans="4:11" ht="15.75" customHeight="1" x14ac:dyDescent="0.25">
      <c r="D1866" s="33"/>
      <c r="E1866" s="33"/>
      <c r="F1866" s="81">
        <v>39237</v>
      </c>
      <c r="G1866" s="103">
        <v>4.9581E-2</v>
      </c>
      <c r="H1866" s="103">
        <v>4.9200000000000001E-2</v>
      </c>
      <c r="I1866" s="103">
        <v>4.9069000000000002E-2</v>
      </c>
      <c r="J1866" s="103"/>
      <c r="K1866" s="103">
        <v>4.9271000000000002E-2</v>
      </c>
    </row>
    <row r="1867" spans="4:11" ht="15.75" customHeight="1" x14ac:dyDescent="0.25">
      <c r="D1867" s="33"/>
      <c r="E1867" s="33"/>
      <c r="F1867" s="81">
        <v>39238</v>
      </c>
      <c r="G1867" s="103">
        <v>5.0000999999999997E-2</v>
      </c>
      <c r="H1867" s="103">
        <v>4.9726999999999993E-2</v>
      </c>
      <c r="I1867" s="103">
        <v>4.9680000000000002E-2</v>
      </c>
      <c r="J1867" s="103"/>
      <c r="K1867" s="103">
        <v>4.9908000000000001E-2</v>
      </c>
    </row>
    <row r="1868" spans="4:11" ht="15.75" customHeight="1" x14ac:dyDescent="0.25">
      <c r="D1868" s="33"/>
      <c r="E1868" s="33"/>
      <c r="F1868" s="81">
        <v>39239</v>
      </c>
      <c r="G1868" s="103">
        <v>4.9498E-2</v>
      </c>
      <c r="H1868" s="103">
        <v>4.9264999999999996E-2</v>
      </c>
      <c r="I1868" s="103">
        <v>4.9286000000000003E-2</v>
      </c>
      <c r="J1868" s="103"/>
      <c r="K1868" s="103">
        <v>4.9641000000000005E-2</v>
      </c>
    </row>
    <row r="1869" spans="4:11" ht="15.75" customHeight="1" x14ac:dyDescent="0.25">
      <c r="D1869" s="33"/>
      <c r="E1869" s="33"/>
      <c r="F1869" s="81">
        <v>39240</v>
      </c>
      <c r="G1869" s="103">
        <v>5.0255000000000001E-2</v>
      </c>
      <c r="H1869" s="103">
        <v>5.0494000000000004E-2</v>
      </c>
      <c r="I1869" s="103">
        <v>5.0765000000000005E-2</v>
      </c>
      <c r="J1869" s="103"/>
      <c r="K1869" s="103">
        <v>5.1299999999999998E-2</v>
      </c>
    </row>
    <row r="1870" spans="4:11" ht="15.75" customHeight="1" x14ac:dyDescent="0.25">
      <c r="D1870" s="33"/>
      <c r="E1870" s="33"/>
      <c r="F1870" s="81">
        <v>39241</v>
      </c>
      <c r="G1870" s="103">
        <v>4.9835999999999998E-2</v>
      </c>
      <c r="H1870" s="103">
        <v>5.0096999999999996E-2</v>
      </c>
      <c r="I1870" s="103">
        <v>5.0370999999999999E-2</v>
      </c>
      <c r="J1870" s="103"/>
      <c r="K1870" s="103">
        <v>5.0991000000000002E-2</v>
      </c>
    </row>
    <row r="1871" spans="4:11" ht="15.75" customHeight="1" x14ac:dyDescent="0.25">
      <c r="D1871" s="33"/>
      <c r="E1871" s="33"/>
      <c r="F1871" s="81">
        <v>39244</v>
      </c>
      <c r="G1871" s="103">
        <v>5.0090000000000003E-2</v>
      </c>
      <c r="H1871" s="103">
        <v>5.0393999999999994E-2</v>
      </c>
      <c r="I1871" s="103">
        <v>5.0698E-2</v>
      </c>
      <c r="J1871" s="103"/>
      <c r="K1871" s="103">
        <v>5.1513999999999997E-2</v>
      </c>
    </row>
    <row r="1872" spans="4:11" ht="15.75" customHeight="1" x14ac:dyDescent="0.25">
      <c r="D1872" s="33"/>
      <c r="E1872" s="33"/>
      <c r="F1872" s="81">
        <v>39245</v>
      </c>
      <c r="G1872" s="103">
        <v>5.0937999999999997E-2</v>
      </c>
      <c r="H1872" s="103">
        <v>5.1456000000000002E-2</v>
      </c>
      <c r="I1872" s="103">
        <v>5.2046000000000002E-2</v>
      </c>
      <c r="J1872" s="103"/>
      <c r="K1872" s="103">
        <v>5.2927999999999996E-2</v>
      </c>
    </row>
    <row r="1873" spans="4:11" ht="15.75" customHeight="1" x14ac:dyDescent="0.25">
      <c r="D1873" s="33"/>
      <c r="E1873" s="33"/>
      <c r="F1873" s="81">
        <v>39246</v>
      </c>
      <c r="G1873" s="103">
        <v>5.0770999999999997E-2</v>
      </c>
      <c r="H1873" s="103">
        <v>5.1048999999999997E-2</v>
      </c>
      <c r="I1873" s="103">
        <v>5.1355000000000005E-2</v>
      </c>
      <c r="J1873" s="103"/>
      <c r="K1873" s="103">
        <v>5.1978999999999997E-2</v>
      </c>
    </row>
    <row r="1874" spans="4:11" ht="15.75" customHeight="1" x14ac:dyDescent="0.25">
      <c r="D1874" s="33"/>
      <c r="E1874" s="33"/>
      <c r="F1874" s="81">
        <v>39247</v>
      </c>
      <c r="G1874" s="103">
        <v>5.0858E-2</v>
      </c>
      <c r="H1874" s="103">
        <v>5.1289999999999995E-2</v>
      </c>
      <c r="I1874" s="103">
        <v>5.1611999999999998E-2</v>
      </c>
      <c r="J1874" s="103"/>
      <c r="K1874" s="103">
        <v>5.2211999999999995E-2</v>
      </c>
    </row>
    <row r="1875" spans="4:11" ht="15.75" customHeight="1" x14ac:dyDescent="0.25">
      <c r="D1875" s="33"/>
      <c r="E1875" s="33"/>
      <c r="F1875" s="81">
        <v>39248</v>
      </c>
      <c r="G1875" s="103">
        <v>5.0182000000000004E-2</v>
      </c>
      <c r="H1875" s="103">
        <v>5.0597000000000003E-2</v>
      </c>
      <c r="I1875" s="103">
        <v>5.0887000000000002E-2</v>
      </c>
      <c r="J1875" s="103"/>
      <c r="K1875" s="103">
        <v>5.1626999999999999E-2</v>
      </c>
    </row>
    <row r="1876" spans="4:11" ht="15.75" customHeight="1" x14ac:dyDescent="0.25">
      <c r="D1876" s="33"/>
      <c r="E1876" s="33"/>
      <c r="F1876" s="81">
        <v>39251</v>
      </c>
      <c r="G1876" s="103">
        <v>4.9926999999999999E-2</v>
      </c>
      <c r="H1876" s="103">
        <v>5.0305999999999997E-2</v>
      </c>
      <c r="I1876" s="103">
        <v>5.0560999999999995E-2</v>
      </c>
      <c r="J1876" s="103"/>
      <c r="K1876" s="103">
        <v>5.1334999999999999E-2</v>
      </c>
    </row>
    <row r="1877" spans="4:11" ht="15.75" customHeight="1" x14ac:dyDescent="0.25">
      <c r="D1877" s="33"/>
      <c r="E1877" s="33"/>
      <c r="F1877" s="81">
        <v>39252</v>
      </c>
      <c r="G1877" s="103">
        <v>4.9330999999999993E-2</v>
      </c>
      <c r="H1877" s="103">
        <v>4.9603000000000001E-2</v>
      </c>
      <c r="I1877" s="103">
        <v>4.9945000000000003E-2</v>
      </c>
      <c r="J1877" s="103"/>
      <c r="K1877" s="103">
        <v>5.0814000000000005E-2</v>
      </c>
    </row>
    <row r="1878" spans="4:11" ht="15.75" customHeight="1" x14ac:dyDescent="0.25">
      <c r="D1878" s="33"/>
      <c r="E1878" s="33"/>
      <c r="F1878" s="81">
        <v>39253</v>
      </c>
      <c r="G1878" s="103">
        <v>4.9672999999999995E-2</v>
      </c>
      <c r="H1878" s="103">
        <v>5.0079000000000005E-2</v>
      </c>
      <c r="I1878" s="103">
        <v>5.0418000000000004E-2</v>
      </c>
      <c r="J1878" s="103"/>
      <c r="K1878" s="103">
        <v>5.1316000000000001E-2</v>
      </c>
    </row>
    <row r="1879" spans="4:11" ht="15.75" customHeight="1" x14ac:dyDescent="0.25">
      <c r="D1879" s="33"/>
      <c r="E1879" s="33"/>
      <c r="F1879" s="81">
        <v>39254</v>
      </c>
      <c r="G1879" s="103">
        <v>4.9672999999999995E-2</v>
      </c>
      <c r="H1879" s="103">
        <v>5.0201000000000003E-2</v>
      </c>
      <c r="I1879" s="103">
        <v>5.0747E-2</v>
      </c>
      <c r="J1879" s="103"/>
      <c r="K1879" s="103">
        <v>5.1862999999999999E-2</v>
      </c>
    </row>
    <row r="1880" spans="4:11" ht="15.75" customHeight="1" x14ac:dyDescent="0.25">
      <c r="D1880" s="33"/>
      <c r="E1880" s="33"/>
      <c r="F1880" s="81">
        <v>39255</v>
      </c>
      <c r="G1880" s="103">
        <v>4.9074E-2</v>
      </c>
      <c r="H1880" s="103">
        <v>4.9562999999999996E-2</v>
      </c>
      <c r="I1880" s="103">
        <v>5.0095000000000001E-2</v>
      </c>
      <c r="J1880" s="103"/>
      <c r="K1880" s="103">
        <v>5.1299999999999998E-2</v>
      </c>
    </row>
    <row r="1881" spans="4:11" ht="15.75" customHeight="1" x14ac:dyDescent="0.25">
      <c r="D1881" s="33"/>
      <c r="E1881" s="33"/>
      <c r="F1881" s="81">
        <v>39258</v>
      </c>
      <c r="G1881" s="103">
        <v>4.8644999999999994E-2</v>
      </c>
      <c r="H1881" s="103">
        <v>4.9092999999999998E-2</v>
      </c>
      <c r="I1881" s="103">
        <v>4.9623E-2</v>
      </c>
      <c r="J1881" s="103"/>
      <c r="K1881" s="103">
        <v>5.0799999999999998E-2</v>
      </c>
    </row>
    <row r="1882" spans="4:11" ht="15.75" customHeight="1" x14ac:dyDescent="0.25">
      <c r="D1882" s="33"/>
      <c r="E1882" s="33"/>
      <c r="F1882" s="81">
        <v>39259</v>
      </c>
      <c r="G1882" s="103">
        <v>4.8644E-2</v>
      </c>
      <c r="H1882" s="103">
        <v>4.9036999999999997E-2</v>
      </c>
      <c r="I1882" s="103">
        <v>4.9550999999999998E-2</v>
      </c>
      <c r="J1882" s="103"/>
      <c r="K1882" s="103">
        <v>5.0780000000000006E-2</v>
      </c>
    </row>
    <row r="1883" spans="4:11" ht="15.75" customHeight="1" x14ac:dyDescent="0.25">
      <c r="D1883" s="33"/>
      <c r="E1883" s="33"/>
      <c r="F1883" s="81">
        <v>39260</v>
      </c>
      <c r="G1883" s="103">
        <v>4.8915E-2</v>
      </c>
      <c r="H1883" s="103">
        <v>4.9276999999999994E-2</v>
      </c>
      <c r="I1883" s="103">
        <v>4.9660999999999997E-2</v>
      </c>
      <c r="J1883" s="103"/>
      <c r="K1883" s="103">
        <v>5.0801999999999993E-2</v>
      </c>
    </row>
    <row r="1884" spans="4:11" ht="15.75" customHeight="1" x14ac:dyDescent="0.25">
      <c r="D1884" s="33"/>
      <c r="E1884" s="33"/>
      <c r="F1884" s="81">
        <v>39261</v>
      </c>
      <c r="G1884" s="103">
        <v>4.9414E-2</v>
      </c>
      <c r="H1884" s="103">
        <v>4.9637000000000001E-2</v>
      </c>
      <c r="I1884" s="103">
        <v>0.05</v>
      </c>
      <c r="J1884" s="103"/>
      <c r="K1884" s="103">
        <v>5.1033000000000002E-2</v>
      </c>
    </row>
    <row r="1885" spans="4:11" ht="15.75" customHeight="1" x14ac:dyDescent="0.25">
      <c r="D1885" s="33"/>
      <c r="E1885" s="33"/>
      <c r="F1885" s="81">
        <v>39262</v>
      </c>
      <c r="G1885" s="103">
        <v>4.8582E-2</v>
      </c>
      <c r="H1885" s="103">
        <v>4.8815999999999998E-2</v>
      </c>
      <c r="I1885" s="103">
        <v>4.9212999999999993E-2</v>
      </c>
      <c r="J1885" s="103"/>
      <c r="K1885" s="103">
        <v>5.0243999999999997E-2</v>
      </c>
    </row>
    <row r="1886" spans="4:11" ht="15.75" customHeight="1" x14ac:dyDescent="0.25">
      <c r="D1886" s="33"/>
      <c r="E1886" s="33"/>
      <c r="F1886" s="81">
        <v>39265</v>
      </c>
      <c r="G1886" s="103">
        <v>4.8415E-2</v>
      </c>
      <c r="H1886" s="103">
        <v>4.8463000000000006E-2</v>
      </c>
      <c r="I1886" s="103">
        <v>4.8891999999999998E-2</v>
      </c>
      <c r="J1886" s="103"/>
      <c r="K1886" s="103">
        <v>4.9892000000000006E-2</v>
      </c>
    </row>
    <row r="1887" spans="4:11" ht="15.75" customHeight="1" x14ac:dyDescent="0.25">
      <c r="D1887" s="33"/>
      <c r="E1887" s="33"/>
      <c r="F1887" s="81">
        <v>39266</v>
      </c>
      <c r="G1887" s="103">
        <v>4.8745999999999998E-2</v>
      </c>
      <c r="H1887" s="103">
        <v>4.8826000000000001E-2</v>
      </c>
      <c r="I1887" s="103">
        <v>4.9355999999999997E-2</v>
      </c>
      <c r="J1887" s="103"/>
      <c r="K1887" s="103">
        <v>5.0372E-2</v>
      </c>
    </row>
    <row r="1888" spans="4:11" ht="15.75" customHeight="1" x14ac:dyDescent="0.25">
      <c r="D1888" s="33"/>
      <c r="E1888" s="33"/>
      <c r="F1888" s="81">
        <v>39268</v>
      </c>
      <c r="G1888" s="103">
        <v>4.9667000000000003E-2</v>
      </c>
      <c r="H1888" s="103">
        <v>4.9855000000000003E-2</v>
      </c>
      <c r="I1888" s="103">
        <v>5.0469999999999994E-2</v>
      </c>
      <c r="J1888" s="103"/>
      <c r="K1888" s="103">
        <v>5.1402000000000003E-2</v>
      </c>
    </row>
    <row r="1889" spans="4:11" ht="15.75" customHeight="1" x14ac:dyDescent="0.25">
      <c r="D1889" s="33"/>
      <c r="E1889" s="33"/>
      <c r="F1889" s="81">
        <v>39269</v>
      </c>
      <c r="G1889" s="103">
        <v>4.9835000000000004E-2</v>
      </c>
      <c r="H1889" s="103">
        <v>5.0095000000000001E-2</v>
      </c>
      <c r="I1889" s="103">
        <v>5.0867000000000002E-2</v>
      </c>
      <c r="J1889" s="103"/>
      <c r="K1889" s="103">
        <v>5.1824000000000002E-2</v>
      </c>
    </row>
    <row r="1890" spans="4:11" ht="15.75" customHeight="1" x14ac:dyDescent="0.25">
      <c r="D1890" s="33"/>
      <c r="E1890" s="33"/>
      <c r="F1890" s="81">
        <v>39272</v>
      </c>
      <c r="G1890" s="103">
        <v>4.9499000000000001E-2</v>
      </c>
      <c r="H1890" s="103">
        <v>4.9680000000000002E-2</v>
      </c>
      <c r="I1890" s="103">
        <v>5.0435000000000001E-2</v>
      </c>
      <c r="J1890" s="103"/>
      <c r="K1890" s="103">
        <v>5.1382000000000004E-2</v>
      </c>
    </row>
    <row r="1891" spans="4:11" ht="15.75" customHeight="1" x14ac:dyDescent="0.25">
      <c r="D1891" s="33"/>
      <c r="E1891" s="33"/>
      <c r="F1891" s="81">
        <v>39273</v>
      </c>
      <c r="G1891" s="103">
        <v>4.8320999999999996E-2</v>
      </c>
      <c r="H1891" s="103">
        <v>4.8486000000000001E-2</v>
      </c>
      <c r="I1891" s="103">
        <v>4.9139999999999996E-2</v>
      </c>
      <c r="J1891" s="103"/>
      <c r="K1891" s="103">
        <v>5.0212000000000007E-2</v>
      </c>
    </row>
    <row r="1892" spans="4:11" ht="15.75" customHeight="1" x14ac:dyDescent="0.25">
      <c r="D1892" s="33"/>
      <c r="E1892" s="33"/>
      <c r="F1892" s="81">
        <v>39274</v>
      </c>
      <c r="G1892" s="103">
        <v>4.8909000000000001E-2</v>
      </c>
      <c r="H1892" s="103">
        <v>4.9028000000000002E-2</v>
      </c>
      <c r="I1892" s="103">
        <v>4.9714999999999995E-2</v>
      </c>
      <c r="J1892" s="103"/>
      <c r="K1892" s="103">
        <v>5.0860000000000002E-2</v>
      </c>
    </row>
    <row r="1893" spans="4:11" ht="15.75" customHeight="1" x14ac:dyDescent="0.25">
      <c r="D1893" s="33"/>
      <c r="E1893" s="33"/>
      <c r="F1893" s="81">
        <v>39275</v>
      </c>
      <c r="G1893" s="103">
        <v>4.9329999999999999E-2</v>
      </c>
      <c r="H1893" s="103">
        <v>4.9510999999999999E-2</v>
      </c>
      <c r="I1893" s="103">
        <v>5.0218999999999993E-2</v>
      </c>
      <c r="J1893" s="103"/>
      <c r="K1893" s="103">
        <v>5.1239E-2</v>
      </c>
    </row>
    <row r="1894" spans="4:11" ht="15.75" customHeight="1" x14ac:dyDescent="0.25">
      <c r="D1894" s="33"/>
      <c r="E1894" s="33"/>
      <c r="F1894" s="81">
        <v>39276</v>
      </c>
      <c r="G1894" s="103">
        <v>4.9161000000000003E-2</v>
      </c>
      <c r="H1894" s="103">
        <v>4.9402000000000001E-2</v>
      </c>
      <c r="I1894" s="103">
        <v>5.0004E-2</v>
      </c>
      <c r="J1894" s="103"/>
      <c r="K1894" s="103">
        <v>5.0928000000000001E-2</v>
      </c>
    </row>
    <row r="1895" spans="4:11" ht="15.75" customHeight="1" x14ac:dyDescent="0.25">
      <c r="D1895" s="33"/>
      <c r="E1895" s="33"/>
      <c r="F1895" s="81">
        <v>39279</v>
      </c>
      <c r="G1895" s="103">
        <v>4.8652000000000001E-2</v>
      </c>
      <c r="H1895" s="103">
        <v>4.8804E-2</v>
      </c>
      <c r="I1895" s="103">
        <v>4.9427000000000006E-2</v>
      </c>
      <c r="J1895" s="103"/>
      <c r="K1895" s="103">
        <v>5.0384999999999999E-2</v>
      </c>
    </row>
    <row r="1896" spans="4:11" ht="15.75" customHeight="1" x14ac:dyDescent="0.25">
      <c r="D1896" s="33"/>
      <c r="E1896" s="33"/>
      <c r="F1896" s="81">
        <v>39280</v>
      </c>
      <c r="G1896" s="103">
        <v>4.8735999999999995E-2</v>
      </c>
      <c r="H1896" s="103">
        <v>4.8927999999999999E-2</v>
      </c>
      <c r="I1896" s="103">
        <v>4.9535000000000003E-2</v>
      </c>
      <c r="J1896" s="103"/>
      <c r="K1896" s="103">
        <v>5.0491000000000001E-2</v>
      </c>
    </row>
    <row r="1897" spans="4:11" ht="15.75" customHeight="1" x14ac:dyDescent="0.25">
      <c r="D1897" s="33"/>
      <c r="E1897" s="33"/>
      <c r="F1897" s="81">
        <v>39281</v>
      </c>
      <c r="G1897" s="103">
        <v>4.8479999999999995E-2</v>
      </c>
      <c r="H1897" s="103">
        <v>4.8630000000000007E-2</v>
      </c>
      <c r="I1897" s="103">
        <v>4.9283E-2</v>
      </c>
      <c r="J1897" s="103"/>
      <c r="K1897" s="103">
        <v>5.0282999999999994E-2</v>
      </c>
    </row>
    <row r="1898" spans="4:11" ht="15.75" customHeight="1" x14ac:dyDescent="0.25">
      <c r="D1898" s="33"/>
      <c r="E1898" s="33"/>
      <c r="F1898" s="81">
        <v>39282</v>
      </c>
      <c r="G1898" s="103">
        <v>4.8394000000000006E-2</v>
      </c>
      <c r="H1898" s="103">
        <v>4.8513000000000001E-2</v>
      </c>
      <c r="I1898" s="103">
        <v>4.9139000000000002E-2</v>
      </c>
      <c r="J1898" s="103"/>
      <c r="K1898" s="103">
        <v>5.0159000000000002E-2</v>
      </c>
    </row>
    <row r="1899" spans="4:11" ht="15.75" customHeight="1" x14ac:dyDescent="0.25">
      <c r="D1899" s="33"/>
      <c r="E1899" s="33"/>
      <c r="F1899" s="81">
        <v>39283</v>
      </c>
      <c r="G1899" s="103">
        <v>4.7622999999999999E-2</v>
      </c>
      <c r="H1899" s="103">
        <v>4.7798E-2</v>
      </c>
      <c r="I1899" s="103">
        <v>4.8383000000000002E-2</v>
      </c>
      <c r="J1899" s="103"/>
      <c r="K1899" s="103">
        <v>4.9496999999999999E-2</v>
      </c>
    </row>
    <row r="1900" spans="4:11" ht="15.75" customHeight="1" x14ac:dyDescent="0.25">
      <c r="D1900" s="33"/>
      <c r="E1900" s="33"/>
      <c r="F1900" s="81">
        <v>39286</v>
      </c>
      <c r="G1900" s="103">
        <v>4.7792000000000001E-2</v>
      </c>
      <c r="H1900" s="103">
        <v>4.7920999999999998E-2</v>
      </c>
      <c r="I1900" s="103">
        <v>4.8418999999999997E-2</v>
      </c>
      <c r="J1900" s="103"/>
      <c r="K1900" s="103">
        <v>4.9477E-2</v>
      </c>
    </row>
    <row r="1901" spans="4:11" ht="15.75" customHeight="1" x14ac:dyDescent="0.25">
      <c r="D1901" s="33"/>
      <c r="E1901" s="33"/>
      <c r="F1901" s="81">
        <v>39287</v>
      </c>
      <c r="G1901" s="103">
        <v>4.7362000000000001E-2</v>
      </c>
      <c r="H1901" s="103">
        <v>4.7320000000000001E-2</v>
      </c>
      <c r="I1901" s="103">
        <v>4.7880000000000006E-2</v>
      </c>
      <c r="J1901" s="103"/>
      <c r="K1901" s="103">
        <v>4.9085000000000004E-2</v>
      </c>
    </row>
    <row r="1902" spans="4:11" ht="15.75" customHeight="1" x14ac:dyDescent="0.25">
      <c r="D1902" s="33"/>
      <c r="E1902" s="33"/>
      <c r="F1902" s="81">
        <v>39288</v>
      </c>
      <c r="G1902" s="103">
        <v>4.7274000000000004E-2</v>
      </c>
      <c r="H1902" s="103">
        <v>4.7260999999999997E-2</v>
      </c>
      <c r="I1902" s="103">
        <v>4.7735E-2</v>
      </c>
      <c r="J1902" s="103"/>
      <c r="K1902" s="103">
        <v>4.8982999999999999E-2</v>
      </c>
    </row>
    <row r="1903" spans="4:11" ht="15.75" customHeight="1" x14ac:dyDescent="0.25">
      <c r="D1903" s="33"/>
      <c r="E1903" s="33"/>
      <c r="F1903" s="81">
        <v>39289</v>
      </c>
      <c r="G1903" s="103">
        <v>4.5589000000000005E-2</v>
      </c>
      <c r="H1903" s="103">
        <v>4.5397E-2</v>
      </c>
      <c r="I1903" s="103">
        <v>4.6020999999999999E-2</v>
      </c>
      <c r="J1903" s="103"/>
      <c r="K1903" s="103">
        <v>4.7854000000000001E-2</v>
      </c>
    </row>
    <row r="1904" spans="4:11" ht="15.75" customHeight="1" x14ac:dyDescent="0.25">
      <c r="D1904" s="33"/>
      <c r="E1904" s="33"/>
      <c r="F1904" s="81">
        <v>39290</v>
      </c>
      <c r="G1904" s="103">
        <v>4.4928999999999997E-2</v>
      </c>
      <c r="H1904" s="103">
        <v>4.4795999999999996E-2</v>
      </c>
      <c r="I1904" s="103">
        <v>4.5614999999999996E-2</v>
      </c>
      <c r="J1904" s="103"/>
      <c r="K1904" s="103">
        <v>4.7569999999999994E-2</v>
      </c>
    </row>
    <row r="1905" spans="4:11" ht="15.75" customHeight="1" x14ac:dyDescent="0.25">
      <c r="D1905" s="33"/>
      <c r="E1905" s="33"/>
      <c r="F1905" s="81">
        <v>39293</v>
      </c>
      <c r="G1905" s="103">
        <v>4.5837000000000003E-2</v>
      </c>
      <c r="H1905" s="103">
        <v>4.5639000000000006E-2</v>
      </c>
      <c r="I1905" s="103">
        <v>4.6356000000000001E-2</v>
      </c>
      <c r="J1905" s="103"/>
      <c r="K1905" s="103">
        <v>4.8019999999999993E-2</v>
      </c>
    </row>
    <row r="1906" spans="4:11" ht="15.75" customHeight="1" x14ac:dyDescent="0.25">
      <c r="D1906" s="33"/>
      <c r="E1906" s="33"/>
      <c r="F1906" s="81">
        <v>39294</v>
      </c>
      <c r="G1906" s="103">
        <v>4.5174000000000006E-2</v>
      </c>
      <c r="H1906" s="103">
        <v>4.5037000000000001E-2</v>
      </c>
      <c r="I1906" s="103">
        <v>4.5614000000000002E-2</v>
      </c>
      <c r="J1906" s="103"/>
      <c r="K1906" s="103">
        <v>4.7388000000000007E-2</v>
      </c>
    </row>
    <row r="1907" spans="4:11" ht="15.75" customHeight="1" x14ac:dyDescent="0.25">
      <c r="D1907" s="33"/>
      <c r="E1907" s="33"/>
      <c r="F1907" s="81">
        <v>39295</v>
      </c>
      <c r="G1907" s="103">
        <v>4.5999999999999999E-2</v>
      </c>
      <c r="H1907" s="103">
        <v>4.5881999999999999E-2</v>
      </c>
      <c r="I1907" s="103">
        <v>4.6391000000000002E-2</v>
      </c>
      <c r="J1907" s="103"/>
      <c r="K1907" s="103">
        <v>4.7919000000000003E-2</v>
      </c>
    </row>
    <row r="1908" spans="4:11" ht="15.75" customHeight="1" x14ac:dyDescent="0.25">
      <c r="D1908" s="33"/>
      <c r="E1908" s="33"/>
      <c r="F1908" s="81">
        <v>39296</v>
      </c>
      <c r="G1908" s="103">
        <v>4.5749999999999999E-2</v>
      </c>
      <c r="H1908" s="103">
        <v>4.5641000000000001E-2</v>
      </c>
      <c r="I1908" s="103">
        <v>4.6143000000000003E-2</v>
      </c>
      <c r="J1908" s="103"/>
      <c r="K1908" s="103">
        <v>4.7653999999999995E-2</v>
      </c>
    </row>
    <row r="1909" spans="4:11" ht="15.75" customHeight="1" x14ac:dyDescent="0.25">
      <c r="D1909" s="33"/>
      <c r="E1909" s="33"/>
      <c r="F1909" s="81">
        <v>39297</v>
      </c>
      <c r="G1909" s="103">
        <v>4.4166999999999998E-2</v>
      </c>
      <c r="H1909" s="103">
        <v>4.4009E-2</v>
      </c>
      <c r="I1909" s="103">
        <v>4.4835E-2</v>
      </c>
      <c r="J1909" s="103"/>
      <c r="K1909" s="103">
        <v>4.6841999999999995E-2</v>
      </c>
    </row>
    <row r="1910" spans="4:11" ht="15.75" customHeight="1" x14ac:dyDescent="0.25">
      <c r="D1910" s="33"/>
      <c r="E1910" s="33"/>
      <c r="F1910" s="81">
        <v>39300</v>
      </c>
      <c r="G1910" s="103">
        <v>4.5077999999999993E-2</v>
      </c>
      <c r="H1910" s="103">
        <v>4.4915000000000004E-2</v>
      </c>
      <c r="I1910" s="103">
        <v>4.5646000000000006E-2</v>
      </c>
      <c r="J1910" s="103"/>
      <c r="K1910" s="103">
        <v>4.7370999999999996E-2</v>
      </c>
    </row>
    <row r="1911" spans="4:11" ht="15.75" customHeight="1" x14ac:dyDescent="0.25">
      <c r="D1911" s="33"/>
      <c r="E1911" s="33"/>
      <c r="F1911" s="81">
        <v>39301</v>
      </c>
      <c r="G1911" s="103">
        <v>4.5575999999999998E-2</v>
      </c>
      <c r="H1911" s="103">
        <v>4.5400000000000003E-2</v>
      </c>
      <c r="I1911" s="103">
        <v>4.5928000000000004E-2</v>
      </c>
      <c r="J1911" s="103"/>
      <c r="K1911" s="103">
        <v>4.7676999999999997E-2</v>
      </c>
    </row>
    <row r="1912" spans="4:11" ht="15.75" customHeight="1" x14ac:dyDescent="0.25">
      <c r="D1912" s="33"/>
      <c r="E1912" s="33"/>
      <c r="F1912" s="81">
        <v>39302</v>
      </c>
      <c r="G1912" s="103">
        <v>4.6578000000000001E-2</v>
      </c>
      <c r="H1912" s="103">
        <v>4.6557000000000001E-2</v>
      </c>
      <c r="I1912" s="103">
        <v>4.7173E-2</v>
      </c>
      <c r="J1912" s="103"/>
      <c r="K1912" s="103">
        <v>4.8766999999999998E-2</v>
      </c>
    </row>
    <row r="1913" spans="4:11" ht="15.75" customHeight="1" x14ac:dyDescent="0.25">
      <c r="D1913" s="33"/>
      <c r="E1913" s="33"/>
      <c r="F1913" s="81">
        <v>39303</v>
      </c>
      <c r="G1913" s="103">
        <v>4.4404000000000006E-2</v>
      </c>
      <c r="H1913" s="103">
        <v>4.4733000000000002E-2</v>
      </c>
      <c r="I1913" s="103">
        <v>4.5643999999999997E-2</v>
      </c>
      <c r="J1913" s="103"/>
      <c r="K1913" s="103">
        <v>4.7678000000000005E-2</v>
      </c>
    </row>
    <row r="1914" spans="4:11" ht="15.75" customHeight="1" x14ac:dyDescent="0.25">
      <c r="D1914" s="33"/>
      <c r="E1914" s="33"/>
      <c r="F1914" s="81">
        <v>39304</v>
      </c>
      <c r="G1914" s="103">
        <v>4.4561999999999997E-2</v>
      </c>
      <c r="H1914" s="103">
        <v>4.4915000000000004E-2</v>
      </c>
      <c r="I1914" s="103">
        <v>4.5926000000000002E-2</v>
      </c>
      <c r="J1914" s="103"/>
      <c r="K1914" s="103">
        <v>4.8076000000000001E-2</v>
      </c>
    </row>
    <row r="1915" spans="4:11" ht="15.75" customHeight="1" x14ac:dyDescent="0.25">
      <c r="D1915" s="33"/>
      <c r="E1915" s="33"/>
      <c r="F1915" s="81">
        <v>39307</v>
      </c>
      <c r="G1915" s="103">
        <v>4.4139999999999999E-2</v>
      </c>
      <c r="H1915" s="103">
        <v>4.4428000000000002E-2</v>
      </c>
      <c r="I1915" s="103">
        <v>4.5392999999999996E-2</v>
      </c>
      <c r="J1915" s="103"/>
      <c r="K1915" s="103">
        <v>4.7599000000000002E-2</v>
      </c>
    </row>
    <row r="1916" spans="4:11" ht="15.75" customHeight="1" x14ac:dyDescent="0.25">
      <c r="D1916" s="33"/>
      <c r="E1916" s="33"/>
      <c r="F1916" s="81">
        <v>39308</v>
      </c>
      <c r="G1916" s="103">
        <v>4.3634000000000006E-2</v>
      </c>
      <c r="H1916" s="103">
        <v>4.3818999999999997E-2</v>
      </c>
      <c r="I1916" s="103">
        <v>4.4825999999999998E-2</v>
      </c>
      <c r="J1916" s="103"/>
      <c r="K1916" s="103">
        <v>4.7243000000000007E-2</v>
      </c>
    </row>
    <row r="1917" spans="4:11" ht="15.75" customHeight="1" x14ac:dyDescent="0.25">
      <c r="D1917" s="33"/>
      <c r="E1917" s="33"/>
      <c r="F1917" s="81">
        <v>39309</v>
      </c>
      <c r="G1917" s="103">
        <v>4.2874999999999996E-2</v>
      </c>
      <c r="H1917" s="103">
        <v>4.3149E-2</v>
      </c>
      <c r="I1917" s="103">
        <v>4.4507000000000005E-2</v>
      </c>
      <c r="J1917" s="103"/>
      <c r="K1917" s="103">
        <v>4.7243000000000007E-2</v>
      </c>
    </row>
    <row r="1918" spans="4:11" ht="15.75" customHeight="1" x14ac:dyDescent="0.25">
      <c r="D1918" s="33"/>
      <c r="E1918" s="33"/>
      <c r="F1918" s="81">
        <v>39310</v>
      </c>
      <c r="G1918" s="103">
        <v>4.2116000000000001E-2</v>
      </c>
      <c r="H1918" s="103">
        <v>4.2419000000000005E-2</v>
      </c>
      <c r="I1918" s="103">
        <v>4.3589000000000003E-2</v>
      </c>
      <c r="J1918" s="103"/>
      <c r="K1918" s="103">
        <v>4.6571999999999995E-2</v>
      </c>
    </row>
    <row r="1919" spans="4:11" ht="15.75" customHeight="1" x14ac:dyDescent="0.25">
      <c r="D1919" s="33"/>
      <c r="E1919" s="33"/>
      <c r="F1919" s="81">
        <v>39311</v>
      </c>
      <c r="G1919" s="103">
        <v>4.1845999999999994E-2</v>
      </c>
      <c r="H1919" s="103">
        <v>4.2411999999999998E-2</v>
      </c>
      <c r="I1919" s="103">
        <v>4.3585000000000006E-2</v>
      </c>
      <c r="J1919" s="103"/>
      <c r="K1919" s="103">
        <v>4.6847E-2</v>
      </c>
    </row>
    <row r="1920" spans="4:11" ht="15.75" customHeight="1" x14ac:dyDescent="0.25">
      <c r="D1920" s="33"/>
      <c r="E1920" s="33"/>
      <c r="F1920" s="81">
        <v>39314</v>
      </c>
      <c r="G1920" s="103">
        <v>4.0830999999999999E-2</v>
      </c>
      <c r="H1920" s="103">
        <v>4.1498E-2</v>
      </c>
      <c r="I1920" s="103">
        <v>4.2950000000000002E-2</v>
      </c>
      <c r="J1920" s="103"/>
      <c r="K1920" s="103">
        <v>4.6257E-2</v>
      </c>
    </row>
    <row r="1921" spans="4:11" ht="15.75" customHeight="1" x14ac:dyDescent="0.25">
      <c r="D1921" s="33"/>
      <c r="E1921" s="33"/>
      <c r="F1921" s="81">
        <v>39315</v>
      </c>
      <c r="G1921" s="103">
        <v>4.0236000000000001E-2</v>
      </c>
      <c r="H1921" s="103">
        <v>4.0765999999999997E-2</v>
      </c>
      <c r="I1921" s="103">
        <v>4.2527000000000002E-2</v>
      </c>
      <c r="J1921" s="103"/>
      <c r="K1921" s="103">
        <v>4.5904E-2</v>
      </c>
    </row>
    <row r="1922" spans="4:11" ht="15.75" customHeight="1" x14ac:dyDescent="0.25">
      <c r="D1922" s="33"/>
      <c r="E1922" s="33"/>
      <c r="F1922" s="81">
        <v>39316</v>
      </c>
      <c r="G1922" s="103">
        <v>4.1826000000000002E-2</v>
      </c>
      <c r="H1922" s="103">
        <v>4.2222000000000003E-2</v>
      </c>
      <c r="I1922" s="103">
        <v>4.3720999999999996E-2</v>
      </c>
      <c r="J1922" s="103"/>
      <c r="K1922" s="103">
        <v>4.6452E-2</v>
      </c>
    </row>
    <row r="1923" spans="4:11" ht="15.75" customHeight="1" x14ac:dyDescent="0.25">
      <c r="D1923" s="33"/>
      <c r="E1923" s="33"/>
      <c r="F1923" s="81">
        <v>39317</v>
      </c>
      <c r="G1923" s="103">
        <v>4.2495999999999999E-2</v>
      </c>
      <c r="H1923" s="103">
        <v>4.2830000000000007E-2</v>
      </c>
      <c r="I1923" s="103">
        <v>4.4073000000000001E-2</v>
      </c>
      <c r="J1923" s="103"/>
      <c r="K1923" s="103">
        <v>4.6452E-2</v>
      </c>
    </row>
    <row r="1924" spans="4:11" ht="15.75" customHeight="1" x14ac:dyDescent="0.25">
      <c r="D1924" s="33"/>
      <c r="E1924" s="33"/>
      <c r="F1924" s="81">
        <v>39318</v>
      </c>
      <c r="G1924" s="103">
        <v>4.2903999999999998E-2</v>
      </c>
      <c r="H1924" s="103">
        <v>4.2885E-2</v>
      </c>
      <c r="I1924" s="103">
        <v>4.4104999999999998E-2</v>
      </c>
      <c r="J1924" s="103"/>
      <c r="K1924" s="103">
        <v>4.6155999999999996E-2</v>
      </c>
    </row>
    <row r="1925" spans="4:11" ht="15.75" customHeight="1" x14ac:dyDescent="0.25">
      <c r="D1925" s="33"/>
      <c r="E1925" s="33"/>
      <c r="F1925" s="81">
        <v>39321</v>
      </c>
      <c r="G1925" s="103">
        <v>4.2049000000000003E-2</v>
      </c>
      <c r="H1925" s="103">
        <v>4.2085999999999998E-2</v>
      </c>
      <c r="I1925" s="103">
        <v>4.3361000000000004E-2</v>
      </c>
      <c r="J1925" s="103"/>
      <c r="K1925" s="103">
        <v>4.5627000000000001E-2</v>
      </c>
    </row>
    <row r="1926" spans="4:11" ht="15.75" customHeight="1" x14ac:dyDescent="0.25">
      <c r="D1926" s="33"/>
      <c r="E1926" s="33"/>
      <c r="F1926" s="81">
        <v>39322</v>
      </c>
      <c r="G1926" s="103">
        <v>4.0683999999999998E-2</v>
      </c>
      <c r="H1926" s="103">
        <v>4.0800000000000003E-2</v>
      </c>
      <c r="I1926" s="103">
        <v>4.2160999999999997E-2</v>
      </c>
      <c r="J1926" s="103"/>
      <c r="K1926" s="103">
        <v>4.5061999999999998E-2</v>
      </c>
    </row>
    <row r="1927" spans="4:11" ht="15.75" customHeight="1" x14ac:dyDescent="0.25">
      <c r="D1927" s="33"/>
      <c r="E1927" s="33"/>
      <c r="F1927" s="81">
        <v>39323</v>
      </c>
      <c r="G1927" s="103">
        <v>4.1611000000000002E-2</v>
      </c>
      <c r="H1927" s="103">
        <v>4.1712999999999993E-2</v>
      </c>
      <c r="I1927" s="103">
        <v>4.2969E-2</v>
      </c>
      <c r="J1927" s="103"/>
      <c r="K1927" s="103">
        <v>4.5587000000000003E-2</v>
      </c>
    </row>
    <row r="1928" spans="4:11" ht="15.75" customHeight="1" x14ac:dyDescent="0.25">
      <c r="D1928" s="33"/>
      <c r="E1928" s="33"/>
      <c r="F1928" s="81">
        <v>39324</v>
      </c>
      <c r="G1928" s="103">
        <v>4.0903999999999996E-2</v>
      </c>
      <c r="H1928" s="103">
        <v>4.122E-2</v>
      </c>
      <c r="I1928" s="103">
        <v>4.2262000000000001E-2</v>
      </c>
      <c r="J1928" s="103"/>
      <c r="K1928" s="103">
        <v>4.5060999999999997E-2</v>
      </c>
    </row>
    <row r="1929" spans="4:11" ht="15.75" customHeight="1" x14ac:dyDescent="0.25">
      <c r="D1929" s="33"/>
      <c r="E1929" s="33"/>
      <c r="F1929" s="81">
        <v>39325</v>
      </c>
      <c r="G1929" s="103">
        <v>4.1319999999999996E-2</v>
      </c>
      <c r="H1929" s="103">
        <v>4.1452000000000003E-2</v>
      </c>
      <c r="I1929" s="103">
        <v>4.2442000000000001E-2</v>
      </c>
      <c r="J1929" s="103"/>
      <c r="K1929" s="103">
        <v>4.5292000000000006E-2</v>
      </c>
    </row>
    <row r="1930" spans="4:11" ht="15.75" customHeight="1" x14ac:dyDescent="0.25">
      <c r="D1930" s="33"/>
      <c r="E1930" s="33"/>
      <c r="F1930" s="81">
        <v>39329</v>
      </c>
      <c r="G1930" s="103">
        <v>4.1238999999999998E-2</v>
      </c>
      <c r="H1930" s="103">
        <v>4.1383999999999997E-2</v>
      </c>
      <c r="I1930" s="103">
        <v>4.2548000000000002E-2</v>
      </c>
      <c r="J1930" s="103"/>
      <c r="K1930" s="103">
        <v>4.5465999999999999E-2</v>
      </c>
    </row>
    <row r="1931" spans="4:11" ht="15.75" customHeight="1" x14ac:dyDescent="0.25">
      <c r="D1931" s="33"/>
      <c r="E1931" s="33"/>
      <c r="F1931" s="81">
        <v>39330</v>
      </c>
      <c r="G1931" s="103">
        <v>4.0079000000000004E-2</v>
      </c>
      <c r="H1931" s="103">
        <v>4.0153999999999995E-2</v>
      </c>
      <c r="I1931" s="103">
        <v>4.1459000000000003E-2</v>
      </c>
      <c r="J1931" s="103"/>
      <c r="K1931" s="103">
        <v>4.4669E-2</v>
      </c>
    </row>
    <row r="1932" spans="4:11" ht="15.75" customHeight="1" x14ac:dyDescent="0.25">
      <c r="D1932" s="33"/>
      <c r="E1932" s="33"/>
      <c r="F1932" s="81">
        <v>39331</v>
      </c>
      <c r="G1932" s="103">
        <v>4.0824999999999993E-2</v>
      </c>
      <c r="H1932" s="103">
        <v>4.0888000000000001E-2</v>
      </c>
      <c r="I1932" s="103">
        <v>4.2091000000000003E-2</v>
      </c>
      <c r="J1932" s="103"/>
      <c r="K1932" s="103">
        <v>4.5075999999999998E-2</v>
      </c>
    </row>
    <row r="1933" spans="4:11" ht="15.75" customHeight="1" x14ac:dyDescent="0.25">
      <c r="D1933" s="33"/>
      <c r="E1933" s="33"/>
      <c r="F1933" s="81">
        <v>39332</v>
      </c>
      <c r="G1933" s="103">
        <v>3.8997999999999998E-2</v>
      </c>
      <c r="H1933" s="103">
        <v>3.9213999999999999E-2</v>
      </c>
      <c r="I1933" s="103">
        <v>4.0407999999999999E-2</v>
      </c>
      <c r="J1933" s="103"/>
      <c r="K1933" s="103">
        <v>4.3815999999999994E-2</v>
      </c>
    </row>
    <row r="1934" spans="4:11" ht="15.75" customHeight="1" x14ac:dyDescent="0.25">
      <c r="D1934" s="33"/>
      <c r="E1934" s="33"/>
      <c r="F1934" s="81">
        <v>39335</v>
      </c>
      <c r="G1934" s="103">
        <v>3.8498000000000004E-2</v>
      </c>
      <c r="H1934" s="103">
        <v>3.8655000000000002E-2</v>
      </c>
      <c r="I1934" s="103">
        <v>3.9849000000000002E-2</v>
      </c>
      <c r="J1934" s="103"/>
      <c r="K1934" s="103">
        <v>4.3220000000000001E-2</v>
      </c>
    </row>
    <row r="1935" spans="4:11" ht="15.75" customHeight="1" x14ac:dyDescent="0.25">
      <c r="D1935" s="33"/>
      <c r="E1935" s="33"/>
      <c r="F1935" s="81">
        <v>39336</v>
      </c>
      <c r="G1935" s="103">
        <v>3.9410000000000001E-2</v>
      </c>
      <c r="H1935" s="103">
        <v>3.9571999999999996E-2</v>
      </c>
      <c r="I1935" s="103">
        <v>4.0651E-2</v>
      </c>
      <c r="J1935" s="103"/>
      <c r="K1935" s="103">
        <v>4.3678999999999996E-2</v>
      </c>
    </row>
    <row r="1936" spans="4:11" ht="15.75" customHeight="1" x14ac:dyDescent="0.25">
      <c r="D1936" s="33"/>
      <c r="E1936" s="33"/>
      <c r="F1936" s="81">
        <v>39337</v>
      </c>
      <c r="G1936" s="103">
        <v>3.9576E-2</v>
      </c>
      <c r="H1936" s="103">
        <v>3.9813999999999995E-2</v>
      </c>
      <c r="I1936" s="103">
        <v>4.1070999999999996E-2</v>
      </c>
      <c r="J1936" s="103"/>
      <c r="K1936" s="103">
        <v>4.4101999999999995E-2</v>
      </c>
    </row>
    <row r="1937" spans="4:11" ht="15.75" customHeight="1" x14ac:dyDescent="0.25">
      <c r="D1937" s="33"/>
      <c r="E1937" s="33"/>
      <c r="F1937" s="81">
        <v>39338</v>
      </c>
      <c r="G1937" s="103">
        <v>4.0243000000000001E-2</v>
      </c>
      <c r="H1937" s="103">
        <v>4.0490000000000005E-2</v>
      </c>
      <c r="I1937" s="103">
        <v>4.1775E-2</v>
      </c>
      <c r="J1937" s="103"/>
      <c r="K1937" s="103">
        <v>4.4642999999999995E-2</v>
      </c>
    </row>
    <row r="1938" spans="4:11" ht="15.75" customHeight="1" x14ac:dyDescent="0.25">
      <c r="D1938" s="33"/>
      <c r="E1938" s="33"/>
      <c r="F1938" s="81">
        <v>39339</v>
      </c>
      <c r="G1938" s="103">
        <v>4.0327000000000002E-2</v>
      </c>
      <c r="H1938" s="103">
        <v>4.0476999999999999E-2</v>
      </c>
      <c r="I1938" s="103">
        <v>4.1703999999999998E-2</v>
      </c>
      <c r="J1938" s="103"/>
      <c r="K1938" s="103">
        <v>4.4544E-2</v>
      </c>
    </row>
    <row r="1939" spans="4:11" ht="15.75" customHeight="1" x14ac:dyDescent="0.25">
      <c r="D1939" s="33"/>
      <c r="E1939" s="33"/>
      <c r="F1939" s="81">
        <v>39342</v>
      </c>
      <c r="G1939" s="103">
        <v>4.0662999999999998E-2</v>
      </c>
      <c r="H1939" s="103">
        <v>4.0784000000000001E-2</v>
      </c>
      <c r="I1939" s="103">
        <v>4.2022000000000004E-2</v>
      </c>
      <c r="J1939" s="103"/>
      <c r="K1939" s="103">
        <v>4.4660000000000005E-2</v>
      </c>
    </row>
    <row r="1940" spans="4:11" ht="15.75" customHeight="1" x14ac:dyDescent="0.25">
      <c r="D1940" s="33"/>
      <c r="E1940" s="33"/>
      <c r="F1940" s="81">
        <v>39343</v>
      </c>
      <c r="G1940" s="103">
        <v>3.9738000000000002E-2</v>
      </c>
      <c r="H1940" s="103">
        <v>3.9909E-2</v>
      </c>
      <c r="I1940" s="103">
        <v>4.1492000000000001E-2</v>
      </c>
      <c r="J1940" s="103"/>
      <c r="K1940" s="103">
        <v>4.4717E-2</v>
      </c>
    </row>
    <row r="1941" spans="4:11" ht="15.75" customHeight="1" x14ac:dyDescent="0.25">
      <c r="D1941" s="33"/>
      <c r="E1941" s="33"/>
      <c r="F1941" s="81">
        <v>39344</v>
      </c>
      <c r="G1941" s="103">
        <v>3.9904999999999996E-2</v>
      </c>
      <c r="H1941" s="103">
        <v>4.0278000000000001E-2</v>
      </c>
      <c r="I1941" s="103">
        <v>4.2057999999999998E-2</v>
      </c>
      <c r="J1941" s="103"/>
      <c r="K1941" s="103">
        <v>4.5457999999999998E-2</v>
      </c>
    </row>
    <row r="1942" spans="4:11" ht="15.75" customHeight="1" x14ac:dyDescent="0.25">
      <c r="D1942" s="33"/>
      <c r="E1942" s="33"/>
      <c r="F1942" s="81">
        <v>39345</v>
      </c>
      <c r="G1942" s="103">
        <v>4.1087999999999993E-2</v>
      </c>
      <c r="H1942" s="103">
        <v>4.1708999999999996E-2</v>
      </c>
      <c r="I1942" s="103">
        <v>4.3623000000000002E-2</v>
      </c>
      <c r="J1942" s="103"/>
      <c r="K1942" s="103">
        <v>4.6957000000000006E-2</v>
      </c>
    </row>
    <row r="1943" spans="4:11" ht="15.75" customHeight="1" x14ac:dyDescent="0.25">
      <c r="D1943" s="33"/>
      <c r="E1943" s="33"/>
      <c r="F1943" s="81">
        <v>39346</v>
      </c>
      <c r="G1943" s="103">
        <v>4.0327000000000002E-2</v>
      </c>
      <c r="H1943" s="103">
        <v>4.0948000000000005E-2</v>
      </c>
      <c r="I1943" s="103">
        <v>4.2911999999999999E-2</v>
      </c>
      <c r="J1943" s="103"/>
      <c r="K1943" s="103">
        <v>4.6203000000000001E-2</v>
      </c>
    </row>
    <row r="1944" spans="4:11" ht="15.75" customHeight="1" x14ac:dyDescent="0.25">
      <c r="D1944" s="33"/>
      <c r="E1944" s="33"/>
      <c r="F1944" s="81">
        <v>39349</v>
      </c>
      <c r="G1944" s="103">
        <v>4.0411999999999997E-2</v>
      </c>
      <c r="H1944" s="103">
        <v>4.0945000000000002E-2</v>
      </c>
      <c r="I1944" s="103">
        <v>4.3019000000000002E-2</v>
      </c>
      <c r="J1944" s="103"/>
      <c r="K1944" s="103">
        <v>4.6281999999999997E-2</v>
      </c>
    </row>
    <row r="1945" spans="4:11" ht="15.75" customHeight="1" x14ac:dyDescent="0.25">
      <c r="D1945" s="33"/>
      <c r="E1945" s="33"/>
      <c r="F1945" s="81">
        <v>39350</v>
      </c>
      <c r="G1945" s="103">
        <v>3.9902E-2</v>
      </c>
      <c r="H1945" s="103">
        <v>4.0438999999999996E-2</v>
      </c>
      <c r="I1945" s="103">
        <v>4.2628000000000006E-2</v>
      </c>
      <c r="J1945" s="103"/>
      <c r="K1945" s="103">
        <v>4.6241999999999998E-2</v>
      </c>
    </row>
    <row r="1946" spans="4:11" ht="15.75" customHeight="1" x14ac:dyDescent="0.25">
      <c r="D1946" s="33"/>
      <c r="E1946" s="33"/>
      <c r="F1946" s="81">
        <v>39351</v>
      </c>
      <c r="G1946" s="103">
        <v>3.9815999999999997E-2</v>
      </c>
      <c r="H1946" s="103">
        <v>4.0309999999999999E-2</v>
      </c>
      <c r="I1946" s="103">
        <v>4.2592999999999999E-2</v>
      </c>
      <c r="J1946" s="103"/>
      <c r="K1946" s="103">
        <v>4.6201999999999993E-2</v>
      </c>
    </row>
    <row r="1947" spans="4:11" ht="15.75" customHeight="1" x14ac:dyDescent="0.25">
      <c r="D1947" s="33"/>
      <c r="E1947" s="33"/>
      <c r="F1947" s="81">
        <v>39352</v>
      </c>
      <c r="G1947" s="103">
        <v>3.9425000000000002E-2</v>
      </c>
      <c r="H1947" s="103">
        <v>3.9867E-2</v>
      </c>
      <c r="I1947" s="103">
        <v>4.2131000000000002E-2</v>
      </c>
      <c r="J1947" s="103"/>
      <c r="K1947" s="103">
        <v>4.5629999999999997E-2</v>
      </c>
    </row>
    <row r="1948" spans="4:11" ht="15.75" customHeight="1" x14ac:dyDescent="0.25">
      <c r="D1948" s="33"/>
      <c r="E1948" s="33"/>
      <c r="F1948" s="81">
        <v>39353</v>
      </c>
      <c r="G1948" s="103">
        <v>3.9834999999999995E-2</v>
      </c>
      <c r="H1948" s="103">
        <v>4.0167000000000001E-2</v>
      </c>
      <c r="I1948" s="103">
        <v>4.2430000000000002E-2</v>
      </c>
      <c r="J1948" s="103"/>
      <c r="K1948" s="103">
        <v>4.5865000000000003E-2</v>
      </c>
    </row>
    <row r="1949" spans="4:11" ht="15.75" customHeight="1" x14ac:dyDescent="0.25">
      <c r="D1949" s="33"/>
      <c r="E1949" s="33"/>
      <c r="F1949" s="81">
        <v>39356</v>
      </c>
      <c r="G1949" s="103">
        <v>3.9999E-2</v>
      </c>
      <c r="H1949" s="103">
        <v>4.0162000000000003E-2</v>
      </c>
      <c r="I1949" s="103">
        <v>4.2289E-2</v>
      </c>
      <c r="J1949" s="103"/>
      <c r="K1949" s="103">
        <v>4.5452000000000006E-2</v>
      </c>
    </row>
    <row r="1950" spans="4:11" ht="15.75" customHeight="1" x14ac:dyDescent="0.25">
      <c r="D1950" s="33"/>
      <c r="E1950" s="33"/>
      <c r="F1950" s="81">
        <v>39357</v>
      </c>
      <c r="G1950" s="103">
        <v>3.9668999999999996E-2</v>
      </c>
      <c r="H1950" s="103">
        <v>3.9906000000000004E-2</v>
      </c>
      <c r="I1950" s="103">
        <v>4.1973999999999997E-2</v>
      </c>
      <c r="J1950" s="103"/>
      <c r="K1950" s="103">
        <v>4.5216000000000006E-2</v>
      </c>
    </row>
    <row r="1951" spans="4:11" ht="15.75" customHeight="1" x14ac:dyDescent="0.25">
      <c r="D1951" s="33"/>
      <c r="E1951" s="33"/>
      <c r="F1951" s="81">
        <v>39358</v>
      </c>
      <c r="G1951" s="103">
        <v>4.0163000000000004E-2</v>
      </c>
      <c r="H1951" s="103">
        <v>4.0468999999999998E-2</v>
      </c>
      <c r="I1951" s="103">
        <v>4.2464000000000002E-2</v>
      </c>
      <c r="J1951" s="103"/>
      <c r="K1951" s="103">
        <v>4.5587999999999997E-2</v>
      </c>
    </row>
    <row r="1952" spans="4:11" ht="15.75" customHeight="1" x14ac:dyDescent="0.25">
      <c r="D1952" s="33"/>
      <c r="E1952" s="33"/>
      <c r="F1952" s="81">
        <v>39359</v>
      </c>
      <c r="G1952" s="103">
        <v>3.9749E-2</v>
      </c>
      <c r="H1952" s="103">
        <v>4.0023000000000003E-2</v>
      </c>
      <c r="I1952" s="103">
        <v>4.1973000000000003E-2</v>
      </c>
      <c r="J1952" s="103"/>
      <c r="K1952" s="103">
        <v>4.5096999999999998E-2</v>
      </c>
    </row>
    <row r="1953" spans="4:11" ht="15.75" customHeight="1" x14ac:dyDescent="0.25">
      <c r="D1953" s="33"/>
      <c r="E1953" s="33"/>
      <c r="F1953" s="81">
        <v>39360</v>
      </c>
      <c r="G1953" s="103">
        <v>4.0743000000000001E-2</v>
      </c>
      <c r="H1953" s="103">
        <v>4.1147000000000003E-2</v>
      </c>
      <c r="I1953" s="103">
        <v>4.3307999999999999E-2</v>
      </c>
      <c r="J1953" s="103"/>
      <c r="K1953" s="103">
        <v>4.6356000000000001E-2</v>
      </c>
    </row>
    <row r="1954" spans="4:11" ht="15.75" customHeight="1" x14ac:dyDescent="0.25">
      <c r="D1954" s="33"/>
      <c r="E1954" s="33"/>
      <c r="F1954" s="81">
        <v>39364</v>
      </c>
      <c r="G1954" s="103">
        <v>4.1243999999999996E-2</v>
      </c>
      <c r="H1954" s="103">
        <v>4.1653000000000003E-2</v>
      </c>
      <c r="I1954" s="103">
        <v>4.3733000000000001E-2</v>
      </c>
      <c r="J1954" s="103"/>
      <c r="K1954" s="103">
        <v>4.6475000000000002E-2</v>
      </c>
    </row>
    <row r="1955" spans="4:11" ht="15.75" customHeight="1" x14ac:dyDescent="0.25">
      <c r="D1955" s="33"/>
      <c r="E1955" s="33"/>
      <c r="F1955" s="81">
        <v>39365</v>
      </c>
      <c r="G1955" s="103">
        <v>4.1412000000000004E-2</v>
      </c>
      <c r="H1955" s="103">
        <v>4.165E-2</v>
      </c>
      <c r="I1955" s="103">
        <v>4.3661999999999999E-2</v>
      </c>
      <c r="J1955" s="103"/>
      <c r="K1955" s="103">
        <v>4.6494999999999995E-2</v>
      </c>
    </row>
    <row r="1956" spans="4:11" ht="15.75" customHeight="1" x14ac:dyDescent="0.25">
      <c r="D1956" s="33"/>
      <c r="E1956" s="33"/>
      <c r="F1956" s="81">
        <v>39366</v>
      </c>
      <c r="G1956" s="103">
        <v>4.1162000000000004E-2</v>
      </c>
      <c r="H1956" s="103">
        <v>4.1327999999999997E-2</v>
      </c>
      <c r="I1956" s="103">
        <v>4.3379000000000001E-2</v>
      </c>
      <c r="J1956" s="103"/>
      <c r="K1956" s="103">
        <v>4.6355000000000007E-2</v>
      </c>
    </row>
    <row r="1957" spans="4:11" ht="15.75" customHeight="1" x14ac:dyDescent="0.25">
      <c r="D1957" s="33"/>
      <c r="E1957" s="33"/>
      <c r="F1957" s="81">
        <v>39367</v>
      </c>
      <c r="G1957" s="103">
        <v>4.2257999999999997E-2</v>
      </c>
      <c r="H1957" s="103">
        <v>4.2342999999999999E-2</v>
      </c>
      <c r="I1957" s="103">
        <v>4.4126000000000005E-2</v>
      </c>
      <c r="J1957" s="103"/>
      <c r="K1957" s="103">
        <v>4.6811999999999993E-2</v>
      </c>
    </row>
    <row r="1958" spans="4:11" ht="15.75" customHeight="1" x14ac:dyDescent="0.25">
      <c r="D1958" s="33"/>
      <c r="E1958" s="33"/>
      <c r="F1958" s="81">
        <v>39370</v>
      </c>
      <c r="G1958" s="103">
        <v>4.2175999999999998E-2</v>
      </c>
      <c r="H1958" s="103">
        <v>4.2212E-2</v>
      </c>
      <c r="I1958" s="103">
        <v>4.3983999999999995E-2</v>
      </c>
      <c r="J1958" s="103"/>
      <c r="K1958" s="103">
        <v>4.6772000000000001E-2</v>
      </c>
    </row>
    <row r="1959" spans="4:11" ht="15.75" customHeight="1" x14ac:dyDescent="0.25">
      <c r="D1959" s="33"/>
      <c r="E1959" s="33"/>
      <c r="F1959" s="81">
        <v>39371</v>
      </c>
      <c r="G1959" s="103">
        <v>4.1252000000000004E-2</v>
      </c>
      <c r="H1959" s="103">
        <v>4.1375000000000002E-2</v>
      </c>
      <c r="I1959" s="103">
        <v>4.3380000000000002E-2</v>
      </c>
      <c r="J1959" s="103"/>
      <c r="K1959" s="103">
        <v>4.6473000000000007E-2</v>
      </c>
    </row>
    <row r="1960" spans="4:11" ht="15.75" customHeight="1" x14ac:dyDescent="0.25">
      <c r="D1960" s="33"/>
      <c r="E1960" s="33"/>
      <c r="F1960" s="81">
        <v>39372</v>
      </c>
      <c r="G1960" s="103">
        <v>3.9738999999999997E-2</v>
      </c>
      <c r="H1960" s="103">
        <v>3.9897999999999996E-2</v>
      </c>
      <c r="I1960" s="103">
        <v>4.2072000000000005E-2</v>
      </c>
      <c r="J1960" s="103"/>
      <c r="K1960" s="103">
        <v>4.5522E-2</v>
      </c>
    </row>
    <row r="1961" spans="4:11" ht="15.75" customHeight="1" x14ac:dyDescent="0.25">
      <c r="D1961" s="33"/>
      <c r="E1961" s="33"/>
      <c r="F1961" s="81">
        <v>39373</v>
      </c>
      <c r="G1961" s="103">
        <v>3.9064999999999996E-2</v>
      </c>
      <c r="H1961" s="103">
        <v>3.9190999999999997E-2</v>
      </c>
      <c r="I1961" s="103">
        <v>4.1402999999999995E-2</v>
      </c>
      <c r="J1961" s="103"/>
      <c r="K1961" s="103">
        <v>4.4893000000000002E-2</v>
      </c>
    </row>
    <row r="1962" spans="4:11" ht="15.75" customHeight="1" x14ac:dyDescent="0.25">
      <c r="D1962" s="33"/>
      <c r="E1962" s="33"/>
      <c r="F1962" s="81">
        <v>39374</v>
      </c>
      <c r="G1962" s="103">
        <v>3.7797999999999998E-2</v>
      </c>
      <c r="H1962" s="103">
        <v>3.7960000000000001E-2</v>
      </c>
      <c r="I1962" s="103">
        <v>4.0278000000000001E-2</v>
      </c>
      <c r="J1962" s="103"/>
      <c r="K1962" s="103">
        <v>4.3914999999999996E-2</v>
      </c>
    </row>
    <row r="1963" spans="4:11" ht="15.75" customHeight="1" x14ac:dyDescent="0.25">
      <c r="D1963" s="33"/>
      <c r="E1963" s="33"/>
      <c r="F1963" s="81">
        <v>39377</v>
      </c>
      <c r="G1963" s="103">
        <v>3.8552000000000003E-2</v>
      </c>
      <c r="H1963" s="103">
        <v>3.8656000000000003E-2</v>
      </c>
      <c r="I1963" s="103">
        <v>4.0837000000000005E-2</v>
      </c>
      <c r="J1963" s="103"/>
      <c r="K1963" s="103">
        <v>4.4108000000000001E-2</v>
      </c>
    </row>
    <row r="1964" spans="4:11" ht="15.75" customHeight="1" x14ac:dyDescent="0.25">
      <c r="D1964" s="33"/>
      <c r="E1964" s="33"/>
      <c r="F1964" s="81">
        <v>39378</v>
      </c>
      <c r="G1964" s="103">
        <v>3.8128000000000002E-2</v>
      </c>
      <c r="H1964" s="103">
        <v>3.8202E-2</v>
      </c>
      <c r="I1964" s="103">
        <v>4.0555000000000001E-2</v>
      </c>
      <c r="J1964" s="103"/>
      <c r="K1964" s="103">
        <v>4.4029999999999993E-2</v>
      </c>
    </row>
    <row r="1965" spans="4:11" ht="15.75" customHeight="1" x14ac:dyDescent="0.25">
      <c r="D1965" s="33"/>
      <c r="E1965" s="33"/>
      <c r="F1965" s="81">
        <v>39379</v>
      </c>
      <c r="G1965" s="103">
        <v>3.7366000000000003E-2</v>
      </c>
      <c r="H1965" s="103">
        <v>3.7364000000000001E-2</v>
      </c>
      <c r="I1965" s="103">
        <v>3.9854000000000001E-2</v>
      </c>
      <c r="J1965" s="103"/>
      <c r="K1965" s="103">
        <v>4.3388000000000003E-2</v>
      </c>
    </row>
    <row r="1966" spans="4:11" ht="15.75" customHeight="1" x14ac:dyDescent="0.25">
      <c r="D1966" s="33"/>
      <c r="E1966" s="33"/>
      <c r="F1966" s="81">
        <v>39380</v>
      </c>
      <c r="G1966" s="103">
        <v>3.7641000000000001E-2</v>
      </c>
      <c r="H1966" s="103">
        <v>3.7677000000000002E-2</v>
      </c>
      <c r="I1966" s="103">
        <v>4.0236999999999995E-2</v>
      </c>
      <c r="J1966" s="103"/>
      <c r="K1966" s="103">
        <v>4.3775000000000001E-2</v>
      </c>
    </row>
    <row r="1967" spans="4:11" ht="15.75" customHeight="1" x14ac:dyDescent="0.25">
      <c r="D1967" s="33"/>
      <c r="E1967" s="33"/>
      <c r="F1967" s="81">
        <v>39381</v>
      </c>
      <c r="G1967" s="103">
        <v>3.7723E-2</v>
      </c>
      <c r="H1967" s="103">
        <v>3.7719999999999997E-2</v>
      </c>
      <c r="I1967" s="103">
        <v>4.0527000000000001E-2</v>
      </c>
      <c r="J1967" s="103"/>
      <c r="K1967" s="103">
        <v>4.4005999999999997E-2</v>
      </c>
    </row>
    <row r="1968" spans="4:11" ht="15.75" customHeight="1" x14ac:dyDescent="0.25">
      <c r="D1968" s="33"/>
      <c r="E1968" s="33"/>
      <c r="F1968" s="81">
        <v>39384</v>
      </c>
      <c r="G1968" s="103">
        <v>3.7969000000000003E-2</v>
      </c>
      <c r="H1968" s="103">
        <v>3.7970000000000004E-2</v>
      </c>
      <c r="I1968" s="103">
        <v>4.0492E-2</v>
      </c>
      <c r="J1968" s="103"/>
      <c r="K1968" s="103">
        <v>4.3811000000000003E-2</v>
      </c>
    </row>
    <row r="1969" spans="4:11" ht="15.75" customHeight="1" x14ac:dyDescent="0.25">
      <c r="D1969" s="33"/>
      <c r="E1969" s="33"/>
      <c r="F1969" s="81">
        <v>39385</v>
      </c>
      <c r="G1969" s="103">
        <v>3.8051000000000001E-2</v>
      </c>
      <c r="H1969" s="103">
        <v>3.7898999999999995E-2</v>
      </c>
      <c r="I1969" s="103">
        <v>4.0457E-2</v>
      </c>
      <c r="J1969" s="103"/>
      <c r="K1969" s="103">
        <v>4.3789999999999996E-2</v>
      </c>
    </row>
    <row r="1970" spans="4:11" ht="15.75" customHeight="1" x14ac:dyDescent="0.25">
      <c r="D1970" s="33"/>
      <c r="E1970" s="33"/>
      <c r="F1970" s="81">
        <v>39386</v>
      </c>
      <c r="G1970" s="103">
        <v>3.9452000000000001E-2</v>
      </c>
      <c r="H1970" s="103">
        <v>3.9184000000000004E-2</v>
      </c>
      <c r="I1970" s="103">
        <v>4.1685999999999994E-2</v>
      </c>
      <c r="J1970" s="103"/>
      <c r="K1970" s="103">
        <v>4.4707999999999998E-2</v>
      </c>
    </row>
    <row r="1971" spans="4:11" ht="15.75" customHeight="1" x14ac:dyDescent="0.25">
      <c r="D1971" s="33"/>
      <c r="E1971" s="33"/>
      <c r="F1971" s="81">
        <v>39387</v>
      </c>
      <c r="G1971" s="103">
        <v>3.7562000000000005E-2</v>
      </c>
      <c r="H1971" s="103">
        <v>3.7433999999999995E-2</v>
      </c>
      <c r="I1971" s="103">
        <v>4.0107999999999998E-2</v>
      </c>
      <c r="J1971" s="103"/>
      <c r="K1971" s="103">
        <v>4.3457999999999997E-2</v>
      </c>
    </row>
    <row r="1972" spans="4:11" ht="15.75" customHeight="1" x14ac:dyDescent="0.25">
      <c r="D1972" s="33"/>
      <c r="E1972" s="33"/>
      <c r="F1972" s="81">
        <v>39388</v>
      </c>
      <c r="G1972" s="103">
        <v>3.6741000000000003E-2</v>
      </c>
      <c r="H1972" s="103">
        <v>3.6637000000000003E-2</v>
      </c>
      <c r="I1972" s="103">
        <v>3.9514999999999995E-2</v>
      </c>
      <c r="J1972" s="103"/>
      <c r="K1972" s="103">
        <v>4.3164999999999995E-2</v>
      </c>
    </row>
    <row r="1973" spans="4:11" ht="15.75" customHeight="1" x14ac:dyDescent="0.25">
      <c r="D1973" s="33"/>
      <c r="E1973" s="33"/>
      <c r="F1973" s="81">
        <v>39391</v>
      </c>
      <c r="G1973" s="103">
        <v>3.6741999999999997E-2</v>
      </c>
      <c r="H1973" s="103">
        <v>3.6629000000000002E-2</v>
      </c>
      <c r="I1973" s="103">
        <v>3.9620000000000002E-2</v>
      </c>
      <c r="J1973" s="103"/>
      <c r="K1973" s="103">
        <v>4.3338000000000002E-2</v>
      </c>
    </row>
    <row r="1974" spans="4:11" ht="15.75" customHeight="1" x14ac:dyDescent="0.25">
      <c r="D1974" s="33"/>
      <c r="E1974" s="33"/>
      <c r="F1974" s="81">
        <v>39392</v>
      </c>
      <c r="G1974" s="103">
        <v>3.7072000000000001E-2</v>
      </c>
      <c r="H1974" s="103">
        <v>3.6815000000000001E-2</v>
      </c>
      <c r="I1974" s="103">
        <v>3.9934999999999998E-2</v>
      </c>
      <c r="J1974" s="103"/>
      <c r="K1974" s="103">
        <v>4.3726000000000001E-2</v>
      </c>
    </row>
    <row r="1975" spans="4:11" ht="15.75" customHeight="1" x14ac:dyDescent="0.25">
      <c r="D1975" s="33"/>
      <c r="E1975" s="33"/>
      <c r="F1975" s="81">
        <v>39393</v>
      </c>
      <c r="G1975" s="103">
        <v>3.5421999999999995E-2</v>
      </c>
      <c r="H1975" s="103">
        <v>3.5128E-2</v>
      </c>
      <c r="I1975" s="103">
        <v>3.8747999999999998E-2</v>
      </c>
      <c r="J1975" s="103"/>
      <c r="K1975" s="103">
        <v>4.3083999999999997E-2</v>
      </c>
    </row>
    <row r="1976" spans="4:11" ht="15.75" customHeight="1" x14ac:dyDescent="0.25">
      <c r="D1976" s="33"/>
      <c r="E1976" s="33"/>
      <c r="F1976" s="81">
        <v>39394</v>
      </c>
      <c r="G1976" s="103">
        <v>3.4678E-2</v>
      </c>
      <c r="H1976" s="103">
        <v>3.4152999999999996E-2</v>
      </c>
      <c r="I1976" s="103">
        <v>3.8121999999999996E-2</v>
      </c>
      <c r="J1976" s="103"/>
      <c r="K1976" s="103">
        <v>4.2828999999999999E-2</v>
      </c>
    </row>
    <row r="1977" spans="4:11" ht="15.75" customHeight="1" x14ac:dyDescent="0.25">
      <c r="D1977" s="33"/>
      <c r="E1977" s="33"/>
      <c r="F1977" s="81">
        <v>39395</v>
      </c>
      <c r="G1977" s="103">
        <v>3.4254E-2</v>
      </c>
      <c r="H1977" s="103">
        <v>3.3658E-2</v>
      </c>
      <c r="I1977" s="103">
        <v>3.7530000000000001E-2</v>
      </c>
      <c r="J1977" s="103"/>
      <c r="K1977" s="103">
        <v>4.2133000000000004E-2</v>
      </c>
    </row>
    <row r="1978" spans="4:11" ht="15.75" customHeight="1" x14ac:dyDescent="0.25">
      <c r="D1978" s="33"/>
      <c r="E1978" s="33"/>
      <c r="F1978" s="81">
        <v>39399</v>
      </c>
      <c r="G1978" s="103">
        <v>3.5411999999999999E-2</v>
      </c>
      <c r="H1978" s="103">
        <v>3.4875999999999997E-2</v>
      </c>
      <c r="I1978" s="103">
        <v>3.8433000000000002E-2</v>
      </c>
      <c r="J1978" s="103"/>
      <c r="K1978" s="103">
        <v>4.2634999999999999E-2</v>
      </c>
    </row>
    <row r="1979" spans="4:11" ht="15.75" customHeight="1" x14ac:dyDescent="0.25">
      <c r="D1979" s="33"/>
      <c r="E1979" s="33"/>
      <c r="F1979" s="81">
        <v>39400</v>
      </c>
      <c r="G1979" s="103">
        <v>3.4994999999999998E-2</v>
      </c>
      <c r="H1979" s="103">
        <v>3.4477000000000001E-2</v>
      </c>
      <c r="I1979" s="103">
        <v>3.8189000000000001E-2</v>
      </c>
      <c r="J1979" s="103"/>
      <c r="K1979" s="103">
        <v>4.2500000000000003E-2</v>
      </c>
    </row>
    <row r="1980" spans="4:11" ht="15.75" customHeight="1" x14ac:dyDescent="0.25">
      <c r="D1980" s="33"/>
      <c r="E1980" s="33"/>
      <c r="F1980" s="81">
        <v>39401</v>
      </c>
      <c r="G1980" s="103">
        <v>3.3167000000000002E-2</v>
      </c>
      <c r="H1980" s="103">
        <v>3.2204000000000003E-2</v>
      </c>
      <c r="I1980" s="103">
        <v>3.6660999999999999E-2</v>
      </c>
      <c r="J1980" s="103"/>
      <c r="K1980" s="103">
        <v>4.1402999999999995E-2</v>
      </c>
    </row>
    <row r="1981" spans="4:11" ht="15.75" customHeight="1" x14ac:dyDescent="0.25">
      <c r="D1981" s="33"/>
      <c r="E1981" s="33"/>
      <c r="F1981" s="81">
        <v>39402</v>
      </c>
      <c r="G1981" s="103">
        <v>3.3403000000000002E-2</v>
      </c>
      <c r="H1981" s="103">
        <v>3.2486000000000001E-2</v>
      </c>
      <c r="I1981" s="103">
        <v>3.6934000000000002E-2</v>
      </c>
      <c r="J1981" s="103"/>
      <c r="K1981" s="103">
        <v>4.1669999999999999E-2</v>
      </c>
    </row>
    <row r="1982" spans="4:11" ht="15.75" customHeight="1" x14ac:dyDescent="0.25">
      <c r="D1982" s="33"/>
      <c r="E1982" s="33"/>
      <c r="F1982" s="81">
        <v>39405</v>
      </c>
      <c r="G1982" s="103">
        <v>3.1486E-2</v>
      </c>
      <c r="H1982" s="103">
        <v>3.0535E-2</v>
      </c>
      <c r="I1982" s="103">
        <v>3.5413E-2</v>
      </c>
      <c r="J1982" s="103"/>
      <c r="K1982" s="103">
        <v>4.0714E-2</v>
      </c>
    </row>
    <row r="1983" spans="4:11" ht="15.75" customHeight="1" x14ac:dyDescent="0.25">
      <c r="D1983" s="33"/>
      <c r="E1983" s="33"/>
      <c r="F1983" s="81">
        <v>39406</v>
      </c>
      <c r="G1983" s="103">
        <v>3.1977999999999999E-2</v>
      </c>
      <c r="H1983" s="103">
        <v>3.0649000000000003E-2</v>
      </c>
      <c r="I1983" s="103">
        <v>3.5445999999999998E-2</v>
      </c>
      <c r="J1983" s="103"/>
      <c r="K1983" s="103">
        <v>4.0960999999999997E-2</v>
      </c>
    </row>
    <row r="1984" spans="4:11" ht="15.75" customHeight="1" x14ac:dyDescent="0.25">
      <c r="D1984" s="33"/>
      <c r="E1984" s="33"/>
      <c r="F1984" s="81">
        <v>39407</v>
      </c>
      <c r="G1984" s="103">
        <v>2.9969000000000003E-2</v>
      </c>
      <c r="H1984" s="103">
        <v>2.8878000000000001E-2</v>
      </c>
      <c r="I1984" s="103">
        <v>3.3452000000000003E-2</v>
      </c>
      <c r="J1984" s="103"/>
      <c r="K1984" s="103">
        <v>4.0067000000000005E-2</v>
      </c>
    </row>
    <row r="1985" spans="4:11" ht="15.75" customHeight="1" x14ac:dyDescent="0.25">
      <c r="D1985" s="33"/>
      <c r="E1985" s="33"/>
      <c r="F1985" s="81">
        <v>39409</v>
      </c>
      <c r="G1985" s="103">
        <v>3.0775999999999998E-2</v>
      </c>
      <c r="H1985" s="103">
        <v>3.0183000000000001E-2</v>
      </c>
      <c r="I1985" s="103">
        <v>3.4026000000000001E-2</v>
      </c>
      <c r="J1985" s="103"/>
      <c r="K1985" s="103">
        <v>3.9988999999999997E-2</v>
      </c>
    </row>
    <row r="1986" spans="4:11" ht="15.75" customHeight="1" x14ac:dyDescent="0.25">
      <c r="D1986" s="33"/>
      <c r="E1986" s="33"/>
      <c r="F1986" s="81">
        <v>39412</v>
      </c>
      <c r="G1986" s="103">
        <v>2.8849999999999997E-2</v>
      </c>
      <c r="H1986" s="103">
        <v>2.8163999999999998E-2</v>
      </c>
      <c r="I1986" s="103">
        <v>3.2044000000000003E-2</v>
      </c>
      <c r="J1986" s="103"/>
      <c r="K1986" s="103">
        <v>3.8391000000000002E-2</v>
      </c>
    </row>
    <row r="1987" spans="4:11" ht="15.75" customHeight="1" x14ac:dyDescent="0.25">
      <c r="D1987" s="33"/>
      <c r="E1987" s="33"/>
      <c r="F1987" s="81">
        <v>39413</v>
      </c>
      <c r="G1987" s="103">
        <v>3.0676999999999999E-2</v>
      </c>
      <c r="H1987" s="103">
        <v>2.9956999999999998E-2</v>
      </c>
      <c r="I1987" s="103">
        <v>3.3745999999999998E-2</v>
      </c>
      <c r="J1987" s="103"/>
      <c r="K1987" s="103">
        <v>3.9477000000000005E-2</v>
      </c>
    </row>
    <row r="1988" spans="4:11" ht="15.75" customHeight="1" x14ac:dyDescent="0.25">
      <c r="D1988" s="33"/>
      <c r="E1988" s="33"/>
      <c r="F1988" s="81">
        <v>39414</v>
      </c>
      <c r="G1988" s="103">
        <v>3.1760000000000004E-2</v>
      </c>
      <c r="H1988" s="103">
        <v>3.1240999999999998E-2</v>
      </c>
      <c r="I1988" s="103">
        <v>3.4946999999999999E-2</v>
      </c>
      <c r="J1988" s="103"/>
      <c r="K1988" s="103">
        <v>4.0347000000000001E-2</v>
      </c>
    </row>
    <row r="1989" spans="4:11" ht="15.75" customHeight="1" x14ac:dyDescent="0.25">
      <c r="D1989" s="33"/>
      <c r="E1989" s="33"/>
      <c r="F1989" s="81">
        <v>39415</v>
      </c>
      <c r="G1989" s="103">
        <v>3.0438999999999997E-2</v>
      </c>
      <c r="H1989" s="103">
        <v>3.0055000000000002E-2</v>
      </c>
      <c r="I1989" s="103">
        <v>3.4016000000000005E-2</v>
      </c>
      <c r="J1989" s="103"/>
      <c r="K1989" s="103">
        <v>3.9344000000000004E-2</v>
      </c>
    </row>
    <row r="1990" spans="4:11" ht="15.75" customHeight="1" x14ac:dyDescent="0.25">
      <c r="D1990" s="33"/>
      <c r="E1990" s="33"/>
      <c r="F1990" s="81">
        <v>39416</v>
      </c>
      <c r="G1990" s="103">
        <v>2.9946999999999998E-2</v>
      </c>
      <c r="H1990" s="103"/>
      <c r="I1990" s="103">
        <v>3.3818000000000001E-2</v>
      </c>
      <c r="J1990" s="103"/>
      <c r="K1990" s="103">
        <v>3.9378999999999997E-2</v>
      </c>
    </row>
    <row r="1991" spans="4:11" ht="15.75" customHeight="1" x14ac:dyDescent="0.25">
      <c r="D1991" s="33"/>
      <c r="E1991" s="33"/>
      <c r="F1991" s="81">
        <v>39419</v>
      </c>
      <c r="G1991" s="103">
        <v>2.8483000000000001E-2</v>
      </c>
      <c r="H1991" s="103"/>
      <c r="I1991" s="103">
        <v>3.2417000000000001E-2</v>
      </c>
      <c r="J1991" s="103"/>
      <c r="K1991" s="103">
        <v>3.8459E-2</v>
      </c>
    </row>
    <row r="1992" spans="4:11" ht="15.75" customHeight="1" x14ac:dyDescent="0.25">
      <c r="D1992" s="33"/>
      <c r="E1992" s="33"/>
      <c r="F1992" s="81">
        <v>39420</v>
      </c>
      <c r="G1992" s="103">
        <v>2.8721999999999998E-2</v>
      </c>
      <c r="H1992" s="103"/>
      <c r="I1992" s="103">
        <v>3.2757000000000001E-2</v>
      </c>
      <c r="J1992" s="103"/>
      <c r="K1992" s="103">
        <v>3.8925999999999995E-2</v>
      </c>
    </row>
    <row r="1993" spans="4:11" ht="15.75" customHeight="1" x14ac:dyDescent="0.25">
      <c r="D1993" s="33"/>
      <c r="E1993" s="33"/>
      <c r="F1993" s="81">
        <v>39421</v>
      </c>
      <c r="G1993" s="103">
        <v>2.9287999999999998E-2</v>
      </c>
      <c r="H1993" s="103"/>
      <c r="I1993" s="103">
        <v>3.3235000000000001E-2</v>
      </c>
      <c r="J1993" s="103"/>
      <c r="K1993" s="103">
        <v>3.9546999999999999E-2</v>
      </c>
    </row>
    <row r="1994" spans="4:11" ht="15.75" customHeight="1" x14ac:dyDescent="0.25">
      <c r="D1994" s="33"/>
      <c r="E1994" s="33"/>
      <c r="F1994" s="81">
        <v>39422</v>
      </c>
      <c r="G1994" s="103">
        <v>3.0265E-2</v>
      </c>
      <c r="H1994" s="103"/>
      <c r="I1994" s="103">
        <v>3.3818000000000001E-2</v>
      </c>
      <c r="J1994" s="103"/>
      <c r="K1994" s="103">
        <v>4.0076000000000001E-2</v>
      </c>
    </row>
    <row r="1995" spans="4:11" ht="15.75" customHeight="1" x14ac:dyDescent="0.25">
      <c r="D1995" s="33"/>
      <c r="E1995" s="33"/>
      <c r="F1995" s="81">
        <v>39423</v>
      </c>
      <c r="G1995" s="103">
        <v>3.1E-2</v>
      </c>
      <c r="H1995" s="103"/>
      <c r="I1995" s="103">
        <v>3.4956000000000001E-2</v>
      </c>
      <c r="J1995" s="103"/>
      <c r="K1995" s="103">
        <v>4.1048000000000001E-2</v>
      </c>
    </row>
    <row r="1996" spans="4:11" ht="15.75" customHeight="1" x14ac:dyDescent="0.25">
      <c r="D1996" s="33"/>
      <c r="E1996" s="33"/>
      <c r="F1996" s="81">
        <v>39426</v>
      </c>
      <c r="G1996" s="103">
        <v>3.1659E-2</v>
      </c>
      <c r="H1996" s="103"/>
      <c r="I1996" s="103">
        <v>3.5546000000000001E-2</v>
      </c>
      <c r="J1996" s="103"/>
      <c r="K1996" s="103">
        <v>4.1567E-2</v>
      </c>
    </row>
    <row r="1997" spans="4:11" ht="15.75" customHeight="1" x14ac:dyDescent="0.25">
      <c r="D1997" s="33"/>
      <c r="E1997" s="33"/>
      <c r="F1997" s="81">
        <v>39427</v>
      </c>
      <c r="G1997" s="103">
        <v>2.9189E-2</v>
      </c>
      <c r="H1997" s="103"/>
      <c r="I1997" s="103">
        <v>3.3094999999999999E-2</v>
      </c>
      <c r="J1997" s="103"/>
      <c r="K1997" s="103">
        <v>3.9694E-2</v>
      </c>
    </row>
    <row r="1998" spans="4:11" ht="15.75" customHeight="1" x14ac:dyDescent="0.25">
      <c r="D1998" s="33"/>
      <c r="E1998" s="33"/>
      <c r="F1998" s="81">
        <v>39428</v>
      </c>
      <c r="G1998" s="103">
        <v>3.1328000000000002E-2</v>
      </c>
      <c r="H1998" s="103"/>
      <c r="I1998" s="103">
        <v>3.4645999999999996E-2</v>
      </c>
      <c r="J1998" s="103"/>
      <c r="K1998" s="103">
        <v>4.0892999999999999E-2</v>
      </c>
    </row>
    <row r="1999" spans="4:11" ht="15.75" customHeight="1" x14ac:dyDescent="0.25">
      <c r="D1999" s="33"/>
      <c r="E1999" s="33"/>
      <c r="F1999" s="81">
        <v>39429</v>
      </c>
      <c r="G1999" s="103">
        <v>3.2322000000000004E-2</v>
      </c>
      <c r="H1999" s="103"/>
      <c r="I1999" s="103">
        <v>3.5653000000000004E-2</v>
      </c>
      <c r="J1999" s="103"/>
      <c r="K1999" s="103">
        <v>4.2011E-2</v>
      </c>
    </row>
    <row r="2000" spans="4:11" ht="15.75" customHeight="1" x14ac:dyDescent="0.25">
      <c r="D2000" s="33"/>
      <c r="E2000" s="33"/>
      <c r="F2000" s="81">
        <v>39430</v>
      </c>
      <c r="G2000" s="103">
        <v>3.3076000000000001E-2</v>
      </c>
      <c r="H2000" s="103"/>
      <c r="I2000" s="103">
        <v>3.6318999999999997E-2</v>
      </c>
      <c r="J2000" s="103"/>
      <c r="K2000" s="103">
        <v>4.2340000000000003E-2</v>
      </c>
    </row>
    <row r="2001" spans="4:11" ht="15.75" customHeight="1" x14ac:dyDescent="0.25">
      <c r="D2001" s="33"/>
      <c r="E2001" s="33"/>
      <c r="F2001" s="81">
        <v>39433</v>
      </c>
      <c r="G2001" s="103">
        <v>3.1744000000000001E-2</v>
      </c>
      <c r="H2001" s="103"/>
      <c r="I2001" s="103">
        <v>3.5237999999999998E-2</v>
      </c>
      <c r="J2001" s="103"/>
      <c r="K2001" s="103">
        <v>4.1449E-2</v>
      </c>
    </row>
    <row r="2002" spans="4:11" ht="15.75" customHeight="1" x14ac:dyDescent="0.25">
      <c r="D2002" s="33"/>
      <c r="E2002" s="33"/>
      <c r="F2002" s="81">
        <v>39434</v>
      </c>
      <c r="G2002" s="103">
        <v>3.1911000000000002E-2</v>
      </c>
      <c r="H2002" s="103"/>
      <c r="I2002" s="103">
        <v>3.5098999999999998E-2</v>
      </c>
      <c r="J2002" s="103"/>
      <c r="K2002" s="103">
        <v>4.1178999999999993E-2</v>
      </c>
    </row>
    <row r="2003" spans="4:11" ht="15.75" customHeight="1" x14ac:dyDescent="0.25">
      <c r="D2003" s="33"/>
      <c r="E2003" s="33"/>
      <c r="F2003" s="81">
        <v>39435</v>
      </c>
      <c r="G2003" s="103">
        <v>3.0994000000000001E-2</v>
      </c>
      <c r="H2003" s="103"/>
      <c r="I2003" s="103">
        <v>3.4336000000000005E-2</v>
      </c>
      <c r="J2003" s="103"/>
      <c r="K2003" s="103">
        <v>4.0278000000000001E-2</v>
      </c>
    </row>
    <row r="2004" spans="4:11" ht="15.75" customHeight="1" x14ac:dyDescent="0.25">
      <c r="D2004" s="33"/>
      <c r="E2004" s="33"/>
      <c r="F2004" s="81">
        <v>39436</v>
      </c>
      <c r="G2004" s="103">
        <v>3.0910000000000003E-2</v>
      </c>
      <c r="H2004" s="103"/>
      <c r="I2004" s="103">
        <v>3.4578999999999999E-2</v>
      </c>
      <c r="J2004" s="103"/>
      <c r="K2004" s="103">
        <v>4.0507000000000001E-2</v>
      </c>
    </row>
    <row r="2005" spans="4:11" ht="15.75" customHeight="1" x14ac:dyDescent="0.25">
      <c r="D2005" s="33"/>
      <c r="E2005" s="33"/>
      <c r="F2005" s="81">
        <v>39437</v>
      </c>
      <c r="G2005" s="103">
        <v>3.1913999999999998E-2</v>
      </c>
      <c r="H2005" s="103"/>
      <c r="I2005" s="103">
        <v>3.5765999999999999E-2</v>
      </c>
      <c r="J2005" s="103"/>
      <c r="K2005" s="103">
        <v>4.1679000000000001E-2</v>
      </c>
    </row>
    <row r="2006" spans="4:11" ht="15.75" customHeight="1" x14ac:dyDescent="0.25">
      <c r="D2006" s="33"/>
      <c r="E2006" s="33"/>
      <c r="F2006" s="81">
        <v>39440</v>
      </c>
      <c r="G2006" s="103">
        <v>3.2421000000000005E-2</v>
      </c>
      <c r="H2006" s="103"/>
      <c r="I2006" s="103">
        <v>3.6364E-2</v>
      </c>
      <c r="J2006" s="103"/>
      <c r="K2006" s="103">
        <v>4.2125000000000003E-2</v>
      </c>
    </row>
    <row r="2007" spans="4:11" ht="15.75" customHeight="1" x14ac:dyDescent="0.25">
      <c r="D2007" s="33"/>
      <c r="E2007" s="33"/>
      <c r="F2007" s="81">
        <v>39442</v>
      </c>
      <c r="G2007" s="103">
        <v>3.3014000000000002E-2</v>
      </c>
      <c r="H2007" s="103"/>
      <c r="I2007" s="103">
        <v>3.7034999999999998E-2</v>
      </c>
      <c r="J2007" s="103"/>
      <c r="K2007" s="103">
        <v>4.2748999999999995E-2</v>
      </c>
    </row>
    <row r="2008" spans="4:11" ht="15.75" customHeight="1" x14ac:dyDescent="0.25">
      <c r="D2008" s="33"/>
      <c r="E2008" s="33"/>
      <c r="F2008" s="81">
        <v>39443</v>
      </c>
      <c r="G2008" s="103">
        <v>3.2093999999999998E-2</v>
      </c>
      <c r="H2008" s="103"/>
      <c r="I2008" s="103">
        <v>3.6156000000000001E-2</v>
      </c>
      <c r="J2008" s="103"/>
      <c r="K2008" s="103">
        <v>4.1969000000000006E-2</v>
      </c>
    </row>
    <row r="2009" spans="4:11" ht="15.75" customHeight="1" x14ac:dyDescent="0.25">
      <c r="D2009" s="33"/>
      <c r="E2009" s="33"/>
      <c r="F2009" s="81">
        <v>39444</v>
      </c>
      <c r="G2009" s="103">
        <v>3.1038999999999997E-2</v>
      </c>
      <c r="H2009" s="103"/>
      <c r="I2009" s="103">
        <v>3.4910999999999998E-2</v>
      </c>
      <c r="J2009" s="103"/>
      <c r="K2009" s="103">
        <v>4.0731999999999997E-2</v>
      </c>
    </row>
    <row r="2010" spans="4:11" ht="15.75" customHeight="1" x14ac:dyDescent="0.25">
      <c r="D2010" s="33"/>
      <c r="E2010" s="33"/>
      <c r="F2010" s="81">
        <v>39447</v>
      </c>
      <c r="G2010" s="103">
        <v>3.0466000000000003E-2</v>
      </c>
      <c r="H2010" s="103"/>
      <c r="I2010" s="103">
        <v>3.4397000000000004E-2</v>
      </c>
      <c r="J2010" s="103"/>
      <c r="K2010" s="103">
        <v>4.0232000000000004E-2</v>
      </c>
    </row>
    <row r="2011" spans="4:11" ht="15.75" customHeight="1" x14ac:dyDescent="0.25">
      <c r="D2011" s="33"/>
      <c r="E2011" s="33"/>
      <c r="F2011" s="81">
        <v>39449</v>
      </c>
      <c r="G2011" s="103">
        <v>2.8759999999999997E-2</v>
      </c>
      <c r="H2011" s="103"/>
      <c r="I2011" s="103">
        <v>3.2763E-2</v>
      </c>
      <c r="J2011" s="103"/>
      <c r="K2011" s="103">
        <v>3.9033000000000005E-2</v>
      </c>
    </row>
    <row r="2012" spans="4:11" ht="15.75" customHeight="1" x14ac:dyDescent="0.25">
      <c r="D2012" s="33"/>
      <c r="E2012" s="33"/>
      <c r="F2012" s="81">
        <v>39450</v>
      </c>
      <c r="G2012" s="103">
        <v>2.8107000000000004E-2</v>
      </c>
      <c r="H2012" s="103"/>
      <c r="I2012" s="103">
        <v>3.2524000000000004E-2</v>
      </c>
      <c r="J2012" s="103"/>
      <c r="K2012" s="103">
        <v>3.8918000000000001E-2</v>
      </c>
    </row>
    <row r="2013" spans="4:11" ht="15.75" customHeight="1" x14ac:dyDescent="0.25">
      <c r="D2013" s="33"/>
      <c r="E2013" s="33"/>
      <c r="F2013" s="81">
        <v>39451</v>
      </c>
      <c r="G2013" s="103">
        <v>2.7440000000000003E-2</v>
      </c>
      <c r="H2013" s="103"/>
      <c r="I2013" s="103">
        <v>3.1841000000000001E-2</v>
      </c>
      <c r="J2013" s="103"/>
      <c r="K2013" s="103">
        <v>3.8650999999999998E-2</v>
      </c>
    </row>
    <row r="2014" spans="4:11" ht="15.75" customHeight="1" x14ac:dyDescent="0.25">
      <c r="D2014" s="33"/>
      <c r="E2014" s="33"/>
      <c r="F2014" s="81">
        <v>39454</v>
      </c>
      <c r="G2014" s="103">
        <v>2.7431999999999998E-2</v>
      </c>
      <c r="H2014" s="103"/>
      <c r="I2014" s="103">
        <v>3.1534E-2</v>
      </c>
      <c r="J2014" s="103"/>
      <c r="K2014" s="103">
        <v>3.8311000000000005E-2</v>
      </c>
    </row>
    <row r="2015" spans="4:11" ht="15.75" customHeight="1" x14ac:dyDescent="0.25">
      <c r="D2015" s="33"/>
      <c r="E2015" s="33"/>
      <c r="F2015" s="81">
        <v>39455</v>
      </c>
      <c r="G2015" s="103">
        <v>2.6775000000000004E-2</v>
      </c>
      <c r="H2015" s="103"/>
      <c r="I2015" s="103">
        <v>3.0757E-2</v>
      </c>
      <c r="J2015" s="103"/>
      <c r="K2015" s="103">
        <v>3.7822000000000001E-2</v>
      </c>
    </row>
    <row r="2016" spans="4:11" ht="15.75" customHeight="1" x14ac:dyDescent="0.25">
      <c r="D2016" s="33"/>
      <c r="E2016" s="33"/>
      <c r="F2016" s="81">
        <v>39456</v>
      </c>
      <c r="G2016" s="103">
        <v>2.7174E-2</v>
      </c>
      <c r="H2016" s="103"/>
      <c r="I2016" s="103">
        <v>3.1327000000000001E-2</v>
      </c>
      <c r="J2016" s="103"/>
      <c r="K2016" s="103">
        <v>3.8214999999999999E-2</v>
      </c>
    </row>
    <row r="2017" spans="4:11" ht="15.75" customHeight="1" x14ac:dyDescent="0.25">
      <c r="D2017" s="33"/>
      <c r="E2017" s="33"/>
      <c r="F2017" s="81">
        <v>39457</v>
      </c>
      <c r="G2017" s="103">
        <v>2.6922000000000001E-2</v>
      </c>
      <c r="H2017" s="103"/>
      <c r="I2017" s="103">
        <v>3.1526999999999999E-2</v>
      </c>
      <c r="J2017" s="103"/>
      <c r="K2017" s="103">
        <v>3.8837000000000003E-2</v>
      </c>
    </row>
    <row r="2018" spans="4:11" ht="15.75" customHeight="1" x14ac:dyDescent="0.25">
      <c r="D2018" s="33"/>
      <c r="E2018" s="33"/>
      <c r="F2018" s="81">
        <v>39458</v>
      </c>
      <c r="G2018" s="103">
        <v>2.5510999999999999E-2</v>
      </c>
      <c r="H2018" s="103"/>
      <c r="I2018" s="103">
        <v>3.0372E-2</v>
      </c>
      <c r="J2018" s="103"/>
      <c r="K2018" s="103">
        <v>3.7835000000000001E-2</v>
      </c>
    </row>
    <row r="2019" spans="4:11" ht="15.75" customHeight="1" x14ac:dyDescent="0.25">
      <c r="D2019" s="33"/>
      <c r="E2019" s="33"/>
      <c r="F2019" s="81">
        <v>39461</v>
      </c>
      <c r="G2019" s="103">
        <v>2.5501999999999997E-2</v>
      </c>
      <c r="H2019" s="103"/>
      <c r="I2019" s="103">
        <v>3.0436000000000001E-2</v>
      </c>
      <c r="J2019" s="103"/>
      <c r="K2019" s="103">
        <v>3.7647E-2</v>
      </c>
    </row>
    <row r="2020" spans="4:11" ht="15.75" customHeight="1" x14ac:dyDescent="0.25">
      <c r="D2020" s="33"/>
      <c r="E2020" s="33"/>
      <c r="F2020" s="81">
        <v>39462</v>
      </c>
      <c r="G2020" s="103">
        <v>2.4756999999999998E-2</v>
      </c>
      <c r="H2020" s="103"/>
      <c r="I2020" s="103">
        <v>2.9626E-2</v>
      </c>
      <c r="J2020" s="103"/>
      <c r="K2020" s="103">
        <v>3.6750999999999999E-2</v>
      </c>
    </row>
    <row r="2021" spans="4:11" ht="15.75" customHeight="1" x14ac:dyDescent="0.25">
      <c r="D2021" s="33"/>
      <c r="E2021" s="33"/>
      <c r="F2021" s="81">
        <v>39463</v>
      </c>
      <c r="G2021" s="103">
        <v>2.4992E-2</v>
      </c>
      <c r="H2021" s="103"/>
      <c r="I2021" s="103">
        <v>3.0059999999999996E-2</v>
      </c>
      <c r="J2021" s="103"/>
      <c r="K2021" s="103">
        <v>3.7345000000000003E-2</v>
      </c>
    </row>
    <row r="2022" spans="4:11" ht="15.75" customHeight="1" x14ac:dyDescent="0.25">
      <c r="D2022" s="33"/>
      <c r="E2022" s="33"/>
      <c r="F2022" s="81">
        <v>39464</v>
      </c>
      <c r="G2022" s="103">
        <v>2.4001000000000001E-2</v>
      </c>
      <c r="H2022" s="103"/>
      <c r="I2022" s="103">
        <v>2.8715000000000001E-2</v>
      </c>
      <c r="J2022" s="103"/>
      <c r="K2022" s="103">
        <v>3.6211E-2</v>
      </c>
    </row>
    <row r="2023" spans="4:11" ht="15.75" customHeight="1" x14ac:dyDescent="0.25">
      <c r="D2023" s="33"/>
      <c r="E2023" s="33"/>
      <c r="F2023" s="81">
        <v>39465</v>
      </c>
      <c r="G2023" s="103">
        <v>2.3460999999999999E-2</v>
      </c>
      <c r="H2023" s="103"/>
      <c r="I2023" s="103">
        <v>2.8598999999999999E-2</v>
      </c>
      <c r="J2023" s="103"/>
      <c r="K2023" s="103">
        <v>3.6297000000000003E-2</v>
      </c>
    </row>
    <row r="2024" spans="4:11" ht="15.75" customHeight="1" x14ac:dyDescent="0.25">
      <c r="D2024" s="33"/>
      <c r="E2024" s="33"/>
      <c r="F2024" s="81">
        <v>39469</v>
      </c>
      <c r="G2024" s="103">
        <v>1.9934E-2</v>
      </c>
      <c r="H2024" s="103"/>
      <c r="I2024" s="103">
        <v>2.5571E-2</v>
      </c>
      <c r="J2024" s="103"/>
      <c r="K2024" s="103">
        <v>3.4332000000000001E-2</v>
      </c>
    </row>
    <row r="2025" spans="4:11" ht="15.75" customHeight="1" x14ac:dyDescent="0.25">
      <c r="D2025" s="33"/>
      <c r="E2025" s="33"/>
      <c r="F2025" s="81">
        <v>39470</v>
      </c>
      <c r="G2025" s="103">
        <v>2.1467999999999998E-2</v>
      </c>
      <c r="H2025" s="103"/>
      <c r="I2025" s="103">
        <v>2.7355000000000001E-2</v>
      </c>
      <c r="J2025" s="103"/>
      <c r="K2025" s="103">
        <v>3.5979999999999998E-2</v>
      </c>
    </row>
    <row r="2026" spans="4:11" ht="15.75" customHeight="1" x14ac:dyDescent="0.25">
      <c r="D2026" s="33"/>
      <c r="E2026" s="33"/>
      <c r="F2026" s="81">
        <v>39471</v>
      </c>
      <c r="G2026" s="103">
        <v>2.3094E-2</v>
      </c>
      <c r="H2026" s="103"/>
      <c r="I2026" s="103">
        <v>2.8988999999999997E-2</v>
      </c>
      <c r="J2026" s="103"/>
      <c r="K2026" s="103">
        <v>3.7018000000000002E-2</v>
      </c>
    </row>
    <row r="2027" spans="4:11" ht="15.75" customHeight="1" x14ac:dyDescent="0.25">
      <c r="D2027" s="33"/>
      <c r="E2027" s="33"/>
      <c r="F2027" s="81">
        <v>39472</v>
      </c>
      <c r="G2027" s="103">
        <v>2.1818000000000001E-2</v>
      </c>
      <c r="H2027" s="103"/>
      <c r="I2027" s="103">
        <v>2.7503000000000003E-2</v>
      </c>
      <c r="J2027" s="103"/>
      <c r="K2027" s="103">
        <v>3.5493999999999998E-2</v>
      </c>
    </row>
    <row r="2028" spans="4:11" ht="15.75" customHeight="1" x14ac:dyDescent="0.25">
      <c r="D2028" s="33"/>
      <c r="E2028" s="33"/>
      <c r="F2028" s="81">
        <v>39475</v>
      </c>
      <c r="G2028" s="103">
        <v>2.1884999999999998E-2</v>
      </c>
      <c r="H2028" s="103"/>
      <c r="I2028" s="103">
        <v>2.7900000000000001E-2</v>
      </c>
      <c r="J2028" s="103"/>
      <c r="K2028" s="103">
        <v>3.5805999999999998E-2</v>
      </c>
    </row>
    <row r="2029" spans="4:11" ht="15.75" customHeight="1" x14ac:dyDescent="0.25">
      <c r="D2029" s="33"/>
      <c r="E2029" s="33"/>
      <c r="F2029" s="81">
        <v>39476</v>
      </c>
      <c r="G2029" s="103">
        <v>2.2856999999999999E-2</v>
      </c>
      <c r="H2029" s="103"/>
      <c r="I2029" s="103">
        <v>2.8836000000000001E-2</v>
      </c>
      <c r="J2029" s="103"/>
      <c r="K2029" s="103">
        <v>3.6768999999999996E-2</v>
      </c>
    </row>
    <row r="2030" spans="4:11" ht="15.75" customHeight="1" x14ac:dyDescent="0.25">
      <c r="D2030" s="33"/>
      <c r="E2030" s="33"/>
      <c r="F2030" s="81">
        <v>39477</v>
      </c>
      <c r="G2030" s="103">
        <v>2.1650999999999997E-2</v>
      </c>
      <c r="H2030" s="103"/>
      <c r="I2030" s="103">
        <v>2.8378999999999998E-2</v>
      </c>
      <c r="J2030" s="103"/>
      <c r="K2030" s="103">
        <v>3.6656000000000001E-2</v>
      </c>
    </row>
    <row r="2031" spans="4:11" ht="15.75" customHeight="1" x14ac:dyDescent="0.25">
      <c r="D2031" s="33"/>
      <c r="E2031" s="33"/>
      <c r="F2031" s="81">
        <v>39478</v>
      </c>
      <c r="G2031" s="103">
        <v>2.0929000000000003E-2</v>
      </c>
      <c r="H2031" s="103"/>
      <c r="I2031" s="103">
        <v>2.7604000000000004E-2</v>
      </c>
      <c r="J2031" s="103"/>
      <c r="K2031" s="103">
        <v>3.5931000000000005E-2</v>
      </c>
    </row>
    <row r="2032" spans="4:11" ht="15.75" customHeight="1" x14ac:dyDescent="0.25">
      <c r="D2032" s="33"/>
      <c r="E2032" s="33"/>
      <c r="F2032" s="81">
        <v>39479</v>
      </c>
      <c r="G2032" s="103">
        <v>2.0684999999999999E-2</v>
      </c>
      <c r="H2032" s="103"/>
      <c r="I2032" s="103">
        <v>2.7400999999999998E-2</v>
      </c>
      <c r="J2032" s="103"/>
      <c r="K2032" s="103">
        <v>3.5926E-2</v>
      </c>
    </row>
    <row r="2033" spans="4:11" ht="15.75" customHeight="1" x14ac:dyDescent="0.25">
      <c r="D2033" s="33"/>
      <c r="E2033" s="33"/>
      <c r="F2033" s="81">
        <v>39482</v>
      </c>
      <c r="G2033" s="103">
        <v>2.0604000000000001E-2</v>
      </c>
      <c r="H2033" s="103"/>
      <c r="I2033" s="103">
        <v>2.7736E-2</v>
      </c>
      <c r="J2033" s="103"/>
      <c r="K2033" s="103">
        <v>3.6444000000000004E-2</v>
      </c>
    </row>
    <row r="2034" spans="4:11" ht="15.75" customHeight="1" x14ac:dyDescent="0.25">
      <c r="D2034" s="33"/>
      <c r="E2034" s="33"/>
      <c r="F2034" s="81">
        <v>39483</v>
      </c>
      <c r="G2034" s="103">
        <v>1.9151999999999999E-2</v>
      </c>
      <c r="H2034" s="103"/>
      <c r="I2034" s="103">
        <v>2.6359E-2</v>
      </c>
      <c r="J2034" s="103"/>
      <c r="K2034" s="103">
        <v>3.5701000000000004E-2</v>
      </c>
    </row>
    <row r="2035" spans="4:11" ht="15.75" customHeight="1" x14ac:dyDescent="0.25">
      <c r="D2035" s="33"/>
      <c r="E2035" s="33"/>
      <c r="F2035" s="81">
        <v>39484</v>
      </c>
      <c r="G2035" s="103">
        <v>1.9230000000000001E-2</v>
      </c>
      <c r="H2035" s="103"/>
      <c r="I2035" s="103">
        <v>2.6492000000000002E-2</v>
      </c>
      <c r="J2035" s="103"/>
      <c r="K2035" s="103">
        <v>3.5885E-2</v>
      </c>
    </row>
    <row r="2036" spans="4:11" ht="15.75" customHeight="1" x14ac:dyDescent="0.25">
      <c r="D2036" s="33"/>
      <c r="E2036" s="33"/>
      <c r="F2036" s="81">
        <v>39485</v>
      </c>
      <c r="G2036" s="103">
        <v>2.0438999999999999E-2</v>
      </c>
      <c r="H2036" s="103"/>
      <c r="I2036" s="103">
        <v>2.8241000000000002E-2</v>
      </c>
      <c r="J2036" s="103"/>
      <c r="K2036" s="103">
        <v>3.7568999999999998E-2</v>
      </c>
    </row>
    <row r="2037" spans="4:11" ht="15.75" customHeight="1" x14ac:dyDescent="0.25">
      <c r="D2037" s="33"/>
      <c r="E2037" s="33"/>
      <c r="F2037" s="81">
        <v>39486</v>
      </c>
      <c r="G2037" s="103">
        <v>1.9217999999999999E-2</v>
      </c>
      <c r="H2037" s="103"/>
      <c r="I2037" s="103">
        <v>2.6890000000000001E-2</v>
      </c>
      <c r="J2037" s="103"/>
      <c r="K2037" s="103">
        <v>3.6427999999999995E-2</v>
      </c>
    </row>
    <row r="2038" spans="4:11" ht="15.75" customHeight="1" x14ac:dyDescent="0.25">
      <c r="D2038" s="33"/>
      <c r="E2038" s="33"/>
      <c r="F2038" s="81">
        <v>39489</v>
      </c>
      <c r="G2038" s="103">
        <v>1.9053E-2</v>
      </c>
      <c r="H2038" s="103"/>
      <c r="I2038" s="103">
        <v>2.6485999999999999E-2</v>
      </c>
      <c r="J2038" s="103"/>
      <c r="K2038" s="103">
        <v>3.6143999999999996E-2</v>
      </c>
    </row>
    <row r="2039" spans="4:11" ht="15.75" customHeight="1" x14ac:dyDescent="0.25">
      <c r="D2039" s="33"/>
      <c r="E2039" s="33"/>
      <c r="F2039" s="81">
        <v>39490</v>
      </c>
      <c r="G2039" s="103">
        <v>1.9130999999999999E-2</v>
      </c>
      <c r="H2039" s="103"/>
      <c r="I2039" s="103">
        <v>2.6921E-2</v>
      </c>
      <c r="J2039" s="103"/>
      <c r="K2039" s="103">
        <v>3.6579E-2</v>
      </c>
    </row>
    <row r="2040" spans="4:11" ht="15.75" customHeight="1" x14ac:dyDescent="0.25">
      <c r="D2040" s="33"/>
      <c r="E2040" s="33"/>
      <c r="F2040" s="81">
        <v>39491</v>
      </c>
      <c r="G2040" s="103">
        <v>1.9127999999999999E-2</v>
      </c>
      <c r="H2040" s="103"/>
      <c r="I2040" s="103">
        <v>2.7324999999999999E-2</v>
      </c>
      <c r="J2040" s="103"/>
      <c r="K2040" s="103">
        <v>3.7282000000000003E-2</v>
      </c>
    </row>
    <row r="2041" spans="4:11" ht="15.75" customHeight="1" x14ac:dyDescent="0.25">
      <c r="D2041" s="33"/>
      <c r="E2041" s="33"/>
      <c r="F2041" s="81">
        <v>39492</v>
      </c>
      <c r="G2041" s="103">
        <v>1.8880999999999998E-2</v>
      </c>
      <c r="H2041" s="103"/>
      <c r="I2041" s="103">
        <v>2.7661999999999999E-2</v>
      </c>
      <c r="J2041" s="103"/>
      <c r="K2041" s="103">
        <v>3.8163000000000002E-2</v>
      </c>
    </row>
    <row r="2042" spans="4:11" ht="15.75" customHeight="1" x14ac:dyDescent="0.25">
      <c r="D2042" s="33"/>
      <c r="E2042" s="33"/>
      <c r="F2042" s="81">
        <v>39493</v>
      </c>
      <c r="G2042" s="103">
        <v>1.9113000000000002E-2</v>
      </c>
      <c r="H2042" s="103"/>
      <c r="I2042" s="103">
        <v>2.7557999999999999E-2</v>
      </c>
      <c r="J2042" s="103"/>
      <c r="K2042" s="103">
        <v>3.7686000000000004E-2</v>
      </c>
    </row>
    <row r="2043" spans="4:11" ht="15.75" customHeight="1" x14ac:dyDescent="0.25">
      <c r="D2043" s="33"/>
      <c r="E2043" s="33"/>
      <c r="F2043" s="81">
        <v>39497</v>
      </c>
      <c r="G2043" s="103">
        <v>2.0670999999999998E-2</v>
      </c>
      <c r="H2043" s="103"/>
      <c r="I2043" s="103">
        <v>2.9363E-2</v>
      </c>
      <c r="J2043" s="103"/>
      <c r="K2043" s="103">
        <v>3.8959000000000001E-2</v>
      </c>
    </row>
    <row r="2044" spans="4:11" ht="15.75" customHeight="1" x14ac:dyDescent="0.25">
      <c r="D2044" s="33"/>
      <c r="E2044" s="33"/>
      <c r="F2044" s="81">
        <v>39498</v>
      </c>
      <c r="G2044" s="103">
        <v>2.1246999999999999E-2</v>
      </c>
      <c r="H2044" s="103"/>
      <c r="I2044" s="103">
        <v>2.9774999999999999E-2</v>
      </c>
      <c r="J2044" s="103"/>
      <c r="K2044" s="103">
        <v>3.8901999999999999E-2</v>
      </c>
    </row>
    <row r="2045" spans="4:11" ht="15.75" customHeight="1" x14ac:dyDescent="0.25">
      <c r="D2045" s="33"/>
      <c r="E2045" s="33"/>
      <c r="F2045" s="81">
        <v>39499</v>
      </c>
      <c r="G2045" s="103">
        <v>1.968E-2</v>
      </c>
      <c r="H2045" s="103"/>
      <c r="I2045" s="103">
        <v>2.7964000000000003E-2</v>
      </c>
      <c r="J2045" s="103"/>
      <c r="K2045" s="103">
        <v>3.7705999999999996E-2</v>
      </c>
    </row>
    <row r="2046" spans="4:11" ht="15.75" customHeight="1" x14ac:dyDescent="0.25">
      <c r="D2046" s="33"/>
      <c r="E2046" s="33"/>
      <c r="F2046" s="81">
        <v>39500</v>
      </c>
      <c r="G2046" s="103">
        <v>2.0169000000000003E-2</v>
      </c>
      <c r="H2046" s="103"/>
      <c r="I2046" s="103">
        <v>2.8302999999999998E-2</v>
      </c>
      <c r="J2046" s="103"/>
      <c r="K2046" s="103">
        <v>3.8015E-2</v>
      </c>
    </row>
    <row r="2047" spans="4:11" ht="15.75" customHeight="1" x14ac:dyDescent="0.25">
      <c r="D2047" s="33"/>
      <c r="E2047" s="33"/>
      <c r="F2047" s="81">
        <v>39503</v>
      </c>
      <c r="G2047" s="103">
        <v>2.1080000000000002E-2</v>
      </c>
      <c r="H2047" s="103"/>
      <c r="I2047" s="103">
        <v>2.9605000000000003E-2</v>
      </c>
      <c r="J2047" s="103"/>
      <c r="K2047" s="103">
        <v>3.8963999999999999E-2</v>
      </c>
    </row>
    <row r="2048" spans="4:11" ht="15.75" customHeight="1" x14ac:dyDescent="0.25">
      <c r="D2048" s="33"/>
      <c r="E2048" s="33"/>
      <c r="F2048" s="81">
        <v>39504</v>
      </c>
      <c r="G2048" s="103">
        <v>0.02</v>
      </c>
      <c r="H2048" s="103"/>
      <c r="I2048" s="103">
        <v>2.8780999999999998E-2</v>
      </c>
      <c r="J2048" s="103"/>
      <c r="K2048" s="103">
        <v>3.8595999999999998E-2</v>
      </c>
    </row>
    <row r="2049" spans="4:11" ht="15.75" customHeight="1" x14ac:dyDescent="0.25">
      <c r="D2049" s="33"/>
      <c r="E2049" s="33"/>
      <c r="F2049" s="81">
        <v>39505</v>
      </c>
      <c r="G2049" s="103">
        <v>1.9915000000000002E-2</v>
      </c>
      <c r="H2049" s="103"/>
      <c r="I2049" s="103">
        <v>2.8884E-2</v>
      </c>
      <c r="J2049" s="103"/>
      <c r="K2049" s="103">
        <v>3.8481000000000001E-2</v>
      </c>
    </row>
    <row r="2050" spans="4:11" ht="15.75" customHeight="1" x14ac:dyDescent="0.25">
      <c r="D2050" s="33"/>
      <c r="E2050" s="33"/>
      <c r="F2050" s="81">
        <v>39506</v>
      </c>
      <c r="G2050" s="103">
        <v>1.8162000000000001E-2</v>
      </c>
      <c r="H2050" s="103"/>
      <c r="I2050" s="103">
        <v>2.6667E-2</v>
      </c>
      <c r="J2050" s="103"/>
      <c r="K2050" s="103">
        <v>3.6697E-2</v>
      </c>
    </row>
    <row r="2051" spans="4:11" ht="15.75" customHeight="1" x14ac:dyDescent="0.25">
      <c r="D2051" s="33"/>
      <c r="E2051" s="33"/>
      <c r="F2051" s="81">
        <v>39507</v>
      </c>
      <c r="G2051" s="103">
        <v>1.6157999999999999E-2</v>
      </c>
      <c r="H2051" s="103"/>
      <c r="I2051" s="103">
        <v>2.4689000000000003E-2</v>
      </c>
      <c r="J2051" s="103"/>
      <c r="K2051" s="103">
        <v>3.5091999999999998E-2</v>
      </c>
    </row>
    <row r="2052" spans="4:11" ht="15.75" customHeight="1" x14ac:dyDescent="0.25">
      <c r="D2052" s="33"/>
      <c r="E2052" s="33"/>
      <c r="F2052" s="81">
        <v>39510</v>
      </c>
      <c r="G2052" s="103">
        <v>1.6313000000000001E-2</v>
      </c>
      <c r="H2052" s="103"/>
      <c r="I2052" s="103">
        <v>2.5053000000000002E-2</v>
      </c>
      <c r="J2052" s="103"/>
      <c r="K2052" s="103">
        <v>3.5468E-2</v>
      </c>
    </row>
    <row r="2053" spans="4:11" ht="15.75" customHeight="1" x14ac:dyDescent="0.25">
      <c r="D2053" s="33"/>
      <c r="E2053" s="33"/>
      <c r="F2053" s="81">
        <v>39511</v>
      </c>
      <c r="G2053" s="103">
        <v>1.6546999999999999E-2</v>
      </c>
      <c r="H2053" s="103"/>
      <c r="I2053" s="103">
        <v>2.5419000000000001E-2</v>
      </c>
      <c r="J2053" s="103"/>
      <c r="K2053" s="103">
        <v>3.6242000000000003E-2</v>
      </c>
    </row>
    <row r="2054" spans="4:11" ht="15.75" customHeight="1" x14ac:dyDescent="0.25">
      <c r="D2054" s="33"/>
      <c r="E2054" s="33"/>
      <c r="F2054" s="81">
        <v>39512</v>
      </c>
      <c r="G2054" s="103">
        <v>1.6222E-2</v>
      </c>
      <c r="H2054" s="103"/>
      <c r="I2054" s="103">
        <v>2.5718000000000001E-2</v>
      </c>
      <c r="J2054" s="103"/>
      <c r="K2054" s="103">
        <v>3.6680000000000004E-2</v>
      </c>
    </row>
    <row r="2055" spans="4:11" ht="15.75" customHeight="1" x14ac:dyDescent="0.25">
      <c r="D2055" s="33"/>
      <c r="E2055" s="33"/>
      <c r="F2055" s="81">
        <v>39513</v>
      </c>
      <c r="G2055" s="103">
        <v>1.5018E-2</v>
      </c>
      <c r="H2055" s="103"/>
      <c r="I2055" s="103">
        <v>2.4749E-2</v>
      </c>
      <c r="J2055" s="103"/>
      <c r="K2055" s="103">
        <v>3.5825999999999997E-2</v>
      </c>
    </row>
    <row r="2056" spans="4:11" ht="15.75" customHeight="1" x14ac:dyDescent="0.25">
      <c r="D2056" s="33"/>
      <c r="E2056" s="33"/>
      <c r="F2056" s="81">
        <v>39514</v>
      </c>
      <c r="G2056" s="103">
        <v>1.5158E-2</v>
      </c>
      <c r="H2056" s="103"/>
      <c r="I2056" s="103">
        <v>2.4279000000000002E-2</v>
      </c>
      <c r="J2056" s="103"/>
      <c r="K2056" s="103">
        <v>3.5317000000000001E-2</v>
      </c>
    </row>
    <row r="2057" spans="4:11" ht="15.75" customHeight="1" x14ac:dyDescent="0.25">
      <c r="D2057" s="33"/>
      <c r="E2057" s="33"/>
      <c r="F2057" s="81">
        <v>39517</v>
      </c>
      <c r="G2057" s="103">
        <v>1.4830000000000001E-2</v>
      </c>
      <c r="H2057" s="103"/>
      <c r="I2057" s="103">
        <v>2.3744999999999999E-2</v>
      </c>
      <c r="J2057" s="103"/>
      <c r="K2057" s="103">
        <v>3.4548999999999996E-2</v>
      </c>
    </row>
    <row r="2058" spans="4:11" ht="15.75" customHeight="1" x14ac:dyDescent="0.25">
      <c r="D2058" s="33"/>
      <c r="E2058" s="33"/>
      <c r="F2058" s="81">
        <v>39518</v>
      </c>
      <c r="G2058" s="103">
        <v>1.7402000000000001E-2</v>
      </c>
      <c r="H2058" s="103"/>
      <c r="I2058" s="103">
        <v>2.6249999999999999E-2</v>
      </c>
      <c r="J2058" s="103"/>
      <c r="K2058" s="103">
        <v>3.5921000000000002E-2</v>
      </c>
    </row>
    <row r="2059" spans="4:11" ht="15.75" customHeight="1" x14ac:dyDescent="0.25">
      <c r="D2059" s="33"/>
      <c r="E2059" s="33"/>
      <c r="F2059" s="81">
        <v>39519</v>
      </c>
      <c r="G2059" s="103">
        <v>1.6185999999999999E-2</v>
      </c>
      <c r="H2059" s="103"/>
      <c r="I2059" s="103">
        <v>2.4607E-2</v>
      </c>
      <c r="J2059" s="103"/>
      <c r="K2059" s="103">
        <v>3.4603999999999996E-2</v>
      </c>
    </row>
    <row r="2060" spans="4:11" ht="15.75" customHeight="1" x14ac:dyDescent="0.25">
      <c r="D2060" s="33"/>
      <c r="E2060" s="33"/>
      <c r="F2060" s="81">
        <v>39520</v>
      </c>
      <c r="G2060" s="103">
        <v>1.6261000000000001E-2</v>
      </c>
      <c r="H2060" s="103"/>
      <c r="I2060" s="103">
        <v>2.5006E-2</v>
      </c>
      <c r="J2060" s="103"/>
      <c r="K2060" s="103">
        <v>3.5261000000000001E-2</v>
      </c>
    </row>
    <row r="2061" spans="4:11" ht="15.75" customHeight="1" x14ac:dyDescent="0.25">
      <c r="D2061" s="33"/>
      <c r="E2061" s="33"/>
      <c r="F2061" s="81">
        <v>39521</v>
      </c>
      <c r="G2061" s="103">
        <v>1.4787E-2</v>
      </c>
      <c r="H2061" s="103"/>
      <c r="I2061" s="103">
        <v>2.3965999999999998E-2</v>
      </c>
      <c r="J2061" s="103"/>
      <c r="K2061" s="103">
        <v>3.4679000000000001E-2</v>
      </c>
    </row>
    <row r="2062" spans="4:11" ht="15.75" customHeight="1" x14ac:dyDescent="0.25">
      <c r="D2062" s="33"/>
      <c r="E2062" s="33"/>
      <c r="F2062" s="81">
        <v>39524</v>
      </c>
      <c r="G2062" s="103">
        <v>1.3405E-2</v>
      </c>
      <c r="H2062" s="103"/>
      <c r="I2062" s="103">
        <v>2.2006999999999999E-2</v>
      </c>
      <c r="J2062" s="103"/>
      <c r="K2062" s="103">
        <v>3.3061E-2</v>
      </c>
    </row>
    <row r="2063" spans="4:11" ht="15.75" customHeight="1" x14ac:dyDescent="0.25">
      <c r="D2063" s="33"/>
      <c r="E2063" s="33"/>
      <c r="F2063" s="81">
        <v>39525</v>
      </c>
      <c r="G2063" s="103">
        <v>1.5990999999999998E-2</v>
      </c>
      <c r="H2063" s="103"/>
      <c r="I2063" s="103">
        <v>2.4531000000000001E-2</v>
      </c>
      <c r="J2063" s="103"/>
      <c r="K2063" s="103">
        <v>3.4827999999999998E-2</v>
      </c>
    </row>
    <row r="2064" spans="4:11" ht="15.75" customHeight="1" x14ac:dyDescent="0.25">
      <c r="D2064" s="33"/>
      <c r="E2064" s="33"/>
      <c r="F2064" s="81">
        <v>39526</v>
      </c>
      <c r="G2064" s="103">
        <v>1.4603E-2</v>
      </c>
      <c r="H2064" s="103"/>
      <c r="I2064" s="103">
        <v>2.3029000000000001E-2</v>
      </c>
      <c r="J2064" s="103"/>
      <c r="K2064" s="103">
        <v>3.3281999999999999E-2</v>
      </c>
    </row>
    <row r="2065" spans="4:11" ht="15.75" customHeight="1" x14ac:dyDescent="0.25">
      <c r="D2065" s="33"/>
      <c r="E2065" s="33"/>
      <c r="F2065" s="81">
        <v>39527</v>
      </c>
      <c r="G2065" s="103">
        <v>1.5963000000000001E-2</v>
      </c>
      <c r="H2065" s="103"/>
      <c r="I2065" s="103">
        <v>2.3753000000000003E-2</v>
      </c>
      <c r="J2065" s="103"/>
      <c r="K2065" s="103">
        <v>3.3336000000000005E-2</v>
      </c>
    </row>
    <row r="2066" spans="4:11" ht="15.75" customHeight="1" x14ac:dyDescent="0.25">
      <c r="D2066" s="33"/>
      <c r="E2066" s="33"/>
      <c r="F2066" s="81">
        <v>39531</v>
      </c>
      <c r="G2066" s="103">
        <v>1.8010999999999999E-2</v>
      </c>
      <c r="H2066" s="103"/>
      <c r="I2066" s="103">
        <v>2.6206E-2</v>
      </c>
      <c r="J2066" s="103"/>
      <c r="K2066" s="103">
        <v>3.5562999999999997E-2</v>
      </c>
    </row>
    <row r="2067" spans="4:11" ht="15.75" customHeight="1" x14ac:dyDescent="0.25">
      <c r="D2067" s="33"/>
      <c r="E2067" s="33"/>
      <c r="F2067" s="81">
        <v>39532</v>
      </c>
      <c r="G2067" s="103">
        <v>1.7680999999999999E-2</v>
      </c>
      <c r="H2067" s="103"/>
      <c r="I2067" s="103">
        <v>2.6070000000000003E-2</v>
      </c>
      <c r="J2067" s="103"/>
      <c r="K2067" s="103">
        <v>3.5053000000000001E-2</v>
      </c>
    </row>
    <row r="2068" spans="4:11" ht="15.75" customHeight="1" x14ac:dyDescent="0.25">
      <c r="D2068" s="33"/>
      <c r="E2068" s="33"/>
      <c r="F2068" s="81">
        <v>39533</v>
      </c>
      <c r="G2068" s="103">
        <v>1.6192999999999999E-2</v>
      </c>
      <c r="H2068" s="103"/>
      <c r="I2068" s="103">
        <v>2.4921000000000002E-2</v>
      </c>
      <c r="J2068" s="103"/>
      <c r="K2068" s="103">
        <v>3.4602000000000001E-2</v>
      </c>
    </row>
    <row r="2069" spans="4:11" ht="15.75" customHeight="1" x14ac:dyDescent="0.25">
      <c r="D2069" s="33"/>
      <c r="E2069" s="33"/>
      <c r="F2069" s="81">
        <v>39534</v>
      </c>
      <c r="G2069" s="103">
        <v>1.6861999999999999E-2</v>
      </c>
      <c r="H2069" s="103"/>
      <c r="I2069" s="103">
        <v>2.5392000000000001E-2</v>
      </c>
      <c r="J2069" s="103"/>
      <c r="K2069" s="103">
        <v>3.5279999999999999E-2</v>
      </c>
    </row>
    <row r="2070" spans="4:11" ht="15.75" customHeight="1" x14ac:dyDescent="0.25">
      <c r="D2070" s="33"/>
      <c r="E2070" s="33"/>
      <c r="F2070" s="81">
        <v>39535</v>
      </c>
      <c r="G2070" s="103">
        <v>1.6463000000000002E-2</v>
      </c>
      <c r="H2070" s="103"/>
      <c r="I2070" s="103">
        <v>2.5033E-2</v>
      </c>
      <c r="J2070" s="103"/>
      <c r="K2070" s="103">
        <v>3.4414E-2</v>
      </c>
    </row>
    <row r="2071" spans="4:11" ht="15.75" customHeight="1" x14ac:dyDescent="0.25">
      <c r="D2071" s="33"/>
      <c r="E2071" s="33"/>
      <c r="F2071" s="81">
        <v>39538</v>
      </c>
      <c r="G2071" s="103">
        <v>1.5824000000000001E-2</v>
      </c>
      <c r="H2071" s="103"/>
      <c r="I2071" s="103">
        <v>2.4365000000000001E-2</v>
      </c>
      <c r="J2071" s="103"/>
      <c r="K2071" s="103">
        <v>3.4096000000000001E-2</v>
      </c>
    </row>
    <row r="2072" spans="4:11" ht="15.75" customHeight="1" x14ac:dyDescent="0.25">
      <c r="D2072" s="33"/>
      <c r="E2072" s="33"/>
      <c r="F2072" s="81">
        <v>39539</v>
      </c>
      <c r="G2072" s="103">
        <v>1.7899999999999999E-2</v>
      </c>
      <c r="H2072" s="103"/>
      <c r="I2072" s="103">
        <v>2.6445E-2</v>
      </c>
      <c r="J2072" s="103"/>
      <c r="K2072" s="103">
        <v>3.5583000000000004E-2</v>
      </c>
    </row>
    <row r="2073" spans="4:11" ht="15.75" customHeight="1" x14ac:dyDescent="0.25">
      <c r="D2073" s="33"/>
      <c r="E2073" s="33"/>
      <c r="F2073" s="81">
        <v>39540</v>
      </c>
      <c r="G2073" s="103">
        <v>1.8945E-2</v>
      </c>
      <c r="H2073" s="103"/>
      <c r="I2073" s="103">
        <v>2.7359000000000001E-2</v>
      </c>
      <c r="J2073" s="103"/>
      <c r="K2073" s="103">
        <v>3.5962999999999995E-2</v>
      </c>
    </row>
    <row r="2074" spans="4:11" ht="15.75" customHeight="1" x14ac:dyDescent="0.25">
      <c r="D2074" s="33"/>
      <c r="E2074" s="33"/>
      <c r="F2074" s="81">
        <v>39541</v>
      </c>
      <c r="G2074" s="103">
        <v>1.8866000000000001E-2</v>
      </c>
      <c r="H2074" s="103"/>
      <c r="I2074" s="103">
        <v>2.7292E-2</v>
      </c>
      <c r="J2074" s="103"/>
      <c r="K2074" s="103">
        <v>3.5772999999999999E-2</v>
      </c>
    </row>
    <row r="2075" spans="4:11" ht="15.75" customHeight="1" x14ac:dyDescent="0.25">
      <c r="D2075" s="33"/>
      <c r="E2075" s="33"/>
      <c r="F2075" s="81">
        <v>39542</v>
      </c>
      <c r="G2075" s="103">
        <v>1.8145000000000001E-2</v>
      </c>
      <c r="H2075" s="103"/>
      <c r="I2075" s="103">
        <v>2.6178E-2</v>
      </c>
      <c r="J2075" s="103"/>
      <c r="K2075" s="103">
        <v>3.4657E-2</v>
      </c>
    </row>
    <row r="2076" spans="4:11" ht="15.75" customHeight="1" x14ac:dyDescent="0.25">
      <c r="D2076" s="33"/>
      <c r="E2076" s="33"/>
      <c r="F2076" s="81">
        <v>39545</v>
      </c>
      <c r="G2076" s="103">
        <v>1.9116000000000001E-2</v>
      </c>
      <c r="H2076" s="103"/>
      <c r="I2076" s="103">
        <v>2.7261999999999998E-2</v>
      </c>
      <c r="J2076" s="103"/>
      <c r="K2076" s="103">
        <v>3.5355999999999999E-2</v>
      </c>
    </row>
    <row r="2077" spans="4:11" ht="15.75" customHeight="1" x14ac:dyDescent="0.25">
      <c r="D2077" s="33"/>
      <c r="E2077" s="33"/>
      <c r="F2077" s="81">
        <v>39546</v>
      </c>
      <c r="G2077" s="103">
        <v>1.8713E-2</v>
      </c>
      <c r="H2077" s="103"/>
      <c r="I2077" s="103">
        <v>2.7229E-2</v>
      </c>
      <c r="J2077" s="103"/>
      <c r="K2077" s="103">
        <v>3.5563999999999998E-2</v>
      </c>
    </row>
    <row r="2078" spans="4:11" ht="15.75" customHeight="1" x14ac:dyDescent="0.25">
      <c r="D2078" s="33"/>
      <c r="E2078" s="33"/>
      <c r="F2078" s="81">
        <v>39547</v>
      </c>
      <c r="G2078" s="103">
        <v>1.7661E-2</v>
      </c>
      <c r="H2078" s="103"/>
      <c r="I2078" s="103">
        <v>2.5975999999999999E-2</v>
      </c>
      <c r="J2078" s="103"/>
      <c r="K2078" s="103">
        <v>3.4807000000000005E-2</v>
      </c>
    </row>
    <row r="2079" spans="4:11" ht="15.75" customHeight="1" x14ac:dyDescent="0.25">
      <c r="D2079" s="33"/>
      <c r="E2079" s="33"/>
      <c r="F2079" s="81">
        <v>39548</v>
      </c>
      <c r="G2079" s="103">
        <v>1.8391000000000001E-2</v>
      </c>
      <c r="H2079" s="103"/>
      <c r="I2079" s="103">
        <v>2.6756000000000002E-2</v>
      </c>
      <c r="J2079" s="103"/>
      <c r="K2079" s="103">
        <v>3.5394000000000002E-2</v>
      </c>
    </row>
    <row r="2080" spans="4:11" ht="15.75" customHeight="1" x14ac:dyDescent="0.25">
      <c r="D2080" s="33"/>
      <c r="E2080" s="33"/>
      <c r="F2080" s="81">
        <v>39549</v>
      </c>
      <c r="G2080" s="103">
        <v>1.7417000000000002E-2</v>
      </c>
      <c r="H2080" s="103"/>
      <c r="I2080" s="103">
        <v>2.5707000000000001E-2</v>
      </c>
      <c r="J2080" s="103"/>
      <c r="K2080" s="103">
        <v>3.4693999999999996E-2</v>
      </c>
    </row>
    <row r="2081" spans="4:11" ht="15.75" customHeight="1" x14ac:dyDescent="0.25">
      <c r="D2081" s="33"/>
      <c r="E2081" s="33"/>
      <c r="F2081" s="81">
        <v>39552</v>
      </c>
      <c r="G2081" s="103">
        <v>1.7579999999999998E-2</v>
      </c>
      <c r="H2081" s="103"/>
      <c r="I2081" s="103">
        <v>2.5944999999999999E-2</v>
      </c>
      <c r="J2081" s="103"/>
      <c r="K2081" s="103">
        <v>3.5109000000000001E-2</v>
      </c>
    </row>
    <row r="2082" spans="4:11" ht="15.75" customHeight="1" x14ac:dyDescent="0.25">
      <c r="D2082" s="33"/>
      <c r="E2082" s="33"/>
      <c r="F2082" s="81">
        <v>39553</v>
      </c>
      <c r="G2082" s="103">
        <v>1.8642000000000002E-2</v>
      </c>
      <c r="H2082" s="103"/>
      <c r="I2082" s="103">
        <v>2.6964000000000002E-2</v>
      </c>
      <c r="J2082" s="103"/>
      <c r="K2082" s="103">
        <v>3.6003E-2</v>
      </c>
    </row>
    <row r="2083" spans="4:11" ht="15.75" customHeight="1" x14ac:dyDescent="0.25">
      <c r="D2083" s="33"/>
      <c r="E2083" s="33"/>
      <c r="F2083" s="81">
        <v>39554</v>
      </c>
      <c r="G2083" s="103">
        <v>1.9628E-2</v>
      </c>
      <c r="H2083" s="103"/>
      <c r="I2083" s="103">
        <v>2.8128E-2</v>
      </c>
      <c r="J2083" s="103"/>
      <c r="K2083" s="103">
        <v>3.6886000000000002E-2</v>
      </c>
    </row>
    <row r="2084" spans="4:11" ht="15.75" customHeight="1" x14ac:dyDescent="0.25">
      <c r="D2084" s="33"/>
      <c r="E2084" s="33"/>
      <c r="F2084" s="81">
        <v>39555</v>
      </c>
      <c r="G2084" s="103">
        <v>2.1031000000000001E-2</v>
      </c>
      <c r="H2084" s="103"/>
      <c r="I2084" s="103">
        <v>2.8885000000000001E-2</v>
      </c>
      <c r="J2084" s="103"/>
      <c r="K2084" s="103">
        <v>3.7273000000000001E-2</v>
      </c>
    </row>
    <row r="2085" spans="4:11" ht="15.75" customHeight="1" x14ac:dyDescent="0.25">
      <c r="D2085" s="33"/>
      <c r="E2085" s="33"/>
      <c r="F2085" s="81">
        <v>39556</v>
      </c>
      <c r="G2085" s="103">
        <v>2.1294E-2</v>
      </c>
      <c r="H2085" s="103"/>
      <c r="I2085" s="103">
        <v>2.8995000000000003E-2</v>
      </c>
      <c r="J2085" s="103"/>
      <c r="K2085" s="103">
        <v>3.7061000000000004E-2</v>
      </c>
    </row>
    <row r="2086" spans="4:11" ht="15.75" customHeight="1" x14ac:dyDescent="0.25">
      <c r="D2086" s="33"/>
      <c r="E2086" s="33"/>
      <c r="F2086" s="81">
        <v>39559</v>
      </c>
      <c r="G2086" s="103">
        <v>2.1714999999999998E-2</v>
      </c>
      <c r="H2086" s="103"/>
      <c r="I2086" s="103">
        <v>2.9342E-2</v>
      </c>
      <c r="J2086" s="103"/>
      <c r="K2086" s="103">
        <v>3.7254999999999996E-2</v>
      </c>
    </row>
    <row r="2087" spans="4:11" ht="15.75" customHeight="1" x14ac:dyDescent="0.25">
      <c r="D2087" s="33"/>
      <c r="E2087" s="33"/>
      <c r="F2087" s="81">
        <v>39560</v>
      </c>
      <c r="G2087" s="103">
        <v>2.1887E-2</v>
      </c>
      <c r="H2087" s="103"/>
      <c r="I2087" s="103">
        <v>2.9378999999999999E-2</v>
      </c>
      <c r="J2087" s="103"/>
      <c r="K2087" s="103">
        <v>3.6907999999999996E-2</v>
      </c>
    </row>
    <row r="2088" spans="4:11" ht="15.75" customHeight="1" x14ac:dyDescent="0.25">
      <c r="D2088" s="33"/>
      <c r="E2088" s="33"/>
      <c r="F2088" s="81">
        <v>39561</v>
      </c>
      <c r="G2088" s="103">
        <v>2.1892999999999999E-2</v>
      </c>
      <c r="H2088" s="103"/>
      <c r="I2088" s="103">
        <v>2.9554999999999998E-2</v>
      </c>
      <c r="J2088" s="103"/>
      <c r="K2088" s="103">
        <v>3.7314E-2</v>
      </c>
    </row>
    <row r="2089" spans="4:11" ht="15.75" customHeight="1" x14ac:dyDescent="0.25">
      <c r="D2089" s="33"/>
      <c r="E2089" s="33"/>
      <c r="F2089" s="81">
        <v>39562</v>
      </c>
      <c r="G2089" s="103">
        <v>2.3824999999999999E-2</v>
      </c>
      <c r="H2089" s="103"/>
      <c r="I2089" s="103">
        <v>3.0914999999999998E-2</v>
      </c>
      <c r="J2089" s="103"/>
      <c r="K2089" s="103">
        <v>3.8248999999999998E-2</v>
      </c>
    </row>
    <row r="2090" spans="4:11" ht="15.75" customHeight="1" x14ac:dyDescent="0.25">
      <c r="D2090" s="33"/>
      <c r="E2090" s="33"/>
      <c r="F2090" s="81">
        <v>39563</v>
      </c>
      <c r="G2090" s="103">
        <v>2.4147999999999999E-2</v>
      </c>
      <c r="H2090" s="103"/>
      <c r="I2090" s="103">
        <v>3.1760999999999998E-2</v>
      </c>
      <c r="J2090" s="103"/>
      <c r="K2090" s="103">
        <v>3.8703000000000001E-2</v>
      </c>
    </row>
    <row r="2091" spans="4:11" ht="15.75" customHeight="1" x14ac:dyDescent="0.25">
      <c r="D2091" s="33"/>
      <c r="E2091" s="33"/>
      <c r="F2091" s="81">
        <v>39566</v>
      </c>
      <c r="G2091" s="103">
        <v>2.3420999999999997E-2</v>
      </c>
      <c r="H2091" s="103"/>
      <c r="I2091" s="103">
        <v>3.1181999999999998E-2</v>
      </c>
      <c r="J2091" s="103"/>
      <c r="K2091" s="103">
        <v>3.8252000000000001E-2</v>
      </c>
    </row>
    <row r="2092" spans="4:11" ht="15.75" customHeight="1" x14ac:dyDescent="0.25">
      <c r="D2092" s="33"/>
      <c r="E2092" s="33"/>
      <c r="F2092" s="81">
        <v>39567</v>
      </c>
      <c r="G2092" s="103">
        <v>2.3502000000000002E-2</v>
      </c>
      <c r="H2092" s="103"/>
      <c r="I2092" s="103">
        <v>3.1114000000000003E-2</v>
      </c>
      <c r="J2092" s="103"/>
      <c r="K2092" s="103">
        <v>3.8193999999999999E-2</v>
      </c>
    </row>
    <row r="2093" spans="4:11" ht="15.75" customHeight="1" x14ac:dyDescent="0.25">
      <c r="D2093" s="33"/>
      <c r="E2093" s="33"/>
      <c r="F2093" s="81">
        <v>39568</v>
      </c>
      <c r="G2093" s="103">
        <v>2.2536999999999998E-2</v>
      </c>
      <c r="H2093" s="103"/>
      <c r="I2093" s="103">
        <v>3.0096999999999999E-2</v>
      </c>
      <c r="J2093" s="103"/>
      <c r="K2093" s="103">
        <v>3.7279E-2</v>
      </c>
    </row>
    <row r="2094" spans="4:11" ht="15.75" customHeight="1" x14ac:dyDescent="0.25">
      <c r="D2094" s="33"/>
      <c r="E2094" s="33"/>
      <c r="F2094" s="81">
        <v>39569</v>
      </c>
      <c r="G2094" s="103">
        <v>2.367E-2</v>
      </c>
      <c r="H2094" s="103"/>
      <c r="I2094" s="103">
        <v>3.0773999999999999E-2</v>
      </c>
      <c r="J2094" s="103"/>
      <c r="K2094" s="103">
        <v>3.7629999999999997E-2</v>
      </c>
    </row>
    <row r="2095" spans="4:11" ht="15.75" customHeight="1" x14ac:dyDescent="0.25">
      <c r="D2095" s="33"/>
      <c r="E2095" s="33"/>
      <c r="F2095" s="81">
        <v>39570</v>
      </c>
      <c r="G2095" s="103">
        <v>2.4492E-2</v>
      </c>
      <c r="H2095" s="103"/>
      <c r="I2095" s="103">
        <v>3.1794999999999997E-2</v>
      </c>
      <c r="J2095" s="103"/>
      <c r="K2095" s="103">
        <v>3.8551000000000002E-2</v>
      </c>
    </row>
    <row r="2096" spans="4:11" ht="15.75" customHeight="1" x14ac:dyDescent="0.25">
      <c r="D2096" s="33"/>
      <c r="E2096" s="33"/>
      <c r="F2096" s="81">
        <v>39573</v>
      </c>
      <c r="G2096" s="103">
        <v>2.4169999999999997E-2</v>
      </c>
      <c r="H2096" s="103"/>
      <c r="I2096" s="103">
        <v>3.159E-2</v>
      </c>
      <c r="J2096" s="103"/>
      <c r="K2096" s="103">
        <v>3.8670000000000003E-2</v>
      </c>
    </row>
    <row r="2097" spans="4:11" ht="15.75" customHeight="1" x14ac:dyDescent="0.25">
      <c r="D2097" s="33"/>
      <c r="E2097" s="33"/>
      <c r="F2097" s="81">
        <v>39574</v>
      </c>
      <c r="G2097" s="103">
        <v>2.3847999999999998E-2</v>
      </c>
      <c r="H2097" s="103"/>
      <c r="I2097" s="103">
        <v>3.1659E-2</v>
      </c>
      <c r="J2097" s="103"/>
      <c r="K2097" s="103">
        <v>3.9163999999999997E-2</v>
      </c>
    </row>
    <row r="2098" spans="4:11" ht="15.75" customHeight="1" x14ac:dyDescent="0.25">
      <c r="D2098" s="33"/>
      <c r="E2098" s="33"/>
      <c r="F2098" s="81">
        <v>39575</v>
      </c>
      <c r="G2098" s="103">
        <v>2.3035999999999997E-2</v>
      </c>
      <c r="H2098" s="103"/>
      <c r="I2098" s="103">
        <v>3.0772000000000001E-2</v>
      </c>
      <c r="J2098" s="103"/>
      <c r="K2098" s="103">
        <v>3.8475000000000002E-2</v>
      </c>
    </row>
    <row r="2099" spans="4:11" ht="15.75" customHeight="1" x14ac:dyDescent="0.25">
      <c r="D2099" s="33"/>
      <c r="E2099" s="33"/>
      <c r="F2099" s="81">
        <v>39576</v>
      </c>
      <c r="G2099" s="103">
        <v>2.2143000000000003E-2</v>
      </c>
      <c r="H2099" s="103"/>
      <c r="I2099" s="103">
        <v>2.9683999999999999E-2</v>
      </c>
      <c r="J2099" s="103"/>
      <c r="K2099" s="103">
        <v>3.7747999999999997E-2</v>
      </c>
    </row>
    <row r="2100" spans="4:11" ht="15.75" customHeight="1" x14ac:dyDescent="0.25">
      <c r="D2100" s="33"/>
      <c r="E2100" s="33"/>
      <c r="F2100" s="81">
        <v>39577</v>
      </c>
      <c r="G2100" s="103">
        <v>2.2391000000000001E-2</v>
      </c>
      <c r="H2100" s="103"/>
      <c r="I2100" s="103">
        <v>2.9647999999999997E-2</v>
      </c>
      <c r="J2100" s="103"/>
      <c r="K2100" s="103">
        <v>3.7692000000000003E-2</v>
      </c>
    </row>
    <row r="2101" spans="4:11" ht="15.75" customHeight="1" x14ac:dyDescent="0.25">
      <c r="D2101" s="33"/>
      <c r="E2101" s="33"/>
      <c r="F2101" s="81">
        <v>39580</v>
      </c>
      <c r="G2101" s="103">
        <v>2.3048000000000003E-2</v>
      </c>
      <c r="H2101" s="103"/>
      <c r="I2101" s="103">
        <v>3.0053999999999997E-2</v>
      </c>
      <c r="J2101" s="103"/>
      <c r="K2101" s="103">
        <v>3.7974000000000001E-2</v>
      </c>
    </row>
    <row r="2102" spans="4:11" ht="15.75" customHeight="1" x14ac:dyDescent="0.25">
      <c r="D2102" s="33"/>
      <c r="E2102" s="33"/>
      <c r="F2102" s="81">
        <v>39581</v>
      </c>
      <c r="G2102" s="103">
        <v>2.4695000000000002E-2</v>
      </c>
      <c r="H2102" s="103"/>
      <c r="I2102" s="103">
        <v>3.1659E-2</v>
      </c>
      <c r="J2102" s="103"/>
      <c r="K2102" s="103">
        <v>3.9130999999999999E-2</v>
      </c>
    </row>
    <row r="2103" spans="4:11" ht="15.75" customHeight="1" x14ac:dyDescent="0.25">
      <c r="D2103" s="33"/>
      <c r="E2103" s="33"/>
      <c r="F2103" s="81">
        <v>39582</v>
      </c>
      <c r="G2103" s="103">
        <v>2.5112000000000002E-2</v>
      </c>
      <c r="H2103" s="103"/>
      <c r="I2103" s="103">
        <v>3.1968999999999997E-2</v>
      </c>
      <c r="J2103" s="103"/>
      <c r="K2103" s="103">
        <v>3.9112000000000001E-2</v>
      </c>
    </row>
    <row r="2104" spans="4:11" ht="15.75" customHeight="1" x14ac:dyDescent="0.25">
      <c r="D2104" s="33"/>
      <c r="E2104" s="33"/>
      <c r="F2104" s="81">
        <v>39583</v>
      </c>
      <c r="G2104" s="103">
        <v>2.4207999999999997E-2</v>
      </c>
      <c r="H2104" s="103"/>
      <c r="I2104" s="103">
        <v>3.0837E-2</v>
      </c>
      <c r="J2104" s="103"/>
      <c r="K2104" s="103">
        <v>3.8143999999999997E-2</v>
      </c>
    </row>
    <row r="2105" spans="4:11" ht="15.75" customHeight="1" x14ac:dyDescent="0.25">
      <c r="D2105" s="33"/>
      <c r="E2105" s="33"/>
      <c r="F2105" s="81">
        <v>39584</v>
      </c>
      <c r="G2105" s="103">
        <v>2.4386000000000001E-2</v>
      </c>
      <c r="H2105" s="103"/>
      <c r="I2105" s="103">
        <v>3.1076000000000003E-2</v>
      </c>
      <c r="J2105" s="103"/>
      <c r="K2105" s="103">
        <v>3.8446000000000001E-2</v>
      </c>
    </row>
    <row r="2106" spans="4:11" ht="15.75" customHeight="1" x14ac:dyDescent="0.25">
      <c r="D2106" s="33"/>
      <c r="E2106" s="33"/>
      <c r="F2106" s="81">
        <v>39587</v>
      </c>
      <c r="G2106" s="103">
        <v>2.3892000000000004E-2</v>
      </c>
      <c r="H2106" s="103"/>
      <c r="I2106" s="103">
        <v>3.0836000000000002E-2</v>
      </c>
      <c r="J2106" s="103"/>
      <c r="K2106" s="103">
        <v>3.8294000000000002E-2</v>
      </c>
    </row>
    <row r="2107" spans="4:11" ht="15.75" customHeight="1" x14ac:dyDescent="0.25">
      <c r="D2107" s="33"/>
      <c r="E2107" s="33"/>
      <c r="F2107" s="81">
        <v>39588</v>
      </c>
      <c r="G2107" s="103">
        <v>2.2982999999999996E-2</v>
      </c>
      <c r="H2107" s="103"/>
      <c r="I2107" s="103">
        <v>3.0049000000000003E-2</v>
      </c>
      <c r="J2107" s="103"/>
      <c r="K2107" s="103">
        <v>3.7746000000000002E-2</v>
      </c>
    </row>
    <row r="2108" spans="4:11" ht="15.75" customHeight="1" x14ac:dyDescent="0.25">
      <c r="D2108" s="33"/>
      <c r="E2108" s="33"/>
      <c r="F2108" s="81">
        <v>39589</v>
      </c>
      <c r="G2108" s="103">
        <v>2.3982E-2</v>
      </c>
      <c r="H2108" s="103"/>
      <c r="I2108" s="103">
        <v>3.0767000000000003E-2</v>
      </c>
      <c r="J2108" s="103"/>
      <c r="K2108" s="103">
        <v>3.8067000000000004E-2</v>
      </c>
    </row>
    <row r="2109" spans="4:11" ht="15.75" customHeight="1" x14ac:dyDescent="0.25">
      <c r="D2109" s="33"/>
      <c r="E2109" s="33"/>
      <c r="F2109" s="81">
        <v>39590</v>
      </c>
      <c r="G2109" s="103">
        <v>2.5236999999999999E-2</v>
      </c>
      <c r="H2109" s="103"/>
      <c r="I2109" s="103">
        <v>3.2177999999999998E-2</v>
      </c>
      <c r="J2109" s="103"/>
      <c r="K2109" s="103">
        <v>3.9111E-2</v>
      </c>
    </row>
    <row r="2110" spans="4:11" ht="15.75" customHeight="1" x14ac:dyDescent="0.25">
      <c r="D2110" s="33"/>
      <c r="E2110" s="33"/>
      <c r="F2110" s="81">
        <v>39591</v>
      </c>
      <c r="G2110" s="103">
        <v>2.4251999999999999E-2</v>
      </c>
      <c r="H2110" s="103"/>
      <c r="I2110" s="103">
        <v>3.1385000000000003E-2</v>
      </c>
      <c r="J2110" s="103"/>
      <c r="K2110" s="103">
        <v>3.8425000000000001E-2</v>
      </c>
    </row>
    <row r="2111" spans="4:11" ht="15.75" customHeight="1" x14ac:dyDescent="0.25">
      <c r="D2111" s="33"/>
      <c r="E2111" s="33"/>
      <c r="F2111" s="81">
        <v>39595</v>
      </c>
      <c r="G2111" s="103">
        <v>2.5012E-2</v>
      </c>
      <c r="H2111" s="103"/>
      <c r="I2111" s="103">
        <v>3.218E-2</v>
      </c>
      <c r="J2111" s="103"/>
      <c r="K2111" s="103">
        <v>3.9188000000000001E-2</v>
      </c>
    </row>
    <row r="2112" spans="4:11" ht="15.75" customHeight="1" x14ac:dyDescent="0.25">
      <c r="D2112" s="33"/>
      <c r="E2112" s="33"/>
      <c r="F2112" s="81">
        <v>39596</v>
      </c>
      <c r="G2112" s="103">
        <v>2.6027999999999999E-2</v>
      </c>
      <c r="H2112" s="103"/>
      <c r="I2112" s="103">
        <v>3.3361999999999996E-2</v>
      </c>
      <c r="J2112" s="103"/>
      <c r="K2112" s="103">
        <v>4.0033000000000006E-2</v>
      </c>
    </row>
    <row r="2113" spans="4:11" ht="15.75" customHeight="1" x14ac:dyDescent="0.25">
      <c r="D2113" s="33"/>
      <c r="E2113" s="33"/>
      <c r="F2113" s="81">
        <v>39597</v>
      </c>
      <c r="G2113" s="103">
        <v>2.6816E-2</v>
      </c>
      <c r="H2113" s="103"/>
      <c r="I2113" s="103">
        <v>3.4237999999999998E-2</v>
      </c>
      <c r="J2113" s="103"/>
      <c r="K2113" s="103">
        <v>4.0750000000000001E-2</v>
      </c>
    </row>
    <row r="2114" spans="4:11" ht="15.75" customHeight="1" x14ac:dyDescent="0.25">
      <c r="D2114" s="33"/>
      <c r="E2114" s="33"/>
      <c r="F2114" s="81">
        <v>39598</v>
      </c>
      <c r="G2114" s="103">
        <v>2.6410999999999997E-2</v>
      </c>
      <c r="H2114" s="103"/>
      <c r="I2114" s="103">
        <v>3.4176999999999999E-2</v>
      </c>
      <c r="J2114" s="103"/>
      <c r="K2114" s="103">
        <v>4.0594999999999999E-2</v>
      </c>
    </row>
    <row r="2115" spans="4:11" ht="15.75" customHeight="1" x14ac:dyDescent="0.25">
      <c r="D2115" s="33"/>
      <c r="E2115" s="33"/>
      <c r="F2115" s="81">
        <v>39601</v>
      </c>
      <c r="G2115" s="103">
        <v>2.5035999999999999E-2</v>
      </c>
      <c r="H2115" s="103"/>
      <c r="I2115" s="103">
        <v>3.2709000000000002E-2</v>
      </c>
      <c r="J2115" s="103"/>
      <c r="K2115" s="103">
        <v>3.9571000000000002E-2</v>
      </c>
    </row>
    <row r="2116" spans="4:11" ht="15.75" customHeight="1" x14ac:dyDescent="0.25">
      <c r="D2116" s="33"/>
      <c r="E2116" s="33"/>
      <c r="F2116" s="81">
        <v>39602</v>
      </c>
      <c r="G2116" s="103">
        <v>2.3984000000000002E-2</v>
      </c>
      <c r="H2116" s="103"/>
      <c r="I2116" s="103">
        <v>3.1859999999999999E-2</v>
      </c>
      <c r="J2116" s="103"/>
      <c r="K2116" s="103">
        <v>3.8939000000000001E-2</v>
      </c>
    </row>
    <row r="2117" spans="4:11" ht="15.75" customHeight="1" x14ac:dyDescent="0.25">
      <c r="D2117" s="33"/>
      <c r="E2117" s="33"/>
      <c r="F2117" s="81">
        <v>39603</v>
      </c>
      <c r="G2117" s="103">
        <v>2.4465000000000001E-2</v>
      </c>
      <c r="H2117" s="103"/>
      <c r="I2117" s="103">
        <v>3.2570999999999996E-2</v>
      </c>
      <c r="J2117" s="103"/>
      <c r="K2117" s="103">
        <v>3.9764000000000001E-2</v>
      </c>
    </row>
    <row r="2118" spans="4:11" ht="15.75" customHeight="1" x14ac:dyDescent="0.25">
      <c r="D2118" s="33"/>
      <c r="E2118" s="33"/>
      <c r="F2118" s="81">
        <v>39604</v>
      </c>
      <c r="G2118" s="103">
        <v>2.4948999999999999E-2</v>
      </c>
      <c r="H2118" s="103"/>
      <c r="I2118" s="103">
        <v>3.3216999999999997E-2</v>
      </c>
      <c r="J2118" s="103"/>
      <c r="K2118" s="103">
        <v>4.0382999999999995E-2</v>
      </c>
    </row>
    <row r="2119" spans="4:11" ht="15.75" customHeight="1" x14ac:dyDescent="0.25">
      <c r="D2119" s="33"/>
      <c r="E2119" s="33"/>
      <c r="F2119" s="81">
        <v>39605</v>
      </c>
      <c r="G2119" s="103">
        <v>2.3723999999999999E-2</v>
      </c>
      <c r="H2119" s="103"/>
      <c r="I2119" s="103">
        <v>3.175E-2</v>
      </c>
      <c r="J2119" s="103"/>
      <c r="K2119" s="103">
        <v>3.9091999999999995E-2</v>
      </c>
    </row>
    <row r="2120" spans="4:11" ht="15.75" customHeight="1" x14ac:dyDescent="0.25">
      <c r="D2120" s="33"/>
      <c r="E2120" s="33"/>
      <c r="F2120" s="81">
        <v>39608</v>
      </c>
      <c r="G2120" s="103">
        <v>2.7066E-2</v>
      </c>
      <c r="H2120" s="103"/>
      <c r="I2120" s="103">
        <v>3.3896999999999997E-2</v>
      </c>
      <c r="J2120" s="103"/>
      <c r="K2120" s="103">
        <v>3.9976999999999999E-2</v>
      </c>
    </row>
    <row r="2121" spans="4:11" ht="15.75" customHeight="1" x14ac:dyDescent="0.25">
      <c r="D2121" s="33"/>
      <c r="E2121" s="33"/>
      <c r="F2121" s="81">
        <v>39609</v>
      </c>
      <c r="G2121" s="103">
        <v>2.9205999999999999E-2</v>
      </c>
      <c r="H2121" s="103"/>
      <c r="I2121" s="103">
        <v>3.5621E-2</v>
      </c>
      <c r="J2121" s="103"/>
      <c r="K2121" s="103">
        <v>4.1026999999999994E-2</v>
      </c>
    </row>
    <row r="2122" spans="4:11" ht="15.75" customHeight="1" x14ac:dyDescent="0.25">
      <c r="D2122" s="33"/>
      <c r="E2122" s="33"/>
      <c r="F2122" s="81">
        <v>39610</v>
      </c>
      <c r="G2122" s="103">
        <v>2.8055E-2</v>
      </c>
      <c r="H2122" s="103"/>
      <c r="I2122" s="103">
        <v>3.4722000000000003E-2</v>
      </c>
      <c r="J2122" s="103"/>
      <c r="K2122" s="103">
        <v>4.0735E-2</v>
      </c>
    </row>
    <row r="2123" spans="4:11" ht="15.75" customHeight="1" x14ac:dyDescent="0.25">
      <c r="D2123" s="33"/>
      <c r="E2123" s="33"/>
      <c r="F2123" s="81">
        <v>39611</v>
      </c>
      <c r="G2123" s="103">
        <v>3.0373000000000001E-2</v>
      </c>
      <c r="H2123" s="103"/>
      <c r="I2123" s="103">
        <v>3.6943000000000004E-2</v>
      </c>
      <c r="J2123" s="103"/>
      <c r="K2123" s="103">
        <v>4.2108E-2</v>
      </c>
    </row>
    <row r="2124" spans="4:11" ht="15.75" customHeight="1" x14ac:dyDescent="0.25">
      <c r="D2124" s="33"/>
      <c r="E2124" s="33"/>
      <c r="F2124" s="81">
        <v>39612</v>
      </c>
      <c r="G2124" s="103">
        <v>3.0306000000000003E-2</v>
      </c>
      <c r="H2124" s="103"/>
      <c r="I2124" s="103">
        <v>3.7260000000000001E-2</v>
      </c>
      <c r="J2124" s="103"/>
      <c r="K2124" s="103">
        <v>4.2564999999999999E-2</v>
      </c>
    </row>
    <row r="2125" spans="4:11" ht="15.75" customHeight="1" x14ac:dyDescent="0.25">
      <c r="D2125" s="33"/>
      <c r="E2125" s="33"/>
      <c r="F2125" s="81">
        <v>39615</v>
      </c>
      <c r="G2125" s="103">
        <v>3.0312000000000002E-2</v>
      </c>
      <c r="H2125" s="103"/>
      <c r="I2125" s="103">
        <v>3.7541999999999999E-2</v>
      </c>
      <c r="J2125" s="103"/>
      <c r="K2125" s="103">
        <v>4.2666000000000003E-2</v>
      </c>
    </row>
    <row r="2126" spans="4:11" ht="15.75" customHeight="1" x14ac:dyDescent="0.25">
      <c r="D2126" s="33"/>
      <c r="E2126" s="33"/>
      <c r="F2126" s="81">
        <v>39616</v>
      </c>
      <c r="G2126" s="103">
        <v>2.8900000000000002E-2</v>
      </c>
      <c r="H2126" s="103"/>
      <c r="I2126" s="103">
        <v>3.6318000000000003E-2</v>
      </c>
      <c r="J2126" s="103"/>
      <c r="K2126" s="103">
        <v>4.1973000000000003E-2</v>
      </c>
    </row>
    <row r="2127" spans="4:11" ht="15.75" customHeight="1" x14ac:dyDescent="0.25">
      <c r="D2127" s="33"/>
      <c r="E2127" s="33"/>
      <c r="F2127" s="81">
        <v>39617</v>
      </c>
      <c r="G2127" s="103">
        <v>2.8486999999999998E-2</v>
      </c>
      <c r="H2127" s="103"/>
      <c r="I2127" s="103">
        <v>3.5518000000000001E-2</v>
      </c>
      <c r="J2127" s="103"/>
      <c r="K2127" s="103">
        <v>4.1363000000000004E-2</v>
      </c>
    </row>
    <row r="2128" spans="4:11" ht="15.75" customHeight="1" x14ac:dyDescent="0.25">
      <c r="D2128" s="33"/>
      <c r="E2128" s="33"/>
      <c r="F2128" s="81">
        <v>39618</v>
      </c>
      <c r="G2128" s="103">
        <v>2.9323999999999999E-2</v>
      </c>
      <c r="H2128" s="103"/>
      <c r="I2128" s="103">
        <v>3.6493999999999999E-2</v>
      </c>
      <c r="J2128" s="103"/>
      <c r="K2128" s="103">
        <v>4.2072999999999999E-2</v>
      </c>
    </row>
    <row r="2129" spans="4:11" ht="15.75" customHeight="1" x14ac:dyDescent="0.25">
      <c r="D2129" s="33"/>
      <c r="E2129" s="33"/>
      <c r="F2129" s="81">
        <v>39619</v>
      </c>
      <c r="G2129" s="103">
        <v>2.8917000000000002E-2</v>
      </c>
      <c r="H2129" s="103"/>
      <c r="I2129" s="103">
        <v>3.5935999999999996E-2</v>
      </c>
      <c r="J2129" s="103"/>
      <c r="K2129" s="103">
        <v>4.1641000000000004E-2</v>
      </c>
    </row>
    <row r="2130" spans="4:11" ht="15.75" customHeight="1" x14ac:dyDescent="0.25">
      <c r="D2130" s="33"/>
      <c r="E2130" s="33"/>
      <c r="F2130" s="81">
        <v>39622</v>
      </c>
      <c r="G2130" s="103">
        <v>2.9340000000000001E-2</v>
      </c>
      <c r="H2130" s="103"/>
      <c r="I2130" s="103">
        <v>3.6285999999999999E-2</v>
      </c>
      <c r="J2130" s="103"/>
      <c r="K2130" s="103">
        <v>4.1641000000000004E-2</v>
      </c>
    </row>
    <row r="2131" spans="4:11" ht="15.75" customHeight="1" x14ac:dyDescent="0.25">
      <c r="D2131" s="33"/>
      <c r="E2131" s="33"/>
      <c r="F2131" s="81">
        <v>39623</v>
      </c>
      <c r="G2131" s="103">
        <v>2.8336999999999998E-2</v>
      </c>
      <c r="H2131" s="103"/>
      <c r="I2131" s="103">
        <v>3.524E-2</v>
      </c>
      <c r="J2131" s="103"/>
      <c r="K2131" s="103">
        <v>4.0818E-2</v>
      </c>
    </row>
    <row r="2132" spans="4:11" ht="15.75" customHeight="1" x14ac:dyDescent="0.25">
      <c r="D2132" s="33"/>
      <c r="E2132" s="33"/>
      <c r="F2132" s="81">
        <v>39624</v>
      </c>
      <c r="G2132" s="103">
        <v>2.8103E-2</v>
      </c>
      <c r="H2132" s="103"/>
      <c r="I2132" s="103">
        <v>3.5205E-2</v>
      </c>
      <c r="J2132" s="103"/>
      <c r="K2132" s="103">
        <v>4.0994000000000003E-2</v>
      </c>
    </row>
    <row r="2133" spans="4:11" ht="15.75" customHeight="1" x14ac:dyDescent="0.25">
      <c r="D2133" s="33"/>
      <c r="E2133" s="33"/>
      <c r="F2133" s="81">
        <v>39625</v>
      </c>
      <c r="G2133" s="103">
        <v>2.657E-2</v>
      </c>
      <c r="H2133" s="103"/>
      <c r="I2133" s="103">
        <v>3.3850999999999999E-2</v>
      </c>
      <c r="J2133" s="103"/>
      <c r="K2133" s="103">
        <v>4.0330000000000005E-2</v>
      </c>
    </row>
    <row r="2134" spans="4:11" ht="15.75" customHeight="1" x14ac:dyDescent="0.25">
      <c r="D2134" s="33"/>
      <c r="E2134" s="33"/>
      <c r="F2134" s="81">
        <v>39626</v>
      </c>
      <c r="G2134" s="103">
        <v>2.6248E-2</v>
      </c>
      <c r="H2134" s="103"/>
      <c r="I2134" s="103">
        <v>3.3475999999999999E-2</v>
      </c>
      <c r="J2134" s="103"/>
      <c r="K2134" s="103">
        <v>3.9652E-2</v>
      </c>
    </row>
    <row r="2135" spans="4:11" ht="15.75" customHeight="1" x14ac:dyDescent="0.25">
      <c r="D2135" s="33"/>
      <c r="E2135" s="33"/>
      <c r="F2135" s="81">
        <v>39629</v>
      </c>
      <c r="G2135" s="103">
        <v>2.6164E-2</v>
      </c>
      <c r="H2135" s="103"/>
      <c r="I2135" s="103">
        <v>3.3271000000000002E-2</v>
      </c>
      <c r="J2135" s="103"/>
      <c r="K2135" s="103">
        <v>3.9689999999999996E-2</v>
      </c>
    </row>
    <row r="2136" spans="4:11" ht="15.75" customHeight="1" x14ac:dyDescent="0.25">
      <c r="D2136" s="33"/>
      <c r="E2136" s="33"/>
      <c r="F2136" s="81">
        <v>39630</v>
      </c>
      <c r="G2136" s="103">
        <v>2.6483E-2</v>
      </c>
      <c r="H2136" s="103"/>
      <c r="I2136" s="103">
        <v>3.3543999999999997E-2</v>
      </c>
      <c r="J2136" s="103"/>
      <c r="K2136" s="103">
        <v>4.002E-2</v>
      </c>
    </row>
    <row r="2137" spans="4:11" ht="15.75" customHeight="1" x14ac:dyDescent="0.25">
      <c r="D2137" s="33"/>
      <c r="E2137" s="33"/>
      <c r="F2137" s="81">
        <v>39631</v>
      </c>
      <c r="G2137" s="103">
        <v>2.5752999999999998E-2</v>
      </c>
      <c r="H2137" s="103"/>
      <c r="I2137" s="103">
        <v>3.2962999999999999E-2</v>
      </c>
      <c r="J2137" s="103"/>
      <c r="K2137" s="103">
        <v>3.9574999999999999E-2</v>
      </c>
    </row>
    <row r="2138" spans="4:11" ht="15.75" customHeight="1" x14ac:dyDescent="0.25">
      <c r="D2138" s="33"/>
      <c r="E2138" s="33"/>
      <c r="F2138" s="81">
        <v>39632</v>
      </c>
      <c r="G2138" s="103">
        <v>2.5249999999999998E-2</v>
      </c>
      <c r="H2138" s="103"/>
      <c r="I2138" s="103">
        <v>3.2756E-2</v>
      </c>
      <c r="J2138" s="103"/>
      <c r="K2138" s="103">
        <v>3.9750000000000001E-2</v>
      </c>
    </row>
    <row r="2139" spans="4:11" ht="15.75" customHeight="1" x14ac:dyDescent="0.25">
      <c r="D2139" s="33"/>
      <c r="E2139" s="33"/>
      <c r="F2139" s="81">
        <v>39636</v>
      </c>
      <c r="G2139" s="103">
        <v>2.4265999999999999E-2</v>
      </c>
      <c r="H2139" s="103"/>
      <c r="I2139" s="103">
        <v>3.1833E-2</v>
      </c>
      <c r="J2139" s="103"/>
      <c r="K2139" s="103">
        <v>3.8995000000000002E-2</v>
      </c>
    </row>
    <row r="2140" spans="4:11" ht="15.75" customHeight="1" x14ac:dyDescent="0.25">
      <c r="D2140" s="33"/>
      <c r="E2140" s="33"/>
      <c r="F2140" s="81">
        <v>39637</v>
      </c>
      <c r="G2140" s="103">
        <v>2.4752999999999997E-2</v>
      </c>
      <c r="H2140" s="103"/>
      <c r="I2140" s="103">
        <v>3.1833E-2</v>
      </c>
      <c r="J2140" s="103"/>
      <c r="K2140" s="103">
        <v>3.8822000000000002E-2</v>
      </c>
    </row>
    <row r="2141" spans="4:11" ht="15.75" customHeight="1" x14ac:dyDescent="0.25">
      <c r="D2141" s="33"/>
      <c r="E2141" s="33"/>
      <c r="F2141" s="81">
        <v>39638</v>
      </c>
      <c r="G2141" s="103">
        <v>2.3855000000000001E-2</v>
      </c>
      <c r="H2141" s="103"/>
      <c r="I2141" s="103">
        <v>3.0813E-2</v>
      </c>
      <c r="J2141" s="103"/>
      <c r="K2141" s="103">
        <v>3.8112E-2</v>
      </c>
    </row>
    <row r="2142" spans="4:11" ht="15.75" customHeight="1" x14ac:dyDescent="0.25">
      <c r="D2142" s="33"/>
      <c r="E2142" s="33"/>
      <c r="F2142" s="81">
        <v>39639</v>
      </c>
      <c r="G2142" s="103">
        <v>2.4009999999999997E-2</v>
      </c>
      <c r="H2142" s="103"/>
      <c r="I2142" s="103">
        <v>3.0743999999999997E-2</v>
      </c>
      <c r="J2142" s="103"/>
      <c r="K2142" s="103">
        <v>3.7959E-2</v>
      </c>
    </row>
    <row r="2143" spans="4:11" ht="15.75" customHeight="1" x14ac:dyDescent="0.25">
      <c r="D2143" s="33"/>
      <c r="E2143" s="33"/>
      <c r="F2143" s="81">
        <v>39640</v>
      </c>
      <c r="G2143" s="103">
        <v>2.5952000000000003E-2</v>
      </c>
      <c r="H2143" s="103"/>
      <c r="I2143" s="103">
        <v>3.2785000000000002E-2</v>
      </c>
      <c r="J2143" s="103"/>
      <c r="K2143" s="103">
        <v>3.9576E-2</v>
      </c>
    </row>
    <row r="2144" spans="4:11" ht="15.75" customHeight="1" x14ac:dyDescent="0.25">
      <c r="D2144" s="33"/>
      <c r="E2144" s="33"/>
      <c r="F2144" s="81">
        <v>39643</v>
      </c>
      <c r="G2144" s="103">
        <v>2.4473999999999999E-2</v>
      </c>
      <c r="H2144" s="103"/>
      <c r="I2144" s="103">
        <v>3.1690000000000003E-2</v>
      </c>
      <c r="J2144" s="103"/>
      <c r="K2144" s="103">
        <v>3.8553000000000004E-2</v>
      </c>
    </row>
    <row r="2145" spans="4:11" ht="15.75" customHeight="1" x14ac:dyDescent="0.25">
      <c r="D2145" s="33"/>
      <c r="E2145" s="33"/>
      <c r="F2145" s="81">
        <v>39644</v>
      </c>
      <c r="G2145" s="103">
        <v>2.3650000000000001E-2</v>
      </c>
      <c r="H2145" s="103"/>
      <c r="I2145" s="103">
        <v>3.0872E-2</v>
      </c>
      <c r="J2145" s="103"/>
      <c r="K2145" s="103">
        <v>3.8188E-2</v>
      </c>
    </row>
    <row r="2146" spans="4:11" ht="15.75" customHeight="1" x14ac:dyDescent="0.25">
      <c r="D2146" s="33"/>
      <c r="E2146" s="33"/>
      <c r="F2146" s="81">
        <v>39645</v>
      </c>
      <c r="G2146" s="103">
        <v>2.4216000000000001E-2</v>
      </c>
      <c r="H2146" s="103"/>
      <c r="I2146" s="103">
        <v>3.1892999999999998E-2</v>
      </c>
      <c r="J2146" s="103"/>
      <c r="K2146" s="103">
        <v>3.9344000000000004E-2</v>
      </c>
    </row>
    <row r="2147" spans="4:11" ht="15.75" customHeight="1" x14ac:dyDescent="0.25">
      <c r="D2147" s="33"/>
      <c r="E2147" s="33"/>
      <c r="F2147" s="81">
        <v>39646</v>
      </c>
      <c r="G2147" s="103">
        <v>2.4867E-2</v>
      </c>
      <c r="H2147" s="103"/>
      <c r="I2147" s="103">
        <v>3.2680000000000001E-2</v>
      </c>
      <c r="J2147" s="103"/>
      <c r="K2147" s="103">
        <v>3.9906999999999998E-2</v>
      </c>
    </row>
    <row r="2148" spans="4:11" ht="15.75" customHeight="1" x14ac:dyDescent="0.25">
      <c r="D2148" s="33"/>
      <c r="E2148" s="33"/>
      <c r="F2148" s="81">
        <v>39647</v>
      </c>
      <c r="G2148" s="103">
        <v>2.6337000000000003E-2</v>
      </c>
      <c r="H2148" s="103"/>
      <c r="I2148" s="103">
        <v>3.4092999999999998E-2</v>
      </c>
      <c r="J2148" s="103"/>
      <c r="K2148" s="103">
        <v>4.0827999999999996E-2</v>
      </c>
    </row>
    <row r="2149" spans="4:11" ht="15.75" customHeight="1" x14ac:dyDescent="0.25">
      <c r="D2149" s="33"/>
      <c r="E2149" s="33"/>
      <c r="F2149" s="81">
        <v>39650</v>
      </c>
      <c r="G2149" s="103">
        <v>2.5920000000000002E-2</v>
      </c>
      <c r="H2149" s="103"/>
      <c r="I2149" s="103">
        <v>3.3642999999999999E-2</v>
      </c>
      <c r="J2149" s="103"/>
      <c r="K2149" s="103">
        <v>4.0416000000000001E-2</v>
      </c>
    </row>
    <row r="2150" spans="4:11" ht="15.75" customHeight="1" x14ac:dyDescent="0.25">
      <c r="D2150" s="33"/>
      <c r="E2150" s="33"/>
      <c r="F2150" s="81">
        <v>39651</v>
      </c>
      <c r="G2150" s="103">
        <v>2.7161000000000001E-2</v>
      </c>
      <c r="H2150" s="103"/>
      <c r="I2150" s="103">
        <v>3.4684E-2</v>
      </c>
      <c r="J2150" s="103"/>
      <c r="K2150" s="103">
        <v>4.0987000000000003E-2</v>
      </c>
    </row>
    <row r="2151" spans="4:11" ht="15.75" customHeight="1" x14ac:dyDescent="0.25">
      <c r="D2151" s="33"/>
      <c r="E2151" s="33"/>
      <c r="F2151" s="81">
        <v>39652</v>
      </c>
      <c r="G2151" s="103">
        <v>2.7324999999999999E-2</v>
      </c>
      <c r="H2151" s="103"/>
      <c r="I2151" s="103">
        <v>3.4928000000000001E-2</v>
      </c>
      <c r="J2151" s="103"/>
      <c r="K2151" s="103">
        <v>4.1165E-2</v>
      </c>
    </row>
    <row r="2152" spans="4:11" ht="15.75" customHeight="1" x14ac:dyDescent="0.25">
      <c r="D2152" s="33"/>
      <c r="E2152" s="33"/>
      <c r="F2152" s="81">
        <v>39653</v>
      </c>
      <c r="G2152" s="103">
        <v>2.6048000000000002E-2</v>
      </c>
      <c r="H2152" s="103"/>
      <c r="I2152" s="103">
        <v>3.3193E-2</v>
      </c>
      <c r="J2152" s="103"/>
      <c r="K2152" s="103">
        <v>3.9967999999999997E-2</v>
      </c>
    </row>
    <row r="2153" spans="4:11" ht="15.75" customHeight="1" x14ac:dyDescent="0.25">
      <c r="D2153" s="33"/>
      <c r="E2153" s="33"/>
      <c r="F2153" s="81">
        <v>39654</v>
      </c>
      <c r="G2153" s="103">
        <v>2.7095999999999999E-2</v>
      </c>
      <c r="H2153" s="103"/>
      <c r="I2153" s="103">
        <v>3.4367000000000002E-2</v>
      </c>
      <c r="J2153" s="103"/>
      <c r="K2153" s="103">
        <v>4.0968999999999998E-2</v>
      </c>
    </row>
    <row r="2154" spans="4:11" ht="15.75" customHeight="1" x14ac:dyDescent="0.25">
      <c r="D2154" s="33"/>
      <c r="E2154" s="33"/>
      <c r="F2154" s="81">
        <v>39657</v>
      </c>
      <c r="G2154" s="103">
        <v>2.5725999999999999E-2</v>
      </c>
      <c r="H2154" s="103"/>
      <c r="I2154" s="103">
        <v>3.3134999999999998E-2</v>
      </c>
      <c r="J2154" s="103"/>
      <c r="K2154" s="103">
        <v>4.0008000000000002E-2</v>
      </c>
    </row>
    <row r="2155" spans="4:11" ht="15.75" customHeight="1" x14ac:dyDescent="0.25">
      <c r="D2155" s="33"/>
      <c r="E2155" s="33"/>
      <c r="F2155" s="81">
        <v>39658</v>
      </c>
      <c r="G2155" s="103">
        <v>2.6208999999999996E-2</v>
      </c>
      <c r="H2155" s="103"/>
      <c r="I2155" s="103">
        <v>3.3681999999999997E-2</v>
      </c>
      <c r="J2155" s="103"/>
      <c r="K2155" s="103">
        <v>4.0379999999999999E-2</v>
      </c>
    </row>
    <row r="2156" spans="4:11" ht="15.75" customHeight="1" x14ac:dyDescent="0.25">
      <c r="D2156" s="33"/>
      <c r="E2156" s="33"/>
      <c r="F2156" s="81">
        <v>39659</v>
      </c>
      <c r="G2156" s="103">
        <v>2.6288999999999996E-2</v>
      </c>
      <c r="H2156" s="103"/>
      <c r="I2156" s="103">
        <v>3.3647000000000003E-2</v>
      </c>
      <c r="J2156" s="103"/>
      <c r="K2156" s="103">
        <v>4.0438999999999996E-2</v>
      </c>
    </row>
    <row r="2157" spans="4:11" ht="15.75" customHeight="1" x14ac:dyDescent="0.25">
      <c r="D2157" s="33"/>
      <c r="E2157" s="33"/>
      <c r="F2157" s="81">
        <v>39660</v>
      </c>
      <c r="G2157" s="103">
        <v>2.5078999999999997E-2</v>
      </c>
      <c r="H2157" s="103"/>
      <c r="I2157" s="103">
        <v>3.2350999999999998E-2</v>
      </c>
      <c r="J2157" s="103"/>
      <c r="K2157" s="103">
        <v>3.9462000000000004E-2</v>
      </c>
    </row>
    <row r="2158" spans="4:11" ht="15.75" customHeight="1" x14ac:dyDescent="0.25">
      <c r="D2158" s="33"/>
      <c r="E2158" s="33"/>
      <c r="F2158" s="81">
        <v>39661</v>
      </c>
      <c r="G2158" s="103">
        <v>2.4906999999999999E-2</v>
      </c>
      <c r="H2158" s="103"/>
      <c r="I2158" s="103">
        <v>3.2076E-2</v>
      </c>
      <c r="J2158" s="103"/>
      <c r="K2158" s="103">
        <v>3.9307000000000002E-2</v>
      </c>
    </row>
    <row r="2159" spans="4:11" ht="15.75" customHeight="1" x14ac:dyDescent="0.25">
      <c r="D2159" s="33"/>
      <c r="E2159" s="33"/>
      <c r="F2159" s="81">
        <v>39664</v>
      </c>
      <c r="G2159" s="103">
        <v>2.5308000000000001E-2</v>
      </c>
      <c r="H2159" s="103"/>
      <c r="I2159" s="103">
        <v>3.245E-2</v>
      </c>
      <c r="J2159" s="103"/>
      <c r="K2159" s="103">
        <v>3.9619000000000001E-2</v>
      </c>
    </row>
    <row r="2160" spans="4:11" ht="15.75" customHeight="1" x14ac:dyDescent="0.25">
      <c r="D2160" s="33"/>
      <c r="E2160" s="33"/>
      <c r="F2160" s="81">
        <v>39665</v>
      </c>
      <c r="G2160" s="103">
        <v>2.5467E-2</v>
      </c>
      <c r="H2160" s="103"/>
      <c r="I2160" s="103">
        <v>3.2858999999999999E-2</v>
      </c>
      <c r="J2160" s="103"/>
      <c r="K2160" s="103">
        <v>4.0167000000000001E-2</v>
      </c>
    </row>
    <row r="2161" spans="4:11" ht="15.75" customHeight="1" x14ac:dyDescent="0.25">
      <c r="D2161" s="33"/>
      <c r="E2161" s="33"/>
      <c r="F2161" s="81">
        <v>39666</v>
      </c>
      <c r="G2161" s="103">
        <v>2.5707000000000001E-2</v>
      </c>
      <c r="H2161" s="103"/>
      <c r="I2161" s="103">
        <v>3.32E-2</v>
      </c>
      <c r="J2161" s="103"/>
      <c r="K2161" s="103">
        <v>4.0500999999999995E-2</v>
      </c>
    </row>
    <row r="2162" spans="4:11" ht="15.75" customHeight="1" x14ac:dyDescent="0.25">
      <c r="D2162" s="33"/>
      <c r="E2162" s="33"/>
      <c r="F2162" s="81">
        <v>39667</v>
      </c>
      <c r="G2162" s="103">
        <v>2.4243000000000001E-2</v>
      </c>
      <c r="H2162" s="103"/>
      <c r="I2162" s="103">
        <v>3.1460000000000002E-2</v>
      </c>
      <c r="J2162" s="103"/>
      <c r="K2162" s="103">
        <v>3.9199999999999999E-2</v>
      </c>
    </row>
    <row r="2163" spans="4:11" ht="15.75" customHeight="1" x14ac:dyDescent="0.25">
      <c r="D2163" s="33"/>
      <c r="E2163" s="33"/>
      <c r="F2163" s="81">
        <v>39668</v>
      </c>
      <c r="G2163" s="103">
        <v>2.4963000000000003E-2</v>
      </c>
      <c r="H2163" s="103"/>
      <c r="I2163" s="103">
        <v>3.1966999999999995E-2</v>
      </c>
      <c r="J2163" s="103"/>
      <c r="K2163" s="103">
        <v>3.9275999999999998E-2</v>
      </c>
    </row>
    <row r="2164" spans="4:11" ht="15.75" customHeight="1" x14ac:dyDescent="0.25">
      <c r="D2164" s="33"/>
      <c r="E2164" s="33"/>
      <c r="F2164" s="81">
        <v>39671</v>
      </c>
      <c r="G2164" s="103">
        <v>2.5367000000000001E-2</v>
      </c>
      <c r="H2164" s="103"/>
      <c r="I2164" s="103">
        <v>3.2580999999999999E-2</v>
      </c>
      <c r="J2164" s="103"/>
      <c r="K2164" s="103">
        <v>3.9904000000000002E-2</v>
      </c>
    </row>
    <row r="2165" spans="4:11" ht="15.75" customHeight="1" x14ac:dyDescent="0.25">
      <c r="D2165" s="33"/>
      <c r="E2165" s="33"/>
      <c r="F2165" s="81">
        <v>39672</v>
      </c>
      <c r="G2165" s="103">
        <v>2.4220000000000002E-2</v>
      </c>
      <c r="H2165" s="103"/>
      <c r="I2165" s="103">
        <v>3.1385999999999997E-2</v>
      </c>
      <c r="J2165" s="103"/>
      <c r="K2165" s="103">
        <v>3.8954000000000003E-2</v>
      </c>
    </row>
    <row r="2166" spans="4:11" ht="15.75" customHeight="1" x14ac:dyDescent="0.25">
      <c r="D2166" s="33"/>
      <c r="E2166" s="33"/>
      <c r="F2166" s="81">
        <v>39673</v>
      </c>
      <c r="G2166" s="103">
        <v>2.4706000000000002E-2</v>
      </c>
      <c r="H2166" s="103"/>
      <c r="I2166" s="103">
        <v>3.1963999999999999E-2</v>
      </c>
      <c r="J2166" s="103"/>
      <c r="K2166" s="103">
        <v>3.9314000000000002E-2</v>
      </c>
    </row>
    <row r="2167" spans="4:11" ht="15.75" customHeight="1" x14ac:dyDescent="0.25">
      <c r="D2167" s="33"/>
      <c r="E2167" s="33"/>
      <c r="F2167" s="81">
        <v>39674</v>
      </c>
      <c r="G2167" s="103">
        <v>2.4292999999999999E-2</v>
      </c>
      <c r="H2167" s="103"/>
      <c r="I2167" s="103">
        <v>3.1486E-2</v>
      </c>
      <c r="J2167" s="103"/>
      <c r="K2167" s="103">
        <v>3.8859999999999999E-2</v>
      </c>
    </row>
    <row r="2168" spans="4:11" ht="15.75" customHeight="1" x14ac:dyDescent="0.25">
      <c r="D2168" s="33"/>
      <c r="E2168" s="33"/>
      <c r="F2168" s="81">
        <v>39675</v>
      </c>
      <c r="G2168" s="103">
        <v>2.3786999999999999E-2</v>
      </c>
      <c r="H2168" s="103"/>
      <c r="I2168" s="103">
        <v>3.0971000000000002E-2</v>
      </c>
      <c r="J2168" s="103"/>
      <c r="K2168" s="103">
        <v>3.8349000000000001E-2</v>
      </c>
    </row>
    <row r="2169" spans="4:11" ht="15.75" customHeight="1" x14ac:dyDescent="0.25">
      <c r="D2169" s="33"/>
      <c r="E2169" s="33"/>
      <c r="F2169" s="81">
        <v>39678</v>
      </c>
      <c r="G2169" s="103">
        <v>2.3289000000000001E-2</v>
      </c>
      <c r="H2169" s="103"/>
      <c r="I2169" s="103">
        <v>3.0629E-2</v>
      </c>
      <c r="J2169" s="103"/>
      <c r="K2169" s="103">
        <v>3.8103999999999999E-2</v>
      </c>
    </row>
    <row r="2170" spans="4:11" ht="15.75" customHeight="1" x14ac:dyDescent="0.25">
      <c r="D2170" s="33"/>
      <c r="E2170" s="33"/>
      <c r="F2170" s="81">
        <v>39679</v>
      </c>
      <c r="G2170" s="103">
        <v>2.2953999999999999E-2</v>
      </c>
      <c r="H2170" s="103"/>
      <c r="I2170" s="103">
        <v>3.0558999999999999E-2</v>
      </c>
      <c r="J2170" s="103"/>
      <c r="K2170" s="103">
        <v>3.8292E-2</v>
      </c>
    </row>
    <row r="2171" spans="4:11" ht="15.75" customHeight="1" x14ac:dyDescent="0.25">
      <c r="D2171" s="33"/>
      <c r="E2171" s="33"/>
      <c r="F2171" s="81">
        <v>39680</v>
      </c>
      <c r="G2171" s="103">
        <v>2.2454999999999999E-2</v>
      </c>
      <c r="H2171" s="103"/>
      <c r="I2171" s="103">
        <v>3.0116E-2</v>
      </c>
      <c r="J2171" s="103"/>
      <c r="K2171" s="103">
        <v>3.8009000000000001E-2</v>
      </c>
    </row>
    <row r="2172" spans="4:11" ht="15.75" customHeight="1" x14ac:dyDescent="0.25">
      <c r="D2172" s="33"/>
      <c r="E2172" s="33"/>
      <c r="F2172" s="81">
        <v>39681</v>
      </c>
      <c r="G2172" s="103">
        <v>2.3023999999999999E-2</v>
      </c>
      <c r="H2172" s="103"/>
      <c r="I2172" s="103">
        <v>3.0590000000000003E-2</v>
      </c>
      <c r="J2172" s="103"/>
      <c r="K2172" s="103">
        <v>3.8290999999999999E-2</v>
      </c>
    </row>
    <row r="2173" spans="4:11" ht="15.75" customHeight="1" x14ac:dyDescent="0.25">
      <c r="D2173" s="33"/>
      <c r="E2173" s="33"/>
      <c r="F2173" s="81">
        <v>39682</v>
      </c>
      <c r="G2173" s="103">
        <v>2.3999000000000003E-2</v>
      </c>
      <c r="H2173" s="103"/>
      <c r="I2173" s="103">
        <v>3.1370000000000002E-2</v>
      </c>
      <c r="J2173" s="103"/>
      <c r="K2173" s="103">
        <v>3.8704000000000002E-2</v>
      </c>
    </row>
    <row r="2174" spans="4:11" ht="15.75" customHeight="1" x14ac:dyDescent="0.25">
      <c r="D2174" s="33"/>
      <c r="E2174" s="33"/>
      <c r="F2174" s="81">
        <v>39685</v>
      </c>
      <c r="G2174" s="103">
        <v>2.3247E-2</v>
      </c>
      <c r="H2174" s="103"/>
      <c r="I2174" s="103">
        <v>3.0411999999999998E-2</v>
      </c>
      <c r="J2174" s="103"/>
      <c r="K2174" s="103">
        <v>3.7837000000000003E-2</v>
      </c>
    </row>
    <row r="2175" spans="4:11" ht="15.75" customHeight="1" x14ac:dyDescent="0.25">
      <c r="D2175" s="33"/>
      <c r="E2175" s="33"/>
      <c r="F2175" s="81">
        <v>39686</v>
      </c>
      <c r="G2175" s="103">
        <v>2.3241000000000001E-2</v>
      </c>
      <c r="H2175" s="103"/>
      <c r="I2175" s="103">
        <v>3.0411000000000001E-2</v>
      </c>
      <c r="J2175" s="103"/>
      <c r="K2175" s="103">
        <v>3.7742999999999999E-2</v>
      </c>
    </row>
    <row r="2176" spans="4:11" ht="15.75" customHeight="1" x14ac:dyDescent="0.25">
      <c r="D2176" s="33"/>
      <c r="E2176" s="33"/>
      <c r="F2176" s="81">
        <v>39687</v>
      </c>
      <c r="G2176" s="103">
        <v>2.2736999999999997E-2</v>
      </c>
      <c r="H2176" s="103"/>
      <c r="I2176" s="103">
        <v>3.0136E-2</v>
      </c>
      <c r="J2176" s="103"/>
      <c r="K2176" s="103">
        <v>3.7629999999999997E-2</v>
      </c>
    </row>
    <row r="2177" spans="4:11" ht="15.75" customHeight="1" x14ac:dyDescent="0.25">
      <c r="D2177" s="33"/>
      <c r="E2177" s="33"/>
      <c r="F2177" s="81">
        <v>39688</v>
      </c>
      <c r="G2177" s="103">
        <v>2.3588000000000001E-2</v>
      </c>
      <c r="H2177" s="103"/>
      <c r="I2177" s="103">
        <v>3.0440999999999999E-2</v>
      </c>
      <c r="J2177" s="103"/>
      <c r="K2177" s="103">
        <v>3.7779E-2</v>
      </c>
    </row>
    <row r="2178" spans="4:11" ht="15.75" customHeight="1" x14ac:dyDescent="0.25">
      <c r="D2178" s="33"/>
      <c r="E2178" s="33"/>
      <c r="F2178" s="81">
        <v>39689</v>
      </c>
      <c r="G2178" s="103">
        <v>2.3668999999999999E-2</v>
      </c>
      <c r="H2178" s="103"/>
      <c r="I2178" s="103">
        <v>3.0876000000000001E-2</v>
      </c>
      <c r="J2178" s="103"/>
      <c r="K2178" s="103">
        <v>3.8115999999999997E-2</v>
      </c>
    </row>
    <row r="2179" spans="4:11" ht="15.75" customHeight="1" x14ac:dyDescent="0.25">
      <c r="D2179" s="33"/>
      <c r="E2179" s="33"/>
      <c r="F2179" s="81">
        <v>39693</v>
      </c>
      <c r="G2179" s="103">
        <v>2.2538999999999997E-2</v>
      </c>
      <c r="H2179" s="103"/>
      <c r="I2179" s="103">
        <v>2.9825000000000001E-2</v>
      </c>
      <c r="J2179" s="103"/>
      <c r="K2179" s="103">
        <v>3.7325999999999998E-2</v>
      </c>
    </row>
    <row r="2180" spans="4:11" ht="15.75" customHeight="1" x14ac:dyDescent="0.25">
      <c r="D2180" s="33"/>
      <c r="E2180" s="33"/>
      <c r="F2180" s="81">
        <v>39694</v>
      </c>
      <c r="G2180" s="103">
        <v>2.2537999999999999E-2</v>
      </c>
      <c r="H2180" s="103"/>
      <c r="I2180" s="103">
        <v>2.9485999999999998E-2</v>
      </c>
      <c r="J2180" s="103"/>
      <c r="K2180" s="103">
        <v>3.6989999999999995E-2</v>
      </c>
    </row>
    <row r="2181" spans="4:11" ht="15.75" customHeight="1" x14ac:dyDescent="0.25">
      <c r="D2181" s="33"/>
      <c r="E2181" s="33"/>
      <c r="F2181" s="81">
        <v>39695</v>
      </c>
      <c r="G2181" s="103">
        <v>2.1728999999999998E-2</v>
      </c>
      <c r="H2181" s="103"/>
      <c r="I2181" s="103">
        <v>2.8542000000000001E-2</v>
      </c>
      <c r="J2181" s="103"/>
      <c r="K2181" s="103">
        <v>3.6227000000000002E-2</v>
      </c>
    </row>
    <row r="2182" spans="4:11" ht="15.75" customHeight="1" x14ac:dyDescent="0.25">
      <c r="D2182" s="33"/>
      <c r="E2182" s="33"/>
      <c r="F2182" s="81">
        <v>39696</v>
      </c>
      <c r="G2182" s="103">
        <v>2.3016999999999999E-2</v>
      </c>
      <c r="H2182" s="103"/>
      <c r="I2182" s="103">
        <v>2.9821E-2</v>
      </c>
      <c r="J2182" s="103"/>
      <c r="K2182" s="103">
        <v>3.6985999999999998E-2</v>
      </c>
    </row>
    <row r="2183" spans="4:11" ht="15.75" customHeight="1" x14ac:dyDescent="0.25">
      <c r="D2183" s="33"/>
      <c r="E2183" s="33"/>
      <c r="F2183" s="81">
        <v>39699</v>
      </c>
      <c r="G2183" s="103">
        <v>2.3016000000000002E-2</v>
      </c>
      <c r="H2183" s="103"/>
      <c r="I2183" s="103">
        <v>2.9752000000000001E-2</v>
      </c>
      <c r="J2183" s="103"/>
      <c r="K2183" s="103">
        <v>3.6742999999999998E-2</v>
      </c>
    </row>
    <row r="2184" spans="4:11" ht="15.75" customHeight="1" x14ac:dyDescent="0.25">
      <c r="D2184" s="33"/>
      <c r="E2184" s="33"/>
      <c r="F2184" s="81">
        <v>39700</v>
      </c>
      <c r="G2184" s="103">
        <v>2.1632999999999999E-2</v>
      </c>
      <c r="H2184" s="103"/>
      <c r="I2184" s="103">
        <v>2.8500999999999999E-2</v>
      </c>
      <c r="J2184" s="103"/>
      <c r="K2184" s="103">
        <v>3.5668000000000005E-2</v>
      </c>
    </row>
    <row r="2185" spans="4:11" ht="15.75" customHeight="1" x14ac:dyDescent="0.25">
      <c r="D2185" s="33"/>
      <c r="E2185" s="33"/>
      <c r="F2185" s="81">
        <v>39701</v>
      </c>
      <c r="G2185" s="103">
        <v>2.1954999999999999E-2</v>
      </c>
      <c r="H2185" s="103"/>
      <c r="I2185" s="103">
        <v>2.8972000000000001E-2</v>
      </c>
      <c r="J2185" s="103"/>
      <c r="K2185" s="103">
        <v>3.6295000000000001E-2</v>
      </c>
    </row>
    <row r="2186" spans="4:11" ht="15.75" customHeight="1" x14ac:dyDescent="0.25">
      <c r="D2186" s="33"/>
      <c r="E2186" s="33"/>
      <c r="F2186" s="81">
        <v>39702</v>
      </c>
      <c r="G2186" s="103">
        <v>2.2197000000000001E-2</v>
      </c>
      <c r="H2186" s="103"/>
      <c r="I2186" s="103">
        <v>2.9207E-2</v>
      </c>
      <c r="J2186" s="103"/>
      <c r="K2186" s="103">
        <v>3.6424999999999999E-2</v>
      </c>
    </row>
    <row r="2187" spans="4:11" ht="15.75" customHeight="1" x14ac:dyDescent="0.25">
      <c r="D2187" s="33"/>
      <c r="E2187" s="33"/>
      <c r="F2187" s="81">
        <v>39703</v>
      </c>
      <c r="G2187" s="103">
        <v>2.2026E-2</v>
      </c>
      <c r="H2187" s="103"/>
      <c r="I2187" s="103">
        <v>2.9474999999999998E-2</v>
      </c>
      <c r="J2187" s="103"/>
      <c r="K2187" s="103">
        <v>3.7186999999999998E-2</v>
      </c>
    </row>
    <row r="2188" spans="4:11" ht="15.75" customHeight="1" x14ac:dyDescent="0.25">
      <c r="D2188" s="33"/>
      <c r="E2188" s="33"/>
      <c r="F2188" s="81">
        <v>39706</v>
      </c>
      <c r="G2188" s="103">
        <v>1.7059000000000001E-2</v>
      </c>
      <c r="H2188" s="103"/>
      <c r="I2188" s="103">
        <v>2.5308999999999998E-2</v>
      </c>
      <c r="J2188" s="103"/>
      <c r="K2188" s="103">
        <v>3.3868000000000002E-2</v>
      </c>
    </row>
    <row r="2189" spans="4:11" ht="15.75" customHeight="1" x14ac:dyDescent="0.25">
      <c r="D2189" s="33"/>
      <c r="E2189" s="33"/>
      <c r="F2189" s="81">
        <v>39707</v>
      </c>
      <c r="G2189" s="103">
        <v>1.8023000000000001E-2</v>
      </c>
      <c r="H2189" s="103"/>
      <c r="I2189" s="103">
        <v>2.5905000000000001E-2</v>
      </c>
      <c r="J2189" s="103"/>
      <c r="K2189" s="103">
        <v>3.4356999999999999E-2</v>
      </c>
    </row>
    <row r="2190" spans="4:11" ht="15.75" customHeight="1" x14ac:dyDescent="0.25">
      <c r="D2190" s="33"/>
      <c r="E2190" s="33"/>
      <c r="F2190" s="81">
        <v>39708</v>
      </c>
      <c r="G2190" s="103">
        <v>1.6392E-2</v>
      </c>
      <c r="H2190" s="103"/>
      <c r="I2190" s="103">
        <v>2.5169999999999998E-2</v>
      </c>
      <c r="J2190" s="103"/>
      <c r="K2190" s="103">
        <v>3.4137000000000001E-2</v>
      </c>
    </row>
    <row r="2191" spans="4:11" ht="15.75" customHeight="1" x14ac:dyDescent="0.25">
      <c r="D2191" s="33"/>
      <c r="E2191" s="33"/>
      <c r="F2191" s="81">
        <v>39709</v>
      </c>
      <c r="G2191" s="103">
        <v>1.695E-2</v>
      </c>
      <c r="H2191" s="103"/>
      <c r="I2191" s="103">
        <v>2.6266999999999999E-2</v>
      </c>
      <c r="J2191" s="103"/>
      <c r="K2191" s="103">
        <v>3.5436999999999996E-2</v>
      </c>
    </row>
    <row r="2192" spans="4:11" ht="15.75" customHeight="1" x14ac:dyDescent="0.25">
      <c r="D2192" s="33"/>
      <c r="E2192" s="33"/>
      <c r="F2192" s="81">
        <v>39710</v>
      </c>
      <c r="G2192" s="103">
        <v>2.1679E-2</v>
      </c>
      <c r="H2192" s="103"/>
      <c r="I2192" s="103">
        <v>3.039E-2</v>
      </c>
      <c r="J2192" s="103"/>
      <c r="K2192" s="103">
        <v>3.8105E-2</v>
      </c>
    </row>
    <row r="2193" spans="4:11" ht="15.75" customHeight="1" x14ac:dyDescent="0.25">
      <c r="D2193" s="33"/>
      <c r="E2193" s="33"/>
      <c r="F2193" s="81">
        <v>39713</v>
      </c>
      <c r="G2193" s="103">
        <v>2.1263000000000001E-2</v>
      </c>
      <c r="H2193" s="103"/>
      <c r="I2193" s="103">
        <v>3.0491999999999998E-2</v>
      </c>
      <c r="J2193" s="103"/>
      <c r="K2193" s="103">
        <v>3.8351000000000003E-2</v>
      </c>
    </row>
    <row r="2194" spans="4:11" ht="15.75" customHeight="1" x14ac:dyDescent="0.25">
      <c r="D2194" s="33"/>
      <c r="E2194" s="33"/>
      <c r="F2194" s="81">
        <v>39714</v>
      </c>
      <c r="G2194" s="103">
        <v>2.0680999999999998E-2</v>
      </c>
      <c r="H2194" s="103"/>
      <c r="I2194" s="103">
        <v>2.9874999999999999E-2</v>
      </c>
      <c r="J2194" s="103"/>
      <c r="K2194" s="103">
        <v>3.7991000000000004E-2</v>
      </c>
    </row>
    <row r="2195" spans="4:11" ht="15.75" customHeight="1" x14ac:dyDescent="0.25">
      <c r="D2195" s="33"/>
      <c r="E2195" s="33"/>
      <c r="F2195" s="81">
        <v>39715</v>
      </c>
      <c r="G2195" s="103">
        <v>1.9604E-2</v>
      </c>
      <c r="H2195" s="103"/>
      <c r="I2195" s="103">
        <v>2.9123999999999997E-2</v>
      </c>
      <c r="J2195" s="103"/>
      <c r="K2195" s="103">
        <v>3.8103999999999999E-2</v>
      </c>
    </row>
    <row r="2196" spans="4:11" ht="15.75" customHeight="1" x14ac:dyDescent="0.25">
      <c r="D2196" s="33"/>
      <c r="E2196" s="33"/>
      <c r="F2196" s="81">
        <v>39716</v>
      </c>
      <c r="G2196" s="103">
        <v>2.1604999999999999E-2</v>
      </c>
      <c r="H2196" s="103"/>
      <c r="I2196" s="103">
        <v>3.0387000000000001E-2</v>
      </c>
      <c r="J2196" s="103"/>
      <c r="K2196" s="103">
        <v>3.8539999999999998E-2</v>
      </c>
    </row>
    <row r="2197" spans="4:11" ht="15.75" customHeight="1" x14ac:dyDescent="0.25">
      <c r="D2197" s="33"/>
      <c r="E2197" s="33"/>
      <c r="F2197" s="81">
        <v>39717</v>
      </c>
      <c r="G2197" s="103">
        <v>2.0962000000000001E-2</v>
      </c>
      <c r="H2197" s="103"/>
      <c r="I2197" s="103">
        <v>3.0537000000000002E-2</v>
      </c>
      <c r="J2197" s="103"/>
      <c r="K2197" s="103">
        <v>3.8519999999999999E-2</v>
      </c>
    </row>
    <row r="2198" spans="4:11" ht="15.75" customHeight="1" x14ac:dyDescent="0.25">
      <c r="D2198" s="33"/>
      <c r="E2198" s="33"/>
      <c r="F2198" s="81">
        <v>39720</v>
      </c>
      <c r="G2198" s="103">
        <v>1.6570999999999999E-2</v>
      </c>
      <c r="H2198" s="103"/>
      <c r="I2198" s="103">
        <v>2.6782E-2</v>
      </c>
      <c r="J2198" s="103"/>
      <c r="K2198" s="103">
        <v>3.5776000000000002E-2</v>
      </c>
    </row>
    <row r="2199" spans="4:11" ht="15.75" customHeight="1" x14ac:dyDescent="0.25">
      <c r="D2199" s="33"/>
      <c r="E2199" s="33"/>
      <c r="F2199" s="81">
        <v>39721</v>
      </c>
      <c r="G2199" s="103">
        <v>1.9598999999999998E-2</v>
      </c>
      <c r="H2199" s="103"/>
      <c r="I2199" s="103">
        <v>2.9793E-2</v>
      </c>
      <c r="J2199" s="103"/>
      <c r="K2199" s="103">
        <v>3.8233999999999997E-2</v>
      </c>
    </row>
    <row r="2200" spans="4:11" ht="15.75" customHeight="1" x14ac:dyDescent="0.25">
      <c r="D2200" s="33"/>
      <c r="E2200" s="33"/>
      <c r="F2200" s="81">
        <v>39722</v>
      </c>
      <c r="G2200" s="103">
        <v>1.8157E-2</v>
      </c>
      <c r="H2200" s="103"/>
      <c r="I2200" s="103">
        <v>2.8580000000000001E-2</v>
      </c>
      <c r="J2200" s="103"/>
      <c r="K2200" s="103">
        <v>3.7381999999999999E-2</v>
      </c>
    </row>
    <row r="2201" spans="4:11" ht="15.75" customHeight="1" x14ac:dyDescent="0.25">
      <c r="D2201" s="33"/>
      <c r="E2201" s="33"/>
      <c r="F2201" s="81">
        <v>39723</v>
      </c>
      <c r="G2201" s="103">
        <v>1.6157999999999999E-2</v>
      </c>
      <c r="H2201" s="103"/>
      <c r="I2201" s="103">
        <v>2.6640999999999998E-2</v>
      </c>
      <c r="J2201" s="103"/>
      <c r="K2201" s="103">
        <v>3.6276000000000003E-2</v>
      </c>
    </row>
    <row r="2202" spans="4:11" ht="15.75" customHeight="1" x14ac:dyDescent="0.25">
      <c r="D2202" s="33"/>
      <c r="E2202" s="33"/>
      <c r="F2202" s="81">
        <v>39724</v>
      </c>
      <c r="G2202" s="103">
        <v>1.5821999999999999E-2</v>
      </c>
      <c r="H2202" s="103"/>
      <c r="I2202" s="103">
        <v>2.6335000000000001E-2</v>
      </c>
      <c r="J2202" s="103"/>
      <c r="K2202" s="103">
        <v>3.6031000000000001E-2</v>
      </c>
    </row>
    <row r="2203" spans="4:11" ht="15.75" customHeight="1" x14ac:dyDescent="0.25">
      <c r="D2203" s="33"/>
      <c r="E2203" s="33"/>
      <c r="F2203" s="81">
        <v>39727</v>
      </c>
      <c r="G2203" s="103">
        <v>1.4298999999999999E-2</v>
      </c>
      <c r="H2203" s="103"/>
      <c r="I2203" s="103">
        <v>2.4413999999999998E-2</v>
      </c>
      <c r="J2203" s="103"/>
      <c r="K2203" s="103">
        <v>3.4532E-2</v>
      </c>
    </row>
    <row r="2204" spans="4:11" ht="15.75" customHeight="1" x14ac:dyDescent="0.25">
      <c r="D2204" s="33"/>
      <c r="E2204" s="33"/>
      <c r="F2204" s="81">
        <v>39728</v>
      </c>
      <c r="G2204" s="103">
        <v>1.4531000000000001E-2</v>
      </c>
      <c r="H2204" s="103"/>
      <c r="I2204" s="103">
        <v>2.4575E-2</v>
      </c>
      <c r="J2204" s="103"/>
      <c r="K2204" s="103">
        <v>3.5028000000000004E-2</v>
      </c>
    </row>
    <row r="2205" spans="4:11" ht="15.75" customHeight="1" x14ac:dyDescent="0.25">
      <c r="D2205" s="33"/>
      <c r="E2205" s="33"/>
      <c r="F2205" s="81">
        <v>39729</v>
      </c>
      <c r="G2205" s="103">
        <v>1.5484E-2</v>
      </c>
      <c r="H2205" s="103"/>
      <c r="I2205" s="103">
        <v>2.6327E-2</v>
      </c>
      <c r="J2205" s="103"/>
      <c r="K2205" s="103">
        <v>3.6400999999999996E-2</v>
      </c>
    </row>
    <row r="2206" spans="4:11" ht="15.75" customHeight="1" x14ac:dyDescent="0.25">
      <c r="D2206" s="33"/>
      <c r="E2206" s="33"/>
      <c r="F2206" s="81">
        <v>39730</v>
      </c>
      <c r="G2206" s="103">
        <v>1.5317000000000001E-2</v>
      </c>
      <c r="H2206" s="103"/>
      <c r="I2206" s="103">
        <v>2.6724000000000001E-2</v>
      </c>
      <c r="J2206" s="103"/>
      <c r="K2206" s="103">
        <v>3.7850000000000002E-2</v>
      </c>
    </row>
    <row r="2207" spans="4:11" ht="15.75" customHeight="1" x14ac:dyDescent="0.25">
      <c r="D2207" s="33"/>
      <c r="E2207" s="33"/>
      <c r="F2207" s="81">
        <v>39731</v>
      </c>
      <c r="G2207" s="103">
        <v>1.6342000000000002E-2</v>
      </c>
      <c r="H2207" s="103"/>
      <c r="I2207" s="103">
        <v>2.7552E-2</v>
      </c>
      <c r="J2207" s="103"/>
      <c r="K2207" s="103">
        <v>3.8704999999999996E-2</v>
      </c>
    </row>
    <row r="2208" spans="4:11" ht="15.75" customHeight="1" x14ac:dyDescent="0.25">
      <c r="D2208" s="33"/>
      <c r="E2208" s="33"/>
      <c r="F2208" s="81">
        <v>39735</v>
      </c>
      <c r="G2208" s="103">
        <v>1.8121999999999999E-2</v>
      </c>
      <c r="H2208" s="103"/>
      <c r="I2208" s="103">
        <v>3.0121000000000002E-2</v>
      </c>
      <c r="J2208" s="103"/>
      <c r="K2208" s="103">
        <v>4.0772000000000003E-2</v>
      </c>
    </row>
    <row r="2209" spans="4:11" ht="15.75" customHeight="1" x14ac:dyDescent="0.25">
      <c r="D2209" s="33"/>
      <c r="E2209" s="33"/>
      <c r="F2209" s="81">
        <v>39736</v>
      </c>
      <c r="G2209" s="103">
        <v>1.5521E-2</v>
      </c>
      <c r="H2209" s="103"/>
      <c r="I2209" s="103">
        <v>2.8188000000000001E-2</v>
      </c>
      <c r="J2209" s="103"/>
      <c r="K2209" s="103">
        <v>3.9453000000000002E-2</v>
      </c>
    </row>
    <row r="2210" spans="4:11" ht="15.75" customHeight="1" x14ac:dyDescent="0.25">
      <c r="D2210" s="33"/>
      <c r="E2210" s="33"/>
      <c r="F2210" s="81">
        <v>39737</v>
      </c>
      <c r="G2210" s="103">
        <v>1.6164000000000001E-2</v>
      </c>
      <c r="H2210" s="103"/>
      <c r="I2210" s="103">
        <v>2.8389000000000001E-2</v>
      </c>
      <c r="J2210" s="103"/>
      <c r="K2210" s="103">
        <v>3.9569E-2</v>
      </c>
    </row>
    <row r="2211" spans="4:11" ht="15.75" customHeight="1" x14ac:dyDescent="0.25">
      <c r="D2211" s="33"/>
      <c r="E2211" s="33"/>
      <c r="F2211" s="81">
        <v>39738</v>
      </c>
      <c r="G2211" s="103">
        <v>1.6147999999999999E-2</v>
      </c>
      <c r="H2211" s="103"/>
      <c r="I2211" s="103">
        <v>2.8315999999999997E-2</v>
      </c>
      <c r="J2211" s="103"/>
      <c r="K2211" s="103">
        <v>3.9299000000000001E-2</v>
      </c>
    </row>
    <row r="2212" spans="4:11" ht="15.75" customHeight="1" x14ac:dyDescent="0.25">
      <c r="D2212" s="33"/>
      <c r="E2212" s="33"/>
      <c r="F2212" s="81">
        <v>39741</v>
      </c>
      <c r="G2212" s="103">
        <v>1.6958999999999998E-2</v>
      </c>
      <c r="H2212" s="103"/>
      <c r="I2212" s="103">
        <v>2.7875E-2</v>
      </c>
      <c r="J2212" s="103"/>
      <c r="K2212" s="103">
        <v>3.8415999999999999E-2</v>
      </c>
    </row>
    <row r="2213" spans="4:11" ht="15.75" customHeight="1" x14ac:dyDescent="0.25">
      <c r="D2213" s="33"/>
      <c r="E2213" s="33"/>
      <c r="F2213" s="81">
        <v>39742</v>
      </c>
      <c r="G2213" s="103">
        <v>1.6136999999999999E-2</v>
      </c>
      <c r="H2213" s="103"/>
      <c r="I2213" s="103">
        <v>2.6594000000000003E-2</v>
      </c>
      <c r="J2213" s="103"/>
      <c r="K2213" s="103">
        <v>3.7387999999999998E-2</v>
      </c>
    </row>
    <row r="2214" spans="4:11" ht="15.75" customHeight="1" x14ac:dyDescent="0.25">
      <c r="D2214" s="33"/>
      <c r="E2214" s="33"/>
      <c r="F2214" s="81">
        <v>39743</v>
      </c>
      <c r="G2214" s="103">
        <v>1.4986999999999999E-2</v>
      </c>
      <c r="H2214" s="103"/>
      <c r="I2214" s="103">
        <v>2.5221E-2</v>
      </c>
      <c r="J2214" s="103"/>
      <c r="K2214" s="103">
        <v>3.594E-2</v>
      </c>
    </row>
    <row r="2215" spans="4:11" ht="15.75" customHeight="1" x14ac:dyDescent="0.25">
      <c r="D2215" s="33"/>
      <c r="E2215" s="33"/>
      <c r="F2215" s="81">
        <v>39744</v>
      </c>
      <c r="G2215" s="103">
        <v>1.6043999999999999E-2</v>
      </c>
      <c r="H2215" s="103"/>
      <c r="I2215" s="103">
        <v>2.6286999999999998E-2</v>
      </c>
      <c r="J2215" s="103"/>
      <c r="K2215" s="103">
        <v>3.6745E-2</v>
      </c>
    </row>
    <row r="2216" spans="4:11" ht="15.75" customHeight="1" x14ac:dyDescent="0.25">
      <c r="D2216" s="33"/>
      <c r="E2216" s="33"/>
      <c r="F2216" s="81">
        <v>39745</v>
      </c>
      <c r="G2216" s="103">
        <v>1.5122E-2</v>
      </c>
      <c r="H2216" s="103"/>
      <c r="I2216" s="103">
        <v>2.581E-2</v>
      </c>
      <c r="J2216" s="103"/>
      <c r="K2216" s="103">
        <v>3.6856E-2</v>
      </c>
    </row>
    <row r="2217" spans="4:11" ht="15.75" customHeight="1" x14ac:dyDescent="0.25">
      <c r="D2217" s="33"/>
      <c r="E2217" s="33"/>
      <c r="F2217" s="81">
        <v>39748</v>
      </c>
      <c r="G2217" s="103">
        <v>1.5362000000000001E-2</v>
      </c>
      <c r="H2217" s="103"/>
      <c r="I2217" s="103">
        <v>2.6041999999999999E-2</v>
      </c>
      <c r="J2217" s="103"/>
      <c r="K2217" s="103">
        <v>3.6873999999999997E-2</v>
      </c>
    </row>
    <row r="2218" spans="4:11" ht="15.75" customHeight="1" x14ac:dyDescent="0.25">
      <c r="D2218" s="33"/>
      <c r="E2218" s="33"/>
      <c r="F2218" s="81">
        <v>39749</v>
      </c>
      <c r="G2218" s="103">
        <v>1.5685999999999999E-2</v>
      </c>
      <c r="H2218" s="103"/>
      <c r="I2218" s="103">
        <v>2.7217999999999999E-2</v>
      </c>
      <c r="J2218" s="103"/>
      <c r="K2218" s="103">
        <v>3.8336000000000002E-2</v>
      </c>
    </row>
    <row r="2219" spans="4:11" ht="15.75" customHeight="1" x14ac:dyDescent="0.25">
      <c r="D2219" s="33"/>
      <c r="E2219" s="33"/>
      <c r="F2219" s="81">
        <v>39750</v>
      </c>
      <c r="G2219" s="103">
        <v>1.5319000000000001E-2</v>
      </c>
      <c r="H2219" s="103"/>
      <c r="I2219" s="103">
        <v>2.7147999999999999E-2</v>
      </c>
      <c r="J2219" s="103"/>
      <c r="K2219" s="103">
        <v>3.8545999999999997E-2</v>
      </c>
    </row>
    <row r="2220" spans="4:11" ht="15.75" customHeight="1" x14ac:dyDescent="0.25">
      <c r="D2220" s="33"/>
      <c r="E2220" s="33"/>
      <c r="F2220" s="81">
        <v>39751</v>
      </c>
      <c r="G2220" s="103">
        <v>1.5637000000000002E-2</v>
      </c>
      <c r="H2220" s="103"/>
      <c r="I2220" s="103">
        <v>2.7959000000000001E-2</v>
      </c>
      <c r="J2220" s="103"/>
      <c r="K2220" s="103">
        <v>3.9645E-2</v>
      </c>
    </row>
    <row r="2221" spans="4:11" ht="15.75" customHeight="1" x14ac:dyDescent="0.25">
      <c r="D2221" s="33"/>
      <c r="E2221" s="33"/>
      <c r="F2221" s="81">
        <v>39752</v>
      </c>
      <c r="G2221" s="103">
        <v>1.5480000000000001E-2</v>
      </c>
      <c r="H2221" s="103"/>
      <c r="I2221" s="103">
        <v>2.8277E-2</v>
      </c>
      <c r="J2221" s="103"/>
      <c r="K2221" s="103">
        <v>3.9529999999999996E-2</v>
      </c>
    </row>
    <row r="2222" spans="4:11" ht="15.75" customHeight="1" x14ac:dyDescent="0.25">
      <c r="D2222" s="33"/>
      <c r="E2222" s="33"/>
      <c r="F2222" s="81">
        <v>39755</v>
      </c>
      <c r="G2222" s="103">
        <v>1.436E-2</v>
      </c>
      <c r="H2222" s="103"/>
      <c r="I2222" s="103">
        <v>2.6993999999999997E-2</v>
      </c>
      <c r="J2222" s="103"/>
      <c r="K2222" s="103">
        <v>3.9141000000000002E-2</v>
      </c>
    </row>
    <row r="2223" spans="4:11" ht="15.75" customHeight="1" x14ac:dyDescent="0.25">
      <c r="D2223" s="33"/>
      <c r="E2223" s="33"/>
      <c r="F2223" s="81">
        <v>39756</v>
      </c>
      <c r="G2223" s="103">
        <v>1.3718999999999999E-2</v>
      </c>
      <c r="H2223" s="103"/>
      <c r="I2223" s="103">
        <v>2.5318999999999998E-2</v>
      </c>
      <c r="J2223" s="103"/>
      <c r="K2223" s="103">
        <v>3.7247000000000002E-2</v>
      </c>
    </row>
    <row r="2224" spans="4:11" ht="15.75" customHeight="1" x14ac:dyDescent="0.25">
      <c r="D2224" s="33"/>
      <c r="E2224" s="33"/>
      <c r="F2224" s="81">
        <v>39757</v>
      </c>
      <c r="G2224" s="103">
        <v>1.3398E-2</v>
      </c>
      <c r="H2224" s="103"/>
      <c r="I2224" s="103">
        <v>2.5049999999999999E-2</v>
      </c>
      <c r="J2224" s="103"/>
      <c r="K2224" s="103">
        <v>3.7019000000000003E-2</v>
      </c>
    </row>
    <row r="2225" spans="4:11" ht="15.75" customHeight="1" x14ac:dyDescent="0.25">
      <c r="D2225" s="33"/>
      <c r="E2225" s="33"/>
      <c r="F2225" s="81">
        <v>39758</v>
      </c>
      <c r="G2225" s="103">
        <v>1.2836E-2</v>
      </c>
      <c r="H2225" s="103"/>
      <c r="I2225" s="103">
        <v>2.4583000000000001E-2</v>
      </c>
      <c r="J2225" s="103"/>
      <c r="K2225" s="103">
        <v>3.6886000000000002E-2</v>
      </c>
    </row>
    <row r="2226" spans="4:11" ht="15.75" customHeight="1" x14ac:dyDescent="0.25">
      <c r="D2226" s="33"/>
      <c r="E2226" s="33"/>
      <c r="F2226" s="81">
        <v>39759</v>
      </c>
      <c r="G2226" s="103">
        <v>1.3228E-2</v>
      </c>
      <c r="H2226" s="103"/>
      <c r="I2226" s="103">
        <v>2.5613999999999998E-2</v>
      </c>
      <c r="J2226" s="103"/>
      <c r="K2226" s="103">
        <v>3.7928999999999997E-2</v>
      </c>
    </row>
    <row r="2227" spans="4:11" ht="15.75" customHeight="1" x14ac:dyDescent="0.25">
      <c r="D2227" s="106"/>
      <c r="E2227" s="33"/>
      <c r="F2227" s="81">
        <v>39762</v>
      </c>
      <c r="G2227" s="103">
        <v>1.2418E-2</v>
      </c>
      <c r="H2227" s="103"/>
      <c r="I2227" s="103">
        <v>2.4874999999999998E-2</v>
      </c>
      <c r="J2227" s="103"/>
      <c r="K2227" s="103">
        <v>3.7432E-2</v>
      </c>
    </row>
    <row r="2228" spans="4:11" ht="15.75" customHeight="1" x14ac:dyDescent="0.25">
      <c r="D2228" s="33"/>
      <c r="E2228" s="33"/>
      <c r="F2228" s="81">
        <v>39764</v>
      </c>
      <c r="G2228" s="103">
        <v>1.1610000000000001E-2</v>
      </c>
      <c r="H2228" s="103">
        <v>1.5890999999999999E-2</v>
      </c>
      <c r="I2228" s="103">
        <v>2.3542E-2</v>
      </c>
      <c r="J2228" s="103"/>
      <c r="K2228" s="103">
        <v>3.6465999999999998E-2</v>
      </c>
    </row>
    <row r="2229" spans="4:11" ht="15.75" customHeight="1" x14ac:dyDescent="0.25">
      <c r="D2229" s="33"/>
      <c r="E2229" s="33"/>
      <c r="F2229" s="81">
        <v>39765</v>
      </c>
      <c r="G2229" s="103">
        <v>1.2330000000000001E-2</v>
      </c>
      <c r="H2229" s="103">
        <v>1.6157999999999999E-2</v>
      </c>
      <c r="I2229" s="103">
        <v>2.4237999999999999E-2</v>
      </c>
      <c r="J2229" s="103"/>
      <c r="K2229" s="103">
        <v>3.8525000000000004E-2</v>
      </c>
    </row>
    <row r="2230" spans="4:11" ht="15.75" customHeight="1" x14ac:dyDescent="0.25">
      <c r="D2230" s="33"/>
      <c r="E2230" s="33"/>
      <c r="F2230" s="81">
        <v>39766</v>
      </c>
      <c r="G2230" s="103">
        <v>1.2076E-2</v>
      </c>
      <c r="H2230" s="103">
        <v>1.541E-2</v>
      </c>
      <c r="I2230" s="103">
        <v>2.3267000000000003E-2</v>
      </c>
      <c r="J2230" s="103"/>
      <c r="K2230" s="103">
        <v>3.7349E-2</v>
      </c>
    </row>
    <row r="2231" spans="4:11" ht="15.75" customHeight="1" x14ac:dyDescent="0.25">
      <c r="D2231" s="33"/>
      <c r="E2231" s="33"/>
      <c r="F2231" s="81">
        <v>39769</v>
      </c>
      <c r="G2231" s="103">
        <v>1.1748000000000001E-2</v>
      </c>
      <c r="H2231" s="103">
        <v>1.482E-2</v>
      </c>
      <c r="I2231" s="103">
        <v>2.2668000000000001E-2</v>
      </c>
      <c r="J2231" s="103"/>
      <c r="K2231" s="103">
        <v>3.6484000000000003E-2</v>
      </c>
    </row>
    <row r="2232" spans="4:11" ht="15.75" customHeight="1" x14ac:dyDescent="0.25">
      <c r="D2232" s="33"/>
      <c r="E2232" s="33"/>
      <c r="F2232" s="81">
        <v>39770</v>
      </c>
      <c r="G2232" s="103">
        <v>1.1257E-2</v>
      </c>
      <c r="H2232" s="103">
        <v>1.4285000000000001E-2</v>
      </c>
      <c r="I2232" s="103">
        <v>2.1937999999999999E-2</v>
      </c>
      <c r="J2232" s="103"/>
      <c r="K2232" s="103">
        <v>3.5292999999999998E-2</v>
      </c>
    </row>
    <row r="2233" spans="4:11" ht="15.75" customHeight="1" x14ac:dyDescent="0.25">
      <c r="D2233" s="33"/>
      <c r="E2233" s="33"/>
      <c r="F2233" s="81">
        <v>39771</v>
      </c>
      <c r="G2233" s="103">
        <v>1.0604000000000001E-2</v>
      </c>
      <c r="H2233" s="103">
        <v>1.3217000000000001E-2</v>
      </c>
      <c r="I2233" s="103">
        <v>2.0225E-2</v>
      </c>
      <c r="J2233" s="103"/>
      <c r="K2233" s="103">
        <v>3.3204999999999998E-2</v>
      </c>
    </row>
    <row r="2234" spans="4:11" ht="15.75" customHeight="1" x14ac:dyDescent="0.25">
      <c r="D2234" s="33"/>
      <c r="E2234" s="33"/>
      <c r="F2234" s="81">
        <v>39772</v>
      </c>
      <c r="G2234" s="103">
        <v>9.7879999999999998E-3</v>
      </c>
      <c r="H2234" s="103">
        <v>1.1727000000000001E-2</v>
      </c>
      <c r="I2234" s="103">
        <v>1.8948E-2</v>
      </c>
      <c r="J2234" s="103"/>
      <c r="K2234" s="103">
        <v>3.0131000000000002E-2</v>
      </c>
    </row>
    <row r="2235" spans="4:11" ht="15.75" customHeight="1" x14ac:dyDescent="0.25">
      <c r="D2235" s="33"/>
      <c r="E2235" s="33"/>
      <c r="F2235" s="81">
        <v>39773</v>
      </c>
      <c r="G2235" s="103">
        <v>1.0986000000000001E-2</v>
      </c>
      <c r="H2235" s="103">
        <v>1.3574999999999999E-2</v>
      </c>
      <c r="I2235" s="103">
        <v>2.0274999999999998E-2</v>
      </c>
      <c r="J2235" s="103"/>
      <c r="K2235" s="103">
        <v>3.1974000000000002E-2</v>
      </c>
    </row>
    <row r="2236" spans="4:11" ht="15.75" customHeight="1" x14ac:dyDescent="0.25">
      <c r="D2236" s="33"/>
      <c r="E2236" s="33"/>
      <c r="F2236" s="81">
        <v>39776</v>
      </c>
      <c r="G2236" s="103">
        <v>1.2043E-2</v>
      </c>
      <c r="H2236" s="103">
        <v>1.5018E-2</v>
      </c>
      <c r="I2236" s="103">
        <v>2.1985999999999999E-2</v>
      </c>
      <c r="J2236" s="103"/>
      <c r="K2236" s="103">
        <v>3.3236000000000002E-2</v>
      </c>
    </row>
    <row r="2237" spans="4:11" ht="15.75" customHeight="1" x14ac:dyDescent="0.25">
      <c r="D2237" s="33"/>
      <c r="E2237" s="33"/>
      <c r="F2237" s="81">
        <v>39777</v>
      </c>
      <c r="G2237" s="103">
        <v>1.1785E-2</v>
      </c>
      <c r="H2237" s="103">
        <v>1.4263999999999999E-2</v>
      </c>
      <c r="I2237" s="103">
        <v>2.0333E-2</v>
      </c>
      <c r="J2237" s="103"/>
      <c r="K2237" s="103">
        <v>3.1078000000000001E-2</v>
      </c>
    </row>
    <row r="2238" spans="4:11" ht="15.75" customHeight="1" x14ac:dyDescent="0.25">
      <c r="D2238" s="33"/>
      <c r="E2238" s="33"/>
      <c r="F2238" s="81">
        <v>39778</v>
      </c>
      <c r="G2238" s="103">
        <v>1.0914E-2</v>
      </c>
      <c r="H2238" s="103">
        <v>1.3613999999999999E-2</v>
      </c>
      <c r="I2238" s="103">
        <v>2.0066000000000001E-2</v>
      </c>
      <c r="J2238" s="103"/>
      <c r="K2238" s="103">
        <v>2.9784000000000001E-2</v>
      </c>
    </row>
    <row r="2239" spans="4:11" ht="15.75" customHeight="1" x14ac:dyDescent="0.25">
      <c r="D2239" s="33"/>
      <c r="E2239" s="33"/>
      <c r="F2239" s="81">
        <v>39780</v>
      </c>
      <c r="G2239" s="103">
        <v>9.8069999999999997E-3</v>
      </c>
      <c r="H2239" s="103">
        <v>1.2584E-2</v>
      </c>
      <c r="I2239" s="103">
        <v>1.9144000000000001E-2</v>
      </c>
      <c r="J2239" s="103"/>
      <c r="K2239" s="103">
        <v>2.92E-2</v>
      </c>
    </row>
    <row r="2240" spans="4:11" ht="15.75" customHeight="1" x14ac:dyDescent="0.25">
      <c r="D2240" s="33"/>
      <c r="E2240" s="33"/>
      <c r="F2240" s="81">
        <v>39783</v>
      </c>
      <c r="G2240" s="103">
        <v>9.0139999999999994E-3</v>
      </c>
      <c r="H2240" s="103">
        <v>1.1242E-2</v>
      </c>
      <c r="I2240" s="103">
        <v>1.7148E-2</v>
      </c>
      <c r="J2240" s="103"/>
      <c r="K2240" s="103">
        <v>2.7309E-2</v>
      </c>
    </row>
    <row r="2241" spans="4:11" ht="15.75" customHeight="1" x14ac:dyDescent="0.25">
      <c r="D2241" s="33"/>
      <c r="E2241" s="33"/>
      <c r="F2241" s="81">
        <v>39784</v>
      </c>
      <c r="G2241" s="103">
        <v>8.8509999999999995E-3</v>
      </c>
      <c r="H2241" s="103">
        <v>1.0862E-2</v>
      </c>
      <c r="I2241" s="103">
        <v>1.6367E-2</v>
      </c>
      <c r="J2241" s="103"/>
      <c r="K2241" s="103">
        <v>2.6724000000000001E-2</v>
      </c>
    </row>
    <row r="2242" spans="4:11" ht="15.75" customHeight="1" x14ac:dyDescent="0.25">
      <c r="D2242" s="33"/>
      <c r="E2242" s="33"/>
      <c r="F2242" s="81">
        <v>39785</v>
      </c>
      <c r="G2242" s="103">
        <v>8.8459999999999997E-3</v>
      </c>
      <c r="H2242" s="103">
        <v>1.0643E-2</v>
      </c>
      <c r="I2242" s="103">
        <v>1.6041E-2</v>
      </c>
      <c r="J2242" s="103"/>
      <c r="K2242" s="103">
        <v>2.6585000000000001E-2</v>
      </c>
    </row>
    <row r="2243" spans="4:11" ht="15.75" customHeight="1" x14ac:dyDescent="0.25">
      <c r="D2243" s="33"/>
      <c r="E2243" s="33"/>
      <c r="F2243" s="81">
        <v>39786</v>
      </c>
      <c r="G2243" s="103">
        <v>8.1289999999999991E-3</v>
      </c>
      <c r="H2243" s="103">
        <v>1.0049999999999998E-2</v>
      </c>
      <c r="I2243" s="103">
        <v>1.5101999999999999E-2</v>
      </c>
      <c r="J2243" s="103"/>
      <c r="K2243" s="103">
        <v>2.5512999999999997E-2</v>
      </c>
    </row>
    <row r="2244" spans="4:11" ht="15.75" customHeight="1" x14ac:dyDescent="0.25">
      <c r="D2244" s="33"/>
      <c r="E2244" s="33"/>
      <c r="F2244" s="81">
        <v>39787</v>
      </c>
      <c r="G2244" s="103">
        <v>9.2239999999999996E-3</v>
      </c>
      <c r="H2244" s="103">
        <v>1.1691E-2</v>
      </c>
      <c r="I2244" s="103">
        <v>1.6943E-2</v>
      </c>
      <c r="J2244" s="103"/>
      <c r="K2244" s="103">
        <v>2.7036999999999999E-2</v>
      </c>
    </row>
    <row r="2245" spans="4:11" ht="15.75" customHeight="1" x14ac:dyDescent="0.25">
      <c r="D2245" s="33"/>
      <c r="E2245" s="33"/>
      <c r="F2245" s="81">
        <v>39790</v>
      </c>
      <c r="G2245" s="103">
        <v>9.3790000000000002E-3</v>
      </c>
      <c r="H2245" s="103">
        <v>1.2223999999999999E-2</v>
      </c>
      <c r="I2245" s="103">
        <v>1.7267999999999999E-2</v>
      </c>
      <c r="J2245" s="103"/>
      <c r="K2245" s="103">
        <v>2.7378E-2</v>
      </c>
    </row>
    <row r="2246" spans="4:11" ht="15.75" customHeight="1" x14ac:dyDescent="0.25">
      <c r="D2246" s="33"/>
      <c r="E2246" s="33"/>
      <c r="F2246" s="81">
        <v>39791</v>
      </c>
      <c r="G2246" s="103">
        <v>8.4180000000000001E-3</v>
      </c>
      <c r="H2246" s="103">
        <v>1.1142000000000001E-2</v>
      </c>
      <c r="I2246" s="103">
        <v>1.5996E-2</v>
      </c>
      <c r="J2246" s="103"/>
      <c r="K2246" s="103">
        <v>2.6398999999999999E-2</v>
      </c>
    </row>
    <row r="2247" spans="4:11" ht="15.75" customHeight="1" x14ac:dyDescent="0.25">
      <c r="D2247" s="33"/>
      <c r="E2247" s="33"/>
      <c r="F2247" s="81">
        <v>39792</v>
      </c>
      <c r="G2247" s="103">
        <v>8.4919999999999995E-3</v>
      </c>
      <c r="H2247" s="103">
        <v>1.1405E-2</v>
      </c>
      <c r="I2247" s="103">
        <v>1.6123999999999999E-2</v>
      </c>
      <c r="J2247" s="103"/>
      <c r="K2247" s="103">
        <v>2.6824000000000001E-2</v>
      </c>
    </row>
    <row r="2248" spans="4:11" ht="15.75" customHeight="1" x14ac:dyDescent="0.25">
      <c r="D2248" s="33"/>
      <c r="E2248" s="33"/>
      <c r="F2248" s="81">
        <v>39793</v>
      </c>
      <c r="G2248" s="103">
        <v>7.7680000000000006E-3</v>
      </c>
      <c r="H2248" s="103">
        <v>1.1091E-2</v>
      </c>
      <c r="I2248" s="103">
        <v>1.5440000000000001E-2</v>
      </c>
      <c r="J2248" s="103"/>
      <c r="K2248" s="103">
        <v>2.6019E-2</v>
      </c>
    </row>
    <row r="2249" spans="4:11" ht="15.75" customHeight="1" x14ac:dyDescent="0.25">
      <c r="D2249" s="33"/>
      <c r="E2249" s="33"/>
      <c r="F2249" s="81">
        <v>39794</v>
      </c>
      <c r="G2249" s="103">
        <v>7.5880000000000001E-3</v>
      </c>
      <c r="H2249" s="103">
        <v>1.0348E-2</v>
      </c>
      <c r="I2249" s="103">
        <v>1.5108999999999999E-2</v>
      </c>
      <c r="J2249" s="103"/>
      <c r="K2249" s="103">
        <v>2.5704999999999999E-2</v>
      </c>
    </row>
    <row r="2250" spans="4:11" ht="15.75" customHeight="1" x14ac:dyDescent="0.25">
      <c r="D2250" s="33"/>
      <c r="E2250" s="33"/>
      <c r="F2250" s="81">
        <v>39797</v>
      </c>
      <c r="G2250" s="103">
        <v>7.3409999999999994E-3</v>
      </c>
      <c r="H2250" s="103">
        <v>1.0188999999999998E-2</v>
      </c>
      <c r="I2250" s="103">
        <v>1.4879E-2</v>
      </c>
      <c r="J2250" s="103"/>
      <c r="K2250" s="103">
        <v>2.5127E-2</v>
      </c>
    </row>
    <row r="2251" spans="4:11" ht="15.75" customHeight="1" x14ac:dyDescent="0.25">
      <c r="D2251" s="33"/>
      <c r="E2251" s="33"/>
      <c r="F2251" s="81">
        <v>39798</v>
      </c>
      <c r="G2251" s="103">
        <v>6.4529999999999995E-3</v>
      </c>
      <c r="H2251" s="103">
        <v>8.9180000000000006E-3</v>
      </c>
      <c r="I2251" s="103">
        <v>1.2910999999999999E-2</v>
      </c>
      <c r="J2251" s="103"/>
      <c r="K2251" s="103">
        <v>2.2557999999999998E-2</v>
      </c>
    </row>
    <row r="2252" spans="4:11" ht="15.75" customHeight="1" x14ac:dyDescent="0.25">
      <c r="D2252" s="33"/>
      <c r="E2252" s="33"/>
      <c r="F2252" s="81">
        <v>39799</v>
      </c>
      <c r="G2252" s="103">
        <v>7.4070000000000004E-3</v>
      </c>
      <c r="H2252" s="103">
        <v>9.9750000000000012E-3</v>
      </c>
      <c r="I2252" s="103">
        <v>1.3710999999999999E-2</v>
      </c>
      <c r="J2252" s="103"/>
      <c r="K2252" s="103">
        <v>2.1915E-2</v>
      </c>
    </row>
    <row r="2253" spans="4:11" ht="15.75" customHeight="1" x14ac:dyDescent="0.25">
      <c r="D2253" s="33"/>
      <c r="E2253" s="33"/>
      <c r="F2253" s="81">
        <v>39800</v>
      </c>
      <c r="G2253" s="103">
        <v>6.757E-3</v>
      </c>
      <c r="H2253" s="103">
        <v>9.3369999999999998E-3</v>
      </c>
      <c r="I2253" s="103">
        <v>1.2583E-2</v>
      </c>
      <c r="J2253" s="103"/>
      <c r="K2253" s="103">
        <v>2.0788000000000001E-2</v>
      </c>
    </row>
    <row r="2254" spans="4:11" ht="15.75" customHeight="1" x14ac:dyDescent="0.25">
      <c r="D2254" s="33"/>
      <c r="E2254" s="33"/>
      <c r="F2254" s="81">
        <v>39801</v>
      </c>
      <c r="G2254" s="103">
        <v>7.378E-3</v>
      </c>
      <c r="H2254" s="103">
        <v>1.0343E-2</v>
      </c>
      <c r="I2254" s="103">
        <v>1.3568E-2</v>
      </c>
      <c r="J2254" s="103"/>
      <c r="K2254" s="103">
        <v>2.1231E-2</v>
      </c>
    </row>
    <row r="2255" spans="4:11" ht="15.75" customHeight="1" x14ac:dyDescent="0.25">
      <c r="D2255" s="33"/>
      <c r="E2255" s="33"/>
      <c r="F2255" s="81">
        <v>39804</v>
      </c>
      <c r="G2255" s="103">
        <v>8.1810000000000008E-3</v>
      </c>
      <c r="H2255" s="103">
        <v>1.1516999999999999E-2</v>
      </c>
      <c r="I2255" s="103">
        <v>1.4244000000000001E-2</v>
      </c>
      <c r="J2255" s="103"/>
      <c r="K2255" s="103">
        <v>2.1700000000000001E-2</v>
      </c>
    </row>
    <row r="2256" spans="4:11" ht="15.75" customHeight="1" x14ac:dyDescent="0.25">
      <c r="D2256" s="33"/>
      <c r="E2256" s="33"/>
      <c r="F2256" s="81">
        <v>39805</v>
      </c>
      <c r="G2256" s="103">
        <v>9.1450000000000004E-3</v>
      </c>
      <c r="H2256" s="103">
        <v>1.1089E-2</v>
      </c>
      <c r="I2256" s="103">
        <v>1.4402999999999999E-2</v>
      </c>
      <c r="J2256" s="103"/>
      <c r="K2256" s="103">
        <v>2.1728999999999998E-2</v>
      </c>
    </row>
    <row r="2257" spans="4:11" ht="15.75" customHeight="1" x14ac:dyDescent="0.25">
      <c r="D2257" s="33"/>
      <c r="E2257" s="33"/>
      <c r="F2257" s="81">
        <v>39806</v>
      </c>
      <c r="G2257" s="103">
        <v>9.0659999999999994E-3</v>
      </c>
      <c r="H2257" s="103">
        <v>1.1195999999999999E-2</v>
      </c>
      <c r="I2257" s="103">
        <v>1.5390999999999998E-2</v>
      </c>
      <c r="J2257" s="103"/>
      <c r="K2257" s="103">
        <v>2.1819999999999999E-2</v>
      </c>
    </row>
    <row r="2258" spans="4:11" ht="15.75" customHeight="1" x14ac:dyDescent="0.25">
      <c r="D2258" s="33"/>
      <c r="E2258" s="33"/>
      <c r="F2258" s="81">
        <v>39808</v>
      </c>
      <c r="G2258" s="103">
        <v>8.829E-3</v>
      </c>
      <c r="H2258" s="103">
        <v>1.0605E-2</v>
      </c>
      <c r="I2258" s="103">
        <v>1.5129999999999999E-2</v>
      </c>
      <c r="J2258" s="103"/>
      <c r="K2258" s="103">
        <v>2.1318E-2</v>
      </c>
    </row>
    <row r="2259" spans="4:11" ht="15.75" customHeight="1" x14ac:dyDescent="0.25">
      <c r="D2259" s="33"/>
      <c r="E2259" s="33"/>
      <c r="F2259" s="81">
        <v>39811</v>
      </c>
      <c r="G2259" s="103">
        <v>7.7249999999999992E-3</v>
      </c>
      <c r="H2259" s="103">
        <v>9.4780000000000003E-3</v>
      </c>
      <c r="I2259" s="103">
        <v>1.4544999999999999E-2</v>
      </c>
      <c r="J2259" s="103"/>
      <c r="K2259" s="103">
        <v>2.0989000000000001E-2</v>
      </c>
    </row>
    <row r="2260" spans="4:11" ht="15.75" customHeight="1" x14ac:dyDescent="0.25">
      <c r="D2260" s="33"/>
      <c r="E2260" s="33"/>
      <c r="F2260" s="81">
        <v>39812</v>
      </c>
      <c r="G2260" s="103">
        <v>7.2519999999999998E-3</v>
      </c>
      <c r="H2260" s="103">
        <v>9.0480000000000005E-3</v>
      </c>
      <c r="I2260" s="103">
        <v>1.4383E-2</v>
      </c>
      <c r="J2260" s="103"/>
      <c r="K2260" s="103">
        <v>2.053E-2</v>
      </c>
    </row>
    <row r="2261" spans="4:11" ht="15.75" customHeight="1" x14ac:dyDescent="0.25">
      <c r="D2261" s="33"/>
      <c r="E2261" s="33"/>
      <c r="F2261" s="81">
        <v>39813</v>
      </c>
      <c r="G2261" s="103">
        <v>7.6429999999999996E-3</v>
      </c>
      <c r="H2261" s="103">
        <v>9.6880000000000004E-3</v>
      </c>
      <c r="I2261" s="103">
        <v>1.5488999999999999E-2</v>
      </c>
      <c r="J2261" s="103"/>
      <c r="K2261" s="103">
        <v>2.2123E-2</v>
      </c>
    </row>
    <row r="2262" spans="4:11" ht="15.75" customHeight="1" x14ac:dyDescent="0.25">
      <c r="D2262" s="33"/>
      <c r="E2262" s="33"/>
      <c r="F2262" s="81">
        <v>39815</v>
      </c>
      <c r="G2262" s="103">
        <v>8.1939999999999999E-3</v>
      </c>
      <c r="H2262" s="103">
        <v>1.0763E-2</v>
      </c>
      <c r="I2262" s="103">
        <v>1.6507000000000001E-2</v>
      </c>
      <c r="J2262" s="103"/>
      <c r="K2262" s="103">
        <v>2.3687999999999997E-2</v>
      </c>
    </row>
    <row r="2263" spans="4:11" ht="15.75" customHeight="1" x14ac:dyDescent="0.25">
      <c r="D2263" s="33"/>
      <c r="E2263" s="33"/>
      <c r="F2263" s="81">
        <v>39818</v>
      </c>
      <c r="G2263" s="103">
        <v>7.6359999999999996E-3</v>
      </c>
      <c r="H2263" s="103">
        <v>1.0492E-2</v>
      </c>
      <c r="I2263" s="103">
        <v>1.6771999999999999E-2</v>
      </c>
      <c r="J2263" s="103"/>
      <c r="K2263" s="103">
        <v>2.4811999999999997E-2</v>
      </c>
    </row>
    <row r="2264" spans="4:11" ht="15.75" customHeight="1" x14ac:dyDescent="0.25">
      <c r="D2264" s="33"/>
      <c r="E2264" s="33"/>
      <c r="F2264" s="81">
        <v>39819</v>
      </c>
      <c r="G2264" s="103">
        <v>7.6349999999999994E-3</v>
      </c>
      <c r="H2264" s="103">
        <v>1.0490999999999999E-2</v>
      </c>
      <c r="I2264" s="103">
        <v>1.6476000000000001E-2</v>
      </c>
      <c r="J2264" s="103"/>
      <c r="K2264" s="103">
        <v>2.4453999999999997E-2</v>
      </c>
    </row>
    <row r="2265" spans="4:11" ht="15.75" customHeight="1" x14ac:dyDescent="0.25">
      <c r="D2265" s="33"/>
      <c r="E2265" s="33"/>
      <c r="F2265" s="81">
        <v>39820</v>
      </c>
      <c r="G2265" s="103">
        <v>8.1110000000000002E-3</v>
      </c>
      <c r="H2265" s="103">
        <v>1.0978000000000002E-2</v>
      </c>
      <c r="I2265" s="103">
        <v>1.6642000000000001E-2</v>
      </c>
      <c r="J2265" s="103"/>
      <c r="K2265" s="103">
        <v>2.4942000000000002E-2</v>
      </c>
    </row>
    <row r="2266" spans="4:11" ht="15.75" customHeight="1" x14ac:dyDescent="0.25">
      <c r="D2266" s="33"/>
      <c r="E2266" s="33"/>
      <c r="F2266" s="81">
        <v>39821</v>
      </c>
      <c r="G2266" s="103">
        <v>8.2699999999999996E-3</v>
      </c>
      <c r="H2266" s="103">
        <v>1.1728000000000001E-2</v>
      </c>
      <c r="I2266" s="103">
        <v>1.5851999999999998E-2</v>
      </c>
      <c r="J2266" s="103"/>
      <c r="K2266" s="103">
        <v>2.4398E-2</v>
      </c>
    </row>
    <row r="2267" spans="4:11" ht="15.75" customHeight="1" x14ac:dyDescent="0.25">
      <c r="D2267" s="33"/>
      <c r="E2267" s="33"/>
      <c r="F2267" s="81">
        <v>39822</v>
      </c>
      <c r="G2267" s="103">
        <v>7.4670000000000005E-3</v>
      </c>
      <c r="H2267" s="103">
        <v>1.1037999999999999E-2</v>
      </c>
      <c r="I2267" s="103">
        <v>1.5098E-2</v>
      </c>
      <c r="J2267" s="103"/>
      <c r="K2267" s="103">
        <v>2.3900000000000001E-2</v>
      </c>
    </row>
    <row r="2268" spans="4:11" ht="15.75" customHeight="1" x14ac:dyDescent="0.25">
      <c r="D2268" s="33"/>
      <c r="E2268" s="33"/>
      <c r="F2268" s="81">
        <v>39825</v>
      </c>
      <c r="G2268" s="103">
        <v>7.3850000000000001E-3</v>
      </c>
      <c r="H2268" s="103">
        <v>1.0771999999999999E-2</v>
      </c>
      <c r="I2268" s="103">
        <v>1.4411E-2</v>
      </c>
      <c r="J2268" s="103"/>
      <c r="K2268" s="103">
        <v>2.3043999999999999E-2</v>
      </c>
    </row>
    <row r="2269" spans="4:11" ht="15.75" customHeight="1" x14ac:dyDescent="0.25">
      <c r="D2269" s="33"/>
      <c r="E2269" s="33"/>
      <c r="F2269" s="81">
        <v>39826</v>
      </c>
      <c r="G2269" s="103">
        <v>7.3829999999999998E-3</v>
      </c>
      <c r="H2269" s="103">
        <v>1.0719000000000001E-2</v>
      </c>
      <c r="I2269" s="103">
        <v>1.4376999999999999E-2</v>
      </c>
      <c r="J2269" s="103"/>
      <c r="K2269" s="103">
        <v>2.2924000000000003E-2</v>
      </c>
    </row>
    <row r="2270" spans="4:11" ht="15.75" customHeight="1" x14ac:dyDescent="0.25">
      <c r="D2270" s="33"/>
      <c r="E2270" s="33"/>
      <c r="F2270" s="81">
        <v>39827</v>
      </c>
      <c r="G2270" s="103">
        <v>7.0599999999999994E-3</v>
      </c>
      <c r="H2270" s="103">
        <v>1.0243E-2</v>
      </c>
      <c r="I2270" s="103">
        <v>1.3528999999999999E-2</v>
      </c>
      <c r="J2270" s="103"/>
      <c r="K2270" s="103">
        <v>2.1992999999999999E-2</v>
      </c>
    </row>
    <row r="2271" spans="4:11" ht="15.75" customHeight="1" x14ac:dyDescent="0.25">
      <c r="D2271" s="33"/>
      <c r="E2271" s="33"/>
      <c r="F2271" s="81">
        <v>39828</v>
      </c>
      <c r="G2271" s="103">
        <v>7.1380000000000002E-3</v>
      </c>
      <c r="H2271" s="103">
        <v>1.0136000000000001E-2</v>
      </c>
      <c r="I2271" s="103">
        <v>1.3626000000000001E-2</v>
      </c>
      <c r="J2271" s="103"/>
      <c r="K2271" s="103">
        <v>2.2054999999999998E-2</v>
      </c>
    </row>
    <row r="2272" spans="4:11" ht="15.75" customHeight="1" x14ac:dyDescent="0.25">
      <c r="D2272" s="33"/>
      <c r="E2272" s="33"/>
      <c r="F2272" s="81">
        <v>39829</v>
      </c>
      <c r="G2272" s="103">
        <v>7.2099999999999994E-3</v>
      </c>
      <c r="H2272" s="103">
        <v>1.0557E-2</v>
      </c>
      <c r="I2272" s="103">
        <v>1.4671E-2</v>
      </c>
      <c r="J2272" s="103"/>
      <c r="K2272" s="103">
        <v>2.3187000000000003E-2</v>
      </c>
    </row>
    <row r="2273" spans="4:11" ht="15.75" customHeight="1" x14ac:dyDescent="0.25">
      <c r="D2273" s="33"/>
      <c r="E2273" s="33"/>
      <c r="F2273" s="81">
        <v>39833</v>
      </c>
      <c r="G2273" s="103">
        <v>7.045E-3</v>
      </c>
      <c r="H2273" s="103">
        <v>1.0556000000000001E-2</v>
      </c>
      <c r="I2273" s="103">
        <v>1.4867999999999999E-2</v>
      </c>
      <c r="J2273" s="103"/>
      <c r="K2273" s="103">
        <v>2.3771E-2</v>
      </c>
    </row>
    <row r="2274" spans="4:11" ht="15.75" customHeight="1" x14ac:dyDescent="0.25">
      <c r="D2274" s="33"/>
      <c r="E2274" s="33"/>
      <c r="F2274" s="81">
        <v>39834</v>
      </c>
      <c r="G2274" s="103">
        <v>7.6920000000000001E-3</v>
      </c>
      <c r="H2274" s="103">
        <v>1.1356999999999999E-2</v>
      </c>
      <c r="I2274" s="103">
        <v>1.6088999999999999E-2</v>
      </c>
      <c r="J2274" s="103"/>
      <c r="K2274" s="103">
        <v>2.5360000000000001E-2</v>
      </c>
    </row>
    <row r="2275" spans="4:11" ht="15.75" customHeight="1" x14ac:dyDescent="0.25">
      <c r="D2275" s="33"/>
      <c r="E2275" s="33"/>
      <c r="F2275" s="81">
        <v>39835</v>
      </c>
      <c r="G2275" s="103">
        <v>7.2030000000000002E-3</v>
      </c>
      <c r="H2275" s="103">
        <v>1.0928999999999999E-2</v>
      </c>
      <c r="I2275" s="103">
        <v>1.6024E-2</v>
      </c>
      <c r="J2275" s="103"/>
      <c r="K2275" s="103">
        <v>2.5922000000000001E-2</v>
      </c>
    </row>
    <row r="2276" spans="4:11" ht="15.75" customHeight="1" x14ac:dyDescent="0.25">
      <c r="D2276" s="33"/>
      <c r="E2276" s="33"/>
      <c r="F2276" s="81">
        <v>39836</v>
      </c>
      <c r="G2276" s="103">
        <v>8.0949999999999998E-3</v>
      </c>
      <c r="H2276" s="103">
        <v>1.1517999999999999E-2</v>
      </c>
      <c r="I2276" s="103">
        <v>1.6291E-2</v>
      </c>
      <c r="J2276" s="103"/>
      <c r="K2276" s="103">
        <v>2.6172000000000001E-2</v>
      </c>
    </row>
    <row r="2277" spans="4:11" ht="15.75" customHeight="1" x14ac:dyDescent="0.25">
      <c r="D2277" s="33"/>
      <c r="E2277" s="33"/>
      <c r="F2277" s="81">
        <v>39839</v>
      </c>
      <c r="G2277" s="103">
        <v>8.2579999999999997E-3</v>
      </c>
      <c r="H2277" s="103">
        <v>1.2001999999999999E-2</v>
      </c>
      <c r="I2277" s="103">
        <v>1.6525000000000001E-2</v>
      </c>
      <c r="J2277" s="103"/>
      <c r="K2277" s="103">
        <v>2.6410999999999997E-2</v>
      </c>
    </row>
    <row r="2278" spans="4:11" ht="15.75" customHeight="1" x14ac:dyDescent="0.25">
      <c r="D2278" s="33"/>
      <c r="E2278" s="33"/>
      <c r="F2278" s="81">
        <v>39840</v>
      </c>
      <c r="G2278" s="103">
        <v>8.0110000000000008E-3</v>
      </c>
      <c r="H2278" s="103">
        <v>1.1465000000000001E-2</v>
      </c>
      <c r="I2278" s="103">
        <v>1.5661000000000001E-2</v>
      </c>
      <c r="J2278" s="103"/>
      <c r="K2278" s="103">
        <v>2.5274000000000001E-2</v>
      </c>
    </row>
    <row r="2279" spans="4:11" ht="15.75" customHeight="1" x14ac:dyDescent="0.25">
      <c r="D2279" s="33"/>
      <c r="E2279" s="33"/>
      <c r="F2279" s="81">
        <v>39841</v>
      </c>
      <c r="G2279" s="103">
        <v>8.9880000000000012E-3</v>
      </c>
      <c r="H2279" s="103">
        <v>1.2381E-2</v>
      </c>
      <c r="I2279" s="103">
        <v>1.6927000000000001E-2</v>
      </c>
      <c r="J2279" s="103"/>
      <c r="K2279" s="103">
        <v>2.6665000000000001E-2</v>
      </c>
    </row>
    <row r="2280" spans="4:11" ht="15.75" customHeight="1" x14ac:dyDescent="0.25">
      <c r="D2280" s="33"/>
      <c r="E2280" s="33"/>
      <c r="F2280" s="81">
        <v>39842</v>
      </c>
      <c r="G2280" s="103">
        <v>9.5430000000000011E-3</v>
      </c>
      <c r="H2280" s="103">
        <v>1.3466000000000001E-2</v>
      </c>
      <c r="I2280" s="103">
        <v>1.8303E-2</v>
      </c>
      <c r="J2280" s="103"/>
      <c r="K2280" s="103">
        <v>2.8586E-2</v>
      </c>
    </row>
    <row r="2281" spans="4:11" ht="15.75" customHeight="1" x14ac:dyDescent="0.25">
      <c r="D2281" s="33"/>
      <c r="E2281" s="33"/>
      <c r="F2281" s="81">
        <v>39843</v>
      </c>
      <c r="G2281" s="103">
        <v>9.4630000000000009E-3</v>
      </c>
      <c r="H2281" s="103">
        <v>1.3308E-2</v>
      </c>
      <c r="I2281" s="103">
        <v>1.8751E-2</v>
      </c>
      <c r="J2281" s="103"/>
      <c r="K2281" s="103">
        <v>2.8403000000000001E-2</v>
      </c>
    </row>
    <row r="2282" spans="4:11" ht="15.75" customHeight="1" x14ac:dyDescent="0.25">
      <c r="D2282" s="33"/>
      <c r="E2282" s="33"/>
      <c r="F2282" s="81">
        <v>39846</v>
      </c>
      <c r="G2282" s="103">
        <v>8.9090000000000003E-3</v>
      </c>
      <c r="H2282" s="103">
        <v>1.2603999999999999E-2</v>
      </c>
      <c r="I2282" s="103">
        <v>1.7500000000000002E-2</v>
      </c>
      <c r="J2282" s="103"/>
      <c r="K2282" s="103">
        <v>2.7226E-2</v>
      </c>
    </row>
    <row r="2283" spans="4:11" ht="15.75" customHeight="1" x14ac:dyDescent="0.25">
      <c r="D2283" s="33"/>
      <c r="E2283" s="33"/>
      <c r="F2283" s="81">
        <v>39847</v>
      </c>
      <c r="G2283" s="103">
        <v>9.6240000000000006E-3</v>
      </c>
      <c r="H2283" s="103">
        <v>1.3803000000000001E-2</v>
      </c>
      <c r="I2283" s="103">
        <v>1.9050000000000001E-2</v>
      </c>
      <c r="J2283" s="103"/>
      <c r="K2283" s="103">
        <v>2.8839999999999998E-2</v>
      </c>
    </row>
    <row r="2284" spans="4:11" ht="15.75" customHeight="1" x14ac:dyDescent="0.25">
      <c r="D2284" s="33"/>
      <c r="E2284" s="33"/>
      <c r="F2284" s="81">
        <v>39848</v>
      </c>
      <c r="G2284" s="103">
        <v>9.7850000000000003E-3</v>
      </c>
      <c r="H2284" s="103">
        <v>1.4133E-2</v>
      </c>
      <c r="I2284" s="103">
        <v>1.9349000000000002E-2</v>
      </c>
      <c r="J2284" s="103"/>
      <c r="K2284" s="103">
        <v>2.9352999999999997E-2</v>
      </c>
    </row>
    <row r="2285" spans="4:11" ht="15.75" customHeight="1" x14ac:dyDescent="0.25">
      <c r="D2285" s="33"/>
      <c r="E2285" s="33"/>
      <c r="F2285" s="81">
        <v>39849</v>
      </c>
      <c r="G2285" s="103">
        <v>9.6270000000000001E-3</v>
      </c>
      <c r="H2285" s="103">
        <v>1.3697999999999998E-2</v>
      </c>
      <c r="I2285" s="103">
        <v>1.8952E-2</v>
      </c>
      <c r="J2285" s="103"/>
      <c r="K2285" s="103">
        <v>2.912E-2</v>
      </c>
    </row>
    <row r="2286" spans="4:11" ht="15.75" customHeight="1" x14ac:dyDescent="0.25">
      <c r="D2286" s="33"/>
      <c r="E2286" s="33"/>
      <c r="F2286" s="81">
        <v>39850</v>
      </c>
      <c r="G2286" s="103">
        <v>9.9509999999999998E-3</v>
      </c>
      <c r="H2286" s="103">
        <v>1.4253E-2</v>
      </c>
      <c r="I2286" s="103">
        <v>1.9619000000000001E-2</v>
      </c>
      <c r="J2286" s="103"/>
      <c r="K2286" s="103">
        <v>2.9916999999999999E-2</v>
      </c>
    </row>
    <row r="2287" spans="4:11" ht="15.75" customHeight="1" x14ac:dyDescent="0.25">
      <c r="D2287" s="33"/>
      <c r="E2287" s="33"/>
      <c r="F2287" s="81">
        <v>39853</v>
      </c>
      <c r="G2287" s="103">
        <v>1.0113E-2</v>
      </c>
      <c r="H2287" s="103">
        <v>1.4531000000000001E-2</v>
      </c>
      <c r="I2287" s="103">
        <v>1.9720000000000001E-2</v>
      </c>
      <c r="J2287" s="103"/>
      <c r="K2287" s="103">
        <v>2.9843999999999999E-2</v>
      </c>
    </row>
    <row r="2288" spans="4:11" ht="15.75" customHeight="1" x14ac:dyDescent="0.25">
      <c r="D2288" s="33"/>
      <c r="E2288" s="33"/>
      <c r="F2288" s="81">
        <v>39854</v>
      </c>
      <c r="G2288" s="103">
        <v>8.9099999999999995E-3</v>
      </c>
      <c r="H2288" s="103">
        <v>1.2613000000000001E-2</v>
      </c>
      <c r="I2288" s="103">
        <v>1.7500000000000002E-2</v>
      </c>
      <c r="J2288" s="103"/>
      <c r="K2288" s="103">
        <v>2.8136000000000001E-2</v>
      </c>
    </row>
    <row r="2289" spans="4:11" ht="15.75" customHeight="1" x14ac:dyDescent="0.25">
      <c r="D2289" s="33"/>
      <c r="E2289" s="33"/>
      <c r="F2289" s="81">
        <v>39855</v>
      </c>
      <c r="G2289" s="103">
        <v>9.1509999999999994E-3</v>
      </c>
      <c r="H2289" s="103">
        <v>1.3108999999999999E-2</v>
      </c>
      <c r="I2289" s="103">
        <v>1.7532000000000002E-2</v>
      </c>
      <c r="J2289" s="103"/>
      <c r="K2289" s="103">
        <v>2.7536999999999999E-2</v>
      </c>
    </row>
    <row r="2290" spans="4:11" ht="15.75" customHeight="1" x14ac:dyDescent="0.25">
      <c r="D2290" s="33"/>
      <c r="E2290" s="33"/>
      <c r="F2290" s="81">
        <v>39856</v>
      </c>
      <c r="G2290" s="103">
        <v>9.0710000000000009E-3</v>
      </c>
      <c r="H2290" s="103">
        <v>1.3108999999999999E-2</v>
      </c>
      <c r="I2290" s="103">
        <v>1.7632000000000002E-2</v>
      </c>
      <c r="J2290" s="103"/>
      <c r="K2290" s="103">
        <v>2.7824000000000002E-2</v>
      </c>
    </row>
    <row r="2291" spans="4:11" ht="15.75" customHeight="1" x14ac:dyDescent="0.25">
      <c r="D2291" s="33"/>
      <c r="E2291" s="33"/>
      <c r="F2291" s="81">
        <v>39857</v>
      </c>
      <c r="G2291" s="103">
        <v>9.6399999999999993E-3</v>
      </c>
      <c r="H2291" s="103">
        <v>1.375E-2</v>
      </c>
      <c r="I2291" s="103">
        <v>1.8727000000000001E-2</v>
      </c>
      <c r="J2291" s="103"/>
      <c r="K2291" s="103">
        <v>2.8894000000000003E-2</v>
      </c>
    </row>
    <row r="2292" spans="4:11" ht="15.75" customHeight="1" x14ac:dyDescent="0.25">
      <c r="D2292" s="33"/>
      <c r="E2292" s="33"/>
      <c r="F2292" s="81">
        <v>39861</v>
      </c>
      <c r="G2292" s="103">
        <v>8.5880000000000001E-3</v>
      </c>
      <c r="H2292" s="103">
        <v>1.2150000000000001E-2</v>
      </c>
      <c r="I2292" s="103">
        <v>1.6574999999999999E-2</v>
      </c>
      <c r="J2292" s="103"/>
      <c r="K2292" s="103">
        <v>2.6478999999999999E-2</v>
      </c>
    </row>
    <row r="2293" spans="4:11" ht="15.75" customHeight="1" x14ac:dyDescent="0.25">
      <c r="D2293" s="33"/>
      <c r="E2293" s="33"/>
      <c r="F2293" s="81">
        <v>39862</v>
      </c>
      <c r="G2293" s="103">
        <v>9.4799999999999988E-3</v>
      </c>
      <c r="H2293" s="103">
        <v>1.3268E-2</v>
      </c>
      <c r="I2293" s="103">
        <v>1.8030000000000001E-2</v>
      </c>
      <c r="J2293" s="103"/>
      <c r="K2293" s="103">
        <v>2.7553999999999999E-2</v>
      </c>
    </row>
    <row r="2294" spans="4:11" ht="15.75" customHeight="1" x14ac:dyDescent="0.25">
      <c r="D2294" s="33"/>
      <c r="E2294" s="33"/>
      <c r="F2294" s="81">
        <v>39863</v>
      </c>
      <c r="G2294" s="103">
        <v>9.8060000000000005E-3</v>
      </c>
      <c r="H2294" s="103">
        <v>1.3643000000000001E-2</v>
      </c>
      <c r="I2294" s="103">
        <v>1.8695E-2</v>
      </c>
      <c r="J2294" s="103"/>
      <c r="K2294" s="103">
        <v>2.8531000000000001E-2</v>
      </c>
    </row>
    <row r="2295" spans="4:11" ht="15.75" customHeight="1" x14ac:dyDescent="0.25">
      <c r="D2295" s="33"/>
      <c r="E2295" s="33"/>
      <c r="F2295" s="81">
        <v>39864</v>
      </c>
      <c r="G2295" s="103">
        <v>9.4020000000000006E-3</v>
      </c>
      <c r="H2295" s="103">
        <v>1.3159000000000001E-2</v>
      </c>
      <c r="I2295" s="103">
        <v>1.8263999999999999E-2</v>
      </c>
      <c r="J2295" s="103"/>
      <c r="K2295" s="103">
        <v>2.7879000000000001E-2</v>
      </c>
    </row>
    <row r="2296" spans="4:11" ht="15.75" customHeight="1" x14ac:dyDescent="0.25">
      <c r="D2296" s="33"/>
      <c r="E2296" s="33"/>
      <c r="F2296" s="81">
        <v>39867</v>
      </c>
      <c r="G2296" s="103">
        <v>9.3210000000000012E-3</v>
      </c>
      <c r="H2296" s="103">
        <v>1.3051E-2</v>
      </c>
      <c r="I2296" s="103">
        <v>1.8064E-2</v>
      </c>
      <c r="J2296" s="103"/>
      <c r="K2296" s="103">
        <v>2.7536000000000001E-2</v>
      </c>
    </row>
    <row r="2297" spans="4:11" ht="15.75" customHeight="1" x14ac:dyDescent="0.25">
      <c r="D2297" s="33"/>
      <c r="E2297" s="33"/>
      <c r="F2297" s="81">
        <v>39868</v>
      </c>
      <c r="G2297" s="103">
        <v>9.7319999999999993E-3</v>
      </c>
      <c r="H2297" s="103">
        <v>1.3587999999999999E-2</v>
      </c>
      <c r="I2297" s="103">
        <v>1.8765E-2</v>
      </c>
      <c r="J2297" s="103"/>
      <c r="K2297" s="103">
        <v>2.7951E-2</v>
      </c>
    </row>
    <row r="2298" spans="4:11" ht="15.75" customHeight="1" x14ac:dyDescent="0.25">
      <c r="D2298" s="33"/>
      <c r="E2298" s="33"/>
      <c r="F2298" s="81">
        <v>39869</v>
      </c>
      <c r="G2298" s="103">
        <v>1.0735E-2</v>
      </c>
      <c r="H2298" s="103">
        <v>1.4558999999999999E-2</v>
      </c>
      <c r="I2298" s="103">
        <v>1.9906999999999998E-2</v>
      </c>
      <c r="J2298" s="103"/>
      <c r="K2298" s="103">
        <v>2.9262999999999997E-2</v>
      </c>
    </row>
    <row r="2299" spans="4:11" ht="15.75" customHeight="1" x14ac:dyDescent="0.25">
      <c r="D2299" s="33"/>
      <c r="E2299" s="33"/>
      <c r="F2299" s="81">
        <v>39870</v>
      </c>
      <c r="G2299" s="103">
        <v>1.0813999999999999E-2</v>
      </c>
      <c r="H2299" s="103">
        <v>1.4884E-2</v>
      </c>
      <c r="I2299" s="103">
        <v>2.0701999999999998E-2</v>
      </c>
      <c r="J2299" s="103">
        <v>2.7160000000000004E-2</v>
      </c>
      <c r="K2299" s="103">
        <v>2.9908000000000001E-2</v>
      </c>
    </row>
    <row r="2300" spans="4:11" ht="15.75" customHeight="1" x14ac:dyDescent="0.25">
      <c r="D2300" s="33"/>
      <c r="E2300" s="33"/>
      <c r="F2300" s="81">
        <v>39871</v>
      </c>
      <c r="G2300" s="103">
        <v>9.7009999999999996E-3</v>
      </c>
      <c r="H2300" s="103">
        <v>1.3694999999999999E-2</v>
      </c>
      <c r="I2300" s="103">
        <v>1.9838999999999999E-2</v>
      </c>
      <c r="J2300" s="103">
        <v>2.6817000000000001E-2</v>
      </c>
      <c r="K2300" s="103">
        <v>3.0131000000000002E-2</v>
      </c>
    </row>
    <row r="2301" spans="4:11" ht="15.75" customHeight="1" x14ac:dyDescent="0.25">
      <c r="D2301" s="33"/>
      <c r="E2301" s="33"/>
      <c r="F2301" s="81">
        <v>39874</v>
      </c>
      <c r="G2301" s="103">
        <v>8.6709999999999999E-3</v>
      </c>
      <c r="H2301" s="103">
        <v>1.2399E-2</v>
      </c>
      <c r="I2301" s="103">
        <v>1.8158000000000001E-2</v>
      </c>
      <c r="J2301" s="103">
        <v>2.4952000000000002E-2</v>
      </c>
      <c r="K2301" s="103">
        <v>2.8624E-2</v>
      </c>
    </row>
    <row r="2302" spans="4:11" ht="15.75" customHeight="1" x14ac:dyDescent="0.25">
      <c r="D2302" s="33"/>
      <c r="E2302" s="33"/>
      <c r="F2302" s="81">
        <v>39875</v>
      </c>
      <c r="G2302" s="103">
        <v>8.7500000000000008E-3</v>
      </c>
      <c r="H2302" s="103">
        <v>1.2614E-2</v>
      </c>
      <c r="I2302" s="103">
        <v>1.8322000000000001E-2</v>
      </c>
      <c r="J2302" s="103">
        <v>2.5341999999999996E-2</v>
      </c>
      <c r="K2302" s="103">
        <v>2.8771000000000001E-2</v>
      </c>
    </row>
    <row r="2303" spans="4:11" ht="15.75" customHeight="1" x14ac:dyDescent="0.25">
      <c r="D2303" s="33"/>
      <c r="E2303" s="33"/>
      <c r="F2303" s="81">
        <v>39876</v>
      </c>
      <c r="G2303" s="103">
        <v>9.3869999999999995E-3</v>
      </c>
      <c r="H2303" s="103">
        <v>1.3478E-2</v>
      </c>
      <c r="I2303" s="103">
        <v>1.9376999999999998E-2</v>
      </c>
      <c r="J2303" s="103">
        <v>2.6421999999999998E-2</v>
      </c>
      <c r="K2303" s="103">
        <v>2.9745000000000001E-2</v>
      </c>
    </row>
    <row r="2304" spans="4:11" ht="15.75" customHeight="1" x14ac:dyDescent="0.25">
      <c r="D2304" s="33"/>
      <c r="E2304" s="33"/>
      <c r="F2304" s="81">
        <v>39877</v>
      </c>
      <c r="G2304" s="103">
        <v>8.829E-3</v>
      </c>
      <c r="H2304" s="103">
        <v>1.272E-2</v>
      </c>
      <c r="I2304" s="103">
        <v>1.796E-2</v>
      </c>
      <c r="J2304" s="103">
        <v>2.4706000000000002E-2</v>
      </c>
      <c r="K2304" s="103">
        <v>2.8115000000000001E-2</v>
      </c>
    </row>
    <row r="2305" spans="4:11" ht="15.75" customHeight="1" x14ac:dyDescent="0.25">
      <c r="D2305" s="33"/>
      <c r="E2305" s="33"/>
      <c r="F2305" s="81">
        <v>39878</v>
      </c>
      <c r="G2305" s="103">
        <v>9.4699999999999993E-3</v>
      </c>
      <c r="H2305" s="103">
        <v>1.3586000000000001E-2</v>
      </c>
      <c r="I2305" s="103">
        <v>1.8783000000000001E-2</v>
      </c>
      <c r="J2305" s="103">
        <v>2.5291000000000001E-2</v>
      </c>
      <c r="K2305" s="103">
        <v>2.8717000000000003E-2</v>
      </c>
    </row>
    <row r="2306" spans="4:11" ht="15.75" customHeight="1" x14ac:dyDescent="0.25">
      <c r="D2306" s="33"/>
      <c r="E2306" s="33"/>
      <c r="F2306" s="81">
        <v>39881</v>
      </c>
      <c r="G2306" s="103">
        <v>9.5509999999999987E-3</v>
      </c>
      <c r="H2306" s="103">
        <v>1.3586000000000001E-2</v>
      </c>
      <c r="I2306" s="103">
        <v>1.8749999999999999E-2</v>
      </c>
      <c r="J2306" s="103">
        <v>2.5021000000000002E-2</v>
      </c>
      <c r="K2306" s="103">
        <v>2.8589000000000003E-2</v>
      </c>
    </row>
    <row r="2307" spans="4:11" ht="15.75" customHeight="1" x14ac:dyDescent="0.25">
      <c r="D2307" s="33"/>
      <c r="E2307" s="33"/>
      <c r="F2307" s="81">
        <v>39882</v>
      </c>
      <c r="G2307" s="103">
        <v>1.0276E-2</v>
      </c>
      <c r="H2307" s="103">
        <v>1.4403999999999998E-2</v>
      </c>
      <c r="I2307" s="103">
        <v>2.001E-2</v>
      </c>
      <c r="J2307" s="103">
        <v>2.6347999999999996E-2</v>
      </c>
      <c r="K2307" s="103">
        <v>3.0044000000000001E-2</v>
      </c>
    </row>
    <row r="2308" spans="4:11" ht="15.75" customHeight="1" x14ac:dyDescent="0.25">
      <c r="D2308" s="33"/>
      <c r="E2308" s="33"/>
      <c r="F2308" s="81">
        <v>39883</v>
      </c>
      <c r="G2308" s="103">
        <v>1.0117000000000001E-2</v>
      </c>
      <c r="H2308" s="103">
        <v>1.4338E-2</v>
      </c>
      <c r="I2308" s="103">
        <v>1.9411999999999999E-2</v>
      </c>
      <c r="J2308" s="103">
        <v>2.5412000000000001E-2</v>
      </c>
      <c r="K2308" s="103">
        <v>2.9047999999999997E-2</v>
      </c>
    </row>
    <row r="2309" spans="4:11" ht="15.75" customHeight="1" x14ac:dyDescent="0.25">
      <c r="D2309" s="33"/>
      <c r="E2309" s="33"/>
      <c r="F2309" s="81">
        <v>39884</v>
      </c>
      <c r="G2309" s="103">
        <v>1.0038E-2</v>
      </c>
      <c r="H2309" s="103">
        <v>1.4070000000000001E-2</v>
      </c>
      <c r="I2309" s="103">
        <v>1.8980999999999998E-2</v>
      </c>
      <c r="J2309" s="103">
        <v>2.4750999999999999E-2</v>
      </c>
      <c r="K2309" s="103">
        <v>2.8534999999999998E-2</v>
      </c>
    </row>
    <row r="2310" spans="4:11" ht="15.75" customHeight="1" x14ac:dyDescent="0.25">
      <c r="D2310" s="33"/>
      <c r="E2310" s="33"/>
      <c r="F2310" s="81">
        <v>39885</v>
      </c>
      <c r="G2310" s="103">
        <v>9.5580000000000005E-3</v>
      </c>
      <c r="H2310" s="103">
        <v>1.359E-2</v>
      </c>
      <c r="I2310" s="103">
        <v>1.865E-2</v>
      </c>
      <c r="J2310" s="103">
        <v>2.4798000000000001E-2</v>
      </c>
      <c r="K2310" s="103">
        <v>2.8902000000000001E-2</v>
      </c>
    </row>
    <row r="2311" spans="4:11" ht="15.75" customHeight="1" x14ac:dyDescent="0.25">
      <c r="D2311" s="33"/>
      <c r="E2311" s="33"/>
      <c r="F2311" s="81">
        <v>39888</v>
      </c>
      <c r="G2311" s="103">
        <v>9.9639999999999989E-3</v>
      </c>
      <c r="H2311" s="103">
        <v>1.3964000000000001E-2</v>
      </c>
      <c r="I2311" s="103">
        <v>1.9181E-2</v>
      </c>
      <c r="J2311" s="103">
        <v>2.5459999999999997E-2</v>
      </c>
      <c r="K2311" s="103">
        <v>2.9529E-2</v>
      </c>
    </row>
    <row r="2312" spans="4:11" ht="15.75" customHeight="1" x14ac:dyDescent="0.25">
      <c r="D2312" s="33"/>
      <c r="E2312" s="33"/>
      <c r="F2312" s="81">
        <v>39889</v>
      </c>
      <c r="G2312" s="103">
        <v>1.0289999999999999E-2</v>
      </c>
      <c r="H2312" s="103">
        <v>1.4392E-2</v>
      </c>
      <c r="I2312" s="103">
        <v>1.9748000000000002E-2</v>
      </c>
      <c r="J2312" s="103">
        <v>2.6223999999999997E-2</v>
      </c>
      <c r="K2312" s="103">
        <v>3.0066000000000002E-2</v>
      </c>
    </row>
    <row r="2313" spans="4:11" ht="15.75" customHeight="1" x14ac:dyDescent="0.25">
      <c r="D2313" s="33"/>
      <c r="E2313" s="33"/>
      <c r="F2313" s="81">
        <v>39890</v>
      </c>
      <c r="G2313" s="103">
        <v>8.1019999999999998E-3</v>
      </c>
      <c r="H2313" s="103">
        <v>1.1563E-2</v>
      </c>
      <c r="I2313" s="103">
        <v>1.5685999999999999E-2</v>
      </c>
      <c r="J2313" s="103">
        <v>2.1218000000000001E-2</v>
      </c>
      <c r="K2313" s="103">
        <v>2.5329999999999998E-2</v>
      </c>
    </row>
    <row r="2314" spans="4:11" ht="15.75" customHeight="1" x14ac:dyDescent="0.25">
      <c r="D2314" s="33"/>
      <c r="E2314" s="33"/>
      <c r="F2314" s="81">
        <v>39891</v>
      </c>
      <c r="G2314" s="103">
        <v>8.5870000000000009E-3</v>
      </c>
      <c r="H2314" s="103">
        <v>1.2094000000000001E-2</v>
      </c>
      <c r="I2314" s="103">
        <v>1.6437E-2</v>
      </c>
      <c r="J2314" s="103">
        <v>2.1647E-2</v>
      </c>
      <c r="K2314" s="103">
        <v>2.6023000000000001E-2</v>
      </c>
    </row>
    <row r="2315" spans="4:11" ht="15.75" customHeight="1" x14ac:dyDescent="0.25">
      <c r="D2315" s="33"/>
      <c r="E2315" s="33"/>
      <c r="F2315" s="81">
        <v>39892</v>
      </c>
      <c r="G2315" s="103">
        <v>8.6680000000000004E-3</v>
      </c>
      <c r="H2315" s="103">
        <v>1.2196E-2</v>
      </c>
      <c r="I2315" s="103">
        <v>1.6400999999999999E-2</v>
      </c>
      <c r="J2315" s="103">
        <v>2.1594000000000002E-2</v>
      </c>
      <c r="K2315" s="103">
        <v>2.6343999999999999E-2</v>
      </c>
    </row>
    <row r="2316" spans="4:11" ht="15.75" customHeight="1" x14ac:dyDescent="0.25">
      <c r="D2316" s="33"/>
      <c r="E2316" s="33"/>
      <c r="F2316" s="81">
        <v>39895</v>
      </c>
      <c r="G2316" s="103">
        <v>8.912999999999999E-3</v>
      </c>
      <c r="H2316" s="103">
        <v>1.2407999999999999E-2</v>
      </c>
      <c r="I2316" s="103">
        <v>1.6827999999999999E-2</v>
      </c>
      <c r="J2316" s="103">
        <v>2.1831999999999997E-2</v>
      </c>
      <c r="K2316" s="103">
        <v>2.6522999999999998E-2</v>
      </c>
    </row>
    <row r="2317" spans="4:11" ht="15.75" customHeight="1" x14ac:dyDescent="0.25">
      <c r="D2317" s="33"/>
      <c r="E2317" s="33"/>
      <c r="F2317" s="81">
        <v>39896</v>
      </c>
      <c r="G2317" s="103">
        <v>9.075999999999999E-3</v>
      </c>
      <c r="H2317" s="103">
        <v>1.2836E-2</v>
      </c>
      <c r="I2317" s="103">
        <v>1.7256000000000001E-2</v>
      </c>
      <c r="J2317" s="103">
        <v>2.2360000000000001E-2</v>
      </c>
      <c r="K2317" s="103">
        <v>2.7009999999999999E-2</v>
      </c>
    </row>
    <row r="2318" spans="4:11" ht="15.75" customHeight="1" x14ac:dyDescent="0.25">
      <c r="D2318" s="33"/>
      <c r="E2318" s="33"/>
      <c r="F2318" s="81">
        <v>39897</v>
      </c>
      <c r="G2318" s="103">
        <v>9.5409999999999991E-3</v>
      </c>
      <c r="H2318" s="103">
        <v>1.3319000000000001E-2</v>
      </c>
      <c r="I2318" s="103">
        <v>1.8117000000000001E-2</v>
      </c>
      <c r="J2318" s="103">
        <v>2.3424E-2</v>
      </c>
      <c r="K2318" s="103">
        <v>2.7844000000000001E-2</v>
      </c>
    </row>
    <row r="2319" spans="4:11" ht="15.75" customHeight="1" x14ac:dyDescent="0.25">
      <c r="D2319" s="33"/>
      <c r="E2319" s="33"/>
      <c r="F2319" s="81">
        <v>39898</v>
      </c>
      <c r="G2319" s="103">
        <v>9.0659999999999994E-3</v>
      </c>
      <c r="H2319" s="103">
        <v>1.2673E-2</v>
      </c>
      <c r="I2319" s="103">
        <v>1.7894E-2</v>
      </c>
      <c r="J2319" s="103">
        <v>2.2913000000000003E-2</v>
      </c>
      <c r="K2319" s="103">
        <v>2.7389E-2</v>
      </c>
    </row>
    <row r="2320" spans="4:11" ht="15.75" customHeight="1" x14ac:dyDescent="0.25">
      <c r="D2320" s="33"/>
      <c r="E2320" s="33"/>
      <c r="F2320" s="81">
        <v>39899</v>
      </c>
      <c r="G2320" s="103">
        <v>9.0659999999999994E-3</v>
      </c>
      <c r="H2320" s="103">
        <v>1.2616E-2</v>
      </c>
      <c r="I2320" s="103">
        <v>1.8024999999999999E-2</v>
      </c>
      <c r="J2320" s="103">
        <v>2.358E-2</v>
      </c>
      <c r="K2320" s="103">
        <v>2.7570999999999998E-2</v>
      </c>
    </row>
    <row r="2321" spans="4:11" ht="15.75" customHeight="1" x14ac:dyDescent="0.25">
      <c r="D2321" s="33"/>
      <c r="E2321" s="33"/>
      <c r="F2321" s="81">
        <v>39902</v>
      </c>
      <c r="G2321" s="103">
        <v>8.4340000000000005E-3</v>
      </c>
      <c r="H2321" s="103">
        <v>1.1861999999999999E-2</v>
      </c>
      <c r="I2321" s="103">
        <v>1.7238E-2</v>
      </c>
      <c r="J2321" s="103">
        <v>2.3045E-2</v>
      </c>
      <c r="K2321" s="103">
        <v>2.7116999999999999E-2</v>
      </c>
    </row>
    <row r="2322" spans="4:11" ht="15.75" customHeight="1" x14ac:dyDescent="0.25">
      <c r="D2322" s="33"/>
      <c r="E2322" s="33"/>
      <c r="F2322" s="81">
        <v>39903</v>
      </c>
      <c r="G2322" s="103">
        <v>7.9600000000000001E-3</v>
      </c>
      <c r="H2322" s="103">
        <v>1.1214999999999999E-2</v>
      </c>
      <c r="I2322" s="103">
        <v>1.6551E-2</v>
      </c>
      <c r="J2322" s="103">
        <v>2.2463999999999998E-2</v>
      </c>
      <c r="K2322" s="103">
        <v>2.6629E-2</v>
      </c>
    </row>
    <row r="2323" spans="4:11" ht="15.75" customHeight="1" x14ac:dyDescent="0.25">
      <c r="D2323" s="33"/>
      <c r="E2323" s="33"/>
      <c r="F2323" s="81">
        <v>39904</v>
      </c>
      <c r="G2323" s="103">
        <v>8.038E-3</v>
      </c>
      <c r="H2323" s="103">
        <v>1.1319999999999998E-2</v>
      </c>
      <c r="I2323" s="103">
        <v>1.6420000000000001E-2</v>
      </c>
      <c r="J2323" s="103">
        <v>2.2440000000000002E-2</v>
      </c>
      <c r="K2323" s="103">
        <v>2.6539E-2</v>
      </c>
    </row>
    <row r="2324" spans="4:11" ht="15.75" customHeight="1" x14ac:dyDescent="0.25">
      <c r="D2324" s="33"/>
      <c r="E2324" s="33"/>
      <c r="F2324" s="81">
        <v>39905</v>
      </c>
      <c r="G2324" s="103">
        <v>8.829E-3</v>
      </c>
      <c r="H2324" s="103">
        <v>1.2341999999999999E-2</v>
      </c>
      <c r="I2324" s="103">
        <v>1.7467E-2</v>
      </c>
      <c r="J2324" s="103">
        <v>2.3604E-2</v>
      </c>
      <c r="K2324" s="103">
        <v>2.7661999999999999E-2</v>
      </c>
    </row>
    <row r="2325" spans="4:11" ht="15.75" customHeight="1" x14ac:dyDescent="0.25">
      <c r="D2325" s="33"/>
      <c r="E2325" s="33"/>
      <c r="F2325" s="81">
        <v>39906</v>
      </c>
      <c r="G2325" s="103">
        <v>9.4669999999999997E-3</v>
      </c>
      <c r="H2325" s="103">
        <v>1.3206000000000001E-2</v>
      </c>
      <c r="I2325" s="103">
        <v>1.8522E-2</v>
      </c>
      <c r="J2325" s="103">
        <v>2.4950999999999997E-2</v>
      </c>
      <c r="K2325" s="103">
        <v>2.8853E-2</v>
      </c>
    </row>
    <row r="2326" spans="4:11" ht="15.75" customHeight="1" x14ac:dyDescent="0.25">
      <c r="D2326" s="33"/>
      <c r="E2326" s="33"/>
      <c r="F2326" s="81">
        <v>39909</v>
      </c>
      <c r="G2326" s="103">
        <v>9.3880000000000005E-3</v>
      </c>
      <c r="H2326" s="103">
        <v>1.3423000000000001E-2</v>
      </c>
      <c r="I2326" s="103">
        <v>1.8852999999999998E-2</v>
      </c>
      <c r="J2326" s="103">
        <v>2.5297E-2</v>
      </c>
      <c r="K2326" s="103">
        <v>2.9222999999999999E-2</v>
      </c>
    </row>
    <row r="2327" spans="4:11" ht="15.75" customHeight="1" x14ac:dyDescent="0.25">
      <c r="D2327" s="33"/>
      <c r="E2327" s="33"/>
      <c r="F2327" s="81">
        <v>39910</v>
      </c>
      <c r="G2327" s="103">
        <v>9.0690000000000007E-3</v>
      </c>
      <c r="H2327" s="103">
        <v>1.3041000000000001E-2</v>
      </c>
      <c r="I2327" s="103">
        <v>1.8489999999999999E-2</v>
      </c>
      <c r="J2327" s="103">
        <v>2.4927000000000001E-2</v>
      </c>
      <c r="K2327" s="103">
        <v>2.8965000000000001E-2</v>
      </c>
    </row>
    <row r="2328" spans="4:11" ht="15.75" customHeight="1" x14ac:dyDescent="0.25">
      <c r="D2328" s="33"/>
      <c r="E2328" s="33"/>
      <c r="F2328" s="81">
        <v>39911</v>
      </c>
      <c r="G2328" s="103">
        <v>9.2300000000000004E-3</v>
      </c>
      <c r="H2328" s="103">
        <v>1.2931999999999999E-2</v>
      </c>
      <c r="I2328" s="103">
        <v>1.8291999999999999E-2</v>
      </c>
      <c r="J2328" s="103">
        <v>2.4386000000000001E-2</v>
      </c>
      <c r="K2328" s="103">
        <v>2.8559000000000001E-2</v>
      </c>
    </row>
    <row r="2329" spans="4:11" ht="15.75" customHeight="1" x14ac:dyDescent="0.25">
      <c r="D2329" s="33"/>
      <c r="E2329" s="33"/>
      <c r="F2329" s="81">
        <v>39912</v>
      </c>
      <c r="G2329" s="103">
        <v>9.4739999999999998E-3</v>
      </c>
      <c r="H2329" s="103">
        <v>1.359E-2</v>
      </c>
      <c r="I2329" s="103">
        <v>1.8856999999999999E-2</v>
      </c>
      <c r="J2329" s="103">
        <v>2.4805999999999998E-2</v>
      </c>
      <c r="K2329" s="103">
        <v>2.9207E-2</v>
      </c>
    </row>
    <row r="2330" spans="4:11" ht="15.75" customHeight="1" x14ac:dyDescent="0.25">
      <c r="D2330" s="33"/>
      <c r="E2330" s="33"/>
      <c r="F2330" s="81">
        <v>39916</v>
      </c>
      <c r="G2330" s="103">
        <v>8.6689999999999996E-3</v>
      </c>
      <c r="H2330" s="103">
        <v>1.2632000000000001E-2</v>
      </c>
      <c r="I2330" s="103">
        <v>1.7996000000000002E-2</v>
      </c>
      <c r="J2330" s="103">
        <v>2.3896000000000001E-2</v>
      </c>
      <c r="K2330" s="103">
        <v>2.8579E-2</v>
      </c>
    </row>
    <row r="2331" spans="4:11" ht="15.75" customHeight="1" x14ac:dyDescent="0.25">
      <c r="D2331" s="33"/>
      <c r="E2331" s="33"/>
      <c r="F2331" s="81">
        <v>39917</v>
      </c>
      <c r="G2331" s="103">
        <v>8.4270000000000005E-3</v>
      </c>
      <c r="H2331" s="103">
        <v>1.2206999999999999E-2</v>
      </c>
      <c r="I2331" s="103">
        <v>1.7169E-2</v>
      </c>
      <c r="J2331" s="103">
        <v>2.3163E-2</v>
      </c>
      <c r="K2331" s="103">
        <v>2.7844999999999998E-2</v>
      </c>
    </row>
    <row r="2332" spans="4:11" ht="15.75" customHeight="1" x14ac:dyDescent="0.25">
      <c r="D2332" s="33"/>
      <c r="E2332" s="33"/>
      <c r="F2332" s="81">
        <v>39918</v>
      </c>
      <c r="G2332" s="103">
        <v>8.5079999999999999E-3</v>
      </c>
      <c r="H2332" s="103">
        <v>1.21E-2</v>
      </c>
      <c r="I2332" s="103">
        <v>1.7003999999999998E-2</v>
      </c>
      <c r="J2332" s="103">
        <v>2.2894000000000001E-2</v>
      </c>
      <c r="K2332" s="103">
        <v>2.7644000000000002E-2</v>
      </c>
    </row>
    <row r="2333" spans="4:11" ht="15.75" customHeight="1" x14ac:dyDescent="0.25">
      <c r="D2333" s="33"/>
      <c r="E2333" s="33"/>
      <c r="F2333" s="81">
        <v>39919</v>
      </c>
      <c r="G2333" s="103">
        <v>8.992E-3</v>
      </c>
      <c r="H2333" s="103">
        <v>1.2683E-2</v>
      </c>
      <c r="I2333" s="103">
        <v>1.7698000000000002E-2</v>
      </c>
      <c r="J2333" s="103">
        <v>2.3504000000000001E-2</v>
      </c>
      <c r="K2333" s="103">
        <v>2.8302999999999998E-2</v>
      </c>
    </row>
    <row r="2334" spans="4:11" ht="15.75" customHeight="1" x14ac:dyDescent="0.25">
      <c r="D2334" s="33"/>
      <c r="E2334" s="33"/>
      <c r="F2334" s="81">
        <v>39920</v>
      </c>
      <c r="G2334" s="103">
        <v>9.6430000000000005E-3</v>
      </c>
      <c r="H2334" s="103">
        <v>1.3482000000000001E-2</v>
      </c>
      <c r="I2334" s="103">
        <v>1.8929000000000001E-2</v>
      </c>
      <c r="J2334" s="103">
        <v>2.4634999999999997E-2</v>
      </c>
      <c r="K2334" s="103">
        <v>2.9451000000000001E-2</v>
      </c>
    </row>
    <row r="2335" spans="4:11" ht="15.75" customHeight="1" x14ac:dyDescent="0.25">
      <c r="D2335" s="33"/>
      <c r="E2335" s="33"/>
      <c r="F2335" s="81">
        <v>39923</v>
      </c>
      <c r="G2335" s="103">
        <v>9.0749999999999997E-3</v>
      </c>
      <c r="H2335" s="103">
        <v>1.2626E-2</v>
      </c>
      <c r="I2335" s="103">
        <v>1.7964000000000001E-2</v>
      </c>
      <c r="J2335" s="103">
        <v>2.3650999999999998E-2</v>
      </c>
      <c r="K2335" s="103">
        <v>2.8359000000000002E-2</v>
      </c>
    </row>
    <row r="2336" spans="4:11" ht="15.75" customHeight="1" x14ac:dyDescent="0.25">
      <c r="D2336" s="33"/>
      <c r="E2336" s="33"/>
      <c r="F2336" s="81">
        <v>39924</v>
      </c>
      <c r="G2336" s="103">
        <v>9.3200000000000002E-3</v>
      </c>
      <c r="H2336" s="103">
        <v>1.3052999999999999E-2</v>
      </c>
      <c r="I2336" s="103">
        <v>1.8563E-2</v>
      </c>
      <c r="J2336" s="103">
        <v>2.4388999999999997E-2</v>
      </c>
      <c r="K2336" s="103">
        <v>2.8969000000000002E-2</v>
      </c>
    </row>
    <row r="2337" spans="4:11" ht="15.75" customHeight="1" x14ac:dyDescent="0.25">
      <c r="D2337" s="33"/>
      <c r="E2337" s="33"/>
      <c r="F2337" s="81">
        <v>39925</v>
      </c>
      <c r="G2337" s="103">
        <v>9.5650000000000006E-3</v>
      </c>
      <c r="H2337" s="103">
        <v>1.3373999999999999E-2</v>
      </c>
      <c r="I2337" s="103">
        <v>1.8931E-2</v>
      </c>
      <c r="J2337" s="103">
        <v>2.4809000000000001E-2</v>
      </c>
      <c r="K2337" s="103">
        <v>2.9397000000000003E-2</v>
      </c>
    </row>
    <row r="2338" spans="4:11" ht="15.75" customHeight="1" x14ac:dyDescent="0.25">
      <c r="D2338" s="33"/>
      <c r="E2338" s="33"/>
      <c r="F2338" s="81">
        <v>39926</v>
      </c>
      <c r="G2338" s="103">
        <v>9.2399999999999999E-3</v>
      </c>
      <c r="H2338" s="103">
        <v>1.3212E-2</v>
      </c>
      <c r="I2338" s="103">
        <v>1.8763999999999999E-2</v>
      </c>
      <c r="J2338" s="103">
        <v>2.4709999999999999E-2</v>
      </c>
      <c r="K2338" s="103">
        <v>2.9192999999999997E-2</v>
      </c>
    </row>
    <row r="2339" spans="4:11" ht="15.75" customHeight="1" x14ac:dyDescent="0.25">
      <c r="D2339" s="33"/>
      <c r="E2339" s="33"/>
      <c r="F2339" s="81">
        <v>39927</v>
      </c>
      <c r="G2339" s="103">
        <v>9.5700000000000004E-3</v>
      </c>
      <c r="H2339" s="103">
        <v>1.3642000000000001E-2</v>
      </c>
      <c r="I2339" s="103">
        <v>1.9370000000000002E-2</v>
      </c>
      <c r="J2339" s="103">
        <v>2.5356999999999998E-2</v>
      </c>
      <c r="K2339" s="103">
        <v>2.9902999999999999E-2</v>
      </c>
    </row>
    <row r="2340" spans="4:11" ht="15.75" customHeight="1" x14ac:dyDescent="0.25">
      <c r="D2340" s="33"/>
      <c r="E2340" s="33"/>
      <c r="F2340" s="81">
        <v>39930</v>
      </c>
      <c r="G2340" s="103">
        <v>8.7489999999999998E-3</v>
      </c>
      <c r="H2340" s="103">
        <v>1.2941000000000001E-2</v>
      </c>
      <c r="I2340" s="103">
        <v>1.8432999999999998E-2</v>
      </c>
      <c r="J2340" s="103">
        <v>2.4563000000000001E-2</v>
      </c>
      <c r="K2340" s="103">
        <v>2.9083000000000001E-2</v>
      </c>
    </row>
    <row r="2341" spans="4:11" ht="15.75" customHeight="1" x14ac:dyDescent="0.25">
      <c r="D2341" s="33"/>
      <c r="E2341" s="33"/>
      <c r="F2341" s="81">
        <v>39931</v>
      </c>
      <c r="G2341" s="103">
        <v>9.4610000000000007E-3</v>
      </c>
      <c r="H2341" s="103">
        <v>1.3694999999999999E-2</v>
      </c>
      <c r="I2341" s="103">
        <v>1.9404999999999999E-2</v>
      </c>
      <c r="J2341" s="103">
        <v>2.5607000000000001E-2</v>
      </c>
      <c r="K2341" s="103">
        <v>3.0072999999999999E-2</v>
      </c>
    </row>
    <row r="2342" spans="4:11" ht="15.75" customHeight="1" x14ac:dyDescent="0.25">
      <c r="D2342" s="33"/>
      <c r="E2342" s="33"/>
      <c r="F2342" s="81">
        <v>39932</v>
      </c>
      <c r="G2342" s="103">
        <v>9.5409999999999991E-3</v>
      </c>
      <c r="H2342" s="103">
        <v>1.4019999999999999E-2</v>
      </c>
      <c r="I2342" s="103">
        <v>2.0301999999999997E-2</v>
      </c>
      <c r="J2342" s="103">
        <v>2.666E-2</v>
      </c>
      <c r="K2342" s="103">
        <v>3.1073E-2</v>
      </c>
    </row>
    <row r="2343" spans="4:11" ht="15.75" customHeight="1" x14ac:dyDescent="0.25">
      <c r="D2343" s="33"/>
      <c r="E2343" s="33"/>
      <c r="F2343" s="81">
        <v>39933</v>
      </c>
      <c r="G2343" s="103">
        <v>8.9870000000000002E-3</v>
      </c>
      <c r="H2343" s="103">
        <v>1.3587E-2</v>
      </c>
      <c r="I2343" s="103">
        <v>2.0104E-2</v>
      </c>
      <c r="J2343" s="103">
        <v>2.6890999999999998E-2</v>
      </c>
      <c r="K2343" s="103">
        <v>3.1186999999999999E-2</v>
      </c>
    </row>
    <row r="2344" spans="4:11" ht="15.75" customHeight="1" x14ac:dyDescent="0.25">
      <c r="D2344" s="33"/>
      <c r="E2344" s="33"/>
      <c r="F2344" s="81">
        <v>39934</v>
      </c>
      <c r="G2344" s="103">
        <v>9.0679999999999997E-3</v>
      </c>
      <c r="H2344" s="103">
        <v>1.3531999999999999E-2</v>
      </c>
      <c r="I2344" s="103">
        <v>2.0106000000000002E-2</v>
      </c>
      <c r="J2344" s="103">
        <v>2.7040000000000002E-2</v>
      </c>
      <c r="K2344" s="103">
        <v>3.1533000000000005E-2</v>
      </c>
    </row>
    <row r="2345" spans="4:11" ht="15.75" customHeight="1" x14ac:dyDescent="0.25">
      <c r="D2345" s="33"/>
      <c r="E2345" s="33"/>
      <c r="F2345" s="81">
        <v>39937</v>
      </c>
      <c r="G2345" s="103">
        <v>9.3869999999999995E-3</v>
      </c>
      <c r="H2345" s="103">
        <v>1.3749000000000001E-2</v>
      </c>
      <c r="I2345" s="103">
        <v>2.0238999999999997E-2</v>
      </c>
      <c r="J2345" s="103">
        <v>2.6941000000000003E-2</v>
      </c>
      <c r="K2345" s="103">
        <v>3.1514E-2</v>
      </c>
    </row>
    <row r="2346" spans="4:11" ht="15.75" customHeight="1" x14ac:dyDescent="0.25">
      <c r="D2346" s="33"/>
      <c r="E2346" s="33"/>
      <c r="F2346" s="81">
        <v>39938</v>
      </c>
      <c r="G2346" s="103">
        <v>9.6270000000000001E-3</v>
      </c>
      <c r="H2346" s="103">
        <v>1.3857999999999999E-2</v>
      </c>
      <c r="I2346" s="103">
        <v>2.0472999999999998E-2</v>
      </c>
      <c r="J2346" s="103">
        <v>2.6991000000000001E-2</v>
      </c>
      <c r="K2346" s="103">
        <v>3.1591999999999995E-2</v>
      </c>
    </row>
    <row r="2347" spans="4:11" ht="15.75" customHeight="1" x14ac:dyDescent="0.25">
      <c r="D2347" s="33"/>
      <c r="E2347" s="33"/>
      <c r="F2347" s="81">
        <v>39939</v>
      </c>
      <c r="G2347" s="103">
        <v>9.6279999999999994E-3</v>
      </c>
      <c r="H2347" s="103">
        <v>1.423E-2</v>
      </c>
      <c r="I2347" s="103">
        <v>2.0507000000000001E-2</v>
      </c>
      <c r="J2347" s="103">
        <v>2.6966E-2</v>
      </c>
      <c r="K2347" s="103">
        <v>3.1612000000000001E-2</v>
      </c>
    </row>
    <row r="2348" spans="4:11" ht="15.75" customHeight="1" x14ac:dyDescent="0.25">
      <c r="D2348" s="33"/>
      <c r="E2348" s="33"/>
      <c r="F2348" s="81">
        <v>39940</v>
      </c>
      <c r="G2348" s="103">
        <v>9.9489999999999995E-3</v>
      </c>
      <c r="H2348" s="103">
        <v>1.4872000000000002E-2</v>
      </c>
      <c r="I2348" s="103">
        <v>2.1711999999999999E-2</v>
      </c>
      <c r="J2348" s="103">
        <v>2.8285999999999999E-2</v>
      </c>
      <c r="K2348" s="103">
        <v>3.3340999999999996E-2</v>
      </c>
    </row>
    <row r="2349" spans="4:11" ht="15.75" customHeight="1" x14ac:dyDescent="0.25">
      <c r="D2349" s="33"/>
      <c r="E2349" s="33"/>
      <c r="F2349" s="81">
        <v>39941</v>
      </c>
      <c r="G2349" s="103">
        <v>9.7929999999999996E-3</v>
      </c>
      <c r="H2349" s="103">
        <v>1.4498E-2</v>
      </c>
      <c r="I2349" s="103">
        <v>2.1381000000000001E-2</v>
      </c>
      <c r="J2349" s="103">
        <v>2.7737999999999999E-2</v>
      </c>
      <c r="K2349" s="103">
        <v>3.2856000000000003E-2</v>
      </c>
    </row>
    <row r="2350" spans="4:11" ht="15.75" customHeight="1" x14ac:dyDescent="0.25">
      <c r="D2350" s="33"/>
      <c r="E2350" s="33"/>
      <c r="F2350" s="81">
        <v>39944</v>
      </c>
      <c r="G2350" s="103">
        <v>8.9099999999999995E-3</v>
      </c>
      <c r="H2350" s="103">
        <v>1.3429999999999999E-2</v>
      </c>
      <c r="I2350" s="103">
        <v>2.0211E-2</v>
      </c>
      <c r="J2350" s="103">
        <v>2.6619999999999998E-2</v>
      </c>
      <c r="K2350" s="103">
        <v>3.1654000000000002E-2</v>
      </c>
    </row>
    <row r="2351" spans="4:11" ht="15.75" customHeight="1" x14ac:dyDescent="0.25">
      <c r="D2351" s="33"/>
      <c r="E2351" s="33"/>
      <c r="F2351" s="81">
        <v>39945</v>
      </c>
      <c r="G2351" s="103">
        <v>8.8299999999999993E-3</v>
      </c>
      <c r="H2351" s="103">
        <v>1.3376999999999998E-2</v>
      </c>
      <c r="I2351" s="103">
        <v>2.0112000000000001E-2</v>
      </c>
      <c r="J2351" s="103">
        <v>2.6619999999999998E-2</v>
      </c>
      <c r="K2351" s="103">
        <v>3.1726999999999998E-2</v>
      </c>
    </row>
    <row r="2352" spans="4:11" ht="15.75" customHeight="1" x14ac:dyDescent="0.25">
      <c r="D2352" s="33"/>
      <c r="E2352" s="33"/>
      <c r="F2352" s="81">
        <v>39946</v>
      </c>
      <c r="G2352" s="103">
        <v>8.6689999999999996E-3</v>
      </c>
      <c r="H2352" s="103">
        <v>1.3110999999999999E-2</v>
      </c>
      <c r="I2352" s="103">
        <v>1.9779000000000001E-2</v>
      </c>
      <c r="J2352" s="103">
        <v>2.6126E-2</v>
      </c>
      <c r="K2352" s="103">
        <v>3.1195000000000001E-2</v>
      </c>
    </row>
    <row r="2353" spans="4:11" ht="15.75" customHeight="1" x14ac:dyDescent="0.25">
      <c r="D2353" s="33"/>
      <c r="E2353" s="33"/>
      <c r="F2353" s="81">
        <v>39947</v>
      </c>
      <c r="G2353" s="103">
        <v>8.4270000000000005E-3</v>
      </c>
      <c r="H2353" s="103">
        <v>1.2845000000000001E-2</v>
      </c>
      <c r="I2353" s="103">
        <v>1.958E-2</v>
      </c>
      <c r="J2353" s="103">
        <v>2.5928E-2</v>
      </c>
      <c r="K2353" s="103">
        <v>3.0884000000000002E-2</v>
      </c>
    </row>
    <row r="2354" spans="4:11" ht="15.75" customHeight="1" x14ac:dyDescent="0.25">
      <c r="D2354" s="33"/>
      <c r="E2354" s="33"/>
      <c r="F2354" s="81">
        <v>39948</v>
      </c>
      <c r="G2354" s="103">
        <v>8.5070000000000007E-3</v>
      </c>
      <c r="H2354" s="103">
        <v>1.3002E-2</v>
      </c>
      <c r="I2354" s="103">
        <v>1.9980999999999999E-2</v>
      </c>
      <c r="J2354" s="103">
        <v>2.6397E-2</v>
      </c>
      <c r="K2354" s="103">
        <v>3.1341000000000001E-2</v>
      </c>
    </row>
    <row r="2355" spans="4:11" ht="15.75" customHeight="1" x14ac:dyDescent="0.25">
      <c r="D2355" s="33"/>
      <c r="E2355" s="33"/>
      <c r="F2355" s="81">
        <v>39951</v>
      </c>
      <c r="G2355" s="103">
        <v>9.0740000000000005E-3</v>
      </c>
      <c r="H2355" s="103">
        <v>1.375E-2</v>
      </c>
      <c r="I2355" s="103">
        <v>2.0986999999999999E-2</v>
      </c>
      <c r="J2355" s="103">
        <v>2.7416999999999997E-2</v>
      </c>
      <c r="K2355" s="103">
        <v>3.2300000000000002E-2</v>
      </c>
    </row>
    <row r="2356" spans="4:11" ht="15.75" customHeight="1" x14ac:dyDescent="0.25">
      <c r="D2356" s="33"/>
      <c r="E2356" s="33"/>
      <c r="F2356" s="81">
        <v>39952</v>
      </c>
      <c r="G2356" s="103">
        <v>8.8310000000000003E-3</v>
      </c>
      <c r="H2356" s="103">
        <v>1.3589E-2</v>
      </c>
      <c r="I2356" s="103">
        <v>2.0989000000000001E-2</v>
      </c>
      <c r="J2356" s="103">
        <v>2.7517E-2</v>
      </c>
      <c r="K2356" s="103">
        <v>3.243E-2</v>
      </c>
    </row>
    <row r="2357" spans="4:11" ht="15.75" customHeight="1" x14ac:dyDescent="0.25">
      <c r="D2357" s="33"/>
      <c r="E2357" s="33"/>
      <c r="F2357" s="81">
        <v>39953</v>
      </c>
      <c r="G2357" s="103">
        <v>8.3429999999999997E-3</v>
      </c>
      <c r="H2357" s="103">
        <v>1.2945999999999999E-2</v>
      </c>
      <c r="I2357" s="103">
        <v>2.0251000000000002E-2</v>
      </c>
      <c r="J2357" s="103">
        <v>2.7018E-2</v>
      </c>
      <c r="K2357" s="103">
        <v>3.1911999999999996E-2</v>
      </c>
    </row>
    <row r="2358" spans="4:11" ht="15.75" customHeight="1" x14ac:dyDescent="0.25">
      <c r="D2358" s="33"/>
      <c r="E2358" s="33"/>
      <c r="F2358" s="81">
        <v>39954</v>
      </c>
      <c r="G2358" s="103">
        <v>8.5870000000000009E-3</v>
      </c>
      <c r="H2358" s="103">
        <v>1.3589E-2</v>
      </c>
      <c r="I2358" s="103">
        <v>2.1395000000000001E-2</v>
      </c>
      <c r="J2358" s="103">
        <v>2.8572E-2</v>
      </c>
      <c r="K2358" s="103">
        <v>3.3644E-2</v>
      </c>
    </row>
    <row r="2359" spans="4:11" ht="15.75" customHeight="1" x14ac:dyDescent="0.25">
      <c r="D2359" s="33"/>
      <c r="E2359" s="33"/>
      <c r="F2359" s="81">
        <v>39955</v>
      </c>
      <c r="G2359" s="103">
        <v>8.8310000000000003E-3</v>
      </c>
      <c r="H2359" s="103">
        <v>1.3803000000000001E-2</v>
      </c>
      <c r="I2359" s="103">
        <v>2.2010000000000002E-2</v>
      </c>
      <c r="J2359" s="103">
        <v>2.9510999999999999E-2</v>
      </c>
      <c r="K2359" s="103">
        <v>3.4494999999999998E-2</v>
      </c>
    </row>
    <row r="2360" spans="4:11" ht="15.75" customHeight="1" x14ac:dyDescent="0.25">
      <c r="D2360" s="33"/>
      <c r="E2360" s="33"/>
      <c r="F2360" s="81">
        <v>39959</v>
      </c>
      <c r="G2360" s="103">
        <v>9.1590000000000005E-3</v>
      </c>
      <c r="H2360" s="103">
        <v>1.4558999999999999E-2</v>
      </c>
      <c r="I2360" s="103">
        <v>2.3032E-2</v>
      </c>
      <c r="J2360" s="103">
        <v>3.0762000000000001E-2</v>
      </c>
      <c r="K2360" s="103">
        <v>3.5466999999999999E-2</v>
      </c>
    </row>
    <row r="2361" spans="4:11" ht="15.75" customHeight="1" x14ac:dyDescent="0.25">
      <c r="D2361" s="33"/>
      <c r="E2361" s="33"/>
      <c r="F2361" s="81">
        <v>39960</v>
      </c>
      <c r="G2361" s="103">
        <v>9.7789999999999995E-3</v>
      </c>
      <c r="H2361" s="103">
        <v>1.4993000000000001E-2</v>
      </c>
      <c r="I2361" s="103">
        <v>2.4369999999999999E-2</v>
      </c>
      <c r="J2361" s="103">
        <v>3.2258000000000002E-2</v>
      </c>
      <c r="K2361" s="103">
        <v>3.7381000000000005E-2</v>
      </c>
    </row>
    <row r="2362" spans="4:11" ht="15.75" customHeight="1" x14ac:dyDescent="0.25">
      <c r="D2362" s="33"/>
      <c r="E2362" s="33"/>
      <c r="F2362" s="81">
        <v>39961</v>
      </c>
      <c r="G2362" s="103">
        <v>9.6209999999999993E-3</v>
      </c>
      <c r="H2362" s="103">
        <v>1.494E-2</v>
      </c>
      <c r="I2362" s="103">
        <v>2.4369999999999999E-2</v>
      </c>
      <c r="J2362" s="103">
        <v>3.1484999999999999E-2</v>
      </c>
      <c r="K2362" s="103">
        <v>3.6122000000000001E-2</v>
      </c>
    </row>
    <row r="2363" spans="4:11" ht="15.75" customHeight="1" x14ac:dyDescent="0.25">
      <c r="D2363" s="33"/>
      <c r="E2363" s="33"/>
      <c r="F2363" s="81">
        <v>39962</v>
      </c>
      <c r="G2363" s="103">
        <v>9.1459999999999996E-3</v>
      </c>
      <c r="H2363" s="103">
        <v>1.4019999999999999E-2</v>
      </c>
      <c r="I2363" s="103">
        <v>2.3399E-2</v>
      </c>
      <c r="J2363" s="103">
        <v>3.0527000000000002E-2</v>
      </c>
      <c r="K2363" s="103">
        <v>3.4594E-2</v>
      </c>
    </row>
    <row r="2364" spans="4:11" ht="15.75" customHeight="1" x14ac:dyDescent="0.25">
      <c r="D2364" s="33"/>
      <c r="E2364" s="33"/>
      <c r="F2364" s="81">
        <v>39965</v>
      </c>
      <c r="G2364" s="103">
        <v>9.4630000000000009E-3</v>
      </c>
      <c r="H2364" s="103">
        <v>1.4672000000000001E-2</v>
      </c>
      <c r="I2364" s="103">
        <v>2.5212999999999999E-2</v>
      </c>
      <c r="J2364" s="103">
        <v>3.2575E-2</v>
      </c>
      <c r="K2364" s="103">
        <v>3.6726000000000002E-2</v>
      </c>
    </row>
    <row r="2365" spans="4:11" ht="15.75" customHeight="1" x14ac:dyDescent="0.25">
      <c r="D2365" s="33"/>
      <c r="E2365" s="33"/>
      <c r="F2365" s="81">
        <v>39966</v>
      </c>
      <c r="G2365" s="103">
        <v>9.4640000000000002E-3</v>
      </c>
      <c r="H2365" s="103">
        <v>1.4782E-2</v>
      </c>
      <c r="I2365" s="103">
        <v>2.4910000000000002E-2</v>
      </c>
      <c r="J2365" s="103">
        <v>3.2299000000000001E-2</v>
      </c>
      <c r="K2365" s="103">
        <v>3.6126999999999999E-2</v>
      </c>
    </row>
    <row r="2366" spans="4:11" ht="15.75" customHeight="1" x14ac:dyDescent="0.25">
      <c r="D2366" s="33"/>
      <c r="E2366" s="33"/>
      <c r="F2366" s="81">
        <v>39967</v>
      </c>
      <c r="G2366" s="103">
        <v>9.0679999999999997E-3</v>
      </c>
      <c r="H2366" s="103">
        <v>1.4402E-2</v>
      </c>
      <c r="I2366" s="103">
        <v>2.4239E-2</v>
      </c>
      <c r="J2366" s="103">
        <v>3.1470999999999999E-2</v>
      </c>
      <c r="K2366" s="103">
        <v>3.5397999999999999E-2</v>
      </c>
    </row>
    <row r="2367" spans="4:11" ht="15.75" customHeight="1" x14ac:dyDescent="0.25">
      <c r="D2367" s="33"/>
      <c r="E2367" s="33"/>
      <c r="F2367" s="81">
        <v>39968</v>
      </c>
      <c r="G2367" s="103">
        <v>9.5460000000000007E-3</v>
      </c>
      <c r="H2367" s="103">
        <v>1.5220000000000001E-2</v>
      </c>
      <c r="I2367" s="103">
        <v>2.5894E-2</v>
      </c>
      <c r="J2367" s="103">
        <v>3.3257000000000002E-2</v>
      </c>
      <c r="K2367" s="103">
        <v>3.7099E-2</v>
      </c>
    </row>
    <row r="2368" spans="4:11" ht="15.75" customHeight="1" x14ac:dyDescent="0.25">
      <c r="D2368" s="33"/>
      <c r="E2368" s="33"/>
      <c r="F2368" s="81">
        <v>39969</v>
      </c>
      <c r="G2368" s="103">
        <v>1.2923E-2</v>
      </c>
      <c r="H2368" s="103">
        <v>1.8363000000000001E-2</v>
      </c>
      <c r="I2368" s="103">
        <v>2.8325999999999997E-2</v>
      </c>
      <c r="J2368" s="103">
        <v>3.5298999999999997E-2</v>
      </c>
      <c r="K2368" s="103">
        <v>3.8279000000000001E-2</v>
      </c>
    </row>
    <row r="2369" spans="4:11" ht="15.75" customHeight="1" x14ac:dyDescent="0.25">
      <c r="D2369" s="33"/>
      <c r="E2369" s="33"/>
      <c r="F2369" s="81">
        <v>39972</v>
      </c>
      <c r="G2369" s="103">
        <v>1.3979999999999999E-2</v>
      </c>
      <c r="H2369" s="103">
        <v>1.9589000000000002E-2</v>
      </c>
      <c r="I2369" s="103">
        <v>2.9226000000000002E-2</v>
      </c>
      <c r="J2369" s="103">
        <v>3.5660999999999998E-2</v>
      </c>
      <c r="K2369" s="103">
        <v>3.8736E-2</v>
      </c>
    </row>
    <row r="2370" spans="4:11" ht="15.75" customHeight="1" x14ac:dyDescent="0.25">
      <c r="D2370" s="33"/>
      <c r="E2370" s="33"/>
      <c r="F2370" s="81">
        <v>39973</v>
      </c>
      <c r="G2370" s="103">
        <v>1.3015000000000001E-2</v>
      </c>
      <c r="H2370" s="103">
        <v>1.8648999999999999E-2</v>
      </c>
      <c r="I2370" s="103">
        <v>2.8676E-2</v>
      </c>
      <c r="J2370" s="103">
        <v>3.5198E-2</v>
      </c>
      <c r="K2370" s="103">
        <v>3.8559000000000003E-2</v>
      </c>
    </row>
    <row r="2371" spans="4:11" ht="15.75" customHeight="1" x14ac:dyDescent="0.25">
      <c r="D2371" s="33"/>
      <c r="E2371" s="33"/>
      <c r="F2371" s="81">
        <v>39974</v>
      </c>
      <c r="G2371" s="103">
        <v>1.3507999999999999E-2</v>
      </c>
      <c r="H2371" s="103">
        <v>1.9935999999999999E-2</v>
      </c>
      <c r="I2371" s="103">
        <v>2.9163000000000001E-2</v>
      </c>
      <c r="J2371" s="103">
        <v>3.5817999999999996E-2</v>
      </c>
      <c r="K2371" s="103">
        <v>3.9454999999999997E-2</v>
      </c>
    </row>
    <row r="2372" spans="4:11" ht="15.75" customHeight="1" x14ac:dyDescent="0.25">
      <c r="D2372" s="33"/>
      <c r="E2372" s="33"/>
      <c r="F2372" s="81">
        <v>39975</v>
      </c>
      <c r="G2372" s="103">
        <v>1.3188999999999999E-2</v>
      </c>
      <c r="H2372" s="103">
        <v>1.9612000000000001E-2</v>
      </c>
      <c r="I2372" s="103">
        <v>2.8475E-2</v>
      </c>
      <c r="J2372" s="103">
        <v>3.4763000000000002E-2</v>
      </c>
      <c r="K2372" s="103">
        <v>3.8543000000000001E-2</v>
      </c>
    </row>
    <row r="2373" spans="4:11" ht="15.75" customHeight="1" x14ac:dyDescent="0.25">
      <c r="D2373" s="33"/>
      <c r="E2373" s="33"/>
      <c r="F2373" s="81">
        <v>39976</v>
      </c>
      <c r="G2373" s="103">
        <v>1.2638E-2</v>
      </c>
      <c r="H2373" s="103">
        <v>1.8964999999999999E-2</v>
      </c>
      <c r="I2373" s="103">
        <v>2.7829000000000003E-2</v>
      </c>
      <c r="J2373" s="103">
        <v>3.4328999999999998E-2</v>
      </c>
      <c r="K2373" s="103">
        <v>3.7915999999999998E-2</v>
      </c>
    </row>
    <row r="2374" spans="4:11" ht="15.75" customHeight="1" x14ac:dyDescent="0.25">
      <c r="D2374" s="33"/>
      <c r="E2374" s="33"/>
      <c r="F2374" s="81">
        <v>39979</v>
      </c>
      <c r="G2374" s="103">
        <v>1.2236E-2</v>
      </c>
      <c r="H2374" s="103">
        <v>1.8319000000000002E-2</v>
      </c>
      <c r="I2374" s="103">
        <v>2.7212999999999998E-2</v>
      </c>
      <c r="J2374" s="103">
        <v>3.3666000000000001E-2</v>
      </c>
      <c r="K2374" s="103">
        <v>3.7113E-2</v>
      </c>
    </row>
    <row r="2375" spans="4:11" ht="15.75" customHeight="1" x14ac:dyDescent="0.25">
      <c r="D2375" s="33"/>
      <c r="E2375" s="33"/>
      <c r="F2375" s="81">
        <v>39980</v>
      </c>
      <c r="G2375" s="103">
        <v>1.1833E-2</v>
      </c>
      <c r="H2375" s="103">
        <v>1.7781000000000002E-2</v>
      </c>
      <c r="I2375" s="103">
        <v>2.6735000000000002E-2</v>
      </c>
      <c r="J2375" s="103">
        <v>3.3056000000000002E-2</v>
      </c>
      <c r="K2375" s="103">
        <v>3.6587999999999996E-2</v>
      </c>
    </row>
    <row r="2376" spans="4:11" ht="15.75" customHeight="1" x14ac:dyDescent="0.25">
      <c r="D2376" s="33"/>
      <c r="E2376" s="33"/>
      <c r="F2376" s="81">
        <v>39981</v>
      </c>
      <c r="G2376" s="103">
        <v>1.1592999999999999E-2</v>
      </c>
      <c r="H2376" s="103">
        <v>1.7618999999999999E-2</v>
      </c>
      <c r="I2376" s="103">
        <v>2.6771E-2</v>
      </c>
      <c r="J2376" s="103">
        <v>3.3258999999999997E-2</v>
      </c>
      <c r="K2376" s="103">
        <v>3.6881999999999998E-2</v>
      </c>
    </row>
    <row r="2377" spans="4:11" ht="15.75" customHeight="1" x14ac:dyDescent="0.25">
      <c r="D2377" s="33"/>
      <c r="E2377" s="33"/>
      <c r="F2377" s="81">
        <v>39982</v>
      </c>
      <c r="G2377" s="103">
        <v>1.2495000000000001E-2</v>
      </c>
      <c r="H2377" s="103">
        <v>1.8696000000000001E-2</v>
      </c>
      <c r="I2377" s="103">
        <v>2.8393000000000002E-2</v>
      </c>
      <c r="J2377" s="103">
        <v>3.5000000000000003E-2</v>
      </c>
      <c r="K2377" s="103">
        <v>3.8276999999999999E-2</v>
      </c>
    </row>
    <row r="2378" spans="4:11" ht="15.75" customHeight="1" x14ac:dyDescent="0.25">
      <c r="D2378" s="33"/>
      <c r="E2378" s="33"/>
      <c r="F2378" s="81">
        <v>39983</v>
      </c>
      <c r="G2378" s="103">
        <v>1.2017999999999999E-2</v>
      </c>
      <c r="H2378" s="103">
        <v>1.8317E-2</v>
      </c>
      <c r="I2378" s="103">
        <v>2.8020999999999997E-2</v>
      </c>
      <c r="J2378" s="103">
        <v>3.4359000000000001E-2</v>
      </c>
      <c r="K2378" s="103">
        <v>3.7808000000000001E-2</v>
      </c>
    </row>
    <row r="2379" spans="4:11" ht="15.75" customHeight="1" x14ac:dyDescent="0.25">
      <c r="D2379" s="33"/>
      <c r="E2379" s="33"/>
      <c r="F2379" s="81">
        <v>39986</v>
      </c>
      <c r="G2379" s="103">
        <v>1.1284000000000001E-2</v>
      </c>
      <c r="H2379" s="103">
        <v>1.7398E-2</v>
      </c>
      <c r="I2379" s="103">
        <v>2.6987999999999998E-2</v>
      </c>
      <c r="J2379" s="103">
        <v>3.3387E-2</v>
      </c>
      <c r="K2379" s="103">
        <v>3.6810000000000002E-2</v>
      </c>
    </row>
    <row r="2380" spans="4:11" ht="15.75" customHeight="1" x14ac:dyDescent="0.25">
      <c r="D2380" s="33"/>
      <c r="E2380" s="33"/>
      <c r="F2380" s="81">
        <v>39987</v>
      </c>
      <c r="G2380" s="103">
        <v>1.0959000000000002E-2</v>
      </c>
      <c r="H2380" s="103">
        <v>1.7073000000000001E-2</v>
      </c>
      <c r="I2380" s="103">
        <v>2.6714999999999999E-2</v>
      </c>
      <c r="J2380" s="103">
        <v>3.2954999999999998E-2</v>
      </c>
      <c r="K2380" s="103">
        <v>3.6207999999999997E-2</v>
      </c>
    </row>
    <row r="2381" spans="4:11" ht="15.75" customHeight="1" x14ac:dyDescent="0.25">
      <c r="D2381" s="33"/>
      <c r="E2381" s="33"/>
      <c r="F2381" s="81">
        <v>39988</v>
      </c>
      <c r="G2381" s="103">
        <v>1.1963999999999999E-2</v>
      </c>
      <c r="H2381" s="103">
        <v>1.7611000000000002E-2</v>
      </c>
      <c r="I2381" s="103">
        <v>2.7130999999999999E-2</v>
      </c>
      <c r="J2381" s="103">
        <v>3.3694000000000002E-2</v>
      </c>
      <c r="K2381" s="103">
        <v>3.6850999999999995E-2</v>
      </c>
    </row>
    <row r="2382" spans="4:11" ht="15.75" customHeight="1" x14ac:dyDescent="0.25">
      <c r="D2382" s="33"/>
      <c r="E2382" s="33"/>
      <c r="F2382" s="81">
        <v>39989</v>
      </c>
      <c r="G2382" s="103">
        <v>1.125E-2</v>
      </c>
      <c r="H2382" s="103">
        <v>1.653E-2</v>
      </c>
      <c r="I2382" s="103">
        <v>2.5847999999999999E-2</v>
      </c>
      <c r="J2382" s="103">
        <v>3.2016000000000003E-2</v>
      </c>
      <c r="K2382" s="103">
        <v>3.5397999999999999E-2</v>
      </c>
    </row>
    <row r="2383" spans="4:11" ht="15.75" customHeight="1" x14ac:dyDescent="0.25">
      <c r="D2383" s="33"/>
      <c r="E2383" s="33"/>
      <c r="F2383" s="81">
        <v>39990</v>
      </c>
      <c r="G2383" s="103">
        <v>1.1091999999999999E-2</v>
      </c>
      <c r="H2383" s="103">
        <v>1.6254000000000001E-2</v>
      </c>
      <c r="I2383" s="103">
        <v>2.5579999999999999E-2</v>
      </c>
      <c r="J2383" s="103">
        <v>3.2048E-2</v>
      </c>
      <c r="K2383" s="103">
        <v>3.5363000000000006E-2</v>
      </c>
    </row>
    <row r="2384" spans="4:11" ht="15.75" customHeight="1" x14ac:dyDescent="0.25">
      <c r="D2384" s="33"/>
      <c r="E2384" s="33"/>
      <c r="F2384" s="81">
        <v>39993</v>
      </c>
      <c r="G2384" s="103">
        <v>1.0933E-2</v>
      </c>
      <c r="H2384" s="103">
        <v>1.6035000000000001E-2</v>
      </c>
      <c r="I2384" s="103">
        <v>2.5212999999999999E-2</v>
      </c>
      <c r="J2384" s="103">
        <v>3.1648000000000003E-2</v>
      </c>
      <c r="K2384" s="103">
        <v>3.4768E-2</v>
      </c>
    </row>
    <row r="2385" spans="4:11" ht="15.75" customHeight="1" x14ac:dyDescent="0.25">
      <c r="D2385" s="33"/>
      <c r="E2385" s="33"/>
      <c r="F2385" s="81">
        <v>39994</v>
      </c>
      <c r="G2385" s="103">
        <v>1.1091E-2</v>
      </c>
      <c r="H2385" s="103">
        <v>1.6195000000000001E-2</v>
      </c>
      <c r="I2385" s="103">
        <v>2.5546000000000003E-2</v>
      </c>
      <c r="J2385" s="103">
        <v>3.2048E-2</v>
      </c>
      <c r="K2385" s="103">
        <v>3.5325999999999996E-2</v>
      </c>
    </row>
    <row r="2386" spans="4:11" ht="15.75" customHeight="1" x14ac:dyDescent="0.25">
      <c r="D2386" s="33"/>
      <c r="E2386" s="33"/>
      <c r="F2386" s="81">
        <v>39995</v>
      </c>
      <c r="G2386" s="103">
        <v>1.0377000000000001E-2</v>
      </c>
      <c r="H2386" s="103">
        <v>1.5435000000000001E-2</v>
      </c>
      <c r="I2386" s="103">
        <v>2.5078E-2</v>
      </c>
      <c r="J2386" s="103">
        <v>3.2048E-2</v>
      </c>
      <c r="K2386" s="103">
        <v>3.5365000000000001E-2</v>
      </c>
    </row>
    <row r="2387" spans="4:11" ht="15.75" customHeight="1" x14ac:dyDescent="0.25">
      <c r="D2387" s="33"/>
      <c r="E2387" s="33"/>
      <c r="F2387" s="81">
        <v>39996</v>
      </c>
      <c r="G2387" s="103">
        <v>9.8150000000000008E-3</v>
      </c>
      <c r="H2387" s="103">
        <v>1.4827E-2</v>
      </c>
      <c r="I2387" s="103">
        <v>2.4207999999999997E-2</v>
      </c>
      <c r="J2387" s="103">
        <v>3.1344999999999998E-2</v>
      </c>
      <c r="K2387" s="103">
        <v>3.4946000000000005E-2</v>
      </c>
    </row>
    <row r="2388" spans="4:11" ht="15.75" customHeight="1" x14ac:dyDescent="0.25">
      <c r="D2388" s="33"/>
      <c r="E2388" s="33"/>
      <c r="F2388" s="81">
        <v>40000</v>
      </c>
      <c r="G2388" s="103">
        <v>9.4120000000000002E-3</v>
      </c>
      <c r="H2388" s="103">
        <v>1.4495000000000001E-2</v>
      </c>
      <c r="I2388" s="103">
        <v>2.3873000000000002E-2</v>
      </c>
      <c r="J2388" s="103">
        <v>3.1268999999999998E-2</v>
      </c>
      <c r="K2388" s="103">
        <v>3.5062999999999997E-2</v>
      </c>
    </row>
    <row r="2389" spans="4:11" ht="15.75" customHeight="1" x14ac:dyDescent="0.25">
      <c r="D2389" s="33"/>
      <c r="E2389" s="33"/>
      <c r="F2389" s="81">
        <v>40001</v>
      </c>
      <c r="G2389" s="103">
        <v>9.6509999999999999E-3</v>
      </c>
      <c r="H2389" s="103">
        <v>1.4440999999999999E-2</v>
      </c>
      <c r="I2389" s="103">
        <v>2.3540000000000002E-2</v>
      </c>
      <c r="J2389" s="103">
        <v>3.0695999999999998E-2</v>
      </c>
      <c r="K2389" s="103">
        <v>3.4543999999999998E-2</v>
      </c>
    </row>
    <row r="2390" spans="4:11" ht="15.75" customHeight="1" x14ac:dyDescent="0.25">
      <c r="D2390" s="33"/>
      <c r="E2390" s="33"/>
      <c r="F2390" s="81">
        <v>40002</v>
      </c>
      <c r="G2390" s="103">
        <v>9.0900000000000009E-3</v>
      </c>
      <c r="H2390" s="103">
        <v>1.4253E-2</v>
      </c>
      <c r="I2390" s="103">
        <v>2.2313999999999997E-2</v>
      </c>
      <c r="J2390" s="103">
        <v>2.9136000000000002E-2</v>
      </c>
      <c r="K2390" s="103">
        <v>3.3080999999999999E-2</v>
      </c>
    </row>
    <row r="2391" spans="4:11" ht="15.75" customHeight="1" x14ac:dyDescent="0.25">
      <c r="D2391" s="33"/>
      <c r="E2391" s="33"/>
      <c r="F2391" s="81">
        <v>40003</v>
      </c>
      <c r="G2391" s="103">
        <v>9.247E-3</v>
      </c>
      <c r="H2391" s="103">
        <v>1.4678999999999999E-2</v>
      </c>
      <c r="I2391" s="103">
        <v>2.3172000000000002E-2</v>
      </c>
      <c r="J2391" s="103">
        <v>3.0024000000000002E-2</v>
      </c>
      <c r="K2391" s="103">
        <v>3.4029999999999998E-2</v>
      </c>
    </row>
    <row r="2392" spans="4:11" ht="15.75" customHeight="1" x14ac:dyDescent="0.25">
      <c r="D2392" s="33"/>
      <c r="E2392" s="33"/>
      <c r="F2392" s="81">
        <v>40004</v>
      </c>
      <c r="G2392" s="103">
        <v>8.9980000000000008E-3</v>
      </c>
      <c r="H2392" s="103">
        <v>1.4038999999999999E-2</v>
      </c>
      <c r="I2392" s="103">
        <v>2.2172999999999998E-2</v>
      </c>
      <c r="J2392" s="103">
        <v>2.8933E-2</v>
      </c>
      <c r="K2392" s="103">
        <v>3.3026E-2</v>
      </c>
    </row>
    <row r="2393" spans="4:11" ht="15.75" customHeight="1" x14ac:dyDescent="0.25">
      <c r="D2393" s="33"/>
      <c r="E2393" s="33"/>
      <c r="F2393" s="81">
        <v>40007</v>
      </c>
      <c r="G2393" s="103">
        <v>8.9949999999999995E-3</v>
      </c>
      <c r="H2393" s="103">
        <v>1.4146000000000001E-2</v>
      </c>
      <c r="I2393" s="103">
        <v>2.2568000000000001E-2</v>
      </c>
      <c r="J2393" s="103">
        <v>2.9401E-2</v>
      </c>
      <c r="K2393" s="103">
        <v>3.3500000000000002E-2</v>
      </c>
    </row>
    <row r="2394" spans="4:11" ht="15.75" customHeight="1" x14ac:dyDescent="0.25">
      <c r="D2394" s="33"/>
      <c r="E2394" s="33"/>
      <c r="F2394" s="81">
        <v>40008</v>
      </c>
      <c r="G2394" s="103">
        <v>9.3939999999999996E-3</v>
      </c>
      <c r="H2394" s="103">
        <v>1.4785999999999999E-2</v>
      </c>
      <c r="I2394" s="103">
        <v>2.3530000000000002E-2</v>
      </c>
      <c r="J2394" s="103">
        <v>3.0367000000000002E-2</v>
      </c>
      <c r="K2394" s="103">
        <v>3.4702999999999998E-2</v>
      </c>
    </row>
    <row r="2395" spans="4:11" ht="15.75" customHeight="1" x14ac:dyDescent="0.25">
      <c r="D2395" s="33"/>
      <c r="E2395" s="33"/>
      <c r="F2395" s="81">
        <v>40009</v>
      </c>
      <c r="G2395" s="103">
        <v>1.0117000000000001E-2</v>
      </c>
      <c r="H2395" s="103">
        <v>1.5910999999999998E-2</v>
      </c>
      <c r="I2395" s="103">
        <v>2.5068E-2</v>
      </c>
      <c r="J2395" s="103">
        <v>3.1766999999999997E-2</v>
      </c>
      <c r="K2395" s="103">
        <v>3.6038000000000001E-2</v>
      </c>
    </row>
    <row r="2396" spans="4:11" ht="15.75" customHeight="1" x14ac:dyDescent="0.25">
      <c r="D2396" s="33"/>
      <c r="E2396" s="33"/>
      <c r="F2396" s="81">
        <v>40010</v>
      </c>
      <c r="G2396" s="103">
        <v>9.7929999999999996E-3</v>
      </c>
      <c r="H2396" s="103">
        <v>1.5429E-2</v>
      </c>
      <c r="I2396" s="103">
        <v>2.4462999999999999E-2</v>
      </c>
      <c r="J2396" s="103">
        <v>3.134E-2</v>
      </c>
      <c r="K2396" s="103">
        <v>3.5688999999999999E-2</v>
      </c>
    </row>
    <row r="2397" spans="4:11" ht="15.75" customHeight="1" x14ac:dyDescent="0.25">
      <c r="D2397" s="33"/>
      <c r="E2397" s="33"/>
      <c r="F2397" s="81">
        <v>40011</v>
      </c>
      <c r="G2397" s="103">
        <v>9.868E-3</v>
      </c>
      <c r="H2397" s="103">
        <v>1.5590999999999999E-2</v>
      </c>
      <c r="I2397" s="103">
        <v>2.4965000000000001E-2</v>
      </c>
      <c r="J2397" s="103">
        <v>3.1993000000000001E-2</v>
      </c>
      <c r="K2397" s="103">
        <v>3.6433E-2</v>
      </c>
    </row>
    <row r="2398" spans="4:11" ht="15.75" customHeight="1" x14ac:dyDescent="0.25">
      <c r="D2398" s="33"/>
      <c r="E2398" s="33"/>
      <c r="F2398" s="81">
        <v>40014</v>
      </c>
      <c r="G2398" s="103">
        <v>9.7029999999999998E-3</v>
      </c>
      <c r="H2398" s="103">
        <v>1.5322000000000001E-2</v>
      </c>
      <c r="I2398" s="103">
        <v>2.4559999999999998E-2</v>
      </c>
      <c r="J2398" s="103">
        <v>3.1539000000000005E-2</v>
      </c>
      <c r="K2398" s="103">
        <v>3.6062999999999998E-2</v>
      </c>
    </row>
    <row r="2399" spans="4:11" ht="15.75" customHeight="1" x14ac:dyDescent="0.25">
      <c r="D2399" s="33"/>
      <c r="E2399" s="33"/>
      <c r="F2399" s="81">
        <v>40015</v>
      </c>
      <c r="G2399" s="103">
        <v>9.2130000000000007E-3</v>
      </c>
      <c r="H2399" s="103">
        <v>1.4461999999999999E-2</v>
      </c>
      <c r="I2399" s="103">
        <v>2.3386000000000001E-2</v>
      </c>
      <c r="J2399" s="103">
        <v>3.0310999999999998E-2</v>
      </c>
      <c r="K2399" s="103">
        <v>3.4824000000000001E-2</v>
      </c>
    </row>
    <row r="2400" spans="4:11" ht="15.75" customHeight="1" x14ac:dyDescent="0.25">
      <c r="D2400" s="33"/>
      <c r="E2400" s="33"/>
      <c r="F2400" s="81">
        <v>40016</v>
      </c>
      <c r="G2400" s="103">
        <v>9.3729999999999994E-3</v>
      </c>
      <c r="H2400" s="103">
        <v>1.4838E-2</v>
      </c>
      <c r="I2400" s="103">
        <v>2.3954E-2</v>
      </c>
      <c r="J2400" s="103">
        <v>3.0986E-2</v>
      </c>
      <c r="K2400" s="103">
        <v>3.5442999999999995E-2</v>
      </c>
    </row>
    <row r="2401" spans="4:11" ht="15.75" customHeight="1" x14ac:dyDescent="0.25">
      <c r="D2401" s="33"/>
      <c r="E2401" s="33"/>
      <c r="F2401" s="81">
        <v>40017</v>
      </c>
      <c r="G2401" s="103">
        <v>1.0104999999999999E-2</v>
      </c>
      <c r="H2401" s="103">
        <v>1.5809E-2</v>
      </c>
      <c r="I2401" s="103">
        <v>2.5299000000000002E-2</v>
      </c>
      <c r="J2401" s="103">
        <v>3.227E-2</v>
      </c>
      <c r="K2401" s="103">
        <v>3.6554999999999997E-2</v>
      </c>
    </row>
    <row r="2402" spans="4:11" ht="15.75" customHeight="1" x14ac:dyDescent="0.25">
      <c r="D2402" s="33"/>
      <c r="E2402" s="33"/>
      <c r="F2402" s="81">
        <v>40018</v>
      </c>
      <c r="G2402" s="103">
        <v>9.9360000000000004E-3</v>
      </c>
      <c r="H2402" s="103">
        <v>1.5486E-2</v>
      </c>
      <c r="I2402" s="103">
        <v>2.5297999999999998E-2</v>
      </c>
      <c r="J2402" s="103">
        <v>3.2219000000000005E-2</v>
      </c>
      <c r="K2402" s="103">
        <v>3.6577999999999999E-2</v>
      </c>
    </row>
    <row r="2403" spans="4:11" ht="15.75" customHeight="1" x14ac:dyDescent="0.25">
      <c r="D2403" s="33"/>
      <c r="E2403" s="33"/>
      <c r="F2403" s="81">
        <v>40021</v>
      </c>
      <c r="G2403" s="103">
        <v>1.0343999999999999E-2</v>
      </c>
      <c r="H2403" s="103">
        <v>1.5973999999999999E-2</v>
      </c>
      <c r="I2403" s="103">
        <v>2.5874000000000001E-2</v>
      </c>
      <c r="J2403" s="103">
        <v>3.2980000000000002E-2</v>
      </c>
      <c r="K2403" s="103">
        <v>3.7189E-2</v>
      </c>
    </row>
    <row r="2404" spans="4:11" ht="15.75" customHeight="1" x14ac:dyDescent="0.25">
      <c r="D2404" s="33"/>
      <c r="E2404" s="33"/>
      <c r="F2404" s="81">
        <v>40022</v>
      </c>
      <c r="G2404" s="103">
        <v>1.0754999999999999E-2</v>
      </c>
      <c r="H2404" s="103">
        <v>1.6410000000000001E-2</v>
      </c>
      <c r="I2404" s="103">
        <v>2.6009000000000001E-2</v>
      </c>
      <c r="J2404" s="103">
        <v>3.2827999999999996E-2</v>
      </c>
      <c r="K2404" s="103">
        <v>3.6856E-2</v>
      </c>
    </row>
    <row r="2405" spans="4:11" ht="15.75" customHeight="1" x14ac:dyDescent="0.25">
      <c r="D2405" s="33"/>
      <c r="E2405" s="33"/>
      <c r="F2405" s="81">
        <v>40023</v>
      </c>
      <c r="G2405" s="103">
        <v>1.1585000000000002E-2</v>
      </c>
      <c r="H2405" s="103">
        <v>1.6847000000000001E-2</v>
      </c>
      <c r="I2405" s="103">
        <v>2.6316000000000003E-2</v>
      </c>
      <c r="J2405" s="103">
        <v>3.2980000000000002E-2</v>
      </c>
      <c r="K2405" s="103">
        <v>3.6581999999999996E-2</v>
      </c>
    </row>
    <row r="2406" spans="4:11" ht="15.75" customHeight="1" x14ac:dyDescent="0.25">
      <c r="D2406" s="33"/>
      <c r="E2406" s="33"/>
      <c r="F2406" s="81">
        <v>40024</v>
      </c>
      <c r="G2406" s="103">
        <v>1.1665000000000002E-2</v>
      </c>
      <c r="H2406" s="103">
        <v>1.6739999999999998E-2</v>
      </c>
      <c r="I2406" s="103">
        <v>2.6249999999999999E-2</v>
      </c>
      <c r="J2406" s="103">
        <v>3.2472000000000001E-2</v>
      </c>
      <c r="K2406" s="103">
        <v>3.6074000000000002E-2</v>
      </c>
    </row>
    <row r="2407" spans="4:11" ht="15.75" customHeight="1" x14ac:dyDescent="0.25">
      <c r="D2407" s="33"/>
      <c r="E2407" s="33"/>
      <c r="F2407" s="81">
        <v>40025</v>
      </c>
      <c r="G2407" s="103">
        <v>1.1113E-2</v>
      </c>
      <c r="H2407" s="103">
        <v>1.5869999999999999E-2</v>
      </c>
      <c r="I2407" s="103">
        <v>2.5144000000000003E-2</v>
      </c>
      <c r="J2407" s="103">
        <v>3.1421999999999999E-2</v>
      </c>
      <c r="K2407" s="103">
        <v>3.4796000000000001E-2</v>
      </c>
    </row>
    <row r="2408" spans="4:11" ht="15.75" customHeight="1" x14ac:dyDescent="0.25">
      <c r="D2408" s="33"/>
      <c r="E2408" s="33"/>
      <c r="F2408" s="81">
        <v>40028</v>
      </c>
      <c r="G2408" s="103">
        <v>1.1833E-2</v>
      </c>
      <c r="H2408" s="103">
        <v>1.6964999999999997E-2</v>
      </c>
      <c r="I2408" s="103">
        <v>2.6619999999999998E-2</v>
      </c>
      <c r="J2408" s="103">
        <v>3.2979000000000001E-2</v>
      </c>
      <c r="K2408" s="103">
        <v>3.6333000000000004E-2</v>
      </c>
    </row>
    <row r="2409" spans="4:11" ht="15.75" customHeight="1" x14ac:dyDescent="0.25">
      <c r="D2409" s="33"/>
      <c r="E2409" s="33"/>
      <c r="F2409" s="81">
        <v>40029</v>
      </c>
      <c r="G2409" s="103">
        <v>1.1996E-2</v>
      </c>
      <c r="H2409" s="103">
        <v>1.7240999999999999E-2</v>
      </c>
      <c r="I2409" s="103">
        <v>2.6956999999999998E-2</v>
      </c>
      <c r="J2409" s="103">
        <v>3.3357999999999999E-2</v>
      </c>
      <c r="K2409" s="103">
        <v>3.6844999999999996E-2</v>
      </c>
    </row>
    <row r="2410" spans="4:11" ht="15.75" customHeight="1" x14ac:dyDescent="0.25">
      <c r="D2410" s="33"/>
      <c r="E2410" s="33"/>
      <c r="F2410" s="81">
        <v>40030</v>
      </c>
      <c r="G2410" s="103">
        <v>1.2078999999999999E-2</v>
      </c>
      <c r="H2410" s="103">
        <v>1.7517999999999999E-2</v>
      </c>
      <c r="I2410" s="103">
        <v>2.7193999999999999E-2</v>
      </c>
      <c r="J2410" s="103">
        <v>3.3814999999999998E-2</v>
      </c>
      <c r="K2410" s="103">
        <v>3.7458999999999999E-2</v>
      </c>
    </row>
    <row r="2411" spans="4:11" ht="15.75" customHeight="1" x14ac:dyDescent="0.25">
      <c r="D2411" s="33"/>
      <c r="E2411" s="33"/>
      <c r="F2411" s="81">
        <v>40031</v>
      </c>
      <c r="G2411" s="103">
        <v>1.2001E-2</v>
      </c>
      <c r="H2411" s="103">
        <v>1.7299999999999999E-2</v>
      </c>
      <c r="I2411" s="103">
        <v>2.7059000000000003E-2</v>
      </c>
      <c r="J2411" s="103">
        <v>3.3714000000000001E-2</v>
      </c>
      <c r="K2411" s="103">
        <v>3.7501E-2</v>
      </c>
    </row>
    <row r="2412" spans="4:11" ht="15.75" customHeight="1" x14ac:dyDescent="0.25">
      <c r="D2412" s="33"/>
      <c r="E2412" s="33"/>
      <c r="F2412" s="81">
        <v>40032</v>
      </c>
      <c r="G2412" s="103">
        <v>1.2977000000000001E-2</v>
      </c>
      <c r="H2412" s="103">
        <v>1.8355E-2</v>
      </c>
      <c r="I2412" s="103">
        <v>2.8180999999999998E-2</v>
      </c>
      <c r="J2412" s="103">
        <v>3.4813000000000004E-2</v>
      </c>
      <c r="K2412" s="103">
        <v>3.8502000000000002E-2</v>
      </c>
    </row>
    <row r="2413" spans="4:11" ht="15.75" customHeight="1" x14ac:dyDescent="0.25">
      <c r="D2413" s="33"/>
      <c r="E2413" s="33"/>
      <c r="F2413" s="81">
        <v>40035</v>
      </c>
      <c r="G2413" s="103">
        <v>1.2335E-2</v>
      </c>
      <c r="H2413" s="103">
        <v>1.7749999999999998E-2</v>
      </c>
      <c r="I2413" s="103">
        <v>2.7467000000000002E-2</v>
      </c>
      <c r="J2413" s="103">
        <v>3.4046E-2</v>
      </c>
      <c r="K2413" s="103">
        <v>3.7765E-2</v>
      </c>
    </row>
    <row r="2414" spans="4:11" ht="15.75" customHeight="1" x14ac:dyDescent="0.25">
      <c r="D2414" s="33"/>
      <c r="E2414" s="33"/>
      <c r="F2414" s="81">
        <v>40036</v>
      </c>
      <c r="G2414" s="103">
        <v>1.1691E-2</v>
      </c>
      <c r="H2414" s="103">
        <v>1.7089E-2</v>
      </c>
      <c r="I2414" s="103">
        <v>2.6654000000000001E-2</v>
      </c>
      <c r="J2414" s="103">
        <v>3.3079999999999998E-2</v>
      </c>
      <c r="K2414" s="103">
        <v>3.6677000000000001E-2</v>
      </c>
    </row>
    <row r="2415" spans="4:11" ht="15.75" customHeight="1" x14ac:dyDescent="0.25">
      <c r="D2415" s="33"/>
      <c r="E2415" s="33"/>
      <c r="F2415" s="81">
        <v>40037</v>
      </c>
      <c r="G2415" s="103">
        <v>1.1532000000000001E-2</v>
      </c>
      <c r="H2415" s="103">
        <v>1.7446E-2</v>
      </c>
      <c r="I2415" s="103">
        <v>2.6756000000000002E-2</v>
      </c>
      <c r="J2415" s="103">
        <v>3.3309000000000005E-2</v>
      </c>
      <c r="K2415" s="103">
        <v>3.7172000000000004E-2</v>
      </c>
    </row>
    <row r="2416" spans="4:11" ht="15.75" customHeight="1" x14ac:dyDescent="0.25">
      <c r="D2416" s="33"/>
      <c r="E2416" s="33"/>
      <c r="F2416" s="81">
        <v>40038</v>
      </c>
      <c r="G2416" s="103">
        <v>1.0887000000000001E-2</v>
      </c>
      <c r="H2416" s="103">
        <v>1.6587000000000001E-2</v>
      </c>
      <c r="I2416" s="103">
        <v>2.5539999999999997E-2</v>
      </c>
      <c r="J2416" s="103">
        <v>3.2145E-2</v>
      </c>
      <c r="K2416" s="103">
        <v>3.5950000000000003E-2</v>
      </c>
    </row>
    <row r="2417" spans="4:11" ht="15.75" customHeight="1" x14ac:dyDescent="0.25">
      <c r="D2417" s="33"/>
      <c r="E2417" s="33"/>
      <c r="F2417" s="81">
        <v>40039</v>
      </c>
      <c r="G2417" s="103">
        <v>1.0485E-2</v>
      </c>
      <c r="H2417" s="103">
        <v>1.6105000000000001E-2</v>
      </c>
      <c r="I2417" s="103">
        <v>2.5068E-2</v>
      </c>
      <c r="J2417" s="103">
        <v>3.1792000000000001E-2</v>
      </c>
      <c r="K2417" s="103">
        <v>3.5687999999999998E-2</v>
      </c>
    </row>
    <row r="2418" spans="4:11" ht="15.75" customHeight="1" x14ac:dyDescent="0.25">
      <c r="D2418" s="33"/>
      <c r="E2418" s="33"/>
      <c r="F2418" s="81">
        <v>40042</v>
      </c>
      <c r="G2418" s="103">
        <v>1.008E-2</v>
      </c>
      <c r="H2418" s="103">
        <v>1.5354000000000001E-2</v>
      </c>
      <c r="I2418" s="103">
        <v>2.4060000000000002E-2</v>
      </c>
      <c r="J2418" s="103">
        <v>3.0838999999999998E-2</v>
      </c>
      <c r="K2418" s="103">
        <v>3.4684E-2</v>
      </c>
    </row>
    <row r="2419" spans="4:11" ht="15.75" customHeight="1" x14ac:dyDescent="0.25">
      <c r="D2419" s="33"/>
      <c r="E2419" s="33"/>
      <c r="F2419" s="81">
        <v>40043</v>
      </c>
      <c r="G2419" s="103">
        <v>1.0243E-2</v>
      </c>
      <c r="H2419" s="103">
        <v>1.5674E-2</v>
      </c>
      <c r="I2419" s="103">
        <v>2.4562E-2</v>
      </c>
      <c r="J2419" s="103">
        <v>3.1163E-2</v>
      </c>
      <c r="K2419" s="103">
        <v>3.5091999999999998E-2</v>
      </c>
    </row>
    <row r="2420" spans="4:11" ht="15.75" customHeight="1" x14ac:dyDescent="0.25">
      <c r="D2420" s="33"/>
      <c r="E2420" s="33"/>
      <c r="F2420" s="81">
        <v>40044</v>
      </c>
      <c r="G2420" s="103">
        <v>9.8370000000000003E-3</v>
      </c>
      <c r="H2420" s="103">
        <v>1.5082999999999999E-2</v>
      </c>
      <c r="I2420" s="103">
        <v>2.4058000000000003E-2</v>
      </c>
      <c r="J2420" s="103">
        <v>3.0612E-2</v>
      </c>
      <c r="K2420" s="103">
        <v>3.4516999999999999E-2</v>
      </c>
    </row>
    <row r="2421" spans="4:11" ht="15.75" customHeight="1" x14ac:dyDescent="0.25">
      <c r="D2421" s="33"/>
      <c r="E2421" s="33"/>
      <c r="F2421" s="81">
        <v>40045</v>
      </c>
      <c r="G2421" s="103">
        <v>9.8370000000000003E-3</v>
      </c>
      <c r="H2421" s="103">
        <v>1.5188E-2</v>
      </c>
      <c r="I2421" s="103">
        <v>2.4089999999999997E-2</v>
      </c>
      <c r="J2421" s="103">
        <v>3.0612E-2</v>
      </c>
      <c r="K2421" s="103">
        <v>3.4312999999999996E-2</v>
      </c>
    </row>
    <row r="2422" spans="4:11" ht="15.75" customHeight="1" x14ac:dyDescent="0.25">
      <c r="D2422" s="33"/>
      <c r="E2422" s="33"/>
      <c r="F2422" s="81">
        <v>40046</v>
      </c>
      <c r="G2422" s="103">
        <v>1.0899000000000001E-2</v>
      </c>
      <c r="H2422" s="103">
        <v>1.6419E-2</v>
      </c>
      <c r="I2422" s="103">
        <v>2.5638000000000001E-2</v>
      </c>
      <c r="J2422" s="103">
        <v>3.2092999999999997E-2</v>
      </c>
      <c r="K2422" s="103">
        <v>3.5649E-2</v>
      </c>
    </row>
    <row r="2423" spans="4:11" ht="15.75" customHeight="1" x14ac:dyDescent="0.25">
      <c r="D2423" s="33"/>
      <c r="E2423" s="33"/>
      <c r="F2423" s="81">
        <v>40049</v>
      </c>
      <c r="G2423" s="103">
        <v>1.0163E-2</v>
      </c>
      <c r="H2423" s="103">
        <v>1.5663E-2</v>
      </c>
      <c r="I2423" s="103">
        <v>2.4826000000000001E-2</v>
      </c>
      <c r="J2423" s="103">
        <v>3.1185000000000001E-2</v>
      </c>
      <c r="K2423" s="103">
        <v>3.4755000000000001E-2</v>
      </c>
    </row>
    <row r="2424" spans="4:11" ht="15.75" customHeight="1" x14ac:dyDescent="0.25">
      <c r="D2424" s="33"/>
      <c r="E2424" s="33"/>
      <c r="F2424" s="81">
        <v>40050</v>
      </c>
      <c r="G2424" s="103">
        <v>1.0081E-2</v>
      </c>
      <c r="H2424" s="103">
        <v>1.5392999999999999E-2</v>
      </c>
      <c r="I2424" s="103">
        <v>2.4420999999999998E-2</v>
      </c>
      <c r="J2424" s="103">
        <v>3.0832999999999999E-2</v>
      </c>
      <c r="K2424" s="103">
        <v>3.4348000000000004E-2</v>
      </c>
    </row>
    <row r="2425" spans="4:11" ht="15.75" customHeight="1" x14ac:dyDescent="0.25">
      <c r="D2425" s="33"/>
      <c r="E2425" s="33"/>
      <c r="F2425" s="81">
        <v>40051</v>
      </c>
      <c r="G2425" s="103">
        <v>1.0475000000000002E-2</v>
      </c>
      <c r="H2425" s="103">
        <v>1.5443999999999999E-2</v>
      </c>
      <c r="I2425" s="103">
        <v>2.4351999999999999E-2</v>
      </c>
      <c r="J2425" s="103">
        <v>3.0731999999999999E-2</v>
      </c>
      <c r="K2425" s="103">
        <v>3.4328999999999998E-2</v>
      </c>
    </row>
    <row r="2426" spans="4:11" ht="15.75" customHeight="1" x14ac:dyDescent="0.25">
      <c r="D2426" s="33"/>
      <c r="E2426" s="33"/>
      <c r="F2426" s="81">
        <v>40052</v>
      </c>
      <c r="G2426" s="103">
        <v>1.0396000000000001E-2</v>
      </c>
      <c r="H2426" s="103">
        <v>1.5443E-2</v>
      </c>
      <c r="I2426" s="103">
        <v>2.4685000000000002E-2</v>
      </c>
      <c r="J2426" s="103">
        <v>3.0857000000000002E-2</v>
      </c>
      <c r="K2426" s="103">
        <v>3.4530999999999999E-2</v>
      </c>
    </row>
    <row r="2427" spans="4:11" ht="15.75" customHeight="1" x14ac:dyDescent="0.25">
      <c r="D2427" s="33"/>
      <c r="E2427" s="33"/>
      <c r="F2427" s="81">
        <v>40053</v>
      </c>
      <c r="G2427" s="103">
        <v>1.0158E-2</v>
      </c>
      <c r="H2427" s="103">
        <v>1.5328999999999999E-2</v>
      </c>
      <c r="I2427" s="103">
        <v>2.4451000000000001E-2</v>
      </c>
      <c r="J2427" s="103">
        <v>3.0924999999999998E-2</v>
      </c>
      <c r="K2427" s="103">
        <v>3.4456000000000001E-2</v>
      </c>
    </row>
    <row r="2428" spans="4:11" ht="15.75" customHeight="1" x14ac:dyDescent="0.25">
      <c r="D2428" s="33"/>
      <c r="E2428" s="33"/>
      <c r="F2428" s="81">
        <v>40056</v>
      </c>
      <c r="G2428" s="103">
        <v>9.6830000000000006E-3</v>
      </c>
      <c r="H2428" s="103">
        <v>1.4678E-2</v>
      </c>
      <c r="I2428" s="103">
        <v>2.3849999999999996E-2</v>
      </c>
      <c r="J2428" s="103">
        <v>3.0324E-2</v>
      </c>
      <c r="K2428" s="103">
        <v>3.3974999999999998E-2</v>
      </c>
    </row>
    <row r="2429" spans="4:11" ht="15.75" customHeight="1" x14ac:dyDescent="0.25">
      <c r="D2429" s="33"/>
      <c r="E2429" s="33"/>
      <c r="F2429" s="81">
        <v>40057</v>
      </c>
      <c r="G2429" s="103">
        <v>9.0489999999999998E-3</v>
      </c>
      <c r="H2429" s="103">
        <v>1.3974E-2</v>
      </c>
      <c r="I2429" s="103">
        <v>2.315E-2</v>
      </c>
      <c r="J2429" s="103">
        <v>2.9801000000000001E-2</v>
      </c>
      <c r="K2429" s="103">
        <v>3.3624999999999995E-2</v>
      </c>
    </row>
    <row r="2430" spans="4:11" ht="15.75" customHeight="1" x14ac:dyDescent="0.25">
      <c r="D2430" s="33"/>
      <c r="E2430" s="33"/>
      <c r="F2430" s="81">
        <v>40058</v>
      </c>
      <c r="G2430" s="103">
        <v>8.9689999999999995E-3</v>
      </c>
      <c r="H2430" s="103">
        <v>1.3701000000000001E-2</v>
      </c>
      <c r="I2430" s="103">
        <v>2.2650999999999998E-2</v>
      </c>
      <c r="J2430" s="103">
        <v>2.9253999999999999E-2</v>
      </c>
      <c r="K2430" s="103">
        <v>3.3056000000000002E-2</v>
      </c>
    </row>
    <row r="2431" spans="4:11" ht="15.75" customHeight="1" x14ac:dyDescent="0.25">
      <c r="D2431" s="33"/>
      <c r="E2431" s="33"/>
      <c r="F2431" s="81">
        <v>40059</v>
      </c>
      <c r="G2431" s="103">
        <v>9.1260000000000004E-3</v>
      </c>
      <c r="H2431" s="103">
        <v>1.4022E-2</v>
      </c>
      <c r="I2431" s="103">
        <v>2.2982999999999996E-2</v>
      </c>
      <c r="J2431" s="103">
        <v>2.9725000000000001E-2</v>
      </c>
      <c r="K2431" s="103">
        <v>3.3439999999999998E-2</v>
      </c>
    </row>
    <row r="2432" spans="4:11" ht="15.75" customHeight="1" x14ac:dyDescent="0.25">
      <c r="D2432" s="33"/>
      <c r="E2432" s="33"/>
      <c r="F2432" s="81">
        <v>40060</v>
      </c>
      <c r="G2432" s="103">
        <v>9.2810000000000011E-3</v>
      </c>
      <c r="H2432" s="103">
        <v>1.4279999999999999E-2</v>
      </c>
      <c r="I2432" s="103">
        <v>2.3515000000000001E-2</v>
      </c>
      <c r="J2432" s="103">
        <v>3.0499999999999999E-2</v>
      </c>
      <c r="K2432" s="103">
        <v>3.4377999999999999E-2</v>
      </c>
    </row>
    <row r="2433" spans="4:11" ht="15.75" customHeight="1" x14ac:dyDescent="0.25">
      <c r="D2433" s="33"/>
      <c r="E2433" s="33"/>
      <c r="F2433" s="81">
        <v>40064</v>
      </c>
      <c r="G2433" s="103">
        <v>9.3589999999999993E-3</v>
      </c>
      <c r="H2433" s="103">
        <v>1.4603E-2</v>
      </c>
      <c r="I2433" s="103">
        <v>2.3917000000000001E-2</v>
      </c>
      <c r="J2433" s="103">
        <v>3.0751000000000001E-2</v>
      </c>
      <c r="K2433" s="103">
        <v>3.4823E-2</v>
      </c>
    </row>
    <row r="2434" spans="4:11" ht="15.75" customHeight="1" x14ac:dyDescent="0.25">
      <c r="D2434" s="33"/>
      <c r="E2434" s="33"/>
      <c r="F2434" s="81">
        <v>40065</v>
      </c>
      <c r="G2434" s="103">
        <v>9.1979999999999996E-3</v>
      </c>
      <c r="H2434" s="103">
        <v>1.4872000000000002E-2</v>
      </c>
      <c r="I2434" s="103">
        <v>2.3649E-2</v>
      </c>
      <c r="J2434" s="103">
        <v>3.0600000000000002E-2</v>
      </c>
      <c r="K2434" s="103">
        <v>3.4710999999999999E-2</v>
      </c>
    </row>
    <row r="2435" spans="4:11" ht="15.75" customHeight="1" x14ac:dyDescent="0.25">
      <c r="D2435" s="33"/>
      <c r="E2435" s="33"/>
      <c r="F2435" s="81">
        <v>40066</v>
      </c>
      <c r="G2435" s="103">
        <v>8.797000000000001E-3</v>
      </c>
      <c r="H2435" s="103">
        <v>1.4283999999999998E-2</v>
      </c>
      <c r="I2435" s="103">
        <v>2.2813E-2</v>
      </c>
      <c r="J2435" s="103">
        <v>2.9474999999999998E-2</v>
      </c>
      <c r="K2435" s="103">
        <v>3.3472000000000002E-2</v>
      </c>
    </row>
    <row r="2436" spans="4:11" ht="15.75" customHeight="1" x14ac:dyDescent="0.25">
      <c r="D2436" s="33"/>
      <c r="E2436" s="33"/>
      <c r="F2436" s="81">
        <v>40067</v>
      </c>
      <c r="G2436" s="103">
        <v>9.0329999999999994E-3</v>
      </c>
      <c r="H2436" s="103">
        <v>1.4443999999999999E-2</v>
      </c>
      <c r="I2436" s="103">
        <v>2.3012000000000001E-2</v>
      </c>
      <c r="J2436" s="103">
        <v>2.9448999999999999E-2</v>
      </c>
      <c r="K2436" s="103">
        <v>3.347E-2</v>
      </c>
    </row>
    <row r="2437" spans="4:11" ht="15.75" customHeight="1" x14ac:dyDescent="0.25">
      <c r="D2437" s="33"/>
      <c r="E2437" s="33"/>
      <c r="F2437" s="81">
        <v>40070</v>
      </c>
      <c r="G2437" s="103">
        <v>9.1929999999999998E-3</v>
      </c>
      <c r="H2437" s="103">
        <v>1.4764999999999999E-2</v>
      </c>
      <c r="I2437" s="103">
        <v>2.3681999999999998E-2</v>
      </c>
      <c r="J2437" s="103">
        <v>3.0249000000000002E-2</v>
      </c>
      <c r="K2437" s="103">
        <v>3.4207999999999995E-2</v>
      </c>
    </row>
    <row r="2438" spans="4:11" ht="15.75" customHeight="1" x14ac:dyDescent="0.25">
      <c r="D2438" s="33"/>
      <c r="E2438" s="33"/>
      <c r="F2438" s="81">
        <v>40071</v>
      </c>
      <c r="G2438" s="103">
        <v>9.3530000000000002E-3</v>
      </c>
      <c r="H2438" s="103">
        <v>1.4981E-2</v>
      </c>
      <c r="I2438" s="103">
        <v>2.3950999999999997E-2</v>
      </c>
      <c r="J2438" s="103">
        <v>3.0575999999999999E-2</v>
      </c>
      <c r="K2438" s="103">
        <v>3.4541000000000002E-2</v>
      </c>
    </row>
    <row r="2439" spans="4:11" ht="15.75" customHeight="1" x14ac:dyDescent="0.25">
      <c r="D2439" s="33"/>
      <c r="E2439" s="33"/>
      <c r="F2439" s="81">
        <v>40072</v>
      </c>
      <c r="G2439" s="103">
        <v>9.8379999999999995E-3</v>
      </c>
      <c r="H2439" s="103">
        <v>1.5358E-2</v>
      </c>
      <c r="I2439" s="103">
        <v>2.4388999999999997E-2</v>
      </c>
      <c r="J2439" s="103">
        <v>3.0929000000000002E-2</v>
      </c>
      <c r="K2439" s="103">
        <v>3.4689999999999999E-2</v>
      </c>
    </row>
    <row r="2440" spans="4:11" ht="15.75" customHeight="1" x14ac:dyDescent="0.25">
      <c r="D2440" s="33"/>
      <c r="E2440" s="33"/>
      <c r="F2440" s="81">
        <v>40073</v>
      </c>
      <c r="G2440" s="103">
        <v>9.3509999999999999E-3</v>
      </c>
      <c r="H2440" s="103">
        <v>1.4767999999999998E-2</v>
      </c>
      <c r="I2440" s="103">
        <v>2.3614000000000003E-2</v>
      </c>
      <c r="J2440" s="103">
        <v>3.0173999999999999E-2</v>
      </c>
      <c r="K2440" s="103">
        <v>3.3835999999999998E-2</v>
      </c>
    </row>
    <row r="2441" spans="4:11" ht="15.75" customHeight="1" x14ac:dyDescent="0.25">
      <c r="D2441" s="33"/>
      <c r="E2441" s="33"/>
      <c r="F2441" s="81">
        <v>40074</v>
      </c>
      <c r="G2441" s="103">
        <v>9.9179999999999997E-3</v>
      </c>
      <c r="H2441" s="103">
        <v>1.5579000000000001E-2</v>
      </c>
      <c r="I2441" s="103">
        <v>2.4525000000000002E-2</v>
      </c>
      <c r="J2441" s="103">
        <v>3.0979999999999997E-2</v>
      </c>
      <c r="K2441" s="103">
        <v>3.4632000000000003E-2</v>
      </c>
    </row>
    <row r="2442" spans="4:11" ht="15.75" customHeight="1" x14ac:dyDescent="0.25">
      <c r="D2442" s="33"/>
      <c r="E2442" s="33"/>
      <c r="F2442" s="81">
        <v>40077</v>
      </c>
      <c r="G2442" s="103">
        <v>9.836000000000001E-3</v>
      </c>
      <c r="H2442" s="103">
        <v>1.5419E-2</v>
      </c>
      <c r="I2442" s="103">
        <v>2.4525000000000002E-2</v>
      </c>
      <c r="J2442" s="103">
        <v>3.1082000000000002E-2</v>
      </c>
      <c r="K2442" s="103">
        <v>3.4799000000000004E-2</v>
      </c>
    </row>
    <row r="2443" spans="4:11" ht="15.75" customHeight="1" x14ac:dyDescent="0.25">
      <c r="D2443" s="33"/>
      <c r="E2443" s="33"/>
      <c r="F2443" s="81">
        <v>40078</v>
      </c>
      <c r="G2443" s="103">
        <v>9.5099999999999994E-3</v>
      </c>
      <c r="H2443" s="103">
        <v>1.5149999999999999E-2</v>
      </c>
      <c r="I2443" s="103">
        <v>2.4152999999999997E-2</v>
      </c>
      <c r="J2443" s="103">
        <v>3.0678E-2</v>
      </c>
      <c r="K2443" s="103">
        <v>3.4445000000000003E-2</v>
      </c>
    </row>
    <row r="2444" spans="4:11" ht="15.75" customHeight="1" x14ac:dyDescent="0.25">
      <c r="D2444" s="33"/>
      <c r="E2444" s="33"/>
      <c r="F2444" s="81">
        <v>40079</v>
      </c>
      <c r="G2444" s="103">
        <v>9.6050000000000007E-3</v>
      </c>
      <c r="H2444" s="103">
        <v>1.4664999999999999E-2</v>
      </c>
      <c r="I2444" s="103">
        <v>2.3715E-2</v>
      </c>
      <c r="J2444" s="103">
        <v>3.0299999999999997E-2</v>
      </c>
      <c r="K2444" s="103">
        <v>3.4183999999999999E-2</v>
      </c>
    </row>
    <row r="2445" spans="4:11" ht="15.75" customHeight="1" x14ac:dyDescent="0.25">
      <c r="D2445" s="33"/>
      <c r="E2445" s="33"/>
      <c r="F2445" s="81">
        <v>40080</v>
      </c>
      <c r="G2445" s="103">
        <v>9.3679999999999996E-3</v>
      </c>
      <c r="H2445" s="103">
        <v>1.4450000000000001E-2</v>
      </c>
      <c r="I2445" s="103">
        <v>2.3650000000000001E-2</v>
      </c>
      <c r="J2445" s="103">
        <v>2.9922000000000001E-2</v>
      </c>
      <c r="K2445" s="103">
        <v>3.3813000000000003E-2</v>
      </c>
    </row>
    <row r="2446" spans="4:11" ht="15.75" customHeight="1" x14ac:dyDescent="0.25">
      <c r="D2446" s="33"/>
      <c r="E2446" s="33"/>
      <c r="F2446" s="81">
        <v>40081</v>
      </c>
      <c r="G2446" s="103">
        <v>9.8420000000000001E-3</v>
      </c>
      <c r="H2446" s="103">
        <v>1.4668E-2</v>
      </c>
      <c r="I2446" s="103">
        <v>2.3650000000000001E-2</v>
      </c>
      <c r="J2446" s="103">
        <v>2.9775999999999997E-2</v>
      </c>
      <c r="K2446" s="103">
        <v>3.3183999999999998E-2</v>
      </c>
    </row>
    <row r="2447" spans="4:11" ht="15.75" customHeight="1" x14ac:dyDescent="0.25">
      <c r="D2447" s="33"/>
      <c r="E2447" s="33"/>
      <c r="F2447" s="81">
        <v>40084</v>
      </c>
      <c r="G2447" s="103">
        <v>9.6839999999999999E-3</v>
      </c>
      <c r="H2447" s="103">
        <v>1.4453000000000001E-2</v>
      </c>
      <c r="I2447" s="103">
        <v>2.3317000000000001E-2</v>
      </c>
      <c r="J2447" s="103">
        <v>2.9378999999999999E-2</v>
      </c>
      <c r="K2447" s="103">
        <v>3.2797E-2</v>
      </c>
    </row>
    <row r="2448" spans="4:11" ht="15.75" customHeight="1" x14ac:dyDescent="0.25">
      <c r="D2448" s="33"/>
      <c r="E2448" s="33"/>
      <c r="F2448" s="81">
        <v>40085</v>
      </c>
      <c r="G2448" s="103">
        <v>9.9209999999999993E-3</v>
      </c>
      <c r="H2448" s="103">
        <v>1.4616000000000001E-2</v>
      </c>
      <c r="I2448" s="103">
        <v>2.3351E-2</v>
      </c>
      <c r="J2448" s="103">
        <v>2.9378999999999999E-2</v>
      </c>
      <c r="K2448" s="103">
        <v>3.2905999999999998E-2</v>
      </c>
    </row>
    <row r="2449" spans="4:11" ht="15.75" customHeight="1" x14ac:dyDescent="0.25">
      <c r="D2449" s="33"/>
      <c r="E2449" s="33"/>
      <c r="F2449" s="81">
        <v>40086</v>
      </c>
      <c r="G2449" s="103">
        <v>9.4459999999999995E-3</v>
      </c>
      <c r="H2449" s="103">
        <v>1.4237E-2</v>
      </c>
      <c r="I2449" s="103">
        <v>2.3117000000000002E-2</v>
      </c>
      <c r="J2449" s="103">
        <v>2.9352999999999997E-2</v>
      </c>
      <c r="K2449" s="103">
        <v>3.3052999999999999E-2</v>
      </c>
    </row>
    <row r="2450" spans="4:11" ht="15.75" customHeight="1" x14ac:dyDescent="0.25">
      <c r="D2450" s="33"/>
      <c r="E2450" s="33"/>
      <c r="F2450" s="81">
        <v>40087</v>
      </c>
      <c r="G2450" s="103">
        <v>8.6540000000000002E-3</v>
      </c>
      <c r="H2450" s="103">
        <v>1.3316E-2</v>
      </c>
      <c r="I2450" s="103">
        <v>2.1825000000000001E-2</v>
      </c>
      <c r="J2450" s="103">
        <v>2.7945999999999999E-2</v>
      </c>
      <c r="K2450" s="103">
        <v>3.1789999999999999E-2</v>
      </c>
    </row>
    <row r="2451" spans="4:11" ht="15.75" customHeight="1" x14ac:dyDescent="0.25">
      <c r="D2451" s="33"/>
      <c r="E2451" s="33"/>
      <c r="F2451" s="81">
        <v>40088</v>
      </c>
      <c r="G2451" s="103">
        <v>8.6479999999999994E-3</v>
      </c>
      <c r="H2451" s="103">
        <v>1.3478E-2</v>
      </c>
      <c r="I2451" s="103">
        <v>2.2053E-2</v>
      </c>
      <c r="J2451" s="103">
        <v>2.8189000000000002E-2</v>
      </c>
      <c r="K2451" s="103">
        <v>3.2188000000000001E-2</v>
      </c>
    </row>
    <row r="2452" spans="4:11" ht="15.75" customHeight="1" x14ac:dyDescent="0.25">
      <c r="D2452" s="33"/>
      <c r="E2452" s="33"/>
      <c r="F2452" s="81">
        <v>40091</v>
      </c>
      <c r="G2452" s="103">
        <v>8.7260000000000011E-3</v>
      </c>
      <c r="H2452" s="103">
        <v>1.3423000000000001E-2</v>
      </c>
      <c r="I2452" s="103">
        <v>2.2085E-2</v>
      </c>
      <c r="J2452" s="103">
        <v>2.8189000000000002E-2</v>
      </c>
      <c r="K2452" s="103">
        <v>3.2204999999999998E-2</v>
      </c>
    </row>
    <row r="2453" spans="4:11" ht="15.75" customHeight="1" x14ac:dyDescent="0.25">
      <c r="D2453" s="33"/>
      <c r="E2453" s="33"/>
      <c r="F2453" s="81">
        <v>40092</v>
      </c>
      <c r="G2453" s="103">
        <v>9.0430000000000007E-3</v>
      </c>
      <c r="H2453" s="103">
        <v>1.3749000000000001E-2</v>
      </c>
      <c r="I2453" s="103">
        <v>2.2416000000000002E-2</v>
      </c>
      <c r="J2453" s="103">
        <v>2.8458999999999998E-2</v>
      </c>
      <c r="K2453" s="103">
        <v>3.2551999999999998E-2</v>
      </c>
    </row>
    <row r="2454" spans="4:11" ht="15.75" customHeight="1" x14ac:dyDescent="0.25">
      <c r="D2454" s="33"/>
      <c r="E2454" s="33"/>
      <c r="F2454" s="81">
        <v>40093</v>
      </c>
      <c r="G2454" s="103">
        <v>8.5629999999999994E-3</v>
      </c>
      <c r="H2454" s="103">
        <v>1.3696999999999999E-2</v>
      </c>
      <c r="I2454" s="103">
        <v>2.1686E-2</v>
      </c>
      <c r="J2454" s="103">
        <v>2.7744000000000001E-2</v>
      </c>
      <c r="K2454" s="103">
        <v>3.1820000000000001E-2</v>
      </c>
    </row>
    <row r="2455" spans="4:11" ht="15.75" customHeight="1" x14ac:dyDescent="0.25">
      <c r="D2455" s="33"/>
      <c r="E2455" s="33"/>
      <c r="F2455" s="81">
        <v>40094</v>
      </c>
      <c r="G2455" s="103">
        <v>8.8000000000000005E-3</v>
      </c>
      <c r="H2455" s="103">
        <v>1.4070000000000001E-2</v>
      </c>
      <c r="I2455" s="103">
        <v>2.2214999999999999E-2</v>
      </c>
      <c r="J2455" s="103">
        <v>2.8384E-2</v>
      </c>
      <c r="K2455" s="103">
        <v>3.2476999999999999E-2</v>
      </c>
    </row>
    <row r="2456" spans="4:11" ht="15.75" customHeight="1" x14ac:dyDescent="0.25">
      <c r="D2456" s="33"/>
      <c r="E2456" s="33"/>
      <c r="F2456" s="81">
        <v>40095</v>
      </c>
      <c r="G2456" s="103">
        <v>9.5969999999999996E-3</v>
      </c>
      <c r="H2456" s="103">
        <v>1.5087E-2</v>
      </c>
      <c r="I2456" s="103">
        <v>2.3481000000000002E-2</v>
      </c>
      <c r="J2456" s="103">
        <v>2.9748999999999998E-2</v>
      </c>
      <c r="K2456" s="103">
        <v>3.3801999999999999E-2</v>
      </c>
    </row>
    <row r="2457" spans="4:11" ht="15.75" customHeight="1" x14ac:dyDescent="0.25">
      <c r="D2457" s="33"/>
      <c r="E2457" s="33"/>
      <c r="F2457" s="81">
        <v>40099</v>
      </c>
      <c r="G2457" s="103">
        <v>9.0329999999999994E-3</v>
      </c>
      <c r="H2457" s="103">
        <v>1.4391000000000001E-2</v>
      </c>
      <c r="I2457" s="103">
        <v>2.2911999999999998E-2</v>
      </c>
      <c r="J2457" s="103">
        <v>2.9249999999999998E-2</v>
      </c>
      <c r="K2457" s="103">
        <v>3.3467999999999998E-2</v>
      </c>
    </row>
    <row r="2458" spans="4:11" ht="15.75" customHeight="1" x14ac:dyDescent="0.25">
      <c r="D2458" s="33"/>
      <c r="E2458" s="33"/>
      <c r="F2458" s="81">
        <v>40100</v>
      </c>
      <c r="G2458" s="103">
        <v>9.1120000000000003E-3</v>
      </c>
      <c r="H2458" s="103">
        <v>1.4551000000000001E-2</v>
      </c>
      <c r="I2458" s="103">
        <v>2.3279000000000001E-2</v>
      </c>
      <c r="J2458" s="103">
        <v>2.9822999999999999E-2</v>
      </c>
      <c r="K2458" s="103">
        <v>3.4136E-2</v>
      </c>
    </row>
    <row r="2459" spans="4:11" ht="15.75" customHeight="1" x14ac:dyDescent="0.25">
      <c r="D2459" s="33"/>
      <c r="E2459" s="33"/>
      <c r="F2459" s="81">
        <v>40101</v>
      </c>
      <c r="G2459" s="103">
        <v>9.4339999999999997E-3</v>
      </c>
      <c r="H2459" s="103">
        <v>1.4981E-2</v>
      </c>
      <c r="I2459" s="103">
        <v>2.3782000000000001E-2</v>
      </c>
      <c r="J2459" s="103">
        <v>3.0350000000000002E-2</v>
      </c>
      <c r="K2459" s="103">
        <v>3.4564999999999999E-2</v>
      </c>
    </row>
    <row r="2460" spans="4:11" ht="15.75" customHeight="1" x14ac:dyDescent="0.25">
      <c r="D2460" s="33"/>
      <c r="E2460" s="33"/>
      <c r="F2460" s="81">
        <v>40102</v>
      </c>
      <c r="G2460" s="103">
        <v>9.5130000000000006E-3</v>
      </c>
      <c r="H2460" s="103">
        <v>1.4930000000000001E-2</v>
      </c>
      <c r="I2460" s="103">
        <v>2.3513000000000003E-2</v>
      </c>
      <c r="J2460" s="103">
        <v>2.9897999999999997E-2</v>
      </c>
      <c r="K2460" s="103">
        <v>3.4114999999999999E-2</v>
      </c>
    </row>
    <row r="2461" spans="4:11" ht="15.75" customHeight="1" x14ac:dyDescent="0.25">
      <c r="D2461" s="33"/>
      <c r="E2461" s="33"/>
      <c r="F2461" s="81">
        <v>40105</v>
      </c>
      <c r="G2461" s="103">
        <v>9.5930000000000008E-3</v>
      </c>
      <c r="H2461" s="103">
        <v>1.4931000000000002E-2</v>
      </c>
      <c r="I2461" s="103">
        <v>2.3412000000000002E-2</v>
      </c>
      <c r="J2461" s="103">
        <v>2.9798000000000002E-2</v>
      </c>
      <c r="K2461" s="103">
        <v>3.3890999999999998E-2</v>
      </c>
    </row>
    <row r="2462" spans="4:11" ht="15.75" customHeight="1" x14ac:dyDescent="0.25">
      <c r="D2462" s="33"/>
      <c r="E2462" s="33"/>
      <c r="F2462" s="81">
        <v>40106</v>
      </c>
      <c r="G2462" s="103">
        <v>9.1859999999999997E-3</v>
      </c>
      <c r="H2462" s="103">
        <v>1.4394000000000001E-2</v>
      </c>
      <c r="I2462" s="103">
        <v>2.2875E-2</v>
      </c>
      <c r="J2462" s="103">
        <v>2.9297E-2</v>
      </c>
      <c r="K2462" s="103">
        <v>3.3406999999999999E-2</v>
      </c>
    </row>
    <row r="2463" spans="4:11" ht="15.75" customHeight="1" x14ac:dyDescent="0.25">
      <c r="D2463" s="33"/>
      <c r="E2463" s="33"/>
      <c r="F2463" s="81">
        <v>40107</v>
      </c>
      <c r="G2463" s="103">
        <v>9.5099999999999994E-3</v>
      </c>
      <c r="H2463" s="103">
        <v>1.4879E-2</v>
      </c>
      <c r="I2463" s="103">
        <v>2.3412000000000002E-2</v>
      </c>
      <c r="J2463" s="103">
        <v>2.9872999999999997E-2</v>
      </c>
      <c r="K2463" s="103">
        <v>3.3853000000000001E-2</v>
      </c>
    </row>
    <row r="2464" spans="4:11" ht="15.75" customHeight="1" x14ac:dyDescent="0.25">
      <c r="D2464" s="33"/>
      <c r="E2464" s="33"/>
      <c r="F2464" s="81">
        <v>40108</v>
      </c>
      <c r="G2464" s="103">
        <v>9.3469999999999994E-3</v>
      </c>
      <c r="H2464" s="103">
        <v>1.4879999999999999E-2</v>
      </c>
      <c r="I2464" s="103">
        <v>2.358E-2</v>
      </c>
      <c r="J2464" s="103">
        <v>3.0198999999999997E-2</v>
      </c>
      <c r="K2464" s="103">
        <v>3.4131999999999996E-2</v>
      </c>
    </row>
    <row r="2465" spans="4:11" ht="15.75" customHeight="1" x14ac:dyDescent="0.25">
      <c r="D2465" s="33"/>
      <c r="E2465" s="33"/>
      <c r="F2465" s="81">
        <v>40109</v>
      </c>
      <c r="G2465" s="103">
        <v>9.9990000000000009E-3</v>
      </c>
      <c r="H2465" s="103">
        <v>1.5695000000000001E-2</v>
      </c>
      <c r="I2465" s="103">
        <v>2.4458999999999998E-2</v>
      </c>
      <c r="J2465" s="103">
        <v>3.1032000000000001E-2</v>
      </c>
      <c r="K2465" s="103">
        <v>3.49E-2</v>
      </c>
    </row>
    <row r="2466" spans="4:11" ht="15.75" customHeight="1" x14ac:dyDescent="0.25">
      <c r="D2466" s="33"/>
      <c r="E2466" s="33"/>
      <c r="F2466" s="81">
        <v>40112</v>
      </c>
      <c r="G2466" s="103">
        <v>1.0246E-2</v>
      </c>
      <c r="H2466" s="103">
        <v>1.5969000000000001E-2</v>
      </c>
      <c r="I2466" s="103">
        <v>2.4867E-2</v>
      </c>
      <c r="J2466" s="103">
        <v>3.1591000000000001E-2</v>
      </c>
      <c r="K2466" s="103">
        <v>3.5541999999999997E-2</v>
      </c>
    </row>
    <row r="2467" spans="4:11" ht="15.75" customHeight="1" x14ac:dyDescent="0.25">
      <c r="D2467" s="33"/>
      <c r="E2467" s="33"/>
      <c r="F2467" s="81">
        <v>40113</v>
      </c>
      <c r="G2467" s="103">
        <v>9.2600000000000009E-3</v>
      </c>
      <c r="H2467" s="103">
        <v>1.4831E-2</v>
      </c>
      <c r="I2467" s="103">
        <v>2.3713999999999999E-2</v>
      </c>
      <c r="J2467" s="103">
        <v>3.0299999999999997E-2</v>
      </c>
      <c r="K2467" s="103">
        <v>3.4447999999999999E-2</v>
      </c>
    </row>
    <row r="2468" spans="4:11" ht="15.75" customHeight="1" x14ac:dyDescent="0.25">
      <c r="D2468" s="33"/>
      <c r="E2468" s="33"/>
      <c r="F2468" s="81">
        <v>40114</v>
      </c>
      <c r="G2468" s="103">
        <v>9.3659999999999993E-3</v>
      </c>
      <c r="H2468" s="103">
        <v>1.4397999999999999E-2</v>
      </c>
      <c r="I2468" s="103">
        <v>2.3342000000000002E-2</v>
      </c>
      <c r="J2468" s="103">
        <v>2.9971999999999999E-2</v>
      </c>
      <c r="K2468" s="103">
        <v>3.4147999999999998E-2</v>
      </c>
    </row>
    <row r="2469" spans="4:11" ht="15.75" customHeight="1" x14ac:dyDescent="0.25">
      <c r="D2469" s="33"/>
      <c r="E2469" s="33"/>
      <c r="F2469" s="81">
        <v>40115</v>
      </c>
      <c r="G2469" s="103">
        <v>9.7619999999999998E-3</v>
      </c>
      <c r="H2469" s="103">
        <v>1.4996000000000001E-2</v>
      </c>
      <c r="I2469" s="103">
        <v>2.4350999999999998E-2</v>
      </c>
      <c r="J2469" s="103">
        <v>3.0754999999999998E-2</v>
      </c>
      <c r="K2469" s="103">
        <v>3.4973999999999998E-2</v>
      </c>
    </row>
    <row r="2470" spans="4:11" ht="15.75" customHeight="1" x14ac:dyDescent="0.25">
      <c r="D2470" s="33"/>
      <c r="E2470" s="33"/>
      <c r="F2470" s="81">
        <v>40116</v>
      </c>
      <c r="G2470" s="103">
        <v>8.8909999999999996E-3</v>
      </c>
      <c r="H2470" s="103">
        <v>1.3912000000000001E-2</v>
      </c>
      <c r="I2470" s="103">
        <v>2.3083999999999997E-2</v>
      </c>
      <c r="J2470" s="103">
        <v>2.9706E-2</v>
      </c>
      <c r="K2470" s="103">
        <v>3.3827999999999997E-2</v>
      </c>
    </row>
    <row r="2471" spans="4:11" ht="15.75" customHeight="1" x14ac:dyDescent="0.25">
      <c r="D2471" s="33"/>
      <c r="E2471" s="33"/>
      <c r="F2471" s="81">
        <v>40119</v>
      </c>
      <c r="G2471" s="103">
        <v>9.1269999999999997E-3</v>
      </c>
      <c r="H2471" s="103">
        <v>1.4237999999999999E-2</v>
      </c>
      <c r="I2471" s="103">
        <v>2.3283000000000002E-2</v>
      </c>
      <c r="J2471" s="103">
        <v>2.9952999999999997E-2</v>
      </c>
      <c r="K2471" s="103">
        <v>3.4145000000000002E-2</v>
      </c>
    </row>
    <row r="2472" spans="4:11" ht="15.75" customHeight="1" x14ac:dyDescent="0.25">
      <c r="D2472" s="33"/>
      <c r="E2472" s="33"/>
      <c r="F2472" s="81">
        <v>40120</v>
      </c>
      <c r="G2472" s="103">
        <v>9.1260000000000004E-3</v>
      </c>
      <c r="H2472" s="103">
        <v>1.4237999999999999E-2</v>
      </c>
      <c r="I2472" s="103">
        <v>2.3515999999999999E-2</v>
      </c>
      <c r="J2472" s="103">
        <v>3.0374999999999999E-2</v>
      </c>
      <c r="K2472" s="103">
        <v>3.4651999999999995E-2</v>
      </c>
    </row>
    <row r="2473" spans="4:11" ht="15.75" customHeight="1" x14ac:dyDescent="0.25">
      <c r="D2473" s="33"/>
      <c r="E2473" s="33"/>
      <c r="F2473" s="81">
        <v>40121</v>
      </c>
      <c r="G2473" s="103">
        <v>8.966E-3</v>
      </c>
      <c r="H2473" s="103">
        <v>1.4293E-2</v>
      </c>
      <c r="I2473" s="103">
        <v>2.375E-2</v>
      </c>
      <c r="J2473" s="103">
        <v>3.0773999999999999E-2</v>
      </c>
      <c r="K2473" s="103">
        <v>3.5236999999999997E-2</v>
      </c>
    </row>
    <row r="2474" spans="4:11" ht="15.75" customHeight="1" x14ac:dyDescent="0.25">
      <c r="D2474" s="33"/>
      <c r="E2474" s="33"/>
      <c r="F2474" s="81">
        <v>40122</v>
      </c>
      <c r="G2474" s="103">
        <v>8.7260000000000011E-3</v>
      </c>
      <c r="H2474" s="103">
        <v>1.3967E-2</v>
      </c>
      <c r="I2474" s="103">
        <v>2.3349000000000002E-2</v>
      </c>
      <c r="J2474" s="103">
        <v>3.0523999999999999E-2</v>
      </c>
      <c r="K2474" s="103">
        <v>3.5236000000000003E-2</v>
      </c>
    </row>
    <row r="2475" spans="4:11" ht="15.75" customHeight="1" x14ac:dyDescent="0.25">
      <c r="D2475" s="33"/>
      <c r="E2475" s="33"/>
      <c r="F2475" s="81">
        <v>40123</v>
      </c>
      <c r="G2475" s="103">
        <v>8.4009999999999987E-3</v>
      </c>
      <c r="H2475" s="103">
        <v>1.3585E-2</v>
      </c>
      <c r="I2475" s="103">
        <v>2.2947000000000002E-2</v>
      </c>
      <c r="J2475" s="103">
        <v>3.0099000000000001E-2</v>
      </c>
      <c r="K2475" s="103">
        <v>3.4971000000000002E-2</v>
      </c>
    </row>
    <row r="2476" spans="4:11" ht="15.75" customHeight="1" x14ac:dyDescent="0.25">
      <c r="D2476" s="33"/>
      <c r="E2476" s="33"/>
      <c r="F2476" s="81">
        <v>40126</v>
      </c>
      <c r="G2476" s="103">
        <v>8.4790000000000004E-3</v>
      </c>
      <c r="H2476" s="103">
        <v>1.3585E-2</v>
      </c>
      <c r="I2476" s="103">
        <v>2.2947000000000002E-2</v>
      </c>
      <c r="J2476" s="103">
        <v>3.0049000000000003E-2</v>
      </c>
      <c r="K2476" s="103">
        <v>3.4856999999999999E-2</v>
      </c>
    </row>
    <row r="2477" spans="4:11" ht="15.75" customHeight="1" x14ac:dyDescent="0.25">
      <c r="D2477" s="33"/>
      <c r="E2477" s="33"/>
      <c r="F2477" s="81">
        <v>40127</v>
      </c>
      <c r="G2477" s="103">
        <v>8.234E-3</v>
      </c>
      <c r="H2477" s="103">
        <v>1.3857E-2</v>
      </c>
      <c r="I2477" s="103">
        <v>2.2913000000000003E-2</v>
      </c>
      <c r="J2477" s="103">
        <v>2.9948000000000002E-2</v>
      </c>
      <c r="K2477" s="103">
        <v>3.4723999999999998E-2</v>
      </c>
    </row>
    <row r="2478" spans="4:11" ht="15.75" customHeight="1" x14ac:dyDescent="0.25">
      <c r="D2478" s="33"/>
      <c r="E2478" s="33"/>
      <c r="F2478" s="81">
        <v>40129</v>
      </c>
      <c r="G2478" s="103">
        <v>8.071E-3</v>
      </c>
      <c r="H2478" s="103">
        <v>1.3535999999999999E-2</v>
      </c>
      <c r="I2478" s="103">
        <v>2.2545000000000003E-2</v>
      </c>
      <c r="J2478" s="103">
        <v>2.9599E-2</v>
      </c>
      <c r="K2478" s="103">
        <v>3.4437999999999996E-2</v>
      </c>
    </row>
    <row r="2479" spans="4:11" ht="15.75" customHeight="1" x14ac:dyDescent="0.25">
      <c r="D2479" s="33"/>
      <c r="E2479" s="33"/>
      <c r="F2479" s="81">
        <v>40130</v>
      </c>
      <c r="G2479" s="103">
        <v>8.0630000000000007E-3</v>
      </c>
      <c r="H2479" s="103">
        <v>1.3429999999999999E-2</v>
      </c>
      <c r="I2479" s="103">
        <v>2.2543000000000001E-2</v>
      </c>
      <c r="J2479" s="103">
        <v>2.9498000000000003E-2</v>
      </c>
      <c r="K2479" s="103">
        <v>3.4176999999999999E-2</v>
      </c>
    </row>
    <row r="2480" spans="4:11" ht="15.75" customHeight="1" x14ac:dyDescent="0.25">
      <c r="D2480" s="33"/>
      <c r="E2480" s="33"/>
      <c r="F2480" s="81">
        <v>40133</v>
      </c>
      <c r="G2480" s="103">
        <v>7.6580000000000007E-3</v>
      </c>
      <c r="H2480" s="103">
        <v>1.2843E-2</v>
      </c>
      <c r="I2480" s="103">
        <v>2.1842E-2</v>
      </c>
      <c r="J2480" s="103">
        <v>2.8753000000000001E-2</v>
      </c>
      <c r="K2480" s="103">
        <v>3.3342999999999998E-2</v>
      </c>
    </row>
    <row r="2481" spans="4:11" ht="15.75" customHeight="1" x14ac:dyDescent="0.25">
      <c r="D2481" s="33"/>
      <c r="E2481" s="33"/>
      <c r="F2481" s="81">
        <v>40134</v>
      </c>
      <c r="G2481" s="103">
        <v>7.574E-3</v>
      </c>
      <c r="H2481" s="103">
        <v>1.2682000000000001E-2</v>
      </c>
      <c r="I2481" s="103">
        <v>2.1641000000000001E-2</v>
      </c>
      <c r="J2481" s="103">
        <v>2.8530000000000003E-2</v>
      </c>
      <c r="K2481" s="103">
        <v>3.3231999999999998E-2</v>
      </c>
    </row>
    <row r="2482" spans="4:11" ht="15.75" customHeight="1" x14ac:dyDescent="0.25">
      <c r="D2482" s="33"/>
      <c r="E2482" s="33"/>
      <c r="F2482" s="81">
        <v>40135</v>
      </c>
      <c r="G2482" s="103">
        <v>7.4089999999999998E-3</v>
      </c>
      <c r="H2482" s="103">
        <v>1.2734000000000001E-2</v>
      </c>
      <c r="I2482" s="103">
        <v>2.1905999999999998E-2</v>
      </c>
      <c r="J2482" s="103">
        <v>2.8974000000000003E-2</v>
      </c>
      <c r="K2482" s="103">
        <v>3.3638000000000001E-2</v>
      </c>
    </row>
    <row r="2483" spans="4:11" ht="15.75" customHeight="1" x14ac:dyDescent="0.25">
      <c r="D2483" s="33"/>
      <c r="E2483" s="33"/>
      <c r="F2483" s="81">
        <v>40136</v>
      </c>
      <c r="G2483" s="103">
        <v>7.0009999999999994E-3</v>
      </c>
      <c r="H2483" s="103">
        <v>1.2253E-2</v>
      </c>
      <c r="I2483" s="103">
        <v>2.1472000000000002E-2</v>
      </c>
      <c r="J2483" s="103">
        <v>2.8625999999999999E-2</v>
      </c>
      <c r="K2483" s="103">
        <v>3.3361000000000002E-2</v>
      </c>
    </row>
    <row r="2484" spans="4:11" ht="15.75" customHeight="1" x14ac:dyDescent="0.25">
      <c r="D2484" s="33"/>
      <c r="E2484" s="33"/>
      <c r="F2484" s="81">
        <v>40137</v>
      </c>
      <c r="G2484" s="103">
        <v>7.2319999999999997E-3</v>
      </c>
      <c r="H2484" s="103">
        <v>1.2463E-2</v>
      </c>
      <c r="I2484" s="103">
        <v>2.1768999999999997E-2</v>
      </c>
      <c r="J2484" s="103">
        <v>2.9020000000000001E-2</v>
      </c>
      <c r="K2484" s="103">
        <v>3.3655999999999998E-2</v>
      </c>
    </row>
    <row r="2485" spans="4:11" ht="15.75" customHeight="1" x14ac:dyDescent="0.25">
      <c r="D2485" s="33"/>
      <c r="E2485" s="33"/>
      <c r="F2485" s="81">
        <v>40140</v>
      </c>
      <c r="G2485" s="103">
        <v>7.228E-3</v>
      </c>
      <c r="H2485" s="103">
        <v>1.2568999999999999E-2</v>
      </c>
      <c r="I2485" s="103">
        <v>2.1667000000000002E-2</v>
      </c>
      <c r="J2485" s="103">
        <v>2.8771000000000001E-2</v>
      </c>
      <c r="K2485" s="103">
        <v>3.3488999999999998E-2</v>
      </c>
    </row>
    <row r="2486" spans="4:11" ht="15.75" customHeight="1" x14ac:dyDescent="0.25">
      <c r="D2486" s="33"/>
      <c r="E2486" s="33"/>
      <c r="F2486" s="81">
        <v>40141</v>
      </c>
      <c r="G2486" s="103">
        <v>7.2629999999999995E-3</v>
      </c>
      <c r="H2486" s="103">
        <v>1.2032000000000001E-2</v>
      </c>
      <c r="I2486" s="103">
        <v>2.0899999999999998E-2</v>
      </c>
      <c r="J2486" s="103">
        <v>2.8003E-2</v>
      </c>
      <c r="K2486" s="103">
        <v>3.3027000000000001E-2</v>
      </c>
    </row>
    <row r="2487" spans="4:11" ht="15.75" customHeight="1" x14ac:dyDescent="0.25">
      <c r="D2487" s="33"/>
      <c r="E2487" s="33"/>
      <c r="F2487" s="81">
        <v>40142</v>
      </c>
      <c r="G2487" s="103">
        <v>7.4209999999999996E-3</v>
      </c>
      <c r="H2487" s="103">
        <v>1.2083E-2</v>
      </c>
      <c r="I2487" s="103">
        <v>2.1051E-2</v>
      </c>
      <c r="J2487" s="103">
        <v>2.7507999999999998E-2</v>
      </c>
      <c r="K2487" s="103">
        <v>3.2695000000000002E-2</v>
      </c>
    </row>
    <row r="2488" spans="4:11" ht="15.75" customHeight="1" x14ac:dyDescent="0.25">
      <c r="D2488" s="33"/>
      <c r="E2488" s="33"/>
      <c r="F2488" s="81">
        <v>40144</v>
      </c>
      <c r="G2488" s="103">
        <v>6.7910000000000002E-3</v>
      </c>
      <c r="H2488" s="103">
        <v>1.1273E-2</v>
      </c>
      <c r="I2488" s="103">
        <v>2.0390999999999999E-2</v>
      </c>
      <c r="J2488" s="103">
        <v>2.6958000000000003E-2</v>
      </c>
      <c r="K2488" s="103">
        <v>3.2050999999999996E-2</v>
      </c>
    </row>
    <row r="2489" spans="4:11" ht="15.75" customHeight="1" x14ac:dyDescent="0.25">
      <c r="D2489" s="33"/>
      <c r="E2489" s="33"/>
      <c r="F2489" s="81">
        <v>40147</v>
      </c>
      <c r="G2489" s="103">
        <v>6.6319999999999999E-3</v>
      </c>
      <c r="H2489" s="103">
        <v>1.1002000000000001E-2</v>
      </c>
      <c r="I2489" s="103">
        <v>1.9996E-2</v>
      </c>
      <c r="J2489" s="103">
        <v>2.6859000000000001E-2</v>
      </c>
      <c r="K2489" s="103">
        <v>3.1977999999999999E-2</v>
      </c>
    </row>
    <row r="2490" spans="4:11" ht="15.75" customHeight="1" x14ac:dyDescent="0.25">
      <c r="D2490" s="33"/>
      <c r="E2490" s="33"/>
      <c r="F2490" s="81">
        <v>40148</v>
      </c>
      <c r="G2490" s="103">
        <v>6.7100000000000007E-3</v>
      </c>
      <c r="H2490" s="103">
        <v>1.1161000000000001E-2</v>
      </c>
      <c r="I2490" s="103">
        <v>2.0357E-2</v>
      </c>
      <c r="J2490" s="103">
        <v>2.7450000000000002E-2</v>
      </c>
      <c r="K2490" s="103">
        <v>3.2821999999999997E-2</v>
      </c>
    </row>
    <row r="2491" spans="4:11" ht="15.75" customHeight="1" x14ac:dyDescent="0.25">
      <c r="D2491" s="33"/>
      <c r="E2491" s="33"/>
      <c r="F2491" s="81">
        <v>40149</v>
      </c>
      <c r="G2491" s="103">
        <v>7.1830000000000001E-3</v>
      </c>
      <c r="H2491" s="103">
        <v>1.1642E-2</v>
      </c>
      <c r="I2491" s="103">
        <v>2.0884999999999997E-2</v>
      </c>
      <c r="J2491" s="103">
        <v>2.7896000000000001E-2</v>
      </c>
      <c r="K2491" s="103">
        <v>3.3098999999999996E-2</v>
      </c>
    </row>
    <row r="2492" spans="4:11" ht="15.75" customHeight="1" x14ac:dyDescent="0.25">
      <c r="D2492" s="33"/>
      <c r="E2492" s="33"/>
      <c r="F2492" s="81">
        <v>40150</v>
      </c>
      <c r="G2492" s="103">
        <v>7.1830000000000001E-3</v>
      </c>
      <c r="H2492" s="103">
        <v>1.1856E-2</v>
      </c>
      <c r="I2492" s="103">
        <v>2.1183E-2</v>
      </c>
      <c r="J2492" s="103">
        <v>2.8517000000000001E-2</v>
      </c>
      <c r="K2492" s="103">
        <v>3.3841999999999997E-2</v>
      </c>
    </row>
    <row r="2493" spans="4:11" ht="15.75" customHeight="1" x14ac:dyDescent="0.25">
      <c r="D2493" s="33"/>
      <c r="E2493" s="33"/>
      <c r="F2493" s="81">
        <v>40151</v>
      </c>
      <c r="G2493" s="103">
        <v>8.2970000000000006E-3</v>
      </c>
      <c r="H2493" s="103">
        <v>1.3097000000000001E-2</v>
      </c>
      <c r="I2493" s="103">
        <v>2.2416000000000002E-2</v>
      </c>
      <c r="J2493" s="103">
        <v>2.972E-2</v>
      </c>
      <c r="K2493" s="103">
        <v>3.4722000000000003E-2</v>
      </c>
    </row>
    <row r="2494" spans="4:11" ht="15.75" customHeight="1" x14ac:dyDescent="0.25">
      <c r="D2494" s="33"/>
      <c r="E2494" s="33"/>
      <c r="F2494" s="81">
        <v>40154</v>
      </c>
      <c r="G2494" s="103">
        <v>7.5799999999999999E-3</v>
      </c>
      <c r="H2494" s="103">
        <v>1.2282E-2</v>
      </c>
      <c r="I2494" s="103">
        <v>2.1714999999999998E-2</v>
      </c>
      <c r="J2494" s="103">
        <v>2.9093000000000001E-2</v>
      </c>
      <c r="K2494" s="103">
        <v>3.4290000000000001E-2</v>
      </c>
    </row>
    <row r="2495" spans="4:11" ht="15.75" customHeight="1" x14ac:dyDescent="0.25">
      <c r="D2495" s="33"/>
      <c r="E2495" s="33"/>
      <c r="F2495" s="81">
        <v>40155</v>
      </c>
      <c r="G2495" s="103">
        <v>7.1809999999999999E-3</v>
      </c>
      <c r="H2495" s="103">
        <v>1.1685000000000001E-2</v>
      </c>
      <c r="I2495" s="103">
        <v>2.1049999999999999E-2</v>
      </c>
      <c r="J2495" s="103">
        <v>2.8494000000000002E-2</v>
      </c>
      <c r="K2495" s="103">
        <v>3.3804000000000001E-2</v>
      </c>
    </row>
    <row r="2496" spans="4:11" ht="15.75" customHeight="1" x14ac:dyDescent="0.25">
      <c r="D2496" s="33"/>
      <c r="E2496" s="33"/>
      <c r="F2496" s="81">
        <v>40156</v>
      </c>
      <c r="G2496" s="103">
        <v>7.4199999999999995E-3</v>
      </c>
      <c r="H2496" s="103">
        <v>1.2474000000000001E-2</v>
      </c>
      <c r="I2496" s="103">
        <v>2.1448999999999999E-2</v>
      </c>
      <c r="J2496" s="103">
        <v>2.8919E-2</v>
      </c>
      <c r="K2496" s="103">
        <v>3.4327999999999997E-2</v>
      </c>
    </row>
    <row r="2497" spans="4:11" ht="15.75" customHeight="1" x14ac:dyDescent="0.25">
      <c r="D2497" s="33"/>
      <c r="E2497" s="33"/>
      <c r="F2497" s="81">
        <v>40157</v>
      </c>
      <c r="G2497" s="103">
        <v>7.6600000000000001E-3</v>
      </c>
      <c r="H2497" s="103">
        <v>1.2634000000000001E-2</v>
      </c>
      <c r="I2497" s="103">
        <v>2.1883E-2</v>
      </c>
      <c r="J2497" s="103">
        <v>2.9547E-2</v>
      </c>
      <c r="K2497" s="103">
        <v>3.4966999999999998E-2</v>
      </c>
    </row>
    <row r="2498" spans="4:11" ht="15.75" customHeight="1" x14ac:dyDescent="0.25">
      <c r="D2498" s="33"/>
      <c r="E2498" s="33"/>
      <c r="F2498" s="81">
        <v>40158</v>
      </c>
      <c r="G2498" s="103">
        <v>7.9819999999999995E-3</v>
      </c>
      <c r="H2498" s="103">
        <v>1.3062000000000001E-2</v>
      </c>
      <c r="I2498" s="103">
        <v>2.2487E-2</v>
      </c>
      <c r="J2498" s="103">
        <v>3.0255000000000001E-2</v>
      </c>
      <c r="K2498" s="103">
        <v>3.5498000000000002E-2</v>
      </c>
    </row>
    <row r="2499" spans="4:11" ht="15.75" customHeight="1" x14ac:dyDescent="0.25">
      <c r="D2499" s="33"/>
      <c r="E2499" s="33"/>
      <c r="F2499" s="81">
        <v>40161</v>
      </c>
      <c r="G2499" s="103">
        <v>8.4670000000000006E-3</v>
      </c>
      <c r="H2499" s="103">
        <v>1.3488999999999999E-2</v>
      </c>
      <c r="I2499" s="103">
        <v>2.2856999999999999E-2</v>
      </c>
      <c r="J2499" s="103">
        <v>3.0383E-2</v>
      </c>
      <c r="K2499" s="103">
        <v>3.5479999999999998E-2</v>
      </c>
    </row>
    <row r="2500" spans="4:11" ht="15.75" customHeight="1" x14ac:dyDescent="0.25">
      <c r="D2500" s="33"/>
      <c r="E2500" s="33"/>
      <c r="F2500" s="81">
        <v>40162</v>
      </c>
      <c r="G2500" s="103">
        <v>8.4679999999999998E-3</v>
      </c>
      <c r="H2500" s="103">
        <v>1.3706000000000001E-2</v>
      </c>
      <c r="I2500" s="103">
        <v>2.3262999999999999E-2</v>
      </c>
      <c r="J2500" s="103">
        <v>3.0662999999999999E-2</v>
      </c>
      <c r="K2500" s="103">
        <v>3.5861000000000004E-2</v>
      </c>
    </row>
    <row r="2501" spans="4:11" ht="15.75" customHeight="1" x14ac:dyDescent="0.25">
      <c r="D2501" s="33"/>
      <c r="E2501" s="33"/>
      <c r="F2501" s="81">
        <v>40163</v>
      </c>
      <c r="G2501" s="103">
        <v>8.3079999999999994E-3</v>
      </c>
      <c r="H2501" s="103">
        <v>1.3653999999999999E-2</v>
      </c>
      <c r="I2501" s="103">
        <v>2.3331000000000001E-2</v>
      </c>
      <c r="J2501" s="103">
        <v>3.0766000000000002E-2</v>
      </c>
      <c r="K2501" s="103">
        <v>3.5975E-2</v>
      </c>
    </row>
    <row r="2502" spans="4:11" ht="15.75" customHeight="1" x14ac:dyDescent="0.25">
      <c r="D2502" s="33"/>
      <c r="E2502" s="33"/>
      <c r="F2502" s="81">
        <v>40164</v>
      </c>
      <c r="G2502" s="103">
        <v>7.4999999999999997E-3</v>
      </c>
      <c r="H2502" s="103">
        <v>1.2638E-2</v>
      </c>
      <c r="I2502" s="103">
        <v>2.2120000000000001E-2</v>
      </c>
      <c r="J2502" s="103">
        <v>2.9602E-2</v>
      </c>
      <c r="K2502" s="103">
        <v>3.4780000000000005E-2</v>
      </c>
    </row>
    <row r="2503" spans="4:11" ht="15.75" customHeight="1" x14ac:dyDescent="0.25">
      <c r="D2503" s="33"/>
      <c r="E2503" s="33"/>
      <c r="F2503" s="81">
        <v>40165</v>
      </c>
      <c r="G2503" s="103">
        <v>7.9059999999999998E-3</v>
      </c>
      <c r="H2503" s="103">
        <v>1.3125E-2</v>
      </c>
      <c r="I2503" s="103">
        <v>2.2727000000000001E-2</v>
      </c>
      <c r="J2503" s="103">
        <v>3.0261999999999997E-2</v>
      </c>
      <c r="K2503" s="103">
        <v>3.5367999999999997E-2</v>
      </c>
    </row>
    <row r="2504" spans="4:11" ht="15.75" customHeight="1" x14ac:dyDescent="0.25">
      <c r="D2504" s="33"/>
      <c r="E2504" s="33"/>
      <c r="F2504" s="81">
        <v>40168</v>
      </c>
      <c r="G2504" s="103">
        <v>8.5579999999999996E-3</v>
      </c>
      <c r="H2504" s="103">
        <v>1.3989E-2</v>
      </c>
      <c r="I2504" s="103">
        <v>2.3947E-2</v>
      </c>
      <c r="J2504" s="103">
        <v>3.1614000000000003E-2</v>
      </c>
      <c r="K2504" s="103">
        <v>3.6745E-2</v>
      </c>
    </row>
    <row r="2505" spans="4:11" ht="15.75" customHeight="1" x14ac:dyDescent="0.25">
      <c r="D2505" s="33"/>
      <c r="E2505" s="33"/>
      <c r="F2505" s="81">
        <v>40169</v>
      </c>
      <c r="G2505" s="103">
        <v>9.0489999999999998E-3</v>
      </c>
      <c r="H2505" s="103">
        <v>1.4694E-2</v>
      </c>
      <c r="I2505" s="103">
        <v>2.4628999999999998E-2</v>
      </c>
      <c r="J2505" s="103">
        <v>3.2334999999999996E-2</v>
      </c>
      <c r="K2505" s="103">
        <v>3.7538000000000002E-2</v>
      </c>
    </row>
    <row r="2506" spans="4:11" ht="15.75" customHeight="1" x14ac:dyDescent="0.25">
      <c r="D2506" s="33"/>
      <c r="E2506" s="33"/>
      <c r="F2506" s="81">
        <v>40170</v>
      </c>
      <c r="G2506" s="103">
        <v>9.2149999999999992E-3</v>
      </c>
      <c r="H2506" s="103">
        <v>1.4967999999999999E-2</v>
      </c>
      <c r="I2506" s="103">
        <v>2.4802000000000001E-2</v>
      </c>
      <c r="J2506" s="103">
        <v>3.2413999999999998E-2</v>
      </c>
      <c r="K2506" s="103">
        <v>3.7481E-2</v>
      </c>
    </row>
    <row r="2507" spans="4:11" ht="15.75" customHeight="1" x14ac:dyDescent="0.25">
      <c r="D2507" s="33"/>
      <c r="E2507" s="33"/>
      <c r="F2507" s="81">
        <v>40171</v>
      </c>
      <c r="G2507" s="103">
        <v>9.6369999999999997E-3</v>
      </c>
      <c r="H2507" s="103">
        <v>1.5472E-2</v>
      </c>
      <c r="I2507" s="103">
        <v>2.5356999999999998E-2</v>
      </c>
      <c r="J2507" s="103">
        <v>3.2965000000000001E-2</v>
      </c>
      <c r="K2507" s="103">
        <v>3.8029E-2</v>
      </c>
    </row>
    <row r="2508" spans="4:11" ht="15.75" customHeight="1" x14ac:dyDescent="0.25">
      <c r="D2508" s="33"/>
      <c r="E2508" s="33"/>
      <c r="F2508" s="81">
        <v>40175</v>
      </c>
      <c r="G2508" s="103">
        <v>1.0387E-2</v>
      </c>
      <c r="H2508" s="103">
        <v>1.6244999999999999E-2</v>
      </c>
      <c r="I2508" s="103">
        <v>2.5981000000000001E-2</v>
      </c>
      <c r="J2508" s="103">
        <v>3.3383999999999997E-2</v>
      </c>
      <c r="K2508" s="103">
        <v>3.8401999999999999E-2</v>
      </c>
    </row>
    <row r="2509" spans="4:11" ht="15.75" customHeight="1" x14ac:dyDescent="0.25">
      <c r="D2509" s="33"/>
      <c r="E2509" s="33"/>
      <c r="F2509" s="81">
        <v>40176</v>
      </c>
      <c r="G2509" s="103">
        <v>1.0792E-2</v>
      </c>
      <c r="H2509" s="103">
        <v>1.619E-2</v>
      </c>
      <c r="I2509" s="103">
        <v>2.5670999999999999E-2</v>
      </c>
      <c r="J2509" s="103">
        <v>3.3071999999999997E-2</v>
      </c>
      <c r="K2509" s="103">
        <v>3.7971999999999999E-2</v>
      </c>
    </row>
    <row r="2510" spans="4:11" ht="15.75" customHeight="1" x14ac:dyDescent="0.25">
      <c r="D2510" s="33"/>
      <c r="E2510" s="33"/>
      <c r="F2510" s="81">
        <v>40177</v>
      </c>
      <c r="G2510" s="103">
        <v>1.0792E-2</v>
      </c>
      <c r="H2510" s="103">
        <v>1.6140000000000002E-2</v>
      </c>
      <c r="I2510" s="103">
        <v>2.6116E-2</v>
      </c>
      <c r="J2510" s="103">
        <v>3.2995999999999998E-2</v>
      </c>
      <c r="K2510" s="103">
        <v>3.7856000000000001E-2</v>
      </c>
    </row>
    <row r="2511" spans="4:11" ht="15.75" customHeight="1" x14ac:dyDescent="0.25">
      <c r="D2511" s="33"/>
      <c r="E2511" s="33"/>
      <c r="F2511" s="81">
        <v>40178</v>
      </c>
      <c r="G2511" s="103">
        <v>1.1354E-2</v>
      </c>
      <c r="H2511" s="103">
        <v>1.6763999999999998E-2</v>
      </c>
      <c r="I2511" s="103">
        <v>2.6787999999999999E-2</v>
      </c>
      <c r="J2511" s="103">
        <v>3.3840000000000002E-2</v>
      </c>
      <c r="K2511" s="103">
        <v>3.8367999999999999E-2</v>
      </c>
    </row>
    <row r="2512" spans="4:11" ht="15.75" customHeight="1" x14ac:dyDescent="0.25">
      <c r="D2512" s="33"/>
      <c r="E2512" s="33"/>
      <c r="F2512" s="81">
        <v>40182</v>
      </c>
      <c r="G2512" s="103">
        <v>1.0638000000000002E-2</v>
      </c>
      <c r="H2512" s="103">
        <v>1.6112000000000001E-2</v>
      </c>
      <c r="I2512" s="103">
        <v>2.6349999999999998E-2</v>
      </c>
      <c r="J2512" s="103">
        <v>3.3485000000000001E-2</v>
      </c>
      <c r="K2512" s="103">
        <v>3.8155000000000001E-2</v>
      </c>
    </row>
    <row r="2513" spans="4:11" ht="15.75" customHeight="1" x14ac:dyDescent="0.25">
      <c r="D2513" s="33"/>
      <c r="E2513" s="33"/>
      <c r="F2513" s="81">
        <v>40183</v>
      </c>
      <c r="G2513" s="103">
        <v>1.008E-2</v>
      </c>
      <c r="H2513" s="103">
        <v>1.5505999999999999E-2</v>
      </c>
      <c r="I2513" s="103">
        <v>2.5611000000000002E-2</v>
      </c>
      <c r="J2513" s="103">
        <v>3.2827000000000002E-2</v>
      </c>
      <c r="K2513" s="103">
        <v>3.7608000000000003E-2</v>
      </c>
    </row>
    <row r="2514" spans="4:11" ht="15.75" customHeight="1" x14ac:dyDescent="0.25">
      <c r="D2514" s="33"/>
      <c r="E2514" s="33"/>
      <c r="F2514" s="81">
        <v>40184</v>
      </c>
      <c r="G2514" s="103">
        <v>9.92E-3</v>
      </c>
      <c r="H2514" s="103">
        <v>1.5565000000000001E-2</v>
      </c>
      <c r="I2514" s="103">
        <v>2.5912999999999999E-2</v>
      </c>
      <c r="J2514" s="103">
        <v>3.3257000000000002E-2</v>
      </c>
      <c r="K2514" s="103">
        <v>3.8214999999999999E-2</v>
      </c>
    </row>
    <row r="2515" spans="4:11" ht="15.75" customHeight="1" x14ac:dyDescent="0.25">
      <c r="D2515" s="33"/>
      <c r="E2515" s="33"/>
      <c r="F2515" s="81">
        <v>40185</v>
      </c>
      <c r="G2515" s="103">
        <v>1.0240000000000001E-2</v>
      </c>
      <c r="H2515" s="103">
        <v>1.5789999999999998E-2</v>
      </c>
      <c r="I2515" s="103">
        <v>2.6114999999999999E-2</v>
      </c>
      <c r="J2515" s="103">
        <v>3.3307999999999997E-2</v>
      </c>
      <c r="K2515" s="103">
        <v>3.8234999999999998E-2</v>
      </c>
    </row>
    <row r="2516" spans="4:11" ht="15.75" customHeight="1" x14ac:dyDescent="0.25">
      <c r="D2516" s="33"/>
      <c r="E2516" s="33"/>
      <c r="F2516" s="81">
        <v>40186</v>
      </c>
      <c r="G2516" s="103">
        <v>9.7590000000000003E-3</v>
      </c>
      <c r="H2516" s="103">
        <v>1.5416000000000001E-2</v>
      </c>
      <c r="I2516" s="103">
        <v>2.5912000000000001E-2</v>
      </c>
      <c r="J2516" s="103">
        <v>3.3309000000000005E-2</v>
      </c>
      <c r="K2516" s="103">
        <v>3.8296999999999998E-2</v>
      </c>
    </row>
    <row r="2517" spans="4:11" ht="15.75" customHeight="1" x14ac:dyDescent="0.25">
      <c r="D2517" s="33"/>
      <c r="E2517" s="33"/>
      <c r="F2517" s="81">
        <v>40189</v>
      </c>
      <c r="G2517" s="103">
        <v>9.356999999999999E-3</v>
      </c>
      <c r="H2517" s="103">
        <v>1.5033000000000001E-2</v>
      </c>
      <c r="I2517" s="103">
        <v>2.5575000000000001E-2</v>
      </c>
      <c r="J2517" s="103">
        <v>3.3055000000000001E-2</v>
      </c>
      <c r="K2517" s="103">
        <v>3.8179999999999999E-2</v>
      </c>
    </row>
    <row r="2518" spans="4:11" ht="15.75" customHeight="1" x14ac:dyDescent="0.25">
      <c r="D2518" s="33"/>
      <c r="E2518" s="33"/>
      <c r="F2518" s="81">
        <v>40190</v>
      </c>
      <c r="G2518" s="103">
        <v>9.0340000000000004E-3</v>
      </c>
      <c r="H2518" s="103">
        <v>1.4429000000000001E-2</v>
      </c>
      <c r="I2518" s="103">
        <v>2.4735E-2</v>
      </c>
      <c r="J2518" s="103">
        <v>3.2044999999999997E-2</v>
      </c>
      <c r="K2518" s="103">
        <v>3.7108000000000002E-2</v>
      </c>
    </row>
    <row r="2519" spans="4:11" ht="15.75" customHeight="1" x14ac:dyDescent="0.25">
      <c r="D2519" s="33"/>
      <c r="E2519" s="33"/>
      <c r="F2519" s="81">
        <v>40191</v>
      </c>
      <c r="G2519" s="103">
        <v>9.5969999999999996E-3</v>
      </c>
      <c r="H2519" s="103">
        <v>1.5408E-2</v>
      </c>
      <c r="I2519" s="103">
        <v>2.5371999999999999E-2</v>
      </c>
      <c r="J2519" s="103">
        <v>3.2777000000000001E-2</v>
      </c>
      <c r="K2519" s="103">
        <v>3.7907999999999997E-2</v>
      </c>
    </row>
    <row r="2520" spans="4:11" ht="15.75" customHeight="1" x14ac:dyDescent="0.25">
      <c r="D2520" s="33"/>
      <c r="E2520" s="33"/>
      <c r="F2520" s="81">
        <v>40192</v>
      </c>
      <c r="G2520" s="103">
        <v>9.1929999999999998E-3</v>
      </c>
      <c r="H2520" s="103">
        <v>1.498E-2</v>
      </c>
      <c r="I2520" s="103">
        <v>2.4934999999999999E-2</v>
      </c>
      <c r="J2520" s="103">
        <v>3.2295999999999998E-2</v>
      </c>
      <c r="K2520" s="103">
        <v>3.7381999999999999E-2</v>
      </c>
    </row>
    <row r="2521" spans="4:11" ht="15.75" customHeight="1" x14ac:dyDescent="0.25">
      <c r="D2521" s="33"/>
      <c r="E2521" s="33"/>
      <c r="F2521" s="81">
        <v>40193</v>
      </c>
      <c r="G2521" s="103">
        <v>8.6210000000000002E-3</v>
      </c>
      <c r="H2521" s="103">
        <v>1.4338999999999999E-2</v>
      </c>
      <c r="I2521" s="103">
        <v>2.4159E-2</v>
      </c>
      <c r="J2521" s="103">
        <v>3.1564999999999996E-2</v>
      </c>
      <c r="K2521" s="103">
        <v>3.6743999999999999E-2</v>
      </c>
    </row>
    <row r="2522" spans="4:11" ht="15.75" customHeight="1" x14ac:dyDescent="0.25">
      <c r="D2522" s="33"/>
      <c r="E2522" s="33"/>
      <c r="F2522" s="81">
        <v>40197</v>
      </c>
      <c r="G2522" s="103">
        <v>8.8620000000000001E-3</v>
      </c>
      <c r="H2522" s="103">
        <v>1.4555E-2</v>
      </c>
      <c r="I2522" s="103">
        <v>2.4460000000000003E-2</v>
      </c>
      <c r="J2522" s="103">
        <v>3.1791E-2</v>
      </c>
      <c r="K2522" s="103">
        <v>3.6919E-2</v>
      </c>
    </row>
    <row r="2523" spans="4:11" ht="15.75" customHeight="1" x14ac:dyDescent="0.25">
      <c r="D2523" s="33"/>
      <c r="E2523" s="33"/>
      <c r="F2523" s="81">
        <v>40198</v>
      </c>
      <c r="G2523" s="103">
        <v>8.6980000000000009E-3</v>
      </c>
      <c r="H2523" s="103">
        <v>1.4448000000000001E-2</v>
      </c>
      <c r="I2523" s="103">
        <v>2.4123000000000002E-2</v>
      </c>
      <c r="J2523" s="103">
        <v>3.1337999999999998E-2</v>
      </c>
      <c r="K2523" s="103">
        <v>3.6473999999999999E-2</v>
      </c>
    </row>
    <row r="2524" spans="4:11" ht="15.75" customHeight="1" x14ac:dyDescent="0.25">
      <c r="D2524" s="33"/>
      <c r="E2524" s="33"/>
      <c r="F2524" s="81">
        <v>40199</v>
      </c>
      <c r="G2524" s="103">
        <v>8.2899999999999988E-3</v>
      </c>
      <c r="H2524" s="103">
        <v>1.3911E-2</v>
      </c>
      <c r="I2524" s="103">
        <v>2.3418999999999999E-2</v>
      </c>
      <c r="J2524" s="103">
        <v>3.0710999999999999E-2</v>
      </c>
      <c r="K2524" s="103">
        <v>3.5858000000000001E-2</v>
      </c>
    </row>
    <row r="2525" spans="4:11" ht="15.75" customHeight="1" x14ac:dyDescent="0.25">
      <c r="D2525" s="33"/>
      <c r="E2525" s="33"/>
      <c r="F2525" s="81">
        <v>40200</v>
      </c>
      <c r="G2525" s="103">
        <v>7.8750000000000001E-3</v>
      </c>
      <c r="H2525" s="103">
        <v>1.3696E-2</v>
      </c>
      <c r="I2525" s="103">
        <v>2.3414000000000001E-2</v>
      </c>
      <c r="J2525" s="103">
        <v>3.0809000000000003E-2</v>
      </c>
      <c r="K2525" s="103">
        <v>3.6070999999999999E-2</v>
      </c>
    </row>
    <row r="2526" spans="4:11" ht="15.75" customHeight="1" x14ac:dyDescent="0.25">
      <c r="D2526" s="33"/>
      <c r="E2526" s="33"/>
      <c r="F2526" s="81">
        <v>40203</v>
      </c>
      <c r="G2526" s="103">
        <v>8.1169999999999992E-3</v>
      </c>
      <c r="H2526" s="103">
        <v>1.3857E-2</v>
      </c>
      <c r="I2526" s="103">
        <v>2.3614000000000003E-2</v>
      </c>
      <c r="J2526" s="103">
        <v>3.1009000000000002E-2</v>
      </c>
      <c r="K2526" s="103">
        <v>3.6264999999999999E-2</v>
      </c>
    </row>
    <row r="2527" spans="4:11" ht="15.75" customHeight="1" x14ac:dyDescent="0.25">
      <c r="D2527" s="33"/>
      <c r="E2527" s="33"/>
      <c r="F2527" s="81">
        <v>40204</v>
      </c>
      <c r="G2527" s="103">
        <v>8.0330000000000002E-3</v>
      </c>
      <c r="H2527" s="103">
        <v>1.3803000000000001E-2</v>
      </c>
      <c r="I2527" s="103">
        <v>2.3411000000000001E-2</v>
      </c>
      <c r="J2527" s="103">
        <v>3.0832000000000002E-2</v>
      </c>
      <c r="K2527" s="103">
        <v>3.6187999999999998E-2</v>
      </c>
    </row>
    <row r="2528" spans="4:11" ht="15.75" customHeight="1" x14ac:dyDescent="0.25">
      <c r="D2528" s="33"/>
      <c r="E2528" s="33"/>
      <c r="F2528" s="81">
        <v>40205</v>
      </c>
      <c r="G2528" s="103">
        <v>9.1459999999999996E-3</v>
      </c>
      <c r="H2528" s="103">
        <v>1.4452E-2</v>
      </c>
      <c r="I2528" s="103">
        <v>2.3913000000000004E-2</v>
      </c>
      <c r="J2528" s="103">
        <v>3.1234000000000001E-2</v>
      </c>
      <c r="K2528" s="103">
        <v>3.6478999999999998E-2</v>
      </c>
    </row>
    <row r="2529" spans="4:11" ht="15.75" customHeight="1" x14ac:dyDescent="0.25">
      <c r="D2529" s="33"/>
      <c r="E2529" s="33"/>
      <c r="F2529" s="81">
        <v>40206</v>
      </c>
      <c r="G2529" s="103">
        <v>8.5919999999999989E-3</v>
      </c>
      <c r="H2529" s="103">
        <v>1.3966000000000001E-2</v>
      </c>
      <c r="I2529" s="103">
        <v>2.3866999999999999E-2</v>
      </c>
      <c r="J2529" s="103">
        <v>3.0956999999999998E-2</v>
      </c>
      <c r="K2529" s="103">
        <v>3.6344000000000001E-2</v>
      </c>
    </row>
    <row r="2530" spans="4:11" ht="15.75" customHeight="1" x14ac:dyDescent="0.25">
      <c r="D2530" s="33"/>
      <c r="E2530" s="33"/>
      <c r="F2530" s="81">
        <v>40207</v>
      </c>
      <c r="G2530" s="103">
        <v>8.1180000000000002E-3</v>
      </c>
      <c r="H2530" s="103">
        <v>1.3479000000000001E-2</v>
      </c>
      <c r="I2530" s="103">
        <v>2.3231999999999999E-2</v>
      </c>
      <c r="J2530" s="103">
        <v>3.0575999999999999E-2</v>
      </c>
      <c r="K2530" s="103">
        <v>3.5844000000000001E-2</v>
      </c>
    </row>
    <row r="2531" spans="4:11" ht="15.75" customHeight="1" x14ac:dyDescent="0.25">
      <c r="D2531" s="33"/>
      <c r="E2531" s="33"/>
      <c r="F2531" s="81">
        <v>40210</v>
      </c>
      <c r="G2531" s="103">
        <v>8.5119999999999987E-3</v>
      </c>
      <c r="H2531" s="103">
        <v>1.3857999999999999E-2</v>
      </c>
      <c r="I2531" s="103">
        <v>2.3734000000000002E-2</v>
      </c>
      <c r="J2531" s="103">
        <v>3.1200000000000002E-2</v>
      </c>
      <c r="K2531" s="103">
        <v>3.6500999999999999E-2</v>
      </c>
    </row>
    <row r="2532" spans="4:11" ht="15.75" customHeight="1" x14ac:dyDescent="0.25">
      <c r="D2532" s="33"/>
      <c r="E2532" s="33"/>
      <c r="F2532" s="81">
        <v>40211</v>
      </c>
      <c r="G2532" s="103">
        <v>8.5119999999999987E-3</v>
      </c>
      <c r="H2532" s="103">
        <v>1.3857999999999999E-2</v>
      </c>
      <c r="I2532" s="103">
        <v>2.3601E-2</v>
      </c>
      <c r="J2532" s="103">
        <v>3.0998999999999999E-2</v>
      </c>
      <c r="K2532" s="103">
        <v>3.6405E-2</v>
      </c>
    </row>
    <row r="2533" spans="4:11" ht="15.75" customHeight="1" x14ac:dyDescent="0.25">
      <c r="D2533" s="33"/>
      <c r="E2533" s="33"/>
      <c r="F2533" s="81">
        <v>40212</v>
      </c>
      <c r="G2533" s="103">
        <v>8.7500000000000008E-3</v>
      </c>
      <c r="H2533" s="103">
        <v>1.4074999999999999E-2</v>
      </c>
      <c r="I2533" s="103">
        <v>2.4037000000000003E-2</v>
      </c>
      <c r="J2533" s="103">
        <v>3.1600999999999997E-2</v>
      </c>
      <c r="K2533" s="103">
        <v>3.7046999999999997E-2</v>
      </c>
    </row>
    <row r="2534" spans="4:11" ht="15.75" customHeight="1" x14ac:dyDescent="0.25">
      <c r="D2534" s="33"/>
      <c r="E2534" s="33"/>
      <c r="F2534" s="81">
        <v>40213</v>
      </c>
      <c r="G2534" s="103">
        <v>8.0350000000000005E-3</v>
      </c>
      <c r="H2534" s="103">
        <v>1.3097000000000001E-2</v>
      </c>
      <c r="I2534" s="103">
        <v>2.3E-2</v>
      </c>
      <c r="J2534" s="103">
        <v>3.0649000000000003E-2</v>
      </c>
      <c r="K2534" s="103">
        <v>3.6058E-2</v>
      </c>
    </row>
    <row r="2535" spans="4:11" ht="15.75" customHeight="1" x14ac:dyDescent="0.25">
      <c r="D2535" s="33"/>
      <c r="E2535" s="33"/>
      <c r="F2535" s="81">
        <v>40214</v>
      </c>
      <c r="G2535" s="103">
        <v>7.633E-3</v>
      </c>
      <c r="H2535" s="103">
        <v>1.2552000000000001E-2</v>
      </c>
      <c r="I2535" s="103">
        <v>2.2332999999999999E-2</v>
      </c>
      <c r="J2535" s="103">
        <v>0.03</v>
      </c>
      <c r="K2535" s="103">
        <v>3.5653999999999998E-2</v>
      </c>
    </row>
    <row r="2536" spans="4:11" ht="15.75" customHeight="1" x14ac:dyDescent="0.25">
      <c r="D2536" s="33"/>
      <c r="E2536" s="33"/>
      <c r="F2536" s="81">
        <v>40217</v>
      </c>
      <c r="G2536" s="103">
        <v>7.6319999999999999E-3</v>
      </c>
      <c r="H2536" s="103">
        <v>1.2497000000000001E-2</v>
      </c>
      <c r="I2536" s="103">
        <v>2.2265999999999998E-2</v>
      </c>
      <c r="J2536" s="103">
        <v>2.9975000000000002E-2</v>
      </c>
      <c r="K2536" s="103">
        <v>3.5596999999999997E-2</v>
      </c>
    </row>
    <row r="2537" spans="4:11" ht="15.75" customHeight="1" x14ac:dyDescent="0.25">
      <c r="D2537" s="33"/>
      <c r="E2537" s="33"/>
      <c r="F2537" s="81">
        <v>40218</v>
      </c>
      <c r="G2537" s="103">
        <v>8.2699999999999996E-3</v>
      </c>
      <c r="H2537" s="103">
        <v>1.3311999999999999E-2</v>
      </c>
      <c r="I2537" s="103">
        <v>2.3134999999999999E-2</v>
      </c>
      <c r="J2537" s="103">
        <v>3.0798000000000002E-2</v>
      </c>
      <c r="K2537" s="103">
        <v>3.6448000000000001E-2</v>
      </c>
    </row>
    <row r="2538" spans="4:11" ht="15.75" customHeight="1" x14ac:dyDescent="0.25">
      <c r="D2538" s="33"/>
      <c r="E2538" s="33"/>
      <c r="F2538" s="81">
        <v>40219</v>
      </c>
      <c r="G2538" s="103">
        <v>8.7500000000000008E-3</v>
      </c>
      <c r="H2538" s="103">
        <v>1.4338E-2</v>
      </c>
      <c r="I2538" s="103">
        <v>2.3639E-2</v>
      </c>
      <c r="J2538" s="103">
        <v>3.1198999999999998E-2</v>
      </c>
      <c r="K2538" s="103">
        <v>3.6896999999999999E-2</v>
      </c>
    </row>
    <row r="2539" spans="4:11" ht="15.75" customHeight="1" x14ac:dyDescent="0.25">
      <c r="D2539" s="33"/>
      <c r="E2539" s="33"/>
      <c r="F2539" s="81">
        <v>40220</v>
      </c>
      <c r="G2539" s="103">
        <v>8.6689999999999996E-3</v>
      </c>
      <c r="H2539" s="103">
        <v>1.4231000000000001E-2</v>
      </c>
      <c r="I2539" s="103">
        <v>2.3639E-2</v>
      </c>
      <c r="J2539" s="103">
        <v>3.1323999999999998E-2</v>
      </c>
      <c r="K2539" s="103">
        <v>3.7155000000000001E-2</v>
      </c>
    </row>
    <row r="2540" spans="4:11" ht="15.75" customHeight="1" x14ac:dyDescent="0.25">
      <c r="D2540" s="33"/>
      <c r="E2540" s="33"/>
      <c r="F2540" s="81">
        <v>40221</v>
      </c>
      <c r="G2540" s="103">
        <v>8.2649999999999998E-3</v>
      </c>
      <c r="H2540" s="103">
        <v>1.3857E-2</v>
      </c>
      <c r="I2540" s="103">
        <v>2.3304000000000002E-2</v>
      </c>
      <c r="J2540" s="103">
        <v>3.0972E-2</v>
      </c>
      <c r="K2540" s="103">
        <v>3.6928000000000002E-2</v>
      </c>
    </row>
    <row r="2541" spans="4:11" ht="15.75" customHeight="1" x14ac:dyDescent="0.25">
      <c r="D2541" s="33"/>
      <c r="E2541" s="33"/>
      <c r="F2541" s="81">
        <v>40225</v>
      </c>
      <c r="G2541" s="103">
        <v>8.0219999999999996E-3</v>
      </c>
      <c r="H2541" s="103">
        <v>1.3483E-2</v>
      </c>
      <c r="I2541" s="103">
        <v>2.3001999999999998E-2</v>
      </c>
      <c r="J2541" s="103">
        <v>3.0671E-2</v>
      </c>
      <c r="K2541" s="103">
        <v>3.6568999999999997E-2</v>
      </c>
    </row>
    <row r="2542" spans="4:11" ht="15.75" customHeight="1" x14ac:dyDescent="0.25">
      <c r="D2542" s="33"/>
      <c r="E2542" s="33"/>
      <c r="F2542" s="81">
        <v>40226</v>
      </c>
      <c r="G2542" s="103">
        <v>8.4259999999999995E-3</v>
      </c>
      <c r="H2542" s="103">
        <v>1.4178E-2</v>
      </c>
      <c r="I2542" s="103">
        <v>2.3845000000000002E-2</v>
      </c>
      <c r="J2542" s="103">
        <v>3.1576E-2</v>
      </c>
      <c r="K2542" s="103">
        <v>3.7307E-2</v>
      </c>
    </row>
    <row r="2543" spans="4:11" ht="15.75" customHeight="1" x14ac:dyDescent="0.25">
      <c r="D2543" s="33"/>
      <c r="E2543" s="33"/>
      <c r="F2543" s="81">
        <v>40227</v>
      </c>
      <c r="G2543" s="103">
        <v>9.2359999999999994E-3</v>
      </c>
      <c r="H2543" s="103">
        <v>1.5038000000000001E-2</v>
      </c>
      <c r="I2543" s="103">
        <v>2.4725999999999998E-2</v>
      </c>
      <c r="J2543" s="103">
        <v>3.2361000000000001E-2</v>
      </c>
      <c r="K2543" s="103">
        <v>3.8012000000000004E-2</v>
      </c>
    </row>
    <row r="2544" spans="4:11" ht="15.75" customHeight="1" x14ac:dyDescent="0.25">
      <c r="D2544" s="33"/>
      <c r="E2544" s="33"/>
      <c r="F2544" s="81">
        <v>40228</v>
      </c>
      <c r="G2544" s="103">
        <v>9.1570000000000002E-3</v>
      </c>
      <c r="H2544" s="103">
        <v>1.4933E-2</v>
      </c>
      <c r="I2544" s="103">
        <v>2.4490999999999999E-2</v>
      </c>
      <c r="J2544" s="103">
        <v>3.2210000000000003E-2</v>
      </c>
      <c r="K2544" s="103">
        <v>3.7726000000000003E-2</v>
      </c>
    </row>
    <row r="2545" spans="4:11" ht="15.75" customHeight="1" x14ac:dyDescent="0.25">
      <c r="D2545" s="33"/>
      <c r="E2545" s="33"/>
      <c r="F2545" s="81">
        <v>40231</v>
      </c>
      <c r="G2545" s="103">
        <v>8.8310000000000003E-3</v>
      </c>
      <c r="H2545" s="103">
        <v>1.4772E-2</v>
      </c>
      <c r="I2545" s="103">
        <v>2.4424000000000001E-2</v>
      </c>
      <c r="J2545" s="103">
        <v>3.2286000000000002E-2</v>
      </c>
      <c r="K2545" s="103">
        <v>3.7955000000000003E-2</v>
      </c>
    </row>
    <row r="2546" spans="4:11" ht="15.75" customHeight="1" x14ac:dyDescent="0.25">
      <c r="D2546" s="33"/>
      <c r="E2546" s="33"/>
      <c r="F2546" s="81">
        <v>40232</v>
      </c>
      <c r="G2546" s="103">
        <v>8.26E-3</v>
      </c>
      <c r="H2546" s="103">
        <v>1.4071999999999999E-2</v>
      </c>
      <c r="I2546" s="103">
        <v>2.3408999999999999E-2</v>
      </c>
      <c r="J2546" s="103">
        <v>3.1147000000000001E-2</v>
      </c>
      <c r="K2546" s="103">
        <v>3.6833999999999999E-2</v>
      </c>
    </row>
    <row r="2547" spans="4:11" ht="15.75" customHeight="1" x14ac:dyDescent="0.25">
      <c r="D2547" s="33"/>
      <c r="E2547" s="33"/>
      <c r="F2547" s="81">
        <v>40233</v>
      </c>
      <c r="G2547" s="103">
        <v>8.5919999999999989E-3</v>
      </c>
      <c r="H2547" s="103">
        <v>1.4018999999999998E-2</v>
      </c>
      <c r="I2547" s="103">
        <v>2.3511000000000001E-2</v>
      </c>
      <c r="J2547" s="103">
        <v>3.1196999999999999E-2</v>
      </c>
      <c r="K2547" s="103">
        <v>3.6908999999999997E-2</v>
      </c>
    </row>
    <row r="2548" spans="4:11" ht="15.75" customHeight="1" x14ac:dyDescent="0.25">
      <c r="D2548" s="33"/>
      <c r="E2548" s="33"/>
      <c r="F2548" s="81">
        <v>40234</v>
      </c>
      <c r="G2548" s="103">
        <v>8.1969999999999994E-3</v>
      </c>
      <c r="H2548" s="103">
        <v>1.3480000000000001E-2</v>
      </c>
      <c r="I2548" s="103">
        <v>2.3216999999999998E-2</v>
      </c>
      <c r="J2548" s="103">
        <v>3.0467000000000001E-2</v>
      </c>
      <c r="K2548" s="103">
        <v>3.6324000000000002E-2</v>
      </c>
    </row>
    <row r="2549" spans="4:11" ht="15.75" customHeight="1" x14ac:dyDescent="0.25">
      <c r="D2549" s="33"/>
      <c r="E2549" s="33"/>
      <c r="F2549" s="81">
        <v>40235</v>
      </c>
      <c r="G2549" s="103">
        <v>8.1180000000000002E-3</v>
      </c>
      <c r="H2549" s="103">
        <v>1.3318000000000002E-2</v>
      </c>
      <c r="I2549" s="103">
        <v>2.3018E-2</v>
      </c>
      <c r="J2549" s="103">
        <v>3.0523999999999999E-2</v>
      </c>
      <c r="K2549" s="103">
        <v>3.6116999999999996E-2</v>
      </c>
    </row>
    <row r="2550" spans="4:11" ht="15.75" customHeight="1" x14ac:dyDescent="0.25">
      <c r="D2550" s="33"/>
      <c r="E2550" s="33"/>
      <c r="F2550" s="81">
        <v>40238</v>
      </c>
      <c r="G2550" s="103">
        <v>7.9590000000000008E-3</v>
      </c>
      <c r="H2550" s="103">
        <v>1.3154999999999998E-2</v>
      </c>
      <c r="I2550" s="103">
        <v>2.2818000000000001E-2</v>
      </c>
      <c r="J2550" s="103">
        <v>3.0424000000000003E-2</v>
      </c>
      <c r="K2550" s="103">
        <v>3.6079E-2</v>
      </c>
    </row>
    <row r="2551" spans="4:11" ht="15.75" customHeight="1" x14ac:dyDescent="0.25">
      <c r="D2551" s="33"/>
      <c r="E2551" s="33"/>
      <c r="F2551" s="81">
        <v>40239</v>
      </c>
      <c r="G2551" s="103">
        <v>7.8790000000000006E-3</v>
      </c>
      <c r="H2551" s="103">
        <v>1.3047E-2</v>
      </c>
      <c r="I2551" s="103">
        <v>2.2652000000000002E-2</v>
      </c>
      <c r="J2551" s="103">
        <v>3.0324E-2</v>
      </c>
      <c r="K2551" s="103">
        <v>3.6040999999999997E-2</v>
      </c>
    </row>
    <row r="2552" spans="4:11" ht="15.75" customHeight="1" x14ac:dyDescent="0.25">
      <c r="D2552" s="33"/>
      <c r="E2552" s="33"/>
      <c r="F2552" s="81">
        <v>40240</v>
      </c>
      <c r="G2552" s="103">
        <v>8.0359999999999997E-3</v>
      </c>
      <c r="H2552" s="103">
        <v>1.3153999999999999E-2</v>
      </c>
      <c r="I2552" s="103">
        <v>2.2650999999999998E-2</v>
      </c>
      <c r="J2552" s="103">
        <v>3.0373999999999998E-2</v>
      </c>
      <c r="K2552" s="103">
        <v>3.6173000000000004E-2</v>
      </c>
    </row>
    <row r="2553" spans="4:11" ht="15.75" customHeight="1" x14ac:dyDescent="0.25">
      <c r="D2553" s="33"/>
      <c r="E2553" s="33"/>
      <c r="F2553" s="81">
        <v>40241</v>
      </c>
      <c r="G2553" s="103">
        <v>8.5109999999999995E-3</v>
      </c>
      <c r="H2553" s="103">
        <v>1.3478E-2</v>
      </c>
      <c r="I2553" s="103">
        <v>2.2717000000000001E-2</v>
      </c>
      <c r="J2553" s="103">
        <v>3.0299E-2</v>
      </c>
      <c r="K2553" s="103">
        <v>3.6021999999999998E-2</v>
      </c>
    </row>
    <row r="2554" spans="4:11" ht="15.75" customHeight="1" x14ac:dyDescent="0.25">
      <c r="D2554" s="33"/>
      <c r="E2554" s="33"/>
      <c r="F2554" s="81">
        <v>40242</v>
      </c>
      <c r="G2554" s="103">
        <v>8.9099999999999995E-3</v>
      </c>
      <c r="H2554" s="103">
        <v>1.4020999999999999E-2</v>
      </c>
      <c r="I2554" s="103">
        <v>2.3382E-2</v>
      </c>
      <c r="J2554" s="103">
        <v>3.0977000000000001E-2</v>
      </c>
      <c r="K2554" s="103">
        <v>3.6796000000000002E-2</v>
      </c>
    </row>
    <row r="2555" spans="4:11" ht="15.75" customHeight="1" x14ac:dyDescent="0.25">
      <c r="D2555" s="33"/>
      <c r="E2555" s="33"/>
      <c r="F2555" s="81">
        <v>40245</v>
      </c>
      <c r="G2555" s="103">
        <v>8.9099999999999995E-3</v>
      </c>
      <c r="H2555" s="103">
        <v>1.4076E-2</v>
      </c>
      <c r="I2555" s="103">
        <v>2.3681999999999998E-2</v>
      </c>
      <c r="J2555" s="103">
        <v>3.1355000000000001E-2</v>
      </c>
      <c r="K2555" s="103">
        <v>3.7157000000000003E-2</v>
      </c>
    </row>
    <row r="2556" spans="4:11" ht="15.75" customHeight="1" x14ac:dyDescent="0.25">
      <c r="D2556" s="33"/>
      <c r="E2556" s="33"/>
      <c r="F2556" s="81">
        <v>40246</v>
      </c>
      <c r="G2556" s="103">
        <v>8.6700000000000006E-3</v>
      </c>
      <c r="H2556" s="103">
        <v>1.3749000000000001E-2</v>
      </c>
      <c r="I2556" s="103">
        <v>2.3348000000000001E-2</v>
      </c>
      <c r="J2556" s="103">
        <v>3.1027999999999997E-2</v>
      </c>
      <c r="K2556" s="103">
        <v>3.7004999999999996E-2</v>
      </c>
    </row>
    <row r="2557" spans="4:11" ht="15.75" customHeight="1" x14ac:dyDescent="0.25">
      <c r="D2557" s="33"/>
      <c r="E2557" s="33"/>
      <c r="F2557" s="81">
        <v>40247</v>
      </c>
      <c r="G2557" s="103">
        <v>8.9899999999999997E-3</v>
      </c>
      <c r="H2557" s="103">
        <v>1.4551000000000001E-2</v>
      </c>
      <c r="I2557" s="103">
        <v>2.3782999999999999E-2</v>
      </c>
      <c r="J2557" s="103">
        <v>3.1356000000000002E-2</v>
      </c>
      <c r="K2557" s="103">
        <v>3.7214999999999998E-2</v>
      </c>
    </row>
    <row r="2558" spans="4:11" ht="15.75" customHeight="1" x14ac:dyDescent="0.25">
      <c r="D2558" s="33"/>
      <c r="E2558" s="33"/>
      <c r="F2558" s="81">
        <v>40248</v>
      </c>
      <c r="G2558" s="103">
        <v>9.4730000000000005E-3</v>
      </c>
      <c r="H2558" s="103">
        <v>1.498E-2</v>
      </c>
      <c r="I2558" s="103">
        <v>2.4152E-2</v>
      </c>
      <c r="J2558" s="103">
        <v>3.1558999999999997E-2</v>
      </c>
      <c r="K2558" s="103">
        <v>3.7272E-2</v>
      </c>
    </row>
    <row r="2559" spans="4:11" ht="15.75" customHeight="1" x14ac:dyDescent="0.25">
      <c r="D2559" s="33"/>
      <c r="E2559" s="33"/>
      <c r="F2559" s="81">
        <v>40249</v>
      </c>
      <c r="G2559" s="103">
        <v>9.476E-3</v>
      </c>
      <c r="H2559" s="103">
        <v>1.5033000000000001E-2</v>
      </c>
      <c r="I2559" s="103">
        <v>2.4050999999999999E-2</v>
      </c>
      <c r="J2559" s="103">
        <v>3.1383000000000001E-2</v>
      </c>
      <c r="K2559" s="103">
        <v>3.7006000000000004E-2</v>
      </c>
    </row>
    <row r="2560" spans="4:11" ht="15.75" customHeight="1" x14ac:dyDescent="0.25">
      <c r="D2560" s="33"/>
      <c r="E2560" s="33"/>
      <c r="F2560" s="81">
        <v>40252</v>
      </c>
      <c r="G2560" s="103">
        <v>9.3959999999999998E-3</v>
      </c>
      <c r="H2560" s="103">
        <v>1.4873000000000001E-2</v>
      </c>
      <c r="I2560" s="103">
        <v>2.3950999999999997E-2</v>
      </c>
      <c r="J2560" s="103">
        <v>3.1358000000000004E-2</v>
      </c>
      <c r="K2560" s="103">
        <v>3.6949000000000003E-2</v>
      </c>
    </row>
    <row r="2561" spans="4:11" ht="15.75" customHeight="1" x14ac:dyDescent="0.25">
      <c r="D2561" s="33"/>
      <c r="E2561" s="33"/>
      <c r="F2561" s="81">
        <v>40253</v>
      </c>
      <c r="G2561" s="103">
        <v>9.0729999999999995E-3</v>
      </c>
      <c r="H2561" s="103">
        <v>1.4553E-2</v>
      </c>
      <c r="I2561" s="103">
        <v>2.3479999999999997E-2</v>
      </c>
      <c r="J2561" s="103">
        <v>3.0828000000000001E-2</v>
      </c>
      <c r="K2561" s="103">
        <v>3.6493000000000005E-2</v>
      </c>
    </row>
    <row r="2562" spans="4:11" ht="15.75" customHeight="1" x14ac:dyDescent="0.25">
      <c r="D2562" s="33"/>
      <c r="E2562" s="33"/>
      <c r="F2562" s="81">
        <v>40254</v>
      </c>
      <c r="G2562" s="103">
        <v>9.1540000000000007E-3</v>
      </c>
      <c r="H2562" s="103">
        <v>1.4661E-2</v>
      </c>
      <c r="I2562" s="103">
        <v>2.3614000000000003E-2</v>
      </c>
      <c r="J2562" s="103">
        <v>3.0802999999999997E-2</v>
      </c>
      <c r="K2562" s="103">
        <v>3.6360999999999997E-2</v>
      </c>
    </row>
    <row r="2563" spans="4:11" ht="15.75" customHeight="1" x14ac:dyDescent="0.25">
      <c r="D2563" s="33"/>
      <c r="E2563" s="33"/>
      <c r="F2563" s="81">
        <v>40255</v>
      </c>
      <c r="G2563" s="103">
        <v>9.5610000000000001E-3</v>
      </c>
      <c r="H2563" s="103">
        <v>1.5091E-2</v>
      </c>
      <c r="I2563" s="103">
        <v>2.4152999999999997E-2</v>
      </c>
      <c r="J2563" s="103">
        <v>3.1309000000000003E-2</v>
      </c>
      <c r="K2563" s="103">
        <v>3.6759E-2</v>
      </c>
    </row>
    <row r="2564" spans="4:11" ht="15.75" customHeight="1" x14ac:dyDescent="0.25">
      <c r="D2564" s="33"/>
      <c r="E2564" s="33"/>
      <c r="F2564" s="81">
        <v>40256</v>
      </c>
      <c r="G2564" s="103">
        <v>9.8899999999999995E-3</v>
      </c>
      <c r="H2564" s="103">
        <v>1.5633999999999999E-2</v>
      </c>
      <c r="I2564" s="103">
        <v>2.4559000000000001E-2</v>
      </c>
      <c r="J2564" s="103">
        <v>3.1537999999999997E-2</v>
      </c>
      <c r="K2564" s="103">
        <v>3.6892000000000001E-2</v>
      </c>
    </row>
    <row r="2565" spans="4:11" ht="15.75" customHeight="1" x14ac:dyDescent="0.25">
      <c r="D2565" s="33"/>
      <c r="E2565" s="33"/>
      <c r="F2565" s="81">
        <v>40259</v>
      </c>
      <c r="G2565" s="103">
        <v>9.6469999999999993E-3</v>
      </c>
      <c r="H2565" s="103">
        <v>1.5204000000000001E-2</v>
      </c>
      <c r="I2565" s="103">
        <v>2.4051999999999997E-2</v>
      </c>
      <c r="J2565" s="103">
        <v>3.1005999999999999E-2</v>
      </c>
      <c r="K2565" s="103">
        <v>3.6587999999999996E-2</v>
      </c>
    </row>
    <row r="2566" spans="4:11" ht="15.75" customHeight="1" x14ac:dyDescent="0.25">
      <c r="D2566" s="33"/>
      <c r="E2566" s="33"/>
      <c r="F2566" s="81">
        <v>40260</v>
      </c>
      <c r="G2566" s="103">
        <v>9.7299999999999991E-3</v>
      </c>
      <c r="H2566" s="103">
        <v>1.5366999999999999E-2</v>
      </c>
      <c r="I2566" s="103">
        <v>2.4153999999999998E-2</v>
      </c>
      <c r="J2566" s="103">
        <v>3.1107999999999997E-2</v>
      </c>
      <c r="K2566" s="103">
        <v>3.6853999999999998E-2</v>
      </c>
    </row>
    <row r="2567" spans="4:11" ht="15.75" customHeight="1" x14ac:dyDescent="0.25">
      <c r="D2567" s="33"/>
      <c r="E2567" s="33"/>
      <c r="F2567" s="81">
        <v>40261</v>
      </c>
      <c r="G2567" s="103">
        <v>1.0870999999999999E-2</v>
      </c>
      <c r="H2567" s="103">
        <v>1.6615999999999999E-2</v>
      </c>
      <c r="I2567" s="103">
        <v>2.5886999999999997E-2</v>
      </c>
      <c r="J2567" s="103">
        <v>3.2892000000000005E-2</v>
      </c>
      <c r="K2567" s="103">
        <v>3.8523999999999996E-2</v>
      </c>
    </row>
    <row r="2568" spans="4:11" ht="15.75" customHeight="1" x14ac:dyDescent="0.25">
      <c r="D2568" s="33"/>
      <c r="E2568" s="33"/>
      <c r="F2568" s="81">
        <v>40262</v>
      </c>
      <c r="G2568" s="103">
        <v>1.0792E-2</v>
      </c>
      <c r="H2568" s="103">
        <v>1.6564000000000002E-2</v>
      </c>
      <c r="I2568" s="103">
        <v>2.6308999999999999E-2</v>
      </c>
      <c r="J2568" s="103">
        <v>3.3201000000000001E-2</v>
      </c>
      <c r="K2568" s="103">
        <v>3.8776999999999999E-2</v>
      </c>
    </row>
    <row r="2569" spans="4:11" ht="15.75" customHeight="1" x14ac:dyDescent="0.25">
      <c r="D2569" s="33"/>
      <c r="E2569" s="33"/>
      <c r="F2569" s="81">
        <v>40263</v>
      </c>
      <c r="G2569" s="103">
        <v>1.0396000000000001E-2</v>
      </c>
      <c r="H2569" s="103">
        <v>1.6135999999999998E-2</v>
      </c>
      <c r="I2569" s="103">
        <v>2.5870999999999998E-2</v>
      </c>
      <c r="J2569" s="103">
        <v>3.3105000000000002E-2</v>
      </c>
      <c r="K2569" s="103">
        <v>3.8468000000000002E-2</v>
      </c>
    </row>
    <row r="2570" spans="4:11" ht="15.75" customHeight="1" x14ac:dyDescent="0.25">
      <c r="D2570" s="33"/>
      <c r="E2570" s="33"/>
      <c r="F2570" s="81">
        <v>40266</v>
      </c>
      <c r="G2570" s="103">
        <v>1.0396000000000001E-2</v>
      </c>
      <c r="H2570" s="103">
        <v>1.6191999999999998E-2</v>
      </c>
      <c r="I2570" s="103">
        <v>2.5971999999999999E-2</v>
      </c>
      <c r="J2570" s="103">
        <v>3.3256000000000001E-2</v>
      </c>
      <c r="K2570" s="103">
        <v>3.8643000000000004E-2</v>
      </c>
    </row>
    <row r="2571" spans="4:11" ht="15.75" customHeight="1" x14ac:dyDescent="0.25">
      <c r="D2571" s="33"/>
      <c r="E2571" s="33"/>
      <c r="F2571" s="81">
        <v>40267</v>
      </c>
      <c r="G2571" s="103">
        <v>1.0553999999999999E-2</v>
      </c>
      <c r="H2571" s="103">
        <v>1.6249E-2</v>
      </c>
      <c r="I2571" s="103">
        <v>2.6006000000000001E-2</v>
      </c>
      <c r="J2571" s="103">
        <v>3.3105000000000002E-2</v>
      </c>
      <c r="K2571" s="103">
        <v>3.8565999999999996E-2</v>
      </c>
    </row>
    <row r="2572" spans="4:11" ht="15.75" customHeight="1" x14ac:dyDescent="0.25">
      <c r="D2572" s="33"/>
      <c r="E2572" s="33"/>
      <c r="F2572" s="81">
        <v>40268</v>
      </c>
      <c r="G2572" s="103">
        <v>1.0158E-2</v>
      </c>
      <c r="H2572" s="103">
        <v>1.5706000000000001E-2</v>
      </c>
      <c r="I2572" s="103">
        <v>2.5434999999999999E-2</v>
      </c>
      <c r="J2572" s="103">
        <v>3.2751999999999996E-2</v>
      </c>
      <c r="K2572" s="103">
        <v>3.8256999999999999E-2</v>
      </c>
    </row>
    <row r="2573" spans="4:11" ht="15.75" customHeight="1" x14ac:dyDescent="0.25">
      <c r="D2573" s="33"/>
      <c r="E2573" s="33"/>
      <c r="F2573" s="81">
        <v>40269</v>
      </c>
      <c r="G2573" s="103">
        <v>1.0558000000000001E-2</v>
      </c>
      <c r="H2573" s="103">
        <v>1.6041E-2</v>
      </c>
      <c r="I2573" s="103">
        <v>2.5873E-2</v>
      </c>
      <c r="J2573" s="103">
        <v>3.3155999999999998E-2</v>
      </c>
      <c r="K2573" s="103">
        <v>3.8684999999999997E-2</v>
      </c>
    </row>
    <row r="2574" spans="4:11" ht="15.75" customHeight="1" x14ac:dyDescent="0.25">
      <c r="D2574" s="33"/>
      <c r="E2574" s="33"/>
      <c r="F2574" s="81">
        <v>40273</v>
      </c>
      <c r="G2574" s="103">
        <v>1.1679999999999999E-2</v>
      </c>
      <c r="H2574" s="103">
        <v>1.7420000000000001E-2</v>
      </c>
      <c r="I2574" s="103">
        <v>2.7362999999999998E-2</v>
      </c>
      <c r="J2574" s="103">
        <v>3.4504E-2</v>
      </c>
      <c r="K2574" s="103">
        <v>3.9858999999999999E-2</v>
      </c>
    </row>
    <row r="2575" spans="4:11" ht="15.75" customHeight="1" x14ac:dyDescent="0.25">
      <c r="D2575" s="33"/>
      <c r="E2575" s="33"/>
      <c r="F2575" s="81">
        <v>40274</v>
      </c>
      <c r="G2575" s="103">
        <v>1.1359999999999999E-2</v>
      </c>
      <c r="H2575" s="103">
        <v>1.7034000000000001E-2</v>
      </c>
      <c r="I2575" s="103">
        <v>2.6956000000000001E-2</v>
      </c>
      <c r="J2575" s="103">
        <v>3.4019000000000001E-2</v>
      </c>
      <c r="K2575" s="103">
        <v>3.9504999999999998E-2</v>
      </c>
    </row>
    <row r="2576" spans="4:11" ht="15.75" customHeight="1" x14ac:dyDescent="0.25">
      <c r="D2576" s="33"/>
      <c r="E2576" s="33"/>
      <c r="F2576" s="81">
        <v>40275</v>
      </c>
      <c r="G2576" s="103">
        <v>1.048E-2</v>
      </c>
      <c r="H2576" s="103">
        <v>1.6642000000000001E-2</v>
      </c>
      <c r="I2576" s="103">
        <v>2.5975999999999999E-2</v>
      </c>
      <c r="J2576" s="103">
        <v>3.3105000000000002E-2</v>
      </c>
      <c r="K2576" s="103">
        <v>3.8531000000000003E-2</v>
      </c>
    </row>
    <row r="2577" spans="4:11" ht="15.75" customHeight="1" x14ac:dyDescent="0.25">
      <c r="D2577" s="33"/>
      <c r="E2577" s="33"/>
      <c r="F2577" s="81">
        <v>40276</v>
      </c>
      <c r="G2577" s="103">
        <v>1.0641000000000001E-2</v>
      </c>
      <c r="H2577" s="103">
        <v>1.6855999999999999E-2</v>
      </c>
      <c r="I2577" s="103">
        <v>2.6347999999999996E-2</v>
      </c>
      <c r="J2577" s="103">
        <v>3.3485999999999995E-2</v>
      </c>
      <c r="K2577" s="103">
        <v>3.8900999999999998E-2</v>
      </c>
    </row>
    <row r="2578" spans="4:11" ht="15.75" customHeight="1" x14ac:dyDescent="0.25">
      <c r="D2578" s="33"/>
      <c r="E2578" s="33"/>
      <c r="F2578" s="81">
        <v>40277</v>
      </c>
      <c r="G2578" s="103">
        <v>1.0562999999999999E-2</v>
      </c>
      <c r="H2578" s="103">
        <v>1.6855999999999999E-2</v>
      </c>
      <c r="I2578" s="103">
        <v>2.6248E-2</v>
      </c>
      <c r="J2578" s="103">
        <v>3.3360000000000001E-2</v>
      </c>
      <c r="K2578" s="103">
        <v>3.8824999999999998E-2</v>
      </c>
    </row>
    <row r="2579" spans="4:11" ht="15.75" customHeight="1" x14ac:dyDescent="0.25">
      <c r="D2579" s="33"/>
      <c r="E2579" s="33"/>
      <c r="F2579" s="81">
        <v>40280</v>
      </c>
      <c r="G2579" s="103">
        <v>1.0322E-2</v>
      </c>
      <c r="H2579" s="103">
        <v>1.6482E-2</v>
      </c>
      <c r="I2579" s="103">
        <v>2.5876E-2</v>
      </c>
      <c r="J2579" s="103">
        <v>3.2902999999999995E-2</v>
      </c>
      <c r="K2579" s="103">
        <v>3.8417E-2</v>
      </c>
    </row>
    <row r="2580" spans="4:11" ht="15.75" customHeight="1" x14ac:dyDescent="0.25">
      <c r="D2580" s="33"/>
      <c r="E2580" s="33"/>
      <c r="F2580" s="81">
        <v>40281</v>
      </c>
      <c r="G2580" s="103">
        <v>1.0484E-2</v>
      </c>
      <c r="H2580" s="103">
        <v>1.6535000000000001E-2</v>
      </c>
      <c r="I2580" s="103">
        <v>2.5741E-2</v>
      </c>
      <c r="J2580" s="103">
        <v>3.2649999999999998E-2</v>
      </c>
      <c r="K2580" s="103">
        <v>3.8203999999999995E-2</v>
      </c>
    </row>
    <row r="2581" spans="4:11" ht="15.75" customHeight="1" x14ac:dyDescent="0.25">
      <c r="D2581" s="33"/>
      <c r="E2581" s="33"/>
      <c r="F2581" s="81">
        <v>40282</v>
      </c>
      <c r="G2581" s="103">
        <v>1.0484E-2</v>
      </c>
      <c r="H2581" s="103">
        <v>1.6589E-2</v>
      </c>
      <c r="I2581" s="103">
        <v>2.5977999999999998E-2</v>
      </c>
      <c r="J2581" s="103">
        <v>3.3029999999999997E-2</v>
      </c>
      <c r="K2581" s="103">
        <v>3.8593000000000002E-2</v>
      </c>
    </row>
    <row r="2582" spans="4:11" ht="15.75" customHeight="1" x14ac:dyDescent="0.25">
      <c r="D2582" s="33"/>
      <c r="E2582" s="33"/>
      <c r="F2582" s="81">
        <v>40283</v>
      </c>
      <c r="G2582" s="103">
        <v>1.008E-2</v>
      </c>
      <c r="H2582" s="103">
        <v>1.6105999999999999E-2</v>
      </c>
      <c r="I2582" s="103">
        <v>2.5436999999999998E-2</v>
      </c>
      <c r="J2582" s="103">
        <v>3.2649999999999998E-2</v>
      </c>
      <c r="K2582" s="103">
        <v>3.8321000000000001E-2</v>
      </c>
    </row>
    <row r="2583" spans="4:11" ht="15.75" customHeight="1" x14ac:dyDescent="0.25">
      <c r="D2583" s="33"/>
      <c r="E2583" s="33"/>
      <c r="F2583" s="81">
        <v>40284</v>
      </c>
      <c r="G2583" s="103">
        <v>9.5130000000000006E-3</v>
      </c>
      <c r="H2583" s="103">
        <v>1.5406E-2</v>
      </c>
      <c r="I2583" s="103">
        <v>2.4660999999999999E-2</v>
      </c>
      <c r="J2583" s="103">
        <v>3.1892000000000004E-2</v>
      </c>
      <c r="K2583" s="103">
        <v>3.7626E-2</v>
      </c>
    </row>
    <row r="2584" spans="4:11" ht="15.75" customHeight="1" x14ac:dyDescent="0.25">
      <c r="D2584" s="33"/>
      <c r="E2584" s="33"/>
      <c r="F2584" s="81">
        <v>40287</v>
      </c>
      <c r="G2584" s="103">
        <v>9.7560000000000008E-3</v>
      </c>
      <c r="H2584" s="103">
        <v>1.5779000000000001E-2</v>
      </c>
      <c r="I2584" s="103">
        <v>2.5167000000000002E-2</v>
      </c>
      <c r="J2584" s="103">
        <v>3.2295999999999998E-2</v>
      </c>
      <c r="K2584" s="103">
        <v>3.7974000000000001E-2</v>
      </c>
    </row>
    <row r="2585" spans="4:11" ht="15.75" customHeight="1" x14ac:dyDescent="0.25">
      <c r="D2585" s="33"/>
      <c r="E2585" s="33"/>
      <c r="F2585" s="81">
        <v>40288</v>
      </c>
      <c r="G2585" s="103">
        <v>1.0081E-2</v>
      </c>
      <c r="H2585" s="103">
        <v>1.61E-2</v>
      </c>
      <c r="I2585" s="103">
        <v>2.5438000000000002E-2</v>
      </c>
      <c r="J2585" s="103">
        <v>3.2446999999999997E-2</v>
      </c>
      <c r="K2585" s="103">
        <v>3.7992999999999999E-2</v>
      </c>
    </row>
    <row r="2586" spans="4:11" ht="15.75" customHeight="1" x14ac:dyDescent="0.25">
      <c r="D2586" s="33"/>
      <c r="E2586" s="33"/>
      <c r="F2586" s="81">
        <v>40289</v>
      </c>
      <c r="G2586" s="103">
        <v>9.9179999999999997E-3</v>
      </c>
      <c r="H2586" s="103">
        <v>1.583E-2</v>
      </c>
      <c r="I2586" s="103">
        <v>2.4931000000000002E-2</v>
      </c>
      <c r="J2586" s="103">
        <v>3.1841000000000001E-2</v>
      </c>
      <c r="K2586" s="103">
        <v>3.7356E-2</v>
      </c>
    </row>
    <row r="2587" spans="4:11" ht="15.75" customHeight="1" x14ac:dyDescent="0.25">
      <c r="D2587" s="33"/>
      <c r="E2587" s="33"/>
      <c r="F2587" s="81">
        <v>40290</v>
      </c>
      <c r="G2587" s="103">
        <v>1.0244E-2</v>
      </c>
      <c r="H2587" s="103">
        <v>1.6205000000000001E-2</v>
      </c>
      <c r="I2587" s="103">
        <v>2.5371000000000001E-2</v>
      </c>
      <c r="J2587" s="103">
        <v>3.2346E-2</v>
      </c>
      <c r="K2587" s="103">
        <v>3.7723E-2</v>
      </c>
    </row>
    <row r="2588" spans="4:11" ht="15.75" customHeight="1" x14ac:dyDescent="0.25">
      <c r="D2588" s="33"/>
      <c r="E2588" s="33"/>
      <c r="F2588" s="81">
        <v>40291</v>
      </c>
      <c r="G2588" s="103">
        <v>1.0656000000000001E-2</v>
      </c>
      <c r="H2588" s="103">
        <v>1.6632999999999998E-2</v>
      </c>
      <c r="I2588" s="103">
        <v>2.5880999999999998E-2</v>
      </c>
      <c r="J2588" s="103">
        <v>3.2777000000000001E-2</v>
      </c>
      <c r="K2588" s="103">
        <v>3.8092000000000001E-2</v>
      </c>
    </row>
    <row r="2589" spans="4:11" ht="15.75" customHeight="1" x14ac:dyDescent="0.25">
      <c r="D2589" s="33"/>
      <c r="E2589" s="33"/>
      <c r="F2589" s="81">
        <v>40294</v>
      </c>
      <c r="G2589" s="103">
        <v>1.0492E-2</v>
      </c>
      <c r="H2589" s="103">
        <v>1.6469999999999999E-2</v>
      </c>
      <c r="I2589" s="103">
        <v>2.5642999999999999E-2</v>
      </c>
      <c r="J2589" s="103">
        <v>3.2572999999999998E-2</v>
      </c>
      <c r="K2589" s="103">
        <v>3.8054000000000004E-2</v>
      </c>
    </row>
    <row r="2590" spans="4:11" ht="15.75" customHeight="1" x14ac:dyDescent="0.25">
      <c r="D2590" s="33"/>
      <c r="E2590" s="33"/>
      <c r="F2590" s="81">
        <v>40295</v>
      </c>
      <c r="G2590" s="103">
        <v>9.5060000000000006E-3</v>
      </c>
      <c r="H2590" s="103">
        <v>1.5280999999999999E-2</v>
      </c>
      <c r="I2590" s="103">
        <v>2.4219000000000001E-2</v>
      </c>
      <c r="J2590" s="103">
        <v>3.1158000000000002E-2</v>
      </c>
      <c r="K2590" s="103">
        <v>3.6877E-2</v>
      </c>
    </row>
    <row r="2591" spans="4:11" ht="15.75" customHeight="1" x14ac:dyDescent="0.25">
      <c r="D2591" s="33"/>
      <c r="E2591" s="33"/>
      <c r="F2591" s="81">
        <v>40296</v>
      </c>
      <c r="G2591" s="103">
        <v>1.0237000000000001E-2</v>
      </c>
      <c r="H2591" s="103">
        <v>1.5872999999999998E-2</v>
      </c>
      <c r="I2591" s="103">
        <v>2.4997999999999999E-2</v>
      </c>
      <c r="J2591" s="103">
        <v>3.2041E-2</v>
      </c>
      <c r="K2591" s="103">
        <v>3.7628000000000002E-2</v>
      </c>
    </row>
    <row r="2592" spans="4:11" ht="15.75" customHeight="1" x14ac:dyDescent="0.25">
      <c r="D2592" s="33"/>
      <c r="E2592" s="33"/>
      <c r="F2592" s="81">
        <v>40297</v>
      </c>
      <c r="G2592" s="103">
        <v>0.01</v>
      </c>
      <c r="H2592" s="103">
        <v>1.5384999999999999E-2</v>
      </c>
      <c r="I2592" s="103">
        <v>2.4766E-2</v>
      </c>
      <c r="J2592" s="103">
        <v>3.1560000000000005E-2</v>
      </c>
      <c r="K2592" s="103">
        <v>3.7242999999999998E-2</v>
      </c>
    </row>
    <row r="2593" spans="4:11" ht="15.75" customHeight="1" x14ac:dyDescent="0.25">
      <c r="D2593" s="33"/>
      <c r="E2593" s="33"/>
      <c r="F2593" s="81">
        <v>40298</v>
      </c>
      <c r="G2593" s="103">
        <v>9.6030000000000004E-3</v>
      </c>
      <c r="H2593" s="103">
        <v>1.4838E-2</v>
      </c>
      <c r="I2593" s="103">
        <v>2.4163999999999998E-2</v>
      </c>
      <c r="J2593" s="103">
        <v>3.1099000000000002E-2</v>
      </c>
      <c r="K2593" s="103">
        <v>3.6532000000000002E-2</v>
      </c>
    </row>
    <row r="2594" spans="4:11" ht="15.75" customHeight="1" x14ac:dyDescent="0.25">
      <c r="D2594" s="33"/>
      <c r="E2594" s="33"/>
      <c r="F2594" s="81">
        <v>40301</v>
      </c>
      <c r="G2594" s="103">
        <v>9.92E-3</v>
      </c>
      <c r="H2594" s="103">
        <v>1.516E-2</v>
      </c>
      <c r="I2594" s="103">
        <v>2.4565E-2</v>
      </c>
      <c r="J2594" s="103">
        <v>3.15E-2</v>
      </c>
      <c r="K2594" s="103">
        <v>3.6819999999999999E-2</v>
      </c>
    </row>
    <row r="2595" spans="4:11" ht="15.75" customHeight="1" x14ac:dyDescent="0.25">
      <c r="D2595" s="33"/>
      <c r="E2595" s="33"/>
      <c r="F2595" s="81">
        <v>40302</v>
      </c>
      <c r="G2595" s="103">
        <v>9.3629999999999998E-3</v>
      </c>
      <c r="H2595" s="103">
        <v>1.4670000000000001E-2</v>
      </c>
      <c r="I2595" s="103">
        <v>2.3762999999999999E-2</v>
      </c>
      <c r="J2595" s="103">
        <v>3.0623999999999998E-2</v>
      </c>
      <c r="K2595" s="103">
        <v>3.5901999999999996E-2</v>
      </c>
    </row>
    <row r="2596" spans="4:11" ht="15.75" customHeight="1" x14ac:dyDescent="0.25">
      <c r="D2596" s="33"/>
      <c r="E2596" s="33"/>
      <c r="F2596" s="81">
        <v>40303</v>
      </c>
      <c r="G2596" s="103">
        <v>8.567E-3</v>
      </c>
      <c r="H2596" s="103">
        <v>1.3802000000000002E-2</v>
      </c>
      <c r="I2596" s="103">
        <v>2.2898000000000002E-2</v>
      </c>
      <c r="J2596" s="103">
        <v>2.9927000000000002E-2</v>
      </c>
      <c r="K2596" s="103">
        <v>3.5388000000000003E-2</v>
      </c>
    </row>
    <row r="2597" spans="4:11" ht="15.75" customHeight="1" x14ac:dyDescent="0.25">
      <c r="D2597" s="33"/>
      <c r="E2597" s="33"/>
      <c r="F2597" s="81">
        <v>40304</v>
      </c>
      <c r="G2597" s="103">
        <v>7.8490000000000001E-3</v>
      </c>
      <c r="H2597" s="103">
        <v>1.2773000000000001E-2</v>
      </c>
      <c r="I2597" s="103">
        <v>2.1541000000000001E-2</v>
      </c>
      <c r="J2597" s="103">
        <v>2.8443E-2</v>
      </c>
      <c r="K2597" s="103">
        <v>3.3938000000000003E-2</v>
      </c>
    </row>
    <row r="2598" spans="4:11" ht="15.75" customHeight="1" x14ac:dyDescent="0.25">
      <c r="D2598" s="33"/>
      <c r="E2598" s="33"/>
      <c r="F2598" s="81">
        <v>40305</v>
      </c>
      <c r="G2598" s="103">
        <v>8.0800000000000004E-3</v>
      </c>
      <c r="H2598" s="103">
        <v>1.2921999999999999E-2</v>
      </c>
      <c r="I2598" s="103">
        <v>2.1635000000000001E-2</v>
      </c>
      <c r="J2598" s="103">
        <v>2.8660999999999999E-2</v>
      </c>
      <c r="K2598" s="103">
        <v>3.4255000000000001E-2</v>
      </c>
    </row>
    <row r="2599" spans="4:11" ht="15.75" customHeight="1" x14ac:dyDescent="0.25">
      <c r="D2599" s="33"/>
      <c r="E2599" s="33"/>
      <c r="F2599" s="81">
        <v>40308</v>
      </c>
      <c r="G2599" s="103">
        <v>8.6370000000000006E-3</v>
      </c>
      <c r="H2599" s="103">
        <v>1.3675999999999999E-2</v>
      </c>
      <c r="I2599" s="103">
        <v>2.2627000000000001E-2</v>
      </c>
      <c r="J2599" s="103">
        <v>2.9774999999999999E-2</v>
      </c>
      <c r="K2599" s="103">
        <v>3.5406E-2</v>
      </c>
    </row>
    <row r="2600" spans="4:11" ht="15.75" customHeight="1" x14ac:dyDescent="0.25">
      <c r="D2600" s="33"/>
      <c r="E2600" s="33"/>
      <c r="F2600" s="81">
        <v>40309</v>
      </c>
      <c r="G2600" s="103">
        <v>8.3149999999999995E-3</v>
      </c>
      <c r="H2600" s="103">
        <v>1.3292999999999999E-2</v>
      </c>
      <c r="I2600" s="103">
        <v>2.2327E-2</v>
      </c>
      <c r="J2600" s="103">
        <v>2.9475999999999999E-2</v>
      </c>
      <c r="K2600" s="103">
        <v>3.5234999999999995E-2</v>
      </c>
    </row>
    <row r="2601" spans="4:11" ht="15.75" customHeight="1" x14ac:dyDescent="0.25">
      <c r="D2601" s="33"/>
      <c r="E2601" s="33"/>
      <c r="F2601" s="81">
        <v>40310</v>
      </c>
      <c r="G2601" s="103">
        <v>8.633E-3</v>
      </c>
      <c r="H2601" s="103">
        <v>1.4017E-2</v>
      </c>
      <c r="I2601" s="103">
        <v>2.2789999999999998E-2</v>
      </c>
      <c r="J2601" s="103">
        <v>3.0022000000000004E-2</v>
      </c>
      <c r="K2601" s="103">
        <v>3.5709999999999999E-2</v>
      </c>
    </row>
    <row r="2602" spans="4:11" ht="15.75" customHeight="1" x14ac:dyDescent="0.25">
      <c r="D2602" s="33"/>
      <c r="E2602" s="33"/>
      <c r="F2602" s="81">
        <v>40311</v>
      </c>
      <c r="G2602" s="103">
        <v>8.2299999999999995E-3</v>
      </c>
      <c r="H2602" s="103">
        <v>1.359E-2</v>
      </c>
      <c r="I2602" s="103">
        <v>2.2423000000000002E-2</v>
      </c>
      <c r="J2602" s="103">
        <v>2.9499000000000001E-2</v>
      </c>
      <c r="K2602" s="103">
        <v>3.5261000000000001E-2</v>
      </c>
    </row>
    <row r="2603" spans="4:11" ht="15.75" customHeight="1" x14ac:dyDescent="0.25">
      <c r="D2603" s="33"/>
      <c r="E2603" s="33"/>
      <c r="F2603" s="81">
        <v>40312</v>
      </c>
      <c r="G2603" s="103">
        <v>7.8200000000000006E-3</v>
      </c>
      <c r="H2603" s="103">
        <v>1.2896000000000001E-2</v>
      </c>
      <c r="I2603" s="103">
        <v>2.1556000000000002E-2</v>
      </c>
      <c r="J2603" s="103">
        <v>2.8704E-2</v>
      </c>
      <c r="K2603" s="103">
        <v>3.4533999999999995E-2</v>
      </c>
    </row>
    <row r="2604" spans="4:11" ht="15.75" customHeight="1" x14ac:dyDescent="0.25">
      <c r="D2604" s="33"/>
      <c r="E2604" s="33"/>
      <c r="F2604" s="81">
        <v>40315</v>
      </c>
      <c r="G2604" s="103">
        <v>7.977999999999999E-3</v>
      </c>
      <c r="H2604" s="103">
        <v>1.3055000000000001E-2</v>
      </c>
      <c r="I2604" s="103">
        <v>2.1985000000000001E-2</v>
      </c>
      <c r="J2604" s="103">
        <v>2.9049999999999999E-2</v>
      </c>
      <c r="K2604" s="103">
        <v>3.4868999999999997E-2</v>
      </c>
    </row>
    <row r="2605" spans="4:11" ht="15.75" customHeight="1" x14ac:dyDescent="0.25">
      <c r="D2605" s="33"/>
      <c r="E2605" s="33"/>
      <c r="F2605" s="81">
        <v>40316</v>
      </c>
      <c r="G2605" s="103">
        <v>7.2490000000000002E-3</v>
      </c>
      <c r="H2605" s="103">
        <v>1.2041999999999999E-2</v>
      </c>
      <c r="I2605" s="103">
        <v>2.0626000000000002E-2</v>
      </c>
      <c r="J2605" s="103">
        <v>2.7789999999999999E-2</v>
      </c>
      <c r="K2605" s="103">
        <v>3.3461999999999999E-2</v>
      </c>
    </row>
    <row r="2606" spans="4:11" ht="15.75" customHeight="1" x14ac:dyDescent="0.25">
      <c r="D2606" s="33"/>
      <c r="E2606" s="33"/>
      <c r="F2606" s="81">
        <v>40317</v>
      </c>
      <c r="G2606" s="103">
        <v>7.7299999999999999E-3</v>
      </c>
      <c r="H2606" s="103">
        <v>1.2573000000000001E-2</v>
      </c>
      <c r="I2606" s="103">
        <v>2.1219000000000002E-2</v>
      </c>
      <c r="J2606" s="103">
        <v>2.8132999999999998E-2</v>
      </c>
      <c r="K2606" s="103">
        <v>3.3681999999999997E-2</v>
      </c>
    </row>
    <row r="2607" spans="4:11" ht="15.75" customHeight="1" x14ac:dyDescent="0.25">
      <c r="D2607" s="33"/>
      <c r="E2607" s="33"/>
      <c r="F2607" s="81">
        <v>40318</v>
      </c>
      <c r="G2607" s="103">
        <v>7.0789999999999994E-3</v>
      </c>
      <c r="H2607" s="103">
        <v>1.1559E-2</v>
      </c>
      <c r="I2607" s="103">
        <v>1.9831000000000001E-2</v>
      </c>
      <c r="J2607" s="103">
        <v>2.6537999999999999E-2</v>
      </c>
      <c r="K2607" s="103">
        <v>3.2126000000000002E-2</v>
      </c>
    </row>
    <row r="2608" spans="4:11" ht="15.75" customHeight="1" x14ac:dyDescent="0.25">
      <c r="D2608" s="33"/>
      <c r="E2608" s="33"/>
      <c r="F2608" s="81">
        <v>40319</v>
      </c>
      <c r="G2608" s="103">
        <v>7.6359999999999996E-3</v>
      </c>
      <c r="H2608" s="103">
        <v>1.2034E-2</v>
      </c>
      <c r="I2608" s="103">
        <v>2.0218E-2</v>
      </c>
      <c r="J2608" s="103">
        <v>2.6825999999999999E-2</v>
      </c>
      <c r="K2608" s="103">
        <v>3.2378999999999998E-2</v>
      </c>
    </row>
    <row r="2609" spans="4:11" ht="15.75" customHeight="1" x14ac:dyDescent="0.25">
      <c r="D2609" s="33"/>
      <c r="E2609" s="33"/>
      <c r="F2609" s="81">
        <v>40322</v>
      </c>
      <c r="G2609" s="103">
        <v>7.2259999999999998E-3</v>
      </c>
      <c r="H2609" s="103">
        <v>1.1712E-2</v>
      </c>
      <c r="I2609" s="103">
        <v>1.9886000000000001E-2</v>
      </c>
      <c r="J2609" s="103">
        <v>2.6434000000000003E-2</v>
      </c>
      <c r="K2609" s="103">
        <v>3.1941999999999998E-2</v>
      </c>
    </row>
    <row r="2610" spans="4:11" ht="15.75" customHeight="1" x14ac:dyDescent="0.25">
      <c r="D2610" s="33"/>
      <c r="E2610" s="33"/>
      <c r="F2610" s="81">
        <v>40323</v>
      </c>
      <c r="G2610" s="103">
        <v>7.548E-3</v>
      </c>
      <c r="H2610" s="103">
        <v>1.1977E-2</v>
      </c>
      <c r="I2610" s="103">
        <v>1.9717999999999999E-2</v>
      </c>
      <c r="J2610" s="103">
        <v>2.6091000000000003E-2</v>
      </c>
      <c r="K2610" s="103">
        <v>3.1578000000000002E-2</v>
      </c>
    </row>
    <row r="2611" spans="4:11" ht="15.75" customHeight="1" x14ac:dyDescent="0.25">
      <c r="D2611" s="33"/>
      <c r="E2611" s="33"/>
      <c r="F2611" s="81">
        <v>40324</v>
      </c>
      <c r="G2611" s="103">
        <v>8.1320000000000003E-3</v>
      </c>
      <c r="H2611" s="103">
        <v>1.2512000000000001E-2</v>
      </c>
      <c r="I2611" s="103">
        <v>2.0177999999999998E-2</v>
      </c>
      <c r="J2611" s="103">
        <v>2.6455000000000003E-2</v>
      </c>
      <c r="K2611" s="103">
        <v>3.1885999999999998E-2</v>
      </c>
    </row>
    <row r="2612" spans="4:11" ht="15.75" customHeight="1" x14ac:dyDescent="0.25">
      <c r="D2612" s="33"/>
      <c r="E2612" s="33"/>
      <c r="F2612" s="81">
        <v>40325</v>
      </c>
      <c r="G2612" s="103">
        <v>8.7650000000000002E-3</v>
      </c>
      <c r="H2612" s="103">
        <v>1.3480000000000001E-2</v>
      </c>
      <c r="I2612" s="103">
        <v>2.1913999999999999E-2</v>
      </c>
      <c r="J2612" s="103">
        <v>2.7975E-2</v>
      </c>
      <c r="K2612" s="103">
        <v>3.3605000000000003E-2</v>
      </c>
    </row>
    <row r="2613" spans="4:11" ht="15.75" customHeight="1" x14ac:dyDescent="0.25">
      <c r="D2613" s="33"/>
      <c r="E2613" s="33"/>
      <c r="F2613" s="81">
        <v>40326</v>
      </c>
      <c r="G2613" s="103">
        <v>7.6580000000000007E-3</v>
      </c>
      <c r="H2613" s="103">
        <v>1.2345E-2</v>
      </c>
      <c r="I2613" s="103">
        <v>2.0919E-2</v>
      </c>
      <c r="J2613" s="103">
        <v>2.75E-2</v>
      </c>
      <c r="K2613" s="103">
        <v>3.2922E-2</v>
      </c>
    </row>
    <row r="2614" spans="4:11" ht="15.75" customHeight="1" x14ac:dyDescent="0.25">
      <c r="D2614" s="33"/>
      <c r="E2614" s="33"/>
      <c r="F2614" s="81">
        <v>40330</v>
      </c>
      <c r="G2614" s="103">
        <v>7.6580000000000007E-3</v>
      </c>
      <c r="H2614" s="103">
        <v>1.2072000000000001E-2</v>
      </c>
      <c r="I2614" s="103">
        <v>2.0555E-2</v>
      </c>
      <c r="J2614" s="103">
        <v>2.7153999999999998E-2</v>
      </c>
      <c r="K2614" s="103">
        <v>3.2591000000000002E-2</v>
      </c>
    </row>
    <row r="2615" spans="4:11" ht="15.75" customHeight="1" x14ac:dyDescent="0.25">
      <c r="D2615" s="33"/>
      <c r="E2615" s="33"/>
      <c r="F2615" s="81">
        <v>40331</v>
      </c>
      <c r="G2615" s="103">
        <v>8.0549999999999997E-3</v>
      </c>
      <c r="H2615" s="103">
        <v>1.2666E-2</v>
      </c>
      <c r="I2615" s="103">
        <v>2.1316000000000002E-2</v>
      </c>
      <c r="J2615" s="103">
        <v>2.8045E-2</v>
      </c>
      <c r="K2615" s="103">
        <v>3.3399999999999999E-2</v>
      </c>
    </row>
    <row r="2616" spans="4:11" ht="15.75" customHeight="1" x14ac:dyDescent="0.25">
      <c r="D2616" s="33"/>
      <c r="E2616" s="33"/>
      <c r="F2616" s="81">
        <v>40332</v>
      </c>
      <c r="G2616" s="103">
        <v>8.1349999999999999E-3</v>
      </c>
      <c r="H2616" s="103">
        <v>1.2719000000000001E-2</v>
      </c>
      <c r="I2616" s="103">
        <v>2.1482000000000001E-2</v>
      </c>
      <c r="J2616" s="103">
        <v>2.8169E-2</v>
      </c>
      <c r="K2616" s="103">
        <v>3.3639000000000002E-2</v>
      </c>
    </row>
    <row r="2617" spans="4:11" ht="15.75" customHeight="1" x14ac:dyDescent="0.25">
      <c r="D2617" s="33"/>
      <c r="E2617" s="33"/>
      <c r="F2617" s="81">
        <v>40333</v>
      </c>
      <c r="G2617" s="103">
        <v>7.2610000000000001E-3</v>
      </c>
      <c r="H2617" s="103">
        <v>1.1578999999999999E-2</v>
      </c>
      <c r="I2617" s="103">
        <v>1.9826E-2</v>
      </c>
      <c r="J2617" s="103">
        <v>2.6537000000000002E-2</v>
      </c>
      <c r="K2617" s="103">
        <v>3.2023000000000003E-2</v>
      </c>
    </row>
    <row r="2618" spans="4:11" ht="15.75" customHeight="1" x14ac:dyDescent="0.25">
      <c r="D2618" s="33"/>
      <c r="E2618" s="33"/>
      <c r="F2618" s="81">
        <v>40336</v>
      </c>
      <c r="G2618" s="103">
        <v>7.1009999999999997E-3</v>
      </c>
      <c r="H2618" s="103">
        <v>1.1307000000000001E-2</v>
      </c>
      <c r="I2618" s="103">
        <v>1.9297999999999999E-2</v>
      </c>
      <c r="J2618" s="103">
        <v>2.5899000000000002E-2</v>
      </c>
      <c r="K2618" s="103">
        <v>3.1421999999999999E-2</v>
      </c>
    </row>
    <row r="2619" spans="4:11" ht="15.75" customHeight="1" x14ac:dyDescent="0.25">
      <c r="D2619" s="33"/>
      <c r="E2619" s="33"/>
      <c r="F2619" s="81">
        <v>40337</v>
      </c>
      <c r="G2619" s="103">
        <v>7.4199999999999995E-3</v>
      </c>
      <c r="H2619" s="103">
        <v>1.1738E-2</v>
      </c>
      <c r="I2619" s="103">
        <v>1.9792000000000001E-2</v>
      </c>
      <c r="J2619" s="103">
        <v>2.6314999999999998E-2</v>
      </c>
      <c r="K2619" s="103">
        <v>3.1857000000000003E-2</v>
      </c>
    </row>
    <row r="2620" spans="4:11" ht="15.75" customHeight="1" x14ac:dyDescent="0.25">
      <c r="D2620" s="33"/>
      <c r="E2620" s="33"/>
      <c r="F2620" s="81">
        <v>40338</v>
      </c>
      <c r="G2620" s="103">
        <v>7.1799999999999998E-3</v>
      </c>
      <c r="H2620" s="103">
        <v>1.1781999999999999E-2</v>
      </c>
      <c r="I2620" s="103">
        <v>1.9692000000000001E-2</v>
      </c>
      <c r="J2620" s="103">
        <v>2.6290000000000001E-2</v>
      </c>
      <c r="K2620" s="103">
        <v>3.1729E-2</v>
      </c>
    </row>
    <row r="2621" spans="4:11" ht="15.75" customHeight="1" x14ac:dyDescent="0.25">
      <c r="D2621" s="33"/>
      <c r="E2621" s="33"/>
      <c r="F2621" s="81">
        <v>40339</v>
      </c>
      <c r="G2621" s="103">
        <v>7.8200000000000006E-3</v>
      </c>
      <c r="H2621" s="103">
        <v>1.2848E-2</v>
      </c>
      <c r="I2621" s="103">
        <v>2.1116000000000003E-2</v>
      </c>
      <c r="J2621" s="103">
        <v>2.7698E-2</v>
      </c>
      <c r="K2621" s="103">
        <v>3.3193E-2</v>
      </c>
    </row>
    <row r="2622" spans="4:11" ht="15.75" customHeight="1" x14ac:dyDescent="0.25">
      <c r="D2622" s="33"/>
      <c r="E2622" s="33"/>
      <c r="F2622" s="81">
        <v>40340</v>
      </c>
      <c r="G2622" s="103">
        <v>7.2589999999999998E-3</v>
      </c>
      <c r="H2622" s="103">
        <v>1.2154E-2</v>
      </c>
      <c r="I2622" s="103">
        <v>2.0285000000000001E-2</v>
      </c>
      <c r="J2622" s="103">
        <v>2.6831000000000001E-2</v>
      </c>
      <c r="K2622" s="103">
        <v>3.2346E-2</v>
      </c>
    </row>
    <row r="2623" spans="4:11" ht="15.75" customHeight="1" x14ac:dyDescent="0.25">
      <c r="D2623" s="33"/>
      <c r="E2623" s="33"/>
      <c r="F2623" s="81">
        <v>40343</v>
      </c>
      <c r="G2623" s="103">
        <v>7.2579999999999997E-3</v>
      </c>
      <c r="H2623" s="103">
        <v>1.2154E-2</v>
      </c>
      <c r="I2623" s="103">
        <v>2.0316999999999998E-2</v>
      </c>
      <c r="J2623" s="103">
        <v>2.7028E-2</v>
      </c>
      <c r="K2623" s="103">
        <v>3.2529000000000002E-2</v>
      </c>
    </row>
    <row r="2624" spans="4:11" ht="15.75" customHeight="1" x14ac:dyDescent="0.25">
      <c r="D2624" s="33"/>
      <c r="E2624" s="33"/>
      <c r="F2624" s="81">
        <v>40344</v>
      </c>
      <c r="G2624" s="103">
        <v>7.4999999999999997E-3</v>
      </c>
      <c r="H2624" s="103">
        <v>1.2421999999999999E-2</v>
      </c>
      <c r="I2624" s="103">
        <v>2.0749E-2</v>
      </c>
      <c r="J2624" s="103">
        <v>2.7548E-2</v>
      </c>
      <c r="K2624" s="103">
        <v>3.3024999999999999E-2</v>
      </c>
    </row>
    <row r="2625" spans="4:11" ht="15.75" customHeight="1" x14ac:dyDescent="0.25">
      <c r="D2625" s="33"/>
      <c r="E2625" s="33"/>
      <c r="F2625" s="81">
        <v>40345</v>
      </c>
      <c r="G2625" s="103">
        <v>7.2579999999999997E-3</v>
      </c>
      <c r="H2625" s="103">
        <v>1.2156E-2</v>
      </c>
      <c r="I2625" s="103">
        <v>2.0449000000000002E-2</v>
      </c>
      <c r="J2625" s="103">
        <v>2.7151000000000002E-2</v>
      </c>
      <c r="K2625" s="103">
        <v>3.2600999999999998E-2</v>
      </c>
    </row>
    <row r="2626" spans="4:11" ht="15.75" customHeight="1" x14ac:dyDescent="0.25">
      <c r="D2626" s="33"/>
      <c r="E2626" s="33"/>
      <c r="F2626" s="81">
        <v>40346</v>
      </c>
      <c r="G2626" s="103">
        <v>7.0150000000000004E-3</v>
      </c>
      <c r="H2626" s="103">
        <v>1.1782999999999998E-2</v>
      </c>
      <c r="I2626" s="103">
        <v>1.9817999999999999E-2</v>
      </c>
      <c r="J2626" s="103">
        <v>2.6533000000000001E-2</v>
      </c>
      <c r="K2626" s="103">
        <v>3.1886999999999999E-2</v>
      </c>
    </row>
    <row r="2627" spans="4:11" ht="15.75" customHeight="1" x14ac:dyDescent="0.25">
      <c r="D2627" s="33"/>
      <c r="E2627" s="33"/>
      <c r="F2627" s="81">
        <v>40347</v>
      </c>
      <c r="G2627" s="103">
        <v>7.0940000000000005E-3</v>
      </c>
      <c r="H2627" s="103">
        <v>1.1998E-2</v>
      </c>
      <c r="I2627" s="103">
        <v>2.0114E-2</v>
      </c>
      <c r="J2627" s="103">
        <v>2.6827999999999998E-2</v>
      </c>
      <c r="K2627" s="103">
        <v>3.2195000000000001E-2</v>
      </c>
    </row>
    <row r="2628" spans="4:11" ht="15.75" customHeight="1" x14ac:dyDescent="0.25">
      <c r="D2628" s="33"/>
      <c r="E2628" s="33"/>
      <c r="F2628" s="81">
        <v>40350</v>
      </c>
      <c r="G2628" s="103">
        <v>7.0930000000000003E-3</v>
      </c>
      <c r="H2628" s="103">
        <v>1.1998999999999999E-2</v>
      </c>
      <c r="I2628" s="103">
        <v>2.0247000000000001E-2</v>
      </c>
      <c r="J2628" s="103">
        <v>2.7050999999999999E-2</v>
      </c>
      <c r="K2628" s="103">
        <v>3.2413999999999998E-2</v>
      </c>
    </row>
    <row r="2629" spans="4:11" ht="15.75" customHeight="1" x14ac:dyDescent="0.25">
      <c r="D2629" s="33"/>
      <c r="E2629" s="33"/>
      <c r="F2629" s="81">
        <v>40351</v>
      </c>
      <c r="G2629" s="103">
        <v>6.7679999999999997E-3</v>
      </c>
      <c r="H2629" s="103">
        <v>1.1464E-2</v>
      </c>
      <c r="I2629" s="103">
        <v>1.9646999999999998E-2</v>
      </c>
      <c r="J2629" s="103">
        <v>2.6259000000000001E-2</v>
      </c>
      <c r="K2629" s="103">
        <v>3.1663999999999998E-2</v>
      </c>
    </row>
    <row r="2630" spans="4:11" ht="15.75" customHeight="1" x14ac:dyDescent="0.25">
      <c r="D2630" s="33"/>
      <c r="E2630" s="33"/>
      <c r="F2630" s="81">
        <v>40352</v>
      </c>
      <c r="G2630" s="103">
        <v>6.7229999999999998E-3</v>
      </c>
      <c r="H2630" s="103">
        <v>1.1035999999999999E-2</v>
      </c>
      <c r="I2630" s="103">
        <v>1.9181999999999998E-2</v>
      </c>
      <c r="J2630" s="103">
        <v>2.5790999999999998E-2</v>
      </c>
      <c r="K2630" s="103">
        <v>3.1190000000000002E-2</v>
      </c>
    </row>
    <row r="2631" spans="4:11" ht="15.75" customHeight="1" x14ac:dyDescent="0.25">
      <c r="D2631" s="33"/>
      <c r="E2631" s="33"/>
      <c r="F2631" s="81">
        <v>40353</v>
      </c>
      <c r="G2631" s="103">
        <v>6.8019999999999999E-3</v>
      </c>
      <c r="H2631" s="103">
        <v>1.0982E-2</v>
      </c>
      <c r="I2631" s="103">
        <v>1.9474999999999999E-2</v>
      </c>
      <c r="J2631" s="103">
        <v>2.5961999999999999E-2</v>
      </c>
      <c r="K2631" s="103">
        <v>3.1371000000000003E-2</v>
      </c>
    </row>
    <row r="2632" spans="4:11" ht="15.75" customHeight="1" x14ac:dyDescent="0.25">
      <c r="D2632" s="33"/>
      <c r="E2632" s="33"/>
      <c r="F2632" s="81">
        <v>40354</v>
      </c>
      <c r="G2632" s="103">
        <v>6.4859999999999996E-3</v>
      </c>
      <c r="H2632" s="103">
        <v>1.0551999999999999E-2</v>
      </c>
      <c r="I2632" s="103">
        <v>1.9012999999999999E-2</v>
      </c>
      <c r="J2632" s="103">
        <v>2.5710999999999998E-2</v>
      </c>
      <c r="K2632" s="103">
        <v>3.1078000000000001E-2</v>
      </c>
    </row>
    <row r="2633" spans="4:11" ht="15.75" customHeight="1" x14ac:dyDescent="0.25">
      <c r="D2633" s="33"/>
      <c r="E2633" s="33"/>
      <c r="F2633" s="81">
        <v>40357</v>
      </c>
      <c r="G2633" s="103">
        <v>6.2500000000000003E-3</v>
      </c>
      <c r="H2633" s="103">
        <v>1.0069E-2</v>
      </c>
      <c r="I2633" s="103">
        <v>1.8257000000000002E-2</v>
      </c>
      <c r="J2633" s="103">
        <v>2.4804E-2</v>
      </c>
      <c r="K2633" s="103">
        <v>3.0210000000000001E-2</v>
      </c>
    </row>
    <row r="2634" spans="4:11" ht="15.75" customHeight="1" x14ac:dyDescent="0.25">
      <c r="D2634" s="33"/>
      <c r="E2634" s="33"/>
      <c r="F2634" s="81">
        <v>40358</v>
      </c>
      <c r="G2634" s="103">
        <v>5.9350000000000002E-3</v>
      </c>
      <c r="H2634" s="103">
        <v>9.5849999999999998E-3</v>
      </c>
      <c r="I2634" s="103">
        <v>1.7668E-2</v>
      </c>
      <c r="J2634" s="103">
        <v>2.4219000000000001E-2</v>
      </c>
      <c r="K2634" s="103">
        <v>2.9491E-2</v>
      </c>
    </row>
    <row r="2635" spans="4:11" ht="15.75" customHeight="1" x14ac:dyDescent="0.25">
      <c r="D2635" s="33"/>
      <c r="E2635" s="33"/>
      <c r="F2635" s="81">
        <v>40359</v>
      </c>
      <c r="G2635" s="103">
        <v>6.0140000000000002E-3</v>
      </c>
      <c r="H2635" s="103">
        <v>9.6380000000000007E-3</v>
      </c>
      <c r="I2635" s="103">
        <v>1.7733000000000002E-2</v>
      </c>
      <c r="J2635" s="103">
        <v>2.4121E-2</v>
      </c>
      <c r="K2635" s="103">
        <v>2.9310999999999997E-2</v>
      </c>
    </row>
    <row r="2636" spans="4:11" ht="15.75" customHeight="1" x14ac:dyDescent="0.25">
      <c r="D2636" s="33"/>
      <c r="E2636" s="33"/>
      <c r="F2636" s="81">
        <v>40360</v>
      </c>
      <c r="G2636" s="103">
        <v>6.2500000000000003E-3</v>
      </c>
      <c r="H2636" s="103">
        <v>9.9579999999999998E-3</v>
      </c>
      <c r="I2636" s="103">
        <v>1.8027000000000001E-2</v>
      </c>
      <c r="J2636" s="103">
        <v>2.4340000000000001E-2</v>
      </c>
      <c r="K2636" s="103">
        <v>2.947E-2</v>
      </c>
    </row>
    <row r="2637" spans="4:11" ht="15.75" customHeight="1" x14ac:dyDescent="0.25">
      <c r="D2637" s="33"/>
      <c r="E2637" s="33"/>
      <c r="F2637" s="81">
        <v>40361</v>
      </c>
      <c r="G2637" s="103">
        <v>6.2500000000000003E-3</v>
      </c>
      <c r="H2637" s="103">
        <v>1.0115000000000001E-2</v>
      </c>
      <c r="I2637" s="103">
        <v>1.8157E-2</v>
      </c>
      <c r="J2637" s="103">
        <v>2.4607999999999998E-2</v>
      </c>
      <c r="K2637" s="103">
        <v>2.9769999999999998E-2</v>
      </c>
    </row>
    <row r="2638" spans="4:11" ht="15.75" customHeight="1" x14ac:dyDescent="0.25">
      <c r="D2638" s="33"/>
      <c r="E2638" s="33"/>
      <c r="F2638" s="81">
        <v>40365</v>
      </c>
      <c r="G2638" s="103">
        <v>6.0910000000000001E-3</v>
      </c>
      <c r="H2638" s="103">
        <v>9.6810000000000004E-3</v>
      </c>
      <c r="I2638" s="103">
        <v>1.7565000000000001E-2</v>
      </c>
      <c r="J2638" s="103">
        <v>2.3997000000000001E-2</v>
      </c>
      <c r="K2638" s="103">
        <v>2.9302000000000002E-2</v>
      </c>
    </row>
    <row r="2639" spans="4:11" ht="15.75" customHeight="1" x14ac:dyDescent="0.25">
      <c r="D2639" s="33"/>
      <c r="E2639" s="33"/>
      <c r="F2639" s="81">
        <v>40366</v>
      </c>
      <c r="G2639" s="103">
        <v>6.2500000000000003E-3</v>
      </c>
      <c r="H2639" s="103">
        <v>9.8429999999999993E-3</v>
      </c>
      <c r="I2639" s="103">
        <v>1.7794000000000001E-2</v>
      </c>
      <c r="J2639" s="103">
        <v>2.4412E-2</v>
      </c>
      <c r="K2639" s="103">
        <v>2.9803000000000003E-2</v>
      </c>
    </row>
    <row r="2640" spans="4:11" ht="15.75" customHeight="1" x14ac:dyDescent="0.25">
      <c r="D2640" s="33"/>
      <c r="E2640" s="33"/>
      <c r="F2640" s="81">
        <v>40367</v>
      </c>
      <c r="G2640" s="103">
        <v>6.1700000000000001E-3</v>
      </c>
      <c r="H2640" s="103">
        <v>1.0003999999999999E-2</v>
      </c>
      <c r="I2640" s="103">
        <v>1.8123E-2</v>
      </c>
      <c r="J2640" s="103">
        <v>2.4851999999999999E-2</v>
      </c>
      <c r="K2640" s="103">
        <v>3.0306000000000003E-2</v>
      </c>
    </row>
    <row r="2641" spans="4:11" ht="15.75" customHeight="1" x14ac:dyDescent="0.25">
      <c r="D2641" s="33"/>
      <c r="E2641" s="33"/>
      <c r="F2641" s="81">
        <v>40368</v>
      </c>
      <c r="G2641" s="103">
        <v>6.2500000000000003E-3</v>
      </c>
      <c r="H2641" s="103">
        <v>1.0109E-2</v>
      </c>
      <c r="I2641" s="103">
        <v>1.8352999999999998E-2</v>
      </c>
      <c r="J2641" s="103">
        <v>2.5072999999999998E-2</v>
      </c>
      <c r="K2641" s="103">
        <v>3.0520000000000002E-2</v>
      </c>
    </row>
    <row r="2642" spans="4:11" ht="15.75" customHeight="1" x14ac:dyDescent="0.25">
      <c r="D2642" s="33"/>
      <c r="E2642" s="33"/>
      <c r="F2642" s="81">
        <v>40371</v>
      </c>
      <c r="G2642" s="103">
        <v>6.4900000000000001E-3</v>
      </c>
      <c r="H2642" s="103">
        <v>1.0324999999999999E-2</v>
      </c>
      <c r="I2642" s="103">
        <v>1.8452E-2</v>
      </c>
      <c r="J2642" s="103">
        <v>2.5048000000000001E-2</v>
      </c>
      <c r="K2642" s="103">
        <v>3.0628000000000002E-2</v>
      </c>
    </row>
    <row r="2643" spans="4:11" ht="15.75" customHeight="1" x14ac:dyDescent="0.25">
      <c r="D2643" s="33"/>
      <c r="E2643" s="33"/>
      <c r="F2643" s="81">
        <v>40372</v>
      </c>
      <c r="G2643" s="103">
        <v>6.6510000000000007E-3</v>
      </c>
      <c r="H2643" s="103">
        <v>1.0955999999999999E-2</v>
      </c>
      <c r="I2643" s="103">
        <v>1.8948E-2</v>
      </c>
      <c r="J2643" s="103">
        <v>2.5665E-2</v>
      </c>
      <c r="K2643" s="103">
        <v>3.1208E-2</v>
      </c>
    </row>
    <row r="2644" spans="4:11" ht="15.75" customHeight="1" x14ac:dyDescent="0.25">
      <c r="D2644" s="33"/>
      <c r="E2644" s="33"/>
      <c r="F2644" s="81">
        <v>40373</v>
      </c>
      <c r="G2644" s="103">
        <v>6.0089999999999996E-3</v>
      </c>
      <c r="H2644" s="103">
        <v>1.0159E-2</v>
      </c>
      <c r="I2644" s="103">
        <v>1.8055000000000002E-2</v>
      </c>
      <c r="J2644" s="103">
        <v>2.4777999999999998E-2</v>
      </c>
      <c r="K2644" s="103">
        <v>3.0426000000000002E-2</v>
      </c>
    </row>
    <row r="2645" spans="4:11" ht="15.75" customHeight="1" x14ac:dyDescent="0.25">
      <c r="D2645" s="33"/>
      <c r="E2645" s="33"/>
      <c r="F2645" s="81">
        <v>40374</v>
      </c>
      <c r="G2645" s="103">
        <v>6.0080000000000003E-3</v>
      </c>
      <c r="H2645" s="103">
        <v>9.894E-3</v>
      </c>
      <c r="I2645" s="103">
        <v>1.7559000000000002E-2</v>
      </c>
      <c r="J2645" s="103">
        <v>2.4312E-2</v>
      </c>
      <c r="K2645" s="103">
        <v>2.9937000000000002E-2</v>
      </c>
    </row>
    <row r="2646" spans="4:11" ht="15.75" customHeight="1" x14ac:dyDescent="0.25">
      <c r="D2646" s="33"/>
      <c r="E2646" s="33"/>
      <c r="F2646" s="81">
        <v>40375</v>
      </c>
      <c r="G2646" s="103">
        <v>5.8460000000000005E-3</v>
      </c>
      <c r="H2646" s="103">
        <v>9.2029999999999994E-3</v>
      </c>
      <c r="I2646" s="103">
        <v>1.6669E-2</v>
      </c>
      <c r="J2646" s="103">
        <v>2.3382E-2</v>
      </c>
      <c r="K2646" s="103">
        <v>2.9215000000000001E-2</v>
      </c>
    </row>
    <row r="2647" spans="4:11" ht="15.75" customHeight="1" x14ac:dyDescent="0.25">
      <c r="D2647" s="33"/>
      <c r="E2647" s="33"/>
      <c r="F2647" s="81">
        <v>40378</v>
      </c>
      <c r="G2647" s="103">
        <v>5.8450000000000004E-3</v>
      </c>
      <c r="H2647" s="103">
        <v>9.4149999999999998E-3</v>
      </c>
      <c r="I2647" s="103">
        <v>1.6996000000000001E-2</v>
      </c>
      <c r="J2647" s="103">
        <v>2.3698999999999998E-2</v>
      </c>
      <c r="K2647" s="103">
        <v>2.9537000000000001E-2</v>
      </c>
    </row>
    <row r="2648" spans="4:11" ht="15.75" customHeight="1" x14ac:dyDescent="0.25">
      <c r="D2648" s="33"/>
      <c r="E2648" s="33"/>
      <c r="F2648" s="81">
        <v>40379</v>
      </c>
      <c r="G2648" s="103">
        <v>5.764E-3</v>
      </c>
      <c r="H2648" s="103">
        <v>9.3080000000000003E-3</v>
      </c>
      <c r="I2648" s="103">
        <v>1.6864000000000001E-2</v>
      </c>
      <c r="J2648" s="103">
        <v>2.3649E-2</v>
      </c>
      <c r="K2648" s="103">
        <v>2.9481E-2</v>
      </c>
    </row>
    <row r="2649" spans="4:11" ht="15.75" customHeight="1" x14ac:dyDescent="0.25">
      <c r="D2649" s="33"/>
      <c r="E2649" s="33"/>
      <c r="F2649" s="81">
        <v>40380</v>
      </c>
      <c r="G2649" s="103">
        <v>5.5200000000000006E-3</v>
      </c>
      <c r="H2649" s="103">
        <v>8.9350000000000002E-3</v>
      </c>
      <c r="I2649" s="103">
        <v>1.6402E-2</v>
      </c>
      <c r="J2649" s="103">
        <v>2.3088000000000001E-2</v>
      </c>
      <c r="K2649" s="103">
        <v>2.8782000000000002E-2</v>
      </c>
    </row>
    <row r="2650" spans="4:11" ht="15.75" customHeight="1" x14ac:dyDescent="0.25">
      <c r="D2650" s="33"/>
      <c r="E2650" s="33"/>
      <c r="F2650" s="81">
        <v>40381</v>
      </c>
      <c r="G2650" s="103">
        <v>5.6000000000000008E-3</v>
      </c>
      <c r="H2650" s="103">
        <v>9.0939999999999997E-3</v>
      </c>
      <c r="I2650" s="103">
        <v>1.6730000000000002E-2</v>
      </c>
      <c r="J2650" s="103">
        <v>2.3623999999999999E-2</v>
      </c>
      <c r="K2650" s="103">
        <v>2.9352999999999997E-2</v>
      </c>
    </row>
    <row r="2651" spans="4:11" ht="15.75" customHeight="1" x14ac:dyDescent="0.25">
      <c r="D2651" s="33"/>
      <c r="E2651" s="33"/>
      <c r="F2651" s="81">
        <v>40382</v>
      </c>
      <c r="G2651" s="103">
        <v>5.8420000000000008E-3</v>
      </c>
      <c r="H2651" s="103">
        <v>9.4120000000000002E-3</v>
      </c>
      <c r="I2651" s="103">
        <v>1.7321E-2</v>
      </c>
      <c r="J2651" s="103">
        <v>2.4235000000000003E-2</v>
      </c>
      <c r="K2651" s="103">
        <v>2.9943000000000001E-2</v>
      </c>
    </row>
    <row r="2652" spans="4:11" ht="15.75" customHeight="1" x14ac:dyDescent="0.25">
      <c r="D2652" s="33"/>
      <c r="E2652" s="33"/>
      <c r="F2652" s="81">
        <v>40385</v>
      </c>
      <c r="G2652" s="103">
        <v>5.8409999999999998E-3</v>
      </c>
      <c r="H2652" s="103">
        <v>9.4649999999999995E-3</v>
      </c>
      <c r="I2652" s="103">
        <v>1.7254000000000002E-2</v>
      </c>
      <c r="J2652" s="103">
        <v>2.4209999999999999E-2</v>
      </c>
      <c r="K2652" s="103">
        <v>2.9923999999999999E-2</v>
      </c>
    </row>
    <row r="2653" spans="4:11" ht="15.75" customHeight="1" x14ac:dyDescent="0.25">
      <c r="D2653" s="33"/>
      <c r="E2653" s="33"/>
      <c r="F2653" s="81">
        <v>40386</v>
      </c>
      <c r="G2653" s="103">
        <v>6.332E-3</v>
      </c>
      <c r="H2653" s="103">
        <v>1.0053000000000001E-2</v>
      </c>
      <c r="I2653" s="103">
        <v>1.7883E-2</v>
      </c>
      <c r="J2653" s="103">
        <v>2.4801000000000004E-2</v>
      </c>
      <c r="K2653" s="103">
        <v>3.0485000000000002E-2</v>
      </c>
    </row>
    <row r="2654" spans="4:11" ht="15.75" customHeight="1" x14ac:dyDescent="0.25">
      <c r="D2654" s="33"/>
      <c r="E2654" s="33"/>
      <c r="F2654" s="81">
        <v>40387</v>
      </c>
      <c r="G2654" s="103">
        <v>6.0919999999999993E-3</v>
      </c>
      <c r="H2654" s="103">
        <v>9.3030000000000005E-3</v>
      </c>
      <c r="I2654" s="103">
        <v>1.6955000000000001E-2</v>
      </c>
      <c r="J2654" s="103">
        <v>2.3938999999999998E-2</v>
      </c>
      <c r="K2654" s="103">
        <v>2.9849999999999998E-2</v>
      </c>
    </row>
    <row r="2655" spans="4:11" ht="15.75" customHeight="1" x14ac:dyDescent="0.25">
      <c r="D2655" s="33"/>
      <c r="E2655" s="33"/>
      <c r="F2655" s="81">
        <v>40388</v>
      </c>
      <c r="G2655" s="103">
        <v>5.777E-3</v>
      </c>
      <c r="H2655" s="103">
        <v>8.7670000000000005E-3</v>
      </c>
      <c r="I2655" s="103">
        <v>1.6584000000000002E-2</v>
      </c>
      <c r="J2655" s="103">
        <v>2.3595999999999999E-2</v>
      </c>
      <c r="K2655" s="103">
        <v>2.9794000000000001E-2</v>
      </c>
    </row>
    <row r="2656" spans="4:11" ht="15.75" customHeight="1" x14ac:dyDescent="0.25">
      <c r="D2656" s="33"/>
      <c r="E2656" s="33"/>
      <c r="F2656" s="81">
        <v>40389</v>
      </c>
      <c r="G2656" s="103">
        <v>5.4610000000000006E-3</v>
      </c>
      <c r="H2656" s="103">
        <v>8.2279999999999992E-3</v>
      </c>
      <c r="I2656" s="103">
        <v>1.5963999999999999E-2</v>
      </c>
      <c r="J2656" s="103">
        <v>2.3019999999999999E-2</v>
      </c>
      <c r="K2656" s="103">
        <v>2.9051999999999998E-2</v>
      </c>
    </row>
    <row r="2657" spans="4:11" ht="15.75" customHeight="1" x14ac:dyDescent="0.25">
      <c r="D2657" s="33"/>
      <c r="E2657" s="33"/>
      <c r="F2657" s="81">
        <v>40392</v>
      </c>
      <c r="G2657" s="103">
        <v>5.5389999999999997E-3</v>
      </c>
      <c r="H2657" s="103">
        <v>8.3870000000000004E-3</v>
      </c>
      <c r="I2657" s="103">
        <v>1.6354999999999998E-2</v>
      </c>
      <c r="J2657" s="103">
        <v>2.3481999999999999E-2</v>
      </c>
      <c r="K2657" s="103">
        <v>2.9609E-2</v>
      </c>
    </row>
    <row r="2658" spans="4:11" ht="15.75" customHeight="1" x14ac:dyDescent="0.25">
      <c r="D2658" s="33"/>
      <c r="E2658" s="33"/>
      <c r="F2658" s="81">
        <v>40393</v>
      </c>
      <c r="G2658" s="103">
        <v>5.3010000000000002E-3</v>
      </c>
      <c r="H2658" s="103">
        <v>7.796E-3</v>
      </c>
      <c r="I2658" s="103">
        <v>1.5475000000000001E-2</v>
      </c>
      <c r="J2658" s="103">
        <v>2.2681E-2</v>
      </c>
      <c r="K2658" s="103">
        <v>2.9085E-2</v>
      </c>
    </row>
    <row r="2659" spans="4:11" ht="15.75" customHeight="1" x14ac:dyDescent="0.25">
      <c r="D2659" s="33"/>
      <c r="E2659" s="33"/>
      <c r="F2659" s="81">
        <v>40394</v>
      </c>
      <c r="G2659" s="103">
        <v>5.6159999999999995E-3</v>
      </c>
      <c r="H2659" s="103">
        <v>8.2760000000000004E-3</v>
      </c>
      <c r="I2659" s="103">
        <v>1.6060000000000001E-2</v>
      </c>
      <c r="J2659" s="103">
        <v>2.3214000000000002E-2</v>
      </c>
      <c r="K2659" s="103">
        <v>2.9498000000000003E-2</v>
      </c>
    </row>
    <row r="2660" spans="4:11" ht="15.75" customHeight="1" x14ac:dyDescent="0.25">
      <c r="D2660" s="33"/>
      <c r="E2660" s="33"/>
      <c r="F2660" s="81">
        <v>40395</v>
      </c>
      <c r="G2660" s="103">
        <v>5.2990000000000008E-3</v>
      </c>
      <c r="H2660" s="103">
        <v>7.8989999999999998E-3</v>
      </c>
      <c r="I2660" s="103">
        <v>1.5668000000000001E-2</v>
      </c>
      <c r="J2660" s="103">
        <v>2.2751999999999998E-2</v>
      </c>
      <c r="K2660" s="103">
        <v>2.9010999999999999E-2</v>
      </c>
    </row>
    <row r="2661" spans="4:11" ht="15.75" customHeight="1" x14ac:dyDescent="0.25">
      <c r="D2661" s="33"/>
      <c r="E2661" s="33"/>
      <c r="F2661" s="81">
        <v>40396</v>
      </c>
      <c r="G2661" s="103">
        <v>5.0560000000000006E-3</v>
      </c>
      <c r="H2661" s="103">
        <v>7.5170000000000002E-3</v>
      </c>
      <c r="I2661" s="103">
        <v>1.5045999999999999E-2</v>
      </c>
      <c r="J2661" s="103">
        <v>2.1953E-2</v>
      </c>
      <c r="K2661" s="103">
        <v>2.8166000000000004E-2</v>
      </c>
    </row>
    <row r="2662" spans="4:11" ht="15.75" customHeight="1" x14ac:dyDescent="0.25">
      <c r="D2662" s="33"/>
      <c r="E2662" s="33"/>
      <c r="F2662" s="81">
        <v>40399</v>
      </c>
      <c r="G2662" s="103">
        <v>5.293E-3</v>
      </c>
      <c r="H2662" s="103">
        <v>7.8910000000000004E-3</v>
      </c>
      <c r="I2662" s="103">
        <v>1.524E-2</v>
      </c>
      <c r="J2662" s="103">
        <v>2.2097000000000002E-2</v>
      </c>
      <c r="K2662" s="103">
        <v>2.8288999999999998E-2</v>
      </c>
    </row>
    <row r="2663" spans="4:11" ht="15.75" customHeight="1" x14ac:dyDescent="0.25">
      <c r="D2663" s="33"/>
      <c r="E2663" s="33"/>
      <c r="F2663" s="81">
        <v>40400</v>
      </c>
      <c r="G2663" s="103">
        <v>5.2119999999999996E-3</v>
      </c>
      <c r="H2663" s="103">
        <v>7.5119999999999996E-3</v>
      </c>
      <c r="I2663" s="103">
        <v>1.4491E-2</v>
      </c>
      <c r="J2663" s="103">
        <v>2.1277000000000001E-2</v>
      </c>
      <c r="K2663" s="103">
        <v>2.7592999999999999E-2</v>
      </c>
    </row>
    <row r="2664" spans="4:11" ht="15.75" customHeight="1" x14ac:dyDescent="0.25">
      <c r="D2664" s="33"/>
      <c r="E2664" s="33"/>
      <c r="F2664" s="81">
        <v>40401</v>
      </c>
      <c r="G2664" s="103">
        <v>5.1310000000000001E-3</v>
      </c>
      <c r="H2664" s="103">
        <v>7.7640000000000001E-3</v>
      </c>
      <c r="I2664" s="103">
        <v>1.4295E-2</v>
      </c>
      <c r="J2664" s="103">
        <v>2.0628999999999998E-2</v>
      </c>
      <c r="K2664" s="103">
        <v>2.6814000000000001E-2</v>
      </c>
    </row>
    <row r="2665" spans="4:11" ht="15.75" customHeight="1" x14ac:dyDescent="0.25">
      <c r="D2665" s="33"/>
      <c r="E2665" s="33"/>
      <c r="F2665" s="81">
        <v>40402</v>
      </c>
      <c r="G2665" s="103">
        <v>5.3690000000000005E-3</v>
      </c>
      <c r="H2665" s="103">
        <v>8.1869999999999998E-3</v>
      </c>
      <c r="I2665" s="103">
        <v>1.4813E-2</v>
      </c>
      <c r="J2665" s="103">
        <v>2.1034999999999998E-2</v>
      </c>
      <c r="K2665" s="103">
        <v>2.7454999999999997E-2</v>
      </c>
    </row>
    <row r="2666" spans="4:11" ht="15.75" customHeight="1" x14ac:dyDescent="0.25">
      <c r="D2666" s="33"/>
      <c r="E2666" s="33"/>
      <c r="F2666" s="81">
        <v>40403</v>
      </c>
      <c r="G2666" s="103">
        <v>5.2849999999999998E-3</v>
      </c>
      <c r="H2666" s="103">
        <v>8.0289999999999997E-3</v>
      </c>
      <c r="I2666" s="103">
        <v>1.4515999999999999E-2</v>
      </c>
      <c r="J2666" s="103">
        <v>2.0552000000000001E-2</v>
      </c>
      <c r="K2666" s="103">
        <v>2.6716000000000004E-2</v>
      </c>
    </row>
    <row r="2667" spans="4:11" ht="15.75" customHeight="1" x14ac:dyDescent="0.25">
      <c r="D2667" s="33"/>
      <c r="E2667" s="33"/>
      <c r="F2667" s="81">
        <v>40406</v>
      </c>
      <c r="G2667" s="103">
        <v>4.8019999999999998E-3</v>
      </c>
      <c r="H2667" s="103">
        <v>7.4999999999999997E-3</v>
      </c>
      <c r="I2667" s="103">
        <v>1.38E-2</v>
      </c>
      <c r="J2667" s="103">
        <v>1.9715E-2</v>
      </c>
      <c r="K2667" s="103">
        <v>2.5626000000000003E-2</v>
      </c>
    </row>
    <row r="2668" spans="4:11" ht="15.75" customHeight="1" x14ac:dyDescent="0.25">
      <c r="D2668" s="33"/>
      <c r="E2668" s="33"/>
      <c r="F2668" s="81">
        <v>40407</v>
      </c>
      <c r="G2668" s="103">
        <v>4.9610000000000001E-3</v>
      </c>
      <c r="H2668" s="103">
        <v>7.659E-3</v>
      </c>
      <c r="I2668" s="103">
        <v>1.4285000000000001E-2</v>
      </c>
      <c r="J2668" s="103">
        <v>2.043E-2</v>
      </c>
      <c r="K2668" s="103">
        <v>2.6320999999999997E-2</v>
      </c>
    </row>
    <row r="2669" spans="4:11" ht="15.75" customHeight="1" x14ac:dyDescent="0.25">
      <c r="D2669" s="33"/>
      <c r="E2669" s="33"/>
      <c r="F2669" s="81">
        <v>40408</v>
      </c>
      <c r="G2669" s="103">
        <v>4.9589999999999999E-3</v>
      </c>
      <c r="H2669" s="103">
        <v>7.659E-3</v>
      </c>
      <c r="I2669" s="103">
        <v>1.4348000000000001E-2</v>
      </c>
      <c r="J2669" s="103">
        <v>2.0381E-2</v>
      </c>
      <c r="K2669" s="103">
        <v>2.6320999999999997E-2</v>
      </c>
    </row>
    <row r="2670" spans="4:11" ht="15.75" customHeight="1" x14ac:dyDescent="0.25">
      <c r="D2670" s="33"/>
      <c r="E2670" s="33"/>
      <c r="F2670" s="81">
        <v>40409</v>
      </c>
      <c r="G2670" s="103">
        <v>4.7959999999999999E-3</v>
      </c>
      <c r="H2670" s="103">
        <v>7.3939999999999995E-3</v>
      </c>
      <c r="I2670" s="103">
        <v>1.3956E-2</v>
      </c>
      <c r="J2670" s="103">
        <v>2.0021000000000001E-2</v>
      </c>
      <c r="K2670" s="103">
        <v>2.5750000000000002E-2</v>
      </c>
    </row>
    <row r="2671" spans="4:11" ht="15.75" customHeight="1" x14ac:dyDescent="0.25">
      <c r="D2671" s="33"/>
      <c r="E2671" s="33"/>
      <c r="F2671" s="81">
        <v>40410</v>
      </c>
      <c r="G2671" s="103">
        <v>4.8709999999999995E-3</v>
      </c>
      <c r="H2671" s="103">
        <v>7.659E-3</v>
      </c>
      <c r="I2671" s="103">
        <v>1.4537E-2</v>
      </c>
      <c r="J2671" s="103">
        <v>2.0543999999999996E-2</v>
      </c>
      <c r="K2671" s="103">
        <v>2.6105999999999997E-2</v>
      </c>
    </row>
    <row r="2672" spans="4:11" ht="15.75" customHeight="1" x14ac:dyDescent="0.25">
      <c r="D2672" s="33"/>
      <c r="E2672" s="33"/>
      <c r="F2672" s="81">
        <v>40413</v>
      </c>
      <c r="G2672" s="103">
        <v>4.7879999999999997E-3</v>
      </c>
      <c r="H2672" s="103">
        <v>7.4470000000000005E-3</v>
      </c>
      <c r="I2672" s="103">
        <v>1.4112E-2</v>
      </c>
      <c r="J2672" s="103">
        <v>2.0183E-2</v>
      </c>
      <c r="K2672" s="103">
        <v>2.5981000000000001E-2</v>
      </c>
    </row>
    <row r="2673" spans="4:11" ht="15.75" customHeight="1" x14ac:dyDescent="0.25">
      <c r="D2673" s="33"/>
      <c r="E2673" s="33"/>
      <c r="F2673" s="81">
        <v>40414</v>
      </c>
      <c r="G2673" s="103">
        <v>4.6229999999999995E-3</v>
      </c>
      <c r="H2673" s="103">
        <v>6.9679999999999994E-3</v>
      </c>
      <c r="I2673" s="103">
        <v>1.3166000000000001E-2</v>
      </c>
      <c r="J2673" s="103">
        <v>1.9154999999999998E-2</v>
      </c>
      <c r="K2673" s="103">
        <v>2.4879999999999999E-2</v>
      </c>
    </row>
    <row r="2674" spans="4:11" ht="15.75" customHeight="1" x14ac:dyDescent="0.25">
      <c r="D2674" s="33"/>
      <c r="E2674" s="33"/>
      <c r="F2674" s="81">
        <v>40415</v>
      </c>
      <c r="G2674" s="103">
        <v>5.1649999999999995E-3</v>
      </c>
      <c r="H2674" s="103">
        <v>7.5529999999999998E-3</v>
      </c>
      <c r="I2674" s="103">
        <v>1.3749000000000001E-2</v>
      </c>
      <c r="J2674" s="103">
        <v>1.9726E-2</v>
      </c>
      <c r="K2674" s="103">
        <v>2.5339999999999998E-2</v>
      </c>
    </row>
    <row r="2675" spans="4:11" ht="15.75" customHeight="1" x14ac:dyDescent="0.25">
      <c r="D2675" s="33"/>
      <c r="E2675" s="33"/>
      <c r="F2675" s="81">
        <v>40416</v>
      </c>
      <c r="G2675" s="103">
        <v>5.1649999999999995E-3</v>
      </c>
      <c r="H2675" s="103">
        <v>7.4470000000000005E-3</v>
      </c>
      <c r="I2675" s="103">
        <v>1.3733E-2</v>
      </c>
      <c r="J2675" s="103">
        <v>1.9199000000000001E-2</v>
      </c>
      <c r="K2675" s="103">
        <v>2.4754999999999999E-2</v>
      </c>
    </row>
    <row r="2676" spans="4:11" ht="15.75" customHeight="1" x14ac:dyDescent="0.25">
      <c r="D2676" s="33"/>
      <c r="E2676" s="33"/>
      <c r="F2676" s="81">
        <v>40417</v>
      </c>
      <c r="G2676" s="103">
        <v>5.4810000000000006E-3</v>
      </c>
      <c r="H2676" s="103">
        <v>8.1419999999999999E-3</v>
      </c>
      <c r="I2676" s="103">
        <v>1.4907999999999999E-2</v>
      </c>
      <c r="J2676" s="103">
        <v>2.0871000000000001E-2</v>
      </c>
      <c r="K2676" s="103">
        <v>2.6446999999999998E-2</v>
      </c>
    </row>
    <row r="2677" spans="4:11" ht="15.75" customHeight="1" x14ac:dyDescent="0.25">
      <c r="D2677" s="33"/>
      <c r="E2677" s="33"/>
      <c r="F2677" s="81">
        <v>40420</v>
      </c>
      <c r="G2677" s="103">
        <v>4.9290000000000002E-3</v>
      </c>
      <c r="H2677" s="103">
        <v>7.339E-3</v>
      </c>
      <c r="I2677" s="103">
        <v>1.3863E-2</v>
      </c>
      <c r="J2677" s="103">
        <v>1.9637999999999999E-2</v>
      </c>
      <c r="K2677" s="103">
        <v>2.5285000000000002E-2</v>
      </c>
    </row>
    <row r="2678" spans="4:11" ht="15.75" customHeight="1" x14ac:dyDescent="0.25">
      <c r="D2678" s="33"/>
      <c r="E2678" s="33"/>
      <c r="F2678" s="81">
        <v>40421</v>
      </c>
      <c r="G2678" s="103">
        <v>4.6940000000000003E-3</v>
      </c>
      <c r="H2678" s="103">
        <v>6.9640000000000006E-3</v>
      </c>
      <c r="I2678" s="103">
        <v>1.3311E-2</v>
      </c>
      <c r="J2678" s="103">
        <v>1.9181E-2</v>
      </c>
      <c r="K2678" s="103">
        <v>2.4683E-2</v>
      </c>
    </row>
    <row r="2679" spans="4:11" ht="15.75" customHeight="1" x14ac:dyDescent="0.25">
      <c r="D2679" s="33"/>
      <c r="E2679" s="33"/>
      <c r="F2679" s="81">
        <v>40422</v>
      </c>
      <c r="G2679" s="103">
        <v>5.0109999999999998E-3</v>
      </c>
      <c r="H2679" s="103">
        <v>7.339E-3</v>
      </c>
      <c r="I2679" s="103">
        <v>1.3962E-2</v>
      </c>
      <c r="J2679" s="103">
        <v>2.0146000000000001E-2</v>
      </c>
      <c r="K2679" s="103">
        <v>2.5729999999999999E-2</v>
      </c>
    </row>
    <row r="2680" spans="4:11" ht="15.75" customHeight="1" x14ac:dyDescent="0.25">
      <c r="D2680" s="33"/>
      <c r="E2680" s="33"/>
      <c r="F2680" s="81">
        <v>40423</v>
      </c>
      <c r="G2680" s="103">
        <v>4.934E-3</v>
      </c>
      <c r="H2680" s="103">
        <v>7.3919999999999993E-3</v>
      </c>
      <c r="I2680" s="103">
        <v>1.4224000000000001E-2</v>
      </c>
      <c r="J2680" s="103">
        <v>2.0582E-2</v>
      </c>
      <c r="K2680" s="103">
        <v>2.6231000000000001E-2</v>
      </c>
    </row>
    <row r="2681" spans="4:11" ht="15.75" customHeight="1" x14ac:dyDescent="0.25">
      <c r="D2681" s="33"/>
      <c r="E2681" s="33"/>
      <c r="F2681" s="81">
        <v>40424</v>
      </c>
      <c r="G2681" s="103">
        <v>5.1000000000000004E-3</v>
      </c>
      <c r="H2681" s="103">
        <v>7.8770000000000003E-3</v>
      </c>
      <c r="I2681" s="103">
        <v>1.4819000000000001E-2</v>
      </c>
      <c r="J2681" s="103">
        <v>2.1242999999999998E-2</v>
      </c>
      <c r="K2681" s="103">
        <v>2.6970000000000001E-2</v>
      </c>
    </row>
    <row r="2682" spans="4:11" ht="15.75" customHeight="1" x14ac:dyDescent="0.25">
      <c r="D2682" s="33"/>
      <c r="E2682" s="33"/>
      <c r="F2682" s="81">
        <v>40428</v>
      </c>
      <c r="G2682" s="103">
        <v>4.7840000000000001E-3</v>
      </c>
      <c r="H2682" s="103">
        <v>7.2840000000000005E-3</v>
      </c>
      <c r="I2682" s="103">
        <v>1.3968000000000001E-2</v>
      </c>
      <c r="J2682" s="103">
        <v>2.0246E-2</v>
      </c>
      <c r="K2682" s="103">
        <v>2.5943999999999998E-2</v>
      </c>
    </row>
    <row r="2683" spans="4:11" ht="15.75" customHeight="1" x14ac:dyDescent="0.25">
      <c r="D2683" s="33"/>
      <c r="E2683" s="33"/>
      <c r="F2683" s="81">
        <v>40429</v>
      </c>
      <c r="G2683" s="103">
        <v>5.1029999999999999E-3</v>
      </c>
      <c r="H2683" s="103">
        <v>7.9749999999999995E-3</v>
      </c>
      <c r="I2683" s="103">
        <v>1.4525E-2</v>
      </c>
      <c r="J2683" s="103">
        <v>2.0853999999999998E-2</v>
      </c>
      <c r="K2683" s="103">
        <v>2.6554999999999999E-2</v>
      </c>
    </row>
    <row r="2684" spans="4:11" ht="15.75" customHeight="1" x14ac:dyDescent="0.25">
      <c r="D2684" s="33"/>
      <c r="E2684" s="33"/>
      <c r="F2684" s="81">
        <v>40430</v>
      </c>
      <c r="G2684" s="103">
        <v>5.6649999999999999E-3</v>
      </c>
      <c r="H2684" s="103">
        <v>8.7690000000000008E-3</v>
      </c>
      <c r="I2684" s="103">
        <v>1.5647000000000001E-2</v>
      </c>
      <c r="J2684" s="103">
        <v>2.1906999999999999E-2</v>
      </c>
      <c r="K2684" s="103">
        <v>2.7587999999999998E-2</v>
      </c>
    </row>
    <row r="2685" spans="4:11" ht="15.75" customHeight="1" x14ac:dyDescent="0.25">
      <c r="D2685" s="33"/>
      <c r="E2685" s="33"/>
      <c r="F2685" s="81">
        <v>40431</v>
      </c>
      <c r="G2685" s="103">
        <v>5.6730000000000001E-3</v>
      </c>
      <c r="H2685" s="103">
        <v>8.8749999999999992E-3</v>
      </c>
      <c r="I2685" s="103">
        <v>1.5785E-2</v>
      </c>
      <c r="J2685" s="103">
        <v>2.2206E-2</v>
      </c>
      <c r="K2685" s="103">
        <v>2.7917000000000001E-2</v>
      </c>
    </row>
    <row r="2686" spans="4:11" ht="15.75" customHeight="1" x14ac:dyDescent="0.25">
      <c r="D2686" s="33"/>
      <c r="E2686" s="33"/>
      <c r="F2686" s="81">
        <v>40434</v>
      </c>
      <c r="G2686" s="103">
        <v>5.2729999999999999E-3</v>
      </c>
      <c r="H2686" s="103">
        <v>8.3459999999999993E-3</v>
      </c>
      <c r="I2686" s="103">
        <v>1.5157E-2</v>
      </c>
      <c r="J2686" s="103">
        <v>2.1641000000000001E-2</v>
      </c>
      <c r="K2686" s="103">
        <v>2.7480000000000001E-2</v>
      </c>
    </row>
    <row r="2687" spans="4:11" ht="15.75" customHeight="1" x14ac:dyDescent="0.25">
      <c r="D2687" s="33"/>
      <c r="E2687" s="33"/>
      <c r="F2687" s="81">
        <v>40435</v>
      </c>
      <c r="G2687" s="103">
        <v>4.9540000000000001E-3</v>
      </c>
      <c r="H2687" s="103">
        <v>7.8169999999999993E-3</v>
      </c>
      <c r="I2687" s="103">
        <v>1.4433E-2</v>
      </c>
      <c r="J2687" s="103">
        <v>2.0931999999999999E-2</v>
      </c>
      <c r="K2687" s="103">
        <v>2.6789999999999998E-2</v>
      </c>
    </row>
    <row r="2688" spans="4:11" ht="15.75" customHeight="1" x14ac:dyDescent="0.25">
      <c r="D2688" s="33"/>
      <c r="E2688" s="33"/>
      <c r="F2688" s="81">
        <v>40436</v>
      </c>
      <c r="G2688" s="103">
        <v>4.7949999999999998E-3</v>
      </c>
      <c r="H2688" s="103">
        <v>7.6580000000000007E-3</v>
      </c>
      <c r="I2688" s="103">
        <v>1.4434000000000001E-2</v>
      </c>
      <c r="J2688" s="103">
        <v>2.1152999999999998E-2</v>
      </c>
      <c r="K2688" s="103">
        <v>2.7206999999999999E-2</v>
      </c>
    </row>
    <row r="2689" spans="4:11" ht="15.75" customHeight="1" x14ac:dyDescent="0.25">
      <c r="D2689" s="33"/>
      <c r="E2689" s="33"/>
      <c r="F2689" s="81">
        <v>40437</v>
      </c>
      <c r="G2689" s="103">
        <v>4.7160000000000006E-3</v>
      </c>
      <c r="H2689" s="103">
        <v>7.6060000000000008E-3</v>
      </c>
      <c r="I2689" s="103">
        <v>1.4633E-2</v>
      </c>
      <c r="J2689" s="103">
        <v>2.1520999999999998E-2</v>
      </c>
      <c r="K2689" s="103">
        <v>2.7608000000000001E-2</v>
      </c>
    </row>
    <row r="2690" spans="4:11" ht="15.75" customHeight="1" x14ac:dyDescent="0.25">
      <c r="D2690" s="33"/>
      <c r="E2690" s="33"/>
      <c r="F2690" s="81">
        <v>40438</v>
      </c>
      <c r="G2690" s="103">
        <v>4.6389999999999999E-3</v>
      </c>
      <c r="H2690" s="103">
        <v>7.3939999999999995E-3</v>
      </c>
      <c r="I2690" s="103">
        <v>1.4338999999999999E-2</v>
      </c>
      <c r="J2690" s="103">
        <v>2.1181000000000002E-2</v>
      </c>
      <c r="K2690" s="103">
        <v>2.7372E-2</v>
      </c>
    </row>
    <row r="2691" spans="4:11" ht="15.75" customHeight="1" x14ac:dyDescent="0.25">
      <c r="D2691" s="33"/>
      <c r="E2691" s="33"/>
      <c r="F2691" s="81">
        <v>40441</v>
      </c>
      <c r="G2691" s="103">
        <v>4.5590000000000006E-3</v>
      </c>
      <c r="H2691" s="103">
        <v>7.2880000000000002E-3</v>
      </c>
      <c r="I2691" s="103">
        <v>1.4109E-2</v>
      </c>
      <c r="J2691" s="103">
        <v>2.0838000000000002E-2</v>
      </c>
      <c r="K2691" s="103">
        <v>2.7025999999999998E-2</v>
      </c>
    </row>
    <row r="2692" spans="4:11" ht="15.75" customHeight="1" x14ac:dyDescent="0.25">
      <c r="D2692" s="33"/>
      <c r="E2692" s="33"/>
      <c r="F2692" s="81">
        <v>40442</v>
      </c>
      <c r="G2692" s="103">
        <v>4.1549999999999998E-3</v>
      </c>
      <c r="H2692" s="103">
        <v>6.5459999999999997E-3</v>
      </c>
      <c r="I2692" s="103">
        <v>1.2990999999999999E-2</v>
      </c>
      <c r="J2692" s="103">
        <v>1.9450000000000002E-2</v>
      </c>
      <c r="K2692" s="103">
        <v>2.5727000000000003E-2</v>
      </c>
    </row>
    <row r="2693" spans="4:11" ht="15.75" customHeight="1" x14ac:dyDescent="0.25">
      <c r="D2693" s="33"/>
      <c r="E2693" s="33"/>
      <c r="F2693" s="81">
        <v>40443</v>
      </c>
      <c r="G2693" s="103">
        <v>4.3179999999999998E-3</v>
      </c>
      <c r="H2693" s="103">
        <v>6.8100000000000001E-3</v>
      </c>
      <c r="I2693" s="103">
        <v>1.3188E-2</v>
      </c>
      <c r="J2693" s="103">
        <v>1.9522999999999999E-2</v>
      </c>
      <c r="K2693" s="103">
        <v>2.5583000000000002E-2</v>
      </c>
    </row>
    <row r="2694" spans="4:11" ht="15.75" customHeight="1" x14ac:dyDescent="0.25">
      <c r="D2694" s="33"/>
      <c r="E2694" s="33"/>
      <c r="F2694" s="81">
        <v>40444</v>
      </c>
      <c r="G2694" s="103">
        <v>4.156E-3</v>
      </c>
      <c r="H2694" s="103">
        <v>6.5969999999999996E-3</v>
      </c>
      <c r="I2694" s="103">
        <v>1.3123000000000001E-2</v>
      </c>
      <c r="J2694" s="103">
        <v>1.9401999999999999E-2</v>
      </c>
      <c r="K2694" s="103">
        <v>2.5510999999999999E-2</v>
      </c>
    </row>
    <row r="2695" spans="4:11" ht="15.75" customHeight="1" x14ac:dyDescent="0.25">
      <c r="D2695" s="33"/>
      <c r="E2695" s="33"/>
      <c r="F2695" s="81">
        <v>40445</v>
      </c>
      <c r="G2695" s="103">
        <v>4.4030000000000007E-3</v>
      </c>
      <c r="H2695" s="103">
        <v>6.8600000000000006E-3</v>
      </c>
      <c r="I2695" s="103">
        <v>1.3453E-2</v>
      </c>
      <c r="J2695" s="103">
        <v>1.9841000000000001E-2</v>
      </c>
      <c r="K2695" s="103">
        <v>2.605E-2</v>
      </c>
    </row>
    <row r="2696" spans="4:11" ht="15.75" customHeight="1" x14ac:dyDescent="0.25">
      <c r="D2696" s="33"/>
      <c r="E2696" s="33"/>
      <c r="F2696" s="81">
        <v>40448</v>
      </c>
      <c r="G2696" s="103">
        <v>4.1580000000000002E-3</v>
      </c>
      <c r="H2696" s="103">
        <v>6.5400000000000007E-3</v>
      </c>
      <c r="I2696" s="103">
        <v>1.2861000000000001E-2</v>
      </c>
      <c r="J2696" s="103">
        <v>1.9039E-2</v>
      </c>
      <c r="K2696" s="103">
        <v>2.5242000000000001E-2</v>
      </c>
    </row>
    <row r="2697" spans="4:11" ht="15.75" customHeight="1" x14ac:dyDescent="0.25">
      <c r="D2697" s="33"/>
      <c r="E2697" s="33"/>
      <c r="F2697" s="81">
        <v>40449</v>
      </c>
      <c r="G2697" s="103">
        <v>4.3E-3</v>
      </c>
      <c r="H2697" s="103">
        <v>6.3260000000000009E-3</v>
      </c>
      <c r="I2697" s="103">
        <v>1.2303E-2</v>
      </c>
      <c r="J2697" s="103">
        <v>1.8435E-2</v>
      </c>
      <c r="K2697" s="103">
        <v>2.4653000000000001E-2</v>
      </c>
    </row>
    <row r="2698" spans="4:11" ht="15.75" customHeight="1" x14ac:dyDescent="0.25">
      <c r="D2698" s="33"/>
      <c r="E2698" s="33"/>
      <c r="F2698" s="81">
        <v>40450</v>
      </c>
      <c r="G2698" s="103">
        <v>4.3E-3</v>
      </c>
      <c r="H2698" s="103">
        <v>6.4320000000000002E-3</v>
      </c>
      <c r="I2698" s="103">
        <v>1.2759E-2</v>
      </c>
      <c r="J2698" s="103">
        <v>1.8749000000000002E-2</v>
      </c>
      <c r="K2698" s="103">
        <v>2.5027000000000001E-2</v>
      </c>
    </row>
    <row r="2699" spans="4:11" ht="15.75" customHeight="1" x14ac:dyDescent="0.25">
      <c r="D2699" s="33"/>
      <c r="E2699" s="33"/>
      <c r="F2699" s="81">
        <v>40451</v>
      </c>
      <c r="G2699" s="103">
        <v>4.2220000000000001E-3</v>
      </c>
      <c r="H2699" s="103">
        <v>6.2709999999999997E-3</v>
      </c>
      <c r="I2699" s="103">
        <v>1.2629E-2</v>
      </c>
      <c r="J2699" s="103">
        <v>1.9060999999999998E-2</v>
      </c>
      <c r="K2699" s="103">
        <v>2.5097999999999999E-2</v>
      </c>
    </row>
    <row r="2700" spans="4:11" ht="15.75" customHeight="1" x14ac:dyDescent="0.25">
      <c r="D2700" s="33"/>
      <c r="E2700" s="33"/>
      <c r="F2700" s="81">
        <v>40452</v>
      </c>
      <c r="G2700" s="103">
        <v>4.1449999999999994E-3</v>
      </c>
      <c r="H2700" s="103">
        <v>6.2139999999999999E-3</v>
      </c>
      <c r="I2700" s="103">
        <v>1.2565E-2</v>
      </c>
      <c r="J2700" s="103">
        <v>1.8918000000000001E-2</v>
      </c>
      <c r="K2700" s="103">
        <v>2.5097000000000001E-2</v>
      </c>
    </row>
    <row r="2701" spans="4:11" ht="15.75" customHeight="1" x14ac:dyDescent="0.25">
      <c r="D2701" s="33"/>
      <c r="E2701" s="33"/>
      <c r="F2701" s="81">
        <v>40455</v>
      </c>
      <c r="G2701" s="103">
        <v>4.0660000000000002E-3</v>
      </c>
      <c r="H2701" s="103">
        <v>6.0519999999999992E-3</v>
      </c>
      <c r="I2701" s="103">
        <v>1.2241E-2</v>
      </c>
      <c r="J2701" s="103">
        <v>1.8509999999999999E-2</v>
      </c>
      <c r="K2701" s="103">
        <v>2.4757999999999999E-2</v>
      </c>
    </row>
    <row r="2702" spans="4:11" ht="15.75" customHeight="1" x14ac:dyDescent="0.25">
      <c r="D2702" s="33"/>
      <c r="E2702" s="33"/>
      <c r="F2702" s="81">
        <v>40456</v>
      </c>
      <c r="G2702" s="103">
        <v>3.9870000000000001E-3</v>
      </c>
      <c r="H2702" s="103">
        <v>5.8370000000000002E-3</v>
      </c>
      <c r="I2702" s="103">
        <v>1.1917000000000001E-2</v>
      </c>
      <c r="J2702" s="103">
        <v>1.8199E-2</v>
      </c>
      <c r="K2702" s="103">
        <v>2.4722000000000001E-2</v>
      </c>
    </row>
    <row r="2703" spans="4:11" ht="15.75" customHeight="1" x14ac:dyDescent="0.25">
      <c r="D2703" s="33"/>
      <c r="E2703" s="33"/>
      <c r="F2703" s="81">
        <v>40457</v>
      </c>
      <c r="G2703" s="103">
        <v>3.8290000000000004E-3</v>
      </c>
      <c r="H2703" s="103">
        <v>5.5139999999999998E-3</v>
      </c>
      <c r="I2703" s="103">
        <v>1.1592999999999999E-2</v>
      </c>
      <c r="J2703" s="103">
        <v>1.7675E-2</v>
      </c>
      <c r="K2703" s="103">
        <v>2.3976000000000001E-2</v>
      </c>
    </row>
    <row r="2704" spans="4:11" ht="15.75" customHeight="1" x14ac:dyDescent="0.25">
      <c r="D2704" s="33"/>
      <c r="E2704" s="33"/>
      <c r="F2704" s="81">
        <v>40458</v>
      </c>
      <c r="G2704" s="103">
        <v>3.5119999999999999E-3</v>
      </c>
      <c r="H2704" s="103">
        <v>5.2449999999999997E-3</v>
      </c>
      <c r="I2704" s="103">
        <v>1.1270000000000001E-2</v>
      </c>
      <c r="J2704" s="103">
        <v>1.746E-2</v>
      </c>
      <c r="K2704" s="103">
        <v>2.3833000000000003E-2</v>
      </c>
    </row>
    <row r="2705" spans="4:11" ht="15.75" customHeight="1" x14ac:dyDescent="0.25">
      <c r="D2705" s="33"/>
      <c r="E2705" s="33"/>
      <c r="F2705" s="81">
        <v>40459</v>
      </c>
      <c r="G2705" s="103">
        <v>3.431E-3</v>
      </c>
      <c r="H2705" s="103">
        <v>5.1830000000000001E-3</v>
      </c>
      <c r="I2705" s="103">
        <v>1.1041E-2</v>
      </c>
      <c r="J2705" s="103">
        <v>1.7410999999999999E-2</v>
      </c>
      <c r="K2705" s="103">
        <v>2.392E-2</v>
      </c>
    </row>
    <row r="2706" spans="4:11" ht="15.75" customHeight="1" x14ac:dyDescent="0.25">
      <c r="D2706" s="33"/>
      <c r="E2706" s="33"/>
      <c r="F2706" s="81">
        <v>40463</v>
      </c>
      <c r="G2706" s="103">
        <v>3.6700000000000001E-3</v>
      </c>
      <c r="H2706" s="103">
        <v>5.555E-3</v>
      </c>
      <c r="I2706" s="103">
        <v>1.1363000000000002E-2</v>
      </c>
      <c r="J2706" s="103">
        <v>1.7718999999999999E-2</v>
      </c>
      <c r="K2706" s="103">
        <v>2.4308999999999997E-2</v>
      </c>
    </row>
    <row r="2707" spans="4:11" ht="15.75" customHeight="1" x14ac:dyDescent="0.25">
      <c r="D2707" s="33"/>
      <c r="E2707" s="33"/>
      <c r="F2707" s="81">
        <v>40464</v>
      </c>
      <c r="G2707" s="103">
        <v>3.5899999999999999E-3</v>
      </c>
      <c r="H2707" s="103">
        <v>5.6839999999999998E-3</v>
      </c>
      <c r="I2707" s="103">
        <v>1.1169E-2</v>
      </c>
      <c r="J2707" s="103">
        <v>1.7505E-2</v>
      </c>
      <c r="K2707" s="103">
        <v>2.4220000000000002E-2</v>
      </c>
    </row>
    <row r="2708" spans="4:11" ht="15.75" customHeight="1" x14ac:dyDescent="0.25">
      <c r="D2708" s="33"/>
      <c r="E2708" s="33"/>
      <c r="F2708" s="81">
        <v>40465</v>
      </c>
      <c r="G2708" s="103">
        <v>3.7499999999999999E-3</v>
      </c>
      <c r="H2708" s="103">
        <v>6.1050000000000002E-3</v>
      </c>
      <c r="I2708" s="103">
        <v>1.1783999999999999E-2</v>
      </c>
      <c r="J2708" s="103">
        <v>1.8293E-2</v>
      </c>
      <c r="K2708" s="103">
        <v>2.5076000000000001E-2</v>
      </c>
    </row>
    <row r="2709" spans="4:11" ht="15.75" customHeight="1" x14ac:dyDescent="0.25">
      <c r="D2709" s="33"/>
      <c r="E2709" s="33"/>
      <c r="F2709" s="81">
        <v>40466</v>
      </c>
      <c r="G2709" s="103">
        <v>3.5890000000000002E-3</v>
      </c>
      <c r="H2709" s="103">
        <v>5.8970000000000003E-3</v>
      </c>
      <c r="I2709" s="103">
        <v>1.188E-2</v>
      </c>
      <c r="J2709" s="103">
        <v>1.8701000000000002E-2</v>
      </c>
      <c r="K2709" s="103">
        <v>2.5596999999999998E-2</v>
      </c>
    </row>
    <row r="2710" spans="4:11" ht="15.75" customHeight="1" x14ac:dyDescent="0.25">
      <c r="D2710" s="33"/>
      <c r="E2710" s="33"/>
      <c r="F2710" s="81">
        <v>40469</v>
      </c>
      <c r="G2710" s="103">
        <v>3.5890000000000002E-3</v>
      </c>
      <c r="H2710" s="103">
        <v>5.581E-3</v>
      </c>
      <c r="I2710" s="103">
        <v>1.123E-2</v>
      </c>
      <c r="J2710" s="103">
        <v>1.8005E-2</v>
      </c>
      <c r="K2710" s="103">
        <v>2.5075E-2</v>
      </c>
    </row>
    <row r="2711" spans="4:11" ht="15.75" customHeight="1" x14ac:dyDescent="0.25">
      <c r="D2711" s="33"/>
      <c r="E2711" s="33"/>
      <c r="F2711" s="81">
        <v>40470</v>
      </c>
      <c r="G2711" s="103">
        <v>3.5890000000000002E-3</v>
      </c>
      <c r="H2711" s="103">
        <v>5.3700000000000006E-3</v>
      </c>
      <c r="I2711" s="103">
        <v>1.1035E-2</v>
      </c>
      <c r="J2711" s="103">
        <v>1.7788999999999999E-2</v>
      </c>
      <c r="K2711" s="103">
        <v>2.4752E-2</v>
      </c>
    </row>
    <row r="2712" spans="4:11" ht="15.75" customHeight="1" x14ac:dyDescent="0.25">
      <c r="D2712" s="33"/>
      <c r="E2712" s="33"/>
      <c r="F2712" s="81">
        <v>40471</v>
      </c>
      <c r="G2712" s="103">
        <v>3.4269999999999999E-3</v>
      </c>
      <c r="H2712" s="103">
        <v>5.1580000000000003E-3</v>
      </c>
      <c r="I2712" s="103">
        <v>1.0969E-2</v>
      </c>
      <c r="J2712" s="103">
        <v>1.7787999999999998E-2</v>
      </c>
      <c r="K2712" s="103">
        <v>2.4788000000000001E-2</v>
      </c>
    </row>
    <row r="2713" spans="4:11" ht="15.75" customHeight="1" x14ac:dyDescent="0.25">
      <c r="D2713" s="33"/>
      <c r="E2713" s="33"/>
      <c r="F2713" s="81">
        <v>40472</v>
      </c>
      <c r="G2713" s="103">
        <v>3.5070000000000001E-3</v>
      </c>
      <c r="H2713" s="103">
        <v>5.2119999999999996E-3</v>
      </c>
      <c r="I2713" s="103">
        <v>1.1325E-2</v>
      </c>
      <c r="J2713" s="103">
        <v>1.8364000000000002E-2</v>
      </c>
      <c r="K2713" s="103">
        <v>2.5451999999999999E-2</v>
      </c>
    </row>
    <row r="2714" spans="4:11" ht="15.75" customHeight="1" x14ac:dyDescent="0.25">
      <c r="D2714" s="33"/>
      <c r="E2714" s="33"/>
      <c r="F2714" s="81">
        <v>40473</v>
      </c>
      <c r="G2714" s="103">
        <v>3.5060000000000004E-3</v>
      </c>
      <c r="H2714" s="103">
        <v>5.3180000000000007E-3</v>
      </c>
      <c r="I2714" s="103">
        <v>1.1453999999999999E-2</v>
      </c>
      <c r="J2714" s="103">
        <v>1.8556E-2</v>
      </c>
      <c r="K2714" s="103">
        <v>2.5541000000000001E-2</v>
      </c>
    </row>
    <row r="2715" spans="4:11" ht="15.75" customHeight="1" x14ac:dyDescent="0.25">
      <c r="D2715" s="33"/>
      <c r="E2715" s="33"/>
      <c r="F2715" s="81">
        <v>40476</v>
      </c>
      <c r="G2715" s="103">
        <v>3.5870000000000003E-3</v>
      </c>
      <c r="H2715" s="103">
        <v>5.372E-3</v>
      </c>
      <c r="I2715" s="103">
        <v>1.1779999999999999E-2</v>
      </c>
      <c r="J2715" s="103">
        <v>1.8772999999999998E-2</v>
      </c>
      <c r="K2715" s="103">
        <v>2.5613E-2</v>
      </c>
    </row>
    <row r="2716" spans="4:11" ht="15.75" customHeight="1" x14ac:dyDescent="0.25">
      <c r="D2716" s="33"/>
      <c r="E2716" s="33"/>
      <c r="F2716" s="81">
        <v>40477</v>
      </c>
      <c r="G2716" s="103">
        <v>3.9129999999999998E-3</v>
      </c>
      <c r="H2716" s="103">
        <v>5.9040000000000004E-3</v>
      </c>
      <c r="I2716" s="103">
        <v>1.2499E-2</v>
      </c>
      <c r="J2716" s="103">
        <v>1.9573E-2</v>
      </c>
      <c r="K2716" s="103">
        <v>2.6393E-2</v>
      </c>
    </row>
    <row r="2717" spans="4:11" ht="15.75" customHeight="1" x14ac:dyDescent="0.25">
      <c r="D2717" s="33"/>
      <c r="E2717" s="33"/>
      <c r="F2717" s="81">
        <v>40478</v>
      </c>
      <c r="G2717" s="103">
        <v>4.143E-3</v>
      </c>
      <c r="H2717" s="103">
        <v>6.2250000000000005E-3</v>
      </c>
      <c r="I2717" s="103">
        <v>1.3124E-2</v>
      </c>
      <c r="J2717" s="103">
        <v>2.0354000000000001E-2</v>
      </c>
      <c r="K2717" s="103">
        <v>2.7198000000000003E-2</v>
      </c>
    </row>
    <row r="2718" spans="4:11" ht="15.75" customHeight="1" x14ac:dyDescent="0.25">
      <c r="D2718" s="33"/>
      <c r="E2718" s="33"/>
      <c r="F2718" s="81">
        <v>40479</v>
      </c>
      <c r="G2718" s="103">
        <v>3.5930000000000003E-3</v>
      </c>
      <c r="H2718" s="103">
        <v>5.4259999999999994E-3</v>
      </c>
      <c r="I2718" s="103">
        <v>1.2305999999999999E-2</v>
      </c>
      <c r="J2718" s="103">
        <v>1.9355000000000001E-2</v>
      </c>
      <c r="K2718" s="103">
        <v>2.6575999999999999E-2</v>
      </c>
    </row>
    <row r="2719" spans="4:11" ht="15.75" customHeight="1" x14ac:dyDescent="0.25">
      <c r="D2719" s="33"/>
      <c r="E2719" s="33"/>
      <c r="F2719" s="81">
        <v>40480</v>
      </c>
      <c r="G2719" s="103">
        <v>3.3570000000000002E-3</v>
      </c>
      <c r="H2719" s="103">
        <v>4.947E-3</v>
      </c>
      <c r="I2719" s="103">
        <v>1.1660999999999999E-2</v>
      </c>
      <c r="J2719" s="103">
        <v>1.8870000000000001E-2</v>
      </c>
      <c r="K2719" s="103">
        <v>2.5992999999999999E-2</v>
      </c>
    </row>
    <row r="2720" spans="4:11" ht="15.75" customHeight="1" x14ac:dyDescent="0.25">
      <c r="D2720" s="33"/>
      <c r="E2720" s="33"/>
      <c r="F2720" s="81">
        <v>40483</v>
      </c>
      <c r="G2720" s="103">
        <v>3.4350000000000001E-3</v>
      </c>
      <c r="H2720" s="103">
        <v>4.8929999999999998E-3</v>
      </c>
      <c r="I2720" s="103">
        <v>1.1659999999999998E-2</v>
      </c>
      <c r="J2720" s="103">
        <v>1.899E-2</v>
      </c>
      <c r="K2720" s="103">
        <v>2.6228999999999999E-2</v>
      </c>
    </row>
    <row r="2721" spans="4:11" ht="15.75" customHeight="1" x14ac:dyDescent="0.25">
      <c r="D2721" s="33"/>
      <c r="E2721" s="33"/>
      <c r="F2721" s="81">
        <v>40484</v>
      </c>
      <c r="G2721" s="103">
        <v>3.4350000000000001E-3</v>
      </c>
      <c r="H2721" s="103">
        <v>4.9459999999999999E-3</v>
      </c>
      <c r="I2721" s="103">
        <v>1.1563E-2</v>
      </c>
      <c r="J2721" s="103">
        <v>1.8654E-2</v>
      </c>
      <c r="K2721" s="103">
        <v>2.5865999999999997E-2</v>
      </c>
    </row>
    <row r="2722" spans="4:11" ht="15.75" customHeight="1" x14ac:dyDescent="0.25">
      <c r="D2722" s="33"/>
      <c r="E2722" s="33"/>
      <c r="F2722" s="81">
        <v>40485</v>
      </c>
      <c r="G2722" s="103">
        <v>3.277E-3</v>
      </c>
      <c r="H2722" s="103">
        <v>4.679E-3</v>
      </c>
      <c r="I2722" s="103">
        <v>1.1080000000000001E-2</v>
      </c>
      <c r="J2722" s="103">
        <v>1.8176000000000001E-2</v>
      </c>
      <c r="K2722" s="103">
        <v>2.5701999999999999E-2</v>
      </c>
    </row>
    <row r="2723" spans="4:11" ht="15.75" customHeight="1" x14ac:dyDescent="0.25">
      <c r="D2723" s="33"/>
      <c r="E2723" s="33"/>
      <c r="F2723" s="81">
        <v>40486</v>
      </c>
      <c r="G2723" s="103">
        <v>3.2759999999999998E-3</v>
      </c>
      <c r="H2723" s="103">
        <v>4.411E-3</v>
      </c>
      <c r="I2723" s="103">
        <v>1.0307999999999999E-2</v>
      </c>
      <c r="J2723" s="103">
        <v>1.7224E-2</v>
      </c>
      <c r="K2723" s="103">
        <v>2.4889999999999999E-2</v>
      </c>
    </row>
    <row r="2724" spans="4:11" ht="15.75" customHeight="1" x14ac:dyDescent="0.25">
      <c r="D2724" s="33"/>
      <c r="E2724" s="33"/>
      <c r="F2724" s="81">
        <v>40487</v>
      </c>
      <c r="G2724" s="103">
        <v>3.6709999999999998E-3</v>
      </c>
      <c r="H2724" s="103">
        <v>5.0539999999999995E-3</v>
      </c>
      <c r="I2724" s="103">
        <v>1.0914999999999999E-2</v>
      </c>
      <c r="J2724" s="103">
        <v>1.7603000000000001E-2</v>
      </c>
      <c r="K2724" s="103">
        <v>2.5304000000000004E-2</v>
      </c>
    </row>
    <row r="2725" spans="4:11" ht="15.75" customHeight="1" x14ac:dyDescent="0.25">
      <c r="D2725" s="33"/>
      <c r="E2725" s="33"/>
      <c r="F2725" s="81">
        <v>40490</v>
      </c>
      <c r="G2725" s="103">
        <v>3.9880000000000002E-3</v>
      </c>
      <c r="H2725" s="103">
        <v>5.4300000000000008E-3</v>
      </c>
      <c r="I2725" s="103">
        <v>1.1140000000000001E-2</v>
      </c>
      <c r="J2725" s="103">
        <v>1.7579000000000001E-2</v>
      </c>
      <c r="K2725" s="103">
        <v>2.5501999999999997E-2</v>
      </c>
    </row>
    <row r="2726" spans="4:11" ht="15.75" customHeight="1" x14ac:dyDescent="0.25">
      <c r="D2726" s="33"/>
      <c r="E2726" s="33"/>
      <c r="F2726" s="81">
        <v>40491</v>
      </c>
      <c r="G2726" s="103">
        <v>4.3869999999999994E-3</v>
      </c>
      <c r="H2726" s="103">
        <v>6.4219999999999998E-3</v>
      </c>
      <c r="I2726" s="103">
        <v>1.2466999999999999E-2</v>
      </c>
      <c r="J2726" s="103">
        <v>1.8894000000000001E-2</v>
      </c>
      <c r="K2726" s="103">
        <v>2.6558000000000002E-2</v>
      </c>
    </row>
    <row r="2727" spans="4:11" ht="15.75" customHeight="1" x14ac:dyDescent="0.25">
      <c r="D2727" s="33"/>
      <c r="E2727" s="33"/>
      <c r="F2727" s="81">
        <v>40492</v>
      </c>
      <c r="G2727" s="103">
        <v>4.2290000000000001E-3</v>
      </c>
      <c r="H2727" s="103">
        <v>6.1580000000000003E-3</v>
      </c>
      <c r="I2727" s="103">
        <v>1.1979999999999999E-2</v>
      </c>
      <c r="J2727" s="103">
        <v>1.8198000000000002E-2</v>
      </c>
      <c r="K2727" s="103">
        <v>2.6286E-2</v>
      </c>
    </row>
    <row r="2728" spans="4:11" ht="15.75" customHeight="1" x14ac:dyDescent="0.25">
      <c r="D2728" s="33"/>
      <c r="E2728" s="33"/>
      <c r="F2728" s="81">
        <v>40494</v>
      </c>
      <c r="G2728" s="103">
        <v>5.0360000000000005E-3</v>
      </c>
      <c r="H2728" s="103">
        <v>7.3760000000000006E-3</v>
      </c>
      <c r="I2728" s="103">
        <v>1.3645000000000001E-2</v>
      </c>
      <c r="J2728" s="103">
        <v>1.9958E-2</v>
      </c>
      <c r="K2728" s="103">
        <v>2.7871E-2</v>
      </c>
    </row>
    <row r="2729" spans="4:11" ht="15.75" customHeight="1" x14ac:dyDescent="0.25">
      <c r="D2729" s="33"/>
      <c r="E2729" s="33"/>
      <c r="F2729" s="81">
        <v>40497</v>
      </c>
      <c r="G2729" s="103">
        <v>5.3580000000000008E-3</v>
      </c>
      <c r="H2729" s="103">
        <v>8.4390000000000003E-3</v>
      </c>
      <c r="I2729" s="103">
        <v>1.5259E-2</v>
      </c>
      <c r="J2729" s="103">
        <v>2.1791000000000001E-2</v>
      </c>
      <c r="K2729" s="103">
        <v>2.9592999999999998E-2</v>
      </c>
    </row>
    <row r="2730" spans="4:11" ht="15.75" customHeight="1" x14ac:dyDescent="0.25">
      <c r="D2730" s="33"/>
      <c r="E2730" s="33"/>
      <c r="F2730" s="81">
        <v>40498</v>
      </c>
      <c r="G2730" s="103">
        <v>4.9569999999999996E-3</v>
      </c>
      <c r="H2730" s="103">
        <v>7.803E-3</v>
      </c>
      <c r="I2730" s="103">
        <v>1.4665999999999998E-2</v>
      </c>
      <c r="J2730" s="103">
        <v>2.1031000000000001E-2</v>
      </c>
      <c r="K2730" s="103">
        <v>2.8399999999999998E-2</v>
      </c>
    </row>
    <row r="2731" spans="4:11" ht="15.75" customHeight="1" x14ac:dyDescent="0.25">
      <c r="D2731" s="33"/>
      <c r="E2731" s="33"/>
      <c r="F2731" s="81">
        <v>40499</v>
      </c>
      <c r="G2731" s="103">
        <v>4.7980000000000002E-3</v>
      </c>
      <c r="H2731" s="103">
        <v>7.5929999999999999E-3</v>
      </c>
      <c r="I2731" s="103">
        <v>1.4666999999999999E-2</v>
      </c>
      <c r="J2731" s="103">
        <v>2.1375000000000002E-2</v>
      </c>
      <c r="K2731" s="103">
        <v>2.8766E-2</v>
      </c>
    </row>
    <row r="2732" spans="4:11" ht="15.75" customHeight="1" x14ac:dyDescent="0.25">
      <c r="D2732" s="33"/>
      <c r="E2732" s="33"/>
      <c r="F2732" s="81">
        <v>40500</v>
      </c>
      <c r="G2732" s="103">
        <v>4.9610000000000001E-3</v>
      </c>
      <c r="H2732" s="103">
        <v>7.6490000000000004E-3</v>
      </c>
      <c r="I2732" s="103">
        <v>1.4966E-2</v>
      </c>
      <c r="J2732" s="103">
        <v>2.1819000000000002E-2</v>
      </c>
      <c r="K2732" s="103">
        <v>2.895E-2</v>
      </c>
    </row>
    <row r="2733" spans="4:11" ht="15.75" customHeight="1" x14ac:dyDescent="0.25">
      <c r="D2733" s="33"/>
      <c r="E2733" s="33"/>
      <c r="F2733" s="81">
        <v>40501</v>
      </c>
      <c r="G2733" s="103">
        <v>5.0470000000000003E-3</v>
      </c>
      <c r="H2733" s="103">
        <v>7.816E-3</v>
      </c>
      <c r="I2733" s="103">
        <v>1.5168999999999998E-2</v>
      </c>
      <c r="J2733" s="103">
        <v>2.1871000000000002E-2</v>
      </c>
      <c r="K2733" s="103">
        <v>2.8713000000000002E-2</v>
      </c>
    </row>
    <row r="2734" spans="4:11" ht="15.75" customHeight="1" x14ac:dyDescent="0.25">
      <c r="D2734" s="33"/>
      <c r="E2734" s="33"/>
      <c r="F2734" s="81">
        <v>40504</v>
      </c>
      <c r="G2734" s="103">
        <v>4.6420000000000003E-3</v>
      </c>
      <c r="H2734" s="103">
        <v>7.0179999999999999E-3</v>
      </c>
      <c r="I2734" s="103">
        <v>1.4177E-2</v>
      </c>
      <c r="J2734" s="103">
        <v>2.0913000000000001E-2</v>
      </c>
      <c r="K2734" s="103">
        <v>2.8018999999999999E-2</v>
      </c>
    </row>
    <row r="2735" spans="4:11" ht="15.75" customHeight="1" x14ac:dyDescent="0.25">
      <c r="D2735" s="33"/>
      <c r="E2735" s="33"/>
      <c r="F2735" s="81">
        <v>40505</v>
      </c>
      <c r="G2735" s="103">
        <v>4.529E-3</v>
      </c>
      <c r="H2735" s="103">
        <v>6.8600000000000006E-3</v>
      </c>
      <c r="I2735" s="103">
        <v>1.3946E-2</v>
      </c>
      <c r="J2735" s="103">
        <v>2.0743000000000001E-2</v>
      </c>
      <c r="K2735" s="103">
        <v>2.7729E-2</v>
      </c>
    </row>
    <row r="2736" spans="4:11" ht="15.75" customHeight="1" x14ac:dyDescent="0.25">
      <c r="D2736" s="33"/>
      <c r="E2736" s="33"/>
      <c r="F2736" s="81">
        <v>40506</v>
      </c>
      <c r="G2736" s="103">
        <v>5.3149999999999994E-3</v>
      </c>
      <c r="H2736" s="103">
        <v>7.9340000000000001E-3</v>
      </c>
      <c r="I2736" s="103">
        <v>1.5609E-2</v>
      </c>
      <c r="J2736" s="103">
        <v>2.2197000000000001E-2</v>
      </c>
      <c r="K2736" s="103">
        <v>2.912E-2</v>
      </c>
    </row>
    <row r="2737" spans="4:11" ht="15.75" customHeight="1" x14ac:dyDescent="0.25">
      <c r="D2737" s="33"/>
      <c r="E2737" s="33"/>
      <c r="F2737" s="81">
        <v>40508</v>
      </c>
      <c r="G2737" s="103">
        <v>5.0790000000000002E-3</v>
      </c>
      <c r="H2737" s="103">
        <v>7.6759999999999997E-3</v>
      </c>
      <c r="I2737" s="103">
        <v>1.5280999999999999E-2</v>
      </c>
      <c r="J2737" s="103">
        <v>2.2088E-2</v>
      </c>
      <c r="K2737" s="103">
        <v>2.8662999999999998E-2</v>
      </c>
    </row>
    <row r="2738" spans="4:11" ht="15.75" customHeight="1" x14ac:dyDescent="0.25">
      <c r="D2738" s="33"/>
      <c r="E2738" s="33"/>
      <c r="F2738" s="81">
        <v>40511</v>
      </c>
      <c r="G2738" s="103">
        <v>5.0790000000000002E-3</v>
      </c>
      <c r="H2738" s="103">
        <v>7.5139999999999998E-3</v>
      </c>
      <c r="I2738" s="103">
        <v>1.502E-2</v>
      </c>
      <c r="J2738" s="103">
        <v>2.1798999999999999E-2</v>
      </c>
      <c r="K2738" s="103">
        <v>2.8205000000000001E-2</v>
      </c>
    </row>
    <row r="2739" spans="4:11" ht="15.75" customHeight="1" x14ac:dyDescent="0.25">
      <c r="D2739" s="33"/>
      <c r="E2739" s="33"/>
      <c r="F2739" s="81">
        <v>40512</v>
      </c>
      <c r="G2739" s="103">
        <v>4.5279999999999999E-3</v>
      </c>
      <c r="H2739" s="103">
        <v>6.979E-3</v>
      </c>
      <c r="I2739" s="103">
        <v>1.4661E-2</v>
      </c>
      <c r="J2739" s="103">
        <v>2.1533000000000004E-2</v>
      </c>
      <c r="K2739" s="103">
        <v>2.7968000000000003E-2</v>
      </c>
    </row>
    <row r="2740" spans="4:11" ht="15.75" customHeight="1" x14ac:dyDescent="0.25">
      <c r="D2740" s="33"/>
      <c r="E2740" s="33"/>
      <c r="F2740" s="81">
        <v>40513</v>
      </c>
      <c r="G2740" s="103">
        <v>5.3149999999999994E-3</v>
      </c>
      <c r="H2740" s="103">
        <v>8.2199999999999999E-3</v>
      </c>
      <c r="I2740" s="103">
        <v>1.6367E-2</v>
      </c>
      <c r="J2740" s="103">
        <v>2.3254E-2</v>
      </c>
      <c r="K2740" s="103">
        <v>2.9641999999999998E-2</v>
      </c>
    </row>
    <row r="2741" spans="4:11" ht="15.75" customHeight="1" x14ac:dyDescent="0.25">
      <c r="D2741" s="33"/>
      <c r="E2741" s="33"/>
      <c r="F2741" s="81">
        <v>40514</v>
      </c>
      <c r="G2741" s="103">
        <v>5.3949999999999996E-3</v>
      </c>
      <c r="H2741" s="103">
        <v>8.3850000000000001E-3</v>
      </c>
      <c r="I2741" s="103">
        <v>1.6698000000000001E-2</v>
      </c>
      <c r="J2741" s="103">
        <v>2.3645999999999997E-2</v>
      </c>
      <c r="K2741" s="103">
        <v>2.9885000000000002E-2</v>
      </c>
    </row>
    <row r="2742" spans="4:11" ht="15.75" customHeight="1" x14ac:dyDescent="0.25">
      <c r="D2742" s="33"/>
      <c r="E2742" s="33"/>
      <c r="F2742" s="81">
        <v>40515</v>
      </c>
      <c r="G2742" s="103">
        <v>4.6829999999999997E-3</v>
      </c>
      <c r="H2742" s="103">
        <v>7.6909999999999999E-3</v>
      </c>
      <c r="I2742" s="103">
        <v>1.6141000000000003E-2</v>
      </c>
      <c r="J2742" s="103">
        <v>2.3401999999999999E-2</v>
      </c>
      <c r="K2742" s="103">
        <v>3.0055000000000002E-2</v>
      </c>
    </row>
    <row r="2743" spans="4:11" ht="15.75" customHeight="1" x14ac:dyDescent="0.25">
      <c r="D2743" s="33"/>
      <c r="E2743" s="33"/>
      <c r="F2743" s="81">
        <v>40518</v>
      </c>
      <c r="G2743" s="103">
        <v>4.2069999999999998E-3</v>
      </c>
      <c r="H2743" s="103">
        <v>6.9369999999999996E-3</v>
      </c>
      <c r="I2743" s="103">
        <v>1.5155E-2</v>
      </c>
      <c r="J2743" s="103">
        <v>2.2475000000000002E-2</v>
      </c>
      <c r="K2743" s="103">
        <v>2.9201000000000001E-2</v>
      </c>
    </row>
    <row r="2744" spans="4:11" ht="15.75" customHeight="1" x14ac:dyDescent="0.25">
      <c r="D2744" s="33"/>
      <c r="E2744" s="33"/>
      <c r="F2744" s="81">
        <v>40519</v>
      </c>
      <c r="G2744" s="103">
        <v>5.3180000000000007E-3</v>
      </c>
      <c r="H2744" s="103">
        <v>8.2380000000000005E-3</v>
      </c>
      <c r="I2744" s="103">
        <v>1.7236000000000001E-2</v>
      </c>
      <c r="J2744" s="103">
        <v>2.4805000000000001E-2</v>
      </c>
      <c r="K2744" s="103">
        <v>3.1257E-2</v>
      </c>
    </row>
    <row r="2745" spans="4:11" ht="15.75" customHeight="1" x14ac:dyDescent="0.25">
      <c r="D2745" s="33"/>
      <c r="E2745" s="33"/>
      <c r="F2745" s="81">
        <v>40520</v>
      </c>
      <c r="G2745" s="103">
        <v>6.2749999999999993E-3</v>
      </c>
      <c r="H2745" s="103">
        <v>9.8309999999999995E-3</v>
      </c>
      <c r="I2745" s="103">
        <v>1.8806E-2</v>
      </c>
      <c r="J2745" s="103">
        <v>2.6347999999999996E-2</v>
      </c>
      <c r="K2745" s="103">
        <v>3.2723000000000002E-2</v>
      </c>
    </row>
    <row r="2746" spans="4:11" ht="15.75" customHeight="1" x14ac:dyDescent="0.25">
      <c r="D2746" s="33"/>
      <c r="E2746" s="33"/>
      <c r="F2746" s="81">
        <v>40521</v>
      </c>
      <c r="G2746" s="103">
        <v>6.1970000000000003E-3</v>
      </c>
      <c r="H2746" s="103">
        <v>9.8839999999999987E-3</v>
      </c>
      <c r="I2746" s="103">
        <v>1.8874999999999999E-2</v>
      </c>
      <c r="J2746" s="103">
        <v>2.6023999999999999E-2</v>
      </c>
      <c r="K2746" s="103">
        <v>3.2037000000000003E-2</v>
      </c>
    </row>
    <row r="2747" spans="4:11" ht="15.75" customHeight="1" x14ac:dyDescent="0.25">
      <c r="D2747" s="33"/>
      <c r="E2747" s="33"/>
      <c r="F2747" s="81">
        <v>40522</v>
      </c>
      <c r="G2747" s="103">
        <v>6.3629999999999997E-3</v>
      </c>
      <c r="H2747" s="103">
        <v>1.0417000000000001E-2</v>
      </c>
      <c r="I2747" s="103">
        <v>1.9826E-2</v>
      </c>
      <c r="J2747" s="103">
        <v>2.7082000000000002E-2</v>
      </c>
      <c r="K2747" s="103">
        <v>3.3189999999999997E-2</v>
      </c>
    </row>
    <row r="2748" spans="4:11" ht="15.75" customHeight="1" x14ac:dyDescent="0.25">
      <c r="D2748" s="33"/>
      <c r="E2748" s="33"/>
      <c r="F2748" s="81">
        <v>40525</v>
      </c>
      <c r="G2748" s="103">
        <v>5.8020000000000007E-3</v>
      </c>
      <c r="H2748" s="103">
        <v>9.672E-3</v>
      </c>
      <c r="I2748" s="103">
        <v>1.8752000000000001E-2</v>
      </c>
      <c r="J2748" s="103">
        <v>2.6154E-2</v>
      </c>
      <c r="K2748" s="103">
        <v>3.2750000000000001E-2</v>
      </c>
    </row>
    <row r="2749" spans="4:11" ht="15.75" customHeight="1" x14ac:dyDescent="0.25">
      <c r="D2749" s="33"/>
      <c r="E2749" s="33"/>
      <c r="F2749" s="81">
        <v>40526</v>
      </c>
      <c r="G2749" s="103">
        <v>6.5280000000000008E-3</v>
      </c>
      <c r="H2749" s="103">
        <v>1.0737000000000002E-2</v>
      </c>
      <c r="I2749" s="103">
        <v>2.0678999999999999E-2</v>
      </c>
      <c r="J2749" s="103">
        <v>2.835E-2</v>
      </c>
      <c r="K2749" s="103">
        <v>3.4727000000000001E-2</v>
      </c>
    </row>
    <row r="2750" spans="4:11" ht="15.75" customHeight="1" x14ac:dyDescent="0.25">
      <c r="D2750" s="33"/>
      <c r="E2750" s="33"/>
      <c r="F2750" s="81">
        <v>40527</v>
      </c>
      <c r="G2750" s="103">
        <v>6.6909999999999999E-3</v>
      </c>
      <c r="H2750" s="103">
        <v>1.1006999999999999E-2</v>
      </c>
      <c r="I2750" s="103">
        <v>2.1193E-2</v>
      </c>
      <c r="J2750" s="103">
        <v>2.8759999999999997E-2</v>
      </c>
      <c r="K2750" s="103">
        <v>3.5318000000000002E-2</v>
      </c>
    </row>
    <row r="2751" spans="4:11" ht="15.75" customHeight="1" x14ac:dyDescent="0.25">
      <c r="D2751" s="33"/>
      <c r="E2751" s="33"/>
      <c r="F2751" s="81">
        <v>40528</v>
      </c>
      <c r="G2751" s="103">
        <v>6.3699999999999998E-3</v>
      </c>
      <c r="H2751" s="103">
        <v>1.0369E-2</v>
      </c>
      <c r="I2751" s="103">
        <v>2.0245000000000003E-2</v>
      </c>
      <c r="J2751" s="103">
        <v>2.7820999999999999E-2</v>
      </c>
      <c r="K2751" s="103">
        <v>3.4224000000000004E-2</v>
      </c>
    </row>
    <row r="2752" spans="4:11" ht="15.75" customHeight="1" x14ac:dyDescent="0.25">
      <c r="D2752" s="33"/>
      <c r="E2752" s="33"/>
      <c r="F2752" s="81">
        <v>40529</v>
      </c>
      <c r="G2752" s="103">
        <v>6.0519999999999992E-3</v>
      </c>
      <c r="H2752" s="103">
        <v>9.9489999999999995E-3</v>
      </c>
      <c r="I2752" s="103">
        <v>1.9543999999999999E-2</v>
      </c>
      <c r="J2752" s="103">
        <v>2.6865999999999998E-2</v>
      </c>
      <c r="K2752" s="103">
        <v>3.3279000000000003E-2</v>
      </c>
    </row>
    <row r="2753" spans="4:11" ht="15.75" customHeight="1" x14ac:dyDescent="0.25">
      <c r="D2753" s="33"/>
      <c r="E2753" s="33"/>
      <c r="F2753" s="81">
        <v>40532</v>
      </c>
      <c r="G2753" s="103">
        <v>5.9719999999999999E-3</v>
      </c>
      <c r="H2753" s="103">
        <v>9.9509999999999998E-3</v>
      </c>
      <c r="I2753" s="103">
        <v>1.9479E-2</v>
      </c>
      <c r="J2753" s="103">
        <v>2.6892999999999997E-2</v>
      </c>
      <c r="K2753" s="103">
        <v>3.3357999999999999E-2</v>
      </c>
    </row>
    <row r="2754" spans="4:11" ht="15.75" customHeight="1" x14ac:dyDescent="0.25">
      <c r="D2754" s="33"/>
      <c r="E2754" s="33"/>
      <c r="F2754" s="81">
        <v>40533</v>
      </c>
      <c r="G2754" s="103">
        <v>6.0550000000000005E-3</v>
      </c>
      <c r="H2754" s="103">
        <v>1.0006999999999999E-2</v>
      </c>
      <c r="I2754" s="103">
        <v>1.9449000000000001E-2</v>
      </c>
      <c r="J2754" s="103">
        <v>2.6642000000000002E-2</v>
      </c>
      <c r="K2754" s="103">
        <v>3.3031000000000005E-2</v>
      </c>
    </row>
    <row r="2755" spans="4:11" ht="15.75" customHeight="1" x14ac:dyDescent="0.25">
      <c r="D2755" s="33"/>
      <c r="E2755" s="33"/>
      <c r="F2755" s="81">
        <v>40534</v>
      </c>
      <c r="G2755" s="103">
        <v>6.3E-3</v>
      </c>
      <c r="H2755" s="103">
        <v>1.0492E-2</v>
      </c>
      <c r="I2755" s="103">
        <v>2.0028000000000001E-2</v>
      </c>
      <c r="J2755" s="103">
        <v>2.7248999999999999E-2</v>
      </c>
      <c r="K2755" s="103">
        <v>3.3458000000000002E-2</v>
      </c>
    </row>
    <row r="2756" spans="4:11" ht="15.75" customHeight="1" x14ac:dyDescent="0.25">
      <c r="D2756" s="33"/>
      <c r="E2756" s="33"/>
      <c r="F2756" s="81">
        <v>40535</v>
      </c>
      <c r="G2756" s="103">
        <v>6.5539999999999999E-3</v>
      </c>
      <c r="H2756" s="103">
        <v>1.0880000000000001E-2</v>
      </c>
      <c r="I2756" s="103">
        <v>2.0485000000000003E-2</v>
      </c>
      <c r="J2756" s="103">
        <v>2.7789000000000001E-2</v>
      </c>
      <c r="K2756" s="103">
        <v>3.3892000000000005E-2</v>
      </c>
    </row>
    <row r="2757" spans="4:11" ht="15.75" customHeight="1" x14ac:dyDescent="0.25">
      <c r="D2757" s="33"/>
      <c r="E2757" s="33"/>
      <c r="F2757" s="81">
        <v>40539</v>
      </c>
      <c r="G2757" s="103">
        <v>6.3939999999999995E-3</v>
      </c>
      <c r="H2757" s="103">
        <v>1.0669999999999999E-2</v>
      </c>
      <c r="I2757" s="103">
        <v>2.0219000000000001E-2</v>
      </c>
      <c r="J2757" s="103">
        <v>2.7184E-2</v>
      </c>
      <c r="K2757" s="103">
        <v>3.3294000000000004E-2</v>
      </c>
    </row>
    <row r="2758" spans="4:11" ht="15.75" customHeight="1" x14ac:dyDescent="0.25">
      <c r="D2758" s="33"/>
      <c r="E2758" s="33"/>
      <c r="F2758" s="81">
        <v>40540</v>
      </c>
      <c r="G2758" s="103">
        <v>7.4329999999999995E-3</v>
      </c>
      <c r="H2758" s="103">
        <v>1.159E-2</v>
      </c>
      <c r="I2758" s="103">
        <v>2.145E-2</v>
      </c>
      <c r="J2758" s="103">
        <v>2.8712000000000001E-2</v>
      </c>
      <c r="K2758" s="103">
        <v>3.4795E-2</v>
      </c>
    </row>
    <row r="2759" spans="4:11" ht="15.75" customHeight="1" x14ac:dyDescent="0.25">
      <c r="D2759" s="33"/>
      <c r="E2759" s="33"/>
      <c r="F2759" s="81">
        <v>40541</v>
      </c>
      <c r="G2759" s="103">
        <v>6.3290000000000004E-3</v>
      </c>
      <c r="H2759" s="103">
        <v>1.0241E-2</v>
      </c>
      <c r="I2759" s="103">
        <v>2.0291999999999998E-2</v>
      </c>
      <c r="J2759" s="103">
        <v>2.7185000000000001E-2</v>
      </c>
      <c r="K2759" s="103">
        <v>3.3488999999999998E-2</v>
      </c>
    </row>
    <row r="2760" spans="4:11" ht="15.75" customHeight="1" x14ac:dyDescent="0.25">
      <c r="D2760" s="33"/>
      <c r="E2760" s="33"/>
      <c r="F2760" s="81">
        <v>40542</v>
      </c>
      <c r="G2760" s="103">
        <v>6.4070000000000004E-3</v>
      </c>
      <c r="H2760" s="103">
        <v>1.0460000000000001E-2</v>
      </c>
      <c r="I2760" s="103">
        <v>2.0621999999999998E-2</v>
      </c>
      <c r="J2760" s="103">
        <v>2.7698E-2</v>
      </c>
      <c r="K2760" s="103">
        <v>3.3645999999999995E-2</v>
      </c>
    </row>
    <row r="2761" spans="4:11" ht="15.75" customHeight="1" x14ac:dyDescent="0.25">
      <c r="D2761" s="33"/>
      <c r="E2761" s="33"/>
      <c r="F2761" s="81">
        <v>40543</v>
      </c>
      <c r="G2761" s="103">
        <v>5.934E-3</v>
      </c>
      <c r="H2761" s="103">
        <v>9.8719999999999988E-3</v>
      </c>
      <c r="I2761" s="103">
        <v>2.0059999999999998E-2</v>
      </c>
      <c r="J2761" s="103">
        <v>2.7006000000000002E-2</v>
      </c>
      <c r="K2761" s="103">
        <v>3.2934999999999999E-2</v>
      </c>
    </row>
    <row r="2762" spans="4:11" ht="15.75" customHeight="1" x14ac:dyDescent="0.25">
      <c r="D2762" s="33"/>
      <c r="E2762" s="33"/>
      <c r="F2762" s="81">
        <v>40546</v>
      </c>
      <c r="G2762" s="103">
        <v>5.9330000000000008E-3</v>
      </c>
      <c r="H2762" s="103">
        <v>9.9819999999999996E-3</v>
      </c>
      <c r="I2762" s="103">
        <v>2.0026000000000002E-2</v>
      </c>
      <c r="J2762" s="103">
        <v>2.7227999999999999E-2</v>
      </c>
      <c r="K2762" s="103">
        <v>3.3323999999999999E-2</v>
      </c>
    </row>
    <row r="2763" spans="4:11" ht="15.75" customHeight="1" x14ac:dyDescent="0.25">
      <c r="D2763" s="33"/>
      <c r="E2763" s="33"/>
      <c r="F2763" s="81">
        <v>40547</v>
      </c>
      <c r="G2763" s="103">
        <v>6.1709999999999994E-3</v>
      </c>
      <c r="H2763" s="103">
        <v>1.0147E-2</v>
      </c>
      <c r="I2763" s="103">
        <v>2.0059E-2</v>
      </c>
      <c r="J2763" s="103">
        <v>2.7153999999999998E-2</v>
      </c>
      <c r="K2763" s="103">
        <v>3.3286999999999997E-2</v>
      </c>
    </row>
    <row r="2764" spans="4:11" ht="15.75" customHeight="1" x14ac:dyDescent="0.25">
      <c r="D2764" s="33"/>
      <c r="E2764" s="33"/>
      <c r="F2764" s="81">
        <v>40548</v>
      </c>
      <c r="G2764" s="103">
        <v>7.045E-3</v>
      </c>
      <c r="H2764" s="103">
        <v>1.1292999999999999E-2</v>
      </c>
      <c r="I2764" s="103">
        <v>2.1382999999999999E-2</v>
      </c>
      <c r="J2764" s="103">
        <v>2.8542999999999999E-2</v>
      </c>
      <c r="K2764" s="103">
        <v>3.4653999999999997E-2</v>
      </c>
    </row>
    <row r="2765" spans="4:11" ht="15.75" customHeight="1" x14ac:dyDescent="0.25">
      <c r="D2765" s="33"/>
      <c r="E2765" s="33"/>
      <c r="F2765" s="81">
        <v>40549</v>
      </c>
      <c r="G2765" s="103">
        <v>6.6479999999999994E-3</v>
      </c>
      <c r="H2765" s="103">
        <v>1.0697000000000002E-2</v>
      </c>
      <c r="I2765" s="103">
        <v>2.0652E-2</v>
      </c>
      <c r="J2765" s="103">
        <v>2.7747000000000001E-2</v>
      </c>
      <c r="K2765" s="103">
        <v>3.3932000000000004E-2</v>
      </c>
    </row>
    <row r="2766" spans="4:11" ht="15.75" customHeight="1" x14ac:dyDescent="0.25">
      <c r="D2766" s="33"/>
      <c r="E2766" s="33"/>
      <c r="F2766" s="81">
        <v>40550</v>
      </c>
      <c r="G2766" s="103">
        <v>5.9309999999999996E-3</v>
      </c>
      <c r="H2766" s="103">
        <v>9.8329999999999997E-3</v>
      </c>
      <c r="I2766" s="103">
        <v>1.9592999999999999E-2</v>
      </c>
      <c r="J2766" s="103">
        <v>2.6806999999999997E-2</v>
      </c>
      <c r="K2766" s="103">
        <v>3.3237000000000003E-2</v>
      </c>
    </row>
    <row r="2767" spans="4:11" ht="15.75" customHeight="1" x14ac:dyDescent="0.25">
      <c r="D2767" s="33"/>
      <c r="E2767" s="33"/>
      <c r="F2767" s="81">
        <v>40553</v>
      </c>
      <c r="G2767" s="103">
        <v>5.6910000000000007E-3</v>
      </c>
      <c r="H2767" s="103">
        <v>9.5079999999999991E-3</v>
      </c>
      <c r="I2767" s="103">
        <v>1.9130000000000001E-2</v>
      </c>
      <c r="J2767" s="103">
        <v>2.6339000000000001E-2</v>
      </c>
      <c r="K2767" s="103">
        <v>3.2832E-2</v>
      </c>
    </row>
    <row r="2768" spans="4:11" ht="15.75" customHeight="1" x14ac:dyDescent="0.25">
      <c r="D2768" s="33"/>
      <c r="E2768" s="33"/>
      <c r="F2768" s="81">
        <v>40554</v>
      </c>
      <c r="G2768" s="103">
        <v>5.8499999999999993E-3</v>
      </c>
      <c r="H2768" s="103">
        <v>9.7280000000000005E-3</v>
      </c>
      <c r="I2768" s="103">
        <v>1.9623999999999999E-2</v>
      </c>
      <c r="J2768" s="103">
        <v>2.6929999999999999E-2</v>
      </c>
      <c r="K2768" s="103">
        <v>3.3396000000000002E-2</v>
      </c>
    </row>
    <row r="2769" spans="4:11" ht="15.75" customHeight="1" x14ac:dyDescent="0.25">
      <c r="D2769" s="33"/>
      <c r="E2769" s="33"/>
      <c r="F2769" s="81">
        <v>40555</v>
      </c>
      <c r="G2769" s="103">
        <v>6.0089999999999996E-3</v>
      </c>
      <c r="H2769" s="103">
        <v>1.0319E-2</v>
      </c>
      <c r="I2769" s="103">
        <v>1.9788E-2</v>
      </c>
      <c r="J2769" s="103">
        <v>2.7052999999999997E-2</v>
      </c>
      <c r="K2769" s="103">
        <v>3.3649999999999999E-2</v>
      </c>
    </row>
    <row r="2770" spans="4:11" ht="15.75" customHeight="1" x14ac:dyDescent="0.25">
      <c r="D2770" s="33"/>
      <c r="E2770" s="33"/>
      <c r="F2770" s="81">
        <v>40556</v>
      </c>
      <c r="G2770" s="103">
        <v>5.7679999999999997E-3</v>
      </c>
      <c r="H2770" s="103">
        <v>9.894E-3</v>
      </c>
      <c r="I2770" s="103">
        <v>1.8994999999999998E-2</v>
      </c>
      <c r="J2770" s="103">
        <v>2.6238999999999998E-2</v>
      </c>
      <c r="K2770" s="103">
        <v>3.2972000000000001E-2</v>
      </c>
    </row>
    <row r="2771" spans="4:11" ht="15.75" customHeight="1" x14ac:dyDescent="0.25">
      <c r="D2771" s="33"/>
      <c r="E2771" s="33"/>
      <c r="F2771" s="81">
        <v>40557</v>
      </c>
      <c r="G2771" s="103">
        <v>5.6849999999999999E-3</v>
      </c>
      <c r="H2771" s="103">
        <v>9.894E-3</v>
      </c>
      <c r="I2771" s="103">
        <v>1.9188E-2</v>
      </c>
      <c r="J2771" s="103">
        <v>2.6459E-2</v>
      </c>
      <c r="K2771" s="103">
        <v>3.3231000000000004E-2</v>
      </c>
    </row>
    <row r="2772" spans="4:11" ht="15.75" customHeight="1" x14ac:dyDescent="0.25">
      <c r="D2772" s="33"/>
      <c r="E2772" s="33"/>
      <c r="F2772" s="81">
        <v>40561</v>
      </c>
      <c r="G2772" s="103">
        <v>5.8450000000000004E-3</v>
      </c>
      <c r="H2772" s="103">
        <v>0.01</v>
      </c>
      <c r="I2772" s="103">
        <v>1.9517E-2</v>
      </c>
      <c r="J2772" s="103">
        <v>2.6977000000000001E-2</v>
      </c>
      <c r="K2772" s="103">
        <v>3.3662999999999998E-2</v>
      </c>
    </row>
    <row r="2773" spans="4:11" ht="15.75" customHeight="1" x14ac:dyDescent="0.25">
      <c r="D2773" s="33"/>
      <c r="E2773" s="33"/>
      <c r="F2773" s="81">
        <v>40562</v>
      </c>
      <c r="G2773" s="103">
        <v>5.6830000000000006E-3</v>
      </c>
      <c r="H2773" s="103">
        <v>9.7870000000000006E-3</v>
      </c>
      <c r="I2773" s="103">
        <v>1.9317999999999998E-2</v>
      </c>
      <c r="J2773" s="103">
        <v>2.6753999999999997E-2</v>
      </c>
      <c r="K2773" s="103">
        <v>3.3390000000000003E-2</v>
      </c>
    </row>
    <row r="2774" spans="4:11" ht="15.75" customHeight="1" x14ac:dyDescent="0.25">
      <c r="D2774" s="33"/>
      <c r="E2774" s="33"/>
      <c r="F2774" s="81">
        <v>40563</v>
      </c>
      <c r="G2774" s="103">
        <v>6.2500000000000003E-3</v>
      </c>
      <c r="H2774" s="103">
        <v>1.064E-2</v>
      </c>
      <c r="I2774" s="103">
        <v>2.0447000000000003E-2</v>
      </c>
      <c r="J2774" s="103">
        <v>2.7997000000000001E-2</v>
      </c>
      <c r="K2774" s="103">
        <v>3.4487999999999998E-2</v>
      </c>
    </row>
    <row r="2775" spans="4:11" ht="15.75" customHeight="1" x14ac:dyDescent="0.25">
      <c r="D2775" s="33"/>
      <c r="E2775" s="33"/>
      <c r="F2775" s="81">
        <v>40564</v>
      </c>
      <c r="G2775" s="103">
        <v>6.0870000000000004E-3</v>
      </c>
      <c r="H2775" s="103">
        <v>1.0428E-2</v>
      </c>
      <c r="I2775" s="103">
        <v>2.0112000000000001E-2</v>
      </c>
      <c r="J2775" s="103">
        <v>2.7498000000000002E-2</v>
      </c>
      <c r="K2775" s="103">
        <v>3.4041999999999996E-2</v>
      </c>
    </row>
    <row r="2776" spans="4:11" ht="15.75" customHeight="1" x14ac:dyDescent="0.25">
      <c r="D2776" s="33"/>
      <c r="E2776" s="33"/>
      <c r="F2776" s="81">
        <v>40567</v>
      </c>
      <c r="G2776" s="103">
        <v>6.2500000000000003E-3</v>
      </c>
      <c r="H2776" s="103">
        <v>1.0535000000000001E-2</v>
      </c>
      <c r="I2776" s="103">
        <v>2.0077999999999999E-2</v>
      </c>
      <c r="J2776" s="103">
        <v>2.7448E-2</v>
      </c>
      <c r="K2776" s="103">
        <v>3.4043999999999998E-2</v>
      </c>
    </row>
    <row r="2777" spans="4:11" ht="15.75" customHeight="1" x14ac:dyDescent="0.25">
      <c r="D2777" s="33"/>
      <c r="E2777" s="33"/>
      <c r="F2777" s="81">
        <v>40568</v>
      </c>
      <c r="G2777" s="103">
        <v>5.7599999999999995E-3</v>
      </c>
      <c r="H2777" s="103">
        <v>9.946E-3</v>
      </c>
      <c r="I2777" s="103">
        <v>1.9377999999999999E-2</v>
      </c>
      <c r="J2777" s="103">
        <v>2.6678E-2</v>
      </c>
      <c r="K2777" s="103">
        <v>3.3284000000000001E-2</v>
      </c>
    </row>
    <row r="2778" spans="4:11" ht="15.75" customHeight="1" x14ac:dyDescent="0.25">
      <c r="D2778" s="33"/>
      <c r="E2778" s="33"/>
      <c r="F2778" s="81">
        <v>40569</v>
      </c>
      <c r="G2778" s="103">
        <v>6.2500000000000003E-3</v>
      </c>
      <c r="H2778" s="103">
        <v>1.0214000000000001E-2</v>
      </c>
      <c r="I2778" s="103">
        <v>1.9843E-2</v>
      </c>
      <c r="J2778" s="103">
        <v>2.7372999999999998E-2</v>
      </c>
      <c r="K2778" s="103">
        <v>3.4146000000000003E-2</v>
      </c>
    </row>
    <row r="2779" spans="4:11" ht="15.75" customHeight="1" x14ac:dyDescent="0.25">
      <c r="D2779" s="33"/>
      <c r="E2779" s="33"/>
      <c r="F2779" s="81">
        <v>40570</v>
      </c>
      <c r="G2779" s="103">
        <v>5.7780000000000001E-3</v>
      </c>
      <c r="H2779" s="103">
        <v>9.7850000000000003E-3</v>
      </c>
      <c r="I2779" s="103">
        <v>1.9802E-2</v>
      </c>
      <c r="J2779" s="103">
        <v>2.7075000000000002E-2</v>
      </c>
      <c r="K2779" s="103">
        <v>3.3873E-2</v>
      </c>
    </row>
    <row r="2780" spans="4:11" ht="15.75" customHeight="1" x14ac:dyDescent="0.25">
      <c r="D2780" s="33"/>
      <c r="E2780" s="33"/>
      <c r="F2780" s="81">
        <v>40571</v>
      </c>
      <c r="G2780" s="103">
        <v>5.385E-3</v>
      </c>
      <c r="H2780" s="103">
        <v>9.3550000000000005E-3</v>
      </c>
      <c r="I2780" s="103">
        <v>1.9144000000000001E-2</v>
      </c>
      <c r="J2780" s="103">
        <v>2.6595000000000001E-2</v>
      </c>
      <c r="K2780" s="103">
        <v>3.3214E-2</v>
      </c>
    </row>
    <row r="2781" spans="4:11" ht="15.75" customHeight="1" x14ac:dyDescent="0.25">
      <c r="D2781" s="33"/>
      <c r="E2781" s="33"/>
      <c r="F2781" s="81">
        <v>40574</v>
      </c>
      <c r="G2781" s="103">
        <v>5.6200000000000009E-3</v>
      </c>
      <c r="H2781" s="103">
        <v>9.5689999999999994E-3</v>
      </c>
      <c r="I2781" s="103">
        <v>1.9407000000000001E-2</v>
      </c>
      <c r="J2781" s="103">
        <v>2.7063999999999998E-2</v>
      </c>
      <c r="K2781" s="103">
        <v>3.3703999999999998E-2</v>
      </c>
    </row>
    <row r="2782" spans="4:11" ht="15.75" customHeight="1" x14ac:dyDescent="0.25">
      <c r="D2782" s="33"/>
      <c r="E2782" s="33"/>
      <c r="F2782" s="81">
        <v>40575</v>
      </c>
      <c r="G2782" s="103">
        <v>6.0129999999999992E-3</v>
      </c>
      <c r="H2782" s="103">
        <v>1.0161E-2</v>
      </c>
      <c r="I2782" s="103">
        <v>2.0131999999999997E-2</v>
      </c>
      <c r="J2782" s="103">
        <v>2.7758999999999999E-2</v>
      </c>
      <c r="K2782" s="103">
        <v>3.4394000000000001E-2</v>
      </c>
    </row>
    <row r="2783" spans="4:11" ht="15.75" customHeight="1" x14ac:dyDescent="0.25">
      <c r="D2783" s="33"/>
      <c r="E2783" s="33"/>
      <c r="F2783" s="81">
        <v>40576</v>
      </c>
      <c r="G2783" s="103">
        <v>6.5659999999999998E-3</v>
      </c>
      <c r="H2783" s="103">
        <v>1.0918000000000001E-2</v>
      </c>
      <c r="I2783" s="103">
        <v>2.0926999999999998E-2</v>
      </c>
      <c r="J2783" s="103">
        <v>2.8332000000000003E-2</v>
      </c>
      <c r="K2783" s="103">
        <v>3.4771000000000003E-2</v>
      </c>
    </row>
    <row r="2784" spans="4:11" ht="15.75" customHeight="1" x14ac:dyDescent="0.25">
      <c r="D2784" s="33"/>
      <c r="E2784" s="33"/>
      <c r="F2784" s="81">
        <v>40577</v>
      </c>
      <c r="G2784" s="103">
        <v>7.0420000000000005E-3</v>
      </c>
      <c r="H2784" s="103">
        <v>1.1623000000000001E-2</v>
      </c>
      <c r="I2784" s="103">
        <v>2.1760000000000002E-2</v>
      </c>
      <c r="J2784" s="103">
        <v>2.9135000000000001E-2</v>
      </c>
      <c r="K2784" s="103">
        <v>3.5487999999999999E-2</v>
      </c>
    </row>
    <row r="2785" spans="4:11" ht="15.75" customHeight="1" x14ac:dyDescent="0.25">
      <c r="D2785" s="33"/>
      <c r="E2785" s="33"/>
      <c r="F2785" s="81">
        <v>40578</v>
      </c>
      <c r="G2785" s="103">
        <v>7.4439999999999992E-3</v>
      </c>
      <c r="H2785" s="103">
        <v>1.2282E-2</v>
      </c>
      <c r="I2785" s="103">
        <v>2.2601E-2</v>
      </c>
      <c r="J2785" s="103">
        <v>3.0020999999999999E-2</v>
      </c>
      <c r="K2785" s="103">
        <v>3.6355999999999999E-2</v>
      </c>
    </row>
    <row r="2786" spans="4:11" ht="15.75" customHeight="1" x14ac:dyDescent="0.25">
      <c r="D2786" s="33"/>
      <c r="E2786" s="33"/>
      <c r="F2786" s="81">
        <v>40581</v>
      </c>
      <c r="G2786" s="103">
        <v>7.6060000000000008E-3</v>
      </c>
      <c r="H2786" s="103">
        <v>1.2393000000000001E-2</v>
      </c>
      <c r="I2786" s="103">
        <v>2.2636E-2</v>
      </c>
      <c r="J2786" s="103">
        <v>3.0072999999999999E-2</v>
      </c>
      <c r="K2786" s="103">
        <v>3.6298999999999998E-2</v>
      </c>
    </row>
    <row r="2787" spans="4:11" ht="15.75" customHeight="1" x14ac:dyDescent="0.25">
      <c r="D2787" s="33"/>
      <c r="E2787" s="33"/>
      <c r="F2787" s="81">
        <v>40582</v>
      </c>
      <c r="G2787" s="103">
        <v>8.4880000000000008E-3</v>
      </c>
      <c r="H2787" s="103">
        <v>1.3545E-2</v>
      </c>
      <c r="I2787" s="103">
        <v>2.3986E-2</v>
      </c>
      <c r="J2787" s="103">
        <v>3.1271E-2</v>
      </c>
      <c r="K2787" s="103">
        <v>3.7372999999999997E-2</v>
      </c>
    </row>
    <row r="2788" spans="4:11" ht="15.75" customHeight="1" x14ac:dyDescent="0.25">
      <c r="D2788" s="33"/>
      <c r="E2788" s="33"/>
      <c r="F2788" s="81">
        <v>40583</v>
      </c>
      <c r="G2788" s="103">
        <v>7.9299999999999995E-3</v>
      </c>
      <c r="H2788" s="103">
        <v>1.3512999999999999E-2</v>
      </c>
      <c r="I2788" s="103">
        <v>2.3278E-2</v>
      </c>
      <c r="J2788" s="103">
        <v>3.0455999999999997E-2</v>
      </c>
      <c r="K2788" s="103">
        <v>3.6464999999999997E-2</v>
      </c>
    </row>
    <row r="2789" spans="4:11" ht="15.75" customHeight="1" x14ac:dyDescent="0.25">
      <c r="D2789" s="33"/>
      <c r="E2789" s="33"/>
      <c r="F2789" s="81">
        <v>40584</v>
      </c>
      <c r="G2789" s="103">
        <v>8.3340000000000011E-3</v>
      </c>
      <c r="H2789" s="103">
        <v>1.4048E-2</v>
      </c>
      <c r="I2789" s="103">
        <v>2.3889000000000001E-2</v>
      </c>
      <c r="J2789" s="103">
        <v>3.0916000000000003E-2</v>
      </c>
      <c r="K2789" s="103">
        <v>3.6928000000000002E-2</v>
      </c>
    </row>
    <row r="2790" spans="4:11" ht="15.75" customHeight="1" x14ac:dyDescent="0.25">
      <c r="D2790" s="33"/>
      <c r="E2790" s="33"/>
      <c r="F2790" s="81">
        <v>40585</v>
      </c>
      <c r="G2790" s="103">
        <v>8.3420000000000005E-3</v>
      </c>
      <c r="H2790" s="103">
        <v>1.3993999999999999E-2</v>
      </c>
      <c r="I2790" s="103">
        <v>2.3556000000000001E-2</v>
      </c>
      <c r="J2790" s="103">
        <v>3.0335000000000001E-2</v>
      </c>
      <c r="K2790" s="103">
        <v>3.6288000000000001E-2</v>
      </c>
    </row>
    <row r="2791" spans="4:11" ht="15.75" customHeight="1" x14ac:dyDescent="0.25">
      <c r="D2791" s="33"/>
      <c r="E2791" s="33"/>
      <c r="F2791" s="81">
        <v>40588</v>
      </c>
      <c r="G2791" s="103">
        <v>8.4259999999999995E-3</v>
      </c>
      <c r="H2791" s="103">
        <v>1.4100999999999999E-2</v>
      </c>
      <c r="I2791" s="103">
        <v>2.3557999999999999E-2</v>
      </c>
      <c r="J2791" s="103">
        <v>3.0362E-2</v>
      </c>
      <c r="K2791" s="103">
        <v>3.6194000000000004E-2</v>
      </c>
    </row>
    <row r="2792" spans="4:11" ht="15.75" customHeight="1" x14ac:dyDescent="0.25">
      <c r="D2792" s="33"/>
      <c r="E2792" s="33"/>
      <c r="F2792" s="81">
        <v>40589</v>
      </c>
      <c r="G2792" s="103">
        <v>8.1860000000000006E-3</v>
      </c>
      <c r="H2792" s="103">
        <v>1.3728000000000001E-2</v>
      </c>
      <c r="I2792" s="103">
        <v>2.3254999999999998E-2</v>
      </c>
      <c r="J2792" s="103">
        <v>3.0109E-2</v>
      </c>
      <c r="K2792" s="103">
        <v>3.6044E-2</v>
      </c>
    </row>
    <row r="2793" spans="4:11" ht="15.75" customHeight="1" x14ac:dyDescent="0.25">
      <c r="D2793" s="33"/>
      <c r="E2793" s="33"/>
      <c r="F2793" s="81">
        <v>40590</v>
      </c>
      <c r="G2793" s="103">
        <v>8.2699999999999996E-3</v>
      </c>
      <c r="H2793" s="103">
        <v>1.3943000000000001E-2</v>
      </c>
      <c r="I2793" s="103">
        <v>2.3460000000000002E-2</v>
      </c>
      <c r="J2793" s="103">
        <v>3.0365000000000003E-2</v>
      </c>
      <c r="K2793" s="103">
        <v>3.6193000000000003E-2</v>
      </c>
    </row>
    <row r="2794" spans="4:11" ht="15.75" customHeight="1" x14ac:dyDescent="0.25">
      <c r="D2794" s="33"/>
      <c r="E2794" s="33"/>
      <c r="F2794" s="81">
        <v>40591</v>
      </c>
      <c r="G2794" s="103">
        <v>7.6239999999999997E-3</v>
      </c>
      <c r="H2794" s="103">
        <v>1.3141E-2</v>
      </c>
      <c r="I2794" s="103">
        <v>2.2682999999999998E-2</v>
      </c>
      <c r="J2794" s="103">
        <v>2.9679999999999998E-2</v>
      </c>
      <c r="K2794" s="103">
        <v>3.5725E-2</v>
      </c>
    </row>
    <row r="2795" spans="4:11" ht="15.75" customHeight="1" x14ac:dyDescent="0.25">
      <c r="D2795" s="33"/>
      <c r="E2795" s="33"/>
      <c r="F2795" s="81">
        <v>40592</v>
      </c>
      <c r="G2795" s="103">
        <v>7.4689999999999999E-3</v>
      </c>
      <c r="H2795" s="103">
        <v>1.3036000000000001E-2</v>
      </c>
      <c r="I2795" s="103">
        <v>2.2688E-2</v>
      </c>
      <c r="J2795" s="103">
        <v>2.9634000000000001E-2</v>
      </c>
      <c r="K2795" s="103">
        <v>3.5798999999999997E-2</v>
      </c>
    </row>
    <row r="2796" spans="4:11" ht="15.75" customHeight="1" x14ac:dyDescent="0.25">
      <c r="D2796" s="33"/>
      <c r="E2796" s="33"/>
      <c r="F2796" s="81">
        <v>40596</v>
      </c>
      <c r="G2796" s="103">
        <v>6.9020000000000001E-3</v>
      </c>
      <c r="H2796" s="103">
        <v>1.2071E-2</v>
      </c>
      <c r="I2796" s="103">
        <v>2.1339999999999998E-2</v>
      </c>
      <c r="J2796" s="103">
        <v>2.8271000000000001E-2</v>
      </c>
      <c r="K2796" s="103">
        <v>3.4533000000000001E-2</v>
      </c>
    </row>
    <row r="2797" spans="4:11" ht="15.75" customHeight="1" x14ac:dyDescent="0.25">
      <c r="D2797" s="33"/>
      <c r="E2797" s="33"/>
      <c r="F2797" s="81">
        <v>40597</v>
      </c>
      <c r="G2797" s="103">
        <v>7.4329999999999995E-3</v>
      </c>
      <c r="H2797" s="103">
        <v>1.2392E-2</v>
      </c>
      <c r="I2797" s="103">
        <v>2.1711000000000001E-2</v>
      </c>
      <c r="J2797" s="103">
        <v>2.8673999999999998E-2</v>
      </c>
      <c r="K2797" s="103">
        <v>3.4847999999999997E-2</v>
      </c>
    </row>
    <row r="2798" spans="4:11" ht="15.75" customHeight="1" x14ac:dyDescent="0.25">
      <c r="D2798" s="33"/>
      <c r="E2798" s="33"/>
      <c r="F2798" s="81">
        <v>40598</v>
      </c>
      <c r="G2798" s="103">
        <v>7.3540000000000003E-3</v>
      </c>
      <c r="H2798" s="103">
        <v>1.2284999999999999E-2</v>
      </c>
      <c r="I2798" s="103">
        <v>2.1913000000000002E-2</v>
      </c>
      <c r="J2798" s="103">
        <v>2.8448000000000001E-2</v>
      </c>
      <c r="K2798" s="103">
        <v>3.4477000000000001E-2</v>
      </c>
    </row>
    <row r="2799" spans="4:11" ht="15.75" customHeight="1" x14ac:dyDescent="0.25">
      <c r="D2799" s="33"/>
      <c r="E2799" s="33"/>
      <c r="F2799" s="81">
        <v>40599</v>
      </c>
      <c r="G2799" s="103">
        <v>7.1170000000000001E-3</v>
      </c>
      <c r="H2799" s="103">
        <v>1.2015E-2</v>
      </c>
      <c r="I2799" s="103">
        <v>2.1615000000000002E-2</v>
      </c>
      <c r="J2799" s="103">
        <v>2.8317000000000002E-2</v>
      </c>
      <c r="K2799" s="103">
        <v>3.4125000000000003E-2</v>
      </c>
    </row>
    <row r="2800" spans="4:11" ht="15.75" customHeight="1" x14ac:dyDescent="0.25">
      <c r="D2800" s="33"/>
      <c r="E2800" s="33"/>
      <c r="F2800" s="81">
        <v>40602</v>
      </c>
      <c r="G2800" s="103">
        <v>6.8019999999999999E-3</v>
      </c>
      <c r="H2800" s="103">
        <v>1.1637999999999999E-2</v>
      </c>
      <c r="I2800" s="103">
        <v>2.1381999999999998E-2</v>
      </c>
      <c r="J2800" s="103">
        <v>2.8367E-2</v>
      </c>
      <c r="K2800" s="103">
        <v>3.4271999999999997E-2</v>
      </c>
    </row>
    <row r="2801" spans="4:11" ht="15.75" customHeight="1" x14ac:dyDescent="0.25">
      <c r="D2801" s="33"/>
      <c r="E2801" s="33"/>
      <c r="F2801" s="81">
        <v>40603</v>
      </c>
      <c r="G2801" s="103">
        <v>6.4080000000000005E-3</v>
      </c>
      <c r="H2801" s="103">
        <v>1.1153999999999999E-2</v>
      </c>
      <c r="I2801" s="103">
        <v>2.0952000000000002E-2</v>
      </c>
      <c r="J2801" s="103">
        <v>2.7995000000000003E-2</v>
      </c>
      <c r="K2801" s="103">
        <v>3.3921E-2</v>
      </c>
    </row>
    <row r="2802" spans="4:11" ht="15.75" customHeight="1" x14ac:dyDescent="0.25">
      <c r="D2802" s="33"/>
      <c r="E2802" s="33"/>
      <c r="F2802" s="81">
        <v>40604</v>
      </c>
      <c r="G2802" s="103">
        <v>6.8830000000000002E-3</v>
      </c>
      <c r="H2802" s="103">
        <v>1.1744000000000001E-2</v>
      </c>
      <c r="I2802" s="103">
        <v>2.1714999999999998E-2</v>
      </c>
      <c r="J2802" s="103">
        <v>2.8740999999999999E-2</v>
      </c>
      <c r="K2802" s="103">
        <v>3.4696999999999999E-2</v>
      </c>
    </row>
    <row r="2803" spans="4:11" ht="15.75" customHeight="1" x14ac:dyDescent="0.25">
      <c r="D2803" s="33"/>
      <c r="E2803" s="33"/>
      <c r="F2803" s="81">
        <v>40605</v>
      </c>
      <c r="G2803" s="103">
        <v>7.5980000000000006E-3</v>
      </c>
      <c r="H2803" s="103">
        <v>1.2769999999999998E-2</v>
      </c>
      <c r="I2803" s="103">
        <v>2.2814999999999998E-2</v>
      </c>
      <c r="J2803" s="103">
        <v>2.9793E-2</v>
      </c>
      <c r="K2803" s="103">
        <v>3.5554000000000002E-2</v>
      </c>
    </row>
    <row r="2804" spans="4:11" ht="15.75" customHeight="1" x14ac:dyDescent="0.25">
      <c r="D2804" s="33"/>
      <c r="E2804" s="33"/>
      <c r="F2804" s="81">
        <v>40606</v>
      </c>
      <c r="G2804" s="103">
        <v>6.8069999999999997E-3</v>
      </c>
      <c r="H2804" s="103">
        <v>1.1850000000000001E-2</v>
      </c>
      <c r="I2804" s="103">
        <v>2.1815000000000001E-2</v>
      </c>
      <c r="J2804" s="103">
        <v>2.8892000000000001E-2</v>
      </c>
      <c r="K2804" s="103">
        <v>3.49E-2</v>
      </c>
    </row>
    <row r="2805" spans="4:11" ht="15.75" customHeight="1" x14ac:dyDescent="0.25">
      <c r="D2805" s="33"/>
      <c r="E2805" s="33"/>
      <c r="F2805" s="81">
        <v>40609</v>
      </c>
      <c r="G2805" s="103">
        <v>6.9670000000000001E-3</v>
      </c>
      <c r="H2805" s="103">
        <v>1.2065999999999999E-2</v>
      </c>
      <c r="I2805" s="103">
        <v>2.1949E-2</v>
      </c>
      <c r="J2805" s="103">
        <v>2.9018000000000002E-2</v>
      </c>
      <c r="K2805" s="103">
        <v>3.5123000000000001E-2</v>
      </c>
    </row>
    <row r="2806" spans="4:11" ht="15.75" customHeight="1" x14ac:dyDescent="0.25">
      <c r="D2806" s="33"/>
      <c r="E2806" s="33"/>
      <c r="F2806" s="81">
        <v>40610</v>
      </c>
      <c r="G2806" s="103">
        <v>7.2069999999999999E-3</v>
      </c>
      <c r="H2806" s="103">
        <v>1.2174000000000001E-2</v>
      </c>
      <c r="I2806" s="103">
        <v>2.2115999999999997E-2</v>
      </c>
      <c r="J2806" s="103">
        <v>2.9218999999999998E-2</v>
      </c>
      <c r="K2806" s="103">
        <v>3.5477000000000002E-2</v>
      </c>
    </row>
    <row r="2807" spans="4:11" ht="15.75" customHeight="1" x14ac:dyDescent="0.25">
      <c r="D2807" s="33"/>
      <c r="E2807" s="33"/>
      <c r="F2807" s="81">
        <v>40611</v>
      </c>
      <c r="G2807" s="103">
        <v>6.8889999999999993E-3</v>
      </c>
      <c r="H2807" s="103">
        <v>1.2128000000000002E-2</v>
      </c>
      <c r="I2807" s="103">
        <v>2.1448999999999999E-2</v>
      </c>
      <c r="J2807" s="103">
        <v>2.8469000000000001E-2</v>
      </c>
      <c r="K2807" s="103">
        <v>3.4674999999999997E-2</v>
      </c>
    </row>
    <row r="2808" spans="4:11" ht="15.75" customHeight="1" x14ac:dyDescent="0.25">
      <c r="D2808" s="33"/>
      <c r="E2808" s="33"/>
      <c r="F2808" s="81">
        <v>40612</v>
      </c>
      <c r="G2808" s="103">
        <v>6.3299999999999997E-3</v>
      </c>
      <c r="H2808" s="103">
        <v>1.1278E-2</v>
      </c>
      <c r="I2808" s="103">
        <v>2.0253E-2</v>
      </c>
      <c r="J2808" s="103">
        <v>2.7275999999999998E-2</v>
      </c>
      <c r="K2808" s="103">
        <v>3.3584000000000003E-2</v>
      </c>
    </row>
    <row r="2809" spans="4:11" ht="15.75" customHeight="1" x14ac:dyDescent="0.25">
      <c r="D2809" s="33"/>
      <c r="E2809" s="33"/>
      <c r="F2809" s="81">
        <v>40613</v>
      </c>
      <c r="G2809" s="103">
        <v>6.4099999999999999E-3</v>
      </c>
      <c r="H2809" s="103">
        <v>1.1384E-2</v>
      </c>
      <c r="I2809" s="103">
        <v>2.0550000000000002E-2</v>
      </c>
      <c r="J2809" s="103">
        <v>2.7597999999999998E-2</v>
      </c>
      <c r="K2809" s="103">
        <v>3.4025E-2</v>
      </c>
    </row>
    <row r="2810" spans="4:11" ht="15.75" customHeight="1" x14ac:dyDescent="0.25">
      <c r="D2810" s="33"/>
      <c r="E2810" s="33"/>
      <c r="F2810" s="81">
        <v>40616</v>
      </c>
      <c r="G2810" s="103">
        <v>5.9280000000000001E-3</v>
      </c>
      <c r="H2810" s="103">
        <v>1.0643E-2</v>
      </c>
      <c r="I2810" s="103">
        <v>1.9754000000000001E-2</v>
      </c>
      <c r="J2810" s="103">
        <v>2.6928999999999998E-2</v>
      </c>
      <c r="K2810" s="103">
        <v>3.3563000000000003E-2</v>
      </c>
    </row>
    <row r="2811" spans="4:11" ht="15.75" customHeight="1" x14ac:dyDescent="0.25">
      <c r="D2811" s="33"/>
      <c r="E2811" s="33"/>
      <c r="F2811" s="81">
        <v>40617</v>
      </c>
      <c r="G2811" s="103">
        <v>6.0080000000000003E-3</v>
      </c>
      <c r="H2811" s="103">
        <v>1.0641000000000001E-2</v>
      </c>
      <c r="I2811" s="103">
        <v>1.9654000000000001E-2</v>
      </c>
      <c r="J2811" s="103">
        <v>2.6583000000000002E-2</v>
      </c>
      <c r="K2811" s="103">
        <v>3.3029999999999997E-2</v>
      </c>
    </row>
    <row r="2812" spans="4:11" ht="15.75" customHeight="1" x14ac:dyDescent="0.25">
      <c r="D2812" s="33"/>
      <c r="E2812" s="33"/>
      <c r="F2812" s="81">
        <v>40618</v>
      </c>
      <c r="G2812" s="103">
        <v>5.4450000000000002E-3</v>
      </c>
      <c r="H2812" s="103">
        <v>9.6349999999999995E-3</v>
      </c>
      <c r="I2812" s="103">
        <v>1.8399000000000002E-2</v>
      </c>
      <c r="J2812" s="103">
        <v>2.5207999999999998E-2</v>
      </c>
      <c r="K2812" s="103">
        <v>3.1699999999999999E-2</v>
      </c>
    </row>
    <row r="2813" spans="4:11" ht="15.75" customHeight="1" x14ac:dyDescent="0.25">
      <c r="D2813" s="33"/>
      <c r="E2813" s="33"/>
      <c r="F2813" s="81">
        <v>40619</v>
      </c>
      <c r="G2813" s="103">
        <v>5.8450000000000004E-3</v>
      </c>
      <c r="H2813" s="103">
        <v>1.0314E-2</v>
      </c>
      <c r="I2813" s="103">
        <v>1.9119000000000001E-2</v>
      </c>
      <c r="J2813" s="103">
        <v>2.5988999999999998E-2</v>
      </c>
      <c r="K2813" s="103">
        <v>3.2549999999999996E-2</v>
      </c>
    </row>
    <row r="2814" spans="4:11" ht="15.75" customHeight="1" x14ac:dyDescent="0.25">
      <c r="D2814" s="33"/>
      <c r="E2814" s="33"/>
      <c r="F2814" s="81">
        <v>40620</v>
      </c>
      <c r="G2814" s="103">
        <v>5.8450000000000004E-3</v>
      </c>
      <c r="H2814" s="103">
        <v>1.0366999999999999E-2</v>
      </c>
      <c r="I2814" s="103">
        <v>1.9351E-2</v>
      </c>
      <c r="J2814" s="103">
        <v>2.6236000000000002E-2</v>
      </c>
      <c r="K2814" s="103">
        <v>3.2677999999999999E-2</v>
      </c>
    </row>
    <row r="2815" spans="4:11" ht="15.75" customHeight="1" x14ac:dyDescent="0.25">
      <c r="D2815" s="33"/>
      <c r="E2815" s="33"/>
      <c r="F2815" s="81">
        <v>40623</v>
      </c>
      <c r="G2815" s="103">
        <v>6.3309999999999998E-3</v>
      </c>
      <c r="H2815" s="103">
        <v>1.1110999999999999E-2</v>
      </c>
      <c r="I2815" s="103">
        <v>2.0279999999999999E-2</v>
      </c>
      <c r="J2815" s="103">
        <v>2.7025999999999998E-2</v>
      </c>
      <c r="K2815" s="103">
        <v>3.3281999999999999E-2</v>
      </c>
    </row>
    <row r="2816" spans="4:11" ht="15.75" customHeight="1" x14ac:dyDescent="0.25">
      <c r="D2816" s="33"/>
      <c r="E2816" s="33"/>
      <c r="F2816" s="81">
        <v>40624</v>
      </c>
      <c r="G2816" s="103">
        <v>6.4939999999999998E-3</v>
      </c>
      <c r="H2816" s="103">
        <v>1.1215999999999999E-2</v>
      </c>
      <c r="I2816" s="103">
        <v>2.0346000000000003E-2</v>
      </c>
      <c r="J2816" s="103">
        <v>2.7149999999999997E-2</v>
      </c>
      <c r="K2816" s="103">
        <v>3.3263000000000001E-2</v>
      </c>
    </row>
    <row r="2817" spans="4:11" ht="15.75" customHeight="1" x14ac:dyDescent="0.25">
      <c r="D2817" s="33"/>
      <c r="E2817" s="33"/>
      <c r="F2817" s="81">
        <v>40625</v>
      </c>
      <c r="G2817" s="103">
        <v>6.5750000000000001E-3</v>
      </c>
      <c r="H2817" s="103">
        <v>1.1322E-2</v>
      </c>
      <c r="I2817" s="103">
        <v>2.0513E-2</v>
      </c>
      <c r="J2817" s="103">
        <v>2.7399E-2</v>
      </c>
      <c r="K2817" s="103">
        <v>3.3500999999999996E-2</v>
      </c>
    </row>
    <row r="2818" spans="4:11" ht="15.75" customHeight="1" x14ac:dyDescent="0.25">
      <c r="D2818" s="33"/>
      <c r="E2818" s="33"/>
      <c r="F2818" s="81">
        <v>40626</v>
      </c>
      <c r="G2818" s="103">
        <v>6.9020000000000001E-3</v>
      </c>
      <c r="H2818" s="103">
        <v>1.1749000000000001E-2</v>
      </c>
      <c r="I2818" s="103">
        <v>2.1080999999999999E-2</v>
      </c>
      <c r="J2818" s="103">
        <v>2.7972E-2</v>
      </c>
      <c r="K2818" s="103">
        <v>3.4037000000000005E-2</v>
      </c>
    </row>
    <row r="2819" spans="4:11" ht="15.75" customHeight="1" x14ac:dyDescent="0.25">
      <c r="D2819" s="33"/>
      <c r="E2819" s="33"/>
      <c r="F2819" s="81">
        <v>40627</v>
      </c>
      <c r="G2819" s="103">
        <v>7.3150000000000003E-3</v>
      </c>
      <c r="H2819" s="103">
        <v>1.2338E-2</v>
      </c>
      <c r="I2819" s="103">
        <v>2.1551000000000001E-2</v>
      </c>
      <c r="J2819" s="103">
        <v>2.8347999999999998E-2</v>
      </c>
      <c r="K2819" s="103">
        <v>3.4388000000000002E-2</v>
      </c>
    </row>
    <row r="2820" spans="4:11" ht="15.75" customHeight="1" x14ac:dyDescent="0.25">
      <c r="D2820" s="33"/>
      <c r="E2820" s="33"/>
      <c r="F2820" s="81">
        <v>40630</v>
      </c>
      <c r="G2820" s="103">
        <v>7.4809999999999998E-3</v>
      </c>
      <c r="H2820" s="103">
        <v>1.2500000000000001E-2</v>
      </c>
      <c r="I2820" s="103">
        <v>2.1753000000000002E-2</v>
      </c>
      <c r="J2820" s="103">
        <v>2.8448999999999999E-2</v>
      </c>
      <c r="K2820" s="103">
        <v>3.4312999999999996E-2</v>
      </c>
    </row>
    <row r="2821" spans="4:11" ht="15.75" customHeight="1" x14ac:dyDescent="0.25">
      <c r="D2821" s="33"/>
      <c r="E2821" s="33"/>
      <c r="F2821" s="81">
        <v>40631</v>
      </c>
      <c r="G2821" s="103">
        <v>8.1310000000000011E-3</v>
      </c>
      <c r="H2821" s="103">
        <v>1.2985E-2</v>
      </c>
      <c r="I2821" s="103">
        <v>2.2259999999999999E-2</v>
      </c>
      <c r="J2821" s="103">
        <v>2.9028000000000002E-2</v>
      </c>
      <c r="K2821" s="103">
        <v>3.4872E-2</v>
      </c>
    </row>
    <row r="2822" spans="4:11" ht="15.75" customHeight="1" x14ac:dyDescent="0.25">
      <c r="D2822" s="33"/>
      <c r="E2822" s="33"/>
      <c r="F2822" s="81">
        <v>40632</v>
      </c>
      <c r="G2822" s="103">
        <v>7.816E-3</v>
      </c>
      <c r="H2822" s="103">
        <v>1.2499E-2</v>
      </c>
      <c r="I2822" s="103">
        <v>2.2002000000000001E-2</v>
      </c>
      <c r="J2822" s="103">
        <v>2.8424999999999999E-2</v>
      </c>
      <c r="K2822" s="103">
        <v>3.4348999999999998E-2</v>
      </c>
    </row>
    <row r="2823" spans="4:11" ht="15.75" customHeight="1" x14ac:dyDescent="0.25">
      <c r="D2823" s="33"/>
      <c r="E2823" s="33"/>
      <c r="F2823" s="81">
        <v>40633</v>
      </c>
      <c r="G2823" s="103">
        <v>8.2110000000000013E-3</v>
      </c>
      <c r="H2823" s="103">
        <v>1.2985999999999999E-2</v>
      </c>
      <c r="I2823" s="103">
        <v>2.2766000000000002E-2</v>
      </c>
      <c r="J2823" s="103">
        <v>2.9197000000000001E-2</v>
      </c>
      <c r="K2823" s="103">
        <v>3.4702999999999998E-2</v>
      </c>
    </row>
    <row r="2824" spans="4:11" ht="15.75" customHeight="1" x14ac:dyDescent="0.25">
      <c r="D2824" s="33"/>
      <c r="E2824" s="33"/>
      <c r="F2824" s="81">
        <v>40634</v>
      </c>
      <c r="G2824" s="103">
        <v>7.9760000000000005E-3</v>
      </c>
      <c r="H2824" s="103">
        <v>1.2769999999999998E-2</v>
      </c>
      <c r="I2824" s="103">
        <v>2.2366999999999998E-2</v>
      </c>
      <c r="J2824" s="103">
        <v>2.8948000000000002E-2</v>
      </c>
      <c r="K2824" s="103">
        <v>3.4422000000000001E-2</v>
      </c>
    </row>
    <row r="2825" spans="4:11" ht="15.75" customHeight="1" x14ac:dyDescent="0.25">
      <c r="D2825" s="33"/>
      <c r="E2825" s="33"/>
      <c r="F2825" s="81">
        <v>40637</v>
      </c>
      <c r="G2825" s="103">
        <v>7.5789999999999998E-3</v>
      </c>
      <c r="H2825" s="103">
        <v>1.2119999999999999E-2</v>
      </c>
      <c r="I2825" s="103">
        <v>2.1867999999999999E-2</v>
      </c>
      <c r="J2825" s="103">
        <v>2.8525999999999999E-2</v>
      </c>
      <c r="K2825" s="103">
        <v>3.4179000000000001E-2</v>
      </c>
    </row>
    <row r="2826" spans="4:11" ht="15.75" customHeight="1" x14ac:dyDescent="0.25">
      <c r="D2826" s="33"/>
      <c r="E2826" s="33"/>
      <c r="F2826" s="81">
        <v>40638</v>
      </c>
      <c r="G2826" s="103">
        <v>8.1359999999999991E-3</v>
      </c>
      <c r="H2826" s="103">
        <v>1.2880000000000001E-2</v>
      </c>
      <c r="I2826" s="103">
        <v>2.2633E-2</v>
      </c>
      <c r="J2826" s="103">
        <v>2.9173000000000001E-2</v>
      </c>
      <c r="K2826" s="103">
        <v>3.4795E-2</v>
      </c>
    </row>
    <row r="2827" spans="4:11" ht="15.75" customHeight="1" x14ac:dyDescent="0.25">
      <c r="D2827" s="33"/>
      <c r="E2827" s="33"/>
      <c r="F2827" s="81">
        <v>40639</v>
      </c>
      <c r="G2827" s="103">
        <v>8.2970000000000006E-3</v>
      </c>
      <c r="H2827" s="103">
        <v>1.3261E-2</v>
      </c>
      <c r="I2827" s="103">
        <v>2.3134000000000002E-2</v>
      </c>
      <c r="J2827" s="103">
        <v>2.9798000000000002E-2</v>
      </c>
      <c r="K2827" s="103">
        <v>3.5451999999999997E-2</v>
      </c>
    </row>
    <row r="2828" spans="4:11" ht="15.75" customHeight="1" x14ac:dyDescent="0.25">
      <c r="D2828" s="33"/>
      <c r="E2828" s="33"/>
      <c r="F2828" s="81">
        <v>40640</v>
      </c>
      <c r="G2828" s="103">
        <v>7.8189999999999996E-3</v>
      </c>
      <c r="H2828" s="103">
        <v>1.2717000000000001E-2</v>
      </c>
      <c r="I2828" s="103">
        <v>2.2700000000000001E-2</v>
      </c>
      <c r="J2828" s="103">
        <v>2.9547E-2</v>
      </c>
      <c r="K2828" s="103">
        <v>3.5451000000000003E-2</v>
      </c>
    </row>
    <row r="2829" spans="4:11" ht="15.75" customHeight="1" x14ac:dyDescent="0.25">
      <c r="D2829" s="33"/>
      <c r="E2829" s="33"/>
      <c r="F2829" s="81">
        <v>40641</v>
      </c>
      <c r="G2829" s="103">
        <v>8.0610000000000005E-3</v>
      </c>
      <c r="H2829" s="103">
        <v>1.3100000000000001E-2</v>
      </c>
      <c r="I2829" s="103">
        <v>2.3067999999999998E-2</v>
      </c>
      <c r="J2829" s="103">
        <v>2.9849000000000001E-2</v>
      </c>
      <c r="K2829" s="103">
        <v>3.5771999999999998E-2</v>
      </c>
    </row>
    <row r="2830" spans="4:11" ht="15.75" customHeight="1" x14ac:dyDescent="0.25">
      <c r="D2830" s="33"/>
      <c r="E2830" s="33"/>
      <c r="F2830" s="81">
        <v>40644</v>
      </c>
      <c r="G2830" s="103">
        <v>8.2220000000000001E-3</v>
      </c>
      <c r="H2830" s="103">
        <v>1.3264E-2</v>
      </c>
      <c r="I2830" s="103">
        <v>2.3168999999999999E-2</v>
      </c>
      <c r="J2830" s="103">
        <v>2.9925E-2</v>
      </c>
      <c r="K2830" s="103">
        <v>3.5847000000000004E-2</v>
      </c>
    </row>
    <row r="2831" spans="4:11" ht="15.75" customHeight="1" x14ac:dyDescent="0.25">
      <c r="D2831" s="33"/>
      <c r="E2831" s="33"/>
      <c r="F2831" s="81">
        <v>40645</v>
      </c>
      <c r="G2831" s="103">
        <v>7.4190000000000002E-3</v>
      </c>
      <c r="H2831" s="103">
        <v>1.2116999999999999E-2</v>
      </c>
      <c r="I2831" s="103">
        <v>2.1998000000000004E-2</v>
      </c>
      <c r="J2831" s="103">
        <v>2.8799000000000002E-2</v>
      </c>
      <c r="K2831" s="103">
        <v>3.4904000000000004E-2</v>
      </c>
    </row>
    <row r="2832" spans="4:11" ht="15.75" customHeight="1" x14ac:dyDescent="0.25">
      <c r="D2832" s="33"/>
      <c r="E2832" s="33"/>
      <c r="F2832" s="81">
        <v>40646</v>
      </c>
      <c r="G2832" s="103">
        <v>7.2589999999999998E-3</v>
      </c>
      <c r="H2832" s="103">
        <v>1.2394000000000001E-2</v>
      </c>
      <c r="I2832" s="103">
        <v>2.1697999999999999E-2</v>
      </c>
      <c r="J2832" s="103">
        <v>2.8500000000000001E-2</v>
      </c>
      <c r="K2832" s="103">
        <v>3.4584999999999998E-2</v>
      </c>
    </row>
    <row r="2833" spans="4:11" ht="15.75" customHeight="1" x14ac:dyDescent="0.25">
      <c r="D2833" s="33"/>
      <c r="E2833" s="33"/>
      <c r="F2833" s="81">
        <v>40647</v>
      </c>
      <c r="G2833" s="103">
        <v>7.6610000000000003E-3</v>
      </c>
      <c r="H2833" s="103">
        <v>1.282E-2</v>
      </c>
      <c r="I2833" s="103">
        <v>2.2265E-2</v>
      </c>
      <c r="J2833" s="103">
        <v>2.8923000000000001E-2</v>
      </c>
      <c r="K2833" s="103">
        <v>3.4979000000000003E-2</v>
      </c>
    </row>
    <row r="2834" spans="4:11" ht="15.75" customHeight="1" x14ac:dyDescent="0.25">
      <c r="D2834" s="33"/>
      <c r="E2834" s="33"/>
      <c r="F2834" s="81">
        <v>40648</v>
      </c>
      <c r="G2834" s="103">
        <v>6.9340000000000001E-3</v>
      </c>
      <c r="H2834" s="103">
        <v>1.1913E-2</v>
      </c>
      <c r="I2834" s="103">
        <v>2.1196000000000003E-2</v>
      </c>
      <c r="J2834" s="103">
        <v>2.8001999999999999E-2</v>
      </c>
      <c r="K2834" s="103">
        <v>3.4078999999999998E-2</v>
      </c>
    </row>
    <row r="2835" spans="4:11" ht="15.75" customHeight="1" x14ac:dyDescent="0.25">
      <c r="D2835" s="33"/>
      <c r="E2835" s="33"/>
      <c r="F2835" s="81">
        <v>40651</v>
      </c>
      <c r="G2835" s="103">
        <v>6.6100000000000004E-3</v>
      </c>
      <c r="H2835" s="103">
        <v>1.1273999999999999E-2</v>
      </c>
      <c r="I2835" s="103">
        <v>2.0630000000000003E-2</v>
      </c>
      <c r="J2835" s="103">
        <v>2.758E-2</v>
      </c>
      <c r="K2835" s="103">
        <v>3.3742999999999995E-2</v>
      </c>
    </row>
    <row r="2836" spans="4:11" ht="15.75" customHeight="1" x14ac:dyDescent="0.25">
      <c r="D2836" s="33"/>
      <c r="E2836" s="33"/>
      <c r="F2836" s="81">
        <v>40652</v>
      </c>
      <c r="G2836" s="103">
        <v>6.4470000000000005E-3</v>
      </c>
      <c r="H2836" s="103">
        <v>1.1273E-2</v>
      </c>
      <c r="I2836" s="103">
        <v>2.0662E-2</v>
      </c>
      <c r="J2836" s="103">
        <v>2.7505000000000002E-2</v>
      </c>
      <c r="K2836" s="103">
        <v>3.3631000000000001E-2</v>
      </c>
    </row>
    <row r="2837" spans="4:11" ht="15.75" customHeight="1" x14ac:dyDescent="0.25">
      <c r="D2837" s="33"/>
      <c r="E2837" s="33"/>
      <c r="F2837" s="81">
        <v>40653</v>
      </c>
      <c r="G2837" s="103">
        <v>6.6080000000000002E-3</v>
      </c>
      <c r="H2837" s="103">
        <v>1.1591000000000001E-2</v>
      </c>
      <c r="I2837" s="103">
        <v>2.1160000000000002E-2</v>
      </c>
      <c r="J2837" s="103">
        <v>2.7976000000000001E-2</v>
      </c>
      <c r="K2837" s="103">
        <v>3.4077000000000003E-2</v>
      </c>
    </row>
    <row r="2838" spans="4:11" ht="15.75" customHeight="1" x14ac:dyDescent="0.25">
      <c r="D2838" s="33"/>
      <c r="E2838" s="33"/>
      <c r="F2838" s="81">
        <v>40654</v>
      </c>
      <c r="G2838" s="103">
        <v>6.6030000000000004E-3</v>
      </c>
      <c r="H2838" s="103">
        <v>1.1535E-2</v>
      </c>
      <c r="I2838" s="103">
        <v>2.1124E-2</v>
      </c>
      <c r="J2838" s="103">
        <v>2.7799999999999998E-2</v>
      </c>
      <c r="K2838" s="103">
        <v>3.3963E-2</v>
      </c>
    </row>
    <row r="2839" spans="4:11" ht="15.75" customHeight="1" x14ac:dyDescent="0.25">
      <c r="D2839" s="33"/>
      <c r="E2839" s="33"/>
      <c r="F2839" s="81">
        <v>40658</v>
      </c>
      <c r="G2839" s="103">
        <v>6.3549999999999995E-3</v>
      </c>
      <c r="H2839" s="103">
        <v>1.1158E-2</v>
      </c>
      <c r="I2839" s="103">
        <v>2.0655E-2</v>
      </c>
      <c r="J2839" s="103">
        <v>2.7452000000000001E-2</v>
      </c>
      <c r="K2839" s="103">
        <v>3.3626999999999997E-2</v>
      </c>
    </row>
    <row r="2840" spans="4:11" ht="15.75" customHeight="1" x14ac:dyDescent="0.25">
      <c r="D2840" s="33"/>
      <c r="E2840" s="33"/>
      <c r="F2840" s="81">
        <v>40659</v>
      </c>
      <c r="G2840" s="103">
        <v>6.0289999999999996E-3</v>
      </c>
      <c r="H2840" s="103">
        <v>1.0623E-2</v>
      </c>
      <c r="I2840" s="103">
        <v>2.0122000000000001E-2</v>
      </c>
      <c r="J2840" s="103">
        <v>2.6882000000000003E-2</v>
      </c>
      <c r="K2840" s="103">
        <v>3.3070000000000002E-2</v>
      </c>
    </row>
    <row r="2841" spans="4:11" ht="15.75" customHeight="1" x14ac:dyDescent="0.25">
      <c r="D2841" s="33"/>
      <c r="E2841" s="33"/>
      <c r="F2841" s="81">
        <v>40660</v>
      </c>
      <c r="G2841" s="103">
        <v>6.4080000000000005E-3</v>
      </c>
      <c r="H2841" s="103">
        <v>1.0728E-2</v>
      </c>
      <c r="I2841" s="103">
        <v>2.0154000000000002E-2</v>
      </c>
      <c r="J2841" s="103">
        <v>2.7153999999999998E-2</v>
      </c>
      <c r="K2841" s="103">
        <v>3.3551999999999998E-2</v>
      </c>
    </row>
    <row r="2842" spans="4:11" ht="15.75" customHeight="1" x14ac:dyDescent="0.25">
      <c r="D2842" s="33"/>
      <c r="E2842" s="33"/>
      <c r="F2842" s="81">
        <v>40661</v>
      </c>
      <c r="G2842" s="103">
        <v>6.1709999999999994E-3</v>
      </c>
      <c r="H2842" s="103">
        <v>1.0190999999999999E-2</v>
      </c>
      <c r="I2842" s="103">
        <v>1.9966999999999999E-2</v>
      </c>
      <c r="J2842" s="103">
        <v>2.6682999999999998E-2</v>
      </c>
      <c r="K2842" s="103">
        <v>3.3105999999999997E-2</v>
      </c>
    </row>
    <row r="2843" spans="4:11" ht="15.75" customHeight="1" x14ac:dyDescent="0.25">
      <c r="D2843" s="33"/>
      <c r="E2843" s="33"/>
      <c r="F2843" s="81">
        <v>40662</v>
      </c>
      <c r="G2843" s="103">
        <v>6.0129999999999992E-3</v>
      </c>
      <c r="H2843" s="103">
        <v>9.9170000000000005E-3</v>
      </c>
      <c r="I2843" s="103">
        <v>1.967E-2</v>
      </c>
      <c r="J2843" s="103">
        <v>2.6718000000000002E-2</v>
      </c>
      <c r="K2843" s="103">
        <v>3.2863000000000003E-2</v>
      </c>
    </row>
    <row r="2844" spans="4:11" ht="15.75" customHeight="1" x14ac:dyDescent="0.25">
      <c r="D2844" s="33"/>
      <c r="E2844" s="33"/>
      <c r="F2844" s="81">
        <v>40665</v>
      </c>
      <c r="G2844" s="103">
        <v>6.0129999999999992E-3</v>
      </c>
      <c r="H2844" s="103">
        <v>9.9139999999999992E-3</v>
      </c>
      <c r="I2844" s="103">
        <v>1.967E-2</v>
      </c>
      <c r="J2844" s="103">
        <v>2.6544999999999999E-2</v>
      </c>
      <c r="K2844" s="103">
        <v>3.2787999999999998E-2</v>
      </c>
    </row>
    <row r="2845" spans="4:11" ht="15.75" customHeight="1" x14ac:dyDescent="0.25">
      <c r="D2845" s="33"/>
      <c r="E2845" s="33"/>
      <c r="F2845" s="81">
        <v>40666</v>
      </c>
      <c r="G2845" s="103">
        <v>6.0129999999999992E-3</v>
      </c>
      <c r="H2845" s="103">
        <v>9.8580000000000004E-3</v>
      </c>
      <c r="I2845" s="103">
        <v>1.9438999999999998E-2</v>
      </c>
      <c r="J2845" s="103">
        <v>2.6274000000000002E-2</v>
      </c>
      <c r="K2845" s="103">
        <v>3.2473000000000002E-2</v>
      </c>
    </row>
    <row r="2846" spans="4:11" ht="15.75" customHeight="1" x14ac:dyDescent="0.25">
      <c r="D2846" s="33"/>
      <c r="E2846" s="33"/>
      <c r="F2846" s="81">
        <v>40667</v>
      </c>
      <c r="G2846" s="103">
        <v>5.8540000000000007E-3</v>
      </c>
      <c r="H2846" s="103">
        <v>9.8019999999999999E-3</v>
      </c>
      <c r="I2846" s="103">
        <v>1.9372E-2</v>
      </c>
      <c r="J2846" s="103">
        <v>2.6027999999999999E-2</v>
      </c>
      <c r="K2846" s="103">
        <v>3.2159E-2</v>
      </c>
    </row>
    <row r="2847" spans="4:11" ht="15.75" customHeight="1" x14ac:dyDescent="0.25">
      <c r="D2847" s="33"/>
      <c r="E2847" s="33"/>
      <c r="F2847" s="81">
        <v>40668</v>
      </c>
      <c r="G2847" s="103">
        <v>5.7340000000000004E-3</v>
      </c>
      <c r="H2847" s="103">
        <v>9.4769999999999993E-3</v>
      </c>
      <c r="I2847" s="103">
        <v>1.8779000000000001E-2</v>
      </c>
      <c r="J2847" s="103">
        <v>2.5366E-2</v>
      </c>
      <c r="K2847" s="103">
        <v>3.1498999999999999E-2</v>
      </c>
    </row>
    <row r="2848" spans="4:11" ht="15.75" customHeight="1" x14ac:dyDescent="0.25">
      <c r="D2848" s="33"/>
      <c r="E2848" s="33"/>
      <c r="F2848" s="81">
        <v>40669</v>
      </c>
      <c r="G2848" s="103">
        <v>5.4930000000000005E-3</v>
      </c>
      <c r="H2848" s="103">
        <v>9.2810000000000011E-3</v>
      </c>
      <c r="I2848" s="103">
        <v>1.8579999999999999E-2</v>
      </c>
      <c r="J2848" s="103">
        <v>2.5266E-2</v>
      </c>
      <c r="K2848" s="103">
        <v>3.1459000000000001E-2</v>
      </c>
    </row>
    <row r="2849" spans="4:11" ht="15.75" customHeight="1" x14ac:dyDescent="0.25">
      <c r="D2849" s="33"/>
      <c r="E2849" s="33"/>
      <c r="F2849" s="81">
        <v>40672</v>
      </c>
      <c r="G2849" s="103">
        <v>5.4530000000000004E-3</v>
      </c>
      <c r="H2849" s="103">
        <v>9.2239999999999996E-3</v>
      </c>
      <c r="I2849" s="103">
        <v>1.8447000000000002E-2</v>
      </c>
      <c r="J2849" s="103">
        <v>2.5167999999999999E-2</v>
      </c>
      <c r="K2849" s="103">
        <v>3.1604E-2</v>
      </c>
    </row>
    <row r="2850" spans="4:11" ht="15.75" customHeight="1" x14ac:dyDescent="0.25">
      <c r="D2850" s="33"/>
      <c r="E2850" s="33"/>
      <c r="F2850" s="81">
        <v>40673</v>
      </c>
      <c r="G2850" s="103">
        <v>5.8499999999999993E-3</v>
      </c>
      <c r="H2850" s="103">
        <v>9.7330000000000003E-3</v>
      </c>
      <c r="I2850" s="103">
        <v>1.9122E-2</v>
      </c>
      <c r="J2850" s="103">
        <v>2.5830000000000002E-2</v>
      </c>
      <c r="K2850" s="103">
        <v>3.2134999999999997E-2</v>
      </c>
    </row>
    <row r="2851" spans="4:11" ht="15.75" customHeight="1" x14ac:dyDescent="0.25">
      <c r="D2851" s="33"/>
      <c r="E2851" s="33"/>
      <c r="F2851" s="81">
        <v>40674</v>
      </c>
      <c r="G2851" s="103">
        <v>5.45E-3</v>
      </c>
      <c r="H2851" s="103">
        <v>9.6290000000000004E-3</v>
      </c>
      <c r="I2851" s="103">
        <v>1.8527999999999999E-2</v>
      </c>
      <c r="J2851" s="103">
        <v>2.5215999999999999E-2</v>
      </c>
      <c r="K2851" s="103">
        <v>3.1593000000000003E-2</v>
      </c>
    </row>
    <row r="2852" spans="4:11" ht="15.75" customHeight="1" x14ac:dyDescent="0.25">
      <c r="D2852" s="33"/>
      <c r="E2852" s="33"/>
      <c r="F2852" s="81">
        <v>40675</v>
      </c>
      <c r="G2852" s="103">
        <v>5.5089999999999991E-3</v>
      </c>
      <c r="H2852" s="103">
        <v>9.8139999999999998E-3</v>
      </c>
      <c r="I2852" s="103">
        <v>1.8725000000000002E-2</v>
      </c>
      <c r="J2852" s="103">
        <v>2.5485999999999998E-2</v>
      </c>
      <c r="K2852" s="103">
        <v>3.2225000000000004E-2</v>
      </c>
    </row>
    <row r="2853" spans="4:11" ht="15.75" customHeight="1" x14ac:dyDescent="0.25">
      <c r="D2853" s="33"/>
      <c r="E2853" s="33"/>
      <c r="F2853" s="81">
        <v>40676</v>
      </c>
      <c r="G2853" s="103">
        <v>5.3249999999999999E-3</v>
      </c>
      <c r="H2853" s="103">
        <v>9.444000000000001E-3</v>
      </c>
      <c r="I2853" s="103">
        <v>1.8343000000000002E-2</v>
      </c>
      <c r="J2853" s="103">
        <v>2.5043000000000003E-2</v>
      </c>
      <c r="K2853" s="103">
        <v>3.1709000000000001E-2</v>
      </c>
    </row>
    <row r="2854" spans="4:11" ht="15.75" customHeight="1" x14ac:dyDescent="0.25">
      <c r="D2854" s="33"/>
      <c r="E2854" s="33"/>
      <c r="F2854" s="81">
        <v>40679</v>
      </c>
      <c r="G2854" s="103">
        <v>5.2039999999999994E-3</v>
      </c>
      <c r="H2854" s="103">
        <v>9.2309999999999996E-3</v>
      </c>
      <c r="I2854" s="103">
        <v>1.8012999999999998E-2</v>
      </c>
      <c r="J2854" s="103">
        <v>2.4797E-2</v>
      </c>
      <c r="K2854" s="103">
        <v>3.1469999999999998E-2</v>
      </c>
    </row>
    <row r="2855" spans="4:11" ht="15.75" customHeight="1" x14ac:dyDescent="0.25">
      <c r="D2855" s="33"/>
      <c r="E2855" s="33"/>
      <c r="F2855" s="81">
        <v>40680</v>
      </c>
      <c r="G2855" s="103">
        <v>5.202E-3</v>
      </c>
      <c r="H2855" s="103">
        <v>9.0710000000000009E-3</v>
      </c>
      <c r="I2855" s="103">
        <v>1.7846999999999998E-2</v>
      </c>
      <c r="J2855" s="103">
        <v>2.4577000000000002E-2</v>
      </c>
      <c r="K2855" s="103">
        <v>3.1158000000000002E-2</v>
      </c>
    </row>
    <row r="2856" spans="4:11" ht="15.75" customHeight="1" x14ac:dyDescent="0.25">
      <c r="D2856" s="33"/>
      <c r="E2856" s="33"/>
      <c r="F2856" s="81">
        <v>40681</v>
      </c>
      <c r="G2856" s="103">
        <v>5.5230000000000001E-3</v>
      </c>
      <c r="H2856" s="103">
        <v>9.6810000000000004E-3</v>
      </c>
      <c r="I2856" s="103">
        <v>1.8488999999999998E-2</v>
      </c>
      <c r="J2856" s="103">
        <v>2.5287E-2</v>
      </c>
      <c r="K2856" s="103">
        <v>3.1800999999999996E-2</v>
      </c>
    </row>
    <row r="2857" spans="4:11" ht="15.75" customHeight="1" x14ac:dyDescent="0.25">
      <c r="D2857" s="33"/>
      <c r="E2857" s="33"/>
      <c r="F2857" s="81">
        <v>40682</v>
      </c>
      <c r="G2857" s="103">
        <v>5.2399999999999999E-3</v>
      </c>
      <c r="H2857" s="103">
        <v>9.3349999999999995E-3</v>
      </c>
      <c r="I2857" s="103">
        <v>1.8239999999999999E-2</v>
      </c>
      <c r="J2857" s="103">
        <v>2.5089999999999998E-2</v>
      </c>
      <c r="K2857" s="103">
        <v>3.1709000000000001E-2</v>
      </c>
    </row>
    <row r="2858" spans="4:11" ht="15.75" customHeight="1" x14ac:dyDescent="0.25">
      <c r="D2858" s="33"/>
      <c r="E2858" s="33"/>
      <c r="F2858" s="81">
        <v>40683</v>
      </c>
      <c r="G2858" s="103">
        <v>5.1139999999999996E-3</v>
      </c>
      <c r="H2858" s="103">
        <v>9.0410000000000004E-3</v>
      </c>
      <c r="I2858" s="103">
        <v>1.7923000000000001E-2</v>
      </c>
      <c r="J2858" s="103">
        <v>2.4768999999999999E-2</v>
      </c>
      <c r="K2858" s="103">
        <v>3.1451E-2</v>
      </c>
    </row>
    <row r="2859" spans="4:11" ht="15.75" customHeight="1" x14ac:dyDescent="0.25">
      <c r="D2859" s="33"/>
      <c r="E2859" s="33"/>
      <c r="F2859" s="81">
        <v>40686</v>
      </c>
      <c r="G2859" s="103">
        <v>5.2339999999999999E-3</v>
      </c>
      <c r="H2859" s="103">
        <v>9.0399999999999994E-3</v>
      </c>
      <c r="I2859" s="103">
        <v>1.7807E-2</v>
      </c>
      <c r="J2859" s="103">
        <v>2.4597000000000001E-2</v>
      </c>
      <c r="K2859" s="103">
        <v>3.1286000000000001E-2</v>
      </c>
    </row>
    <row r="2860" spans="4:11" ht="15.75" customHeight="1" x14ac:dyDescent="0.25">
      <c r="D2860" s="33"/>
      <c r="E2860" s="33"/>
      <c r="F2860" s="81">
        <v>40687</v>
      </c>
      <c r="G2860" s="103">
        <v>5.0290000000000005E-3</v>
      </c>
      <c r="H2860" s="103">
        <v>8.9320000000000007E-3</v>
      </c>
      <c r="I2860" s="103">
        <v>1.7722999999999999E-2</v>
      </c>
      <c r="J2860" s="103">
        <v>2.445E-2</v>
      </c>
      <c r="K2860" s="103">
        <v>3.1139E-2</v>
      </c>
    </row>
    <row r="2861" spans="4:11" ht="15.75" customHeight="1" x14ac:dyDescent="0.25">
      <c r="D2861" s="33"/>
      <c r="E2861" s="33"/>
      <c r="F2861" s="81">
        <v>40688</v>
      </c>
      <c r="G2861" s="103">
        <v>5.3540000000000003E-3</v>
      </c>
      <c r="H2861" s="103">
        <v>8.8509999999999995E-3</v>
      </c>
      <c r="I2861" s="103">
        <v>1.7639000000000002E-2</v>
      </c>
      <c r="J2861" s="103">
        <v>2.4473999999999999E-2</v>
      </c>
      <c r="K2861" s="103">
        <v>3.1303999999999998E-2</v>
      </c>
    </row>
    <row r="2862" spans="4:11" ht="15.75" customHeight="1" x14ac:dyDescent="0.25">
      <c r="D2862" s="33"/>
      <c r="E2862" s="33"/>
      <c r="F2862" s="81">
        <v>40689</v>
      </c>
      <c r="G2862" s="103">
        <v>4.8430000000000001E-3</v>
      </c>
      <c r="H2862" s="103">
        <v>8.0780000000000001E-3</v>
      </c>
      <c r="I2862" s="103">
        <v>1.7254000000000002E-2</v>
      </c>
      <c r="J2862" s="103">
        <v>2.3618E-2</v>
      </c>
      <c r="K2862" s="103">
        <v>3.0571999999999998E-2</v>
      </c>
    </row>
    <row r="2863" spans="4:11" ht="15.75" customHeight="1" x14ac:dyDescent="0.25">
      <c r="D2863" s="33"/>
      <c r="E2863" s="33"/>
      <c r="F2863" s="81">
        <v>40690</v>
      </c>
      <c r="G2863" s="103">
        <v>4.764E-3</v>
      </c>
      <c r="H2863" s="103">
        <v>7.9640000000000006E-3</v>
      </c>
      <c r="I2863" s="103">
        <v>1.7173000000000001E-2</v>
      </c>
      <c r="J2863" s="103">
        <v>2.3969000000000001E-2</v>
      </c>
      <c r="K2863" s="103">
        <v>3.0735000000000002E-2</v>
      </c>
    </row>
    <row r="2864" spans="4:11" ht="15.75" customHeight="1" x14ac:dyDescent="0.25">
      <c r="D2864" s="33"/>
      <c r="E2864" s="33"/>
      <c r="F2864" s="81">
        <v>40694</v>
      </c>
      <c r="G2864" s="103">
        <v>4.6849999999999999E-3</v>
      </c>
      <c r="H2864" s="103">
        <v>7.8019999999999999E-3</v>
      </c>
      <c r="I2864" s="103">
        <v>1.6992E-2</v>
      </c>
      <c r="J2864" s="103">
        <v>2.3872000000000001E-2</v>
      </c>
      <c r="K2864" s="103">
        <v>3.0607000000000002E-2</v>
      </c>
    </row>
    <row r="2865" spans="4:11" ht="15.75" customHeight="1" x14ac:dyDescent="0.25">
      <c r="D2865" s="33"/>
      <c r="E2865" s="33"/>
      <c r="F2865" s="81">
        <v>40695</v>
      </c>
      <c r="G2865" s="103">
        <v>4.3309999999999998E-3</v>
      </c>
      <c r="H2865" s="103">
        <v>7.1850000000000004E-3</v>
      </c>
      <c r="I2865" s="103">
        <v>1.5899E-2</v>
      </c>
      <c r="J2865" s="103">
        <v>2.2633E-2</v>
      </c>
      <c r="K2865" s="103">
        <v>2.9408E-2</v>
      </c>
    </row>
    <row r="2866" spans="4:11" ht="15.75" customHeight="1" x14ac:dyDescent="0.25">
      <c r="D2866" s="33"/>
      <c r="E2866" s="33"/>
      <c r="F2866" s="81">
        <v>40696</v>
      </c>
      <c r="G2866" s="103">
        <v>4.5659999999999997E-3</v>
      </c>
      <c r="H2866" s="103">
        <v>7.6370000000000006E-3</v>
      </c>
      <c r="I2866" s="103">
        <v>1.6485E-2</v>
      </c>
      <c r="J2866" s="103">
        <v>2.3348000000000001E-2</v>
      </c>
      <c r="K2866" s="103">
        <v>3.0297000000000001E-2</v>
      </c>
    </row>
    <row r="2867" spans="4:11" ht="15.75" customHeight="1" x14ac:dyDescent="0.25">
      <c r="D2867" s="33"/>
      <c r="E2867" s="33"/>
      <c r="F2867" s="81">
        <v>40697</v>
      </c>
      <c r="G2867" s="103">
        <v>4.248E-3</v>
      </c>
      <c r="H2867" s="103">
        <v>7.2290000000000002E-3</v>
      </c>
      <c r="I2867" s="103">
        <v>1.5960999999999999E-2</v>
      </c>
      <c r="J2867" s="103">
        <v>2.2848999999999998E-2</v>
      </c>
      <c r="K2867" s="103">
        <v>2.9859E-2</v>
      </c>
    </row>
    <row r="2868" spans="4:11" ht="15.75" customHeight="1" x14ac:dyDescent="0.25">
      <c r="D2868" s="33"/>
      <c r="E2868" s="33"/>
      <c r="F2868" s="81">
        <v>40700</v>
      </c>
      <c r="G2868" s="103">
        <v>4.2069999999999998E-3</v>
      </c>
      <c r="H2868" s="103">
        <v>7.2259999999999998E-3</v>
      </c>
      <c r="I2868" s="103">
        <v>1.5910999999999998E-2</v>
      </c>
      <c r="J2868" s="103">
        <v>2.2776000000000001E-2</v>
      </c>
      <c r="K2868" s="103">
        <v>2.9950000000000001E-2</v>
      </c>
    </row>
    <row r="2869" spans="4:11" ht="15.75" customHeight="1" x14ac:dyDescent="0.25">
      <c r="D2869" s="33"/>
      <c r="E2869" s="33"/>
      <c r="F2869" s="81">
        <v>40701</v>
      </c>
      <c r="G2869" s="103">
        <v>4.0470000000000002E-3</v>
      </c>
      <c r="H2869" s="103">
        <v>6.9020000000000001E-3</v>
      </c>
      <c r="I2869" s="103">
        <v>1.5698E-2</v>
      </c>
      <c r="J2869" s="103">
        <v>2.2776000000000001E-2</v>
      </c>
      <c r="K2869" s="103">
        <v>2.9949E-2</v>
      </c>
    </row>
    <row r="2870" spans="4:11" ht="15.75" customHeight="1" x14ac:dyDescent="0.25">
      <c r="D2870" s="33"/>
      <c r="E2870" s="33"/>
      <c r="F2870" s="81">
        <v>40702</v>
      </c>
      <c r="G2870" s="103">
        <v>3.8080000000000002E-3</v>
      </c>
      <c r="H2870" s="103">
        <v>6.7879999999999998E-3</v>
      </c>
      <c r="I2870" s="103">
        <v>1.4981E-2</v>
      </c>
      <c r="J2870" s="103">
        <v>2.2145999999999999E-2</v>
      </c>
      <c r="K2870" s="103">
        <v>2.9387E-2</v>
      </c>
    </row>
    <row r="2871" spans="4:11" ht="15.75" customHeight="1" x14ac:dyDescent="0.25">
      <c r="D2871" s="33"/>
      <c r="E2871" s="33"/>
      <c r="F2871" s="81">
        <v>40703</v>
      </c>
      <c r="G2871" s="103">
        <v>4.1640000000000002E-3</v>
      </c>
      <c r="H2871" s="103">
        <v>7.3680000000000004E-3</v>
      </c>
      <c r="I2871" s="103">
        <v>1.5875999999999998E-2</v>
      </c>
      <c r="J2871" s="103">
        <v>2.2921E-2</v>
      </c>
      <c r="K2871" s="103">
        <v>2.9967000000000001E-2</v>
      </c>
    </row>
    <row r="2872" spans="4:11" ht="15.75" customHeight="1" x14ac:dyDescent="0.25">
      <c r="D2872" s="33"/>
      <c r="E2872" s="33"/>
      <c r="F2872" s="81">
        <v>40704</v>
      </c>
      <c r="G2872" s="103">
        <v>3.9810000000000002E-3</v>
      </c>
      <c r="H2872" s="103">
        <v>7.1050000000000002E-3</v>
      </c>
      <c r="I2872" s="103">
        <v>1.5595000000000001E-2</v>
      </c>
      <c r="J2872" s="103">
        <v>2.2627999999999999E-2</v>
      </c>
      <c r="K2872" s="103">
        <v>2.9693000000000001E-2</v>
      </c>
    </row>
    <row r="2873" spans="4:11" ht="15.75" customHeight="1" x14ac:dyDescent="0.25">
      <c r="D2873" s="33"/>
      <c r="E2873" s="33"/>
      <c r="F2873" s="81">
        <v>40707</v>
      </c>
      <c r="G2873" s="103">
        <v>3.9190000000000006E-3</v>
      </c>
      <c r="H2873" s="103">
        <v>7.1309999999999993E-3</v>
      </c>
      <c r="I2873" s="103">
        <v>1.5774E-2</v>
      </c>
      <c r="J2873" s="103">
        <v>2.2821999999999999E-2</v>
      </c>
      <c r="K2873" s="103">
        <v>2.9838E-2</v>
      </c>
    </row>
    <row r="2874" spans="4:11" ht="15.75" customHeight="1" x14ac:dyDescent="0.25">
      <c r="D2874" s="33"/>
      <c r="E2874" s="33"/>
      <c r="F2874" s="81">
        <v>40708</v>
      </c>
      <c r="G2874" s="103">
        <v>4.398E-3</v>
      </c>
      <c r="H2874" s="103">
        <v>7.8960000000000002E-3</v>
      </c>
      <c r="I2874" s="103">
        <v>1.6872999999999999E-2</v>
      </c>
      <c r="J2874" s="103">
        <v>2.3994000000000001E-2</v>
      </c>
      <c r="K2874" s="103">
        <v>3.0972E-2</v>
      </c>
    </row>
    <row r="2875" spans="4:11" ht="15.75" customHeight="1" x14ac:dyDescent="0.25">
      <c r="D2875" s="33"/>
      <c r="E2875" s="33"/>
      <c r="F2875" s="81">
        <v>40709</v>
      </c>
      <c r="G2875" s="103">
        <v>3.7559999999999998E-3</v>
      </c>
      <c r="H2875" s="103">
        <v>6.8669999999999998E-3</v>
      </c>
      <c r="I2875" s="103">
        <v>1.5461000000000001E-2</v>
      </c>
      <c r="J2875" s="103">
        <v>2.2529E-2</v>
      </c>
      <c r="K2875" s="103">
        <v>2.9692E-2</v>
      </c>
    </row>
    <row r="2876" spans="4:11" ht="15.75" customHeight="1" x14ac:dyDescent="0.25">
      <c r="D2876" s="33"/>
      <c r="E2876" s="33"/>
      <c r="F2876" s="81">
        <v>40710</v>
      </c>
      <c r="G2876" s="103">
        <v>3.7950000000000002E-3</v>
      </c>
      <c r="H2876" s="103">
        <v>6.8400000000000006E-3</v>
      </c>
      <c r="I2876" s="103">
        <v>1.5247999999999999E-2</v>
      </c>
      <c r="J2876" s="103">
        <v>2.2165000000000001E-2</v>
      </c>
      <c r="K2876" s="103">
        <v>2.9274000000000001E-2</v>
      </c>
    </row>
    <row r="2877" spans="4:11" ht="15.75" customHeight="1" x14ac:dyDescent="0.25">
      <c r="D2877" s="33"/>
      <c r="E2877" s="33"/>
      <c r="F2877" s="81">
        <v>40711</v>
      </c>
      <c r="G2877" s="103">
        <v>3.7490000000000002E-3</v>
      </c>
      <c r="H2877" s="103">
        <v>6.7589999999999994E-3</v>
      </c>
      <c r="I2877" s="103">
        <v>1.5277000000000001E-2</v>
      </c>
      <c r="J2877" s="103">
        <v>2.2332999999999999E-2</v>
      </c>
      <c r="K2877" s="103">
        <v>2.9445000000000002E-2</v>
      </c>
    </row>
    <row r="2878" spans="4:11" ht="15.75" customHeight="1" x14ac:dyDescent="0.25">
      <c r="D2878" s="33"/>
      <c r="E2878" s="33"/>
      <c r="F2878" s="81">
        <v>40714</v>
      </c>
      <c r="G2878" s="103">
        <v>3.7069999999999998E-3</v>
      </c>
      <c r="H2878" s="103">
        <v>6.7579999999999993E-3</v>
      </c>
      <c r="I2878" s="103">
        <v>1.5325E-2</v>
      </c>
      <c r="J2878" s="103">
        <v>2.2332999999999999E-2</v>
      </c>
      <c r="K2878" s="103">
        <v>2.9580000000000002E-2</v>
      </c>
    </row>
    <row r="2879" spans="4:11" ht="15.75" customHeight="1" x14ac:dyDescent="0.25">
      <c r="D2879" s="33"/>
      <c r="E2879" s="33"/>
      <c r="F2879" s="81">
        <v>40715</v>
      </c>
      <c r="G2879" s="103">
        <v>3.6649999999999999E-3</v>
      </c>
      <c r="H2879" s="103">
        <v>6.757E-3</v>
      </c>
      <c r="I2879" s="103">
        <v>1.5438E-2</v>
      </c>
      <c r="J2879" s="103">
        <v>2.2551000000000002E-2</v>
      </c>
      <c r="K2879" s="103">
        <v>2.9834999999999997E-2</v>
      </c>
    </row>
    <row r="2880" spans="4:11" ht="15.75" customHeight="1" x14ac:dyDescent="0.25">
      <c r="D2880" s="33"/>
      <c r="E2880" s="33"/>
      <c r="F2880" s="81">
        <v>40716</v>
      </c>
      <c r="G2880" s="103">
        <v>3.7030000000000001E-3</v>
      </c>
      <c r="H2880" s="103">
        <v>6.7300000000000007E-3</v>
      </c>
      <c r="I2880" s="103">
        <v>1.5403999999999999E-2</v>
      </c>
      <c r="J2880" s="103">
        <v>2.2526000000000001E-2</v>
      </c>
      <c r="K2880" s="103">
        <v>2.9825000000000001E-2</v>
      </c>
    </row>
    <row r="2881" spans="4:11" ht="15.75" customHeight="1" x14ac:dyDescent="0.25">
      <c r="D2881" s="33"/>
      <c r="E2881" s="33"/>
      <c r="F2881" s="81">
        <v>40717</v>
      </c>
      <c r="G2881" s="103">
        <v>3.418E-3</v>
      </c>
      <c r="H2881" s="103">
        <v>6.1199999999999996E-3</v>
      </c>
      <c r="I2881" s="103">
        <v>1.4568000000000001E-2</v>
      </c>
      <c r="J2881" s="103">
        <v>2.1772999999999997E-2</v>
      </c>
      <c r="K2881" s="103">
        <v>2.9116E-2</v>
      </c>
    </row>
    <row r="2882" spans="4:11" ht="15.75" customHeight="1" x14ac:dyDescent="0.25">
      <c r="D2882" s="33"/>
      <c r="E2882" s="33"/>
      <c r="F2882" s="81">
        <v>40718</v>
      </c>
      <c r="G2882" s="103">
        <v>3.29E-3</v>
      </c>
      <c r="H2882" s="103">
        <v>5.5859999999999998E-3</v>
      </c>
      <c r="I2882" s="103">
        <v>1.3731E-2</v>
      </c>
      <c r="J2882" s="103">
        <v>2.1069000000000001E-2</v>
      </c>
      <c r="K2882" s="103">
        <v>2.8635999999999998E-2</v>
      </c>
    </row>
    <row r="2883" spans="4:11" ht="15.75" customHeight="1" x14ac:dyDescent="0.25">
      <c r="D2883" s="33"/>
      <c r="E2883" s="33"/>
      <c r="F2883" s="81">
        <v>40721</v>
      </c>
      <c r="G2883" s="103">
        <v>3.9389999999999998E-3</v>
      </c>
      <c r="H2883" s="103">
        <v>6.3010000000000002E-3</v>
      </c>
      <c r="I2883" s="103">
        <v>1.4496E-2</v>
      </c>
      <c r="J2883" s="103">
        <v>2.1721000000000001E-2</v>
      </c>
      <c r="K2883" s="103">
        <v>2.9304999999999998E-2</v>
      </c>
    </row>
    <row r="2884" spans="4:11" ht="15.75" customHeight="1" x14ac:dyDescent="0.25">
      <c r="D2884" s="33"/>
      <c r="E2884" s="33"/>
      <c r="F2884" s="81">
        <v>40722</v>
      </c>
      <c r="G2884" s="103">
        <v>4.7320000000000001E-3</v>
      </c>
      <c r="H2884" s="103">
        <v>7.4460000000000004E-3</v>
      </c>
      <c r="I2884" s="103">
        <v>1.5792999999999998E-2</v>
      </c>
      <c r="J2884" s="103">
        <v>2.3037000000000002E-2</v>
      </c>
      <c r="K2884" s="103">
        <v>3.0308000000000002E-2</v>
      </c>
    </row>
    <row r="2885" spans="4:11" ht="15.75" customHeight="1" x14ac:dyDescent="0.25">
      <c r="D2885" s="33"/>
      <c r="E2885" s="33"/>
      <c r="F2885" s="81">
        <v>40723</v>
      </c>
      <c r="G2885" s="103">
        <v>4.614E-3</v>
      </c>
      <c r="H2885" s="103">
        <v>7.6600000000000001E-3</v>
      </c>
      <c r="I2885" s="103">
        <v>1.6898E-2</v>
      </c>
      <c r="J2885" s="103">
        <v>2.3883999999999999E-2</v>
      </c>
      <c r="K2885" s="103">
        <v>3.1118E-2</v>
      </c>
    </row>
    <row r="2886" spans="4:11" ht="15.75" customHeight="1" x14ac:dyDescent="0.25">
      <c r="D2886" s="33"/>
      <c r="E2886" s="33"/>
      <c r="F2886" s="81">
        <v>40724</v>
      </c>
      <c r="G2886" s="103">
        <v>4.5760000000000002E-3</v>
      </c>
      <c r="H2886" s="103">
        <v>7.9550000000000003E-3</v>
      </c>
      <c r="I2886" s="103">
        <v>1.7607999999999999E-2</v>
      </c>
      <c r="J2886" s="103">
        <v>2.4961000000000001E-2</v>
      </c>
      <c r="K2886" s="103">
        <v>3.1600000000000003E-2</v>
      </c>
    </row>
    <row r="2887" spans="4:11" ht="15.75" customHeight="1" x14ac:dyDescent="0.25">
      <c r="D2887" s="33"/>
      <c r="E2887" s="33"/>
      <c r="F2887" s="81">
        <v>40725</v>
      </c>
      <c r="G2887" s="103">
        <v>4.7190000000000001E-3</v>
      </c>
      <c r="H2887" s="103">
        <v>8.1720000000000004E-3</v>
      </c>
      <c r="I2887" s="103">
        <v>1.7795000000000002E-2</v>
      </c>
      <c r="J2887" s="103">
        <v>2.5259E-2</v>
      </c>
      <c r="K2887" s="103">
        <v>3.1823000000000004E-2</v>
      </c>
    </row>
    <row r="2888" spans="4:11" ht="15.75" customHeight="1" x14ac:dyDescent="0.25">
      <c r="D2888" s="33"/>
      <c r="E2888" s="33"/>
      <c r="F2888" s="81">
        <v>40729</v>
      </c>
      <c r="G2888" s="103">
        <v>4.2649999999999997E-3</v>
      </c>
      <c r="H2888" s="103">
        <v>7.365E-3</v>
      </c>
      <c r="I2888" s="103">
        <v>1.6805E-2</v>
      </c>
      <c r="J2888" s="103">
        <v>2.4409999999999998E-2</v>
      </c>
      <c r="K2888" s="103">
        <v>3.1210000000000002E-2</v>
      </c>
    </row>
    <row r="2889" spans="4:11" ht="15.75" customHeight="1" x14ac:dyDescent="0.25">
      <c r="D2889" s="33"/>
      <c r="E2889" s="33"/>
      <c r="F2889" s="81">
        <v>40730</v>
      </c>
      <c r="G2889" s="103">
        <v>4.2259999999999997E-3</v>
      </c>
      <c r="H2889" s="103">
        <v>7.2840000000000005E-3</v>
      </c>
      <c r="I2889" s="103">
        <v>1.6608000000000001E-2</v>
      </c>
      <c r="J2889" s="103">
        <v>2.4214000000000003E-2</v>
      </c>
      <c r="K2889" s="103">
        <v>3.108E-2</v>
      </c>
    </row>
    <row r="2890" spans="4:11" ht="15.75" customHeight="1" x14ac:dyDescent="0.25">
      <c r="D2890" s="33"/>
      <c r="E2890" s="33"/>
      <c r="F2890" s="81">
        <v>40731</v>
      </c>
      <c r="G2890" s="103">
        <v>4.6829999999999997E-3</v>
      </c>
      <c r="H2890" s="103">
        <v>7.9310000000000005E-3</v>
      </c>
      <c r="I2890" s="103">
        <v>1.7269E-2</v>
      </c>
      <c r="J2890" s="103">
        <v>2.4655999999999997E-2</v>
      </c>
      <c r="K2890" s="103">
        <v>3.1377000000000002E-2</v>
      </c>
    </row>
    <row r="2891" spans="4:11" ht="15.75" customHeight="1" x14ac:dyDescent="0.25">
      <c r="D2891" s="33"/>
      <c r="E2891" s="33"/>
      <c r="F2891" s="81">
        <v>40732</v>
      </c>
      <c r="G2891" s="103">
        <v>3.9090000000000001E-3</v>
      </c>
      <c r="H2891" s="103">
        <v>6.7710000000000001E-3</v>
      </c>
      <c r="I2891" s="103">
        <v>1.5771E-2</v>
      </c>
      <c r="J2891" s="103">
        <v>2.3260999999999997E-2</v>
      </c>
      <c r="K2891" s="103">
        <v>3.0268000000000003E-2</v>
      </c>
    </row>
    <row r="2892" spans="4:11" ht="15.75" customHeight="1" x14ac:dyDescent="0.25">
      <c r="D2892" s="33"/>
      <c r="E2892" s="33"/>
      <c r="F2892" s="81">
        <v>40735</v>
      </c>
      <c r="G2892" s="103">
        <v>3.5510000000000003E-3</v>
      </c>
      <c r="H2892" s="103">
        <v>6.0699999999999999E-3</v>
      </c>
      <c r="I2892" s="103">
        <v>1.4704999999999999E-2</v>
      </c>
      <c r="J2892" s="103">
        <v>2.2107999999999999E-2</v>
      </c>
      <c r="K2892" s="103">
        <v>2.9189E-2</v>
      </c>
    </row>
    <row r="2893" spans="4:11" ht="15.75" customHeight="1" x14ac:dyDescent="0.25">
      <c r="D2893" s="33"/>
      <c r="E2893" s="33"/>
      <c r="F2893" s="81">
        <v>40736</v>
      </c>
      <c r="G2893" s="103">
        <v>3.5099999999999997E-3</v>
      </c>
      <c r="H2893" s="103">
        <v>5.8260000000000004E-3</v>
      </c>
      <c r="I2893" s="103">
        <v>1.4345000000000002E-2</v>
      </c>
      <c r="J2893" s="103">
        <v>2.1636000000000002E-2</v>
      </c>
      <c r="K2893" s="103">
        <v>2.8769999999999997E-2</v>
      </c>
    </row>
    <row r="2894" spans="4:11" ht="15.75" customHeight="1" x14ac:dyDescent="0.25">
      <c r="D2894" s="33"/>
      <c r="E2894" s="33"/>
      <c r="F2894" s="81">
        <v>40737</v>
      </c>
      <c r="G2894" s="103">
        <v>3.5099999999999997E-3</v>
      </c>
      <c r="H2894" s="103">
        <v>6.1709999999999994E-3</v>
      </c>
      <c r="I2894" s="103">
        <v>1.4360999999999999E-2</v>
      </c>
      <c r="J2894" s="103">
        <v>2.1610999999999998E-2</v>
      </c>
      <c r="K2894" s="103">
        <v>2.8824000000000002E-2</v>
      </c>
    </row>
    <row r="2895" spans="4:11" ht="15.75" customHeight="1" x14ac:dyDescent="0.25">
      <c r="D2895" s="33"/>
      <c r="E2895" s="33"/>
      <c r="F2895" s="81">
        <v>40738</v>
      </c>
      <c r="G2895" s="103">
        <v>3.6700000000000001E-3</v>
      </c>
      <c r="H2895" s="103">
        <v>6.6449999999999999E-3</v>
      </c>
      <c r="I2895" s="103">
        <v>1.4983E-2</v>
      </c>
      <c r="J2895" s="103">
        <v>2.2336000000000002E-2</v>
      </c>
      <c r="K2895" s="103">
        <v>2.9533999999999998E-2</v>
      </c>
    </row>
    <row r="2896" spans="4:11" ht="15.75" customHeight="1" x14ac:dyDescent="0.25">
      <c r="D2896" s="33"/>
      <c r="E2896" s="33"/>
      <c r="F2896" s="81">
        <v>40739</v>
      </c>
      <c r="G2896" s="103">
        <v>3.529E-3</v>
      </c>
      <c r="H2896" s="103">
        <v>6.2239999999999995E-3</v>
      </c>
      <c r="I2896" s="103">
        <v>1.4393E-2</v>
      </c>
      <c r="J2896" s="103">
        <v>2.1753000000000002E-2</v>
      </c>
      <c r="K2896" s="103">
        <v>2.9058E-2</v>
      </c>
    </row>
    <row r="2897" spans="4:11" ht="15.75" customHeight="1" x14ac:dyDescent="0.25">
      <c r="D2897" s="33"/>
      <c r="E2897" s="33"/>
      <c r="F2897" s="81">
        <v>40742</v>
      </c>
      <c r="G2897" s="103">
        <v>3.6289999999999998E-3</v>
      </c>
      <c r="H2897" s="103">
        <v>6.1970000000000003E-3</v>
      </c>
      <c r="I2897" s="103">
        <v>1.4359E-2</v>
      </c>
      <c r="J2897" s="103">
        <v>2.1801000000000001E-2</v>
      </c>
      <c r="K2897" s="103">
        <v>2.9276E-2</v>
      </c>
    </row>
    <row r="2898" spans="4:11" ht="15.75" customHeight="1" x14ac:dyDescent="0.25">
      <c r="D2898" s="33"/>
      <c r="E2898" s="33"/>
      <c r="F2898" s="81">
        <v>40743</v>
      </c>
      <c r="G2898" s="103">
        <v>3.7099999999999998E-3</v>
      </c>
      <c r="H2898" s="103">
        <v>6.2500000000000003E-3</v>
      </c>
      <c r="I2898" s="103">
        <v>1.4343E-2</v>
      </c>
      <c r="J2898" s="103">
        <v>2.1509999999999998E-2</v>
      </c>
      <c r="K2898" s="103">
        <v>2.8801999999999998E-2</v>
      </c>
    </row>
    <row r="2899" spans="4:11" ht="15.75" customHeight="1" x14ac:dyDescent="0.25">
      <c r="D2899" s="33"/>
      <c r="E2899" s="33"/>
      <c r="F2899" s="81">
        <v>40744</v>
      </c>
      <c r="G2899" s="103">
        <v>3.79E-3</v>
      </c>
      <c r="H2899" s="103">
        <v>6.4090000000000006E-3</v>
      </c>
      <c r="I2899" s="103">
        <v>1.472E-2</v>
      </c>
      <c r="J2899" s="103">
        <v>2.2029E-2</v>
      </c>
      <c r="K2899" s="103">
        <v>2.9275000000000002E-2</v>
      </c>
    </row>
    <row r="2900" spans="4:11" ht="15.75" customHeight="1" x14ac:dyDescent="0.25">
      <c r="D2900" s="33"/>
      <c r="E2900" s="33"/>
      <c r="F2900" s="81">
        <v>40745</v>
      </c>
      <c r="G2900" s="103">
        <v>3.993E-3</v>
      </c>
      <c r="H2900" s="103">
        <v>6.9399999999999991E-3</v>
      </c>
      <c r="I2900" s="103">
        <v>1.5477000000000001E-2</v>
      </c>
      <c r="J2900" s="103">
        <v>2.2917E-2</v>
      </c>
      <c r="K2900" s="103">
        <v>3.0136E-2</v>
      </c>
    </row>
    <row r="2901" spans="4:11" ht="15.75" customHeight="1" x14ac:dyDescent="0.25">
      <c r="D2901" s="33"/>
      <c r="E2901" s="33"/>
      <c r="F2901" s="81">
        <v>40746</v>
      </c>
      <c r="G2901" s="103">
        <v>3.872E-3</v>
      </c>
      <c r="H2901" s="103">
        <v>6.6220000000000003E-3</v>
      </c>
      <c r="I2901" s="103">
        <v>1.5049E-2</v>
      </c>
      <c r="J2901" s="103">
        <v>2.2378999999999996E-2</v>
      </c>
      <c r="K2901" s="103">
        <v>2.9620999999999998E-2</v>
      </c>
    </row>
    <row r="2902" spans="4:11" ht="15.75" customHeight="1" x14ac:dyDescent="0.25">
      <c r="D2902" s="33"/>
      <c r="E2902" s="33"/>
      <c r="F2902" s="81">
        <v>40749</v>
      </c>
      <c r="G2902" s="103">
        <v>4.0749999999999996E-3</v>
      </c>
      <c r="H2902" s="103">
        <v>6.7819999999999998E-3</v>
      </c>
      <c r="I2902" s="103">
        <v>1.5247E-2</v>
      </c>
      <c r="J2902" s="103">
        <v>2.2671E-2</v>
      </c>
      <c r="K2902" s="103">
        <v>3.0005999999999998E-2</v>
      </c>
    </row>
    <row r="2903" spans="4:11" ht="15.75" customHeight="1" x14ac:dyDescent="0.25">
      <c r="D2903" s="33"/>
      <c r="E2903" s="33"/>
      <c r="F2903" s="81">
        <v>40750</v>
      </c>
      <c r="G2903" s="103">
        <v>3.872E-3</v>
      </c>
      <c r="H2903" s="103">
        <v>6.463E-3</v>
      </c>
      <c r="I2903" s="103">
        <v>1.4801E-2</v>
      </c>
      <c r="J2903" s="103">
        <v>2.2231999999999998E-2</v>
      </c>
      <c r="K2903" s="103">
        <v>2.9529E-2</v>
      </c>
    </row>
    <row r="2904" spans="4:11" ht="15.75" customHeight="1" x14ac:dyDescent="0.25">
      <c r="D2904" s="33"/>
      <c r="E2904" s="33"/>
      <c r="F2904" s="81">
        <v>40751</v>
      </c>
      <c r="G2904" s="103">
        <v>4.4190000000000002E-3</v>
      </c>
      <c r="H2904" s="103">
        <v>6.8899999999999994E-3</v>
      </c>
      <c r="I2904" s="103">
        <v>1.5214E-2</v>
      </c>
      <c r="J2904" s="103">
        <v>2.2596999999999999E-2</v>
      </c>
      <c r="K2904" s="103">
        <v>2.9803000000000003E-2</v>
      </c>
    </row>
    <row r="2905" spans="4:11" ht="15.75" customHeight="1" x14ac:dyDescent="0.25">
      <c r="D2905" s="33"/>
      <c r="E2905" s="33"/>
      <c r="F2905" s="81">
        <v>40752</v>
      </c>
      <c r="G2905" s="103">
        <v>4.1830000000000001E-3</v>
      </c>
      <c r="H2905" s="103">
        <v>6.5969999999999996E-3</v>
      </c>
      <c r="I2905" s="103">
        <v>1.5244000000000001E-2</v>
      </c>
      <c r="J2905" s="103">
        <v>2.2254999999999997E-2</v>
      </c>
      <c r="K2905" s="103">
        <v>2.9453999999999998E-2</v>
      </c>
    </row>
    <row r="2906" spans="4:11" ht="15.75" customHeight="1" x14ac:dyDescent="0.25">
      <c r="D2906" s="33"/>
      <c r="E2906" s="33"/>
      <c r="F2906" s="81">
        <v>40753</v>
      </c>
      <c r="G2906" s="103">
        <v>3.5539999999999999E-3</v>
      </c>
      <c r="H2906" s="103">
        <v>5.3690000000000005E-3</v>
      </c>
      <c r="I2906" s="103">
        <v>1.3555999999999999E-2</v>
      </c>
      <c r="J2906" s="103">
        <v>2.0943999999999997E-2</v>
      </c>
      <c r="K2906" s="103">
        <v>2.7961E-2</v>
      </c>
    </row>
    <row r="2907" spans="4:11" ht="15.75" customHeight="1" x14ac:dyDescent="0.25">
      <c r="D2907" s="33"/>
      <c r="E2907" s="33"/>
      <c r="F2907" s="81">
        <v>40756</v>
      </c>
      <c r="G2907" s="103">
        <v>3.6709999999999998E-3</v>
      </c>
      <c r="H2907" s="103">
        <v>5.4219999999999997E-3</v>
      </c>
      <c r="I2907" s="103">
        <v>1.3216E-2</v>
      </c>
      <c r="J2907" s="103">
        <v>2.0512000000000002E-2</v>
      </c>
      <c r="K2907" s="103">
        <v>2.7437E-2</v>
      </c>
    </row>
    <row r="2908" spans="4:11" ht="15.75" customHeight="1" x14ac:dyDescent="0.25">
      <c r="D2908" s="33"/>
      <c r="E2908" s="33"/>
      <c r="F2908" s="81">
        <v>40757</v>
      </c>
      <c r="G2908" s="103">
        <v>3.1590000000000003E-3</v>
      </c>
      <c r="H2908" s="103">
        <v>4.8070000000000005E-3</v>
      </c>
      <c r="I2908" s="103">
        <v>1.2185E-2</v>
      </c>
      <c r="J2908" s="103">
        <v>1.9308000000000002E-2</v>
      </c>
      <c r="K2908" s="103">
        <v>2.6114000000000002E-2</v>
      </c>
    </row>
    <row r="2909" spans="4:11" ht="15.75" customHeight="1" x14ac:dyDescent="0.25">
      <c r="D2909" s="33"/>
      <c r="E2909" s="33"/>
      <c r="F2909" s="81">
        <v>40758</v>
      </c>
      <c r="G2909" s="103">
        <v>3.336E-3</v>
      </c>
      <c r="H2909" s="103">
        <v>5.1529999999999996E-3</v>
      </c>
      <c r="I2909" s="103">
        <v>1.2600999999999999E-2</v>
      </c>
      <c r="J2909" s="103">
        <v>1.9497E-2</v>
      </c>
      <c r="K2909" s="103">
        <v>2.6202E-2</v>
      </c>
    </row>
    <row r="2910" spans="4:11" ht="15.75" customHeight="1" x14ac:dyDescent="0.25">
      <c r="D2910" s="33"/>
      <c r="E2910" s="33"/>
      <c r="F2910" s="81">
        <v>40759</v>
      </c>
      <c r="G2910" s="103">
        <v>2.5469999999999998E-3</v>
      </c>
      <c r="H2910" s="103">
        <v>4.1110000000000001E-3</v>
      </c>
      <c r="I2910" s="103">
        <v>1.0884E-2</v>
      </c>
      <c r="J2910" s="103">
        <v>1.7420000000000001E-2</v>
      </c>
      <c r="K2910" s="103">
        <v>2.4028000000000001E-2</v>
      </c>
    </row>
    <row r="2911" spans="4:11" ht="15.75" customHeight="1" x14ac:dyDescent="0.25">
      <c r="D2911" s="33"/>
      <c r="E2911" s="33"/>
      <c r="F2911" s="81">
        <v>40760</v>
      </c>
      <c r="G2911" s="103">
        <v>2.8779999999999999E-3</v>
      </c>
      <c r="H2911" s="103">
        <v>4.934E-3</v>
      </c>
      <c r="I2911" s="103">
        <v>1.2500000000000001E-2</v>
      </c>
      <c r="J2911" s="103">
        <v>1.9124000000000002E-2</v>
      </c>
      <c r="K2911" s="103">
        <v>2.5585E-2</v>
      </c>
    </row>
    <row r="2912" spans="4:11" ht="15.75" customHeight="1" x14ac:dyDescent="0.25">
      <c r="D2912" s="33"/>
      <c r="E2912" s="33"/>
      <c r="F2912" s="81">
        <v>40763</v>
      </c>
      <c r="G2912" s="103">
        <v>2.5990000000000002E-3</v>
      </c>
      <c r="H2912" s="103">
        <v>4.2370000000000003E-3</v>
      </c>
      <c r="I2912" s="103">
        <v>1.0827999999999999E-2</v>
      </c>
      <c r="J2912" s="103">
        <v>1.7025999999999999E-2</v>
      </c>
      <c r="K2912" s="103">
        <v>2.3178999999999998E-2</v>
      </c>
    </row>
    <row r="2913" spans="4:11" ht="15.75" customHeight="1" x14ac:dyDescent="0.25">
      <c r="D2913" s="33"/>
      <c r="E2913" s="33"/>
      <c r="F2913" s="81">
        <v>40764</v>
      </c>
      <c r="G2913" s="103">
        <v>1.9239999999999999E-3</v>
      </c>
      <c r="H2913" s="103">
        <v>3.3800000000000002E-3</v>
      </c>
      <c r="I2913" s="103">
        <v>9.9480000000000002E-3</v>
      </c>
      <c r="J2913" s="103">
        <v>1.6334999999999999E-2</v>
      </c>
      <c r="K2913" s="103">
        <v>2.2488000000000001E-2</v>
      </c>
    </row>
    <row r="2914" spans="4:11" ht="15.75" customHeight="1" x14ac:dyDescent="0.25">
      <c r="D2914" s="33"/>
      <c r="E2914" s="33"/>
      <c r="F2914" s="81">
        <v>40765</v>
      </c>
      <c r="G2914" s="103">
        <v>1.8029999999999999E-3</v>
      </c>
      <c r="H2914" s="103">
        <v>3.271E-3</v>
      </c>
      <c r="I2914" s="103">
        <v>9.1660000000000005E-3</v>
      </c>
      <c r="J2914" s="103">
        <v>1.4955000000000001E-2</v>
      </c>
      <c r="K2914" s="103">
        <v>2.1061E-2</v>
      </c>
    </row>
    <row r="2915" spans="4:11" ht="15.75" customHeight="1" x14ac:dyDescent="0.25">
      <c r="D2915" s="33"/>
      <c r="E2915" s="33"/>
      <c r="F2915" s="81">
        <v>40766</v>
      </c>
      <c r="G2915" s="103">
        <v>1.8400000000000001E-3</v>
      </c>
      <c r="H2915" s="103">
        <v>3.454E-3</v>
      </c>
      <c r="I2915" s="103">
        <v>1.0166E-2</v>
      </c>
      <c r="J2915" s="103">
        <v>1.6366000000000002E-2</v>
      </c>
      <c r="K2915" s="103">
        <v>2.3399E-2</v>
      </c>
    </row>
    <row r="2916" spans="4:11" ht="15.75" customHeight="1" x14ac:dyDescent="0.25">
      <c r="D2916" s="33"/>
      <c r="E2916" s="33"/>
      <c r="F2916" s="81">
        <v>40767</v>
      </c>
      <c r="G2916" s="103">
        <v>1.872E-3</v>
      </c>
      <c r="H2916" s="103">
        <v>3.2190000000000001E-3</v>
      </c>
      <c r="I2916" s="103">
        <v>9.5830000000000012E-3</v>
      </c>
      <c r="J2916" s="103">
        <v>1.5615E-2</v>
      </c>
      <c r="K2916" s="103">
        <v>2.2547999999999999E-2</v>
      </c>
    </row>
    <row r="2917" spans="4:11" ht="15.75" customHeight="1" x14ac:dyDescent="0.25">
      <c r="D2917" s="33"/>
      <c r="E2917" s="33"/>
      <c r="F2917" s="81">
        <v>40770</v>
      </c>
      <c r="G2917" s="103">
        <v>1.9089999999999999E-3</v>
      </c>
      <c r="H2917" s="103">
        <v>3.4789999999999999E-3</v>
      </c>
      <c r="I2917" s="103">
        <v>9.8999999999999991E-3</v>
      </c>
      <c r="J2917" s="103">
        <v>1.5938000000000001E-2</v>
      </c>
      <c r="K2917" s="103">
        <v>2.3053000000000001E-2</v>
      </c>
    </row>
    <row r="2918" spans="4:11" ht="15.75" customHeight="1" x14ac:dyDescent="0.25">
      <c r="D2918" s="33"/>
      <c r="E2918" s="33"/>
      <c r="F2918" s="81">
        <v>40771</v>
      </c>
      <c r="G2918" s="103">
        <v>1.8260000000000001E-3</v>
      </c>
      <c r="H2918" s="103">
        <v>3.2940000000000001E-3</v>
      </c>
      <c r="I2918" s="103">
        <v>9.2910000000000006E-3</v>
      </c>
      <c r="J2918" s="103">
        <v>1.5158E-2</v>
      </c>
      <c r="K2918" s="103">
        <v>2.2195999999999997E-2</v>
      </c>
    </row>
    <row r="2919" spans="4:11" ht="15.75" customHeight="1" x14ac:dyDescent="0.25">
      <c r="D2919" s="33"/>
      <c r="E2919" s="33"/>
      <c r="F2919" s="81">
        <v>40772</v>
      </c>
      <c r="G2919" s="103">
        <v>1.9040000000000001E-3</v>
      </c>
      <c r="H2919" s="103">
        <v>3.3189999999999999E-3</v>
      </c>
      <c r="I2919" s="103">
        <v>9.127999999999999E-3</v>
      </c>
      <c r="J2919" s="103">
        <v>1.4751E-2</v>
      </c>
      <c r="K2919" s="103">
        <v>2.1652000000000001E-2</v>
      </c>
    </row>
    <row r="2920" spans="4:11" ht="15.75" customHeight="1" x14ac:dyDescent="0.25">
      <c r="D2920" s="33"/>
      <c r="E2920" s="33"/>
      <c r="F2920" s="81">
        <v>40773</v>
      </c>
      <c r="G2920" s="103">
        <v>1.9009999999999999E-3</v>
      </c>
      <c r="H2920" s="103">
        <v>3.2650000000000001E-3</v>
      </c>
      <c r="I2920" s="103">
        <v>8.7910000000000002E-3</v>
      </c>
      <c r="J2920" s="103">
        <v>1.4090999999999999E-2</v>
      </c>
      <c r="K2920" s="103">
        <v>2.0623999999999997E-2</v>
      </c>
    </row>
    <row r="2921" spans="4:11" ht="15.75" customHeight="1" x14ac:dyDescent="0.25">
      <c r="D2921" s="33"/>
      <c r="E2921" s="33"/>
      <c r="F2921" s="81">
        <v>40774</v>
      </c>
      <c r="G2921" s="103">
        <v>1.8929999999999999E-3</v>
      </c>
      <c r="H2921" s="103">
        <v>3.418E-3</v>
      </c>
      <c r="I2921" s="103">
        <v>8.9559999999999987E-3</v>
      </c>
      <c r="J2921" s="103">
        <v>1.414E-2</v>
      </c>
      <c r="K2921" s="103">
        <v>2.0622999999999999E-2</v>
      </c>
    </row>
    <row r="2922" spans="4:11" ht="15.75" customHeight="1" x14ac:dyDescent="0.25">
      <c r="D2922" s="33"/>
      <c r="E2922" s="33"/>
      <c r="F2922" s="81">
        <v>40777</v>
      </c>
      <c r="G2922" s="103">
        <v>2.0119999999999999E-3</v>
      </c>
      <c r="H2922" s="103">
        <v>3.6540000000000001E-3</v>
      </c>
      <c r="I2922" s="103">
        <v>9.2399999999999999E-3</v>
      </c>
      <c r="J2922" s="103">
        <v>1.4528000000000001E-2</v>
      </c>
      <c r="K2922" s="103">
        <v>2.1058E-2</v>
      </c>
    </row>
    <row r="2923" spans="4:11" ht="15.75" customHeight="1" x14ac:dyDescent="0.25">
      <c r="D2923" s="33"/>
      <c r="E2923" s="33"/>
      <c r="F2923" s="81">
        <v>40778</v>
      </c>
      <c r="G2923" s="103">
        <v>2.1709999999999998E-3</v>
      </c>
      <c r="H2923" s="103">
        <v>3.784E-3</v>
      </c>
      <c r="I2923" s="103">
        <v>9.4769999999999993E-3</v>
      </c>
      <c r="J2923" s="103">
        <v>1.4930000000000001E-2</v>
      </c>
      <c r="K2923" s="103">
        <v>2.1530000000000001E-2</v>
      </c>
    </row>
    <row r="2924" spans="4:11" ht="15.75" customHeight="1" x14ac:dyDescent="0.25">
      <c r="D2924" s="33"/>
      <c r="E2924" s="33"/>
      <c r="F2924" s="81">
        <v>40779</v>
      </c>
      <c r="G2924" s="103">
        <v>2.2689999999999997E-3</v>
      </c>
      <c r="H2924" s="103">
        <v>3.9680000000000002E-3</v>
      </c>
      <c r="I2924" s="103">
        <v>1.0227999999999999E-2</v>
      </c>
      <c r="J2924" s="103">
        <v>1.6102999999999999E-2</v>
      </c>
      <c r="K2924" s="103">
        <v>2.2994000000000001E-2</v>
      </c>
    </row>
    <row r="2925" spans="4:11" ht="15.75" customHeight="1" x14ac:dyDescent="0.25">
      <c r="D2925" s="33"/>
      <c r="E2925" s="33"/>
      <c r="F2925" s="81">
        <v>40780</v>
      </c>
      <c r="G2925" s="103">
        <v>2.0720000000000001E-3</v>
      </c>
      <c r="H2925" s="103">
        <v>3.5709999999999995E-3</v>
      </c>
      <c r="I2925" s="103">
        <v>9.888000000000001E-3</v>
      </c>
      <c r="J2925" s="103">
        <v>1.5389E-2</v>
      </c>
      <c r="K2925" s="103">
        <v>2.2286E-2</v>
      </c>
    </row>
    <row r="2926" spans="4:11" ht="15.75" customHeight="1" x14ac:dyDescent="0.25">
      <c r="D2926" s="33"/>
      <c r="E2926" s="33"/>
      <c r="F2926" s="81">
        <v>40781</v>
      </c>
      <c r="G2926" s="103">
        <v>1.8759999999999998E-3</v>
      </c>
      <c r="H2926" s="103">
        <v>3.2229999999999997E-3</v>
      </c>
      <c r="I2926" s="103">
        <v>9.3589999999999993E-3</v>
      </c>
      <c r="J2926" s="103">
        <v>1.5260000000000001E-2</v>
      </c>
      <c r="K2926" s="103">
        <v>2.1899000000000002E-2</v>
      </c>
    </row>
    <row r="2927" spans="4:11" ht="15.75" customHeight="1" x14ac:dyDescent="0.25">
      <c r="D2927" s="33"/>
      <c r="E2927" s="33"/>
      <c r="F2927" s="81">
        <v>40784</v>
      </c>
      <c r="G2927" s="103">
        <v>2.0330000000000001E-3</v>
      </c>
      <c r="H2927" s="103">
        <v>3.4069999999999999E-3</v>
      </c>
      <c r="I2927" s="103">
        <v>9.888000000000001E-3</v>
      </c>
      <c r="J2927" s="103">
        <v>1.5875999999999998E-2</v>
      </c>
      <c r="K2927" s="103">
        <v>2.2561000000000001E-2</v>
      </c>
    </row>
    <row r="2928" spans="4:11" ht="15.75" customHeight="1" x14ac:dyDescent="0.25">
      <c r="D2928" s="33"/>
      <c r="E2928" s="33"/>
      <c r="F2928" s="81">
        <v>40785</v>
      </c>
      <c r="G2928" s="103">
        <v>1.9550000000000001E-3</v>
      </c>
      <c r="H2928" s="103">
        <v>3.14E-3</v>
      </c>
      <c r="I2928" s="103">
        <v>9.2949999999999994E-3</v>
      </c>
      <c r="J2928" s="103">
        <v>1.5165E-2</v>
      </c>
      <c r="K2928" s="103">
        <v>2.1766999999999998E-2</v>
      </c>
    </row>
    <row r="2929" spans="4:11" ht="15.75" customHeight="1" x14ac:dyDescent="0.25">
      <c r="D2929" s="33"/>
      <c r="E2929" s="33"/>
      <c r="F2929" s="81">
        <v>40786</v>
      </c>
      <c r="G2929" s="103">
        <v>1.9950000000000002E-3</v>
      </c>
      <c r="H2929" s="103">
        <v>3.1909999999999998E-3</v>
      </c>
      <c r="I2929" s="103">
        <v>9.6150000000000003E-3</v>
      </c>
      <c r="J2929" s="103">
        <v>1.5639E-2</v>
      </c>
      <c r="K2929" s="103">
        <v>2.2233999999999997E-2</v>
      </c>
    </row>
    <row r="2930" spans="4:11" ht="15.75" customHeight="1" x14ac:dyDescent="0.25">
      <c r="D2930" s="33"/>
      <c r="E2930" s="33"/>
      <c r="F2930" s="81">
        <v>40787</v>
      </c>
      <c r="G2930" s="103">
        <v>1.8E-3</v>
      </c>
      <c r="H2930" s="103">
        <v>2.898E-3</v>
      </c>
      <c r="I2930" s="103">
        <v>8.9580000000000007E-3</v>
      </c>
      <c r="J2930" s="103">
        <v>1.4717000000000001E-2</v>
      </c>
      <c r="K2930" s="103">
        <v>2.1301999999999998E-2</v>
      </c>
    </row>
    <row r="2931" spans="4:11" ht="15.75" customHeight="1" x14ac:dyDescent="0.25">
      <c r="D2931" s="33"/>
      <c r="E2931" s="33"/>
      <c r="F2931" s="81">
        <v>40788</v>
      </c>
      <c r="G2931" s="103">
        <v>1.9610000000000001E-3</v>
      </c>
      <c r="H2931" s="103">
        <v>3.1030000000000003E-3</v>
      </c>
      <c r="I2931" s="103">
        <v>8.6040000000000005E-3</v>
      </c>
      <c r="J2931" s="103">
        <v>1.3857999999999999E-2</v>
      </c>
      <c r="K2931" s="103">
        <v>1.9857E-2</v>
      </c>
    </row>
    <row r="2932" spans="4:11" ht="15.75" customHeight="1" x14ac:dyDescent="0.25">
      <c r="D2932" s="33"/>
      <c r="E2932" s="33"/>
      <c r="F2932" s="81">
        <v>40792</v>
      </c>
      <c r="G2932" s="103">
        <v>1.9620000000000002E-3</v>
      </c>
      <c r="H2932" s="103">
        <v>3.235E-3</v>
      </c>
      <c r="I2932" s="103">
        <v>8.8430000000000002E-3</v>
      </c>
      <c r="J2932" s="103">
        <v>1.4033E-2</v>
      </c>
      <c r="K2932" s="103">
        <v>1.984E-2</v>
      </c>
    </row>
    <row r="2933" spans="4:11" ht="15.75" customHeight="1" x14ac:dyDescent="0.25">
      <c r="D2933" s="33"/>
      <c r="E2933" s="33"/>
      <c r="F2933" s="81">
        <v>40793</v>
      </c>
      <c r="G2933" s="103">
        <v>2.0019999999999999E-3</v>
      </c>
      <c r="H2933" s="103">
        <v>3.3400000000000001E-3</v>
      </c>
      <c r="I2933" s="103">
        <v>9.1310000000000002E-3</v>
      </c>
      <c r="J2933" s="103">
        <v>1.4527000000000002E-2</v>
      </c>
      <c r="K2933" s="103">
        <v>2.0428999999999999E-2</v>
      </c>
    </row>
    <row r="2934" spans="4:11" ht="15.75" customHeight="1" x14ac:dyDescent="0.25">
      <c r="D2934" s="33"/>
      <c r="E2934" s="33"/>
      <c r="F2934" s="81">
        <v>40794</v>
      </c>
      <c r="G2934" s="103">
        <v>1.884E-3</v>
      </c>
      <c r="H2934" s="103">
        <v>3.2049999999999999E-3</v>
      </c>
      <c r="I2934" s="103">
        <v>8.6650000000000008E-3</v>
      </c>
      <c r="J2934" s="103">
        <v>1.3962E-2</v>
      </c>
      <c r="K2934" s="103">
        <v>1.9786999999999999E-2</v>
      </c>
    </row>
    <row r="2935" spans="4:11" ht="15.75" customHeight="1" x14ac:dyDescent="0.25">
      <c r="D2935" s="33"/>
      <c r="E2935" s="33"/>
      <c r="F2935" s="81">
        <v>40795</v>
      </c>
      <c r="G2935" s="103">
        <v>1.688E-3</v>
      </c>
      <c r="H2935" s="103">
        <v>2.9049999999999996E-3</v>
      </c>
      <c r="I2935" s="103">
        <v>8.0230000000000006E-3</v>
      </c>
      <c r="J2935" s="103">
        <v>1.3327E-2</v>
      </c>
      <c r="K2935" s="103">
        <v>1.9182999999999999E-2</v>
      </c>
    </row>
    <row r="2936" spans="4:11" ht="15.75" customHeight="1" x14ac:dyDescent="0.25">
      <c r="D2936" s="33"/>
      <c r="E2936" s="33"/>
      <c r="F2936" s="81">
        <v>40798</v>
      </c>
      <c r="G2936" s="103">
        <v>2.0469999999999998E-3</v>
      </c>
      <c r="H2936" s="103">
        <v>3.3319999999999999E-3</v>
      </c>
      <c r="I2936" s="103">
        <v>8.6460000000000009E-3</v>
      </c>
      <c r="J2936" s="103">
        <v>1.3819E-2</v>
      </c>
      <c r="K2936" s="103">
        <v>1.9474999999999999E-2</v>
      </c>
    </row>
    <row r="2937" spans="4:11" ht="15.75" customHeight="1" x14ac:dyDescent="0.25">
      <c r="D2937" s="33"/>
      <c r="E2937" s="33"/>
      <c r="F2937" s="81">
        <v>40799</v>
      </c>
      <c r="G2937" s="103">
        <v>2.0089999999999999E-3</v>
      </c>
      <c r="H2937" s="103">
        <v>3.5479999999999999E-3</v>
      </c>
      <c r="I2937" s="103">
        <v>8.8870000000000008E-3</v>
      </c>
      <c r="J2937" s="103">
        <v>1.4172000000000001E-2</v>
      </c>
      <c r="K2937" s="103">
        <v>1.9906E-2</v>
      </c>
    </row>
    <row r="2938" spans="4:11" ht="15.75" customHeight="1" x14ac:dyDescent="0.25">
      <c r="D2938" s="33"/>
      <c r="E2938" s="33"/>
      <c r="F2938" s="81">
        <v>40800</v>
      </c>
      <c r="G2938" s="103">
        <v>1.8500000000000001E-3</v>
      </c>
      <c r="H2938" s="103">
        <v>3.4689999999999999E-3</v>
      </c>
      <c r="I2938" s="103">
        <v>8.8380000000000004E-3</v>
      </c>
      <c r="J2938" s="103">
        <v>1.4159999999999999E-2</v>
      </c>
      <c r="K2938" s="103">
        <v>1.9837E-2</v>
      </c>
    </row>
    <row r="2939" spans="4:11" ht="15.75" customHeight="1" x14ac:dyDescent="0.25">
      <c r="D2939" s="33"/>
      <c r="E2939" s="33"/>
      <c r="F2939" s="81">
        <v>40801</v>
      </c>
      <c r="G2939" s="103">
        <v>1.8909999999999999E-3</v>
      </c>
      <c r="H2939" s="103">
        <v>3.5490000000000001E-3</v>
      </c>
      <c r="I2939" s="103">
        <v>9.4009999999999996E-3</v>
      </c>
      <c r="J2939" s="103">
        <v>1.5023E-2</v>
      </c>
      <c r="K2939" s="103">
        <v>2.0819999999999998E-2</v>
      </c>
    </row>
    <row r="2940" spans="4:11" ht="15.75" customHeight="1" x14ac:dyDescent="0.25">
      <c r="D2940" s="33"/>
      <c r="E2940" s="33"/>
      <c r="F2940" s="81">
        <v>40802</v>
      </c>
      <c r="G2940" s="103">
        <v>1.652E-3</v>
      </c>
      <c r="H2940" s="103">
        <v>3.2619999999999997E-3</v>
      </c>
      <c r="I2940" s="103">
        <v>9.0930000000000004E-3</v>
      </c>
      <c r="J2940" s="103">
        <v>1.4666999999999999E-2</v>
      </c>
      <c r="K2940" s="103">
        <v>2.0478999999999997E-2</v>
      </c>
    </row>
    <row r="2941" spans="4:11" ht="15.75" customHeight="1" x14ac:dyDescent="0.25">
      <c r="D2941" s="33"/>
      <c r="E2941" s="33"/>
      <c r="F2941" s="81">
        <v>40805</v>
      </c>
      <c r="G2941" s="103">
        <v>1.5319999999999999E-3</v>
      </c>
      <c r="H2941" s="103">
        <v>2.9210000000000004E-3</v>
      </c>
      <c r="I2941" s="103">
        <v>8.3999999999999995E-3</v>
      </c>
      <c r="J2941" s="103">
        <v>1.3887E-2</v>
      </c>
      <c r="K2941" s="103">
        <v>1.9505999999999999E-2</v>
      </c>
    </row>
    <row r="2942" spans="4:11" ht="15.75" customHeight="1" x14ac:dyDescent="0.25">
      <c r="D2942" s="33"/>
      <c r="E2942" s="33"/>
      <c r="F2942" s="81">
        <v>40806</v>
      </c>
      <c r="G2942" s="103">
        <v>1.6130000000000001E-3</v>
      </c>
      <c r="H2942" s="103">
        <v>2.947E-3</v>
      </c>
      <c r="I2942" s="103">
        <v>8.3990000000000002E-3</v>
      </c>
      <c r="J2942" s="103">
        <v>1.3792E-2</v>
      </c>
      <c r="K2942" s="103">
        <v>1.9384999999999999E-2</v>
      </c>
    </row>
    <row r="2943" spans="4:11" ht="15.75" customHeight="1" x14ac:dyDescent="0.25">
      <c r="D2943" s="33"/>
      <c r="E2943" s="33"/>
      <c r="F2943" s="81">
        <v>40807</v>
      </c>
      <c r="G2943" s="103">
        <v>1.936E-3</v>
      </c>
      <c r="H2943" s="103">
        <v>3.4489999999999998E-3</v>
      </c>
      <c r="I2943" s="103">
        <v>8.3979999999999992E-3</v>
      </c>
      <c r="J2943" s="103">
        <v>1.325E-2</v>
      </c>
      <c r="K2943" s="103">
        <v>1.8575999999999999E-2</v>
      </c>
    </row>
    <row r="2944" spans="4:11" ht="15.75" customHeight="1" x14ac:dyDescent="0.25">
      <c r="D2944" s="33"/>
      <c r="E2944" s="33"/>
      <c r="F2944" s="81">
        <v>40808</v>
      </c>
      <c r="G2944" s="103">
        <v>1.9780000000000002E-3</v>
      </c>
      <c r="H2944" s="103">
        <v>3.3710000000000003E-3</v>
      </c>
      <c r="I2944" s="103">
        <v>7.7529999999999995E-3</v>
      </c>
      <c r="J2944" s="103">
        <v>1.2278000000000001E-2</v>
      </c>
      <c r="K2944" s="103">
        <v>1.7180000000000001E-2</v>
      </c>
    </row>
    <row r="2945" spans="4:11" ht="15.75" customHeight="1" x14ac:dyDescent="0.25">
      <c r="D2945" s="33"/>
      <c r="E2945" s="33"/>
      <c r="F2945" s="81">
        <v>40809</v>
      </c>
      <c r="G2945" s="103">
        <v>2.1640000000000001E-3</v>
      </c>
      <c r="H2945" s="103">
        <v>3.6909999999999998E-3</v>
      </c>
      <c r="I2945" s="103">
        <v>8.7010000000000004E-3</v>
      </c>
      <c r="J2945" s="103">
        <v>1.34E-2</v>
      </c>
      <c r="K2945" s="103">
        <v>1.8334E-2</v>
      </c>
    </row>
    <row r="2946" spans="4:11" ht="15.75" customHeight="1" x14ac:dyDescent="0.25">
      <c r="D2946" s="33"/>
      <c r="E2946" s="33"/>
      <c r="F2946" s="81">
        <v>40812</v>
      </c>
      <c r="G2946" s="103">
        <v>2.2669999999999999E-3</v>
      </c>
      <c r="H2946" s="103">
        <v>3.9050000000000001E-3</v>
      </c>
      <c r="I2946" s="103">
        <v>9.025E-3</v>
      </c>
      <c r="J2946" s="103">
        <v>1.3907000000000001E-2</v>
      </c>
      <c r="K2946" s="103">
        <v>1.9001999999999998E-2</v>
      </c>
    </row>
    <row r="2947" spans="4:11" ht="15.75" customHeight="1" x14ac:dyDescent="0.25">
      <c r="D2947" s="33"/>
      <c r="E2947" s="33"/>
      <c r="F2947" s="81">
        <v>40813</v>
      </c>
      <c r="G2947" s="103">
        <v>2.3499999999999997E-3</v>
      </c>
      <c r="H2947" s="103">
        <v>4.0130000000000001E-3</v>
      </c>
      <c r="I2947" s="103">
        <v>9.4140000000000005E-3</v>
      </c>
      <c r="J2947" s="103">
        <v>1.4547000000000001E-2</v>
      </c>
      <c r="K2947" s="103">
        <v>1.9710999999999999E-2</v>
      </c>
    </row>
    <row r="2948" spans="4:11" ht="15.75" customHeight="1" x14ac:dyDescent="0.25">
      <c r="D2948" s="33"/>
      <c r="E2948" s="33"/>
      <c r="F2948" s="81">
        <v>40814</v>
      </c>
      <c r="G2948" s="103">
        <v>2.4650000000000002E-3</v>
      </c>
      <c r="H2948" s="103">
        <v>4.0140000000000002E-3</v>
      </c>
      <c r="I2948" s="103">
        <v>9.3480000000000004E-3</v>
      </c>
      <c r="J2948" s="103">
        <v>1.4547000000000001E-2</v>
      </c>
      <c r="K2948" s="103">
        <v>1.9796999999999999E-2</v>
      </c>
    </row>
    <row r="2949" spans="4:11" ht="15.75" customHeight="1" x14ac:dyDescent="0.25">
      <c r="D2949" s="33"/>
      <c r="E2949" s="33"/>
      <c r="F2949" s="81">
        <v>40815</v>
      </c>
      <c r="G2949" s="103">
        <v>2.5819999999999997E-3</v>
      </c>
      <c r="H2949" s="103">
        <v>4.2820000000000002E-3</v>
      </c>
      <c r="I2949" s="103">
        <v>9.9679999999999994E-3</v>
      </c>
      <c r="J2949" s="103">
        <v>1.4724999999999999E-2</v>
      </c>
      <c r="K2949" s="103">
        <v>1.9962000000000001E-2</v>
      </c>
    </row>
    <row r="2950" spans="4:11" ht="15.75" customHeight="1" x14ac:dyDescent="0.25">
      <c r="D2950" s="33"/>
      <c r="E2950" s="33"/>
      <c r="F2950" s="81">
        <v>40816</v>
      </c>
      <c r="G2950" s="103">
        <v>2.4299999999999999E-3</v>
      </c>
      <c r="H2950" s="103">
        <v>4.0200000000000001E-3</v>
      </c>
      <c r="I2950" s="103">
        <v>9.5180000000000004E-3</v>
      </c>
      <c r="J2950" s="103">
        <v>1.4315E-2</v>
      </c>
      <c r="K2950" s="103">
        <v>1.9154000000000001E-2</v>
      </c>
    </row>
    <row r="2951" spans="4:11" ht="15.75" customHeight="1" x14ac:dyDescent="0.25">
      <c r="D2951" s="33"/>
      <c r="E2951" s="33"/>
      <c r="F2951" s="81">
        <v>40819</v>
      </c>
      <c r="G2951" s="103">
        <v>2.3140000000000001E-3</v>
      </c>
      <c r="H2951" s="103">
        <v>3.673E-3</v>
      </c>
      <c r="I2951" s="103">
        <v>8.5089999999999992E-3</v>
      </c>
      <c r="J2951" s="103">
        <v>1.3116000000000001E-2</v>
      </c>
      <c r="K2951" s="103">
        <v>1.7559999999999999E-2</v>
      </c>
    </row>
    <row r="2952" spans="4:11" ht="15.75" customHeight="1" x14ac:dyDescent="0.25">
      <c r="D2952" s="33"/>
      <c r="E2952" s="33"/>
      <c r="F2952" s="81">
        <v>40820</v>
      </c>
      <c r="G2952" s="103">
        <v>2.513E-3</v>
      </c>
      <c r="H2952" s="103">
        <v>3.9420000000000002E-3</v>
      </c>
      <c r="I2952" s="103">
        <v>9.0200000000000002E-3</v>
      </c>
      <c r="J2952" s="103">
        <v>1.3656E-2</v>
      </c>
      <c r="K2952" s="103">
        <v>1.8207000000000001E-2</v>
      </c>
    </row>
    <row r="2953" spans="4:11" ht="15.75" customHeight="1" x14ac:dyDescent="0.25">
      <c r="D2953" s="33"/>
      <c r="E2953" s="33"/>
      <c r="F2953" s="81">
        <v>40821</v>
      </c>
      <c r="G2953" s="103">
        <v>2.5540000000000003E-3</v>
      </c>
      <c r="H2953" s="103">
        <v>4.1580000000000002E-3</v>
      </c>
      <c r="I2953" s="103">
        <v>9.4529999999999996E-3</v>
      </c>
      <c r="J2953" s="103">
        <v>1.4292000000000001E-2</v>
      </c>
      <c r="K2953" s="103">
        <v>1.8876999999999998E-2</v>
      </c>
    </row>
    <row r="2954" spans="4:11" ht="15.75" customHeight="1" x14ac:dyDescent="0.25">
      <c r="D2954" s="33"/>
      <c r="E2954" s="33"/>
      <c r="F2954" s="81">
        <v>40822</v>
      </c>
      <c r="G2954" s="103">
        <v>2.6350000000000002E-3</v>
      </c>
      <c r="H2954" s="103">
        <v>4.4009999999999995E-3</v>
      </c>
      <c r="I2954" s="103">
        <v>1.0016000000000001E-2</v>
      </c>
      <c r="J2954" s="103">
        <v>1.5122999999999999E-2</v>
      </c>
      <c r="K2954" s="103">
        <v>1.9872000000000001E-2</v>
      </c>
    </row>
    <row r="2955" spans="4:11" ht="15.75" customHeight="1" x14ac:dyDescent="0.25">
      <c r="D2955" s="33"/>
      <c r="E2955" s="33"/>
      <c r="F2955" s="81">
        <v>40823</v>
      </c>
      <c r="G2955" s="103">
        <v>2.882E-3</v>
      </c>
      <c r="H2955" s="103">
        <v>4.921E-3</v>
      </c>
      <c r="I2955" s="103">
        <v>1.0808999999999999E-2</v>
      </c>
      <c r="J2955" s="103">
        <v>1.5996999999999997E-2</v>
      </c>
      <c r="K2955" s="103">
        <v>2.0764000000000001E-2</v>
      </c>
    </row>
    <row r="2956" spans="4:11" ht="15.75" customHeight="1" x14ac:dyDescent="0.25">
      <c r="D2956" s="33"/>
      <c r="E2956" s="33"/>
      <c r="F2956" s="81">
        <v>40827</v>
      </c>
      <c r="G2956" s="103">
        <v>3.0040000000000002E-3</v>
      </c>
      <c r="H2956" s="103">
        <v>5.1939999999999998E-3</v>
      </c>
      <c r="I2956" s="103">
        <v>1.1297E-2</v>
      </c>
      <c r="J2956" s="103">
        <v>1.6659E-2</v>
      </c>
      <c r="K2956" s="103">
        <v>2.1496000000000001E-2</v>
      </c>
    </row>
    <row r="2957" spans="4:11" ht="15.75" customHeight="1" x14ac:dyDescent="0.25">
      <c r="D2957" s="33"/>
      <c r="E2957" s="33"/>
      <c r="F2957" s="81">
        <v>40828</v>
      </c>
      <c r="G2957" s="103">
        <v>2.846E-3</v>
      </c>
      <c r="H2957" s="103">
        <v>5.3159999999999995E-3</v>
      </c>
      <c r="I2957" s="103">
        <v>1.1476999999999999E-2</v>
      </c>
      <c r="J2957" s="103">
        <v>1.6997999999999999E-2</v>
      </c>
      <c r="K2957" s="103">
        <v>2.2101000000000003E-2</v>
      </c>
    </row>
    <row r="2958" spans="4:11" ht="15.75" customHeight="1" x14ac:dyDescent="0.25">
      <c r="D2958" s="33"/>
      <c r="E2958" s="33"/>
      <c r="F2958" s="81">
        <v>40829</v>
      </c>
      <c r="G2958" s="103">
        <v>2.7680000000000001E-3</v>
      </c>
      <c r="H2958" s="103">
        <v>5.1320000000000003E-3</v>
      </c>
      <c r="I2958" s="103">
        <v>1.1022000000000001E-2</v>
      </c>
      <c r="J2958" s="103">
        <v>1.6685000000000002E-2</v>
      </c>
      <c r="K2958" s="103">
        <v>2.1833999999999999E-2</v>
      </c>
    </row>
    <row r="2959" spans="4:11" ht="15.75" customHeight="1" x14ac:dyDescent="0.25">
      <c r="D2959" s="33"/>
      <c r="E2959" s="33"/>
      <c r="F2959" s="81">
        <v>40830</v>
      </c>
      <c r="G2959" s="103">
        <v>2.6540000000000001E-3</v>
      </c>
      <c r="H2959" s="103">
        <v>5.0000000000000001E-3</v>
      </c>
      <c r="I2959" s="103">
        <v>1.1105E-2</v>
      </c>
      <c r="J2959" s="103">
        <v>1.7100000000000001E-2</v>
      </c>
      <c r="K2959" s="103">
        <v>2.2477E-2</v>
      </c>
    </row>
    <row r="2960" spans="4:11" ht="15.75" customHeight="1" x14ac:dyDescent="0.25">
      <c r="D2960" s="33"/>
      <c r="E2960" s="33"/>
      <c r="F2960" s="81">
        <v>40833</v>
      </c>
      <c r="G2960" s="103">
        <v>2.6559999999999999E-3</v>
      </c>
      <c r="H2960" s="103">
        <v>4.7099999999999998E-3</v>
      </c>
      <c r="I2960" s="103">
        <v>1.0601000000000001E-2</v>
      </c>
      <c r="J2960" s="103">
        <v>1.6230999999999999E-2</v>
      </c>
      <c r="K2960" s="103">
        <v>2.155E-2</v>
      </c>
    </row>
    <row r="2961" spans="4:11" ht="15.75" customHeight="1" x14ac:dyDescent="0.25">
      <c r="D2961" s="33"/>
      <c r="E2961" s="33"/>
      <c r="F2961" s="81">
        <v>40834</v>
      </c>
      <c r="G2961" s="103">
        <v>2.6579999999999998E-3</v>
      </c>
      <c r="H2961" s="103">
        <v>4.6839999999999998E-3</v>
      </c>
      <c r="I2961" s="103">
        <v>1.0601000000000001E-2</v>
      </c>
      <c r="J2961" s="103">
        <v>1.6365000000000001E-2</v>
      </c>
      <c r="K2961" s="103">
        <v>2.1762999999999998E-2</v>
      </c>
    </row>
    <row r="2962" spans="4:11" ht="15.75" customHeight="1" x14ac:dyDescent="0.25">
      <c r="D2962" s="33"/>
      <c r="E2962" s="33"/>
      <c r="F2962" s="81">
        <v>40835</v>
      </c>
      <c r="G2962" s="103">
        <v>2.66E-3</v>
      </c>
      <c r="H2962" s="103">
        <v>4.6039999999999996E-3</v>
      </c>
      <c r="I2962" s="103">
        <v>1.0422000000000001E-2</v>
      </c>
      <c r="J2962" s="103">
        <v>1.6161000000000002E-2</v>
      </c>
      <c r="K2962" s="103">
        <v>2.1602999999999997E-2</v>
      </c>
    </row>
    <row r="2963" spans="4:11" ht="15.75" customHeight="1" x14ac:dyDescent="0.25">
      <c r="D2963" s="33"/>
      <c r="E2963" s="33"/>
      <c r="F2963" s="81">
        <v>40836</v>
      </c>
      <c r="G2963" s="103">
        <v>2.6219999999999998E-3</v>
      </c>
      <c r="H2963" s="103">
        <v>4.6039999999999996E-3</v>
      </c>
      <c r="I2963" s="103">
        <v>1.0618000000000001E-2</v>
      </c>
      <c r="J2963" s="103">
        <v>1.6427000000000001E-2</v>
      </c>
      <c r="K2963" s="103">
        <v>2.1888000000000001E-2</v>
      </c>
    </row>
    <row r="2964" spans="4:11" ht="15.75" customHeight="1" x14ac:dyDescent="0.25">
      <c r="D2964" s="33"/>
      <c r="E2964" s="33"/>
      <c r="F2964" s="81">
        <v>40837</v>
      </c>
      <c r="G2964" s="103">
        <v>2.6679999999999998E-3</v>
      </c>
      <c r="H2964" s="103">
        <v>4.6029999999999995E-3</v>
      </c>
      <c r="I2964" s="103">
        <v>1.0668E-2</v>
      </c>
      <c r="J2964" s="103">
        <v>1.6574999999999999E-2</v>
      </c>
      <c r="K2964" s="103">
        <v>2.2192E-2</v>
      </c>
    </row>
    <row r="2965" spans="4:11" ht="15.75" customHeight="1" x14ac:dyDescent="0.25">
      <c r="D2965" s="33"/>
      <c r="E2965" s="33"/>
      <c r="F2965" s="81">
        <v>40840</v>
      </c>
      <c r="G2965" s="103">
        <v>2.7920000000000002E-3</v>
      </c>
      <c r="H2965" s="103">
        <v>4.7349999999999996E-3</v>
      </c>
      <c r="I2965" s="103">
        <v>1.0912999999999999E-2</v>
      </c>
      <c r="J2965" s="103">
        <v>1.6843E-2</v>
      </c>
      <c r="K2965" s="103">
        <v>2.2336000000000002E-2</v>
      </c>
    </row>
    <row r="2966" spans="4:11" ht="15.75" customHeight="1" x14ac:dyDescent="0.25">
      <c r="D2966" s="33"/>
      <c r="E2966" s="33"/>
      <c r="F2966" s="81">
        <v>40841</v>
      </c>
      <c r="G2966" s="103">
        <v>2.428E-3</v>
      </c>
      <c r="H2966" s="103">
        <v>4.1520000000000003E-3</v>
      </c>
      <c r="I2966" s="103">
        <v>9.8529999999999989E-3</v>
      </c>
      <c r="J2966" s="103">
        <v>1.566E-2</v>
      </c>
      <c r="K2966" s="103">
        <v>2.1089000000000004E-2</v>
      </c>
    </row>
    <row r="2967" spans="4:11" ht="15.75" customHeight="1" x14ac:dyDescent="0.25">
      <c r="D2967" s="33"/>
      <c r="E2967" s="33"/>
      <c r="F2967" s="81">
        <v>40842</v>
      </c>
      <c r="G2967" s="103">
        <v>2.8530000000000001E-3</v>
      </c>
      <c r="H2967" s="103">
        <v>4.6280000000000002E-3</v>
      </c>
      <c r="I2967" s="103">
        <v>1.0636000000000001E-2</v>
      </c>
      <c r="J2967" s="103">
        <v>1.6553999999999999E-2</v>
      </c>
      <c r="K2967" s="103">
        <v>2.2040999999999998E-2</v>
      </c>
    </row>
    <row r="2968" spans="4:11" ht="15.75" customHeight="1" x14ac:dyDescent="0.25">
      <c r="D2968" s="33"/>
      <c r="E2968" s="33"/>
      <c r="F2968" s="81">
        <v>40843</v>
      </c>
      <c r="G2968" s="103">
        <v>3.088E-3</v>
      </c>
      <c r="H2968" s="103">
        <v>5.1590000000000004E-3</v>
      </c>
      <c r="I2968" s="103">
        <v>1.2017999999999999E-2</v>
      </c>
      <c r="J2968" s="103">
        <v>1.8139000000000002E-2</v>
      </c>
      <c r="K2968" s="103">
        <v>2.3963999999999999E-2</v>
      </c>
    </row>
    <row r="2969" spans="4:11" ht="15.75" customHeight="1" x14ac:dyDescent="0.25">
      <c r="D2969" s="33"/>
      <c r="E2969" s="33"/>
      <c r="F2969" s="81">
        <v>40844</v>
      </c>
      <c r="G2969" s="103">
        <v>2.892E-3</v>
      </c>
      <c r="H2969" s="103">
        <v>4.8669999999999998E-3</v>
      </c>
      <c r="I2969" s="103">
        <v>1.1305000000000001E-2</v>
      </c>
      <c r="J2969" s="103">
        <v>1.7429E-2</v>
      </c>
      <c r="K2969" s="103">
        <v>2.3167E-2</v>
      </c>
    </row>
    <row r="2970" spans="4:11" ht="15.75" customHeight="1" x14ac:dyDescent="0.25">
      <c r="D2970" s="33"/>
      <c r="E2970" s="33"/>
      <c r="F2970" s="81">
        <v>40847</v>
      </c>
      <c r="G2970" s="103">
        <v>2.382E-3</v>
      </c>
      <c r="H2970" s="103">
        <v>3.8279999999999998E-3</v>
      </c>
      <c r="I2970" s="103">
        <v>9.5989999999999999E-3</v>
      </c>
      <c r="J2970" s="103">
        <v>1.5502E-2</v>
      </c>
      <c r="K2970" s="103">
        <v>2.1133000000000002E-2</v>
      </c>
    </row>
    <row r="2971" spans="4:11" ht="15.75" customHeight="1" x14ac:dyDescent="0.25">
      <c r="D2971" s="33"/>
      <c r="E2971" s="33"/>
      <c r="F2971" s="81">
        <v>40848</v>
      </c>
      <c r="G2971" s="103">
        <v>2.362E-3</v>
      </c>
      <c r="H2971" s="103">
        <v>3.748E-3</v>
      </c>
      <c r="I2971" s="103">
        <v>9.0380000000000009E-3</v>
      </c>
      <c r="J2971" s="103">
        <v>1.4530000000000001E-2</v>
      </c>
      <c r="K2971" s="103">
        <v>1.9889E-2</v>
      </c>
    </row>
    <row r="2972" spans="4:11" ht="15.75" customHeight="1" x14ac:dyDescent="0.25">
      <c r="D2972" s="33"/>
      <c r="E2972" s="33"/>
      <c r="F2972" s="81">
        <v>40849</v>
      </c>
      <c r="G2972" s="103">
        <v>2.264E-3</v>
      </c>
      <c r="H2972" s="103">
        <v>3.5870000000000003E-3</v>
      </c>
      <c r="I2972" s="103">
        <v>8.7980000000000003E-3</v>
      </c>
      <c r="J2972" s="103">
        <v>1.4330000000000001E-2</v>
      </c>
      <c r="K2972" s="103">
        <v>1.9854E-2</v>
      </c>
    </row>
    <row r="2973" spans="4:11" ht="15.75" customHeight="1" x14ac:dyDescent="0.25">
      <c r="D2973" s="33"/>
      <c r="E2973" s="33"/>
      <c r="F2973" s="81">
        <v>40850</v>
      </c>
      <c r="G2973" s="103">
        <v>2.382E-3</v>
      </c>
      <c r="H2973" s="103">
        <v>3.8250000000000003E-3</v>
      </c>
      <c r="I2973" s="103">
        <v>9.1970000000000003E-3</v>
      </c>
      <c r="J2973" s="103">
        <v>1.4959999999999999E-2</v>
      </c>
      <c r="K2973" s="103">
        <v>2.0733999999999999E-2</v>
      </c>
    </row>
    <row r="2974" spans="4:11" ht="15.75" customHeight="1" x14ac:dyDescent="0.25">
      <c r="D2974" s="33"/>
      <c r="E2974" s="33"/>
      <c r="F2974" s="81">
        <v>40851</v>
      </c>
      <c r="G2974" s="103">
        <v>2.1840000000000002E-3</v>
      </c>
      <c r="H2974" s="103">
        <v>3.5809999999999995E-3</v>
      </c>
      <c r="I2974" s="103">
        <v>8.7469999999999996E-3</v>
      </c>
      <c r="J2974" s="103">
        <v>1.4477E-2</v>
      </c>
      <c r="K2974" s="103">
        <v>2.0327000000000001E-2</v>
      </c>
    </row>
    <row r="2975" spans="4:11" ht="15.75" customHeight="1" x14ac:dyDescent="0.25">
      <c r="D2975" s="33"/>
      <c r="E2975" s="33"/>
      <c r="F2975" s="81">
        <v>40854</v>
      </c>
      <c r="G2975" s="103">
        <v>2.3419999999999999E-3</v>
      </c>
      <c r="H2975" s="103">
        <v>3.7940000000000001E-3</v>
      </c>
      <c r="I2975" s="103">
        <v>8.9709999999999998E-3</v>
      </c>
      <c r="J2975" s="103">
        <v>1.4593E-2</v>
      </c>
      <c r="K2975" s="103">
        <v>2.0371E-2</v>
      </c>
    </row>
    <row r="2976" spans="4:11" ht="15.75" customHeight="1" x14ac:dyDescent="0.25">
      <c r="D2976" s="33"/>
      <c r="E2976" s="33"/>
      <c r="F2976" s="81">
        <v>40855</v>
      </c>
      <c r="G2976" s="103">
        <v>2.3809999999999999E-3</v>
      </c>
      <c r="H2976" s="103">
        <v>3.7930000000000004E-3</v>
      </c>
      <c r="I2976" s="103">
        <v>9.2429999999999995E-3</v>
      </c>
      <c r="J2976" s="103">
        <v>1.4990000000000002E-2</v>
      </c>
      <c r="K2976" s="103">
        <v>2.0769000000000003E-2</v>
      </c>
    </row>
    <row r="2977" spans="4:11" ht="15.75" customHeight="1" x14ac:dyDescent="0.25">
      <c r="D2977" s="33"/>
      <c r="E2977" s="33"/>
      <c r="F2977" s="81">
        <v>40856</v>
      </c>
      <c r="G2977" s="103">
        <v>2.2620000000000001E-3</v>
      </c>
      <c r="H2977" s="103">
        <v>3.7759999999999998E-3</v>
      </c>
      <c r="I2977" s="103">
        <v>8.6650000000000008E-3</v>
      </c>
      <c r="J2977" s="103">
        <v>1.4030000000000001E-2</v>
      </c>
      <c r="K2977" s="103">
        <v>1.9615E-2</v>
      </c>
    </row>
    <row r="2978" spans="4:11" ht="15.75" customHeight="1" x14ac:dyDescent="0.25">
      <c r="D2978" s="33"/>
      <c r="E2978" s="33"/>
      <c r="F2978" s="81">
        <v>40857</v>
      </c>
      <c r="G2978" s="103">
        <v>2.3E-3</v>
      </c>
      <c r="H2978" s="103">
        <v>3.9069999999999999E-3</v>
      </c>
      <c r="I2978" s="103">
        <v>9.0639999999999991E-3</v>
      </c>
      <c r="J2978" s="103">
        <v>1.4539999999999999E-2</v>
      </c>
      <c r="K2978" s="103">
        <v>2.0563999999999999E-2</v>
      </c>
    </row>
    <row r="2979" spans="4:11" ht="15.75" customHeight="1" x14ac:dyDescent="0.25">
      <c r="D2979" s="33"/>
      <c r="E2979" s="33"/>
      <c r="F2979" s="81">
        <v>40861</v>
      </c>
      <c r="G2979" s="103">
        <v>2.3E-3</v>
      </c>
      <c r="H2979" s="103">
        <v>3.8549999999999999E-3</v>
      </c>
      <c r="I2979" s="103">
        <v>9.0310000000000008E-3</v>
      </c>
      <c r="J2979" s="103">
        <v>1.4538000000000001E-2</v>
      </c>
      <c r="K2979" s="103">
        <v>2.0556000000000001E-2</v>
      </c>
    </row>
    <row r="2980" spans="4:11" ht="15.75" customHeight="1" x14ac:dyDescent="0.25">
      <c r="D2980" s="33"/>
      <c r="E2980" s="33"/>
      <c r="F2980" s="81">
        <v>40862</v>
      </c>
      <c r="G2980" s="103">
        <v>2.3799999999999997E-3</v>
      </c>
      <c r="H2980" s="103">
        <v>3.9069999999999999E-3</v>
      </c>
      <c r="I2980" s="103">
        <v>9.0310000000000008E-3</v>
      </c>
      <c r="J2980" s="103">
        <v>1.4514000000000001E-2</v>
      </c>
      <c r="K2980" s="103">
        <v>2.0451E-2</v>
      </c>
    </row>
    <row r="2981" spans="4:11" ht="15.75" customHeight="1" x14ac:dyDescent="0.25">
      <c r="D2981" s="33"/>
      <c r="E2981" s="33"/>
      <c r="F2981" s="81">
        <v>40863</v>
      </c>
      <c r="G2981" s="103">
        <v>2.4199999999999998E-3</v>
      </c>
      <c r="H2981" s="103">
        <v>3.8809999999999999E-3</v>
      </c>
      <c r="I2981" s="103">
        <v>8.7399999999999995E-3</v>
      </c>
      <c r="J2981" s="103">
        <v>1.4196E-2</v>
      </c>
      <c r="K2981" s="103">
        <v>0.02</v>
      </c>
    </row>
    <row r="2982" spans="4:11" ht="15.75" customHeight="1" x14ac:dyDescent="0.25">
      <c r="D2982" s="33"/>
      <c r="E2982" s="33"/>
      <c r="F2982" s="81">
        <v>40864</v>
      </c>
      <c r="G2982" s="103">
        <v>2.6210000000000001E-3</v>
      </c>
      <c r="H2982" s="103">
        <v>3.908E-3</v>
      </c>
      <c r="I2982" s="103">
        <v>8.6110000000000006E-3</v>
      </c>
      <c r="J2982" s="103">
        <v>1.3972999999999999E-2</v>
      </c>
      <c r="K2982" s="103">
        <v>1.9601999999999998E-2</v>
      </c>
    </row>
    <row r="2983" spans="4:11" ht="15.75" customHeight="1" x14ac:dyDescent="0.25">
      <c r="D2983" s="33"/>
      <c r="E2983" s="33"/>
      <c r="F2983" s="81">
        <v>40865</v>
      </c>
      <c r="G2983" s="103">
        <v>2.7820000000000002E-3</v>
      </c>
      <c r="H2983" s="103">
        <v>4.1980000000000003E-3</v>
      </c>
      <c r="I2983" s="103">
        <v>9.222000000000001E-3</v>
      </c>
      <c r="J2983" s="103">
        <v>1.4614E-2</v>
      </c>
      <c r="K2983" s="103">
        <v>2.0104E-2</v>
      </c>
    </row>
    <row r="2984" spans="4:11" ht="15.75" customHeight="1" x14ac:dyDescent="0.25">
      <c r="D2984" s="33"/>
      <c r="E2984" s="33"/>
      <c r="F2984" s="81">
        <v>40868</v>
      </c>
      <c r="G2984" s="103">
        <v>2.6210000000000001E-3</v>
      </c>
      <c r="H2984" s="103">
        <v>4.0140000000000002E-3</v>
      </c>
      <c r="I2984" s="103">
        <v>8.9630000000000005E-3</v>
      </c>
      <c r="J2984" s="103">
        <v>1.4201999999999999E-2</v>
      </c>
      <c r="K2984" s="103">
        <v>1.9550000000000001E-2</v>
      </c>
    </row>
    <row r="2985" spans="4:11" ht="15.75" customHeight="1" x14ac:dyDescent="0.25">
      <c r="D2985" s="33"/>
      <c r="E2985" s="33"/>
      <c r="F2985" s="81">
        <v>40869</v>
      </c>
      <c r="G2985" s="103">
        <v>2.5779999999999996E-3</v>
      </c>
      <c r="H2985" s="103">
        <v>3.9350000000000001E-3</v>
      </c>
      <c r="I2985" s="103">
        <v>8.7039999999999999E-3</v>
      </c>
      <c r="J2985" s="103">
        <v>1.3966000000000001E-2</v>
      </c>
      <c r="K2985" s="103">
        <v>1.917E-2</v>
      </c>
    </row>
    <row r="2986" spans="4:11" ht="15.75" customHeight="1" x14ac:dyDescent="0.25">
      <c r="D2986" s="33"/>
      <c r="E2986" s="33"/>
      <c r="F2986" s="81">
        <v>40870</v>
      </c>
      <c r="G2986" s="103">
        <v>2.6179999999999997E-3</v>
      </c>
      <c r="H2986" s="103">
        <v>3.8560000000000001E-3</v>
      </c>
      <c r="I2986" s="103">
        <v>8.7819999999999999E-3</v>
      </c>
      <c r="J2986" s="103">
        <v>1.3566E-2</v>
      </c>
      <c r="K2986" s="103">
        <v>1.8835000000000001E-2</v>
      </c>
    </row>
    <row r="2987" spans="4:11" ht="15.75" customHeight="1" x14ac:dyDescent="0.25">
      <c r="D2987" s="33"/>
      <c r="E2987" s="33"/>
      <c r="F2987" s="81">
        <v>40872</v>
      </c>
      <c r="G2987" s="103">
        <v>2.735E-3</v>
      </c>
      <c r="H2987" s="103">
        <v>4.0679999999999996E-3</v>
      </c>
      <c r="I2987" s="103">
        <v>9.3109999999999998E-3</v>
      </c>
      <c r="J2987" s="103">
        <v>1.4515999999999999E-2</v>
      </c>
      <c r="K2987" s="103">
        <v>1.9635E-2</v>
      </c>
    </row>
    <row r="2988" spans="4:11" ht="15.75" customHeight="1" x14ac:dyDescent="0.25">
      <c r="D2988" s="33"/>
      <c r="E2988" s="33"/>
      <c r="F2988" s="81">
        <v>40875</v>
      </c>
      <c r="G2988" s="103">
        <v>2.539E-3</v>
      </c>
      <c r="H2988" s="103">
        <v>3.8829999999999997E-3</v>
      </c>
      <c r="I2988" s="103">
        <v>9.247E-3</v>
      </c>
      <c r="J2988" s="103">
        <v>1.4563E-2</v>
      </c>
      <c r="K2988" s="103">
        <v>1.9739E-2</v>
      </c>
    </row>
    <row r="2989" spans="4:11" ht="15.75" customHeight="1" x14ac:dyDescent="0.25">
      <c r="D2989" s="33"/>
      <c r="E2989" s="33"/>
      <c r="F2989" s="81">
        <v>40876</v>
      </c>
      <c r="G2989" s="103">
        <v>2.539E-3</v>
      </c>
      <c r="H2989" s="103">
        <v>3.8829999999999997E-3</v>
      </c>
      <c r="I2989" s="103">
        <v>9.2630000000000004E-3</v>
      </c>
      <c r="J2989" s="103">
        <v>1.4716E-2</v>
      </c>
      <c r="K2989" s="103">
        <v>1.9913E-2</v>
      </c>
    </row>
    <row r="2990" spans="4:11" ht="15.75" customHeight="1" x14ac:dyDescent="0.25">
      <c r="D2990" s="33"/>
      <c r="E2990" s="33"/>
      <c r="F2990" s="81">
        <v>40877</v>
      </c>
      <c r="G2990" s="103">
        <v>2.539E-3</v>
      </c>
      <c r="H2990" s="103">
        <v>3.9360000000000003E-3</v>
      </c>
      <c r="I2990" s="103">
        <v>9.5199999999999989E-3</v>
      </c>
      <c r="J2990" s="103">
        <v>1.5226999999999999E-2</v>
      </c>
      <c r="K2990" s="103">
        <v>2.068E-2</v>
      </c>
    </row>
    <row r="2991" spans="4:11" ht="15.75" customHeight="1" x14ac:dyDescent="0.25">
      <c r="D2991" s="33"/>
      <c r="E2991" s="33"/>
      <c r="F2991" s="81">
        <v>40878</v>
      </c>
      <c r="G2991" s="103">
        <v>2.539E-3</v>
      </c>
      <c r="H2991" s="103">
        <v>3.9360000000000003E-3</v>
      </c>
      <c r="I2991" s="103">
        <v>9.6489999999999996E-3</v>
      </c>
      <c r="J2991" s="103">
        <v>1.5334E-2</v>
      </c>
      <c r="K2991" s="103">
        <v>2.0872999999999999E-2</v>
      </c>
    </row>
    <row r="2992" spans="4:11" ht="15.75" customHeight="1" x14ac:dyDescent="0.25">
      <c r="D2992" s="33"/>
      <c r="E2992" s="33"/>
      <c r="F2992" s="81">
        <v>40879</v>
      </c>
      <c r="G2992" s="103">
        <v>2.5000000000000001E-3</v>
      </c>
      <c r="H2992" s="103">
        <v>3.8030000000000004E-3</v>
      </c>
      <c r="I2992" s="103">
        <v>9.134999999999999E-3</v>
      </c>
      <c r="J2992" s="103">
        <v>1.4754E-2</v>
      </c>
      <c r="K2992" s="103">
        <v>2.0331000000000002E-2</v>
      </c>
    </row>
    <row r="2993" spans="4:11" ht="15.75" customHeight="1" x14ac:dyDescent="0.25">
      <c r="D2993" s="33"/>
      <c r="E2993" s="33"/>
      <c r="F2993" s="81">
        <v>40882</v>
      </c>
      <c r="G2993" s="103">
        <v>2.5790000000000001E-3</v>
      </c>
      <c r="H2993" s="103">
        <v>3.9100000000000003E-3</v>
      </c>
      <c r="I2993" s="103">
        <v>9.3610000000000013E-3</v>
      </c>
      <c r="J2993" s="103">
        <v>1.4956000000000001E-2</v>
      </c>
      <c r="K2993" s="103">
        <v>2.0435999999999999E-2</v>
      </c>
    </row>
    <row r="2994" spans="4:11" ht="15.75" customHeight="1" x14ac:dyDescent="0.25">
      <c r="D2994" s="33"/>
      <c r="E2994" s="33"/>
      <c r="F2994" s="81">
        <v>40883</v>
      </c>
      <c r="G2994" s="103">
        <v>2.5400000000000002E-3</v>
      </c>
      <c r="H2994" s="103">
        <v>3.9100000000000003E-3</v>
      </c>
      <c r="I2994" s="103">
        <v>9.4420000000000007E-3</v>
      </c>
      <c r="J2994" s="103">
        <v>1.5242E-2</v>
      </c>
      <c r="K2994" s="103">
        <v>2.0891000000000003E-2</v>
      </c>
    </row>
    <row r="2995" spans="4:11" ht="15.75" customHeight="1" x14ac:dyDescent="0.25">
      <c r="D2995" s="33"/>
      <c r="E2995" s="33"/>
      <c r="F2995" s="81">
        <v>40884</v>
      </c>
      <c r="G2995" s="103">
        <v>2.3419999999999999E-3</v>
      </c>
      <c r="H2995" s="103">
        <v>3.5890000000000002E-3</v>
      </c>
      <c r="I2995" s="103">
        <v>8.8950000000000001E-3</v>
      </c>
      <c r="J2995" s="103">
        <v>1.4612E-2</v>
      </c>
      <c r="K2995" s="103">
        <v>2.0295999999999998E-2</v>
      </c>
    </row>
    <row r="2996" spans="4:11" ht="15.75" customHeight="1" x14ac:dyDescent="0.25">
      <c r="D2996" s="33"/>
      <c r="E2996" s="33"/>
      <c r="F2996" s="81">
        <v>40885</v>
      </c>
      <c r="G2996" s="103">
        <v>2.183E-3</v>
      </c>
      <c r="H2996" s="103">
        <v>3.4289999999999998E-3</v>
      </c>
      <c r="I2996" s="103">
        <v>8.3800000000000003E-3</v>
      </c>
      <c r="J2996" s="103">
        <v>1.3986E-2</v>
      </c>
      <c r="K2996" s="103">
        <v>1.9703999999999999E-2</v>
      </c>
    </row>
    <row r="2997" spans="4:11" ht="15.75" customHeight="1" x14ac:dyDescent="0.25">
      <c r="D2997" s="33"/>
      <c r="E2997" s="33"/>
      <c r="F2997" s="81">
        <v>40886</v>
      </c>
      <c r="G2997" s="103">
        <v>2.2209999999999999E-3</v>
      </c>
      <c r="H2997" s="103">
        <v>3.5890000000000002E-3</v>
      </c>
      <c r="I2997" s="103">
        <v>8.9110000000000005E-3</v>
      </c>
      <c r="J2997" s="103">
        <v>1.4767999999999998E-2</v>
      </c>
      <c r="K2997" s="103">
        <v>2.0611000000000001E-2</v>
      </c>
    </row>
    <row r="2998" spans="4:11" ht="15.75" customHeight="1" x14ac:dyDescent="0.25">
      <c r="D2998" s="33"/>
      <c r="E2998" s="33"/>
      <c r="F2998" s="81">
        <v>40889</v>
      </c>
      <c r="G2998" s="103">
        <v>2.2209999999999999E-3</v>
      </c>
      <c r="H2998" s="103">
        <v>3.4269999999999999E-3</v>
      </c>
      <c r="I2998" s="103">
        <v>8.6049999999999998E-3</v>
      </c>
      <c r="J2998" s="103">
        <v>1.427E-2</v>
      </c>
      <c r="K2998" s="103">
        <v>2.0121000000000003E-2</v>
      </c>
    </row>
    <row r="2999" spans="4:11" ht="15.75" customHeight="1" x14ac:dyDescent="0.25">
      <c r="D2999" s="33"/>
      <c r="E2999" s="33"/>
      <c r="F2999" s="81">
        <v>40890</v>
      </c>
      <c r="G2999" s="103">
        <v>2.3E-3</v>
      </c>
      <c r="H2999" s="103">
        <v>3.6009999999999996E-3</v>
      </c>
      <c r="I2999" s="103">
        <v>8.5079999999999999E-3</v>
      </c>
      <c r="J2999" s="103">
        <v>1.401E-2</v>
      </c>
      <c r="K2999" s="103">
        <v>1.9651000000000002E-2</v>
      </c>
    </row>
    <row r="3000" spans="4:11" ht="15.75" customHeight="1" x14ac:dyDescent="0.25">
      <c r="D3000" s="33"/>
      <c r="E3000" s="33"/>
      <c r="F3000" s="81">
        <v>40891</v>
      </c>
      <c r="G3000" s="103">
        <v>2.3799999999999997E-3</v>
      </c>
      <c r="H3000" s="103">
        <v>3.679E-3</v>
      </c>
      <c r="I3000" s="103">
        <v>8.4919999999999995E-3</v>
      </c>
      <c r="J3000" s="103">
        <v>1.3678999999999998E-2</v>
      </c>
      <c r="K3000" s="103">
        <v>1.9027000000000002E-2</v>
      </c>
    </row>
    <row r="3001" spans="4:11" ht="15.75" customHeight="1" x14ac:dyDescent="0.25">
      <c r="D3001" s="33"/>
      <c r="E3001" s="33"/>
      <c r="F3001" s="81">
        <v>40892</v>
      </c>
      <c r="G3001" s="103">
        <v>2.3799999999999997E-3</v>
      </c>
      <c r="H3001" s="103">
        <v>3.6809999999999998E-3</v>
      </c>
      <c r="I3001" s="103">
        <v>8.5240000000000003E-3</v>
      </c>
      <c r="J3001" s="103">
        <v>1.3726E-2</v>
      </c>
      <c r="K3001" s="103">
        <v>1.9078999999999999E-2</v>
      </c>
    </row>
    <row r="3002" spans="4:11" ht="15.75" customHeight="1" x14ac:dyDescent="0.25">
      <c r="D3002" s="33"/>
      <c r="E3002" s="33"/>
      <c r="F3002" s="81">
        <v>40893</v>
      </c>
      <c r="G3002" s="103">
        <v>2.2179999999999999E-3</v>
      </c>
      <c r="H3002" s="103">
        <v>3.4200000000000003E-3</v>
      </c>
      <c r="I3002" s="103">
        <v>7.9920000000000008E-3</v>
      </c>
      <c r="J3002" s="103">
        <v>1.3042E-2</v>
      </c>
      <c r="K3002" s="103">
        <v>1.8474000000000001E-2</v>
      </c>
    </row>
    <row r="3003" spans="4:11" ht="15.75" customHeight="1" x14ac:dyDescent="0.25">
      <c r="D3003" s="33"/>
      <c r="E3003" s="33"/>
      <c r="F3003" s="81">
        <v>40896</v>
      </c>
      <c r="G3003" s="103">
        <v>2.3389999999999999E-3</v>
      </c>
      <c r="H3003" s="103">
        <v>3.5790000000000001E-3</v>
      </c>
      <c r="I3003" s="103">
        <v>8.0879999999999997E-3</v>
      </c>
      <c r="J3003" s="103">
        <v>1.2924E-2</v>
      </c>
      <c r="K3003" s="103">
        <v>1.8096000000000001E-2</v>
      </c>
    </row>
    <row r="3004" spans="4:11" ht="15.75" customHeight="1" x14ac:dyDescent="0.25">
      <c r="D3004" s="33"/>
      <c r="E3004" s="33"/>
      <c r="F3004" s="81">
        <v>40897</v>
      </c>
      <c r="G3004" s="103">
        <v>2.5490000000000001E-3</v>
      </c>
      <c r="H3004" s="103">
        <v>3.7650000000000001E-3</v>
      </c>
      <c r="I3004" s="103">
        <v>8.5560000000000011E-3</v>
      </c>
      <c r="J3004" s="103">
        <v>1.3796999999999999E-2</v>
      </c>
      <c r="K3004" s="103">
        <v>1.9233E-2</v>
      </c>
    </row>
    <row r="3005" spans="4:11" ht="15.75" customHeight="1" x14ac:dyDescent="0.25">
      <c r="D3005" s="33"/>
      <c r="E3005" s="33"/>
      <c r="F3005" s="81">
        <v>40898</v>
      </c>
      <c r="G3005" s="103">
        <v>2.7060000000000001E-3</v>
      </c>
      <c r="H3005" s="103">
        <v>3.9509999999999997E-3</v>
      </c>
      <c r="I3005" s="103">
        <v>9.1669999999999998E-3</v>
      </c>
      <c r="J3005" s="103">
        <v>1.4081999999999999E-2</v>
      </c>
      <c r="K3005" s="103">
        <v>1.9668000000000001E-2</v>
      </c>
    </row>
    <row r="3006" spans="4:11" ht="15.75" customHeight="1" x14ac:dyDescent="0.25">
      <c r="D3006" s="33"/>
      <c r="E3006" s="33"/>
      <c r="F3006" s="81">
        <v>40899</v>
      </c>
      <c r="G3006" s="103">
        <v>2.7460000000000002E-3</v>
      </c>
      <c r="H3006" s="103">
        <v>4.0850000000000001E-3</v>
      </c>
      <c r="I3006" s="103">
        <v>9.1509999999999994E-3</v>
      </c>
      <c r="J3006" s="103">
        <v>1.4292000000000001E-2</v>
      </c>
      <c r="K3006" s="103">
        <v>1.9476E-2</v>
      </c>
    </row>
    <row r="3007" spans="4:11" ht="15.75" customHeight="1" x14ac:dyDescent="0.25">
      <c r="D3007" s="33"/>
      <c r="E3007" s="33"/>
      <c r="F3007" s="81">
        <v>40900</v>
      </c>
      <c r="G3007" s="103">
        <v>2.8239999999999997E-3</v>
      </c>
      <c r="H3007" s="103">
        <v>4.3569999999999998E-3</v>
      </c>
      <c r="I3007" s="103">
        <v>9.7629999999999991E-3</v>
      </c>
      <c r="J3007" s="103">
        <v>1.5002E-2</v>
      </c>
      <c r="K3007" s="103">
        <v>2.0243999999999998E-2</v>
      </c>
    </row>
    <row r="3008" spans="4:11" ht="15.75" customHeight="1" x14ac:dyDescent="0.25">
      <c r="D3008" s="33"/>
      <c r="E3008" s="33"/>
      <c r="F3008" s="81">
        <v>40904</v>
      </c>
      <c r="G3008" s="103">
        <v>2.9030000000000002E-3</v>
      </c>
      <c r="H3008" s="103">
        <v>4.359E-3</v>
      </c>
      <c r="I3008" s="103">
        <v>9.666000000000001E-3</v>
      </c>
      <c r="J3008" s="103">
        <v>1.4883E-2</v>
      </c>
      <c r="K3008" s="103">
        <v>2.0052E-2</v>
      </c>
    </row>
    <row r="3009" spans="4:11" ht="15.75" customHeight="1" x14ac:dyDescent="0.25">
      <c r="D3009" s="33"/>
      <c r="E3009" s="33"/>
      <c r="F3009" s="81">
        <v>40905</v>
      </c>
      <c r="G3009" s="103">
        <v>2.6670000000000001E-3</v>
      </c>
      <c r="H3009" s="103">
        <v>4.0410000000000003E-3</v>
      </c>
      <c r="I3009" s="103">
        <v>9.0869999999999996E-3</v>
      </c>
      <c r="J3009" s="103">
        <v>1.4173999999999999E-2</v>
      </c>
      <c r="K3009" s="103">
        <v>1.9161999999999998E-2</v>
      </c>
    </row>
    <row r="3010" spans="4:11" ht="15.75" customHeight="1" x14ac:dyDescent="0.25">
      <c r="D3010" s="33"/>
      <c r="E3010" s="33"/>
      <c r="F3010" s="81">
        <v>40906</v>
      </c>
      <c r="G3010" s="103">
        <v>2.6670000000000001E-3</v>
      </c>
      <c r="H3010" s="103">
        <v>3.9090000000000001E-3</v>
      </c>
      <c r="I3010" s="103">
        <v>8.7980000000000003E-3</v>
      </c>
      <c r="J3010" s="103">
        <v>1.3868E-2</v>
      </c>
      <c r="K3010" s="103">
        <v>1.8988000000000001E-2</v>
      </c>
    </row>
    <row r="3011" spans="4:11" ht="15.75" customHeight="1" x14ac:dyDescent="0.25">
      <c r="D3011" s="33"/>
      <c r="E3011" s="33"/>
      <c r="F3011" s="81">
        <v>40907</v>
      </c>
      <c r="G3011" s="103">
        <v>2.3909999999999999E-3</v>
      </c>
      <c r="H3011" s="103">
        <v>3.5399999999999997E-3</v>
      </c>
      <c r="I3011" s="103">
        <v>8.317999999999999E-3</v>
      </c>
      <c r="J3011" s="103">
        <v>1.3445E-2</v>
      </c>
      <c r="K3011" s="103">
        <v>1.8762000000000001E-2</v>
      </c>
    </row>
    <row r="3012" spans="4:11" ht="15.75" customHeight="1" x14ac:dyDescent="0.25">
      <c r="D3012" s="33"/>
      <c r="E3012" s="33"/>
      <c r="F3012" s="81">
        <v>40911</v>
      </c>
      <c r="G3012" s="103">
        <v>2.5500000000000002E-3</v>
      </c>
      <c r="H3012" s="103">
        <v>3.8890000000000001E-3</v>
      </c>
      <c r="I3012" s="103">
        <v>8.7819999999999999E-3</v>
      </c>
      <c r="J3012" s="103">
        <v>1.4079999999999999E-2</v>
      </c>
      <c r="K3012" s="103">
        <v>1.9474000000000002E-2</v>
      </c>
    </row>
    <row r="3013" spans="4:11" ht="15.75" customHeight="1" x14ac:dyDescent="0.25">
      <c r="D3013" s="33"/>
      <c r="E3013" s="33"/>
      <c r="F3013" s="81">
        <v>40912</v>
      </c>
      <c r="G3013" s="103">
        <v>2.5919999999999997E-3</v>
      </c>
      <c r="H3013" s="103">
        <v>3.8629999999999997E-3</v>
      </c>
      <c r="I3013" s="103">
        <v>8.7819999999999999E-3</v>
      </c>
      <c r="J3013" s="103">
        <v>1.4220999999999999E-2</v>
      </c>
      <c r="K3013" s="103">
        <v>1.9771E-2</v>
      </c>
    </row>
    <row r="3014" spans="4:11" ht="15.75" customHeight="1" x14ac:dyDescent="0.25">
      <c r="D3014" s="33"/>
      <c r="E3014" s="33"/>
      <c r="F3014" s="81">
        <v>40913</v>
      </c>
      <c r="G3014" s="103">
        <v>2.5929999999999998E-3</v>
      </c>
      <c r="H3014" s="103">
        <v>3.8640000000000002E-3</v>
      </c>
      <c r="I3014" s="103">
        <v>8.8139999999999989E-3</v>
      </c>
      <c r="J3014" s="103">
        <v>1.4221999999999999E-2</v>
      </c>
      <c r="K3014" s="103">
        <v>1.9945999999999998E-2</v>
      </c>
    </row>
    <row r="3015" spans="4:11" ht="15.75" customHeight="1" x14ac:dyDescent="0.25">
      <c r="D3015" s="33"/>
      <c r="E3015" s="33"/>
      <c r="F3015" s="81">
        <v>40914</v>
      </c>
      <c r="G3015" s="103">
        <v>2.5590000000000001E-3</v>
      </c>
      <c r="H3015" s="103">
        <v>3.761E-3</v>
      </c>
      <c r="I3015" s="103">
        <v>8.541E-3</v>
      </c>
      <c r="J3015" s="103">
        <v>1.3868E-2</v>
      </c>
      <c r="K3015" s="103">
        <v>1.9577999999999998E-2</v>
      </c>
    </row>
    <row r="3016" spans="4:11" ht="15.75" customHeight="1" x14ac:dyDescent="0.25">
      <c r="D3016" s="33"/>
      <c r="E3016" s="33"/>
      <c r="F3016" s="81">
        <v>40917</v>
      </c>
      <c r="G3016" s="103">
        <v>2.4420000000000002E-3</v>
      </c>
      <c r="H3016" s="103">
        <v>3.627E-3</v>
      </c>
      <c r="I3016" s="103">
        <v>8.4440000000000001E-3</v>
      </c>
      <c r="J3016" s="103">
        <v>1.3796999999999999E-2</v>
      </c>
      <c r="K3016" s="103">
        <v>1.9577999999999998E-2</v>
      </c>
    </row>
    <row r="3017" spans="4:11" ht="15.75" customHeight="1" x14ac:dyDescent="0.25">
      <c r="D3017" s="33"/>
      <c r="E3017" s="33"/>
      <c r="F3017" s="81">
        <v>40918</v>
      </c>
      <c r="G3017" s="103">
        <v>2.4039999999999999E-3</v>
      </c>
      <c r="H3017" s="103">
        <v>3.5739999999999999E-3</v>
      </c>
      <c r="I3017" s="103">
        <v>8.5249999999999996E-3</v>
      </c>
      <c r="J3017" s="103">
        <v>1.3915E-2</v>
      </c>
      <c r="K3017" s="103">
        <v>1.9682999999999999E-2</v>
      </c>
    </row>
    <row r="3018" spans="4:11" ht="15.75" customHeight="1" x14ac:dyDescent="0.25">
      <c r="D3018" s="33"/>
      <c r="E3018" s="33"/>
      <c r="F3018" s="81">
        <v>40919</v>
      </c>
      <c r="G3018" s="103">
        <v>2.2859999999999998E-3</v>
      </c>
      <c r="H3018" s="103">
        <v>3.4970000000000001E-3</v>
      </c>
      <c r="I3018" s="103">
        <v>8.1869999999999998E-3</v>
      </c>
      <c r="J3018" s="103">
        <v>1.3420000000000001E-2</v>
      </c>
      <c r="K3018" s="103">
        <v>1.9036999999999998E-2</v>
      </c>
    </row>
    <row r="3019" spans="4:11" ht="15.75" customHeight="1" x14ac:dyDescent="0.25">
      <c r="D3019" s="33"/>
      <c r="E3019" s="33"/>
      <c r="F3019" s="81">
        <v>40920</v>
      </c>
      <c r="G3019" s="103">
        <v>2.287E-3</v>
      </c>
      <c r="H3019" s="103">
        <v>3.6030000000000003E-3</v>
      </c>
      <c r="I3019" s="103">
        <v>8.3149999999999995E-3</v>
      </c>
      <c r="J3019" s="103">
        <v>1.3632E-2</v>
      </c>
      <c r="K3019" s="103">
        <v>1.9228000000000002E-2</v>
      </c>
    </row>
    <row r="3020" spans="4:11" ht="15.75" customHeight="1" x14ac:dyDescent="0.25">
      <c r="D3020" s="33"/>
      <c r="E3020" s="33"/>
      <c r="F3020" s="81">
        <v>40921</v>
      </c>
      <c r="G3020" s="103">
        <v>2.2130000000000001E-3</v>
      </c>
      <c r="H3020" s="103">
        <v>3.392E-3</v>
      </c>
      <c r="I3020" s="103">
        <v>7.8960000000000002E-3</v>
      </c>
      <c r="J3020" s="103">
        <v>1.3019000000000001E-2</v>
      </c>
      <c r="K3020" s="103">
        <v>1.8636E-2</v>
      </c>
    </row>
    <row r="3021" spans="4:11" ht="15.75" customHeight="1" x14ac:dyDescent="0.25">
      <c r="D3021" s="33"/>
      <c r="E3021" s="33"/>
      <c r="F3021" s="81">
        <v>40925</v>
      </c>
      <c r="G3021" s="103">
        <v>2.1740000000000002E-3</v>
      </c>
      <c r="H3021" s="103">
        <v>3.2879999999999997E-3</v>
      </c>
      <c r="I3021" s="103">
        <v>7.8309999999999994E-3</v>
      </c>
      <c r="J3021" s="103">
        <v>1.2995000000000001E-2</v>
      </c>
      <c r="K3021" s="103">
        <v>1.8565999999999999E-2</v>
      </c>
    </row>
    <row r="3022" spans="4:11" ht="15.75" customHeight="1" x14ac:dyDescent="0.25">
      <c r="D3022" s="33"/>
      <c r="E3022" s="33"/>
      <c r="F3022" s="81">
        <v>40926</v>
      </c>
      <c r="G3022" s="103">
        <v>2.2550000000000001E-3</v>
      </c>
      <c r="H3022" s="103">
        <v>3.4200000000000003E-3</v>
      </c>
      <c r="I3022" s="103">
        <v>8.0400000000000003E-3</v>
      </c>
      <c r="J3022" s="103">
        <v>1.3301E-2</v>
      </c>
      <c r="K3022" s="103">
        <v>1.8983E-2</v>
      </c>
    </row>
    <row r="3023" spans="4:11" ht="15.75" customHeight="1" x14ac:dyDescent="0.25">
      <c r="D3023" s="33"/>
      <c r="E3023" s="33"/>
      <c r="F3023" s="81">
        <v>40927</v>
      </c>
      <c r="G3023" s="103">
        <v>2.3380000000000002E-3</v>
      </c>
      <c r="H3023" s="103">
        <v>3.6059999999999998E-3</v>
      </c>
      <c r="I3023" s="103">
        <v>8.5719999999999998E-3</v>
      </c>
      <c r="J3023" s="103">
        <v>1.4081E-2</v>
      </c>
      <c r="K3023" s="103">
        <v>1.9769999999999999E-2</v>
      </c>
    </row>
    <row r="3024" spans="4:11" ht="15.75" customHeight="1" x14ac:dyDescent="0.25">
      <c r="D3024" s="33"/>
      <c r="E3024" s="33"/>
      <c r="F3024" s="81">
        <v>40928</v>
      </c>
      <c r="G3024" s="103">
        <v>2.4030000000000002E-3</v>
      </c>
      <c r="H3024" s="103">
        <v>3.6880000000000003E-3</v>
      </c>
      <c r="I3024" s="103">
        <v>8.8629999999999994E-3</v>
      </c>
      <c r="J3024" s="103">
        <v>1.4486000000000001E-2</v>
      </c>
      <c r="K3024" s="103">
        <v>2.0246E-2</v>
      </c>
    </row>
    <row r="3025" spans="4:11" ht="15.75" customHeight="1" x14ac:dyDescent="0.25">
      <c r="D3025" s="33"/>
      <c r="E3025" s="33"/>
      <c r="F3025" s="81">
        <v>40931</v>
      </c>
      <c r="G3025" s="103">
        <v>2.3440000000000002E-3</v>
      </c>
      <c r="H3025" s="103">
        <v>3.7690000000000002E-3</v>
      </c>
      <c r="I3025" s="103">
        <v>9.0580000000000001E-3</v>
      </c>
      <c r="J3025" s="103">
        <v>1.4796E-2</v>
      </c>
      <c r="K3025" s="103">
        <v>2.0510999999999998E-2</v>
      </c>
    </row>
    <row r="3026" spans="4:11" ht="15.75" customHeight="1" x14ac:dyDescent="0.25">
      <c r="D3026" s="33"/>
      <c r="E3026" s="33"/>
      <c r="F3026" s="81">
        <v>40932</v>
      </c>
      <c r="G3026" s="103">
        <v>2.3449999999999999E-3</v>
      </c>
      <c r="H3026" s="103">
        <v>3.7430000000000002E-3</v>
      </c>
      <c r="I3026" s="103">
        <v>8.9610000000000002E-3</v>
      </c>
      <c r="J3026" s="103">
        <v>1.4773000000000001E-2</v>
      </c>
      <c r="K3026" s="103">
        <v>2.06E-2</v>
      </c>
    </row>
    <row r="3027" spans="4:11" ht="15.75" customHeight="1" x14ac:dyDescent="0.25">
      <c r="D3027" s="33"/>
      <c r="E3027" s="33"/>
      <c r="F3027" s="81">
        <v>40933</v>
      </c>
      <c r="G3027" s="103">
        <v>2.2260000000000001E-3</v>
      </c>
      <c r="H3027" s="103">
        <v>3.2140000000000003E-3</v>
      </c>
      <c r="I3027" s="103">
        <v>7.9240000000000005E-3</v>
      </c>
      <c r="J3027" s="103">
        <v>1.3844E-2</v>
      </c>
      <c r="K3027" s="103">
        <v>1.9945999999999998E-2</v>
      </c>
    </row>
    <row r="3028" spans="4:11" ht="15.75" customHeight="1" x14ac:dyDescent="0.25">
      <c r="D3028" s="33"/>
      <c r="E3028" s="33"/>
      <c r="F3028" s="81">
        <v>40934</v>
      </c>
      <c r="G3028" s="103">
        <v>2.1080000000000001E-3</v>
      </c>
      <c r="H3028" s="103">
        <v>3.029E-3</v>
      </c>
      <c r="I3028" s="103">
        <v>7.7130000000000002E-3</v>
      </c>
      <c r="J3028" s="103">
        <v>1.3181E-2</v>
      </c>
      <c r="K3028" s="103">
        <v>1.9313E-2</v>
      </c>
    </row>
    <row r="3029" spans="4:11" ht="15.75" customHeight="1" x14ac:dyDescent="0.25">
      <c r="D3029" s="33"/>
      <c r="E3029" s="33"/>
      <c r="F3029" s="81">
        <v>40935</v>
      </c>
      <c r="G3029" s="103">
        <v>2.1080000000000001E-3</v>
      </c>
      <c r="H3029" s="103">
        <v>3.0309999999999998E-3</v>
      </c>
      <c r="I3029" s="103">
        <v>7.4900000000000001E-3</v>
      </c>
      <c r="J3029" s="103">
        <v>1.3039E-2</v>
      </c>
      <c r="K3029" s="103">
        <v>1.891E-2</v>
      </c>
    </row>
    <row r="3030" spans="4:11" ht="15.75" customHeight="1" x14ac:dyDescent="0.25">
      <c r="D3030" s="33"/>
      <c r="E3030" s="33"/>
      <c r="F3030" s="81">
        <v>40938</v>
      </c>
      <c r="G3030" s="103">
        <v>2.1080000000000001E-3</v>
      </c>
      <c r="H3030" s="103">
        <v>3.0309999999999998E-3</v>
      </c>
      <c r="I3030" s="103">
        <v>7.3629999999999998E-3</v>
      </c>
      <c r="J3030" s="103">
        <v>1.2757000000000001E-2</v>
      </c>
      <c r="K3030" s="103">
        <v>1.8439000000000001E-2</v>
      </c>
    </row>
    <row r="3031" spans="4:11" ht="15.75" customHeight="1" x14ac:dyDescent="0.25">
      <c r="D3031" s="33"/>
      <c r="E3031" s="33"/>
      <c r="F3031" s="81">
        <v>40939</v>
      </c>
      <c r="G3031" s="103">
        <v>2.147E-3</v>
      </c>
      <c r="H3031" s="103">
        <v>2.9249999999999996E-3</v>
      </c>
      <c r="I3031" s="103">
        <v>7.045E-3</v>
      </c>
      <c r="J3031" s="103">
        <v>1.2383E-2</v>
      </c>
      <c r="K3031" s="103">
        <v>1.7971000000000001E-2</v>
      </c>
    </row>
    <row r="3032" spans="4:11" ht="15.75" customHeight="1" x14ac:dyDescent="0.25">
      <c r="D3032" s="33"/>
      <c r="E3032" s="33"/>
      <c r="F3032" s="81">
        <v>40940</v>
      </c>
      <c r="G3032" s="103">
        <v>2.225E-3</v>
      </c>
      <c r="H3032" s="103">
        <v>2.9789999999999999E-3</v>
      </c>
      <c r="I3032" s="103">
        <v>7.2179999999999996E-3</v>
      </c>
      <c r="J3032" s="103">
        <v>1.264E-2</v>
      </c>
      <c r="K3032" s="103">
        <v>1.8265E-2</v>
      </c>
    </row>
    <row r="3033" spans="4:11" ht="15.75" customHeight="1" x14ac:dyDescent="0.25">
      <c r="D3033" s="33"/>
      <c r="E3033" s="33"/>
      <c r="F3033" s="81">
        <v>40941</v>
      </c>
      <c r="G3033" s="103">
        <v>2.225E-3</v>
      </c>
      <c r="H3033" s="103">
        <v>2.9789999999999999E-3</v>
      </c>
      <c r="I3033" s="103">
        <v>7.0750000000000006E-3</v>
      </c>
      <c r="J3033" s="103">
        <v>1.2430000000000002E-2</v>
      </c>
      <c r="K3033" s="103">
        <v>1.8211999999999999E-2</v>
      </c>
    </row>
    <row r="3034" spans="4:11" ht="15.75" customHeight="1" x14ac:dyDescent="0.25">
      <c r="D3034" s="33"/>
      <c r="E3034" s="33"/>
      <c r="F3034" s="81">
        <v>40942</v>
      </c>
      <c r="G3034" s="103">
        <v>2.3019999999999998E-3</v>
      </c>
      <c r="H3034" s="103">
        <v>3.1949999999999999E-3</v>
      </c>
      <c r="I3034" s="103">
        <v>7.6770000000000007E-3</v>
      </c>
      <c r="J3034" s="103">
        <v>1.3323E-2</v>
      </c>
      <c r="K3034" s="103">
        <v>1.9224000000000002E-2</v>
      </c>
    </row>
    <row r="3035" spans="4:11" ht="15.75" customHeight="1" x14ac:dyDescent="0.25">
      <c r="D3035" s="33"/>
      <c r="E3035" s="33"/>
      <c r="F3035" s="81">
        <v>40945</v>
      </c>
      <c r="G3035" s="103">
        <v>2.3019999999999998E-3</v>
      </c>
      <c r="H3035" s="103">
        <v>3.1150000000000001E-3</v>
      </c>
      <c r="I3035" s="103">
        <v>7.5490000000000002E-3</v>
      </c>
      <c r="J3035" s="103">
        <v>1.3181E-2</v>
      </c>
      <c r="K3035" s="103">
        <v>1.9066E-2</v>
      </c>
    </row>
    <row r="3036" spans="4:11" ht="15.75" customHeight="1" x14ac:dyDescent="0.25">
      <c r="D3036" s="33"/>
      <c r="E3036" s="33"/>
      <c r="F3036" s="81">
        <v>40946</v>
      </c>
      <c r="G3036" s="103">
        <v>2.4599999999999999E-3</v>
      </c>
      <c r="H3036" s="103">
        <v>3.411E-3</v>
      </c>
      <c r="I3036" s="103">
        <v>8.1079999999999989E-3</v>
      </c>
      <c r="J3036" s="103">
        <v>1.3891000000000001E-2</v>
      </c>
      <c r="K3036" s="103">
        <v>1.9734000000000002E-2</v>
      </c>
    </row>
    <row r="3037" spans="4:11" ht="15.75" customHeight="1" x14ac:dyDescent="0.25">
      <c r="D3037" s="33"/>
      <c r="E3037" s="33"/>
      <c r="F3037" s="81">
        <v>40947</v>
      </c>
      <c r="G3037" s="103">
        <v>2.5400000000000002E-3</v>
      </c>
      <c r="H3037" s="103">
        <v>3.653E-3</v>
      </c>
      <c r="I3037" s="103">
        <v>8.3000000000000001E-3</v>
      </c>
      <c r="J3037" s="103">
        <v>1.3986E-2</v>
      </c>
      <c r="K3037" s="103">
        <v>1.9821999999999999E-2</v>
      </c>
    </row>
    <row r="3038" spans="4:11" ht="15.75" customHeight="1" x14ac:dyDescent="0.25">
      <c r="D3038" s="33"/>
      <c r="E3038" s="33"/>
      <c r="F3038" s="81">
        <v>40948</v>
      </c>
      <c r="G3038" s="103">
        <v>2.6190000000000002E-3</v>
      </c>
      <c r="H3038" s="103">
        <v>3.8110000000000002E-3</v>
      </c>
      <c r="I3038" s="103">
        <v>8.5249999999999996E-3</v>
      </c>
      <c r="J3038" s="103">
        <v>1.4224000000000001E-2</v>
      </c>
      <c r="K3038" s="103">
        <v>2.0364E-2</v>
      </c>
    </row>
    <row r="3039" spans="4:11" ht="15.75" customHeight="1" x14ac:dyDescent="0.25">
      <c r="D3039" s="33"/>
      <c r="E3039" s="33"/>
      <c r="F3039" s="81">
        <v>40949</v>
      </c>
      <c r="G3039" s="103">
        <v>2.7389999999999997E-3</v>
      </c>
      <c r="H3039" s="103">
        <v>3.7850000000000002E-3</v>
      </c>
      <c r="I3039" s="103">
        <v>8.2030000000000002E-3</v>
      </c>
      <c r="J3039" s="103">
        <v>1.3774999999999999E-2</v>
      </c>
      <c r="K3039" s="103">
        <v>1.9862000000000001E-2</v>
      </c>
    </row>
    <row r="3040" spans="4:11" ht="15.75" customHeight="1" x14ac:dyDescent="0.25">
      <c r="D3040" s="33"/>
      <c r="E3040" s="33"/>
      <c r="F3040" s="81">
        <v>40952</v>
      </c>
      <c r="G3040" s="103">
        <v>2.8599999999999997E-3</v>
      </c>
      <c r="H3040" s="103">
        <v>3.9160000000000002E-3</v>
      </c>
      <c r="I3040" s="103">
        <v>8.3470000000000003E-3</v>
      </c>
      <c r="J3040" s="103">
        <v>1.3728000000000001E-2</v>
      </c>
      <c r="K3040" s="103">
        <v>1.9740999999999998E-2</v>
      </c>
    </row>
    <row r="3041" spans="4:11" ht="15.75" customHeight="1" x14ac:dyDescent="0.25">
      <c r="D3041" s="33"/>
      <c r="E3041" s="33"/>
      <c r="F3041" s="81">
        <v>40953</v>
      </c>
      <c r="G3041" s="103">
        <v>2.8199999999999996E-3</v>
      </c>
      <c r="H3041" s="103">
        <v>3.8900000000000002E-3</v>
      </c>
      <c r="I3041" s="103">
        <v>8.1539999999999998E-3</v>
      </c>
      <c r="J3041" s="103">
        <v>1.3491E-2</v>
      </c>
      <c r="K3041" s="103">
        <v>1.9361E-2</v>
      </c>
    </row>
    <row r="3042" spans="4:11" ht="15.75" customHeight="1" x14ac:dyDescent="0.25">
      <c r="D3042" s="33"/>
      <c r="E3042" s="33"/>
      <c r="F3042" s="81">
        <v>40954</v>
      </c>
      <c r="G3042" s="103">
        <v>2.6199999999999999E-3</v>
      </c>
      <c r="H3042" s="103">
        <v>3.6540000000000001E-3</v>
      </c>
      <c r="I3042" s="103">
        <v>7.8799999999999999E-3</v>
      </c>
      <c r="J3042" s="103">
        <v>1.3302000000000001E-2</v>
      </c>
      <c r="K3042" s="103">
        <v>1.9275E-2</v>
      </c>
    </row>
    <row r="3043" spans="4:11" ht="15.75" customHeight="1" x14ac:dyDescent="0.25">
      <c r="D3043" s="33"/>
      <c r="E3043" s="33"/>
      <c r="F3043" s="81">
        <v>40955</v>
      </c>
      <c r="G3043" s="103">
        <v>2.9010000000000004E-3</v>
      </c>
      <c r="H3043" s="103">
        <v>4.1029999999999999E-3</v>
      </c>
      <c r="I3043" s="103">
        <v>8.5560000000000011E-3</v>
      </c>
      <c r="J3043" s="103">
        <v>1.3967E-2</v>
      </c>
      <c r="K3043" s="103">
        <v>1.9826999999999997E-2</v>
      </c>
    </row>
    <row r="3044" spans="4:11" ht="15.75" customHeight="1" x14ac:dyDescent="0.25">
      <c r="D3044" s="33"/>
      <c r="E3044" s="33"/>
      <c r="F3044" s="81">
        <v>40956</v>
      </c>
      <c r="G3044" s="103">
        <v>2.9039999999999999E-3</v>
      </c>
      <c r="H3044" s="103">
        <v>4.1349999999999998E-3</v>
      </c>
      <c r="I3044" s="103">
        <v>8.6040000000000005E-3</v>
      </c>
      <c r="J3044" s="103">
        <v>1.4039999999999999E-2</v>
      </c>
      <c r="K3044" s="103">
        <v>2.0017E-2</v>
      </c>
    </row>
    <row r="3045" spans="4:11" ht="15.75" customHeight="1" x14ac:dyDescent="0.25">
      <c r="D3045" s="33"/>
      <c r="E3045" s="33"/>
      <c r="F3045" s="81">
        <v>40960</v>
      </c>
      <c r="G3045" s="103">
        <v>2.9849999999999998E-3</v>
      </c>
      <c r="H3045" s="103">
        <v>4.4280000000000005E-3</v>
      </c>
      <c r="I3045" s="103">
        <v>9.0740000000000005E-3</v>
      </c>
      <c r="J3045" s="103">
        <v>1.4590000000000001E-2</v>
      </c>
      <c r="K3045" s="103">
        <v>2.0590999999999998E-2</v>
      </c>
    </row>
    <row r="3046" spans="4:11" ht="15.75" customHeight="1" x14ac:dyDescent="0.25">
      <c r="D3046" s="33"/>
      <c r="E3046" s="33"/>
      <c r="F3046" s="81">
        <v>40961</v>
      </c>
      <c r="G3046" s="103">
        <v>2.97E-3</v>
      </c>
      <c r="H3046" s="103">
        <v>4.1649999999999994E-3</v>
      </c>
      <c r="I3046" s="103">
        <v>8.5880000000000001E-3</v>
      </c>
      <c r="J3046" s="103">
        <v>1.3993999999999999E-2</v>
      </c>
      <c r="K3046" s="103">
        <v>2.0034E-2</v>
      </c>
    </row>
    <row r="3047" spans="4:11" ht="15.75" customHeight="1" x14ac:dyDescent="0.25">
      <c r="D3047" s="33"/>
      <c r="E3047" s="33"/>
      <c r="F3047" s="81">
        <v>40962</v>
      </c>
      <c r="G3047" s="103">
        <v>3.0100000000000001E-3</v>
      </c>
      <c r="H3047" s="103">
        <v>4.2189999999999997E-3</v>
      </c>
      <c r="I3047" s="103">
        <v>8.8780000000000005E-3</v>
      </c>
      <c r="J3047" s="103">
        <v>1.3899E-2</v>
      </c>
      <c r="K3047" s="103">
        <v>1.9965E-2</v>
      </c>
    </row>
    <row r="3048" spans="4:11" ht="15.75" customHeight="1" x14ac:dyDescent="0.25">
      <c r="D3048" s="33"/>
      <c r="E3048" s="33"/>
      <c r="F3048" s="81">
        <v>40963</v>
      </c>
      <c r="G3048" s="103">
        <v>3.0490000000000001E-3</v>
      </c>
      <c r="H3048" s="103">
        <v>4.2770000000000004E-3</v>
      </c>
      <c r="I3048" s="103">
        <v>8.8939999999999991E-3</v>
      </c>
      <c r="J3048" s="103">
        <v>1.4009000000000001E-2</v>
      </c>
      <c r="K3048" s="103">
        <v>1.9757E-2</v>
      </c>
    </row>
    <row r="3049" spans="4:11" ht="15.75" customHeight="1" x14ac:dyDescent="0.25">
      <c r="D3049" s="33"/>
      <c r="E3049" s="33"/>
      <c r="F3049" s="81">
        <v>40966</v>
      </c>
      <c r="G3049" s="103">
        <v>2.8530000000000001E-3</v>
      </c>
      <c r="H3049" s="103">
        <v>3.986E-3</v>
      </c>
      <c r="I3049" s="103">
        <v>8.4460000000000004E-3</v>
      </c>
      <c r="J3049" s="103">
        <v>1.3562000000000001E-2</v>
      </c>
      <c r="K3049" s="103">
        <v>1.9255000000000001E-2</v>
      </c>
    </row>
    <row r="3050" spans="4:11" ht="15.75" customHeight="1" x14ac:dyDescent="0.25">
      <c r="D3050" s="33"/>
      <c r="E3050" s="33"/>
      <c r="F3050" s="81">
        <v>40967</v>
      </c>
      <c r="G3050" s="103">
        <v>2.892E-3</v>
      </c>
      <c r="H3050" s="103">
        <v>4.0410000000000003E-3</v>
      </c>
      <c r="I3050" s="103">
        <v>8.43E-3</v>
      </c>
      <c r="J3050" s="103">
        <v>1.3586000000000001E-2</v>
      </c>
      <c r="K3050" s="103">
        <v>1.9428000000000001E-2</v>
      </c>
    </row>
    <row r="3051" spans="4:11" ht="15.75" customHeight="1" x14ac:dyDescent="0.25">
      <c r="D3051" s="33"/>
      <c r="E3051" s="33"/>
      <c r="F3051" s="81">
        <v>40968</v>
      </c>
      <c r="G3051" s="103">
        <v>2.9320000000000001E-3</v>
      </c>
      <c r="H3051" s="103">
        <v>4.0949999999999997E-3</v>
      </c>
      <c r="I3051" s="103">
        <v>8.5900000000000004E-3</v>
      </c>
      <c r="J3051" s="103">
        <v>1.3844E-2</v>
      </c>
      <c r="K3051" s="103">
        <v>1.9705E-2</v>
      </c>
    </row>
    <row r="3052" spans="4:11" ht="15.75" customHeight="1" x14ac:dyDescent="0.25">
      <c r="D3052" s="33"/>
      <c r="E3052" s="33"/>
      <c r="F3052" s="81">
        <v>40969</v>
      </c>
      <c r="G3052" s="103">
        <v>2.8930000000000002E-3</v>
      </c>
      <c r="H3052" s="103">
        <v>4.1240000000000001E-3</v>
      </c>
      <c r="I3052" s="103">
        <v>8.8780000000000005E-3</v>
      </c>
      <c r="J3052" s="103">
        <v>1.4362999999999999E-2</v>
      </c>
      <c r="K3052" s="103">
        <v>2.0261000000000001E-2</v>
      </c>
    </row>
    <row r="3053" spans="4:11" ht="15.75" customHeight="1" x14ac:dyDescent="0.25">
      <c r="D3053" s="33"/>
      <c r="E3053" s="33"/>
      <c r="F3053" s="81">
        <v>40970</v>
      </c>
      <c r="G3053" s="103">
        <v>2.7369999999999998E-3</v>
      </c>
      <c r="H3053" s="103">
        <v>3.8609999999999998E-3</v>
      </c>
      <c r="I3053" s="103">
        <v>8.3650000000000009E-3</v>
      </c>
      <c r="J3053" s="103">
        <v>1.3726E-2</v>
      </c>
      <c r="K3053" s="103">
        <v>1.9739E-2</v>
      </c>
    </row>
    <row r="3054" spans="4:11" ht="15.75" customHeight="1" x14ac:dyDescent="0.25">
      <c r="D3054" s="33"/>
      <c r="E3054" s="33"/>
      <c r="F3054" s="81">
        <v>40973</v>
      </c>
      <c r="G3054" s="103">
        <v>2.9349999999999997E-3</v>
      </c>
      <c r="H3054" s="103">
        <v>4.1830000000000001E-3</v>
      </c>
      <c r="I3054" s="103">
        <v>8.7019999999999997E-3</v>
      </c>
      <c r="J3054" s="103">
        <v>1.4079999999999999E-2</v>
      </c>
      <c r="K3054" s="103">
        <v>2.0104E-2</v>
      </c>
    </row>
    <row r="3055" spans="4:11" ht="15.75" customHeight="1" x14ac:dyDescent="0.25">
      <c r="D3055" s="33"/>
      <c r="E3055" s="33"/>
      <c r="F3055" s="81">
        <v>40974</v>
      </c>
      <c r="G3055" s="103">
        <v>2.777E-3</v>
      </c>
      <c r="H3055" s="103">
        <v>3.8629999999999997E-3</v>
      </c>
      <c r="I3055" s="103">
        <v>8.2050000000000005E-3</v>
      </c>
      <c r="J3055" s="103">
        <v>1.3444000000000001E-2</v>
      </c>
      <c r="K3055" s="103">
        <v>1.9427E-2</v>
      </c>
    </row>
    <row r="3056" spans="4:11" ht="15.75" customHeight="1" x14ac:dyDescent="0.25">
      <c r="D3056" s="33"/>
      <c r="E3056" s="33"/>
      <c r="F3056" s="81">
        <v>40975</v>
      </c>
      <c r="G3056" s="103">
        <v>3.0149999999999999E-3</v>
      </c>
      <c r="H3056" s="103">
        <v>4.1330000000000004E-3</v>
      </c>
      <c r="I3056" s="103">
        <v>8.4930000000000005E-3</v>
      </c>
      <c r="J3056" s="103">
        <v>1.3703E-2</v>
      </c>
      <c r="K3056" s="103">
        <v>1.9755999999999999E-2</v>
      </c>
    </row>
    <row r="3057" spans="4:11" ht="15.75" customHeight="1" x14ac:dyDescent="0.25">
      <c r="D3057" s="33"/>
      <c r="E3057" s="33"/>
      <c r="F3057" s="81">
        <v>40976</v>
      </c>
      <c r="G3057" s="103">
        <v>3.0559999999999997E-3</v>
      </c>
      <c r="H3057" s="103">
        <v>4.2690000000000002E-3</v>
      </c>
      <c r="I3057" s="103">
        <v>8.7980000000000003E-3</v>
      </c>
      <c r="J3057" s="103">
        <v>1.4009000000000001E-2</v>
      </c>
      <c r="K3057" s="103">
        <v>2.0121000000000003E-2</v>
      </c>
    </row>
    <row r="3058" spans="4:11" ht="15.75" customHeight="1" x14ac:dyDescent="0.25">
      <c r="D3058" s="33"/>
      <c r="E3058" s="33"/>
      <c r="F3058" s="81">
        <v>40977</v>
      </c>
      <c r="G3058" s="103">
        <v>3.1780000000000003E-3</v>
      </c>
      <c r="H3058" s="103">
        <v>4.4080000000000005E-3</v>
      </c>
      <c r="I3058" s="103">
        <v>8.9429999999999996E-3</v>
      </c>
      <c r="J3058" s="103">
        <v>1.4151E-2</v>
      </c>
      <c r="K3058" s="103">
        <v>2.0278999999999998E-2</v>
      </c>
    </row>
    <row r="3059" spans="4:11" ht="15.75" customHeight="1" x14ac:dyDescent="0.25">
      <c r="D3059" s="33"/>
      <c r="E3059" s="33"/>
      <c r="F3059" s="81">
        <v>40980</v>
      </c>
      <c r="G3059" s="103">
        <v>3.2190000000000001E-3</v>
      </c>
      <c r="H3059" s="103">
        <v>4.4910000000000002E-3</v>
      </c>
      <c r="I3059" s="103">
        <v>9.0720000000000002E-3</v>
      </c>
      <c r="J3059" s="103">
        <v>1.4246000000000002E-2</v>
      </c>
      <c r="K3059" s="103">
        <v>2.0331000000000002E-2</v>
      </c>
    </row>
    <row r="3060" spans="4:11" ht="15.75" customHeight="1" x14ac:dyDescent="0.25">
      <c r="D3060" s="33"/>
      <c r="E3060" s="33"/>
      <c r="F3060" s="81">
        <v>40981</v>
      </c>
      <c r="G3060" s="103">
        <v>3.4599999999999995E-3</v>
      </c>
      <c r="H3060" s="103">
        <v>5.0899999999999999E-3</v>
      </c>
      <c r="I3060" s="103">
        <v>9.8329999999999997E-3</v>
      </c>
      <c r="J3060" s="103">
        <v>1.5174E-2</v>
      </c>
      <c r="K3060" s="103">
        <v>2.1263000000000001E-2</v>
      </c>
    </row>
    <row r="3061" spans="4:11" ht="15.75" customHeight="1" x14ac:dyDescent="0.25">
      <c r="D3061" s="33"/>
      <c r="E3061" s="33"/>
      <c r="F3061" s="81">
        <v>40982</v>
      </c>
      <c r="G3061" s="103">
        <v>3.862E-3</v>
      </c>
      <c r="H3061" s="103">
        <v>5.8020000000000007E-3</v>
      </c>
      <c r="I3061" s="103">
        <v>1.0957E-2</v>
      </c>
      <c r="J3061" s="103">
        <v>1.6493000000000001E-2</v>
      </c>
      <c r="K3061" s="103">
        <v>2.2686000000000001E-2</v>
      </c>
    </row>
    <row r="3062" spans="4:11" ht="15.75" customHeight="1" x14ac:dyDescent="0.25">
      <c r="D3062" s="33"/>
      <c r="E3062" s="33"/>
      <c r="F3062" s="81">
        <v>40983</v>
      </c>
      <c r="G3062" s="103">
        <v>3.6229999999999999E-3</v>
      </c>
      <c r="H3062" s="103">
        <v>5.5920000000000006E-3</v>
      </c>
      <c r="I3062" s="103">
        <v>1.0875999999999999E-2</v>
      </c>
      <c r="J3062" s="103">
        <v>1.6567000000000002E-2</v>
      </c>
      <c r="K3062" s="103">
        <v>2.2793999999999998E-2</v>
      </c>
    </row>
    <row r="3063" spans="4:11" ht="15.75" customHeight="1" x14ac:dyDescent="0.25">
      <c r="D3063" s="33"/>
      <c r="E3063" s="33"/>
      <c r="F3063" s="81">
        <v>40984</v>
      </c>
      <c r="G3063" s="103">
        <v>3.5870000000000003E-3</v>
      </c>
      <c r="H3063" s="103">
        <v>5.6240000000000005E-3</v>
      </c>
      <c r="I3063" s="103">
        <v>1.1142000000000001E-2</v>
      </c>
      <c r="J3063" s="103">
        <v>1.6811E-2</v>
      </c>
      <c r="K3063" s="103">
        <v>2.2940000000000002E-2</v>
      </c>
    </row>
    <row r="3064" spans="4:11" ht="15.75" customHeight="1" x14ac:dyDescent="0.25">
      <c r="D3064" s="33"/>
      <c r="E3064" s="33"/>
      <c r="F3064" s="81">
        <v>40987</v>
      </c>
      <c r="G3064" s="103">
        <v>3.7910000000000001E-3</v>
      </c>
      <c r="H3064" s="103">
        <v>6.0499999999999998E-3</v>
      </c>
      <c r="I3064" s="103">
        <v>1.1947000000000001E-2</v>
      </c>
      <c r="J3064" s="103">
        <v>1.7638000000000001E-2</v>
      </c>
      <c r="K3064" s="103">
        <v>2.3772000000000001E-2</v>
      </c>
    </row>
    <row r="3065" spans="4:11" ht="15.75" customHeight="1" x14ac:dyDescent="0.25">
      <c r="D3065" s="33"/>
      <c r="E3065" s="33"/>
      <c r="F3065" s="81">
        <v>40988</v>
      </c>
      <c r="G3065" s="103">
        <v>3.9139999999999999E-3</v>
      </c>
      <c r="H3065" s="103">
        <v>6.1319999999999994E-3</v>
      </c>
      <c r="I3065" s="103">
        <v>1.1949000000000001E-2</v>
      </c>
      <c r="J3065" s="103">
        <v>1.7565999999999998E-2</v>
      </c>
      <c r="K3065" s="103">
        <v>2.3591000000000001E-2</v>
      </c>
    </row>
    <row r="3066" spans="4:11" ht="15.75" customHeight="1" x14ac:dyDescent="0.25">
      <c r="D3066" s="33"/>
      <c r="E3066" s="33"/>
      <c r="F3066" s="81">
        <v>40989</v>
      </c>
      <c r="G3066" s="103">
        <v>3.673E-3</v>
      </c>
      <c r="H3066" s="103">
        <v>5.7089999999999997E-3</v>
      </c>
      <c r="I3066" s="103">
        <v>1.1375E-2</v>
      </c>
      <c r="J3066" s="103">
        <v>1.6936E-2</v>
      </c>
      <c r="K3066" s="103">
        <v>2.2959999999999998E-2</v>
      </c>
    </row>
    <row r="3067" spans="4:11" ht="15.75" customHeight="1" x14ac:dyDescent="0.25">
      <c r="D3067" s="33"/>
      <c r="E3067" s="33"/>
      <c r="F3067" s="81">
        <v>40990</v>
      </c>
      <c r="G3067" s="103">
        <v>3.6340000000000001E-3</v>
      </c>
      <c r="H3067" s="103">
        <v>5.6040000000000005E-3</v>
      </c>
      <c r="I3067" s="103">
        <v>1.1195999999999999E-2</v>
      </c>
      <c r="J3067" s="103">
        <v>1.6767000000000001E-2</v>
      </c>
      <c r="K3067" s="103">
        <v>2.2780999999999999E-2</v>
      </c>
    </row>
    <row r="3068" spans="4:11" ht="15.75" customHeight="1" x14ac:dyDescent="0.25">
      <c r="D3068" s="33"/>
      <c r="E3068" s="33"/>
      <c r="F3068" s="81">
        <v>40991</v>
      </c>
      <c r="G3068" s="103">
        <v>3.5170000000000002E-3</v>
      </c>
      <c r="H3068" s="103">
        <v>5.4229999999999999E-3</v>
      </c>
      <c r="I3068" s="103">
        <v>1.0822E-2</v>
      </c>
      <c r="J3068" s="103">
        <v>1.6358999999999999E-2</v>
      </c>
      <c r="K3068" s="103">
        <v>2.2317E-2</v>
      </c>
    </row>
    <row r="3069" spans="4:11" ht="15.75" customHeight="1" x14ac:dyDescent="0.25">
      <c r="D3069" s="33"/>
      <c r="E3069" s="33"/>
      <c r="F3069" s="81">
        <v>40994</v>
      </c>
      <c r="G3069" s="103">
        <v>3.4360000000000003E-3</v>
      </c>
      <c r="H3069" s="103">
        <v>5.2910000000000006E-3</v>
      </c>
      <c r="I3069" s="103">
        <v>1.0789999999999999E-2</v>
      </c>
      <c r="J3069" s="103">
        <v>1.6383999999999999E-2</v>
      </c>
      <c r="K3069" s="103">
        <v>2.2478999999999999E-2</v>
      </c>
    </row>
    <row r="3070" spans="4:11" ht="15.75" customHeight="1" x14ac:dyDescent="0.25">
      <c r="D3070" s="33"/>
      <c r="E3070" s="33"/>
      <c r="F3070" s="81">
        <v>40995</v>
      </c>
      <c r="G3070" s="103">
        <v>3.1929999999999997E-3</v>
      </c>
      <c r="H3070" s="103">
        <v>4.9459999999999999E-3</v>
      </c>
      <c r="I3070" s="103">
        <v>1.0152000000000001E-2</v>
      </c>
      <c r="J3070" s="103">
        <v>1.5709999999999998E-2</v>
      </c>
      <c r="K3070" s="103">
        <v>2.1836000000000001E-2</v>
      </c>
    </row>
    <row r="3071" spans="4:11" ht="15.75" customHeight="1" x14ac:dyDescent="0.25">
      <c r="D3071" s="33"/>
      <c r="E3071" s="33"/>
      <c r="F3071" s="81">
        <v>40996</v>
      </c>
      <c r="G3071" s="103">
        <v>3.405E-3</v>
      </c>
      <c r="H3071" s="103">
        <v>5.1070000000000004E-3</v>
      </c>
      <c r="I3071" s="103">
        <v>1.0333000000000002E-2</v>
      </c>
      <c r="J3071" s="103">
        <v>1.5807000000000002E-2</v>
      </c>
      <c r="K3071" s="103">
        <v>2.1996999999999999E-2</v>
      </c>
    </row>
    <row r="3072" spans="4:11" ht="15.75" customHeight="1" x14ac:dyDescent="0.25">
      <c r="D3072" s="33"/>
      <c r="E3072" s="33"/>
      <c r="F3072" s="81">
        <v>40997</v>
      </c>
      <c r="G3072" s="103">
        <v>3.3650000000000004E-3</v>
      </c>
      <c r="H3072" s="103">
        <v>4.9750000000000003E-3</v>
      </c>
      <c r="I3072" s="103">
        <v>1.0128999999999999E-2</v>
      </c>
      <c r="J3072" s="103">
        <v>1.5422E-2</v>
      </c>
      <c r="K3072" s="103">
        <v>2.1587000000000002E-2</v>
      </c>
    </row>
    <row r="3073" spans="4:11" ht="15.75" customHeight="1" x14ac:dyDescent="0.25">
      <c r="D3073" s="33"/>
      <c r="E3073" s="33"/>
      <c r="F3073" s="81">
        <v>40998</v>
      </c>
      <c r="G3073" s="103">
        <v>3.287E-3</v>
      </c>
      <c r="H3073" s="103">
        <v>5.004999999999999E-3</v>
      </c>
      <c r="I3073" s="103">
        <v>1.0385999999999999E-2</v>
      </c>
      <c r="J3073" s="103">
        <v>1.6067000000000001E-2</v>
      </c>
      <c r="K3073" s="103">
        <v>2.2088E-2</v>
      </c>
    </row>
    <row r="3074" spans="4:11" ht="15.75" customHeight="1" x14ac:dyDescent="0.25">
      <c r="D3074" s="33"/>
      <c r="E3074" s="33"/>
      <c r="F3074" s="81">
        <v>41001</v>
      </c>
      <c r="G3074" s="103">
        <v>3.2290000000000001E-3</v>
      </c>
      <c r="H3074" s="103">
        <v>4.8190000000000004E-3</v>
      </c>
      <c r="I3074" s="103">
        <v>1.008E-2</v>
      </c>
      <c r="J3074" s="103">
        <v>1.5733999999999998E-2</v>
      </c>
      <c r="K3074" s="103">
        <v>2.1819999999999999E-2</v>
      </c>
    </row>
    <row r="3075" spans="4:11" ht="15.75" customHeight="1" x14ac:dyDescent="0.25">
      <c r="D3075" s="33"/>
      <c r="E3075" s="33"/>
      <c r="F3075" s="81">
        <v>41002</v>
      </c>
      <c r="G3075" s="103">
        <v>3.6840000000000002E-3</v>
      </c>
      <c r="H3075" s="103">
        <v>5.5440000000000003E-3</v>
      </c>
      <c r="I3075" s="103">
        <v>1.1146E-2</v>
      </c>
      <c r="J3075" s="103">
        <v>1.6903999999999999E-2</v>
      </c>
      <c r="K3075" s="103">
        <v>2.2987999999999998E-2</v>
      </c>
    </row>
    <row r="3076" spans="4:11" ht="15.75" customHeight="1" x14ac:dyDescent="0.25">
      <c r="D3076" s="33"/>
      <c r="E3076" s="33"/>
      <c r="F3076" s="81">
        <v>41003</v>
      </c>
      <c r="G3076" s="103">
        <v>3.408E-3</v>
      </c>
      <c r="H3076" s="103">
        <v>5.0889999999999998E-3</v>
      </c>
      <c r="I3076" s="103">
        <v>1.0387E-2</v>
      </c>
      <c r="J3076" s="103">
        <v>1.6091999999999999E-2</v>
      </c>
      <c r="K3076" s="103">
        <v>2.2232999999999999E-2</v>
      </c>
    </row>
    <row r="3077" spans="4:11" ht="15.75" customHeight="1" x14ac:dyDescent="0.25">
      <c r="D3077" s="33"/>
      <c r="E3077" s="33"/>
      <c r="F3077" s="81">
        <v>41004</v>
      </c>
      <c r="G3077" s="103">
        <v>3.3739999999999998E-3</v>
      </c>
      <c r="H3077" s="103">
        <v>4.9320000000000006E-3</v>
      </c>
      <c r="I3077" s="103">
        <v>1.0064E-2</v>
      </c>
      <c r="J3077" s="103">
        <v>1.5592999999999999E-2</v>
      </c>
      <c r="K3077" s="103">
        <v>2.1804999999999998E-2</v>
      </c>
    </row>
    <row r="3078" spans="4:11" ht="15.75" customHeight="1" x14ac:dyDescent="0.25">
      <c r="D3078" s="33"/>
      <c r="E3078" s="33"/>
      <c r="F3078" s="81">
        <v>41008</v>
      </c>
      <c r="G3078" s="103">
        <v>3.1359999999999999E-3</v>
      </c>
      <c r="H3078" s="103">
        <v>4.4489999999999998E-3</v>
      </c>
      <c r="I3078" s="103">
        <v>9.0819999999999998E-3</v>
      </c>
      <c r="J3078" s="103">
        <v>1.4291E-2</v>
      </c>
      <c r="K3078" s="103">
        <v>2.0474000000000003E-2</v>
      </c>
    </row>
    <row r="3079" spans="4:11" ht="15.75" customHeight="1" x14ac:dyDescent="0.25">
      <c r="D3079" s="33"/>
      <c r="E3079" s="33"/>
      <c r="F3079" s="81">
        <v>41009</v>
      </c>
      <c r="G3079" s="103">
        <v>2.8579999999999999E-3</v>
      </c>
      <c r="H3079" s="103">
        <v>4.0720000000000001E-3</v>
      </c>
      <c r="I3079" s="103">
        <v>8.5040000000000011E-3</v>
      </c>
      <c r="J3079" s="103">
        <v>1.3632E-2</v>
      </c>
      <c r="K3079" s="103">
        <v>1.9823E-2</v>
      </c>
    </row>
    <row r="3080" spans="4:11" ht="15.75" customHeight="1" x14ac:dyDescent="0.25">
      <c r="D3080" s="33"/>
      <c r="E3080" s="33"/>
      <c r="F3080" s="81">
        <v>41010</v>
      </c>
      <c r="G3080" s="103">
        <v>2.8990000000000001E-3</v>
      </c>
      <c r="H3080" s="103">
        <v>4.2750000000000002E-3</v>
      </c>
      <c r="I3080" s="103">
        <v>8.8079999999999999E-3</v>
      </c>
      <c r="J3080" s="103">
        <v>1.4078E-2</v>
      </c>
      <c r="K3080" s="103">
        <v>2.0350999999999998E-2</v>
      </c>
    </row>
    <row r="3081" spans="4:11" ht="15.75" customHeight="1" x14ac:dyDescent="0.25">
      <c r="D3081" s="33"/>
      <c r="E3081" s="33"/>
      <c r="F3081" s="81">
        <v>41011</v>
      </c>
      <c r="G3081" s="103">
        <v>2.859E-3</v>
      </c>
      <c r="H3081" s="103">
        <v>4.2490000000000002E-3</v>
      </c>
      <c r="I3081" s="103">
        <v>8.9040000000000005E-3</v>
      </c>
      <c r="J3081" s="103">
        <v>1.4267E-2</v>
      </c>
      <c r="K3081" s="103">
        <v>2.051E-2</v>
      </c>
    </row>
    <row r="3082" spans="4:11" ht="15.75" customHeight="1" x14ac:dyDescent="0.25">
      <c r="D3082" s="33"/>
      <c r="E3082" s="33"/>
      <c r="F3082" s="81">
        <v>41012</v>
      </c>
      <c r="G3082" s="103">
        <v>2.66E-3</v>
      </c>
      <c r="H3082" s="103">
        <v>3.986E-3</v>
      </c>
      <c r="I3082" s="103">
        <v>8.4840000000000002E-3</v>
      </c>
      <c r="J3082" s="103">
        <v>1.37E-2</v>
      </c>
      <c r="K3082" s="103">
        <v>1.9823E-2</v>
      </c>
    </row>
    <row r="3083" spans="4:11" ht="15.75" customHeight="1" x14ac:dyDescent="0.25">
      <c r="D3083" s="33"/>
      <c r="E3083" s="33"/>
      <c r="F3083" s="81">
        <v>41015</v>
      </c>
      <c r="G3083" s="103">
        <v>2.6810000000000002E-3</v>
      </c>
      <c r="H3083" s="103">
        <v>4.0130000000000001E-3</v>
      </c>
      <c r="I3083" s="103">
        <v>8.4510000000000002E-3</v>
      </c>
      <c r="J3083" s="103">
        <v>1.37E-2</v>
      </c>
      <c r="K3083" s="103">
        <v>1.9805E-2</v>
      </c>
    </row>
    <row r="3084" spans="4:11" ht="15.75" customHeight="1" x14ac:dyDescent="0.25">
      <c r="D3084" s="33"/>
      <c r="E3084" s="33"/>
      <c r="F3084" s="81">
        <v>41016</v>
      </c>
      <c r="G3084" s="103">
        <v>2.7010000000000003E-3</v>
      </c>
      <c r="H3084" s="103">
        <v>4.0660000000000002E-3</v>
      </c>
      <c r="I3084" s="103">
        <v>8.5620000000000002E-3</v>
      </c>
      <c r="J3084" s="103">
        <v>1.3841000000000001E-2</v>
      </c>
      <c r="K3084" s="103">
        <v>1.9980999999999999E-2</v>
      </c>
    </row>
    <row r="3085" spans="4:11" ht="15.75" customHeight="1" x14ac:dyDescent="0.25">
      <c r="D3085" s="33"/>
      <c r="E3085" s="33"/>
      <c r="F3085" s="81">
        <v>41017</v>
      </c>
      <c r="G3085" s="103">
        <v>2.6610000000000002E-3</v>
      </c>
      <c r="H3085" s="103">
        <v>3.9610000000000001E-3</v>
      </c>
      <c r="I3085" s="103">
        <v>8.4170000000000009E-3</v>
      </c>
      <c r="J3085" s="103">
        <v>1.3675E-2</v>
      </c>
      <c r="K3085" s="103">
        <v>1.9753E-2</v>
      </c>
    </row>
    <row r="3086" spans="4:11" ht="15.75" customHeight="1" x14ac:dyDescent="0.25">
      <c r="D3086" s="33"/>
      <c r="E3086" s="33"/>
      <c r="F3086" s="81">
        <v>41018</v>
      </c>
      <c r="G3086" s="103">
        <v>2.6610000000000002E-3</v>
      </c>
      <c r="H3086" s="103">
        <v>3.9870000000000001E-3</v>
      </c>
      <c r="I3086" s="103">
        <v>8.4320000000000003E-3</v>
      </c>
      <c r="J3086" s="103">
        <v>1.3627999999999999E-2</v>
      </c>
      <c r="K3086" s="103">
        <v>1.9664999999999998E-2</v>
      </c>
    </row>
    <row r="3087" spans="4:11" ht="15.75" customHeight="1" x14ac:dyDescent="0.25">
      <c r="D3087" s="33"/>
      <c r="E3087" s="33"/>
      <c r="F3087" s="81">
        <v>41019</v>
      </c>
      <c r="G3087" s="103">
        <v>2.6419999999999998E-3</v>
      </c>
      <c r="H3087" s="103">
        <v>3.9610000000000001E-3</v>
      </c>
      <c r="I3087" s="103">
        <v>8.428999999999999E-3</v>
      </c>
      <c r="J3087" s="103">
        <v>1.3579000000000001E-2</v>
      </c>
      <c r="K3087" s="103">
        <v>1.9629000000000001E-2</v>
      </c>
    </row>
    <row r="3088" spans="4:11" ht="15.75" customHeight="1" x14ac:dyDescent="0.25">
      <c r="D3088" s="33"/>
      <c r="E3088" s="33"/>
      <c r="F3088" s="81">
        <v>41022</v>
      </c>
      <c r="G3088" s="103">
        <v>2.581E-3</v>
      </c>
      <c r="H3088" s="103">
        <v>3.8030000000000004E-3</v>
      </c>
      <c r="I3088" s="103">
        <v>8.1710000000000012E-3</v>
      </c>
      <c r="J3088" s="103">
        <v>1.3295999999999999E-2</v>
      </c>
      <c r="K3088" s="103">
        <v>1.9349000000000002E-2</v>
      </c>
    </row>
    <row r="3089" spans="4:11" ht="15.75" customHeight="1" x14ac:dyDescent="0.25">
      <c r="D3089" s="33"/>
      <c r="E3089" s="33"/>
      <c r="F3089" s="81">
        <v>41023</v>
      </c>
      <c r="G3089" s="103">
        <v>2.6619999999999999E-3</v>
      </c>
      <c r="H3089" s="103">
        <v>3.9880000000000002E-3</v>
      </c>
      <c r="I3089" s="103">
        <v>8.4600000000000005E-3</v>
      </c>
      <c r="J3089" s="103">
        <v>1.3601E-2</v>
      </c>
      <c r="K3089" s="103">
        <v>1.9734999999999999E-2</v>
      </c>
    </row>
    <row r="3090" spans="4:11" ht="15.75" customHeight="1" x14ac:dyDescent="0.25">
      <c r="D3090" s="33"/>
      <c r="E3090" s="33"/>
      <c r="F3090" s="81">
        <v>41024</v>
      </c>
      <c r="G3090" s="103">
        <v>2.6570000000000001E-3</v>
      </c>
      <c r="H3090" s="103">
        <v>3.9090000000000001E-3</v>
      </c>
      <c r="I3090" s="103">
        <v>8.3949999999999997E-3</v>
      </c>
      <c r="J3090" s="103">
        <v>1.3624000000000001E-2</v>
      </c>
      <c r="K3090" s="103">
        <v>1.984E-2</v>
      </c>
    </row>
    <row r="3091" spans="4:11" ht="15.75" customHeight="1" x14ac:dyDescent="0.25">
      <c r="D3091" s="33"/>
      <c r="E3091" s="33"/>
      <c r="F3091" s="81">
        <v>41025</v>
      </c>
      <c r="G3091" s="103">
        <v>2.5779999999999996E-3</v>
      </c>
      <c r="H3091" s="103">
        <v>3.7759999999999998E-3</v>
      </c>
      <c r="I3091" s="103">
        <v>8.2230000000000011E-3</v>
      </c>
      <c r="J3091" s="103">
        <v>1.32E-2</v>
      </c>
      <c r="K3091" s="103">
        <v>1.9382999999999997E-2</v>
      </c>
    </row>
    <row r="3092" spans="4:11" ht="15.75" customHeight="1" x14ac:dyDescent="0.25">
      <c r="D3092" s="33"/>
      <c r="E3092" s="33"/>
      <c r="F3092" s="81">
        <v>41026</v>
      </c>
      <c r="G3092" s="103">
        <v>2.5779999999999996E-3</v>
      </c>
      <c r="H3092" s="103">
        <v>3.8030000000000004E-3</v>
      </c>
      <c r="I3092" s="103">
        <v>8.2550000000000002E-3</v>
      </c>
      <c r="J3092" s="103">
        <v>1.3415E-2</v>
      </c>
      <c r="K3092" s="103">
        <v>1.9348000000000001E-2</v>
      </c>
    </row>
    <row r="3093" spans="4:11" ht="15.75" customHeight="1" x14ac:dyDescent="0.25">
      <c r="D3093" s="33"/>
      <c r="E3093" s="33"/>
      <c r="F3093" s="81">
        <v>41029</v>
      </c>
      <c r="G3093" s="103">
        <v>2.5590000000000001E-3</v>
      </c>
      <c r="H3093" s="103">
        <v>3.7230000000000002E-3</v>
      </c>
      <c r="I3093" s="103">
        <v>8.0789999999999994E-3</v>
      </c>
      <c r="J3093" s="103">
        <v>1.3180000000000001E-2</v>
      </c>
      <c r="K3093" s="103">
        <v>1.9137000000000001E-2</v>
      </c>
    </row>
    <row r="3094" spans="4:11" ht="15.75" customHeight="1" x14ac:dyDescent="0.25">
      <c r="D3094" s="33"/>
      <c r="E3094" s="33"/>
      <c r="F3094" s="81">
        <v>41030</v>
      </c>
      <c r="G3094" s="103">
        <v>2.6570000000000001E-3</v>
      </c>
      <c r="H3094" s="103">
        <v>3.8560000000000001E-3</v>
      </c>
      <c r="I3094" s="103">
        <v>8.286E-3</v>
      </c>
      <c r="J3094" s="103">
        <v>1.3439000000000001E-2</v>
      </c>
      <c r="K3094" s="103">
        <v>1.9435000000000001E-2</v>
      </c>
    </row>
    <row r="3095" spans="4:11" ht="15.75" customHeight="1" x14ac:dyDescent="0.25">
      <c r="D3095" s="33"/>
      <c r="E3095" s="33"/>
      <c r="F3095" s="81">
        <v>41031</v>
      </c>
      <c r="G3095" s="103">
        <v>2.6179999999999997E-3</v>
      </c>
      <c r="H3095" s="103">
        <v>3.8300000000000001E-3</v>
      </c>
      <c r="I3095" s="103">
        <v>8.2220000000000001E-3</v>
      </c>
      <c r="J3095" s="103">
        <v>1.3322000000000001E-2</v>
      </c>
      <c r="K3095" s="103">
        <v>1.9276999999999999E-2</v>
      </c>
    </row>
    <row r="3096" spans="4:11" ht="15.75" customHeight="1" x14ac:dyDescent="0.25">
      <c r="D3096" s="33"/>
      <c r="E3096" s="33"/>
      <c r="F3096" s="81">
        <v>41032</v>
      </c>
      <c r="G3096" s="103">
        <v>2.5790000000000001E-3</v>
      </c>
      <c r="H3096" s="103">
        <v>3.777E-3</v>
      </c>
      <c r="I3096" s="103">
        <v>8.2210000000000009E-3</v>
      </c>
      <c r="J3096" s="103">
        <v>1.3346E-2</v>
      </c>
      <c r="K3096" s="103">
        <v>1.9311999999999999E-2</v>
      </c>
    </row>
    <row r="3097" spans="4:11" ht="15.75" customHeight="1" x14ac:dyDescent="0.25">
      <c r="D3097" s="33"/>
      <c r="E3097" s="33"/>
      <c r="F3097" s="81">
        <v>41033</v>
      </c>
      <c r="G3097" s="103">
        <v>2.5400000000000002E-3</v>
      </c>
      <c r="H3097" s="103">
        <v>3.643E-3</v>
      </c>
      <c r="I3097" s="103">
        <v>7.8370000000000002E-3</v>
      </c>
      <c r="J3097" s="103">
        <v>1.2805E-2</v>
      </c>
      <c r="K3097" s="103">
        <v>1.8786000000000001E-2</v>
      </c>
    </row>
    <row r="3098" spans="4:11" ht="15.75" customHeight="1" x14ac:dyDescent="0.25">
      <c r="D3098" s="33"/>
      <c r="E3098" s="33"/>
      <c r="F3098" s="81">
        <v>41036</v>
      </c>
      <c r="G3098" s="103">
        <v>2.5400000000000002E-3</v>
      </c>
      <c r="H3098" s="103">
        <v>3.643E-3</v>
      </c>
      <c r="I3098" s="103">
        <v>7.7720000000000003E-3</v>
      </c>
      <c r="J3098" s="103">
        <v>1.2758E-2</v>
      </c>
      <c r="K3098" s="103">
        <v>1.8716E-2</v>
      </c>
    </row>
    <row r="3099" spans="4:11" ht="15.75" customHeight="1" x14ac:dyDescent="0.25">
      <c r="D3099" s="33"/>
      <c r="E3099" s="33"/>
      <c r="F3099" s="81">
        <v>41037</v>
      </c>
      <c r="G3099" s="103">
        <v>2.5400000000000002E-3</v>
      </c>
      <c r="H3099" s="103">
        <v>3.5620000000000001E-3</v>
      </c>
      <c r="I3099" s="103">
        <v>7.6119999999999998E-3</v>
      </c>
      <c r="J3099" s="103">
        <v>1.2500000000000001E-2</v>
      </c>
      <c r="K3099" s="103">
        <v>1.8402000000000002E-2</v>
      </c>
    </row>
    <row r="3100" spans="4:11" ht="15.75" customHeight="1" x14ac:dyDescent="0.25">
      <c r="D3100" s="33"/>
      <c r="E3100" s="33"/>
      <c r="F3100" s="81">
        <v>41038</v>
      </c>
      <c r="G3100" s="103">
        <v>2.5400000000000002E-3</v>
      </c>
      <c r="H3100" s="103">
        <v>3.653E-3</v>
      </c>
      <c r="I3100" s="103">
        <v>7.5470000000000008E-3</v>
      </c>
      <c r="J3100" s="103">
        <v>1.2428999999999999E-2</v>
      </c>
      <c r="K3100" s="103">
        <v>1.8227E-2</v>
      </c>
    </row>
    <row r="3101" spans="4:11" ht="15.75" customHeight="1" x14ac:dyDescent="0.25">
      <c r="D3101" s="33"/>
      <c r="E3101" s="33"/>
      <c r="F3101" s="81">
        <v>41039</v>
      </c>
      <c r="G3101" s="103">
        <v>2.5800000000000003E-3</v>
      </c>
      <c r="H3101" s="103">
        <v>3.653E-3</v>
      </c>
      <c r="I3101" s="103">
        <v>7.5789999999999998E-3</v>
      </c>
      <c r="J3101" s="103">
        <v>1.2476000000000001E-2</v>
      </c>
      <c r="K3101" s="103">
        <v>1.8669999999999999E-2</v>
      </c>
    </row>
    <row r="3102" spans="4:11" ht="15.75" customHeight="1" x14ac:dyDescent="0.25">
      <c r="D3102" s="33"/>
      <c r="E3102" s="33"/>
      <c r="F3102" s="81">
        <v>41040</v>
      </c>
      <c r="G3102" s="103">
        <v>2.5800000000000003E-3</v>
      </c>
      <c r="H3102" s="103">
        <v>3.627E-3</v>
      </c>
      <c r="I3102" s="103">
        <v>7.4639999999999993E-3</v>
      </c>
      <c r="J3102" s="103">
        <v>1.2312E-2</v>
      </c>
      <c r="K3102" s="103">
        <v>1.8376E-2</v>
      </c>
    </row>
    <row r="3103" spans="4:11" ht="15.75" customHeight="1" x14ac:dyDescent="0.25">
      <c r="D3103" s="33"/>
      <c r="E3103" s="33"/>
      <c r="F3103" s="81">
        <v>41043</v>
      </c>
      <c r="G3103" s="103">
        <v>2.6199999999999999E-3</v>
      </c>
      <c r="H3103" s="103">
        <v>3.5739999999999999E-3</v>
      </c>
      <c r="I3103" s="103">
        <v>7.0959999999999999E-3</v>
      </c>
      <c r="J3103" s="103">
        <v>1.1726E-2</v>
      </c>
      <c r="K3103" s="103">
        <v>1.7637E-2</v>
      </c>
    </row>
    <row r="3104" spans="4:11" ht="15.75" customHeight="1" x14ac:dyDescent="0.25">
      <c r="D3104" s="33"/>
      <c r="E3104" s="33"/>
      <c r="F3104" s="81">
        <v>41044</v>
      </c>
      <c r="G3104" s="103">
        <v>2.7400000000000002E-3</v>
      </c>
      <c r="H3104" s="103">
        <v>3.7590000000000002E-3</v>
      </c>
      <c r="I3104" s="103">
        <v>7.2870000000000001E-3</v>
      </c>
      <c r="J3104" s="103">
        <v>1.1842999999999999E-2</v>
      </c>
      <c r="K3104" s="103">
        <v>1.7670999999999999E-2</v>
      </c>
    </row>
    <row r="3105" spans="4:11" ht="15.75" customHeight="1" x14ac:dyDescent="0.25">
      <c r="D3105" s="33"/>
      <c r="E3105" s="33"/>
      <c r="F3105" s="81">
        <v>41045</v>
      </c>
      <c r="G3105" s="103">
        <v>2.8610000000000003E-3</v>
      </c>
      <c r="H3105" s="103">
        <v>3.8920000000000001E-3</v>
      </c>
      <c r="I3105" s="103">
        <v>7.4139999999999996E-3</v>
      </c>
      <c r="J3105" s="103">
        <v>1.1841999999999998E-2</v>
      </c>
      <c r="K3105" s="103">
        <v>1.7603000000000001E-2</v>
      </c>
    </row>
    <row r="3106" spans="4:11" ht="15.75" customHeight="1" x14ac:dyDescent="0.25">
      <c r="D3106" s="33"/>
      <c r="E3106" s="33"/>
      <c r="F3106" s="81">
        <v>41046</v>
      </c>
      <c r="G3106" s="103">
        <v>2.9420000000000002E-3</v>
      </c>
      <c r="H3106" s="103">
        <v>4.0249999999999999E-3</v>
      </c>
      <c r="I3106" s="103">
        <v>7.3009999999999993E-3</v>
      </c>
      <c r="J3106" s="103">
        <v>1.1445E-2</v>
      </c>
      <c r="K3106" s="103">
        <v>1.6971E-2</v>
      </c>
    </row>
    <row r="3107" spans="4:11" ht="15.75" customHeight="1" x14ac:dyDescent="0.25">
      <c r="D3107" s="33"/>
      <c r="E3107" s="33"/>
      <c r="F3107" s="81">
        <v>41047</v>
      </c>
      <c r="G3107" s="103">
        <v>2.9239999999999999E-3</v>
      </c>
      <c r="H3107" s="103">
        <v>4.1089999999999998E-3</v>
      </c>
      <c r="I3107" s="103">
        <v>7.476E-3</v>
      </c>
      <c r="J3107" s="103">
        <v>1.1607000000000001E-2</v>
      </c>
      <c r="K3107" s="103">
        <v>1.7225999999999998E-2</v>
      </c>
    </row>
    <row r="3108" spans="4:11" ht="15.75" customHeight="1" x14ac:dyDescent="0.25">
      <c r="D3108" s="33"/>
      <c r="E3108" s="33"/>
      <c r="F3108" s="81">
        <v>41050</v>
      </c>
      <c r="G3108" s="103">
        <v>2.8639999999999998E-3</v>
      </c>
      <c r="H3108" s="103">
        <v>3.9779999999999998E-3</v>
      </c>
      <c r="I3108" s="103">
        <v>7.4270000000000004E-3</v>
      </c>
      <c r="J3108" s="103">
        <v>1.1653999999999999E-2</v>
      </c>
      <c r="K3108" s="103">
        <v>1.7413999999999999E-2</v>
      </c>
    </row>
    <row r="3109" spans="4:11" ht="15.75" customHeight="1" x14ac:dyDescent="0.25">
      <c r="D3109" s="33"/>
      <c r="E3109" s="33"/>
      <c r="F3109" s="81">
        <v>41051</v>
      </c>
      <c r="G3109" s="103">
        <v>2.9049999999999996E-3</v>
      </c>
      <c r="H3109" s="103">
        <v>4.1120000000000002E-3</v>
      </c>
      <c r="I3109" s="103">
        <v>7.5709999999999996E-3</v>
      </c>
      <c r="J3109" s="103">
        <v>1.1816999999999999E-2</v>
      </c>
      <c r="K3109" s="103">
        <v>1.7687999999999999E-2</v>
      </c>
    </row>
    <row r="3110" spans="4:11" ht="15.75" customHeight="1" x14ac:dyDescent="0.25">
      <c r="D3110" s="33"/>
      <c r="E3110" s="33"/>
      <c r="F3110" s="81">
        <v>41052</v>
      </c>
      <c r="G3110" s="103">
        <v>2.892E-3</v>
      </c>
      <c r="H3110" s="103">
        <v>4.0070000000000001E-3</v>
      </c>
      <c r="I3110" s="103">
        <v>7.3289999999999996E-3</v>
      </c>
      <c r="J3110" s="103">
        <v>1.1512E-2</v>
      </c>
      <c r="K3110" s="103">
        <v>1.7346E-2</v>
      </c>
    </row>
    <row r="3111" spans="4:11" ht="15.75" customHeight="1" x14ac:dyDescent="0.25">
      <c r="D3111" s="33"/>
      <c r="E3111" s="33"/>
      <c r="F3111" s="81">
        <v>41053</v>
      </c>
      <c r="G3111" s="103">
        <v>2.97E-3</v>
      </c>
      <c r="H3111" s="103">
        <v>4.1939999999999998E-3</v>
      </c>
      <c r="I3111" s="103">
        <v>7.8300000000000002E-3</v>
      </c>
      <c r="J3111" s="103">
        <v>1.1887000000000002E-2</v>
      </c>
      <c r="K3111" s="103">
        <v>1.7774000000000002E-2</v>
      </c>
    </row>
    <row r="3112" spans="4:11" ht="15.75" customHeight="1" x14ac:dyDescent="0.25">
      <c r="D3112" s="33"/>
      <c r="E3112" s="33"/>
      <c r="F3112" s="81">
        <v>41054</v>
      </c>
      <c r="G3112" s="103">
        <v>2.8530000000000001E-3</v>
      </c>
      <c r="H3112" s="103">
        <v>4.0410000000000003E-3</v>
      </c>
      <c r="I3112" s="103">
        <v>7.5900000000000004E-3</v>
      </c>
      <c r="J3112" s="103">
        <v>1.1715999999999999E-2</v>
      </c>
      <c r="K3112" s="103">
        <v>1.738E-2</v>
      </c>
    </row>
    <row r="3113" spans="4:11" ht="15.75" customHeight="1" x14ac:dyDescent="0.25">
      <c r="D3113" s="33"/>
      <c r="E3113" s="33"/>
      <c r="F3113" s="81">
        <v>41058</v>
      </c>
      <c r="G3113" s="103">
        <v>2.892E-3</v>
      </c>
      <c r="H3113" s="103">
        <v>4.0949999999999997E-3</v>
      </c>
      <c r="I3113" s="103">
        <v>7.7339999999999996E-3</v>
      </c>
      <c r="J3113" s="103">
        <v>1.1786000000000001E-2</v>
      </c>
      <c r="K3113" s="103">
        <v>1.7447999999999998E-2</v>
      </c>
    </row>
    <row r="3114" spans="4:11" ht="15.75" customHeight="1" x14ac:dyDescent="0.25">
      <c r="D3114" s="33"/>
      <c r="E3114" s="33"/>
      <c r="F3114" s="81">
        <v>41059</v>
      </c>
      <c r="G3114" s="103">
        <v>2.6570000000000001E-3</v>
      </c>
      <c r="H3114" s="103">
        <v>3.6170000000000004E-3</v>
      </c>
      <c r="I3114" s="103">
        <v>6.8869999999999999E-3</v>
      </c>
      <c r="J3114" s="103">
        <v>1.06E-2</v>
      </c>
      <c r="K3114" s="103">
        <v>1.6220000000000002E-2</v>
      </c>
    </row>
    <row r="3115" spans="4:11" ht="15.75" customHeight="1" x14ac:dyDescent="0.25">
      <c r="D3115" s="33"/>
      <c r="E3115" s="33"/>
      <c r="F3115" s="81">
        <v>41060</v>
      </c>
      <c r="G3115" s="103">
        <v>2.6179999999999997E-3</v>
      </c>
      <c r="H3115" s="103">
        <v>3.431E-3</v>
      </c>
      <c r="I3115" s="103">
        <v>6.5519999999999997E-3</v>
      </c>
      <c r="J3115" s="103">
        <v>1.0091000000000001E-2</v>
      </c>
      <c r="K3115" s="103">
        <v>1.5578000000000002E-2</v>
      </c>
    </row>
    <row r="3116" spans="4:11" ht="15.75" customHeight="1" x14ac:dyDescent="0.25">
      <c r="D3116" s="33"/>
      <c r="E3116" s="33"/>
      <c r="F3116" s="81">
        <v>41061</v>
      </c>
      <c r="G3116" s="103">
        <v>2.4610000000000001E-3</v>
      </c>
      <c r="H3116" s="103">
        <v>3.3E-3</v>
      </c>
      <c r="I3116" s="103">
        <v>6.202E-3</v>
      </c>
      <c r="J3116" s="103">
        <v>9.2829999999999996E-3</v>
      </c>
      <c r="K3116" s="103">
        <v>1.452E-2</v>
      </c>
    </row>
    <row r="3117" spans="4:11" ht="15.75" customHeight="1" x14ac:dyDescent="0.25">
      <c r="D3117" s="33"/>
      <c r="E3117" s="33"/>
      <c r="F3117" s="81">
        <v>41064</v>
      </c>
      <c r="G3117" s="103">
        <v>2.5000000000000001E-3</v>
      </c>
      <c r="H3117" s="103">
        <v>3.4350000000000001E-3</v>
      </c>
      <c r="I3117" s="103">
        <v>6.7610000000000005E-3</v>
      </c>
      <c r="J3117" s="103">
        <v>1.0065999999999999E-2</v>
      </c>
      <c r="K3117" s="103">
        <v>1.5239000000000001E-2</v>
      </c>
    </row>
    <row r="3118" spans="4:11" ht="15.75" customHeight="1" x14ac:dyDescent="0.25">
      <c r="D3118" s="33"/>
      <c r="E3118" s="33"/>
      <c r="F3118" s="81">
        <v>41065</v>
      </c>
      <c r="G3118" s="103">
        <v>2.5000000000000001E-3</v>
      </c>
      <c r="H3118" s="103">
        <v>3.382E-3</v>
      </c>
      <c r="I3118" s="103">
        <v>6.7930000000000004E-3</v>
      </c>
      <c r="J3118" s="103">
        <v>1.0459000000000001E-2</v>
      </c>
      <c r="K3118" s="103">
        <v>1.5744000000000001E-2</v>
      </c>
    </row>
    <row r="3119" spans="4:11" ht="15.75" customHeight="1" x14ac:dyDescent="0.25">
      <c r="D3119" s="33"/>
      <c r="E3119" s="33"/>
      <c r="F3119" s="81">
        <v>41066</v>
      </c>
      <c r="G3119" s="103">
        <v>2.6190000000000002E-3</v>
      </c>
      <c r="H3119" s="103">
        <v>3.6509999999999997E-3</v>
      </c>
      <c r="I3119" s="103">
        <v>7.306E-3</v>
      </c>
      <c r="J3119" s="103">
        <v>1.1087E-2</v>
      </c>
      <c r="K3119" s="103">
        <v>1.6591999999999999E-2</v>
      </c>
    </row>
    <row r="3120" spans="4:11" ht="15.75" customHeight="1" x14ac:dyDescent="0.25">
      <c r="D3120" s="33"/>
      <c r="E3120" s="33"/>
      <c r="F3120" s="81">
        <v>41067</v>
      </c>
      <c r="G3120" s="103">
        <v>2.6579999999999998E-3</v>
      </c>
      <c r="H3120" s="103">
        <v>3.6249999999999998E-3</v>
      </c>
      <c r="I3120" s="103">
        <v>7.0980000000000001E-3</v>
      </c>
      <c r="J3120" s="103">
        <v>1.0807000000000001E-2</v>
      </c>
      <c r="K3120" s="103">
        <v>1.6388E-2</v>
      </c>
    </row>
    <row r="3121" spans="4:11" ht="15.75" customHeight="1" x14ac:dyDescent="0.25">
      <c r="D3121" s="33"/>
      <c r="E3121" s="33"/>
      <c r="F3121" s="81">
        <v>41068</v>
      </c>
      <c r="G3121" s="103">
        <v>2.6590000000000003E-3</v>
      </c>
      <c r="H3121" s="103">
        <v>3.6549999999999998E-3</v>
      </c>
      <c r="I3121" s="103">
        <v>7.1149999999999998E-3</v>
      </c>
      <c r="J3121" s="103">
        <v>1.0875999999999999E-2</v>
      </c>
      <c r="K3121" s="103">
        <v>1.6352999999999999E-2</v>
      </c>
    </row>
    <row r="3122" spans="4:11" ht="15.75" customHeight="1" x14ac:dyDescent="0.25">
      <c r="D3122" s="33"/>
      <c r="E3122" s="33"/>
      <c r="F3122" s="81">
        <v>41071</v>
      </c>
      <c r="G3122" s="103">
        <v>2.6590000000000003E-3</v>
      </c>
      <c r="H3122" s="103">
        <v>3.5750000000000001E-3</v>
      </c>
      <c r="I3122" s="103">
        <v>6.8430000000000001E-3</v>
      </c>
      <c r="J3122" s="103">
        <v>1.0388E-2</v>
      </c>
      <c r="K3122" s="103">
        <v>1.5859999999999999E-2</v>
      </c>
    </row>
    <row r="3123" spans="4:11" ht="15.75" customHeight="1" x14ac:dyDescent="0.25">
      <c r="D3123" s="33"/>
      <c r="E3123" s="33"/>
      <c r="F3123" s="81">
        <v>41072</v>
      </c>
      <c r="G3123" s="103">
        <v>2.8990000000000001E-3</v>
      </c>
      <c r="H3123" s="103">
        <v>4.0080000000000003E-3</v>
      </c>
      <c r="I3123" s="103">
        <v>7.4219999999999998E-3</v>
      </c>
      <c r="J3123" s="103">
        <v>1.1180000000000001E-2</v>
      </c>
      <c r="K3123" s="103">
        <v>1.6642000000000001E-2</v>
      </c>
    </row>
    <row r="3124" spans="4:11" ht="15.75" customHeight="1" x14ac:dyDescent="0.25">
      <c r="D3124" s="33"/>
      <c r="E3124" s="33"/>
      <c r="F3124" s="81">
        <v>41073</v>
      </c>
      <c r="G3124" s="103">
        <v>2.8999999999999998E-3</v>
      </c>
      <c r="H3124" s="103">
        <v>3.934E-3</v>
      </c>
      <c r="I3124" s="103">
        <v>7.0199999999999993E-3</v>
      </c>
      <c r="J3124" s="103">
        <v>1.0549999999999999E-2</v>
      </c>
      <c r="K3124" s="103">
        <v>1.5927E-2</v>
      </c>
    </row>
    <row r="3125" spans="4:11" ht="15.75" customHeight="1" x14ac:dyDescent="0.25">
      <c r="D3125" s="33"/>
      <c r="E3125" s="33"/>
      <c r="F3125" s="81">
        <v>41074</v>
      </c>
      <c r="G3125" s="103">
        <v>2.9399999999999999E-3</v>
      </c>
      <c r="H3125" s="103">
        <v>4.0379999999999999E-3</v>
      </c>
      <c r="I3125" s="103">
        <v>7.3750000000000005E-3</v>
      </c>
      <c r="J3125" s="103">
        <v>1.1109000000000001E-2</v>
      </c>
      <c r="K3125" s="103">
        <v>1.6420000000000001E-2</v>
      </c>
    </row>
    <row r="3126" spans="4:11" ht="15.75" customHeight="1" x14ac:dyDescent="0.25">
      <c r="D3126" s="33"/>
      <c r="E3126" s="33"/>
      <c r="F3126" s="81">
        <v>41075</v>
      </c>
      <c r="G3126" s="103">
        <v>2.7010000000000003E-3</v>
      </c>
      <c r="H3126" s="103">
        <v>3.6709999999999998E-3</v>
      </c>
      <c r="I3126" s="103">
        <v>6.7159999999999997E-3</v>
      </c>
      <c r="J3126" s="103">
        <v>1.0431999999999999E-2</v>
      </c>
      <c r="K3126" s="103">
        <v>1.5772999999999999E-2</v>
      </c>
    </row>
    <row r="3127" spans="4:11" ht="15.75" customHeight="1" x14ac:dyDescent="0.25">
      <c r="D3127" s="33"/>
      <c r="E3127" s="33"/>
      <c r="F3127" s="81">
        <v>41078</v>
      </c>
      <c r="G3127" s="103">
        <v>2.8219999999999999E-3</v>
      </c>
      <c r="H3127" s="103">
        <v>3.7239999999999999E-3</v>
      </c>
      <c r="I3127" s="103">
        <v>6.8130000000000005E-3</v>
      </c>
      <c r="J3127" s="103">
        <v>1.0455000000000001E-2</v>
      </c>
      <c r="K3127" s="103">
        <v>1.5738000000000002E-2</v>
      </c>
    </row>
    <row r="3128" spans="4:11" ht="15.75" customHeight="1" x14ac:dyDescent="0.25">
      <c r="D3128" s="33"/>
      <c r="E3128" s="33"/>
      <c r="F3128" s="81">
        <v>41079</v>
      </c>
      <c r="G3128" s="103">
        <v>2.9030000000000002E-3</v>
      </c>
      <c r="H3128" s="103">
        <v>3.8290000000000004E-3</v>
      </c>
      <c r="I3128" s="103">
        <v>7.0390000000000001E-3</v>
      </c>
      <c r="J3128" s="103">
        <v>1.0827999999999999E-2</v>
      </c>
      <c r="K3128" s="103">
        <v>1.6197E-2</v>
      </c>
    </row>
    <row r="3129" spans="4:11" ht="15.75" customHeight="1" x14ac:dyDescent="0.25">
      <c r="D3129" s="33"/>
      <c r="E3129" s="33"/>
      <c r="F3129" s="81">
        <v>41080</v>
      </c>
      <c r="G3129" s="103">
        <v>3.1050000000000001E-3</v>
      </c>
      <c r="H3129" s="103">
        <v>4.1980000000000003E-3</v>
      </c>
      <c r="I3129" s="103">
        <v>7.5239999999999994E-3</v>
      </c>
      <c r="J3129" s="103">
        <v>1.125E-2</v>
      </c>
      <c r="K3129" s="103">
        <v>1.6572E-2</v>
      </c>
    </row>
    <row r="3130" spans="4:11" ht="15.75" customHeight="1" x14ac:dyDescent="0.25">
      <c r="D3130" s="33"/>
      <c r="E3130" s="33"/>
      <c r="F3130" s="81">
        <v>41081</v>
      </c>
      <c r="G3130" s="103">
        <v>2.9849999999999998E-3</v>
      </c>
      <c r="H3130" s="103">
        <v>4.0670000000000003E-3</v>
      </c>
      <c r="I3130" s="103">
        <v>7.2340000000000008E-3</v>
      </c>
      <c r="J3130" s="103">
        <v>1.0945E-2</v>
      </c>
      <c r="K3130" s="103">
        <v>1.6161999999999999E-2</v>
      </c>
    </row>
    <row r="3131" spans="4:11" ht="15.75" customHeight="1" x14ac:dyDescent="0.25">
      <c r="D3131" s="33"/>
      <c r="E3131" s="33"/>
      <c r="F3131" s="81">
        <v>41082</v>
      </c>
      <c r="G3131" s="103">
        <v>3.0280000000000003E-3</v>
      </c>
      <c r="H3131" s="103">
        <v>4.1210000000000005E-3</v>
      </c>
      <c r="I3131" s="103">
        <v>7.5429999999999994E-3</v>
      </c>
      <c r="J3131" s="103">
        <v>1.1437999999999999E-2</v>
      </c>
      <c r="K3131" s="103">
        <v>1.6742E-2</v>
      </c>
    </row>
    <row r="3132" spans="4:11" ht="15.75" customHeight="1" x14ac:dyDescent="0.25">
      <c r="D3132" s="33"/>
      <c r="E3132" s="33"/>
      <c r="F3132" s="81">
        <v>41085</v>
      </c>
      <c r="G3132" s="103">
        <v>2.947E-3</v>
      </c>
      <c r="H3132" s="103">
        <v>3.9350000000000001E-3</v>
      </c>
      <c r="I3132" s="103">
        <v>7.058E-3</v>
      </c>
      <c r="J3132" s="103">
        <v>1.0757000000000001E-2</v>
      </c>
      <c r="K3132" s="103">
        <v>1.6024E-2</v>
      </c>
    </row>
    <row r="3133" spans="4:11" ht="15.75" customHeight="1" x14ac:dyDescent="0.25">
      <c r="D3133" s="33"/>
      <c r="E3133" s="33"/>
      <c r="F3133" s="81">
        <v>41086</v>
      </c>
      <c r="G3133" s="103">
        <v>3.0699999999999998E-3</v>
      </c>
      <c r="H3133" s="103">
        <v>4.0679999999999996E-3</v>
      </c>
      <c r="I3133" s="103">
        <v>7.2199999999999999E-3</v>
      </c>
      <c r="J3133" s="103">
        <v>1.0921E-2</v>
      </c>
      <c r="K3133" s="103">
        <v>1.6262000000000002E-2</v>
      </c>
    </row>
    <row r="3134" spans="4:11" ht="15.75" customHeight="1" x14ac:dyDescent="0.25">
      <c r="D3134" s="33"/>
      <c r="E3134" s="33"/>
      <c r="F3134" s="81">
        <v>41087</v>
      </c>
      <c r="G3134" s="103">
        <v>3.0899999999999999E-3</v>
      </c>
      <c r="H3134" s="103">
        <v>4.0420000000000005E-3</v>
      </c>
      <c r="I3134" s="103">
        <v>7.156E-3</v>
      </c>
      <c r="J3134" s="103">
        <v>1.0804000000000001E-2</v>
      </c>
      <c r="K3134" s="103">
        <v>1.6177E-2</v>
      </c>
    </row>
    <row r="3135" spans="4:11" ht="15.75" customHeight="1" x14ac:dyDescent="0.25">
      <c r="D3135" s="33"/>
      <c r="E3135" s="33"/>
      <c r="F3135" s="81">
        <v>41088</v>
      </c>
      <c r="G3135" s="103">
        <v>3.0109999999999998E-3</v>
      </c>
      <c r="H3135" s="103">
        <v>3.9620000000000002E-3</v>
      </c>
      <c r="I3135" s="103">
        <v>6.8779999999999996E-3</v>
      </c>
      <c r="J3135" s="103">
        <v>1.0404999999999999E-2</v>
      </c>
      <c r="K3135" s="103">
        <v>1.5768000000000001E-2</v>
      </c>
    </row>
    <row r="3136" spans="4:11" ht="15.75" customHeight="1" x14ac:dyDescent="0.25">
      <c r="D3136" s="33"/>
      <c r="E3136" s="33"/>
      <c r="F3136" s="81">
        <v>41089</v>
      </c>
      <c r="G3136" s="103">
        <v>3.0109999999999998E-3</v>
      </c>
      <c r="H3136" s="103">
        <v>3.9360000000000003E-3</v>
      </c>
      <c r="I3136" s="103">
        <v>7.1809999999999999E-3</v>
      </c>
      <c r="J3136" s="103">
        <v>1.1047E-2</v>
      </c>
      <c r="K3136" s="103">
        <v>1.6449000000000002E-2</v>
      </c>
    </row>
    <row r="3137" spans="4:11" ht="15.75" customHeight="1" x14ac:dyDescent="0.25">
      <c r="D3137" s="33"/>
      <c r="E3137" s="33"/>
      <c r="F3137" s="81">
        <v>41092</v>
      </c>
      <c r="G3137" s="103">
        <v>2.9329999999999998E-3</v>
      </c>
      <c r="H3137" s="103">
        <v>3.777E-3</v>
      </c>
      <c r="I3137" s="103">
        <v>6.7349999999999997E-3</v>
      </c>
      <c r="J3137" s="103">
        <v>1.0465E-2</v>
      </c>
      <c r="K3137" s="103">
        <v>1.5885E-2</v>
      </c>
    </row>
    <row r="3138" spans="4:11" ht="15.75" customHeight="1" x14ac:dyDescent="0.25">
      <c r="D3138" s="33"/>
      <c r="E3138" s="33"/>
      <c r="F3138" s="81">
        <v>41093</v>
      </c>
      <c r="G3138" s="103">
        <v>3.0130000000000001E-3</v>
      </c>
      <c r="H3138" s="103">
        <v>3.8829999999999997E-3</v>
      </c>
      <c r="I3138" s="103">
        <v>6.9569999999999996E-3</v>
      </c>
      <c r="J3138" s="103">
        <v>1.0814999999999998E-2</v>
      </c>
      <c r="K3138" s="103">
        <v>1.6293999999999999E-2</v>
      </c>
    </row>
    <row r="3139" spans="4:11" ht="15.75" customHeight="1" x14ac:dyDescent="0.25">
      <c r="D3139" s="33"/>
      <c r="E3139" s="33"/>
      <c r="F3139" s="81">
        <v>41095</v>
      </c>
      <c r="G3139" s="103">
        <v>2.856E-3</v>
      </c>
      <c r="H3139" s="103">
        <v>3.7230000000000002E-3</v>
      </c>
      <c r="I3139" s="103">
        <v>6.7020000000000005E-3</v>
      </c>
      <c r="J3139" s="103">
        <v>1.0465E-2</v>
      </c>
      <c r="K3139" s="103">
        <v>1.5969000000000001E-2</v>
      </c>
    </row>
    <row r="3140" spans="4:11" ht="15.75" customHeight="1" x14ac:dyDescent="0.25">
      <c r="D3140" s="33"/>
      <c r="E3140" s="33"/>
      <c r="F3140" s="81">
        <v>41096</v>
      </c>
      <c r="G3140" s="103">
        <v>2.6979999999999999E-3</v>
      </c>
      <c r="H3140" s="103">
        <v>3.5620000000000001E-3</v>
      </c>
      <c r="I3140" s="103">
        <v>6.4290000000000007E-3</v>
      </c>
      <c r="J3140" s="103">
        <v>1.0069999999999999E-2</v>
      </c>
      <c r="K3140" s="103">
        <v>1.5491E-2</v>
      </c>
    </row>
    <row r="3141" spans="4:11" ht="15.75" customHeight="1" x14ac:dyDescent="0.25">
      <c r="D3141" s="33"/>
      <c r="E3141" s="33"/>
      <c r="F3141" s="81">
        <v>41099</v>
      </c>
      <c r="G3141" s="103">
        <v>2.6190000000000002E-3</v>
      </c>
      <c r="H3141" s="103">
        <v>3.509E-3</v>
      </c>
      <c r="I3141" s="103">
        <v>6.2529999999999999E-3</v>
      </c>
      <c r="J3141" s="103">
        <v>9.8139999999999998E-3</v>
      </c>
      <c r="K3141" s="103">
        <v>1.5117E-2</v>
      </c>
    </row>
    <row r="3142" spans="4:11" ht="15.75" customHeight="1" x14ac:dyDescent="0.25">
      <c r="D3142" s="33"/>
      <c r="E3142" s="33"/>
      <c r="F3142" s="81">
        <v>41100</v>
      </c>
      <c r="G3142" s="103">
        <v>2.6590000000000003E-3</v>
      </c>
      <c r="H3142" s="103">
        <v>3.5349999999999999E-3</v>
      </c>
      <c r="I3142" s="103">
        <v>6.1890000000000001E-3</v>
      </c>
      <c r="J3142" s="103">
        <v>9.698E-3</v>
      </c>
      <c r="K3142" s="103">
        <v>1.5015000000000001E-2</v>
      </c>
    </row>
    <row r="3143" spans="4:11" ht="15.75" customHeight="1" x14ac:dyDescent="0.25">
      <c r="D3143" s="33"/>
      <c r="E3143" s="33"/>
      <c r="F3143" s="81">
        <v>41101</v>
      </c>
      <c r="G3143" s="103">
        <v>2.6190000000000002E-3</v>
      </c>
      <c r="H3143" s="103">
        <v>3.6280000000000001E-3</v>
      </c>
      <c r="I3143" s="103">
        <v>6.4120000000000002E-3</v>
      </c>
      <c r="J3143" s="103">
        <v>9.9299999999999996E-3</v>
      </c>
      <c r="K3143" s="103">
        <v>1.5167E-2</v>
      </c>
    </row>
    <row r="3144" spans="4:11" ht="15.75" customHeight="1" x14ac:dyDescent="0.25">
      <c r="D3144" s="33"/>
      <c r="E3144" s="33"/>
      <c r="F3144" s="81">
        <v>41102</v>
      </c>
      <c r="G3144" s="103">
        <v>2.5400000000000002E-3</v>
      </c>
      <c r="H3144" s="103">
        <v>3.4970000000000001E-3</v>
      </c>
      <c r="I3144" s="103">
        <v>6.235000000000001E-3</v>
      </c>
      <c r="J3144" s="103">
        <v>9.6740000000000003E-3</v>
      </c>
      <c r="K3144" s="103">
        <v>1.4742999999999999E-2</v>
      </c>
    </row>
    <row r="3145" spans="4:11" ht="15.75" customHeight="1" x14ac:dyDescent="0.25">
      <c r="D3145" s="33"/>
      <c r="E3145" s="33"/>
      <c r="F3145" s="81">
        <v>41103</v>
      </c>
      <c r="G3145" s="103">
        <v>2.3799999999999997E-3</v>
      </c>
      <c r="H3145" s="103">
        <v>3.3650000000000004E-3</v>
      </c>
      <c r="I3145" s="103">
        <v>6.2009999999999999E-3</v>
      </c>
      <c r="J3145" s="103">
        <v>9.7440000000000009E-3</v>
      </c>
      <c r="K3145" s="103">
        <v>1.4876E-2</v>
      </c>
    </row>
    <row r="3146" spans="4:11" ht="15.75" customHeight="1" x14ac:dyDescent="0.25">
      <c r="D3146" s="33"/>
      <c r="E3146" s="33"/>
      <c r="F3146" s="81">
        <v>41106</v>
      </c>
      <c r="G3146" s="103">
        <v>2.2589999999999997E-3</v>
      </c>
      <c r="H3146" s="103">
        <v>3.156E-3</v>
      </c>
      <c r="I3146" s="103">
        <v>5.9930000000000009E-3</v>
      </c>
      <c r="J3146" s="103">
        <v>9.5809999999999992E-3</v>
      </c>
      <c r="K3146" s="103">
        <v>1.4723999999999999E-2</v>
      </c>
    </row>
    <row r="3147" spans="4:11" ht="15.75" customHeight="1" x14ac:dyDescent="0.25">
      <c r="D3147" s="33"/>
      <c r="E3147" s="33"/>
      <c r="F3147" s="81">
        <v>41107</v>
      </c>
      <c r="G3147" s="103">
        <v>2.379E-3</v>
      </c>
      <c r="H3147" s="103">
        <v>3.3139999999999997E-3</v>
      </c>
      <c r="I3147" s="103">
        <v>6.2319999999999997E-3</v>
      </c>
      <c r="J3147" s="103">
        <v>9.8829999999999994E-3</v>
      </c>
      <c r="K3147" s="103">
        <v>1.5078000000000001E-2</v>
      </c>
    </row>
    <row r="3148" spans="4:11" ht="15.75" customHeight="1" x14ac:dyDescent="0.25">
      <c r="D3148" s="33"/>
      <c r="E3148" s="33"/>
      <c r="F3148" s="81">
        <v>41108</v>
      </c>
      <c r="G3148" s="103">
        <v>2.2190000000000001E-3</v>
      </c>
      <c r="H3148" s="103">
        <v>3.0520000000000005E-3</v>
      </c>
      <c r="I3148" s="103">
        <v>6.0390000000000001E-3</v>
      </c>
      <c r="J3148" s="103">
        <v>9.6970000000000008E-3</v>
      </c>
      <c r="K3148" s="103">
        <v>1.4942E-2</v>
      </c>
    </row>
    <row r="3149" spans="4:11" ht="15.75" customHeight="1" x14ac:dyDescent="0.25">
      <c r="D3149" s="33"/>
      <c r="E3149" s="33"/>
      <c r="F3149" s="81">
        <v>41109</v>
      </c>
      <c r="G3149" s="103">
        <v>2.1379999999999997E-3</v>
      </c>
      <c r="H3149" s="103">
        <v>2.947E-3</v>
      </c>
      <c r="I3149" s="103">
        <v>6.0870000000000004E-3</v>
      </c>
      <c r="J3149" s="103">
        <v>9.7900000000000001E-3</v>
      </c>
      <c r="K3149" s="103">
        <v>1.5077E-2</v>
      </c>
    </row>
    <row r="3150" spans="4:11" ht="15.75" customHeight="1" x14ac:dyDescent="0.25">
      <c r="D3150" s="33"/>
      <c r="E3150" s="33"/>
      <c r="F3150" s="81">
        <v>41110</v>
      </c>
      <c r="G3150" s="103">
        <v>2.0150000000000003E-3</v>
      </c>
      <c r="H3150" s="103">
        <v>2.8160000000000004E-3</v>
      </c>
      <c r="I3150" s="103">
        <v>5.7479999999999996E-3</v>
      </c>
      <c r="J3150" s="103">
        <v>9.3240000000000007E-3</v>
      </c>
      <c r="K3150" s="103">
        <v>1.4567000000000002E-2</v>
      </c>
    </row>
    <row r="3151" spans="4:11" ht="15.75" customHeight="1" x14ac:dyDescent="0.25">
      <c r="D3151" s="33"/>
      <c r="E3151" s="33"/>
      <c r="F3151" s="81">
        <v>41113</v>
      </c>
      <c r="G3151" s="103">
        <v>2.0950000000000001E-3</v>
      </c>
      <c r="H3151" s="103">
        <v>2.764E-3</v>
      </c>
      <c r="I3151" s="103">
        <v>5.5710000000000004E-3</v>
      </c>
      <c r="J3151" s="103">
        <v>9.1140000000000006E-3</v>
      </c>
      <c r="K3151" s="103">
        <v>1.4263E-2</v>
      </c>
    </row>
    <row r="3152" spans="4:11" ht="15.75" customHeight="1" x14ac:dyDescent="0.25">
      <c r="D3152" s="33"/>
      <c r="E3152" s="33"/>
      <c r="F3152" s="81">
        <v>41114</v>
      </c>
      <c r="G3152" s="103">
        <v>2.1349999999999997E-3</v>
      </c>
      <c r="H3152" s="103">
        <v>2.764E-3</v>
      </c>
      <c r="I3152" s="103">
        <v>5.4259999999999994E-3</v>
      </c>
      <c r="J3152" s="103">
        <v>8.8120000000000004E-3</v>
      </c>
      <c r="K3152" s="103">
        <v>1.3875E-2</v>
      </c>
    </row>
    <row r="3153" spans="4:11" ht="15.75" customHeight="1" x14ac:dyDescent="0.25">
      <c r="D3153" s="33"/>
      <c r="E3153" s="33"/>
      <c r="F3153" s="81">
        <v>41115</v>
      </c>
      <c r="G3153" s="103">
        <v>2.1510000000000001E-3</v>
      </c>
      <c r="H3153" s="103">
        <v>2.8170000000000001E-3</v>
      </c>
      <c r="I3153" s="103">
        <v>5.5049999999999995E-3</v>
      </c>
      <c r="J3153" s="103">
        <v>8.9280000000000002E-3</v>
      </c>
      <c r="K3153" s="103">
        <v>1.3975E-2</v>
      </c>
    </row>
    <row r="3154" spans="4:11" ht="15.75" customHeight="1" x14ac:dyDescent="0.25">
      <c r="D3154" s="33"/>
      <c r="E3154" s="33"/>
      <c r="F3154" s="81">
        <v>41116</v>
      </c>
      <c r="G3154" s="103">
        <v>2.2880000000000001E-3</v>
      </c>
      <c r="H3154" s="103">
        <v>3.003E-3</v>
      </c>
      <c r="I3154" s="103">
        <v>5.9209999999999992E-3</v>
      </c>
      <c r="J3154" s="103">
        <v>9.3689999999999989E-3</v>
      </c>
      <c r="K3154" s="103">
        <v>1.4378E-2</v>
      </c>
    </row>
    <row r="3155" spans="4:11" ht="15.75" customHeight="1" x14ac:dyDescent="0.25">
      <c r="D3155" s="33"/>
      <c r="E3155" s="33"/>
      <c r="F3155" s="81">
        <v>41117</v>
      </c>
      <c r="G3155" s="103">
        <v>2.3860000000000001E-3</v>
      </c>
      <c r="H3155" s="103">
        <v>3.323E-3</v>
      </c>
      <c r="I3155" s="103">
        <v>6.5110000000000003E-3</v>
      </c>
      <c r="J3155" s="103">
        <v>1.0421E-2</v>
      </c>
      <c r="K3155" s="103">
        <v>1.5462999999999999E-2</v>
      </c>
    </row>
    <row r="3156" spans="4:11" ht="15.75" customHeight="1" x14ac:dyDescent="0.25">
      <c r="D3156" s="33"/>
      <c r="E3156" s="33"/>
      <c r="F3156" s="81">
        <v>41120</v>
      </c>
      <c r="G3156" s="103">
        <v>2.2290000000000001E-3</v>
      </c>
      <c r="H3156" s="103">
        <v>3.058E-3</v>
      </c>
      <c r="I3156" s="103">
        <v>6.1119999999999994E-3</v>
      </c>
      <c r="J3156" s="103">
        <v>9.9550000000000003E-3</v>
      </c>
      <c r="K3156" s="103">
        <v>1.5018999999999999E-2</v>
      </c>
    </row>
    <row r="3157" spans="4:11" ht="15.75" customHeight="1" x14ac:dyDescent="0.25">
      <c r="D3157" s="33"/>
      <c r="E3157" s="33"/>
      <c r="F3157" s="81">
        <v>41121</v>
      </c>
      <c r="G3157" s="103">
        <v>2.1129999999999999E-3</v>
      </c>
      <c r="H3157" s="103">
        <v>2.7920000000000002E-3</v>
      </c>
      <c r="I3157" s="103">
        <v>5.8099999999999992E-3</v>
      </c>
      <c r="J3157" s="103">
        <v>9.6760000000000006E-3</v>
      </c>
      <c r="K3157" s="103">
        <v>1.4678999999999999E-2</v>
      </c>
    </row>
    <row r="3158" spans="4:11" ht="15.75" customHeight="1" x14ac:dyDescent="0.25">
      <c r="D3158" s="33"/>
      <c r="E3158" s="33"/>
      <c r="F3158" s="81">
        <v>41122</v>
      </c>
      <c r="G3158" s="103">
        <v>2.271E-3</v>
      </c>
      <c r="H3158" s="103">
        <v>3.1119999999999997E-3</v>
      </c>
      <c r="I3158" s="103">
        <v>6.3530000000000001E-3</v>
      </c>
      <c r="J3158" s="103">
        <v>1.0305E-2</v>
      </c>
      <c r="K3158" s="103">
        <v>1.524E-2</v>
      </c>
    </row>
    <row r="3159" spans="4:11" ht="15.75" customHeight="1" x14ac:dyDescent="0.25">
      <c r="D3159" s="33"/>
      <c r="E3159" s="33"/>
      <c r="F3159" s="81">
        <v>41123</v>
      </c>
      <c r="G3159" s="103">
        <v>2.2330000000000002E-3</v>
      </c>
      <c r="H3159" s="103">
        <v>2.9789999999999999E-3</v>
      </c>
      <c r="I3159" s="103">
        <v>6.1140000000000005E-3</v>
      </c>
      <c r="J3159" s="103">
        <v>9.8630000000000002E-3</v>
      </c>
      <c r="K3159" s="103">
        <v>1.4779E-2</v>
      </c>
    </row>
    <row r="3160" spans="4:11" ht="15.75" customHeight="1" x14ac:dyDescent="0.25">
      <c r="D3160" s="33"/>
      <c r="E3160" s="33"/>
      <c r="F3160" s="81">
        <v>41124</v>
      </c>
      <c r="G3160" s="103">
        <v>2.3760000000000001E-3</v>
      </c>
      <c r="H3160" s="103">
        <v>3.2750000000000001E-3</v>
      </c>
      <c r="I3160" s="103">
        <v>6.6439999999999997E-3</v>
      </c>
      <c r="J3160" s="103">
        <v>1.0612E-2</v>
      </c>
      <c r="K3160" s="103">
        <v>1.5630999999999999E-2</v>
      </c>
    </row>
    <row r="3161" spans="4:11" ht="15.75" customHeight="1" x14ac:dyDescent="0.25">
      <c r="D3161" s="33"/>
      <c r="E3161" s="33"/>
      <c r="F3161" s="81">
        <v>41127</v>
      </c>
      <c r="G3161" s="103">
        <v>2.3969999999999998E-3</v>
      </c>
      <c r="H3161" s="103">
        <v>3.2490000000000002E-3</v>
      </c>
      <c r="I3161" s="103">
        <v>6.5169999999999994E-3</v>
      </c>
      <c r="J3161" s="103">
        <v>1.0565999999999999E-2</v>
      </c>
      <c r="K3161" s="103">
        <v>1.5664000000000001E-2</v>
      </c>
    </row>
    <row r="3162" spans="4:11" ht="15.75" customHeight="1" x14ac:dyDescent="0.25">
      <c r="D3162" s="33"/>
      <c r="E3162" s="33"/>
      <c r="F3162" s="81">
        <v>41128</v>
      </c>
      <c r="G3162" s="103">
        <v>2.637E-3</v>
      </c>
      <c r="H3162" s="103">
        <v>3.6249999999999998E-3</v>
      </c>
      <c r="I3162" s="103">
        <v>7.0479999999999996E-3</v>
      </c>
      <c r="J3162" s="103">
        <v>1.1176999999999999E-2</v>
      </c>
      <c r="K3162" s="103">
        <v>1.6283000000000002E-2</v>
      </c>
    </row>
    <row r="3163" spans="4:11" ht="15.75" customHeight="1" x14ac:dyDescent="0.25">
      <c r="D3163" s="33"/>
      <c r="E3163" s="33"/>
      <c r="F3163" s="81">
        <v>41129</v>
      </c>
      <c r="G3163" s="103">
        <v>2.7179999999999999E-3</v>
      </c>
      <c r="H3163" s="103">
        <v>3.8629999999999997E-3</v>
      </c>
      <c r="I3163" s="103">
        <v>7.2579999999999997E-3</v>
      </c>
      <c r="J3163" s="103">
        <v>1.1367E-2</v>
      </c>
      <c r="K3163" s="103">
        <v>1.6490999999999999E-2</v>
      </c>
    </row>
    <row r="3164" spans="4:11" ht="15.75" customHeight="1" x14ac:dyDescent="0.25">
      <c r="D3164" s="33"/>
      <c r="E3164" s="33"/>
      <c r="F3164" s="81">
        <v>41130</v>
      </c>
      <c r="G3164" s="103">
        <v>2.7200000000000002E-3</v>
      </c>
      <c r="H3164" s="103">
        <v>3.8369999999999997E-3</v>
      </c>
      <c r="I3164" s="103">
        <v>7.2919999999999999E-3</v>
      </c>
      <c r="J3164" s="103">
        <v>1.1391E-2</v>
      </c>
      <c r="K3164" s="103">
        <v>1.6881E-2</v>
      </c>
    </row>
    <row r="3165" spans="4:11" ht="15.75" customHeight="1" x14ac:dyDescent="0.25">
      <c r="D3165" s="33"/>
      <c r="E3165" s="33"/>
      <c r="F3165" s="81">
        <v>41131</v>
      </c>
      <c r="G3165" s="103">
        <v>2.6059999999999998E-3</v>
      </c>
      <c r="H3165" s="103">
        <v>3.679E-3</v>
      </c>
      <c r="I3165" s="103">
        <v>7.0689999999999998E-3</v>
      </c>
      <c r="J3165" s="103">
        <v>1.1158E-2</v>
      </c>
      <c r="K3165" s="103">
        <v>1.6573000000000001E-2</v>
      </c>
    </row>
    <row r="3166" spans="4:11" ht="15.75" customHeight="1" x14ac:dyDescent="0.25">
      <c r="D3166" s="33"/>
      <c r="E3166" s="33"/>
      <c r="F3166" s="81">
        <v>41134</v>
      </c>
      <c r="G3166" s="103">
        <v>2.6479999999999997E-3</v>
      </c>
      <c r="H3166" s="103">
        <v>3.679E-3</v>
      </c>
      <c r="I3166" s="103">
        <v>7.0699999999999999E-3</v>
      </c>
      <c r="J3166" s="103">
        <v>1.123E-2</v>
      </c>
      <c r="K3166" s="103">
        <v>1.6642000000000001E-2</v>
      </c>
    </row>
    <row r="3167" spans="4:11" ht="15.75" customHeight="1" x14ac:dyDescent="0.25">
      <c r="D3167" s="33"/>
      <c r="E3167" s="33"/>
      <c r="F3167" s="81">
        <v>41135</v>
      </c>
      <c r="G3167" s="103">
        <v>2.7500000000000003E-3</v>
      </c>
      <c r="H3167" s="103">
        <v>3.9160000000000002E-3</v>
      </c>
      <c r="I3167" s="103">
        <v>7.5079999999999999E-3</v>
      </c>
      <c r="J3167" s="103">
        <v>1.1846000000000001E-2</v>
      </c>
      <c r="K3167" s="103">
        <v>1.7378000000000001E-2</v>
      </c>
    </row>
    <row r="3168" spans="4:11" ht="15.75" customHeight="1" x14ac:dyDescent="0.25">
      <c r="D3168" s="33"/>
      <c r="E3168" s="33"/>
      <c r="F3168" s="81">
        <v>41136</v>
      </c>
      <c r="G3168" s="103">
        <v>2.8530000000000001E-3</v>
      </c>
      <c r="H3168" s="103">
        <v>4.1799999999999997E-3</v>
      </c>
      <c r="I3168" s="103">
        <v>8.012E-3</v>
      </c>
      <c r="J3168" s="103">
        <v>1.2514000000000001E-2</v>
      </c>
      <c r="K3168" s="103">
        <v>1.8154999999999998E-2</v>
      </c>
    </row>
    <row r="3169" spans="4:11" ht="15.75" customHeight="1" x14ac:dyDescent="0.25">
      <c r="D3169" s="33"/>
      <c r="E3169" s="33"/>
      <c r="F3169" s="81">
        <v>41137</v>
      </c>
      <c r="G3169" s="103">
        <v>2.9149999999999996E-3</v>
      </c>
      <c r="H3169" s="103">
        <v>4.235E-3</v>
      </c>
      <c r="I3169" s="103">
        <v>8.1759999999999992E-3</v>
      </c>
      <c r="J3169" s="103">
        <v>1.2754000000000001E-2</v>
      </c>
      <c r="K3169" s="103">
        <v>1.8346000000000001E-2</v>
      </c>
    </row>
    <row r="3170" spans="4:11" ht="15.75" customHeight="1" x14ac:dyDescent="0.25">
      <c r="D3170" s="33"/>
      <c r="E3170" s="33"/>
      <c r="F3170" s="81">
        <v>41138</v>
      </c>
      <c r="G3170" s="103">
        <v>2.862E-3</v>
      </c>
      <c r="H3170" s="103">
        <v>4.1339999999999997E-3</v>
      </c>
      <c r="I3170" s="103">
        <v>7.9539999999999993E-3</v>
      </c>
      <c r="J3170" s="103">
        <v>1.2519000000000001E-2</v>
      </c>
      <c r="K3170" s="103">
        <v>1.8105E-2</v>
      </c>
    </row>
    <row r="3171" spans="4:11" ht="15.75" customHeight="1" x14ac:dyDescent="0.25">
      <c r="D3171" s="33"/>
      <c r="E3171" s="33"/>
      <c r="F3171" s="81">
        <v>41141</v>
      </c>
      <c r="G3171" s="103">
        <v>2.8239999999999997E-3</v>
      </c>
      <c r="H3171" s="103">
        <v>4.0560000000000006E-3</v>
      </c>
      <c r="I3171" s="103">
        <v>7.8739999999999991E-3</v>
      </c>
      <c r="J3171" s="103">
        <v>1.2473000000000001E-2</v>
      </c>
      <c r="K3171" s="103">
        <v>1.8053E-2</v>
      </c>
    </row>
    <row r="3172" spans="4:11" ht="15.75" customHeight="1" x14ac:dyDescent="0.25">
      <c r="D3172" s="33"/>
      <c r="E3172" s="33"/>
      <c r="F3172" s="81">
        <v>41142</v>
      </c>
      <c r="G3172" s="103">
        <v>2.8660000000000001E-3</v>
      </c>
      <c r="H3172" s="103">
        <v>4.084E-3</v>
      </c>
      <c r="I3172" s="103">
        <v>7.8750000000000001E-3</v>
      </c>
      <c r="J3172" s="103">
        <v>1.2426E-2</v>
      </c>
      <c r="K3172" s="103">
        <v>1.7984E-2</v>
      </c>
    </row>
    <row r="3173" spans="4:11" ht="15.75" customHeight="1" x14ac:dyDescent="0.25">
      <c r="D3173" s="33"/>
      <c r="E3173" s="33"/>
      <c r="F3173" s="81">
        <v>41143</v>
      </c>
      <c r="G3173" s="103">
        <v>2.5850000000000001E-3</v>
      </c>
      <c r="H3173" s="103">
        <v>3.5820000000000001E-3</v>
      </c>
      <c r="I3173" s="103">
        <v>6.9350000000000002E-3</v>
      </c>
      <c r="J3173" s="103">
        <v>1.1332999999999999E-2</v>
      </c>
      <c r="K3173" s="103">
        <v>1.6916E-2</v>
      </c>
    </row>
    <row r="3174" spans="4:11" ht="15.75" customHeight="1" x14ac:dyDescent="0.25">
      <c r="D3174" s="33"/>
      <c r="E3174" s="33"/>
      <c r="F3174" s="81">
        <v>41144</v>
      </c>
      <c r="G3174" s="103">
        <v>2.5869999999999999E-3</v>
      </c>
      <c r="H3174" s="103">
        <v>3.5570000000000003E-3</v>
      </c>
      <c r="I3174" s="103">
        <v>6.9520000000000007E-3</v>
      </c>
      <c r="J3174" s="103">
        <v>1.1238999999999999E-2</v>
      </c>
      <c r="K3174" s="103">
        <v>1.6778999999999999E-2</v>
      </c>
    </row>
    <row r="3175" spans="4:11" ht="15.75" customHeight="1" x14ac:dyDescent="0.25">
      <c r="D3175" s="33"/>
      <c r="E3175" s="33"/>
      <c r="F3175" s="81">
        <v>41145</v>
      </c>
      <c r="G3175" s="103">
        <v>2.6740000000000002E-3</v>
      </c>
      <c r="H3175" s="103">
        <v>3.666E-3</v>
      </c>
      <c r="I3175" s="103">
        <v>7.0689999999999998E-3</v>
      </c>
      <c r="J3175" s="103">
        <v>1.1313E-2</v>
      </c>
      <c r="K3175" s="103">
        <v>1.6865000000000002E-2</v>
      </c>
    </row>
    <row r="3176" spans="4:11" ht="15.75" customHeight="1" x14ac:dyDescent="0.25">
      <c r="D3176" s="33"/>
      <c r="E3176" s="33"/>
      <c r="F3176" s="81">
        <v>41148</v>
      </c>
      <c r="G3176" s="103">
        <v>2.6350000000000002E-3</v>
      </c>
      <c r="H3176" s="103">
        <v>3.5610000000000004E-3</v>
      </c>
      <c r="I3176" s="103">
        <v>6.842E-3</v>
      </c>
      <c r="J3176" s="103">
        <v>1.1006E-2</v>
      </c>
      <c r="K3176" s="103">
        <v>1.6506E-2</v>
      </c>
    </row>
    <row r="3177" spans="4:11" ht="15.75" customHeight="1" x14ac:dyDescent="0.25">
      <c r="D3177" s="33"/>
      <c r="E3177" s="33"/>
      <c r="F3177" s="81">
        <v>41149</v>
      </c>
      <c r="G3177" s="103">
        <v>2.637E-3</v>
      </c>
      <c r="H3177" s="103">
        <v>3.5620000000000001E-3</v>
      </c>
      <c r="I3177" s="103">
        <v>6.7620000000000006E-3</v>
      </c>
      <c r="J3177" s="103">
        <v>1.0841E-2</v>
      </c>
      <c r="K3177" s="103">
        <v>1.6334999999999999E-2</v>
      </c>
    </row>
    <row r="3178" spans="4:11" ht="15.75" customHeight="1" x14ac:dyDescent="0.25">
      <c r="D3178" s="33"/>
      <c r="E3178" s="33"/>
      <c r="F3178" s="81">
        <v>41150</v>
      </c>
      <c r="G3178" s="103">
        <v>2.696E-3</v>
      </c>
      <c r="H3178" s="103">
        <v>3.5890000000000002E-3</v>
      </c>
      <c r="I3178" s="103">
        <v>6.7789999999999994E-3</v>
      </c>
      <c r="J3178" s="103">
        <v>1.0936E-2</v>
      </c>
      <c r="K3178" s="103">
        <v>1.6506E-2</v>
      </c>
    </row>
    <row r="3179" spans="4:11" ht="15.75" customHeight="1" x14ac:dyDescent="0.25">
      <c r="D3179" s="33"/>
      <c r="E3179" s="33"/>
      <c r="F3179" s="81">
        <v>41151</v>
      </c>
      <c r="G3179" s="103">
        <v>2.539E-3</v>
      </c>
      <c r="H3179" s="103">
        <v>3.3769999999999998E-3</v>
      </c>
      <c r="I3179" s="103">
        <v>6.6319999999999999E-3</v>
      </c>
      <c r="J3179" s="103">
        <v>1.0652999999999999E-2</v>
      </c>
      <c r="K3179" s="103">
        <v>1.6233000000000001E-2</v>
      </c>
    </row>
    <row r="3180" spans="4:11" ht="15.75" customHeight="1" x14ac:dyDescent="0.25">
      <c r="D3180" s="33"/>
      <c r="E3180" s="33"/>
      <c r="F3180" s="81">
        <v>41152</v>
      </c>
      <c r="G3180" s="103">
        <v>2.2049999999999999E-3</v>
      </c>
      <c r="H3180" s="103">
        <v>2.8999999999999998E-3</v>
      </c>
      <c r="I3180" s="103">
        <v>5.8999999999999999E-3</v>
      </c>
      <c r="J3180" s="103">
        <v>9.9539999999999993E-3</v>
      </c>
      <c r="K3180" s="103">
        <v>1.5484E-2</v>
      </c>
    </row>
    <row r="3181" spans="4:11" ht="15.75" customHeight="1" x14ac:dyDescent="0.25">
      <c r="D3181" s="33"/>
      <c r="E3181" s="33"/>
      <c r="F3181" s="81">
        <v>41156</v>
      </c>
      <c r="G3181" s="103">
        <v>2.3029999999999999E-3</v>
      </c>
      <c r="H3181" s="103">
        <v>3.0340000000000002E-3</v>
      </c>
      <c r="I3181" s="103">
        <v>6.1380000000000002E-3</v>
      </c>
      <c r="J3181" s="103">
        <v>1.0279E-2</v>
      </c>
      <c r="K3181" s="103">
        <v>1.5722E-2</v>
      </c>
    </row>
    <row r="3182" spans="4:11" ht="15.75" customHeight="1" x14ac:dyDescent="0.25">
      <c r="D3182" s="33"/>
      <c r="E3182" s="33"/>
      <c r="F3182" s="81">
        <v>41157</v>
      </c>
      <c r="G3182" s="103">
        <v>2.3419999999999999E-3</v>
      </c>
      <c r="H3182" s="103">
        <v>3.0609999999999999E-3</v>
      </c>
      <c r="I3182" s="103">
        <v>6.2180000000000004E-3</v>
      </c>
      <c r="J3182" s="103">
        <v>1.0465E-2</v>
      </c>
      <c r="K3182" s="103">
        <v>1.5960000000000002E-2</v>
      </c>
    </row>
    <row r="3183" spans="4:11" ht="15.75" customHeight="1" x14ac:dyDescent="0.25">
      <c r="D3183" s="33"/>
      <c r="E3183" s="33"/>
      <c r="F3183" s="81">
        <v>41158</v>
      </c>
      <c r="G3183" s="103">
        <v>2.5790000000000001E-3</v>
      </c>
      <c r="H3183" s="103">
        <v>3.4360000000000003E-3</v>
      </c>
      <c r="I3183" s="103">
        <v>6.777E-3</v>
      </c>
      <c r="J3183" s="103">
        <v>1.119E-2</v>
      </c>
      <c r="K3183" s="103">
        <v>1.6781000000000001E-2</v>
      </c>
    </row>
    <row r="3184" spans="4:11" ht="15.75" customHeight="1" x14ac:dyDescent="0.25">
      <c r="D3184" s="33"/>
      <c r="E3184" s="33"/>
      <c r="F3184" s="81">
        <v>41159</v>
      </c>
      <c r="G3184" s="103">
        <v>2.5000000000000001E-3</v>
      </c>
      <c r="H3184" s="103">
        <v>3.251E-3</v>
      </c>
      <c r="I3184" s="103">
        <v>6.4419999999999998E-3</v>
      </c>
      <c r="J3184" s="103">
        <v>1.0887000000000001E-2</v>
      </c>
      <c r="K3184" s="103">
        <v>1.6677999999999998E-2</v>
      </c>
    </row>
    <row r="3185" spans="4:11" ht="15.75" customHeight="1" x14ac:dyDescent="0.25">
      <c r="D3185" s="33"/>
      <c r="E3185" s="33"/>
      <c r="F3185" s="81">
        <v>41162</v>
      </c>
      <c r="G3185" s="103">
        <v>2.4599999999999999E-3</v>
      </c>
      <c r="H3185" s="103">
        <v>3.225E-3</v>
      </c>
      <c r="I3185" s="103">
        <v>6.378E-3</v>
      </c>
      <c r="J3185" s="103">
        <v>1.0792999999999999E-2</v>
      </c>
      <c r="K3185" s="103">
        <v>1.6541E-2</v>
      </c>
    </row>
    <row r="3186" spans="4:11" ht="15.75" customHeight="1" x14ac:dyDescent="0.25">
      <c r="D3186" s="33"/>
      <c r="E3186" s="33"/>
      <c r="F3186" s="81">
        <v>41163</v>
      </c>
      <c r="G3186" s="103">
        <v>2.4599999999999999E-3</v>
      </c>
      <c r="H3186" s="103">
        <v>3.225E-3</v>
      </c>
      <c r="I3186" s="103">
        <v>6.6340000000000001E-3</v>
      </c>
      <c r="J3186" s="103">
        <v>1.1192000000000001E-2</v>
      </c>
      <c r="K3186" s="103">
        <v>1.7004999999999999E-2</v>
      </c>
    </row>
    <row r="3187" spans="4:11" ht="15.75" customHeight="1" x14ac:dyDescent="0.25">
      <c r="D3187" s="33"/>
      <c r="E3187" s="33"/>
      <c r="F3187" s="81">
        <v>41164</v>
      </c>
      <c r="G3187" s="103">
        <v>2.4199999999999998E-3</v>
      </c>
      <c r="H3187" s="103">
        <v>3.3400000000000001E-3</v>
      </c>
      <c r="I3187" s="103">
        <v>6.9069999999999999E-3</v>
      </c>
      <c r="J3187" s="103">
        <v>1.1616E-2</v>
      </c>
      <c r="K3187" s="103">
        <v>1.7576000000000001E-2</v>
      </c>
    </row>
    <row r="3188" spans="4:11" ht="15.75" customHeight="1" x14ac:dyDescent="0.25">
      <c r="D3188" s="33"/>
      <c r="E3188" s="33"/>
      <c r="F3188" s="81">
        <v>41165</v>
      </c>
      <c r="G3188" s="103">
        <v>2.3400000000000001E-3</v>
      </c>
      <c r="H3188" s="103">
        <v>3.1819999999999999E-3</v>
      </c>
      <c r="I3188" s="103">
        <v>6.4259999999999994E-3</v>
      </c>
      <c r="J3188" s="103">
        <v>1.1029000000000001E-2</v>
      </c>
      <c r="K3188" s="103">
        <v>1.7230000000000002E-2</v>
      </c>
    </row>
    <row r="3189" spans="4:11" ht="15.75" customHeight="1" x14ac:dyDescent="0.25">
      <c r="D3189" s="33"/>
      <c r="E3189" s="33"/>
      <c r="F3189" s="81">
        <v>41166</v>
      </c>
      <c r="G3189" s="103">
        <v>2.5000000000000001E-3</v>
      </c>
      <c r="H3189" s="103">
        <v>3.5239999999999998E-3</v>
      </c>
      <c r="I3189" s="103">
        <v>7.1340000000000006E-3</v>
      </c>
      <c r="J3189" s="103">
        <v>1.2257000000000001E-2</v>
      </c>
      <c r="K3189" s="103">
        <v>1.866E-2</v>
      </c>
    </row>
    <row r="3190" spans="4:11" ht="15.75" customHeight="1" x14ac:dyDescent="0.25">
      <c r="D3190" s="33"/>
      <c r="E3190" s="33"/>
      <c r="F3190" s="81">
        <v>41169</v>
      </c>
      <c r="G3190" s="103">
        <v>2.5400000000000002E-3</v>
      </c>
      <c r="H3190" s="103">
        <v>3.5770000000000003E-3</v>
      </c>
      <c r="I3190" s="103">
        <v>7.1830000000000001E-3</v>
      </c>
      <c r="J3190" s="103">
        <v>1.2163E-2</v>
      </c>
      <c r="K3190" s="103">
        <v>1.8415000000000001E-2</v>
      </c>
    </row>
    <row r="3191" spans="4:11" ht="15.75" customHeight="1" x14ac:dyDescent="0.25">
      <c r="D3191" s="33"/>
      <c r="E3191" s="33"/>
      <c r="F3191" s="81">
        <v>41170</v>
      </c>
      <c r="G3191" s="103">
        <v>2.5400000000000002E-3</v>
      </c>
      <c r="H3191" s="103">
        <v>3.473E-3</v>
      </c>
      <c r="I3191" s="103">
        <v>6.9899999999999997E-3</v>
      </c>
      <c r="J3191" s="103">
        <v>1.188E-2</v>
      </c>
      <c r="K3191" s="103">
        <v>1.8083000000000002E-2</v>
      </c>
    </row>
    <row r="3192" spans="4:11" ht="15.75" customHeight="1" x14ac:dyDescent="0.25">
      <c r="D3192" s="33"/>
      <c r="E3192" s="33"/>
      <c r="F3192" s="81">
        <v>41171</v>
      </c>
      <c r="G3192" s="103">
        <v>2.581E-3</v>
      </c>
      <c r="H3192" s="103">
        <v>3.4999999999999996E-3</v>
      </c>
      <c r="I3192" s="103">
        <v>6.8289999999999991E-3</v>
      </c>
      <c r="J3192" s="103">
        <v>1.1573E-2</v>
      </c>
      <c r="K3192" s="103">
        <v>1.7718000000000001E-2</v>
      </c>
    </row>
    <row r="3193" spans="4:11" ht="15.75" customHeight="1" x14ac:dyDescent="0.25">
      <c r="D3193" s="33"/>
      <c r="E3193" s="33"/>
      <c r="F3193" s="81">
        <v>41172</v>
      </c>
      <c r="G3193" s="103">
        <v>2.581E-3</v>
      </c>
      <c r="H3193" s="103">
        <v>3.5539999999999999E-3</v>
      </c>
      <c r="I3193" s="103">
        <v>6.8779999999999996E-3</v>
      </c>
      <c r="J3193" s="103">
        <v>1.1526000000000002E-2</v>
      </c>
      <c r="K3193" s="103">
        <v>1.7639999999999999E-2</v>
      </c>
    </row>
    <row r="3194" spans="4:11" ht="15.75" customHeight="1" x14ac:dyDescent="0.25">
      <c r="D3194" s="33"/>
      <c r="E3194" s="33"/>
      <c r="F3194" s="81">
        <v>41173</v>
      </c>
      <c r="G3194" s="103">
        <v>2.581E-3</v>
      </c>
      <c r="H3194" s="103">
        <v>3.4510000000000001E-3</v>
      </c>
      <c r="I3194" s="103">
        <v>6.7010000000000004E-3</v>
      </c>
      <c r="J3194" s="103">
        <v>1.1292E-2</v>
      </c>
      <c r="K3194" s="103">
        <v>1.7527999999999998E-2</v>
      </c>
    </row>
    <row r="3195" spans="4:11" ht="15.75" customHeight="1" x14ac:dyDescent="0.25">
      <c r="D3195" s="33"/>
      <c r="E3195" s="33"/>
      <c r="F3195" s="81">
        <v>41176</v>
      </c>
      <c r="G3195" s="103">
        <v>2.581E-3</v>
      </c>
      <c r="H3195" s="103">
        <v>3.3989999999999997E-3</v>
      </c>
      <c r="I3195" s="103">
        <v>6.5080000000000008E-3</v>
      </c>
      <c r="J3195" s="103">
        <v>1.0914999999999999E-2</v>
      </c>
      <c r="K3195" s="103">
        <v>1.7094000000000002E-2</v>
      </c>
    </row>
    <row r="3196" spans="4:11" ht="15.75" customHeight="1" x14ac:dyDescent="0.25">
      <c r="D3196" s="33"/>
      <c r="E3196" s="33"/>
      <c r="F3196" s="81">
        <v>41177</v>
      </c>
      <c r="G3196" s="103">
        <v>2.6219999999999998E-3</v>
      </c>
      <c r="H3196" s="103">
        <v>3.4000000000000002E-3</v>
      </c>
      <c r="I3196" s="103">
        <v>6.4270000000000004E-3</v>
      </c>
      <c r="J3196" s="103">
        <v>1.0632999999999998E-2</v>
      </c>
      <c r="K3196" s="103">
        <v>1.6662E-2</v>
      </c>
    </row>
    <row r="3197" spans="4:11" ht="15.75" customHeight="1" x14ac:dyDescent="0.25">
      <c r="D3197" s="33"/>
      <c r="E3197" s="33"/>
      <c r="F3197" s="81">
        <v>41178</v>
      </c>
      <c r="G3197" s="103">
        <v>2.5779999999999996E-3</v>
      </c>
      <c r="H3197" s="103">
        <v>3.3210000000000002E-3</v>
      </c>
      <c r="I3197" s="103">
        <v>6.0560000000000006E-3</v>
      </c>
      <c r="J3197" s="103">
        <v>1.014E-2</v>
      </c>
      <c r="K3197" s="103">
        <v>1.6094999999999998E-2</v>
      </c>
    </row>
    <row r="3198" spans="4:11" ht="15.75" customHeight="1" x14ac:dyDescent="0.25">
      <c r="D3198" s="33"/>
      <c r="E3198" s="33"/>
      <c r="F3198" s="81">
        <v>41179</v>
      </c>
      <c r="G3198" s="103">
        <v>2.5000000000000001E-3</v>
      </c>
      <c r="H3198" s="103">
        <v>3.2950000000000002E-3</v>
      </c>
      <c r="I3198" s="103">
        <v>6.4409999999999997E-3</v>
      </c>
      <c r="J3198" s="103">
        <v>1.0468999999999999E-2</v>
      </c>
      <c r="K3198" s="103">
        <v>1.6541999999999998E-2</v>
      </c>
    </row>
    <row r="3199" spans="4:11" ht="15.75" customHeight="1" x14ac:dyDescent="0.25">
      <c r="D3199" s="33"/>
      <c r="E3199" s="33"/>
      <c r="F3199" s="81">
        <v>41180</v>
      </c>
      <c r="G3199" s="103">
        <v>2.3040000000000001E-3</v>
      </c>
      <c r="H3199" s="103">
        <v>3.058E-3</v>
      </c>
      <c r="I3199" s="103">
        <v>6.2500000000000003E-3</v>
      </c>
      <c r="J3199" s="103">
        <v>1.0487999999999999E-2</v>
      </c>
      <c r="K3199" s="103">
        <v>1.6334999999999999E-2</v>
      </c>
    </row>
    <row r="3200" spans="4:11" ht="15.75" customHeight="1" x14ac:dyDescent="0.25">
      <c r="D3200" s="33"/>
      <c r="E3200" s="33"/>
      <c r="F3200" s="81">
        <v>41183</v>
      </c>
      <c r="G3200" s="103">
        <v>2.343E-3</v>
      </c>
      <c r="H3200" s="103">
        <v>3.058E-3</v>
      </c>
      <c r="I3200" s="103">
        <v>6.202E-3</v>
      </c>
      <c r="J3200" s="103">
        <v>1.0441000000000001E-2</v>
      </c>
      <c r="K3200" s="103">
        <v>1.6249E-2</v>
      </c>
    </row>
    <row r="3201" spans="4:11" ht="15.75" customHeight="1" x14ac:dyDescent="0.25">
      <c r="D3201" s="33"/>
      <c r="E3201" s="33"/>
      <c r="F3201" s="81">
        <v>41184</v>
      </c>
      <c r="G3201" s="103">
        <v>2.343E-3</v>
      </c>
      <c r="H3201" s="103">
        <v>3.0590000000000001E-3</v>
      </c>
      <c r="I3201" s="103">
        <v>6.1390000000000004E-3</v>
      </c>
      <c r="J3201" s="103">
        <v>1.0348E-2</v>
      </c>
      <c r="K3201" s="103">
        <v>1.6198000000000001E-2</v>
      </c>
    </row>
    <row r="3202" spans="4:11" ht="15.75" customHeight="1" x14ac:dyDescent="0.25">
      <c r="D3202" s="33"/>
      <c r="E3202" s="33"/>
      <c r="F3202" s="81">
        <v>41185</v>
      </c>
      <c r="G3202" s="103">
        <v>2.3029999999999999E-3</v>
      </c>
      <c r="H3202" s="103">
        <v>3.006E-3</v>
      </c>
      <c r="I3202" s="103">
        <v>5.9950000000000003E-3</v>
      </c>
      <c r="J3202" s="103">
        <v>1.0161999999999999E-2</v>
      </c>
      <c r="K3202" s="103">
        <v>1.6146000000000001E-2</v>
      </c>
    </row>
    <row r="3203" spans="4:11" ht="15.75" customHeight="1" x14ac:dyDescent="0.25">
      <c r="D3203" s="33"/>
      <c r="E3203" s="33"/>
      <c r="F3203" s="81">
        <v>41186</v>
      </c>
      <c r="G3203" s="103">
        <v>2.421E-3</v>
      </c>
      <c r="H3203" s="103">
        <v>3.1669999999999997E-3</v>
      </c>
      <c r="I3203" s="103">
        <v>6.3139999999999993E-3</v>
      </c>
      <c r="J3203" s="103">
        <v>1.0674999999999999E-2</v>
      </c>
      <c r="K3203" s="103">
        <v>1.6732E-2</v>
      </c>
    </row>
    <row r="3204" spans="4:11" ht="15.75" customHeight="1" x14ac:dyDescent="0.25">
      <c r="D3204" s="33"/>
      <c r="E3204" s="33"/>
      <c r="F3204" s="81">
        <v>41187</v>
      </c>
      <c r="G3204" s="103">
        <v>2.5790000000000001E-3</v>
      </c>
      <c r="H3204" s="103">
        <v>3.411E-3</v>
      </c>
      <c r="I3204" s="103">
        <v>6.7459999999999994E-3</v>
      </c>
      <c r="J3204" s="103">
        <v>1.1331000000000001E-2</v>
      </c>
      <c r="K3204" s="103">
        <v>1.7427999999999999E-2</v>
      </c>
    </row>
    <row r="3205" spans="4:11" ht="15.75" customHeight="1" x14ac:dyDescent="0.25">
      <c r="D3205" s="33"/>
      <c r="E3205" s="33"/>
      <c r="F3205" s="81">
        <v>41191</v>
      </c>
      <c r="G3205" s="103">
        <v>2.5790000000000001E-3</v>
      </c>
      <c r="H3205" s="103">
        <v>3.4120000000000001E-3</v>
      </c>
      <c r="I3205" s="103">
        <v>6.6020000000000002E-3</v>
      </c>
      <c r="J3205" s="103">
        <v>1.1049999999999999E-2</v>
      </c>
      <c r="K3205" s="103">
        <v>1.7132000000000001E-2</v>
      </c>
    </row>
    <row r="3206" spans="4:11" ht="15.75" customHeight="1" x14ac:dyDescent="0.25">
      <c r="D3206" s="33"/>
      <c r="E3206" s="33"/>
      <c r="F3206" s="81">
        <v>41192</v>
      </c>
      <c r="G3206" s="103">
        <v>2.5990000000000002E-3</v>
      </c>
      <c r="H3206" s="103">
        <v>3.4429999999999999E-3</v>
      </c>
      <c r="I3206" s="103">
        <v>6.4900000000000001E-3</v>
      </c>
      <c r="J3206" s="103">
        <v>1.0723E-2</v>
      </c>
      <c r="K3206" s="103">
        <v>1.6742E-2</v>
      </c>
    </row>
    <row r="3207" spans="4:11" ht="15.75" customHeight="1" x14ac:dyDescent="0.25">
      <c r="D3207" s="33"/>
      <c r="E3207" s="33"/>
      <c r="F3207" s="81">
        <v>41193</v>
      </c>
      <c r="G3207" s="103">
        <v>2.6199999999999999E-3</v>
      </c>
      <c r="H3207" s="103">
        <v>3.4689999999999999E-3</v>
      </c>
      <c r="I3207" s="103">
        <v>6.5859999999999998E-3</v>
      </c>
      <c r="J3207" s="103">
        <v>1.0817E-2</v>
      </c>
      <c r="K3207" s="103">
        <v>1.6698999999999999E-2</v>
      </c>
    </row>
    <row r="3208" spans="4:11" ht="15.75" customHeight="1" x14ac:dyDescent="0.25">
      <c r="D3208" s="33"/>
      <c r="E3208" s="33"/>
      <c r="F3208" s="81">
        <v>41194</v>
      </c>
      <c r="G3208" s="103">
        <v>2.5999999999999999E-3</v>
      </c>
      <c r="H3208" s="103">
        <v>3.4689999999999999E-3</v>
      </c>
      <c r="I3208" s="103">
        <v>6.5869999999999991E-3</v>
      </c>
      <c r="J3208" s="103">
        <v>1.0770999999999999E-2</v>
      </c>
      <c r="K3208" s="103">
        <v>1.6559999999999998E-2</v>
      </c>
    </row>
    <row r="3209" spans="4:11" ht="15.75" customHeight="1" x14ac:dyDescent="0.25">
      <c r="D3209" s="33"/>
      <c r="E3209" s="33"/>
      <c r="F3209" s="81">
        <v>41197</v>
      </c>
      <c r="G3209" s="103">
        <v>2.5800000000000003E-3</v>
      </c>
      <c r="H3209" s="103">
        <v>3.444E-3</v>
      </c>
      <c r="I3209" s="103">
        <v>6.5869999999999991E-3</v>
      </c>
      <c r="J3209" s="103">
        <v>1.0818000000000001E-2</v>
      </c>
      <c r="K3209" s="103">
        <v>1.6629999999999999E-2</v>
      </c>
    </row>
    <row r="3210" spans="4:11" ht="15.75" customHeight="1" x14ac:dyDescent="0.25">
      <c r="D3210" s="33"/>
      <c r="E3210" s="33"/>
      <c r="F3210" s="81">
        <v>41198</v>
      </c>
      <c r="G3210" s="103">
        <v>2.66E-3</v>
      </c>
      <c r="H3210" s="103">
        <v>3.6030000000000003E-3</v>
      </c>
      <c r="I3210" s="103">
        <v>6.9089999999999993E-3</v>
      </c>
      <c r="J3210" s="103">
        <v>1.1358999999999999E-2</v>
      </c>
      <c r="K3210" s="103">
        <v>1.7186E-2</v>
      </c>
    </row>
    <row r="3211" spans="4:11" ht="15.75" customHeight="1" x14ac:dyDescent="0.25">
      <c r="D3211" s="33"/>
      <c r="E3211" s="33"/>
      <c r="F3211" s="81">
        <v>41199</v>
      </c>
      <c r="G3211" s="103">
        <v>2.9420000000000002E-3</v>
      </c>
      <c r="H3211" s="103">
        <v>4.078E-3</v>
      </c>
      <c r="I3211" s="103">
        <v>7.7649999999999993E-3</v>
      </c>
      <c r="J3211" s="103">
        <v>1.2353000000000001E-2</v>
      </c>
      <c r="K3211" s="103">
        <v>1.8185E-2</v>
      </c>
    </row>
    <row r="3212" spans="4:11" ht="15.75" customHeight="1" x14ac:dyDescent="0.25">
      <c r="D3212" s="33"/>
      <c r="E3212" s="33"/>
      <c r="F3212" s="81">
        <v>41200</v>
      </c>
      <c r="G3212" s="103">
        <v>2.983E-3</v>
      </c>
      <c r="H3212" s="103">
        <v>4.1060000000000003E-3</v>
      </c>
      <c r="I3212" s="103">
        <v>7.8630000000000002E-3</v>
      </c>
      <c r="J3212" s="103">
        <v>1.2496E-2</v>
      </c>
      <c r="K3212" s="103">
        <v>1.8343999999999999E-2</v>
      </c>
    </row>
    <row r="3213" spans="4:11" ht="15.75" customHeight="1" x14ac:dyDescent="0.25">
      <c r="D3213" s="33"/>
      <c r="E3213" s="33"/>
      <c r="F3213" s="81">
        <v>41201</v>
      </c>
      <c r="G3213" s="103">
        <v>2.9449999999999997E-3</v>
      </c>
      <c r="H3213" s="103">
        <v>4.0309999999999999E-3</v>
      </c>
      <c r="I3213" s="103">
        <v>7.476E-3</v>
      </c>
      <c r="J3213" s="103">
        <v>1.1881999999999998E-2</v>
      </c>
      <c r="K3213" s="103">
        <v>1.7632999999999999E-2</v>
      </c>
    </row>
    <row r="3214" spans="4:11" ht="15.75" customHeight="1" x14ac:dyDescent="0.25">
      <c r="D3214" s="33"/>
      <c r="E3214" s="33"/>
      <c r="F3214" s="81">
        <v>41204</v>
      </c>
      <c r="G3214" s="103">
        <v>3.0669999999999998E-3</v>
      </c>
      <c r="H3214" s="103">
        <v>4.2180000000000004E-3</v>
      </c>
      <c r="I3214" s="103">
        <v>7.8829999999999994E-3</v>
      </c>
      <c r="J3214" s="103">
        <v>1.2428E-2</v>
      </c>
      <c r="K3214" s="103">
        <v>1.8133999999999997E-2</v>
      </c>
    </row>
    <row r="3215" spans="4:11" ht="15.75" customHeight="1" x14ac:dyDescent="0.25">
      <c r="D3215" s="33"/>
      <c r="E3215" s="33"/>
      <c r="F3215" s="81">
        <v>41205</v>
      </c>
      <c r="G3215" s="103">
        <v>2.8649999999999999E-3</v>
      </c>
      <c r="H3215" s="103">
        <v>4.0070000000000001E-3</v>
      </c>
      <c r="I3215" s="103">
        <v>7.5429999999999994E-3</v>
      </c>
      <c r="J3215" s="103">
        <v>1.1907000000000001E-2</v>
      </c>
      <c r="K3215" s="103">
        <v>1.7572000000000001E-2</v>
      </c>
    </row>
    <row r="3216" spans="4:11" ht="15.75" customHeight="1" x14ac:dyDescent="0.25">
      <c r="D3216" s="33"/>
      <c r="E3216" s="33"/>
      <c r="F3216" s="81">
        <v>41206</v>
      </c>
      <c r="G3216" s="103">
        <v>2.892E-3</v>
      </c>
      <c r="H3216" s="103">
        <v>4.0089999999999995E-3</v>
      </c>
      <c r="I3216" s="103">
        <v>7.5760000000000003E-3</v>
      </c>
      <c r="J3216" s="103">
        <v>1.2097E-2</v>
      </c>
      <c r="K3216" s="103">
        <v>1.7888999999999999E-2</v>
      </c>
    </row>
    <row r="3217" spans="4:11" ht="15.75" customHeight="1" x14ac:dyDescent="0.25">
      <c r="D3217" s="33"/>
      <c r="E3217" s="33"/>
      <c r="F3217" s="81">
        <v>41207</v>
      </c>
      <c r="G3217" s="103">
        <v>3.1080000000000001E-3</v>
      </c>
      <c r="H3217" s="103">
        <v>4.3550000000000004E-3</v>
      </c>
      <c r="I3217" s="103">
        <v>8.2349999999999993E-3</v>
      </c>
      <c r="J3217" s="103">
        <v>1.2598E-2</v>
      </c>
      <c r="K3217" s="103">
        <v>1.8232999999999999E-2</v>
      </c>
    </row>
    <row r="3218" spans="4:11" ht="15.75" customHeight="1" x14ac:dyDescent="0.25">
      <c r="D3218" s="33"/>
      <c r="E3218" s="33"/>
      <c r="F3218" s="81">
        <v>41208</v>
      </c>
      <c r="G3218" s="103">
        <v>2.97E-3</v>
      </c>
      <c r="H3218" s="103">
        <v>4.0410000000000003E-3</v>
      </c>
      <c r="I3218" s="103">
        <v>7.5960000000000003E-3</v>
      </c>
      <c r="J3218" s="103">
        <v>1.1893000000000001E-2</v>
      </c>
      <c r="K3218" s="103">
        <v>1.7451000000000001E-2</v>
      </c>
    </row>
    <row r="3219" spans="4:11" ht="15.75" customHeight="1" x14ac:dyDescent="0.25">
      <c r="D3219" s="33"/>
      <c r="E3219" s="33"/>
      <c r="F3219" s="81">
        <v>41211</v>
      </c>
      <c r="G3219" s="103">
        <v>2.892E-3</v>
      </c>
      <c r="H3219" s="103">
        <v>3.9620000000000002E-3</v>
      </c>
      <c r="I3219" s="103">
        <v>7.3880000000000005E-3</v>
      </c>
      <c r="J3219" s="103">
        <v>1.1660999999999999E-2</v>
      </c>
      <c r="K3219" s="103">
        <v>1.7188999999999999E-2</v>
      </c>
    </row>
    <row r="3220" spans="4:11" ht="15.75" customHeight="1" x14ac:dyDescent="0.25">
      <c r="D3220" s="33"/>
      <c r="E3220" s="33"/>
      <c r="F3220" s="81">
        <v>41212</v>
      </c>
      <c r="G3220" s="103">
        <v>2.892E-3</v>
      </c>
      <c r="H3220" s="103">
        <v>3.96E-3</v>
      </c>
      <c r="I3220" s="103">
        <v>7.3899999999999999E-3</v>
      </c>
      <c r="J3220" s="103">
        <v>1.1659999999999998E-2</v>
      </c>
      <c r="K3220" s="103">
        <v>1.7188999999999999E-2</v>
      </c>
    </row>
    <row r="3221" spans="4:11" ht="15.75" customHeight="1" x14ac:dyDescent="0.25">
      <c r="D3221" s="33"/>
      <c r="E3221" s="33"/>
      <c r="F3221" s="81">
        <v>41213</v>
      </c>
      <c r="G3221" s="103">
        <v>2.8139999999999997E-3</v>
      </c>
      <c r="H3221" s="103">
        <v>3.8050000000000002E-3</v>
      </c>
      <c r="I3221" s="103">
        <v>7.2130000000000007E-3</v>
      </c>
      <c r="J3221" s="103">
        <v>1.1405E-2</v>
      </c>
      <c r="K3221" s="103">
        <v>1.6900999999999999E-2</v>
      </c>
    </row>
    <row r="3222" spans="4:11" ht="15.75" customHeight="1" x14ac:dyDescent="0.25">
      <c r="D3222" s="33"/>
      <c r="E3222" s="33"/>
      <c r="F3222" s="81">
        <v>41214</v>
      </c>
      <c r="G3222" s="103">
        <v>2.8139999999999997E-3</v>
      </c>
      <c r="H3222" s="103">
        <v>3.8329999999999996E-3</v>
      </c>
      <c r="I3222" s="103">
        <v>7.3720000000000001E-3</v>
      </c>
      <c r="J3222" s="103">
        <v>1.1707E-2</v>
      </c>
      <c r="K3222" s="103">
        <v>1.7242E-2</v>
      </c>
    </row>
    <row r="3223" spans="4:11" ht="15.75" customHeight="1" x14ac:dyDescent="0.25">
      <c r="D3223" s="33"/>
      <c r="E3223" s="33"/>
      <c r="F3223" s="81">
        <v>41215</v>
      </c>
      <c r="G3223" s="103">
        <v>2.8160000000000004E-3</v>
      </c>
      <c r="H3223" s="103">
        <v>3.7830000000000003E-3</v>
      </c>
      <c r="I3223" s="103">
        <v>7.1799999999999998E-3</v>
      </c>
      <c r="J3223" s="103">
        <v>1.1543000000000001E-2</v>
      </c>
      <c r="K3223" s="103">
        <v>1.7146999999999999E-2</v>
      </c>
    </row>
    <row r="3224" spans="4:11" ht="15.75" customHeight="1" x14ac:dyDescent="0.25">
      <c r="D3224" s="33"/>
      <c r="E3224" s="33"/>
      <c r="F3224" s="81">
        <v>41218</v>
      </c>
      <c r="G3224" s="103">
        <v>2.7369999999999998E-3</v>
      </c>
      <c r="H3224" s="103">
        <v>3.7040000000000003E-3</v>
      </c>
      <c r="I3224" s="103">
        <v>7.0049999999999999E-3</v>
      </c>
      <c r="J3224" s="103">
        <v>1.1240000000000002E-2</v>
      </c>
      <c r="K3224" s="103">
        <v>1.6840999999999998E-2</v>
      </c>
    </row>
    <row r="3225" spans="4:11" ht="15.75" customHeight="1" x14ac:dyDescent="0.25">
      <c r="D3225" s="33"/>
      <c r="E3225" s="33"/>
      <c r="F3225" s="81">
        <v>41219</v>
      </c>
      <c r="G3225" s="103">
        <v>3.0149999999999999E-3</v>
      </c>
      <c r="H3225" s="103">
        <v>4.0539999999999994E-3</v>
      </c>
      <c r="I3225" s="103">
        <v>7.548E-3</v>
      </c>
      <c r="J3225" s="103">
        <v>1.1845000000000001E-2</v>
      </c>
      <c r="K3225" s="103">
        <v>1.7506999999999998E-2</v>
      </c>
    </row>
    <row r="3226" spans="4:11" ht="15.75" customHeight="1" x14ac:dyDescent="0.25">
      <c r="D3226" s="33"/>
      <c r="E3226" s="33"/>
      <c r="F3226" s="81">
        <v>41220</v>
      </c>
      <c r="G3226" s="103">
        <v>2.6979999999999999E-3</v>
      </c>
      <c r="H3226" s="103">
        <v>3.6449999999999998E-3</v>
      </c>
      <c r="I3226" s="103">
        <v>6.7650000000000002E-3</v>
      </c>
      <c r="J3226" s="103">
        <v>1.0867999999999999E-2</v>
      </c>
      <c r="K3226" s="103">
        <v>1.6466000000000001E-2</v>
      </c>
    </row>
    <row r="3227" spans="4:11" ht="15.75" customHeight="1" x14ac:dyDescent="0.25">
      <c r="D3227" s="33"/>
      <c r="E3227" s="33"/>
      <c r="F3227" s="81">
        <v>41221</v>
      </c>
      <c r="G3227" s="103">
        <v>2.5790000000000001E-3</v>
      </c>
      <c r="H3227" s="103">
        <v>3.4360000000000003E-3</v>
      </c>
      <c r="I3227" s="103">
        <v>6.3660000000000001E-3</v>
      </c>
      <c r="J3227" s="103">
        <v>1.0289E-2</v>
      </c>
      <c r="K3227" s="103">
        <v>1.6147999999999999E-2</v>
      </c>
    </row>
    <row r="3228" spans="4:11" ht="15.75" customHeight="1" x14ac:dyDescent="0.25">
      <c r="D3228" s="33"/>
      <c r="E3228" s="33"/>
      <c r="F3228" s="81">
        <v>41222</v>
      </c>
      <c r="G3228" s="103">
        <v>2.5800000000000003E-3</v>
      </c>
      <c r="H3228" s="103">
        <v>3.4620000000000002E-3</v>
      </c>
      <c r="I3228" s="103">
        <v>6.3949999999999996E-3</v>
      </c>
      <c r="J3228" s="103">
        <v>1.0308999999999999E-2</v>
      </c>
      <c r="K3228" s="103">
        <v>1.6063000000000001E-2</v>
      </c>
    </row>
    <row r="3229" spans="4:11" ht="15.75" customHeight="1" x14ac:dyDescent="0.25">
      <c r="D3229" s="33"/>
      <c r="E3229" s="33"/>
      <c r="F3229" s="81">
        <v>41226</v>
      </c>
      <c r="G3229" s="103">
        <v>2.5000000000000001E-3</v>
      </c>
      <c r="H3229" s="103">
        <v>3.3310000000000002E-3</v>
      </c>
      <c r="I3229" s="103">
        <v>6.235000000000001E-3</v>
      </c>
      <c r="J3229" s="103">
        <v>1.0215E-2</v>
      </c>
      <c r="K3229" s="103">
        <v>1.5945000000000001E-2</v>
      </c>
    </row>
    <row r="3230" spans="4:11" ht="15.75" customHeight="1" x14ac:dyDescent="0.25">
      <c r="D3230" s="33"/>
      <c r="E3230" s="33"/>
      <c r="F3230" s="81">
        <v>41227</v>
      </c>
      <c r="G3230" s="103">
        <v>2.4599999999999999E-3</v>
      </c>
      <c r="H3230" s="103">
        <v>3.3050000000000002E-3</v>
      </c>
      <c r="I3230" s="103">
        <v>6.2180000000000004E-3</v>
      </c>
      <c r="J3230" s="103">
        <v>1.0168E-2</v>
      </c>
      <c r="K3230" s="103">
        <v>1.5910999999999998E-2</v>
      </c>
    </row>
    <row r="3231" spans="4:11" ht="15.75" customHeight="1" x14ac:dyDescent="0.25">
      <c r="D3231" s="33"/>
      <c r="E3231" s="33"/>
      <c r="F3231" s="81">
        <v>41228</v>
      </c>
      <c r="G3231" s="103">
        <v>2.4199999999999998E-3</v>
      </c>
      <c r="H3231" s="103">
        <v>3.2779999999999997E-3</v>
      </c>
      <c r="I3231" s="103">
        <v>6.2170000000000003E-3</v>
      </c>
      <c r="J3231" s="103">
        <v>1.0190999999999999E-2</v>
      </c>
      <c r="K3231" s="103">
        <v>1.5928000000000001E-2</v>
      </c>
    </row>
    <row r="3232" spans="4:11" ht="15.75" customHeight="1" x14ac:dyDescent="0.25">
      <c r="D3232" s="33"/>
      <c r="E3232" s="33"/>
      <c r="F3232" s="81">
        <v>41229</v>
      </c>
      <c r="G3232" s="103">
        <v>2.379E-3</v>
      </c>
      <c r="H3232" s="103">
        <v>3.1979999999999999E-3</v>
      </c>
      <c r="I3232" s="103">
        <v>6.0550000000000005E-3</v>
      </c>
      <c r="J3232" s="103">
        <v>1.0026E-2</v>
      </c>
      <c r="K3232" s="103">
        <v>1.5800000000000002E-2</v>
      </c>
    </row>
    <row r="3233" spans="4:11" ht="15.75" customHeight="1" x14ac:dyDescent="0.25">
      <c r="D3233" s="33"/>
      <c r="E3233" s="33"/>
      <c r="F3233" s="81">
        <v>41232</v>
      </c>
      <c r="G3233" s="103">
        <v>2.4190000000000001E-3</v>
      </c>
      <c r="H3233" s="103">
        <v>3.3029999999999999E-3</v>
      </c>
      <c r="I3233" s="103">
        <v>6.3109999999999998E-3</v>
      </c>
      <c r="J3233" s="103">
        <v>1.0348999999999999E-2</v>
      </c>
      <c r="K3233" s="103">
        <v>1.6131E-2</v>
      </c>
    </row>
    <row r="3234" spans="4:11" ht="15.75" customHeight="1" x14ac:dyDescent="0.25">
      <c r="D3234" s="33"/>
      <c r="E3234" s="33"/>
      <c r="F3234" s="81">
        <v>41233</v>
      </c>
      <c r="G3234" s="103">
        <v>2.5400000000000002E-3</v>
      </c>
      <c r="H3234" s="103">
        <v>3.4599999999999995E-3</v>
      </c>
      <c r="I3234" s="103">
        <v>6.6310000000000006E-3</v>
      </c>
      <c r="J3234" s="103">
        <v>1.0789999999999999E-2</v>
      </c>
      <c r="K3234" s="103">
        <v>1.6659E-2</v>
      </c>
    </row>
    <row r="3235" spans="4:11" ht="15.75" customHeight="1" x14ac:dyDescent="0.25">
      <c r="D3235" s="33"/>
      <c r="E3235" s="33"/>
      <c r="F3235" s="81">
        <v>41234</v>
      </c>
      <c r="G3235" s="103">
        <v>2.702E-3</v>
      </c>
      <c r="H3235" s="103">
        <v>3.6180000000000001E-3</v>
      </c>
      <c r="I3235" s="103">
        <v>6.7910000000000002E-3</v>
      </c>
      <c r="J3235" s="103">
        <v>1.0905E-2</v>
      </c>
      <c r="K3235" s="103">
        <v>1.6795999999999998E-2</v>
      </c>
    </row>
    <row r="3236" spans="4:11" ht="15.75" customHeight="1" x14ac:dyDescent="0.25">
      <c r="D3236" s="33"/>
      <c r="E3236" s="33"/>
      <c r="F3236" s="81">
        <v>41236</v>
      </c>
      <c r="G3236" s="103">
        <v>2.7029999999999997E-3</v>
      </c>
      <c r="H3236" s="103">
        <v>3.6709999999999998E-3</v>
      </c>
      <c r="I3236" s="103">
        <v>6.8700000000000002E-3</v>
      </c>
      <c r="J3236" s="103">
        <v>1.1043000000000001E-2</v>
      </c>
      <c r="K3236" s="103">
        <v>1.6899000000000001E-2</v>
      </c>
    </row>
    <row r="3237" spans="4:11" ht="15.75" customHeight="1" x14ac:dyDescent="0.25">
      <c r="D3237" s="33"/>
      <c r="E3237" s="33"/>
      <c r="F3237" s="81">
        <v>41239</v>
      </c>
      <c r="G3237" s="103">
        <v>2.663E-3</v>
      </c>
      <c r="H3237" s="103">
        <v>3.5639999999999999E-3</v>
      </c>
      <c r="I3237" s="103">
        <v>6.6600000000000001E-3</v>
      </c>
      <c r="J3237" s="103">
        <v>1.0808999999999999E-2</v>
      </c>
      <c r="K3237" s="103">
        <v>1.6625000000000001E-2</v>
      </c>
    </row>
    <row r="3238" spans="4:11" ht="15.75" customHeight="1" x14ac:dyDescent="0.25">
      <c r="D3238" s="33"/>
      <c r="E3238" s="33"/>
      <c r="F3238" s="81">
        <v>41240</v>
      </c>
      <c r="G3238" s="103">
        <v>2.6019999999999997E-3</v>
      </c>
      <c r="H3238" s="103">
        <v>3.4849999999999998E-3</v>
      </c>
      <c r="I3238" s="103">
        <v>6.45E-3</v>
      </c>
      <c r="J3238" s="103">
        <v>1.0529E-2</v>
      </c>
      <c r="K3238" s="103">
        <v>1.6369000000000002E-2</v>
      </c>
    </row>
    <row r="3239" spans="4:11" ht="15.75" customHeight="1" x14ac:dyDescent="0.25">
      <c r="D3239" s="33"/>
      <c r="E3239" s="33"/>
      <c r="F3239" s="81">
        <v>41241</v>
      </c>
      <c r="G3239" s="103">
        <v>2.6179999999999997E-3</v>
      </c>
      <c r="H3239" s="103">
        <v>3.3779999999999999E-3</v>
      </c>
      <c r="I3239" s="103">
        <v>6.2880000000000002E-3</v>
      </c>
      <c r="J3239" s="103">
        <v>1.0388E-2</v>
      </c>
      <c r="K3239" s="103">
        <v>1.6284E-2</v>
      </c>
    </row>
    <row r="3240" spans="4:11" ht="15.75" customHeight="1" x14ac:dyDescent="0.25">
      <c r="D3240" s="33"/>
      <c r="E3240" s="33"/>
      <c r="F3240" s="81">
        <v>41242</v>
      </c>
      <c r="G3240" s="103">
        <v>2.539E-3</v>
      </c>
      <c r="H3240" s="103">
        <v>3.3250000000000003E-3</v>
      </c>
      <c r="I3240" s="103">
        <v>6.2660000000000007E-3</v>
      </c>
      <c r="J3240" s="103">
        <v>1.0201E-2</v>
      </c>
      <c r="K3240" s="103">
        <v>1.6147000000000002E-2</v>
      </c>
    </row>
    <row r="3241" spans="4:11" ht="15.75" customHeight="1" x14ac:dyDescent="0.25">
      <c r="D3241" s="33"/>
      <c r="E3241" s="33"/>
      <c r="F3241" s="81">
        <v>41243</v>
      </c>
      <c r="G3241" s="103">
        <v>2.4610000000000001E-3</v>
      </c>
      <c r="H3241" s="103">
        <v>3.2169999999999998E-3</v>
      </c>
      <c r="I3241" s="103">
        <v>6.1700000000000001E-3</v>
      </c>
      <c r="J3241" s="103">
        <v>1.0395000000000001E-2</v>
      </c>
      <c r="K3241" s="103">
        <v>1.6156E-2</v>
      </c>
    </row>
    <row r="3242" spans="4:11" ht="15.75" customHeight="1" x14ac:dyDescent="0.25">
      <c r="D3242" s="33"/>
      <c r="E3242" s="33"/>
      <c r="F3242" s="81">
        <v>41246</v>
      </c>
      <c r="G3242" s="103">
        <v>2.5000000000000001E-3</v>
      </c>
      <c r="H3242" s="103">
        <v>3.2440000000000004E-3</v>
      </c>
      <c r="I3242" s="103">
        <v>6.234E-3</v>
      </c>
      <c r="J3242" s="103">
        <v>1.0442E-2</v>
      </c>
      <c r="K3242" s="103">
        <v>1.6206999999999999E-2</v>
      </c>
    </row>
    <row r="3243" spans="4:11" ht="15.75" customHeight="1" x14ac:dyDescent="0.25">
      <c r="D3243" s="33"/>
      <c r="E3243" s="33"/>
      <c r="F3243" s="81">
        <v>41247</v>
      </c>
      <c r="G3243" s="103">
        <v>2.421E-3</v>
      </c>
      <c r="H3243" s="103">
        <v>3.1900000000000001E-3</v>
      </c>
      <c r="I3243" s="103">
        <v>6.202E-3</v>
      </c>
      <c r="J3243" s="103">
        <v>1.0324999999999999E-2</v>
      </c>
      <c r="K3243" s="103">
        <v>1.6028000000000001E-2</v>
      </c>
    </row>
    <row r="3244" spans="4:11" ht="15.75" customHeight="1" x14ac:dyDescent="0.25">
      <c r="D3244" s="33"/>
      <c r="E3244" s="33"/>
      <c r="F3244" s="81">
        <v>41248</v>
      </c>
      <c r="G3244" s="103">
        <v>2.3809999999999999E-3</v>
      </c>
      <c r="H3244" s="103">
        <v>3.0830000000000002E-3</v>
      </c>
      <c r="I3244" s="103">
        <v>6.0270000000000002E-3</v>
      </c>
      <c r="J3244" s="103">
        <v>1.0093000000000001E-2</v>
      </c>
      <c r="K3244" s="103">
        <v>1.5875E-2</v>
      </c>
    </row>
    <row r="3245" spans="4:11" ht="15.75" customHeight="1" x14ac:dyDescent="0.25">
      <c r="D3245" s="33"/>
      <c r="E3245" s="33"/>
      <c r="F3245" s="81">
        <v>41249</v>
      </c>
      <c r="G3245" s="103">
        <v>2.3809999999999999E-3</v>
      </c>
      <c r="H3245" s="103">
        <v>3.0819999999999997E-3</v>
      </c>
      <c r="I3245" s="103">
        <v>6.0109999999999999E-3</v>
      </c>
      <c r="J3245" s="103">
        <v>1.0069999999999999E-2</v>
      </c>
      <c r="K3245" s="103">
        <v>1.5857E-2</v>
      </c>
    </row>
    <row r="3246" spans="4:11" ht="15.75" customHeight="1" x14ac:dyDescent="0.25">
      <c r="D3246" s="33"/>
      <c r="E3246" s="33"/>
      <c r="F3246" s="81">
        <v>41250</v>
      </c>
      <c r="G3246" s="103">
        <v>2.3809999999999999E-3</v>
      </c>
      <c r="H3246" s="103">
        <v>3.16E-3</v>
      </c>
      <c r="I3246" s="103">
        <v>6.1860000000000005E-3</v>
      </c>
      <c r="J3246" s="103">
        <v>1.0348999999999999E-2</v>
      </c>
      <c r="K3246" s="103">
        <v>1.6215E-2</v>
      </c>
    </row>
    <row r="3247" spans="4:11" ht="15.75" customHeight="1" x14ac:dyDescent="0.25">
      <c r="D3247" s="33"/>
      <c r="E3247" s="33"/>
      <c r="F3247" s="81">
        <v>41253</v>
      </c>
      <c r="G3247" s="103">
        <v>2.3410000000000002E-3</v>
      </c>
      <c r="H3247" s="103">
        <v>3.1330000000000004E-3</v>
      </c>
      <c r="I3247" s="103">
        <v>6.1700000000000001E-3</v>
      </c>
      <c r="J3247" s="103">
        <v>1.0348999999999999E-2</v>
      </c>
      <c r="K3247" s="103">
        <v>1.6164000000000001E-2</v>
      </c>
    </row>
    <row r="3248" spans="4:11" ht="15.75" customHeight="1" x14ac:dyDescent="0.25">
      <c r="D3248" s="33"/>
      <c r="E3248" s="33"/>
      <c r="F3248" s="81">
        <v>41254</v>
      </c>
      <c r="G3248" s="103">
        <v>2.3799999999999997E-3</v>
      </c>
      <c r="H3248" s="103">
        <v>3.186E-3</v>
      </c>
      <c r="I3248" s="103">
        <v>6.3460000000000009E-3</v>
      </c>
      <c r="J3248" s="103">
        <v>1.0652999999999999E-2</v>
      </c>
      <c r="K3248" s="103">
        <v>1.6541E-2</v>
      </c>
    </row>
    <row r="3249" spans="4:11" ht="15.75" customHeight="1" x14ac:dyDescent="0.25">
      <c r="D3249" s="33"/>
      <c r="E3249" s="33"/>
      <c r="F3249" s="81">
        <v>41255</v>
      </c>
      <c r="G3249" s="103">
        <v>2.4199999999999998E-3</v>
      </c>
      <c r="H3249" s="103">
        <v>3.313E-3</v>
      </c>
      <c r="I3249" s="103">
        <v>6.522E-3</v>
      </c>
      <c r="J3249" s="103">
        <v>1.1028E-2</v>
      </c>
      <c r="K3249" s="103">
        <v>1.6979999999999999E-2</v>
      </c>
    </row>
    <row r="3250" spans="4:11" ht="15.75" customHeight="1" x14ac:dyDescent="0.25">
      <c r="D3250" s="33"/>
      <c r="E3250" s="33"/>
      <c r="F3250" s="81">
        <v>41256</v>
      </c>
      <c r="G3250" s="103">
        <v>2.5000000000000001E-3</v>
      </c>
      <c r="H3250" s="103">
        <v>3.5239999999999998E-3</v>
      </c>
      <c r="I3250" s="103">
        <v>6.9560000000000004E-3</v>
      </c>
      <c r="J3250" s="103">
        <v>1.1521999999999999E-2</v>
      </c>
      <c r="K3250" s="103">
        <v>1.7298999999999998E-2</v>
      </c>
    </row>
    <row r="3251" spans="4:11" ht="15.75" customHeight="1" x14ac:dyDescent="0.25">
      <c r="D3251" s="33"/>
      <c r="E3251" s="33"/>
      <c r="F3251" s="81">
        <v>41257</v>
      </c>
      <c r="G3251" s="103">
        <v>2.3400000000000001E-3</v>
      </c>
      <c r="H3251" s="103">
        <v>3.3400000000000001E-3</v>
      </c>
      <c r="I3251" s="103">
        <v>6.8769999999999994E-3</v>
      </c>
      <c r="J3251" s="103">
        <v>1.1287999999999999E-2</v>
      </c>
      <c r="K3251" s="103">
        <v>1.7014999999999999E-2</v>
      </c>
    </row>
    <row r="3252" spans="4:11" ht="15.75" customHeight="1" x14ac:dyDescent="0.25">
      <c r="D3252" s="33"/>
      <c r="E3252" s="33"/>
      <c r="F3252" s="81">
        <v>41260</v>
      </c>
      <c r="G3252" s="103">
        <v>2.5000000000000001E-3</v>
      </c>
      <c r="H3252" s="103">
        <v>3.604E-3</v>
      </c>
      <c r="I3252" s="103">
        <v>7.3280000000000003E-3</v>
      </c>
      <c r="J3252" s="103">
        <v>1.1926000000000001E-2</v>
      </c>
      <c r="K3252" s="103">
        <v>1.7717E-2</v>
      </c>
    </row>
    <row r="3253" spans="4:11" ht="15.75" customHeight="1" x14ac:dyDescent="0.25">
      <c r="D3253" s="33"/>
      <c r="E3253" s="33"/>
      <c r="F3253" s="81">
        <v>41261</v>
      </c>
      <c r="G3253" s="103">
        <v>2.7789999999999998E-3</v>
      </c>
      <c r="H3253" s="103">
        <v>3.8419999999999999E-3</v>
      </c>
      <c r="I3253" s="103">
        <v>7.62E-3</v>
      </c>
      <c r="J3253" s="103">
        <v>1.2305999999999999E-2</v>
      </c>
      <c r="K3253" s="103">
        <v>1.8169999999999999E-2</v>
      </c>
    </row>
    <row r="3254" spans="4:11" ht="15.75" customHeight="1" x14ac:dyDescent="0.25">
      <c r="D3254" s="33"/>
      <c r="E3254" s="33"/>
      <c r="F3254" s="81">
        <v>41262</v>
      </c>
      <c r="G3254" s="103">
        <v>2.7389999999999997E-3</v>
      </c>
      <c r="H3254" s="103">
        <v>3.8429999999999996E-3</v>
      </c>
      <c r="I3254" s="103">
        <v>7.6909999999999999E-3</v>
      </c>
      <c r="J3254" s="103">
        <v>1.2164999999999999E-2</v>
      </c>
      <c r="K3254" s="103">
        <v>1.8013999999999999E-2</v>
      </c>
    </row>
    <row r="3255" spans="4:11" ht="15.75" customHeight="1" x14ac:dyDescent="0.25">
      <c r="D3255" s="33"/>
      <c r="E3255" s="33"/>
      <c r="F3255" s="81">
        <v>41263</v>
      </c>
      <c r="G3255" s="103">
        <v>2.7000000000000001E-3</v>
      </c>
      <c r="H3255" s="103">
        <v>3.8179999999999998E-3</v>
      </c>
      <c r="I3255" s="103">
        <v>7.7390000000000002E-3</v>
      </c>
      <c r="J3255" s="103">
        <v>1.2395E-2</v>
      </c>
      <c r="K3255" s="103">
        <v>1.7961999999999999E-2</v>
      </c>
    </row>
    <row r="3256" spans="4:11" ht="15.75" customHeight="1" x14ac:dyDescent="0.25">
      <c r="D3256" s="33"/>
      <c r="E3256" s="33"/>
      <c r="F3256" s="81">
        <v>41264</v>
      </c>
      <c r="G3256" s="103">
        <v>2.6610000000000002E-3</v>
      </c>
      <c r="H3256" s="103">
        <v>3.7690000000000002E-3</v>
      </c>
      <c r="I3256" s="103">
        <v>7.6119999999999998E-3</v>
      </c>
      <c r="J3256" s="103">
        <v>1.2114E-2</v>
      </c>
      <c r="K3256" s="103">
        <v>1.7623E-2</v>
      </c>
    </row>
    <row r="3257" spans="4:11" ht="15.75" customHeight="1" x14ac:dyDescent="0.25">
      <c r="D3257" s="33"/>
      <c r="E3257" s="33"/>
      <c r="F3257" s="81">
        <v>41267</v>
      </c>
      <c r="G3257" s="103">
        <v>2.6610000000000002E-3</v>
      </c>
      <c r="H3257" s="103">
        <v>3.771E-3</v>
      </c>
      <c r="I3257" s="103">
        <v>7.7229999999999998E-3</v>
      </c>
      <c r="J3257" s="103">
        <v>1.2183999999999999E-2</v>
      </c>
      <c r="K3257" s="103">
        <v>1.7736999999999999E-2</v>
      </c>
    </row>
    <row r="3258" spans="4:11" ht="15.75" customHeight="1" x14ac:dyDescent="0.25">
      <c r="D3258" s="33"/>
      <c r="E3258" s="33"/>
      <c r="F3258" s="81">
        <v>41269</v>
      </c>
      <c r="G3258" s="103">
        <v>2.6610000000000002E-3</v>
      </c>
      <c r="H3258" s="103">
        <v>3.7990000000000003E-3</v>
      </c>
      <c r="I3258" s="103">
        <v>7.5960000000000003E-3</v>
      </c>
      <c r="J3258" s="103">
        <v>1.1950000000000001E-2</v>
      </c>
      <c r="K3258" s="103">
        <v>1.7511000000000002E-2</v>
      </c>
    </row>
    <row r="3259" spans="4:11" ht="15.75" customHeight="1" x14ac:dyDescent="0.25">
      <c r="D3259" s="33"/>
      <c r="E3259" s="33"/>
      <c r="F3259" s="81">
        <v>41270</v>
      </c>
      <c r="G3259" s="103">
        <v>2.6219999999999998E-3</v>
      </c>
      <c r="H3259" s="103">
        <v>3.6670000000000001E-3</v>
      </c>
      <c r="I3259" s="103">
        <v>7.3569999999999998E-3</v>
      </c>
      <c r="J3259" s="103">
        <v>1.1693E-2</v>
      </c>
      <c r="K3259" s="103">
        <v>1.7364000000000001E-2</v>
      </c>
    </row>
    <row r="3260" spans="4:11" ht="15.75" customHeight="1" x14ac:dyDescent="0.25">
      <c r="D3260" s="33"/>
      <c r="E3260" s="33"/>
      <c r="F3260" s="81">
        <v>41271</v>
      </c>
      <c r="G3260" s="103">
        <v>2.4650000000000002E-3</v>
      </c>
      <c r="H3260" s="103">
        <v>3.4839999999999997E-3</v>
      </c>
      <c r="I3260" s="103">
        <v>7.0860000000000003E-3</v>
      </c>
      <c r="J3260" s="103">
        <v>1.1366000000000001E-2</v>
      </c>
      <c r="K3260" s="103">
        <v>1.7009E-2</v>
      </c>
    </row>
    <row r="3261" spans="4:11" ht="15.75" customHeight="1" x14ac:dyDescent="0.25">
      <c r="D3261" s="33"/>
      <c r="E3261" s="33"/>
      <c r="F3261" s="81">
        <v>41274</v>
      </c>
      <c r="G3261" s="103">
        <v>2.4679999999999997E-3</v>
      </c>
      <c r="H3261" s="103">
        <v>3.5119999999999999E-3</v>
      </c>
      <c r="I3261" s="103">
        <v>7.2290000000000002E-3</v>
      </c>
      <c r="J3261" s="103">
        <v>1.1787000000000001E-2</v>
      </c>
      <c r="K3261" s="103">
        <v>1.7573999999999999E-2</v>
      </c>
    </row>
    <row r="3262" spans="4:11" ht="15.75" customHeight="1" x14ac:dyDescent="0.25">
      <c r="D3262" s="33"/>
      <c r="E3262" s="33"/>
      <c r="F3262" s="81">
        <v>41276</v>
      </c>
      <c r="G3262" s="103">
        <v>2.5490000000000001E-3</v>
      </c>
      <c r="H3262" s="103">
        <v>3.673E-3</v>
      </c>
      <c r="I3262" s="103">
        <v>7.6439999999999998E-3</v>
      </c>
      <c r="J3262" s="103">
        <v>1.2444E-2</v>
      </c>
      <c r="K3262" s="103">
        <v>1.8370999999999998E-2</v>
      </c>
    </row>
    <row r="3263" spans="4:11" ht="15.75" customHeight="1" x14ac:dyDescent="0.25">
      <c r="D3263" s="33"/>
      <c r="E3263" s="33"/>
      <c r="F3263" s="81">
        <v>41277</v>
      </c>
      <c r="G3263" s="103">
        <v>2.6690000000000004E-3</v>
      </c>
      <c r="H3263" s="103">
        <v>3.8890000000000001E-3</v>
      </c>
      <c r="I3263" s="103">
        <v>8.2050000000000005E-3</v>
      </c>
      <c r="J3263" s="103">
        <v>1.3174999999999999E-2</v>
      </c>
      <c r="K3263" s="103">
        <v>1.9120999999999999E-2</v>
      </c>
    </row>
    <row r="3264" spans="4:11" ht="15.75" customHeight="1" x14ac:dyDescent="0.25">
      <c r="D3264" s="33"/>
      <c r="E3264" s="33"/>
      <c r="F3264" s="81">
        <v>41278</v>
      </c>
      <c r="G3264" s="103">
        <v>2.6350000000000002E-3</v>
      </c>
      <c r="H3264" s="103">
        <v>3.8929999999999998E-3</v>
      </c>
      <c r="I3264" s="103">
        <v>8.0769999999999991E-3</v>
      </c>
      <c r="J3264" s="103">
        <v>1.3035000000000001E-2</v>
      </c>
      <c r="K3264" s="103">
        <v>1.8991000000000001E-2</v>
      </c>
    </row>
    <row r="3265" spans="4:11" ht="15.75" customHeight="1" x14ac:dyDescent="0.25">
      <c r="D3265" s="33"/>
      <c r="E3265" s="33"/>
      <c r="F3265" s="81">
        <v>41281</v>
      </c>
      <c r="G3265" s="103">
        <v>2.637E-3</v>
      </c>
      <c r="H3265" s="103">
        <v>3.8669999999999998E-3</v>
      </c>
      <c r="I3265" s="103">
        <v>8.0780000000000001E-3</v>
      </c>
      <c r="J3265" s="103">
        <v>1.3059000000000001E-2</v>
      </c>
      <c r="K3265" s="103">
        <v>1.8974000000000001E-2</v>
      </c>
    </row>
    <row r="3266" spans="4:11" ht="15.75" customHeight="1" x14ac:dyDescent="0.25">
      <c r="D3266" s="33"/>
      <c r="E3266" s="33"/>
      <c r="F3266" s="81">
        <v>41282</v>
      </c>
      <c r="G3266" s="103">
        <v>2.5200000000000001E-3</v>
      </c>
      <c r="H3266" s="103">
        <v>3.7069999999999998E-3</v>
      </c>
      <c r="I3266" s="103">
        <v>7.8530000000000006E-3</v>
      </c>
      <c r="J3266" s="103">
        <v>1.2800000000000001E-2</v>
      </c>
      <c r="K3266" s="103">
        <v>1.8683000000000002E-2</v>
      </c>
    </row>
    <row r="3267" spans="4:11" ht="15.75" customHeight="1" x14ac:dyDescent="0.25">
      <c r="D3267" s="33"/>
      <c r="E3267" s="33"/>
      <c r="F3267" s="81">
        <v>41283</v>
      </c>
      <c r="G3267" s="103">
        <v>2.4020000000000001E-3</v>
      </c>
      <c r="H3267" s="103">
        <v>3.6709999999999998E-3</v>
      </c>
      <c r="I3267" s="103">
        <v>7.6600000000000001E-3</v>
      </c>
      <c r="J3267" s="103">
        <v>1.2612000000000002E-2</v>
      </c>
      <c r="K3267" s="103">
        <v>1.8568000000000001E-2</v>
      </c>
    </row>
    <row r="3268" spans="4:11" ht="15.75" customHeight="1" x14ac:dyDescent="0.25">
      <c r="D3268" s="33"/>
      <c r="E3268" s="33"/>
      <c r="F3268" s="81">
        <v>41284</v>
      </c>
      <c r="G3268" s="103">
        <v>2.483E-3</v>
      </c>
      <c r="H3268" s="103">
        <v>3.7759999999999998E-3</v>
      </c>
      <c r="I3268" s="103">
        <v>7.9340000000000001E-3</v>
      </c>
      <c r="J3268" s="103">
        <v>1.299E-2</v>
      </c>
      <c r="K3268" s="103">
        <v>1.8957999999999999E-2</v>
      </c>
    </row>
    <row r="3269" spans="4:11" ht="15.75" customHeight="1" x14ac:dyDescent="0.25">
      <c r="D3269" s="33"/>
      <c r="E3269" s="33"/>
      <c r="F3269" s="81">
        <v>41285</v>
      </c>
      <c r="G3269" s="103">
        <v>2.4889999999999999E-3</v>
      </c>
      <c r="H3269" s="103">
        <v>3.7499999999999999E-3</v>
      </c>
      <c r="I3269" s="103">
        <v>7.7890000000000008E-3</v>
      </c>
      <c r="J3269" s="103">
        <v>1.2707999999999999E-2</v>
      </c>
      <c r="K3269" s="103">
        <v>1.8676999999999999E-2</v>
      </c>
    </row>
    <row r="3270" spans="4:11" ht="15.75" customHeight="1" x14ac:dyDescent="0.25">
      <c r="D3270" s="33"/>
      <c r="E3270" s="33"/>
      <c r="F3270" s="81">
        <v>41288</v>
      </c>
      <c r="G3270" s="103">
        <v>2.4499999999999999E-3</v>
      </c>
      <c r="H3270" s="103">
        <v>3.6980000000000003E-3</v>
      </c>
      <c r="I3270" s="103">
        <v>7.6119999999999998E-3</v>
      </c>
      <c r="J3270" s="103">
        <v>1.252E-2</v>
      </c>
      <c r="K3270" s="103">
        <v>1.8447999999999999E-2</v>
      </c>
    </row>
    <row r="3271" spans="4:11" ht="15.75" customHeight="1" x14ac:dyDescent="0.25">
      <c r="D3271" s="33"/>
      <c r="E3271" s="33"/>
      <c r="F3271" s="81">
        <v>41289</v>
      </c>
      <c r="G3271" s="103">
        <v>2.4520000000000002E-3</v>
      </c>
      <c r="H3271" s="103">
        <v>3.6189999999999998E-3</v>
      </c>
      <c r="I3271" s="103">
        <v>7.4839999999999993E-3</v>
      </c>
      <c r="J3271" s="103">
        <v>1.2402E-2</v>
      </c>
      <c r="K3271" s="103">
        <v>1.8360000000000001E-2</v>
      </c>
    </row>
    <row r="3272" spans="4:11" ht="15.75" customHeight="1" x14ac:dyDescent="0.25">
      <c r="D3272" s="33"/>
      <c r="E3272" s="33"/>
      <c r="F3272" s="81">
        <v>41290</v>
      </c>
      <c r="G3272" s="103">
        <v>2.4129999999999998E-3</v>
      </c>
      <c r="H3272" s="103">
        <v>3.5399999999999997E-3</v>
      </c>
      <c r="I3272" s="103">
        <v>7.3709999999999999E-3</v>
      </c>
      <c r="J3272" s="103">
        <v>1.2214000000000001E-2</v>
      </c>
      <c r="K3272" s="103">
        <v>1.8185E-2</v>
      </c>
    </row>
    <row r="3273" spans="4:11" ht="15.75" customHeight="1" x14ac:dyDescent="0.25">
      <c r="D3273" s="33"/>
      <c r="E3273" s="33"/>
      <c r="F3273" s="81">
        <v>41291</v>
      </c>
      <c r="G3273" s="103">
        <v>2.6159999999999998E-3</v>
      </c>
      <c r="H3273" s="103">
        <v>3.908E-3</v>
      </c>
      <c r="I3273" s="103">
        <v>7.9030000000000003E-3</v>
      </c>
      <c r="J3273" s="103">
        <v>1.2853000000000002E-2</v>
      </c>
      <c r="K3273" s="103">
        <v>1.8793999999999998E-2</v>
      </c>
    </row>
    <row r="3274" spans="4:11" ht="15.75" customHeight="1" x14ac:dyDescent="0.25">
      <c r="D3274" s="33"/>
      <c r="E3274" s="33"/>
      <c r="F3274" s="81">
        <v>41292</v>
      </c>
      <c r="G3274" s="103">
        <v>2.503E-3</v>
      </c>
      <c r="H3274" s="103">
        <v>3.6969999999999998E-3</v>
      </c>
      <c r="I3274" s="103">
        <v>7.5970000000000005E-3</v>
      </c>
      <c r="J3274" s="103">
        <v>1.2452000000000001E-2</v>
      </c>
      <c r="K3274" s="103">
        <v>1.8415999999999998E-2</v>
      </c>
    </row>
    <row r="3275" spans="4:11" ht="15.75" customHeight="1" x14ac:dyDescent="0.25">
      <c r="D3275" s="33"/>
      <c r="E3275" s="33"/>
      <c r="F3275" s="81">
        <v>41296</v>
      </c>
      <c r="G3275" s="103">
        <v>2.4229999999999998E-3</v>
      </c>
      <c r="H3275" s="103">
        <v>3.6180000000000001E-3</v>
      </c>
      <c r="I3275" s="103">
        <v>7.5810000000000001E-3</v>
      </c>
      <c r="J3275" s="103">
        <v>1.2404999999999999E-2</v>
      </c>
      <c r="K3275" s="103">
        <v>1.8416999999999999E-2</v>
      </c>
    </row>
    <row r="3276" spans="4:11" ht="15.75" customHeight="1" x14ac:dyDescent="0.25">
      <c r="D3276" s="33"/>
      <c r="E3276" s="33"/>
      <c r="F3276" s="81">
        <v>41297</v>
      </c>
      <c r="G3276" s="103">
        <v>2.3440000000000002E-3</v>
      </c>
      <c r="H3276" s="103">
        <v>3.5909999999999996E-3</v>
      </c>
      <c r="I3276" s="103">
        <v>7.4510000000000002E-3</v>
      </c>
      <c r="J3276" s="103">
        <v>1.2239999999999999E-2</v>
      </c>
      <c r="K3276" s="103">
        <v>1.8241E-2</v>
      </c>
    </row>
    <row r="3277" spans="4:11" ht="15.75" customHeight="1" x14ac:dyDescent="0.25">
      <c r="D3277" s="33"/>
      <c r="E3277" s="33"/>
      <c r="F3277" s="81">
        <v>41298</v>
      </c>
      <c r="G3277" s="103">
        <v>2.3860000000000001E-3</v>
      </c>
      <c r="H3277" s="103">
        <v>3.6709999999999998E-3</v>
      </c>
      <c r="I3277" s="103">
        <v>7.6449999999999999E-3</v>
      </c>
      <c r="J3277" s="103">
        <v>1.2477E-2</v>
      </c>
      <c r="K3277" s="103">
        <v>1.8498000000000001E-2</v>
      </c>
    </row>
    <row r="3278" spans="4:11" ht="15.75" customHeight="1" x14ac:dyDescent="0.25">
      <c r="D3278" s="33"/>
      <c r="E3278" s="33"/>
      <c r="F3278" s="81">
        <v>41299</v>
      </c>
      <c r="G3278" s="103">
        <v>2.7179999999999999E-3</v>
      </c>
      <c r="H3278" s="103">
        <v>4.1749999999999999E-3</v>
      </c>
      <c r="I3278" s="103">
        <v>8.4740000000000006E-3</v>
      </c>
      <c r="J3278" s="103">
        <v>1.3431E-2</v>
      </c>
      <c r="K3278" s="103">
        <v>1.9487000000000001E-2</v>
      </c>
    </row>
    <row r="3279" spans="4:11" ht="15.75" customHeight="1" x14ac:dyDescent="0.25">
      <c r="D3279" s="33"/>
      <c r="E3279" s="33"/>
      <c r="F3279" s="81">
        <v>41302</v>
      </c>
      <c r="G3279" s="103">
        <v>2.7400000000000002E-3</v>
      </c>
      <c r="H3279" s="103">
        <v>4.228E-3</v>
      </c>
      <c r="I3279" s="103">
        <v>8.6210000000000002E-3</v>
      </c>
      <c r="J3279" s="103">
        <v>1.3528E-2</v>
      </c>
      <c r="K3279" s="103">
        <v>1.9613000000000002E-2</v>
      </c>
    </row>
    <row r="3280" spans="4:11" ht="15.75" customHeight="1" x14ac:dyDescent="0.25">
      <c r="D3280" s="33"/>
      <c r="E3280" s="33"/>
      <c r="F3280" s="81">
        <v>41303</v>
      </c>
      <c r="G3280" s="103">
        <v>2.774E-3</v>
      </c>
      <c r="H3280" s="103">
        <v>4.2550000000000001E-3</v>
      </c>
      <c r="I3280" s="103">
        <v>8.7690000000000008E-3</v>
      </c>
      <c r="J3280" s="103">
        <v>1.3792E-2</v>
      </c>
      <c r="K3280" s="103">
        <v>1.9991000000000002E-2</v>
      </c>
    </row>
    <row r="3281" spans="4:11" ht="15.75" customHeight="1" x14ac:dyDescent="0.25">
      <c r="D3281" s="33"/>
      <c r="E3281" s="33"/>
      <c r="F3281" s="81">
        <v>41304</v>
      </c>
      <c r="G3281" s="103">
        <v>2.6570000000000001E-3</v>
      </c>
      <c r="H3281" s="103">
        <v>4.0429999999999997E-3</v>
      </c>
      <c r="I3281" s="103">
        <v>8.7500000000000008E-3</v>
      </c>
      <c r="J3281" s="103">
        <v>1.3625E-2</v>
      </c>
      <c r="K3281" s="103">
        <v>1.992E-2</v>
      </c>
    </row>
    <row r="3282" spans="4:11" ht="15.75" customHeight="1" x14ac:dyDescent="0.25">
      <c r="D3282" s="33"/>
      <c r="E3282" s="33"/>
      <c r="F3282" s="81">
        <v>41305</v>
      </c>
      <c r="G3282" s="103">
        <v>2.6179999999999997E-3</v>
      </c>
      <c r="H3282" s="103">
        <v>4.0160000000000005E-3</v>
      </c>
      <c r="I3282" s="103">
        <v>8.7819999999999999E-3</v>
      </c>
      <c r="J3282" s="103">
        <v>1.3844E-2</v>
      </c>
      <c r="K3282" s="103">
        <v>1.9849000000000002E-2</v>
      </c>
    </row>
    <row r="3283" spans="4:11" ht="15.75" customHeight="1" x14ac:dyDescent="0.25">
      <c r="D3283" s="33"/>
      <c r="E3283" s="33"/>
      <c r="F3283" s="81">
        <v>41306</v>
      </c>
      <c r="G3283" s="103">
        <v>2.6179999999999997E-3</v>
      </c>
      <c r="H3283" s="103">
        <v>3.9900000000000005E-3</v>
      </c>
      <c r="I3283" s="103">
        <v>8.8139999999999989E-3</v>
      </c>
      <c r="J3283" s="103">
        <v>1.4055999999999999E-2</v>
      </c>
      <c r="K3283" s="103">
        <v>2.0149E-2</v>
      </c>
    </row>
    <row r="3284" spans="4:11" ht="15.75" customHeight="1" x14ac:dyDescent="0.25">
      <c r="D3284" s="33"/>
      <c r="E3284" s="33"/>
      <c r="F3284" s="81">
        <v>41309</v>
      </c>
      <c r="G3284" s="103">
        <v>2.5000000000000001E-3</v>
      </c>
      <c r="H3284" s="103">
        <v>3.7499999999999999E-3</v>
      </c>
      <c r="I3284" s="103">
        <v>8.3330000000000001E-3</v>
      </c>
      <c r="J3284" s="103">
        <v>1.3468000000000001E-2</v>
      </c>
      <c r="K3284" s="103">
        <v>1.9547999999999999E-2</v>
      </c>
    </row>
    <row r="3285" spans="4:11" ht="15.75" customHeight="1" x14ac:dyDescent="0.25">
      <c r="D3285" s="33"/>
      <c r="E3285" s="33"/>
      <c r="F3285" s="81">
        <v>41310</v>
      </c>
      <c r="G3285" s="103">
        <v>2.5400000000000002E-3</v>
      </c>
      <c r="H3285" s="103">
        <v>3.8840000000000003E-3</v>
      </c>
      <c r="I3285" s="103">
        <v>8.6219999999999995E-3</v>
      </c>
      <c r="J3285" s="103">
        <v>1.3821000000000002E-2</v>
      </c>
      <c r="K3285" s="103">
        <v>1.9980000000000001E-2</v>
      </c>
    </row>
    <row r="3286" spans="4:11" ht="15.75" customHeight="1" x14ac:dyDescent="0.25">
      <c r="D3286" s="33"/>
      <c r="E3286" s="33"/>
      <c r="F3286" s="81">
        <v>41311</v>
      </c>
      <c r="G3286" s="103">
        <v>2.4599999999999999E-3</v>
      </c>
      <c r="H3286" s="103">
        <v>3.7499999999999999E-3</v>
      </c>
      <c r="I3286" s="103">
        <v>8.3330000000000001E-3</v>
      </c>
      <c r="J3286" s="103">
        <v>1.3421000000000001E-2</v>
      </c>
      <c r="K3286" s="103">
        <v>1.9602999999999999E-2</v>
      </c>
    </row>
    <row r="3287" spans="4:11" ht="15.75" customHeight="1" x14ac:dyDescent="0.25">
      <c r="D3287" s="33"/>
      <c r="E3287" s="33"/>
      <c r="F3287" s="81">
        <v>41312</v>
      </c>
      <c r="G3287" s="103">
        <v>2.5000000000000001E-3</v>
      </c>
      <c r="H3287" s="103">
        <v>3.7499999999999999E-3</v>
      </c>
      <c r="I3287" s="103">
        <v>8.2679999999999993E-3</v>
      </c>
      <c r="J3287" s="103">
        <v>1.3325999999999999E-2</v>
      </c>
      <c r="K3287" s="103">
        <v>1.9568000000000002E-2</v>
      </c>
    </row>
    <row r="3288" spans="4:11" ht="15.75" customHeight="1" x14ac:dyDescent="0.25">
      <c r="D3288" s="33"/>
      <c r="E3288" s="33"/>
      <c r="F3288" s="81">
        <v>41313</v>
      </c>
      <c r="G3288" s="103">
        <v>2.5000000000000001E-3</v>
      </c>
      <c r="H3288" s="103">
        <v>3.7499999999999999E-3</v>
      </c>
      <c r="I3288" s="103">
        <v>8.2679999999999993E-3</v>
      </c>
      <c r="J3288" s="103">
        <v>1.3325999999999999E-2</v>
      </c>
      <c r="K3288" s="103">
        <v>1.9498999999999999E-2</v>
      </c>
    </row>
    <row r="3289" spans="4:11" ht="15.75" customHeight="1" x14ac:dyDescent="0.25">
      <c r="D3289" s="33"/>
      <c r="E3289" s="33"/>
      <c r="F3289" s="81">
        <v>41316</v>
      </c>
      <c r="G3289" s="103">
        <v>2.5400000000000002E-3</v>
      </c>
      <c r="H3289" s="103">
        <v>3.8840000000000003E-3</v>
      </c>
      <c r="I3289" s="103">
        <v>8.4919999999999995E-3</v>
      </c>
      <c r="J3289" s="103">
        <v>1.3561E-2</v>
      </c>
      <c r="K3289" s="103">
        <v>1.9635E-2</v>
      </c>
    </row>
    <row r="3290" spans="4:11" ht="15.75" customHeight="1" x14ac:dyDescent="0.25">
      <c r="D3290" s="33"/>
      <c r="E3290" s="33"/>
      <c r="F3290" s="81">
        <v>41317</v>
      </c>
      <c r="G3290" s="103">
        <v>2.6199999999999999E-3</v>
      </c>
      <c r="H3290" s="103">
        <v>3.9919999999999999E-3</v>
      </c>
      <c r="I3290" s="103">
        <v>8.6370000000000006E-3</v>
      </c>
      <c r="J3290" s="103">
        <v>1.3678999999999998E-2</v>
      </c>
      <c r="K3290" s="103">
        <v>1.9769999999999999E-2</v>
      </c>
    </row>
    <row r="3291" spans="4:11" ht="15.75" customHeight="1" x14ac:dyDescent="0.25">
      <c r="D3291" s="33"/>
      <c r="E3291" s="33"/>
      <c r="F3291" s="81">
        <v>41318</v>
      </c>
      <c r="G3291" s="103">
        <v>2.7400000000000002E-3</v>
      </c>
      <c r="H3291" s="103">
        <v>4.3540000000000002E-3</v>
      </c>
      <c r="I3291" s="103">
        <v>9.0559999999999998E-3</v>
      </c>
      <c r="J3291" s="103">
        <v>1.4175E-2</v>
      </c>
      <c r="K3291" s="103">
        <v>2.0277E-2</v>
      </c>
    </row>
    <row r="3292" spans="4:11" ht="15.75" customHeight="1" x14ac:dyDescent="0.25">
      <c r="D3292" s="33"/>
      <c r="E3292" s="33"/>
      <c r="F3292" s="81">
        <v>41319</v>
      </c>
      <c r="G3292" s="103">
        <v>2.6199999999999999E-3</v>
      </c>
      <c r="H3292" s="103">
        <v>4.091E-3</v>
      </c>
      <c r="I3292" s="103">
        <v>8.5240000000000003E-3</v>
      </c>
      <c r="J3292" s="103">
        <v>1.3584000000000001E-2</v>
      </c>
      <c r="K3292" s="103">
        <v>1.9974000000000002E-2</v>
      </c>
    </row>
    <row r="3293" spans="4:11" ht="15.75" customHeight="1" x14ac:dyDescent="0.25">
      <c r="D3293" s="33"/>
      <c r="E3293" s="33"/>
      <c r="F3293" s="81">
        <v>41320</v>
      </c>
      <c r="G3293" s="103">
        <v>2.6610000000000002E-3</v>
      </c>
      <c r="H3293" s="103">
        <v>4.1190000000000003E-3</v>
      </c>
      <c r="I3293" s="103">
        <v>8.6040000000000005E-3</v>
      </c>
      <c r="J3293" s="103">
        <v>1.3630999999999999E-2</v>
      </c>
      <c r="K3293" s="103">
        <v>2.0017E-2</v>
      </c>
    </row>
    <row r="3294" spans="4:11" ht="15.75" customHeight="1" x14ac:dyDescent="0.25">
      <c r="D3294" s="33"/>
      <c r="E3294" s="33"/>
      <c r="F3294" s="81">
        <v>41324</v>
      </c>
      <c r="G3294" s="103">
        <v>2.7010000000000003E-3</v>
      </c>
      <c r="H3294" s="103">
        <v>4.2240000000000003E-3</v>
      </c>
      <c r="I3294" s="103">
        <v>8.8629999999999994E-3</v>
      </c>
      <c r="J3294" s="103">
        <v>1.3915E-2</v>
      </c>
      <c r="K3294" s="103">
        <v>2.0278000000000001E-2</v>
      </c>
    </row>
    <row r="3295" spans="4:11" ht="15.75" customHeight="1" x14ac:dyDescent="0.25">
      <c r="D3295" s="33"/>
      <c r="E3295" s="33"/>
      <c r="F3295" s="81">
        <v>41325</v>
      </c>
      <c r="G3295" s="103">
        <v>2.581E-3</v>
      </c>
      <c r="H3295" s="103">
        <v>4.0930000000000003E-3</v>
      </c>
      <c r="I3295" s="103">
        <v>8.5880000000000001E-3</v>
      </c>
      <c r="J3295" s="103">
        <v>1.3654999999999999E-2</v>
      </c>
      <c r="K3295" s="103">
        <v>2.0087000000000001E-2</v>
      </c>
    </row>
    <row r="3296" spans="4:11" ht="15.75" customHeight="1" x14ac:dyDescent="0.25">
      <c r="D3296" s="33"/>
      <c r="E3296" s="33"/>
      <c r="F3296" s="81">
        <v>41326</v>
      </c>
      <c r="G3296" s="103">
        <v>2.5000000000000001E-3</v>
      </c>
      <c r="H3296" s="103">
        <v>3.9610000000000001E-3</v>
      </c>
      <c r="I3296" s="103">
        <v>8.3610000000000004E-3</v>
      </c>
      <c r="J3296" s="103">
        <v>1.3370999999999999E-2</v>
      </c>
      <c r="K3296" s="103">
        <v>1.9765999999999999E-2</v>
      </c>
    </row>
    <row r="3297" spans="4:11" ht="15.75" customHeight="1" x14ac:dyDescent="0.25">
      <c r="D3297" s="33"/>
      <c r="E3297" s="33"/>
      <c r="F3297" s="81">
        <v>41327</v>
      </c>
      <c r="G3297" s="103">
        <v>2.48E-3</v>
      </c>
      <c r="H3297" s="103">
        <v>3.882E-3</v>
      </c>
      <c r="I3297" s="103">
        <v>8.2640000000000005E-3</v>
      </c>
      <c r="J3297" s="103">
        <v>1.3205E-2</v>
      </c>
      <c r="K3297" s="103">
        <v>1.9619000000000001E-2</v>
      </c>
    </row>
    <row r="3298" spans="4:11" ht="15.75" customHeight="1" x14ac:dyDescent="0.25">
      <c r="D3298" s="33"/>
      <c r="E3298" s="33"/>
      <c r="F3298" s="81">
        <v>41330</v>
      </c>
      <c r="G3298" s="103">
        <v>2.3779999999999999E-3</v>
      </c>
      <c r="H3298" s="103">
        <v>3.5909999999999996E-3</v>
      </c>
      <c r="I3298" s="103">
        <v>7.6010000000000001E-3</v>
      </c>
      <c r="J3298" s="103">
        <v>1.2239999999999999E-2</v>
      </c>
      <c r="K3298" s="103">
        <v>1.8637000000000001E-2</v>
      </c>
    </row>
    <row r="3299" spans="4:11" ht="15.75" customHeight="1" x14ac:dyDescent="0.25">
      <c r="D3299" s="33"/>
      <c r="E3299" s="33"/>
      <c r="F3299" s="81">
        <v>41331</v>
      </c>
      <c r="G3299" s="103">
        <v>2.4220000000000001E-3</v>
      </c>
      <c r="H3299" s="103">
        <v>3.5639999999999999E-3</v>
      </c>
      <c r="I3299" s="103">
        <v>7.633E-3</v>
      </c>
      <c r="J3299" s="103">
        <v>1.2404E-2</v>
      </c>
      <c r="K3299" s="103">
        <v>1.8808000000000002E-2</v>
      </c>
    </row>
    <row r="3300" spans="4:11" ht="15.75" customHeight="1" x14ac:dyDescent="0.25">
      <c r="D3300" s="33"/>
      <c r="E3300" s="33"/>
      <c r="F3300" s="81">
        <v>41332</v>
      </c>
      <c r="G3300" s="103">
        <v>2.4220000000000001E-3</v>
      </c>
      <c r="H3300" s="103">
        <v>3.5639999999999999E-3</v>
      </c>
      <c r="I3300" s="103">
        <v>7.835E-3</v>
      </c>
      <c r="J3300" s="103">
        <v>1.2450000000000001E-2</v>
      </c>
      <c r="K3300" s="103">
        <v>1.9014E-2</v>
      </c>
    </row>
    <row r="3301" spans="4:11" ht="15.75" customHeight="1" x14ac:dyDescent="0.25">
      <c r="D3301" s="33"/>
      <c r="E3301" s="33"/>
      <c r="F3301" s="81">
        <v>41333</v>
      </c>
      <c r="G3301" s="103">
        <v>2.343E-3</v>
      </c>
      <c r="H3301" s="103">
        <v>3.431E-3</v>
      </c>
      <c r="I3301" s="103">
        <v>7.6119999999999998E-3</v>
      </c>
      <c r="J3301" s="103">
        <v>1.2500000000000001E-2</v>
      </c>
      <c r="K3301" s="103">
        <v>1.8755999999999998E-2</v>
      </c>
    </row>
    <row r="3302" spans="4:11" ht="15.75" customHeight="1" x14ac:dyDescent="0.25">
      <c r="D3302" s="33"/>
      <c r="E3302" s="33"/>
      <c r="F3302" s="81">
        <v>41334</v>
      </c>
      <c r="G3302" s="103">
        <v>2.3419999999999999E-3</v>
      </c>
      <c r="H3302" s="103">
        <v>3.3510000000000002E-3</v>
      </c>
      <c r="I3302" s="103">
        <v>7.4039999999999991E-3</v>
      </c>
      <c r="J3302" s="103">
        <v>1.2196E-2</v>
      </c>
      <c r="K3302" s="103">
        <v>1.8411999999999998E-2</v>
      </c>
    </row>
    <row r="3303" spans="4:11" ht="15.75" customHeight="1" x14ac:dyDescent="0.25">
      <c r="D3303" s="33"/>
      <c r="E3303" s="33"/>
      <c r="F3303" s="81">
        <v>41337</v>
      </c>
      <c r="G3303" s="103">
        <v>2.3419999999999999E-3</v>
      </c>
      <c r="H3303" s="103">
        <v>3.4039999999999999E-3</v>
      </c>
      <c r="I3303" s="103">
        <v>7.5799999999999999E-3</v>
      </c>
      <c r="J3303" s="103">
        <v>1.2500000000000001E-2</v>
      </c>
      <c r="K3303" s="103">
        <v>1.8755000000000001E-2</v>
      </c>
    </row>
    <row r="3304" spans="4:11" ht="15.75" customHeight="1" x14ac:dyDescent="0.25">
      <c r="D3304" s="33"/>
      <c r="E3304" s="33"/>
      <c r="F3304" s="81">
        <v>41338</v>
      </c>
      <c r="G3304" s="103">
        <v>2.3809999999999999E-3</v>
      </c>
      <c r="H3304" s="103">
        <v>3.5370000000000002E-3</v>
      </c>
      <c r="I3304" s="103">
        <v>7.7559999999999999E-3</v>
      </c>
      <c r="J3304" s="103">
        <v>1.2688E-2</v>
      </c>
      <c r="K3304" s="103">
        <v>1.8977999999999998E-2</v>
      </c>
    </row>
    <row r="3305" spans="4:11" ht="15.75" customHeight="1" x14ac:dyDescent="0.25">
      <c r="D3305" s="33"/>
      <c r="E3305" s="33"/>
      <c r="F3305" s="81">
        <v>41339</v>
      </c>
      <c r="G3305" s="103">
        <v>2.4599999999999999E-3</v>
      </c>
      <c r="H3305" s="103">
        <v>3.6700000000000001E-3</v>
      </c>
      <c r="I3305" s="103">
        <v>8.0289999999999997E-3</v>
      </c>
      <c r="J3305" s="103">
        <v>1.3040000000000001E-2</v>
      </c>
      <c r="K3305" s="103">
        <v>1.9375E-2</v>
      </c>
    </row>
    <row r="3306" spans="4:11" ht="15.75" customHeight="1" x14ac:dyDescent="0.25">
      <c r="D3306" s="33"/>
      <c r="E3306" s="33"/>
      <c r="F3306" s="81">
        <v>41340</v>
      </c>
      <c r="G3306" s="103">
        <v>2.5000000000000001E-3</v>
      </c>
      <c r="H3306" s="103">
        <v>3.9100000000000003E-3</v>
      </c>
      <c r="I3306" s="103">
        <v>8.5440000000000012E-3</v>
      </c>
      <c r="J3306" s="103">
        <v>1.3677999999999999E-2</v>
      </c>
      <c r="K3306" s="103">
        <v>1.9965E-2</v>
      </c>
    </row>
    <row r="3307" spans="4:11" ht="15.75" customHeight="1" x14ac:dyDescent="0.25">
      <c r="D3307" s="33"/>
      <c r="E3307" s="33"/>
      <c r="F3307" s="81">
        <v>41341</v>
      </c>
      <c r="G3307" s="103">
        <v>2.5000000000000001E-3</v>
      </c>
      <c r="H3307" s="103">
        <v>3.9639999999999996E-3</v>
      </c>
      <c r="I3307" s="103">
        <v>8.8520000000000005E-3</v>
      </c>
      <c r="J3307" s="103">
        <v>1.4106E-2</v>
      </c>
      <c r="K3307" s="103">
        <v>2.0427000000000001E-2</v>
      </c>
    </row>
    <row r="3308" spans="4:11" ht="15.75" customHeight="1" x14ac:dyDescent="0.25">
      <c r="D3308" s="33"/>
      <c r="E3308" s="33"/>
      <c r="F3308" s="81">
        <v>41344</v>
      </c>
      <c r="G3308" s="103">
        <v>2.5400000000000002E-3</v>
      </c>
      <c r="H3308" s="103">
        <v>4.0179999999999999E-3</v>
      </c>
      <c r="I3308" s="103">
        <v>8.9499999999999996E-3</v>
      </c>
      <c r="J3308" s="103">
        <v>1.4249000000000001E-2</v>
      </c>
      <c r="K3308" s="103">
        <v>2.0575999999999997E-2</v>
      </c>
    </row>
    <row r="3309" spans="4:11" ht="15.75" customHeight="1" x14ac:dyDescent="0.25">
      <c r="D3309" s="33"/>
      <c r="E3309" s="33"/>
      <c r="F3309" s="81">
        <v>41345</v>
      </c>
      <c r="G3309" s="103">
        <v>2.5400000000000002E-3</v>
      </c>
      <c r="H3309" s="103">
        <v>3.9649999999999998E-3</v>
      </c>
      <c r="I3309" s="103">
        <v>8.6759999999999997E-3</v>
      </c>
      <c r="J3309" s="103">
        <v>1.3892999999999999E-2</v>
      </c>
      <c r="K3309" s="103">
        <v>2.0156E-2</v>
      </c>
    </row>
    <row r="3310" spans="4:11" ht="15.75" customHeight="1" x14ac:dyDescent="0.25">
      <c r="D3310" s="33"/>
      <c r="E3310" s="33"/>
      <c r="F3310" s="81">
        <v>41346</v>
      </c>
      <c r="G3310" s="103">
        <v>2.5800000000000003E-3</v>
      </c>
      <c r="H3310" s="103">
        <v>4.117E-3</v>
      </c>
      <c r="I3310" s="103">
        <v>8.7580000000000002E-3</v>
      </c>
      <c r="J3310" s="103">
        <v>1.3940999999999999E-2</v>
      </c>
      <c r="K3310" s="103">
        <v>2.0209000000000001E-2</v>
      </c>
    </row>
    <row r="3311" spans="4:11" ht="15.75" customHeight="1" x14ac:dyDescent="0.25">
      <c r="D3311" s="33"/>
      <c r="E3311" s="33"/>
      <c r="F3311" s="81">
        <v>41347</v>
      </c>
      <c r="G3311" s="103">
        <v>2.6199999999999999E-3</v>
      </c>
      <c r="H3311" s="103">
        <v>4.117E-3</v>
      </c>
      <c r="I3311" s="103">
        <v>8.7260000000000011E-3</v>
      </c>
      <c r="J3311" s="103">
        <v>1.3894E-2</v>
      </c>
      <c r="K3311" s="103">
        <v>2.0295999999999998E-2</v>
      </c>
    </row>
    <row r="3312" spans="4:11" ht="15.75" customHeight="1" x14ac:dyDescent="0.25">
      <c r="D3312" s="33"/>
      <c r="E3312" s="33"/>
      <c r="F3312" s="81">
        <v>41348</v>
      </c>
      <c r="G3312" s="103">
        <v>2.5000000000000001E-3</v>
      </c>
      <c r="H3312" s="103">
        <v>3.934E-3</v>
      </c>
      <c r="I3312" s="103">
        <v>8.3070000000000001E-3</v>
      </c>
      <c r="J3312" s="103">
        <v>1.3445E-2</v>
      </c>
      <c r="K3312" s="103">
        <v>1.9894999999999999E-2</v>
      </c>
    </row>
    <row r="3313" spans="4:11" ht="15.75" customHeight="1" x14ac:dyDescent="0.25">
      <c r="D3313" s="33"/>
      <c r="E3313" s="33"/>
      <c r="F3313" s="81">
        <v>41351</v>
      </c>
      <c r="G3313" s="103">
        <v>2.4199999999999998E-3</v>
      </c>
      <c r="H3313" s="103">
        <v>3.7759999999999998E-3</v>
      </c>
      <c r="I3313" s="103">
        <v>8.0479999999999996E-3</v>
      </c>
      <c r="J3313" s="103">
        <v>1.3089999999999999E-2</v>
      </c>
      <c r="K3313" s="103">
        <v>1.9545999999999997E-2</v>
      </c>
    </row>
    <row r="3314" spans="4:11" ht="15.75" customHeight="1" x14ac:dyDescent="0.25">
      <c r="D3314" s="33"/>
      <c r="E3314" s="33"/>
      <c r="F3314" s="81">
        <v>41352</v>
      </c>
      <c r="G3314" s="103">
        <v>2.379E-3</v>
      </c>
      <c r="H3314" s="103">
        <v>3.6449999999999998E-3</v>
      </c>
      <c r="I3314" s="103">
        <v>7.7580000000000001E-3</v>
      </c>
      <c r="J3314" s="103">
        <v>1.2640999999999999E-2</v>
      </c>
      <c r="K3314" s="103">
        <v>1.9016999999999999E-2</v>
      </c>
    </row>
    <row r="3315" spans="4:11" ht="15.75" customHeight="1" x14ac:dyDescent="0.25">
      <c r="D3315" s="33"/>
      <c r="E3315" s="33"/>
      <c r="F3315" s="81">
        <v>41353</v>
      </c>
      <c r="G3315" s="103">
        <v>2.4599999999999999E-3</v>
      </c>
      <c r="H3315" s="103">
        <v>3.7759999999999998E-3</v>
      </c>
      <c r="I3315" s="103">
        <v>8.0979999999999993E-3</v>
      </c>
      <c r="J3315" s="103">
        <v>1.3137000000000001E-2</v>
      </c>
      <c r="K3315" s="103">
        <v>1.9581000000000001E-2</v>
      </c>
    </row>
    <row r="3316" spans="4:11" ht="15.75" customHeight="1" x14ac:dyDescent="0.25">
      <c r="D3316" s="33"/>
      <c r="E3316" s="33"/>
      <c r="F3316" s="81">
        <v>41354</v>
      </c>
      <c r="G3316" s="103">
        <v>2.4599999999999999E-3</v>
      </c>
      <c r="H3316" s="103">
        <v>3.6969999999999998E-3</v>
      </c>
      <c r="I3316" s="103">
        <v>7.8549999999999991E-3</v>
      </c>
      <c r="J3316" s="103">
        <v>1.2712000000000001E-2</v>
      </c>
      <c r="K3316" s="103">
        <v>1.9112000000000001E-2</v>
      </c>
    </row>
    <row r="3317" spans="4:11" ht="15.75" customHeight="1" x14ac:dyDescent="0.25">
      <c r="D3317" s="33"/>
      <c r="E3317" s="33"/>
      <c r="F3317" s="81">
        <v>41355</v>
      </c>
      <c r="G3317" s="103">
        <v>2.5000000000000001E-3</v>
      </c>
      <c r="H3317" s="103">
        <v>3.8030000000000004E-3</v>
      </c>
      <c r="I3317" s="103">
        <v>7.953E-3</v>
      </c>
      <c r="J3317" s="103">
        <v>1.2806999999999999E-2</v>
      </c>
      <c r="K3317" s="103">
        <v>1.925E-2</v>
      </c>
    </row>
    <row r="3318" spans="4:11" ht="15.75" customHeight="1" x14ac:dyDescent="0.25">
      <c r="D3318" s="33"/>
      <c r="E3318" s="33"/>
      <c r="F3318" s="81">
        <v>41358</v>
      </c>
      <c r="G3318" s="103">
        <v>2.4190000000000001E-3</v>
      </c>
      <c r="H3318" s="103">
        <v>3.7499999999999999E-3</v>
      </c>
      <c r="I3318" s="103">
        <v>7.8560000000000001E-3</v>
      </c>
      <c r="J3318" s="103">
        <v>1.2712000000000001E-2</v>
      </c>
      <c r="K3318" s="103">
        <v>1.9198E-2</v>
      </c>
    </row>
    <row r="3319" spans="4:11" ht="15.75" customHeight="1" x14ac:dyDescent="0.25">
      <c r="D3319" s="33"/>
      <c r="E3319" s="33"/>
      <c r="F3319" s="81">
        <v>41359</v>
      </c>
      <c r="G3319" s="103">
        <v>2.4590000000000002E-3</v>
      </c>
      <c r="H3319" s="103">
        <v>3.6969999999999998E-3</v>
      </c>
      <c r="I3319" s="103">
        <v>7.7429999999999999E-3</v>
      </c>
      <c r="J3319" s="103">
        <v>1.2571000000000001E-2</v>
      </c>
      <c r="K3319" s="103">
        <v>1.9094E-2</v>
      </c>
    </row>
    <row r="3320" spans="4:11" ht="15.75" customHeight="1" x14ac:dyDescent="0.25">
      <c r="D3320" s="33"/>
      <c r="E3320" s="33"/>
      <c r="F3320" s="81">
        <v>41360</v>
      </c>
      <c r="G3320" s="103">
        <v>2.4220000000000001E-3</v>
      </c>
      <c r="H3320" s="103">
        <v>3.5110000000000002E-3</v>
      </c>
      <c r="I3320" s="103">
        <v>7.3379999999999999E-3</v>
      </c>
      <c r="J3320" s="103">
        <v>1.2028E-2</v>
      </c>
      <c r="K3320" s="103">
        <v>1.8453999999999998E-2</v>
      </c>
    </row>
    <row r="3321" spans="4:11" ht="15.75" customHeight="1" x14ac:dyDescent="0.25">
      <c r="D3321" s="33"/>
      <c r="E3321" s="33"/>
      <c r="F3321" s="81">
        <v>41361</v>
      </c>
      <c r="G3321" s="103">
        <v>2.4220000000000001E-3</v>
      </c>
      <c r="H3321" s="103">
        <v>3.4839999999999997E-3</v>
      </c>
      <c r="I3321" s="103">
        <v>7.6439999999999998E-3</v>
      </c>
      <c r="J3321" s="103">
        <v>1.2121E-2</v>
      </c>
      <c r="K3321" s="103">
        <v>1.8487E-2</v>
      </c>
    </row>
    <row r="3322" spans="4:11" ht="15.75" customHeight="1" x14ac:dyDescent="0.25">
      <c r="D3322" s="33"/>
      <c r="E3322" s="33"/>
      <c r="F3322" s="81">
        <v>41365</v>
      </c>
      <c r="G3322" s="103">
        <v>2.382E-3</v>
      </c>
      <c r="H3322" s="103">
        <v>3.457E-3</v>
      </c>
      <c r="I3322" s="103">
        <v>7.5160000000000001E-3</v>
      </c>
      <c r="J3322" s="103">
        <v>1.2255E-2</v>
      </c>
      <c r="K3322" s="103">
        <v>1.8314E-2</v>
      </c>
    </row>
    <row r="3323" spans="4:11" ht="15.75" customHeight="1" x14ac:dyDescent="0.25">
      <c r="D3323" s="33"/>
      <c r="E3323" s="33"/>
      <c r="F3323" s="81">
        <v>41366</v>
      </c>
      <c r="G3323" s="103">
        <v>2.382E-3</v>
      </c>
      <c r="H3323" s="103">
        <v>3.483E-3</v>
      </c>
      <c r="I3323" s="103">
        <v>7.6920000000000001E-3</v>
      </c>
      <c r="J3323" s="103">
        <v>1.2491E-2</v>
      </c>
      <c r="K3323" s="103">
        <v>1.8589999999999999E-2</v>
      </c>
    </row>
    <row r="3324" spans="4:11" ht="15.75" customHeight="1" x14ac:dyDescent="0.25">
      <c r="D3324" s="33"/>
      <c r="E3324" s="33"/>
      <c r="F3324" s="81">
        <v>41367</v>
      </c>
      <c r="G3324" s="103">
        <v>2.264E-3</v>
      </c>
      <c r="H3324" s="103">
        <v>3.297E-3</v>
      </c>
      <c r="I3324" s="103">
        <v>7.2440000000000004E-3</v>
      </c>
      <c r="J3324" s="103">
        <v>1.1951E-2</v>
      </c>
      <c r="K3324" s="103">
        <v>1.8106000000000001E-2</v>
      </c>
    </row>
    <row r="3325" spans="4:11" ht="15.75" customHeight="1" x14ac:dyDescent="0.25">
      <c r="D3325" s="33"/>
      <c r="E3325" s="33"/>
      <c r="F3325" s="81">
        <v>41368</v>
      </c>
      <c r="G3325" s="103">
        <v>2.2629999999999998E-3</v>
      </c>
      <c r="H3325" s="103">
        <v>3.2160000000000001E-3</v>
      </c>
      <c r="I3325" s="103">
        <v>6.9569999999999996E-3</v>
      </c>
      <c r="J3325" s="103">
        <v>1.1507E-2</v>
      </c>
      <c r="K3325" s="103">
        <v>1.7624999999999998E-2</v>
      </c>
    </row>
    <row r="3326" spans="4:11" ht="15.75" customHeight="1" x14ac:dyDescent="0.25">
      <c r="D3326" s="33"/>
      <c r="E3326" s="33"/>
      <c r="F3326" s="81">
        <v>41369</v>
      </c>
      <c r="G3326" s="103">
        <v>2.2819999999999997E-3</v>
      </c>
      <c r="H3326" s="103">
        <v>3.241E-3</v>
      </c>
      <c r="I3326" s="103">
        <v>6.9080000000000001E-3</v>
      </c>
      <c r="J3326" s="103">
        <v>1.125E-2</v>
      </c>
      <c r="K3326" s="103">
        <v>1.7128000000000001E-2</v>
      </c>
    </row>
    <row r="3327" spans="4:11" ht="15.75" customHeight="1" x14ac:dyDescent="0.25">
      <c r="D3327" s="33"/>
      <c r="E3327" s="33"/>
      <c r="F3327" s="81">
        <v>41372</v>
      </c>
      <c r="G3327" s="103">
        <v>2.3019999999999998E-3</v>
      </c>
      <c r="H3327" s="103">
        <v>3.3210000000000002E-3</v>
      </c>
      <c r="I3327" s="103">
        <v>7.0520000000000001E-3</v>
      </c>
      <c r="J3327" s="103">
        <v>1.1554E-2</v>
      </c>
      <c r="K3327" s="103">
        <v>1.746E-2</v>
      </c>
    </row>
    <row r="3328" spans="4:11" ht="15.75" customHeight="1" x14ac:dyDescent="0.25">
      <c r="D3328" s="33"/>
      <c r="E3328" s="33"/>
      <c r="F3328" s="81">
        <v>41373</v>
      </c>
      <c r="G3328" s="103">
        <v>2.3010000000000001E-3</v>
      </c>
      <c r="H3328" s="103">
        <v>3.3210000000000002E-3</v>
      </c>
      <c r="I3328" s="103">
        <v>6.9879999999999994E-3</v>
      </c>
      <c r="J3328" s="103">
        <v>1.1531E-2</v>
      </c>
      <c r="K3328" s="103">
        <v>1.7502E-2</v>
      </c>
    </row>
    <row r="3329" spans="4:11" ht="15.75" customHeight="1" x14ac:dyDescent="0.25">
      <c r="D3329" s="33"/>
      <c r="E3329" s="33"/>
      <c r="F3329" s="81">
        <v>41374</v>
      </c>
      <c r="G3329" s="103">
        <v>2.3010000000000001E-3</v>
      </c>
      <c r="H3329" s="103">
        <v>3.522E-3</v>
      </c>
      <c r="I3329" s="103">
        <v>7.3400000000000002E-3</v>
      </c>
      <c r="J3329" s="103">
        <v>1.1976000000000001E-2</v>
      </c>
      <c r="K3329" s="103">
        <v>1.8033999999999998E-2</v>
      </c>
    </row>
    <row r="3330" spans="4:11" ht="15.75" customHeight="1" x14ac:dyDescent="0.25">
      <c r="D3330" s="33"/>
      <c r="E3330" s="33"/>
      <c r="F3330" s="81">
        <v>41375</v>
      </c>
      <c r="G3330" s="103">
        <v>2.3010000000000001E-3</v>
      </c>
      <c r="H3330" s="103">
        <v>3.4689999999999999E-3</v>
      </c>
      <c r="I3330" s="103">
        <v>7.2589999999999998E-3</v>
      </c>
      <c r="J3330" s="103">
        <v>1.1835999999999999E-2</v>
      </c>
      <c r="K3330" s="103">
        <v>1.7887E-2</v>
      </c>
    </row>
    <row r="3331" spans="4:11" ht="15.75" customHeight="1" x14ac:dyDescent="0.25">
      <c r="D3331" s="33"/>
      <c r="E3331" s="33"/>
      <c r="F3331" s="81">
        <v>41376</v>
      </c>
      <c r="G3331" s="103">
        <v>2.2599999999999999E-3</v>
      </c>
      <c r="H3331" s="103">
        <v>3.3119999999999998E-3</v>
      </c>
      <c r="I3331" s="103">
        <v>6.8739999999999999E-3</v>
      </c>
      <c r="J3331" s="103">
        <v>1.1297E-2</v>
      </c>
      <c r="K3331" s="103">
        <v>1.7208000000000001E-2</v>
      </c>
    </row>
    <row r="3332" spans="4:11" ht="15.75" customHeight="1" x14ac:dyDescent="0.25">
      <c r="D3332" s="33"/>
      <c r="E3332" s="33"/>
      <c r="F3332" s="81">
        <v>41379</v>
      </c>
      <c r="G3332" s="103">
        <v>2.1800000000000001E-3</v>
      </c>
      <c r="H3332" s="103">
        <v>3.2079999999999999E-3</v>
      </c>
      <c r="I3332" s="103">
        <v>6.7610000000000005E-3</v>
      </c>
      <c r="J3332" s="103">
        <v>1.1016E-2</v>
      </c>
      <c r="K3332" s="103">
        <v>1.6798E-2</v>
      </c>
    </row>
    <row r="3333" spans="4:11" ht="15.75" customHeight="1" x14ac:dyDescent="0.25">
      <c r="D3333" s="33"/>
      <c r="E3333" s="33"/>
      <c r="F3333" s="81">
        <v>41380</v>
      </c>
      <c r="G3333" s="103">
        <v>2.2589999999999997E-3</v>
      </c>
      <c r="H3333" s="103">
        <v>3.3400000000000001E-3</v>
      </c>
      <c r="I3333" s="103">
        <v>7.0179999999999999E-3</v>
      </c>
      <c r="J3333" s="103">
        <v>1.1390000000000001E-2</v>
      </c>
      <c r="K3333" s="103">
        <v>1.7224E-2</v>
      </c>
    </row>
    <row r="3334" spans="4:11" ht="15.75" customHeight="1" x14ac:dyDescent="0.25">
      <c r="D3334" s="33"/>
      <c r="E3334" s="33"/>
      <c r="F3334" s="81">
        <v>41381</v>
      </c>
      <c r="G3334" s="103">
        <v>2.2589999999999997E-3</v>
      </c>
      <c r="H3334" s="103">
        <v>3.3400000000000001E-3</v>
      </c>
      <c r="I3334" s="103">
        <v>6.9210000000000001E-3</v>
      </c>
      <c r="J3334" s="103">
        <v>1.1180000000000001E-2</v>
      </c>
      <c r="K3334" s="103">
        <v>1.695E-2</v>
      </c>
    </row>
    <row r="3335" spans="4:11" ht="15.75" customHeight="1" x14ac:dyDescent="0.25">
      <c r="D3335" s="33"/>
      <c r="E3335" s="33"/>
      <c r="F3335" s="81">
        <v>41382</v>
      </c>
      <c r="G3335" s="103">
        <v>2.2589999999999997E-3</v>
      </c>
      <c r="H3335" s="103">
        <v>3.3679999999999999E-3</v>
      </c>
      <c r="I3335" s="103">
        <v>6.953E-3</v>
      </c>
      <c r="J3335" s="103">
        <v>1.1132999999999999E-2</v>
      </c>
      <c r="K3335" s="103">
        <v>1.6847000000000001E-2</v>
      </c>
    </row>
    <row r="3336" spans="4:11" ht="15.75" customHeight="1" x14ac:dyDescent="0.25">
      <c r="D3336" s="33"/>
      <c r="E3336" s="33"/>
      <c r="F3336" s="81">
        <v>41383</v>
      </c>
      <c r="G3336" s="103">
        <v>2.2980000000000001E-3</v>
      </c>
      <c r="H3336" s="103">
        <v>3.4489999999999998E-3</v>
      </c>
      <c r="I3336" s="103">
        <v>7.0650000000000001E-3</v>
      </c>
      <c r="J3336" s="103">
        <v>1.1344E-2</v>
      </c>
      <c r="K3336" s="103">
        <v>1.7049000000000002E-2</v>
      </c>
    </row>
    <row r="3337" spans="4:11" ht="15.75" customHeight="1" x14ac:dyDescent="0.25">
      <c r="D3337" s="33"/>
      <c r="E3337" s="33"/>
      <c r="F3337" s="81">
        <v>41386</v>
      </c>
      <c r="G3337" s="103">
        <v>2.2170000000000002E-3</v>
      </c>
      <c r="H3337" s="103">
        <v>3.3439999999999998E-3</v>
      </c>
      <c r="I3337" s="103">
        <v>6.8869999999999999E-3</v>
      </c>
      <c r="J3337" s="103">
        <v>1.1155999999999999E-2</v>
      </c>
      <c r="K3337" s="103">
        <v>1.6929E-2</v>
      </c>
    </row>
    <row r="3338" spans="4:11" ht="15.75" customHeight="1" x14ac:dyDescent="0.25">
      <c r="D3338" s="33"/>
      <c r="E3338" s="33"/>
      <c r="F3338" s="81">
        <v>41387</v>
      </c>
      <c r="G3338" s="103">
        <v>2.2570000000000003E-3</v>
      </c>
      <c r="H3338" s="103">
        <v>3.372E-3</v>
      </c>
      <c r="I3338" s="103">
        <v>6.9840000000000006E-3</v>
      </c>
      <c r="J3338" s="103">
        <v>1.1273E-2</v>
      </c>
      <c r="K3338" s="103">
        <v>1.7065E-2</v>
      </c>
    </row>
    <row r="3339" spans="4:11" ht="15.75" customHeight="1" x14ac:dyDescent="0.25">
      <c r="D3339" s="33"/>
      <c r="E3339" s="33"/>
      <c r="F3339" s="81">
        <v>41388</v>
      </c>
      <c r="G3339" s="103">
        <v>2.2689999999999997E-3</v>
      </c>
      <c r="H3339" s="103">
        <v>3.346E-3</v>
      </c>
      <c r="I3339" s="103">
        <v>6.9189999999999998E-3</v>
      </c>
      <c r="J3339" s="103">
        <v>1.1226E-2</v>
      </c>
      <c r="K3339" s="103">
        <v>1.7047E-2</v>
      </c>
    </row>
    <row r="3340" spans="4:11" ht="15.75" customHeight="1" x14ac:dyDescent="0.25">
      <c r="D3340" s="33"/>
      <c r="E3340" s="33"/>
      <c r="F3340" s="81">
        <v>41389</v>
      </c>
      <c r="G3340" s="103">
        <v>2.2489999999999997E-3</v>
      </c>
      <c r="H3340" s="103">
        <v>3.32E-3</v>
      </c>
      <c r="I3340" s="103">
        <v>7.11E-3</v>
      </c>
      <c r="J3340" s="103">
        <v>1.1179E-2</v>
      </c>
      <c r="K3340" s="103">
        <v>1.7079999999999998E-2</v>
      </c>
    </row>
    <row r="3341" spans="4:11" ht="15.75" customHeight="1" x14ac:dyDescent="0.25">
      <c r="D3341" s="33"/>
      <c r="E3341" s="33"/>
      <c r="F3341" s="81">
        <v>41390</v>
      </c>
      <c r="G3341" s="103">
        <v>2.1120000000000002E-3</v>
      </c>
      <c r="H3341" s="103">
        <v>3.1359999999999999E-3</v>
      </c>
      <c r="I3341" s="103">
        <v>6.8069999999999997E-3</v>
      </c>
      <c r="J3341" s="103">
        <v>1.1041E-2</v>
      </c>
      <c r="K3341" s="103">
        <v>1.6632999999999998E-2</v>
      </c>
    </row>
    <row r="3342" spans="4:11" ht="15.75" customHeight="1" x14ac:dyDescent="0.25">
      <c r="D3342" s="33"/>
      <c r="E3342" s="33"/>
      <c r="F3342" s="81">
        <v>41393</v>
      </c>
      <c r="G3342" s="103">
        <v>2.0720000000000001E-3</v>
      </c>
      <c r="H3342" s="103">
        <v>3.1099999999999999E-3</v>
      </c>
      <c r="I3342" s="103">
        <v>6.7589999999999994E-3</v>
      </c>
      <c r="J3342" s="103">
        <v>1.1041E-2</v>
      </c>
      <c r="K3342" s="103">
        <v>1.6701000000000001E-2</v>
      </c>
    </row>
    <row r="3343" spans="4:11" ht="15.75" customHeight="1" x14ac:dyDescent="0.25">
      <c r="D3343" s="33"/>
      <c r="E3343" s="33"/>
      <c r="F3343" s="81">
        <v>41394</v>
      </c>
      <c r="G3343" s="103">
        <v>2.0739999999999999E-3</v>
      </c>
      <c r="H3343" s="103">
        <v>3.058E-3</v>
      </c>
      <c r="I3343" s="103">
        <v>6.7600000000000004E-3</v>
      </c>
      <c r="J3343" s="103">
        <v>1.1087E-2</v>
      </c>
      <c r="K3343" s="103">
        <v>1.6716999999999999E-2</v>
      </c>
    </row>
    <row r="3344" spans="4:11" ht="15.75" customHeight="1" x14ac:dyDescent="0.25">
      <c r="D3344" s="33"/>
      <c r="E3344" s="33"/>
      <c r="F3344" s="81">
        <v>41395</v>
      </c>
      <c r="G3344" s="103">
        <v>1.9959999999999999E-3</v>
      </c>
      <c r="H3344" s="103">
        <v>2.9249999999999996E-3</v>
      </c>
      <c r="I3344" s="103">
        <v>6.489E-3</v>
      </c>
      <c r="J3344" s="103">
        <v>1.0739E-2</v>
      </c>
      <c r="K3344" s="103">
        <v>1.6289999999999999E-2</v>
      </c>
    </row>
    <row r="3345" spans="4:11" ht="15.75" customHeight="1" x14ac:dyDescent="0.25">
      <c r="D3345" s="33"/>
      <c r="E3345" s="33"/>
      <c r="F3345" s="81">
        <v>41396</v>
      </c>
      <c r="G3345" s="103">
        <v>1.9580000000000001E-3</v>
      </c>
      <c r="H3345" s="103">
        <v>2.9260000000000002E-3</v>
      </c>
      <c r="I3345" s="103">
        <v>6.4729999999999996E-3</v>
      </c>
      <c r="J3345" s="103">
        <v>1.0714999999999999E-2</v>
      </c>
      <c r="K3345" s="103">
        <v>1.6254999999999999E-2</v>
      </c>
    </row>
    <row r="3346" spans="4:11" ht="15.75" customHeight="1" x14ac:dyDescent="0.25">
      <c r="D3346" s="33"/>
      <c r="E3346" s="33"/>
      <c r="F3346" s="81">
        <v>41397</v>
      </c>
      <c r="G3346" s="103">
        <v>2.1579999999999998E-3</v>
      </c>
      <c r="H3346" s="103">
        <v>3.3010000000000001E-3</v>
      </c>
      <c r="I3346" s="103">
        <v>7.241E-3</v>
      </c>
      <c r="J3346" s="103">
        <v>1.1694E-2</v>
      </c>
      <c r="K3346" s="103">
        <v>1.7381999999999998E-2</v>
      </c>
    </row>
    <row r="3347" spans="4:11" ht="15.75" customHeight="1" x14ac:dyDescent="0.25">
      <c r="D3347" s="33"/>
      <c r="E3347" s="33"/>
      <c r="F3347" s="81">
        <v>41400</v>
      </c>
      <c r="G3347" s="103">
        <v>2.1199999999999999E-3</v>
      </c>
      <c r="H3347" s="103">
        <v>3.3279999999999998E-3</v>
      </c>
      <c r="I3347" s="103">
        <v>7.3379999999999999E-3</v>
      </c>
      <c r="J3347" s="103">
        <v>1.1835E-2</v>
      </c>
      <c r="K3347" s="103">
        <v>1.7587999999999999E-2</v>
      </c>
    </row>
    <row r="3348" spans="4:11" ht="15.75" customHeight="1" x14ac:dyDescent="0.25">
      <c r="D3348" s="33"/>
      <c r="E3348" s="33"/>
      <c r="F3348" s="81">
        <v>41401</v>
      </c>
      <c r="G3348" s="103">
        <v>2.2000000000000001E-3</v>
      </c>
      <c r="H3348" s="103">
        <v>3.4100000000000003E-3</v>
      </c>
      <c r="I3348" s="103">
        <v>7.4670000000000005E-3</v>
      </c>
      <c r="J3348" s="103">
        <v>1.1976000000000001E-2</v>
      </c>
      <c r="K3348" s="103">
        <v>1.7778000000000002E-2</v>
      </c>
    </row>
    <row r="3349" spans="4:11" ht="15.75" customHeight="1" x14ac:dyDescent="0.25">
      <c r="D3349" s="33"/>
      <c r="E3349" s="33"/>
      <c r="F3349" s="81">
        <v>41402</v>
      </c>
      <c r="G3349" s="103">
        <v>2.202E-3</v>
      </c>
      <c r="H3349" s="103">
        <v>3.4689999999999999E-3</v>
      </c>
      <c r="I3349" s="103">
        <v>7.4199999999999995E-3</v>
      </c>
      <c r="J3349" s="103">
        <v>1.1881999999999998E-2</v>
      </c>
      <c r="K3349" s="103">
        <v>1.7665E-2</v>
      </c>
    </row>
    <row r="3350" spans="4:11" ht="15.75" customHeight="1" x14ac:dyDescent="0.25">
      <c r="D3350" s="33"/>
      <c r="E3350" s="33"/>
      <c r="F3350" s="81">
        <v>41403</v>
      </c>
      <c r="G3350" s="103">
        <v>2.2030000000000001E-3</v>
      </c>
      <c r="H3350" s="103">
        <v>3.4960000000000004E-3</v>
      </c>
      <c r="I3350" s="103">
        <v>7.4850000000000003E-3</v>
      </c>
      <c r="J3350" s="103">
        <v>1.1906000000000002E-2</v>
      </c>
      <c r="K3350" s="103">
        <v>1.8109E-2</v>
      </c>
    </row>
    <row r="3351" spans="4:11" ht="15.75" customHeight="1" x14ac:dyDescent="0.25">
      <c r="D3351" s="33"/>
      <c r="E3351" s="33"/>
      <c r="F3351" s="81">
        <v>41404</v>
      </c>
      <c r="G3351" s="103">
        <v>2.3669999999999997E-3</v>
      </c>
      <c r="H3351" s="103">
        <v>3.8369999999999997E-3</v>
      </c>
      <c r="I3351" s="103">
        <v>8.1320000000000003E-3</v>
      </c>
      <c r="J3351" s="103">
        <v>1.2730999999999999E-2</v>
      </c>
      <c r="K3351" s="103">
        <v>1.8973E-2</v>
      </c>
    </row>
    <row r="3352" spans="4:11" ht="15.75" customHeight="1" x14ac:dyDescent="0.25">
      <c r="D3352" s="33"/>
      <c r="E3352" s="33"/>
      <c r="F3352" s="81">
        <v>41407</v>
      </c>
      <c r="G3352" s="103">
        <v>2.3680000000000003E-3</v>
      </c>
      <c r="H3352" s="103">
        <v>3.8900000000000002E-3</v>
      </c>
      <c r="I3352" s="103">
        <v>8.2140000000000008E-3</v>
      </c>
      <c r="J3352" s="103">
        <v>1.2874000000000002E-2</v>
      </c>
      <c r="K3352" s="103">
        <v>1.9199000000000001E-2</v>
      </c>
    </row>
    <row r="3353" spans="4:11" ht="15.75" customHeight="1" x14ac:dyDescent="0.25">
      <c r="D3353" s="33"/>
      <c r="E3353" s="33"/>
      <c r="F3353" s="81">
        <v>41408</v>
      </c>
      <c r="G3353" s="103">
        <v>2.4499999999999999E-3</v>
      </c>
      <c r="H3353" s="103">
        <v>4.0470000000000002E-3</v>
      </c>
      <c r="I3353" s="103">
        <v>8.5719999999999998E-3</v>
      </c>
      <c r="J3353" s="103">
        <v>1.3372999999999999E-2</v>
      </c>
      <c r="K3353" s="103">
        <v>1.9740000000000001E-2</v>
      </c>
    </row>
    <row r="3354" spans="4:11" ht="15.75" customHeight="1" x14ac:dyDescent="0.25">
      <c r="D3354" s="33"/>
      <c r="E3354" s="33"/>
      <c r="F3354" s="81">
        <v>41409</v>
      </c>
      <c r="G3354" s="103">
        <v>2.3709999999999998E-3</v>
      </c>
      <c r="H3354" s="103">
        <v>3.8909999999999999E-3</v>
      </c>
      <c r="I3354" s="103">
        <v>8.2489999999999994E-3</v>
      </c>
      <c r="J3354" s="103">
        <v>1.2994E-2</v>
      </c>
      <c r="K3354" s="103">
        <v>1.9347E-2</v>
      </c>
    </row>
    <row r="3355" spans="4:11" ht="15.75" customHeight="1" x14ac:dyDescent="0.25">
      <c r="D3355" s="33"/>
      <c r="E3355" s="33"/>
      <c r="F3355" s="81">
        <v>41410</v>
      </c>
      <c r="G3355" s="103">
        <v>2.2929999999999999E-3</v>
      </c>
      <c r="H3355" s="103">
        <v>3.7339999999999999E-3</v>
      </c>
      <c r="I3355" s="103">
        <v>7.8930000000000007E-3</v>
      </c>
      <c r="J3355" s="103">
        <v>1.2520999999999999E-2</v>
      </c>
      <c r="K3355" s="103">
        <v>1.8808999999999999E-2</v>
      </c>
    </row>
    <row r="3356" spans="4:11" ht="15.75" customHeight="1" x14ac:dyDescent="0.25">
      <c r="D3356" s="33"/>
      <c r="E3356" s="33"/>
      <c r="F3356" s="81">
        <v>41411</v>
      </c>
      <c r="G3356" s="103">
        <v>2.418E-3</v>
      </c>
      <c r="H3356" s="103">
        <v>3.9489999999999994E-3</v>
      </c>
      <c r="I3356" s="103">
        <v>8.3020000000000004E-3</v>
      </c>
      <c r="J3356" s="103">
        <v>1.3090999999999998E-2</v>
      </c>
      <c r="K3356" s="103">
        <v>1.9505999999999999E-2</v>
      </c>
    </row>
    <row r="3357" spans="4:11" ht="15.75" customHeight="1" x14ac:dyDescent="0.25">
      <c r="D3357" s="33"/>
      <c r="E3357" s="33"/>
      <c r="F3357" s="81">
        <v>41414</v>
      </c>
      <c r="G3357" s="103">
        <v>2.379E-3</v>
      </c>
      <c r="H3357" s="103">
        <v>3.9240000000000004E-3</v>
      </c>
      <c r="I3357" s="103">
        <v>8.3680000000000004E-3</v>
      </c>
      <c r="J3357" s="103">
        <v>1.3186999999999999E-2</v>
      </c>
      <c r="K3357" s="103">
        <v>1.9646999999999998E-2</v>
      </c>
    </row>
    <row r="3358" spans="4:11" ht="15.75" customHeight="1" x14ac:dyDescent="0.25">
      <c r="D3358" s="33"/>
      <c r="E3358" s="33"/>
      <c r="F3358" s="81">
        <v>41415</v>
      </c>
      <c r="G3358" s="103">
        <v>2.3400000000000001E-3</v>
      </c>
      <c r="H3358" s="103">
        <v>3.8190000000000003E-3</v>
      </c>
      <c r="I3358" s="103">
        <v>8.1899999999999994E-3</v>
      </c>
      <c r="J3358" s="103">
        <v>1.2902E-2</v>
      </c>
      <c r="K3358" s="103">
        <v>1.9262999999999999E-2</v>
      </c>
    </row>
    <row r="3359" spans="4:11" ht="15.75" customHeight="1" x14ac:dyDescent="0.25">
      <c r="D3359" s="33"/>
      <c r="E3359" s="33"/>
      <c r="F3359" s="81">
        <v>41416</v>
      </c>
      <c r="G3359" s="103">
        <v>2.4629999999999999E-3</v>
      </c>
      <c r="H3359" s="103">
        <v>4.1649999999999994E-3</v>
      </c>
      <c r="I3359" s="103">
        <v>8.9899999999999997E-3</v>
      </c>
      <c r="J3359" s="103">
        <v>1.3975999999999999E-2</v>
      </c>
      <c r="K3359" s="103">
        <v>2.0395E-2</v>
      </c>
    </row>
    <row r="3360" spans="4:11" ht="15.75" customHeight="1" x14ac:dyDescent="0.25">
      <c r="D3360" s="33"/>
      <c r="E3360" s="33"/>
      <c r="F3360" s="81">
        <v>41417</v>
      </c>
      <c r="G3360" s="103">
        <v>2.4650000000000002E-3</v>
      </c>
      <c r="H3360" s="103">
        <v>4.1130000000000003E-3</v>
      </c>
      <c r="I3360" s="103">
        <v>8.9090000000000003E-3</v>
      </c>
      <c r="J3360" s="103">
        <v>1.3809999999999999E-2</v>
      </c>
      <c r="K3360" s="103">
        <v>2.0156999999999998E-2</v>
      </c>
    </row>
    <row r="3361" spans="4:11" ht="15.75" customHeight="1" x14ac:dyDescent="0.25">
      <c r="D3361" s="33"/>
      <c r="E3361" s="33"/>
      <c r="F3361" s="81">
        <v>41418</v>
      </c>
      <c r="G3361" s="103">
        <v>2.4720000000000002E-3</v>
      </c>
      <c r="H3361" s="103">
        <v>4.1190000000000003E-3</v>
      </c>
      <c r="I3361" s="103">
        <v>8.8819999999999993E-3</v>
      </c>
      <c r="J3361" s="103">
        <v>1.379E-2</v>
      </c>
      <c r="K3361" s="103">
        <v>2.0081000000000002E-2</v>
      </c>
    </row>
    <row r="3362" spans="4:11" ht="15.75" customHeight="1" x14ac:dyDescent="0.25">
      <c r="D3362" s="33"/>
      <c r="E3362" s="33"/>
      <c r="F3362" s="81">
        <v>41422</v>
      </c>
      <c r="G3362" s="103">
        <v>2.882E-3</v>
      </c>
      <c r="H3362" s="103">
        <v>4.947E-3</v>
      </c>
      <c r="I3362" s="103">
        <v>1.0166E-2</v>
      </c>
      <c r="J3362" s="103">
        <v>1.5333000000000001E-2</v>
      </c>
      <c r="K3362" s="103">
        <v>2.1652000000000001E-2</v>
      </c>
    </row>
    <row r="3363" spans="4:11" ht="15.75" customHeight="1" x14ac:dyDescent="0.25">
      <c r="D3363" s="33"/>
      <c r="E3363" s="33"/>
      <c r="F3363" s="81">
        <v>41423</v>
      </c>
      <c r="G3363" s="103">
        <v>2.9310000000000004E-3</v>
      </c>
      <c r="H3363" s="103">
        <v>4.8430000000000001E-3</v>
      </c>
      <c r="I3363" s="103">
        <v>9.887E-3</v>
      </c>
      <c r="J3363" s="103">
        <v>1.4851000000000001E-2</v>
      </c>
      <c r="K3363" s="103">
        <v>2.1152999999999998E-2</v>
      </c>
    </row>
    <row r="3364" spans="4:11" ht="15.75" customHeight="1" x14ac:dyDescent="0.25">
      <c r="D3364" s="33"/>
      <c r="E3364" s="33"/>
      <c r="F3364" s="81">
        <v>41424</v>
      </c>
      <c r="G3364" s="103">
        <v>2.9310000000000004E-3</v>
      </c>
      <c r="H3364" s="103">
        <v>4.8180000000000002E-3</v>
      </c>
      <c r="I3364" s="103">
        <v>1.0064E-2</v>
      </c>
      <c r="J3364" s="103">
        <v>1.4852000000000001E-2</v>
      </c>
      <c r="K3364" s="103">
        <v>2.1110000000000004E-2</v>
      </c>
    </row>
    <row r="3365" spans="4:11" ht="15.75" customHeight="1" x14ac:dyDescent="0.25">
      <c r="D3365" s="33"/>
      <c r="E3365" s="33"/>
      <c r="F3365" s="81">
        <v>41425</v>
      </c>
      <c r="G3365" s="103">
        <v>2.9329999999999998E-3</v>
      </c>
      <c r="H3365" s="103">
        <v>4.8509999999999994E-3</v>
      </c>
      <c r="I3365" s="103">
        <v>1.0177E-2</v>
      </c>
      <c r="J3365" s="103">
        <v>1.5263000000000001E-2</v>
      </c>
      <c r="K3365" s="103">
        <v>2.1282000000000002E-2</v>
      </c>
    </row>
    <row r="3366" spans="4:11" ht="15.75" customHeight="1" x14ac:dyDescent="0.25">
      <c r="D3366" s="33"/>
      <c r="E3366" s="33"/>
      <c r="F3366" s="81">
        <v>41428</v>
      </c>
      <c r="G3366" s="103">
        <v>2.9139999999999999E-3</v>
      </c>
      <c r="H3366" s="103">
        <v>4.7999999999999996E-3</v>
      </c>
      <c r="I3366" s="103">
        <v>1.0274E-2</v>
      </c>
      <c r="J3366" s="103">
        <v>1.524E-2</v>
      </c>
      <c r="K3366" s="103">
        <v>2.1193E-2</v>
      </c>
    </row>
    <row r="3367" spans="4:11" ht="15.75" customHeight="1" x14ac:dyDescent="0.25">
      <c r="D3367" s="33"/>
      <c r="E3367" s="33"/>
      <c r="F3367" s="81">
        <v>41429</v>
      </c>
      <c r="G3367" s="103">
        <v>2.9740000000000001E-3</v>
      </c>
      <c r="H3367" s="103">
        <v>4.8019999999999998E-3</v>
      </c>
      <c r="I3367" s="103">
        <v>1.0564E-2</v>
      </c>
      <c r="J3367" s="103">
        <v>1.555E-2</v>
      </c>
      <c r="K3367" s="103">
        <v>2.1461999999999998E-2</v>
      </c>
    </row>
    <row r="3368" spans="4:11" ht="15.75" customHeight="1" x14ac:dyDescent="0.25">
      <c r="D3368" s="33"/>
      <c r="E3368" s="33"/>
      <c r="F3368" s="81">
        <v>41430</v>
      </c>
      <c r="G3368" s="103">
        <v>2.856E-3</v>
      </c>
      <c r="H3368" s="103">
        <v>4.6429999999999996E-3</v>
      </c>
      <c r="I3368" s="103">
        <v>1.0177E-2</v>
      </c>
      <c r="J3368" s="103">
        <v>1.5098E-2</v>
      </c>
      <c r="K3368" s="103">
        <v>2.0892000000000001E-2</v>
      </c>
    </row>
    <row r="3369" spans="4:11" ht="15.75" customHeight="1" x14ac:dyDescent="0.25">
      <c r="D3369" s="33"/>
      <c r="E3369" s="33"/>
      <c r="F3369" s="81">
        <v>41431</v>
      </c>
      <c r="G3369" s="103">
        <v>2.8760000000000001E-3</v>
      </c>
      <c r="H3369" s="103">
        <v>4.6719999999999999E-3</v>
      </c>
      <c r="I3369" s="103">
        <v>1.0097E-2</v>
      </c>
      <c r="J3369" s="103">
        <v>1.4884999999999999E-2</v>
      </c>
      <c r="K3369" s="103">
        <v>2.0769000000000003E-2</v>
      </c>
    </row>
    <row r="3370" spans="4:11" ht="15.75" customHeight="1" x14ac:dyDescent="0.25">
      <c r="D3370" s="33"/>
      <c r="E3370" s="33"/>
      <c r="F3370" s="81">
        <v>41432</v>
      </c>
      <c r="G3370" s="103">
        <v>3.0170000000000002E-3</v>
      </c>
      <c r="H3370" s="103">
        <v>5.0829999999999998E-3</v>
      </c>
      <c r="I3370" s="103">
        <v>1.0939000000000001E-2</v>
      </c>
      <c r="J3370" s="103">
        <v>1.5887999999999999E-2</v>
      </c>
      <c r="K3370" s="103">
        <v>2.1718000000000001E-2</v>
      </c>
    </row>
    <row r="3371" spans="4:11" ht="15.75" customHeight="1" x14ac:dyDescent="0.25">
      <c r="D3371" s="33"/>
      <c r="E3371" s="33"/>
      <c r="F3371" s="81">
        <v>41435</v>
      </c>
      <c r="G3371" s="103">
        <v>3.0969999999999999E-3</v>
      </c>
      <c r="H3371" s="103">
        <v>5.3010000000000002E-3</v>
      </c>
      <c r="I3371" s="103">
        <v>1.1214999999999999E-2</v>
      </c>
      <c r="J3371" s="103">
        <v>1.6201E-2</v>
      </c>
      <c r="K3371" s="103">
        <v>2.2097000000000002E-2</v>
      </c>
    </row>
    <row r="3372" spans="4:11" ht="15.75" customHeight="1" x14ac:dyDescent="0.25">
      <c r="D3372" s="33"/>
      <c r="E3372" s="33"/>
      <c r="F3372" s="81">
        <v>41436</v>
      </c>
      <c r="G3372" s="103">
        <v>3.2179999999999999E-3</v>
      </c>
      <c r="H3372" s="103">
        <v>5.4120000000000001E-3</v>
      </c>
      <c r="I3372" s="103">
        <v>1.1102000000000001E-2</v>
      </c>
      <c r="J3372" s="103">
        <v>1.6034E-2</v>
      </c>
      <c r="K3372" s="103">
        <v>2.1846000000000001E-2</v>
      </c>
    </row>
    <row r="3373" spans="4:11" ht="15.75" customHeight="1" x14ac:dyDescent="0.25">
      <c r="D3373" s="33"/>
      <c r="E3373" s="33"/>
      <c r="F3373" s="81">
        <v>41437</v>
      </c>
      <c r="G3373" s="103">
        <v>3.2590000000000002E-3</v>
      </c>
      <c r="H3373" s="103">
        <v>5.7909999999999993E-3</v>
      </c>
      <c r="I3373" s="103">
        <v>1.1428000000000001E-2</v>
      </c>
      <c r="J3373" s="103">
        <v>1.6371E-2</v>
      </c>
      <c r="K3373" s="103">
        <v>2.2280000000000001E-2</v>
      </c>
    </row>
    <row r="3374" spans="4:11" ht="15.75" customHeight="1" x14ac:dyDescent="0.25">
      <c r="D3374" s="33"/>
      <c r="E3374" s="33"/>
      <c r="F3374" s="81">
        <v>41438</v>
      </c>
      <c r="G3374" s="103">
        <v>2.8199999999999996E-3</v>
      </c>
      <c r="H3374" s="103">
        <v>5.1049999999999993E-3</v>
      </c>
      <c r="I3374" s="103">
        <v>1.0551E-2</v>
      </c>
      <c r="J3374" s="103">
        <v>1.5507999999999999E-2</v>
      </c>
      <c r="K3374" s="103">
        <v>2.1488999999999998E-2</v>
      </c>
    </row>
    <row r="3375" spans="4:11" ht="15.75" customHeight="1" x14ac:dyDescent="0.25">
      <c r="D3375" s="33"/>
      <c r="E3375" s="33"/>
      <c r="F3375" s="81">
        <v>41439</v>
      </c>
      <c r="G3375" s="103">
        <v>2.7010000000000003E-3</v>
      </c>
      <c r="H3375" s="103">
        <v>4.895E-3</v>
      </c>
      <c r="I3375" s="103">
        <v>1.0291999999999999E-2</v>
      </c>
      <c r="J3375" s="103">
        <v>1.5223E-2</v>
      </c>
      <c r="K3375" s="103">
        <v>2.1295000000000001E-2</v>
      </c>
    </row>
    <row r="3376" spans="4:11" ht="15.75" customHeight="1" x14ac:dyDescent="0.25">
      <c r="D3376" s="33"/>
      <c r="E3376" s="33"/>
      <c r="F3376" s="81">
        <v>41442</v>
      </c>
      <c r="G3376" s="103">
        <v>2.6199999999999999E-3</v>
      </c>
      <c r="H3376" s="103">
        <v>4.8679999999999999E-3</v>
      </c>
      <c r="I3376" s="103">
        <v>1.0584E-2</v>
      </c>
      <c r="J3376" s="103">
        <v>1.5679000000000002E-2</v>
      </c>
      <c r="K3376" s="103">
        <v>2.1817000000000003E-2</v>
      </c>
    </row>
    <row r="3377" spans="4:11" ht="15.75" customHeight="1" x14ac:dyDescent="0.25">
      <c r="D3377" s="33"/>
      <c r="E3377" s="33"/>
      <c r="F3377" s="81">
        <v>41443</v>
      </c>
      <c r="G3377" s="103">
        <v>2.6210000000000001E-3</v>
      </c>
      <c r="H3377" s="103">
        <v>4.8419999999999999E-3</v>
      </c>
      <c r="I3377" s="103">
        <v>1.0567999999999999E-2</v>
      </c>
      <c r="J3377" s="103">
        <v>1.5727000000000001E-2</v>
      </c>
      <c r="K3377" s="103">
        <v>2.1853999999999998E-2</v>
      </c>
    </row>
    <row r="3378" spans="4:11" ht="15.75" customHeight="1" x14ac:dyDescent="0.25">
      <c r="D3378" s="33"/>
      <c r="E3378" s="33"/>
      <c r="F3378" s="81">
        <v>41444</v>
      </c>
      <c r="G3378" s="103">
        <v>3.0639999999999999E-3</v>
      </c>
      <c r="H3378" s="103">
        <v>5.8460000000000005E-3</v>
      </c>
      <c r="I3378" s="103">
        <v>1.2482999999999999E-2</v>
      </c>
      <c r="J3378" s="103">
        <v>1.7808000000000001E-2</v>
      </c>
      <c r="K3378" s="103">
        <v>2.3526999999999999E-2</v>
      </c>
    </row>
    <row r="3379" spans="4:11" ht="15.75" customHeight="1" x14ac:dyDescent="0.25">
      <c r="D3379" s="33"/>
      <c r="E3379" s="33"/>
      <c r="F3379" s="81">
        <v>41445</v>
      </c>
      <c r="G3379" s="103">
        <v>3.2669999999999999E-3</v>
      </c>
      <c r="H3379" s="103">
        <v>6.2709999999999997E-3</v>
      </c>
      <c r="I3379" s="103">
        <v>1.3028999999999999E-2</v>
      </c>
      <c r="J3379" s="103">
        <v>1.8346999999999999E-2</v>
      </c>
      <c r="K3379" s="103">
        <v>2.4144000000000002E-2</v>
      </c>
    </row>
    <row r="3380" spans="4:11" ht="15.75" customHeight="1" x14ac:dyDescent="0.25">
      <c r="D3380" s="33"/>
      <c r="E3380" s="33"/>
      <c r="F3380" s="81">
        <v>41446</v>
      </c>
      <c r="G3380" s="103">
        <v>3.676E-3</v>
      </c>
      <c r="H3380" s="103">
        <v>7.0470000000000003E-3</v>
      </c>
      <c r="I3380" s="103">
        <v>1.4244000000000001E-2</v>
      </c>
      <c r="J3380" s="103">
        <v>1.9633000000000001E-2</v>
      </c>
      <c r="K3380" s="103">
        <v>2.5310000000000003E-2</v>
      </c>
    </row>
    <row r="3381" spans="4:11" ht="15.75" customHeight="1" x14ac:dyDescent="0.25">
      <c r="D3381" s="33"/>
      <c r="E3381" s="33"/>
      <c r="F3381" s="81">
        <v>41449</v>
      </c>
      <c r="G3381" s="103">
        <v>3.8409999999999998E-3</v>
      </c>
      <c r="H3381" s="103">
        <v>7.1549999999999999E-3</v>
      </c>
      <c r="I3381" s="103">
        <v>1.4446000000000001E-2</v>
      </c>
      <c r="J3381" s="103">
        <v>1.9807999999999999E-2</v>
      </c>
      <c r="K3381" s="103">
        <v>2.5367999999999998E-2</v>
      </c>
    </row>
    <row r="3382" spans="4:11" ht="15.75" customHeight="1" x14ac:dyDescent="0.25">
      <c r="D3382" s="33"/>
      <c r="E3382" s="33"/>
      <c r="F3382" s="81">
        <v>41450</v>
      </c>
      <c r="G3382" s="103">
        <v>4.0470000000000002E-3</v>
      </c>
      <c r="H3382" s="103">
        <v>7.4510000000000002E-3</v>
      </c>
      <c r="I3382" s="103">
        <v>1.49E-2</v>
      </c>
      <c r="J3382" s="103">
        <v>2.0357E-2</v>
      </c>
      <c r="K3382" s="103">
        <v>2.6082000000000001E-2</v>
      </c>
    </row>
    <row r="3383" spans="4:11" ht="15.75" customHeight="1" x14ac:dyDescent="0.25">
      <c r="D3383" s="33"/>
      <c r="E3383" s="33"/>
      <c r="F3383" s="81">
        <v>41451</v>
      </c>
      <c r="G3383" s="103">
        <v>3.7890000000000003E-3</v>
      </c>
      <c r="H3383" s="103">
        <v>6.7850000000000002E-3</v>
      </c>
      <c r="I3383" s="103">
        <v>1.4168E-2</v>
      </c>
      <c r="J3383" s="103">
        <v>1.959E-2</v>
      </c>
      <c r="K3383" s="103">
        <v>2.5353000000000001E-2</v>
      </c>
    </row>
    <row r="3384" spans="4:11" ht="15.75" customHeight="1" x14ac:dyDescent="0.25">
      <c r="D3384" s="33"/>
      <c r="E3384" s="33"/>
      <c r="F3384" s="81">
        <v>41452</v>
      </c>
      <c r="G3384" s="103">
        <v>3.5139999999999998E-3</v>
      </c>
      <c r="H3384" s="103">
        <v>6.4390000000000003E-3</v>
      </c>
      <c r="I3384" s="103">
        <v>1.3814999999999999E-2</v>
      </c>
      <c r="J3384" s="103">
        <v>1.8925000000000001E-2</v>
      </c>
      <c r="K3384" s="103">
        <v>2.4721000000000003E-2</v>
      </c>
    </row>
    <row r="3385" spans="4:11" ht="15.75" customHeight="1" x14ac:dyDescent="0.25">
      <c r="D3385" s="33"/>
      <c r="E3385" s="33"/>
      <c r="F3385" s="81">
        <v>41453</v>
      </c>
      <c r="G3385" s="103">
        <v>3.5539999999999999E-3</v>
      </c>
      <c r="H3385" s="103">
        <v>6.4700000000000001E-3</v>
      </c>
      <c r="I3385" s="103">
        <v>1.3945000000000001E-2</v>
      </c>
      <c r="J3385" s="103">
        <v>1.9397999999999999E-2</v>
      </c>
      <c r="K3385" s="103">
        <v>2.4857000000000001E-2</v>
      </c>
    </row>
    <row r="3386" spans="4:11" ht="15.75" customHeight="1" x14ac:dyDescent="0.25">
      <c r="D3386" s="33"/>
      <c r="E3386" s="33"/>
      <c r="F3386" s="81">
        <v>41456</v>
      </c>
      <c r="G3386" s="103">
        <v>3.5139999999999998E-3</v>
      </c>
      <c r="H3386" s="103">
        <v>6.3639999999999999E-3</v>
      </c>
      <c r="I3386" s="103">
        <v>1.3782000000000001E-2</v>
      </c>
      <c r="J3386" s="103">
        <v>1.9206000000000001E-2</v>
      </c>
      <c r="K3386" s="103">
        <v>2.4765000000000002E-2</v>
      </c>
    </row>
    <row r="3387" spans="4:11" ht="15.75" customHeight="1" x14ac:dyDescent="0.25">
      <c r="D3387" s="33"/>
      <c r="E3387" s="33"/>
      <c r="F3387" s="81">
        <v>41457</v>
      </c>
      <c r="G3387" s="103">
        <v>3.4739999999999997E-3</v>
      </c>
      <c r="H3387" s="103">
        <v>6.3109999999999998E-3</v>
      </c>
      <c r="I3387" s="103">
        <v>1.375E-2</v>
      </c>
      <c r="J3387" s="103">
        <v>1.9254E-2</v>
      </c>
      <c r="K3387" s="103">
        <v>2.4693E-2</v>
      </c>
    </row>
    <row r="3388" spans="4:11" ht="15.75" customHeight="1" x14ac:dyDescent="0.25">
      <c r="D3388" s="33"/>
      <c r="E3388" s="33"/>
      <c r="F3388" s="81">
        <v>41458</v>
      </c>
      <c r="G3388" s="103">
        <v>3.6309999999999997E-3</v>
      </c>
      <c r="H3388" s="103">
        <v>6.5290000000000001E-3</v>
      </c>
      <c r="I3388" s="103">
        <v>1.4173E-2</v>
      </c>
      <c r="J3388" s="103">
        <v>1.9664000000000001E-2</v>
      </c>
      <c r="K3388" s="103">
        <v>2.5032000000000002E-2</v>
      </c>
    </row>
    <row r="3389" spans="4:11" ht="15.75" customHeight="1" x14ac:dyDescent="0.25">
      <c r="D3389" s="33"/>
      <c r="E3389" s="33"/>
      <c r="F3389" s="81">
        <v>41460</v>
      </c>
      <c r="G3389" s="103">
        <v>3.9480000000000001E-3</v>
      </c>
      <c r="H3389" s="103">
        <v>7.5329999999999998E-3</v>
      </c>
      <c r="I3389" s="103">
        <v>1.6126999999999999E-2</v>
      </c>
      <c r="J3389" s="103">
        <v>2.2101000000000003E-2</v>
      </c>
      <c r="K3389" s="103">
        <v>2.7391000000000002E-2</v>
      </c>
    </row>
    <row r="3390" spans="4:11" ht="15.75" customHeight="1" x14ac:dyDescent="0.25">
      <c r="D3390" s="33"/>
      <c r="E3390" s="33"/>
      <c r="F3390" s="81">
        <v>41463</v>
      </c>
      <c r="G3390" s="103">
        <v>3.5909999999999996E-3</v>
      </c>
      <c r="H3390" s="103">
        <v>6.7500000000000008E-3</v>
      </c>
      <c r="I3390" s="103">
        <v>1.5025E-2</v>
      </c>
      <c r="J3390" s="103">
        <v>2.0975999999999998E-2</v>
      </c>
      <c r="K3390" s="103">
        <v>2.6356000000000001E-2</v>
      </c>
    </row>
    <row r="3391" spans="4:11" ht="15.75" customHeight="1" x14ac:dyDescent="0.25">
      <c r="D3391" s="33"/>
      <c r="E3391" s="33"/>
      <c r="F3391" s="81">
        <v>41464</v>
      </c>
      <c r="G3391" s="103">
        <v>3.6700000000000001E-3</v>
      </c>
      <c r="H3391" s="103">
        <v>6.7789999999999994E-3</v>
      </c>
      <c r="I3391" s="103">
        <v>1.4911000000000001E-2</v>
      </c>
      <c r="J3391" s="103">
        <v>2.0830000000000001E-2</v>
      </c>
      <c r="K3391" s="103">
        <v>2.6339999999999999E-2</v>
      </c>
    </row>
    <row r="3392" spans="4:11" ht="15.75" customHeight="1" x14ac:dyDescent="0.25">
      <c r="D3392" s="33"/>
      <c r="E3392" s="33"/>
      <c r="F3392" s="81">
        <v>41465</v>
      </c>
      <c r="G3392" s="103">
        <v>3.5110000000000002E-3</v>
      </c>
      <c r="H3392" s="103">
        <v>6.8830000000000002E-3</v>
      </c>
      <c r="I3392" s="103">
        <v>1.4551000000000001E-2</v>
      </c>
      <c r="J3392" s="103">
        <v>2.0562999999999998E-2</v>
      </c>
      <c r="K3392" s="103">
        <v>2.6238000000000001E-2</v>
      </c>
    </row>
    <row r="3393" spans="4:11" ht="15.75" customHeight="1" x14ac:dyDescent="0.25">
      <c r="D3393" s="33"/>
      <c r="E3393" s="33"/>
      <c r="F3393" s="81">
        <v>41466</v>
      </c>
      <c r="G3393" s="103">
        <v>3.2910000000000001E-3</v>
      </c>
      <c r="H3393" s="103">
        <v>6.4609999999999997E-3</v>
      </c>
      <c r="I3393" s="103">
        <v>1.3913E-2</v>
      </c>
      <c r="J3393" s="103">
        <v>1.9761999999999998E-2</v>
      </c>
      <c r="K3393" s="103">
        <v>2.5720999999999997E-2</v>
      </c>
    </row>
    <row r="3394" spans="4:11" ht="15.75" customHeight="1" x14ac:dyDescent="0.25">
      <c r="D3394" s="33"/>
      <c r="E3394" s="33"/>
      <c r="F3394" s="81">
        <v>41467</v>
      </c>
      <c r="G3394" s="103">
        <v>3.3900000000000002E-3</v>
      </c>
      <c r="H3394" s="103">
        <v>6.6979999999999991E-3</v>
      </c>
      <c r="I3394" s="103">
        <v>1.4192E-2</v>
      </c>
      <c r="J3394" s="103">
        <v>1.9932999999999999E-2</v>
      </c>
      <c r="K3394" s="103">
        <v>2.5821E-2</v>
      </c>
    </row>
    <row r="3395" spans="4:11" ht="15.75" customHeight="1" x14ac:dyDescent="0.25">
      <c r="D3395" s="33"/>
      <c r="E3395" s="33"/>
      <c r="F3395" s="81">
        <v>41470</v>
      </c>
      <c r="G3395" s="103">
        <v>3.2690000000000002E-3</v>
      </c>
      <c r="H3395" s="103">
        <v>6.4349999999999997E-3</v>
      </c>
      <c r="I3395" s="103">
        <v>1.3733E-2</v>
      </c>
      <c r="J3395" s="103">
        <v>1.9449000000000001E-2</v>
      </c>
      <c r="K3395" s="103">
        <v>2.5371999999999999E-2</v>
      </c>
    </row>
    <row r="3396" spans="4:11" ht="15.75" customHeight="1" x14ac:dyDescent="0.25">
      <c r="D3396" s="33"/>
      <c r="E3396" s="33"/>
      <c r="F3396" s="81">
        <v>41471</v>
      </c>
      <c r="G3396" s="103">
        <v>3.228E-3</v>
      </c>
      <c r="H3396" s="103">
        <v>6.3290000000000004E-3</v>
      </c>
      <c r="I3396" s="103">
        <v>1.3733E-2</v>
      </c>
      <c r="J3396" s="103">
        <v>1.9473000000000001E-2</v>
      </c>
      <c r="K3396" s="103">
        <v>2.5316999999999999E-2</v>
      </c>
    </row>
    <row r="3397" spans="4:11" ht="15.75" customHeight="1" x14ac:dyDescent="0.25">
      <c r="D3397" s="33"/>
      <c r="E3397" s="33"/>
      <c r="F3397" s="81">
        <v>41472</v>
      </c>
      <c r="G3397" s="103">
        <v>2.9859999999999999E-3</v>
      </c>
      <c r="H3397" s="103">
        <v>5.9069999999999999E-3</v>
      </c>
      <c r="I3397" s="103">
        <v>1.3096000000000002E-2</v>
      </c>
      <c r="J3397" s="103">
        <v>1.8894000000000001E-2</v>
      </c>
      <c r="K3397" s="103">
        <v>2.4888E-2</v>
      </c>
    </row>
    <row r="3398" spans="4:11" ht="15.75" customHeight="1" x14ac:dyDescent="0.25">
      <c r="D3398" s="33"/>
      <c r="E3398" s="33"/>
      <c r="F3398" s="81">
        <v>41473</v>
      </c>
      <c r="G3398" s="103">
        <v>3.0249999999999999E-3</v>
      </c>
      <c r="H3398" s="103">
        <v>5.9330000000000008E-3</v>
      </c>
      <c r="I3398" s="103">
        <v>1.3274999999999999E-2</v>
      </c>
      <c r="J3398" s="103">
        <v>1.9231999999999999E-2</v>
      </c>
      <c r="K3398" s="103">
        <v>2.5284000000000001E-2</v>
      </c>
    </row>
    <row r="3399" spans="4:11" ht="15.75" customHeight="1" x14ac:dyDescent="0.25">
      <c r="D3399" s="33"/>
      <c r="E3399" s="33"/>
      <c r="F3399" s="81">
        <v>41474</v>
      </c>
      <c r="G3399" s="103">
        <v>2.9820000000000003E-3</v>
      </c>
      <c r="H3399" s="103">
        <v>5.8260000000000004E-3</v>
      </c>
      <c r="I3399" s="103">
        <v>1.2963000000000001E-2</v>
      </c>
      <c r="J3399" s="103">
        <v>1.8870000000000001E-2</v>
      </c>
      <c r="K3399" s="103">
        <v>2.4839000000000003E-2</v>
      </c>
    </row>
    <row r="3400" spans="4:11" ht="15.75" customHeight="1" x14ac:dyDescent="0.25">
      <c r="D3400" s="33"/>
      <c r="E3400" s="33"/>
      <c r="F3400" s="81">
        <v>41477</v>
      </c>
      <c r="G3400" s="103">
        <v>3.0209999999999998E-3</v>
      </c>
      <c r="H3400" s="103">
        <v>5.8260000000000004E-3</v>
      </c>
      <c r="I3400" s="103">
        <v>1.2963000000000001E-2</v>
      </c>
      <c r="J3400" s="103">
        <v>1.8797999999999999E-2</v>
      </c>
      <c r="K3400" s="103">
        <v>2.4804E-2</v>
      </c>
    </row>
    <row r="3401" spans="4:11" ht="15.75" customHeight="1" x14ac:dyDescent="0.25">
      <c r="D3401" s="33"/>
      <c r="E3401" s="33"/>
      <c r="F3401" s="81">
        <v>41478</v>
      </c>
      <c r="G3401" s="103">
        <v>3.0609999999999999E-3</v>
      </c>
      <c r="H3401" s="103">
        <v>5.9050000000000005E-3</v>
      </c>
      <c r="I3401" s="103">
        <v>1.3092999999999999E-2</v>
      </c>
      <c r="J3401" s="103">
        <v>1.8991000000000001E-2</v>
      </c>
      <c r="K3401" s="103">
        <v>2.5049000000000002E-2</v>
      </c>
    </row>
    <row r="3402" spans="4:11" ht="15.75" customHeight="1" x14ac:dyDescent="0.25">
      <c r="D3402" s="33"/>
      <c r="E3402" s="33"/>
      <c r="F3402" s="81">
        <v>41479</v>
      </c>
      <c r="G3402" s="103">
        <v>3.4810000000000002E-3</v>
      </c>
      <c r="H3402" s="103">
        <v>6.3560000000000005E-3</v>
      </c>
      <c r="I3402" s="103">
        <v>1.3782000000000001E-2</v>
      </c>
      <c r="J3402" s="103">
        <v>1.9864E-2</v>
      </c>
      <c r="K3402" s="103">
        <v>2.588E-2</v>
      </c>
    </row>
    <row r="3403" spans="4:11" ht="15.75" customHeight="1" x14ac:dyDescent="0.25">
      <c r="D3403" s="33"/>
      <c r="E3403" s="33"/>
      <c r="F3403" s="81">
        <v>41480</v>
      </c>
      <c r="G3403" s="103">
        <v>3.2060000000000001E-3</v>
      </c>
      <c r="H3403" s="103">
        <v>5.9840000000000006E-3</v>
      </c>
      <c r="I3403" s="103">
        <v>1.375E-2</v>
      </c>
      <c r="J3403" s="103">
        <v>1.9597E-2</v>
      </c>
      <c r="K3403" s="103">
        <v>2.5712000000000002E-2</v>
      </c>
    </row>
    <row r="3404" spans="4:11" ht="15.75" customHeight="1" x14ac:dyDescent="0.25">
      <c r="D3404" s="33"/>
      <c r="E3404" s="33"/>
      <c r="F3404" s="81">
        <v>41481</v>
      </c>
      <c r="G3404" s="103">
        <v>3.1269999999999996E-3</v>
      </c>
      <c r="H3404" s="103">
        <v>5.8770000000000003E-3</v>
      </c>
      <c r="I3404" s="103">
        <v>1.3685000000000001E-2</v>
      </c>
      <c r="J3404" s="103">
        <v>1.9879999999999998E-2</v>
      </c>
      <c r="K3404" s="103">
        <v>2.5623999999999997E-2</v>
      </c>
    </row>
    <row r="3405" spans="4:11" ht="15.75" customHeight="1" x14ac:dyDescent="0.25">
      <c r="D3405" s="33"/>
      <c r="E3405" s="33"/>
      <c r="F3405" s="81">
        <v>41484</v>
      </c>
      <c r="G3405" s="103">
        <v>3.1669999999999997E-3</v>
      </c>
      <c r="H3405" s="103">
        <v>5.9560000000000004E-3</v>
      </c>
      <c r="I3405" s="103">
        <v>1.3879999999999998E-2</v>
      </c>
      <c r="J3405" s="103">
        <v>2.0144000000000002E-2</v>
      </c>
      <c r="K3405" s="103">
        <v>2.6023000000000001E-2</v>
      </c>
    </row>
    <row r="3406" spans="4:11" ht="15.75" customHeight="1" x14ac:dyDescent="0.25">
      <c r="D3406" s="33"/>
      <c r="E3406" s="33"/>
      <c r="F3406" s="81">
        <v>41485</v>
      </c>
      <c r="G3406" s="103">
        <v>3.1269999999999996E-3</v>
      </c>
      <c r="H3406" s="103">
        <v>5.9560000000000004E-3</v>
      </c>
      <c r="I3406" s="103">
        <v>1.3895999999999999E-2</v>
      </c>
      <c r="J3406" s="103">
        <v>2.0240999999999999E-2</v>
      </c>
      <c r="K3406" s="103">
        <v>2.6100999999999999E-2</v>
      </c>
    </row>
    <row r="3407" spans="4:11" ht="15.75" customHeight="1" x14ac:dyDescent="0.25">
      <c r="D3407" s="33"/>
      <c r="E3407" s="33"/>
      <c r="F3407" s="81">
        <v>41486</v>
      </c>
      <c r="G3407" s="103">
        <v>3.0890000000000002E-3</v>
      </c>
      <c r="H3407" s="103">
        <v>5.9030000000000003E-3</v>
      </c>
      <c r="I3407" s="103">
        <v>1.3782000000000001E-2</v>
      </c>
      <c r="J3407" s="103">
        <v>0.02</v>
      </c>
      <c r="K3407" s="103">
        <v>2.5762E-2</v>
      </c>
    </row>
    <row r="3408" spans="4:11" ht="15.75" customHeight="1" x14ac:dyDescent="0.25">
      <c r="D3408" s="33"/>
      <c r="E3408" s="33"/>
      <c r="F3408" s="81">
        <v>41487</v>
      </c>
      <c r="G3408" s="103">
        <v>3.2469999999999999E-3</v>
      </c>
      <c r="H3408" s="103">
        <v>6.4099999999999999E-3</v>
      </c>
      <c r="I3408" s="103">
        <v>1.4874E-2</v>
      </c>
      <c r="J3408" s="103">
        <v>2.1402000000000001E-2</v>
      </c>
      <c r="K3408" s="103">
        <v>2.7060000000000001E-2</v>
      </c>
    </row>
    <row r="3409" spans="4:11" ht="15.75" customHeight="1" x14ac:dyDescent="0.25">
      <c r="D3409" s="33"/>
      <c r="E3409" s="33"/>
      <c r="F3409" s="81">
        <v>41488</v>
      </c>
      <c r="G3409" s="103">
        <v>2.9740000000000001E-3</v>
      </c>
      <c r="H3409" s="103">
        <v>5.7140000000000003E-3</v>
      </c>
      <c r="I3409" s="103">
        <v>1.3571E-2</v>
      </c>
      <c r="J3409" s="103">
        <v>1.9952000000000001E-2</v>
      </c>
      <c r="K3409" s="103">
        <v>2.596E-2</v>
      </c>
    </row>
    <row r="3410" spans="4:11" ht="15.75" customHeight="1" x14ac:dyDescent="0.25">
      <c r="D3410" s="33"/>
      <c r="E3410" s="33"/>
      <c r="F3410" s="81">
        <v>41491</v>
      </c>
      <c r="G3410" s="103">
        <v>3.0140000000000002E-3</v>
      </c>
      <c r="H3410" s="103">
        <v>5.901E-3</v>
      </c>
      <c r="I3410" s="103">
        <v>1.3831E-2</v>
      </c>
      <c r="J3410" s="103">
        <v>2.0264999999999998E-2</v>
      </c>
      <c r="K3410" s="103">
        <v>2.6333000000000002E-2</v>
      </c>
    </row>
    <row r="3411" spans="4:11" ht="15.75" customHeight="1" x14ac:dyDescent="0.25">
      <c r="D3411" s="33"/>
      <c r="E3411" s="33"/>
      <c r="F3411" s="81">
        <v>41492</v>
      </c>
      <c r="G3411" s="103">
        <v>3.0539999999999999E-3</v>
      </c>
      <c r="H3411" s="103">
        <v>5.9540000000000001E-3</v>
      </c>
      <c r="I3411" s="103">
        <v>1.3895999999999999E-2</v>
      </c>
      <c r="J3411" s="103">
        <v>2.0337000000000001E-2</v>
      </c>
      <c r="K3411" s="103">
        <v>2.6421E-2</v>
      </c>
    </row>
    <row r="3412" spans="4:11" ht="15.75" customHeight="1" x14ac:dyDescent="0.25">
      <c r="D3412" s="33"/>
      <c r="E3412" s="33"/>
      <c r="F3412" s="81">
        <v>41493</v>
      </c>
      <c r="G3412" s="103">
        <v>3.0149999999999999E-3</v>
      </c>
      <c r="H3412" s="103">
        <v>6.1709999999999994E-3</v>
      </c>
      <c r="I3412" s="103">
        <v>1.3668E-2</v>
      </c>
      <c r="J3412" s="103">
        <v>1.9927E-2</v>
      </c>
      <c r="K3412" s="103">
        <v>2.5985999999999999E-2</v>
      </c>
    </row>
    <row r="3413" spans="4:11" ht="15.75" customHeight="1" x14ac:dyDescent="0.25">
      <c r="D3413" s="33"/>
      <c r="E3413" s="33"/>
      <c r="F3413" s="81">
        <v>41494</v>
      </c>
      <c r="G3413" s="103">
        <v>3.0159999999999996E-3</v>
      </c>
      <c r="H3413" s="103">
        <v>6.1450000000000003E-3</v>
      </c>
      <c r="I3413" s="103">
        <v>1.3571E-2</v>
      </c>
      <c r="J3413" s="103">
        <v>1.9758999999999999E-2</v>
      </c>
      <c r="K3413" s="103">
        <v>2.5891999999999998E-2</v>
      </c>
    </row>
    <row r="3414" spans="4:11" ht="15.75" customHeight="1" x14ac:dyDescent="0.25">
      <c r="D3414" s="33"/>
      <c r="E3414" s="33"/>
      <c r="F3414" s="81">
        <v>41495</v>
      </c>
      <c r="G3414" s="103">
        <v>3.0180000000000003E-3</v>
      </c>
      <c r="H3414" s="103">
        <v>6.1450000000000003E-3</v>
      </c>
      <c r="I3414" s="103">
        <v>1.3538E-2</v>
      </c>
      <c r="J3414" s="103">
        <v>1.9734000000000002E-2</v>
      </c>
      <c r="K3414" s="103">
        <v>2.5783999999999998E-2</v>
      </c>
    </row>
    <row r="3415" spans="4:11" ht="15.75" customHeight="1" x14ac:dyDescent="0.25">
      <c r="D3415" s="33"/>
      <c r="E3415" s="33"/>
      <c r="F3415" s="81">
        <v>41498</v>
      </c>
      <c r="G3415" s="103">
        <v>3.0590000000000001E-3</v>
      </c>
      <c r="H3415" s="103">
        <v>6.2239999999999995E-3</v>
      </c>
      <c r="I3415" s="103">
        <v>1.3848000000000001E-2</v>
      </c>
      <c r="J3415" s="103">
        <v>2.0144000000000002E-2</v>
      </c>
      <c r="K3415" s="103">
        <v>2.6206E-2</v>
      </c>
    </row>
    <row r="3416" spans="4:11" ht="15.75" customHeight="1" x14ac:dyDescent="0.25">
      <c r="D3416" s="33"/>
      <c r="E3416" s="33"/>
      <c r="F3416" s="81">
        <v>41499</v>
      </c>
      <c r="G3416" s="103">
        <v>3.3E-3</v>
      </c>
      <c r="H3416" s="103">
        <v>6.777E-3</v>
      </c>
      <c r="I3416" s="103">
        <v>1.4798E-2</v>
      </c>
      <c r="J3416" s="103">
        <v>2.1285999999999999E-2</v>
      </c>
      <c r="K3416" s="103">
        <v>2.7189999999999999E-2</v>
      </c>
    </row>
    <row r="3417" spans="4:11" ht="15.75" customHeight="1" x14ac:dyDescent="0.25">
      <c r="D3417" s="33"/>
      <c r="E3417" s="33"/>
      <c r="F3417" s="81">
        <v>41500</v>
      </c>
      <c r="G3417" s="103">
        <v>3.261E-3</v>
      </c>
      <c r="H3417" s="103">
        <v>6.7239999999999999E-3</v>
      </c>
      <c r="I3417" s="103">
        <v>1.4766E-2</v>
      </c>
      <c r="J3417" s="103">
        <v>2.1187999999999999E-2</v>
      </c>
      <c r="K3417" s="103">
        <v>2.7136E-2</v>
      </c>
    </row>
    <row r="3418" spans="4:11" ht="15.75" customHeight="1" x14ac:dyDescent="0.25">
      <c r="D3418" s="33"/>
      <c r="E3418" s="33"/>
      <c r="F3418" s="81">
        <v>41501</v>
      </c>
      <c r="G3418" s="103">
        <v>3.4620000000000002E-3</v>
      </c>
      <c r="H3418" s="103">
        <v>7.0150000000000004E-3</v>
      </c>
      <c r="I3418" s="103">
        <v>1.5210999999999999E-2</v>
      </c>
      <c r="J3418" s="103">
        <v>2.1652999999999999E-2</v>
      </c>
      <c r="K3418" s="103">
        <v>2.7664000000000001E-2</v>
      </c>
    </row>
    <row r="3419" spans="4:11" ht="15.75" customHeight="1" x14ac:dyDescent="0.25">
      <c r="D3419" s="33"/>
      <c r="E3419" s="33"/>
      <c r="F3419" s="81">
        <v>41502</v>
      </c>
      <c r="G3419" s="103">
        <v>3.3860000000000001E-3</v>
      </c>
      <c r="H3419" s="103">
        <v>7.1760000000000001E-3</v>
      </c>
      <c r="I3419" s="103">
        <v>1.5626999999999999E-2</v>
      </c>
      <c r="J3419" s="103">
        <v>2.2170000000000002E-2</v>
      </c>
      <c r="K3419" s="103">
        <v>2.8250999999999998E-2</v>
      </c>
    </row>
    <row r="3420" spans="4:11" ht="15.75" customHeight="1" x14ac:dyDescent="0.25">
      <c r="D3420" s="33"/>
      <c r="E3420" s="33"/>
      <c r="F3420" s="81">
        <v>41505</v>
      </c>
      <c r="G3420" s="103">
        <v>3.5079999999999998E-3</v>
      </c>
      <c r="H3420" s="103">
        <v>7.4689999999999999E-3</v>
      </c>
      <c r="I3420" s="103">
        <v>1.6074999999999999E-2</v>
      </c>
      <c r="J3420" s="103">
        <v>2.2736999999999997E-2</v>
      </c>
      <c r="K3420" s="103">
        <v>2.8804E-2</v>
      </c>
    </row>
    <row r="3421" spans="4:11" ht="15.75" customHeight="1" x14ac:dyDescent="0.25">
      <c r="D3421" s="33"/>
      <c r="E3421" s="33"/>
      <c r="F3421" s="81">
        <v>41506</v>
      </c>
      <c r="G3421" s="103">
        <v>3.388E-3</v>
      </c>
      <c r="H3421" s="103">
        <v>7.1250000000000003E-3</v>
      </c>
      <c r="I3421" s="103">
        <v>1.5446999999999999E-2</v>
      </c>
      <c r="J3421" s="103">
        <v>2.2048000000000002E-2</v>
      </c>
      <c r="K3421" s="103">
        <v>2.8142E-2</v>
      </c>
    </row>
    <row r="3422" spans="4:11" ht="15.75" customHeight="1" x14ac:dyDescent="0.25">
      <c r="D3422" s="33"/>
      <c r="E3422" s="33"/>
      <c r="F3422" s="81">
        <v>41507</v>
      </c>
      <c r="G3422" s="103">
        <v>3.673E-3</v>
      </c>
      <c r="H3422" s="103">
        <v>7.6839999999999999E-3</v>
      </c>
      <c r="I3422" s="103">
        <v>1.6427000000000001E-2</v>
      </c>
      <c r="J3422" s="103">
        <v>2.3060999999999998E-2</v>
      </c>
      <c r="K3422" s="103">
        <v>2.8934999999999999E-2</v>
      </c>
    </row>
    <row r="3423" spans="4:11" ht="15.75" customHeight="1" x14ac:dyDescent="0.25">
      <c r="D3423" s="33"/>
      <c r="E3423" s="33"/>
      <c r="F3423" s="81">
        <v>41508</v>
      </c>
      <c r="G3423" s="103">
        <v>3.8769999999999998E-3</v>
      </c>
      <c r="H3423" s="103">
        <v>8.1120000000000012E-3</v>
      </c>
      <c r="I3423" s="103">
        <v>1.6761999999999999E-2</v>
      </c>
      <c r="J3423" s="103">
        <v>2.3136E-2</v>
      </c>
      <c r="K3423" s="103">
        <v>2.8843999999999998E-2</v>
      </c>
    </row>
    <row r="3424" spans="4:11" ht="15.75" customHeight="1" x14ac:dyDescent="0.25">
      <c r="D3424" s="33"/>
      <c r="E3424" s="33"/>
      <c r="F3424" s="81">
        <v>41509</v>
      </c>
      <c r="G3424" s="103">
        <v>3.761E-3</v>
      </c>
      <c r="H3424" s="103">
        <v>7.9030000000000003E-3</v>
      </c>
      <c r="I3424" s="103">
        <v>1.6182999999999999E-2</v>
      </c>
      <c r="J3424" s="103">
        <v>2.2422000000000001E-2</v>
      </c>
      <c r="K3424" s="103">
        <v>2.8146000000000001E-2</v>
      </c>
    </row>
    <row r="3425" spans="4:11" ht="15.75" customHeight="1" x14ac:dyDescent="0.25">
      <c r="D3425" s="33"/>
      <c r="E3425" s="33"/>
      <c r="F3425" s="81">
        <v>41512</v>
      </c>
      <c r="G3425" s="103">
        <v>3.64E-3</v>
      </c>
      <c r="H3425" s="103">
        <v>7.6909999999999999E-3</v>
      </c>
      <c r="I3425" s="103">
        <v>1.5866999999999999E-2</v>
      </c>
      <c r="J3425" s="103">
        <v>2.2076999999999999E-2</v>
      </c>
      <c r="K3425" s="103">
        <v>2.7852999999999999E-2</v>
      </c>
    </row>
    <row r="3426" spans="4:11" ht="15.75" customHeight="1" x14ac:dyDescent="0.25">
      <c r="D3426" s="33"/>
      <c r="E3426" s="33"/>
      <c r="F3426" s="81">
        <v>41513</v>
      </c>
      <c r="G3426" s="103">
        <v>3.5599999999999998E-3</v>
      </c>
      <c r="H3426" s="103">
        <v>7.3170000000000006E-3</v>
      </c>
      <c r="I3426" s="103">
        <v>1.5186999999999999E-2</v>
      </c>
      <c r="J3426" s="103">
        <v>2.1267000000000001E-2</v>
      </c>
      <c r="K3426" s="103">
        <v>2.7087E-2</v>
      </c>
    </row>
    <row r="3427" spans="4:11" ht="15.75" customHeight="1" x14ac:dyDescent="0.25">
      <c r="D3427" s="33"/>
      <c r="E3427" s="33"/>
      <c r="F3427" s="81">
        <v>41514</v>
      </c>
      <c r="G3427" s="103">
        <v>3.947E-3</v>
      </c>
      <c r="H3427" s="103">
        <v>7.6659999999999992E-3</v>
      </c>
      <c r="I3427" s="103">
        <v>1.5753E-2</v>
      </c>
      <c r="J3427" s="103">
        <v>2.1882000000000002E-2</v>
      </c>
      <c r="K3427" s="103">
        <v>2.7652999999999997E-2</v>
      </c>
    </row>
    <row r="3428" spans="4:11" ht="15.75" customHeight="1" x14ac:dyDescent="0.25">
      <c r="D3428" s="33"/>
      <c r="E3428" s="33"/>
      <c r="F3428" s="81">
        <v>41515</v>
      </c>
      <c r="G3428" s="103">
        <v>3.947E-3</v>
      </c>
      <c r="H3428" s="103">
        <v>7.6939999999999995E-3</v>
      </c>
      <c r="I3428" s="103">
        <v>1.6109999999999999E-2</v>
      </c>
      <c r="J3428" s="103">
        <v>2.1882000000000002E-2</v>
      </c>
      <c r="K3428" s="103">
        <v>2.7616999999999999E-2</v>
      </c>
    </row>
    <row r="3429" spans="4:11" ht="15.75" customHeight="1" x14ac:dyDescent="0.25">
      <c r="D3429" s="33"/>
      <c r="E3429" s="33"/>
      <c r="F3429" s="81">
        <v>41516</v>
      </c>
      <c r="G3429" s="103">
        <v>3.9870000000000001E-3</v>
      </c>
      <c r="H3429" s="103">
        <v>7.8069999999999997E-3</v>
      </c>
      <c r="I3429" s="103">
        <v>1.6407000000000001E-2</v>
      </c>
      <c r="J3429" s="103">
        <v>2.2511999999999997E-2</v>
      </c>
      <c r="K3429" s="103">
        <v>2.7838999999999999E-2</v>
      </c>
    </row>
    <row r="3430" spans="4:11" ht="15.75" customHeight="1" x14ac:dyDescent="0.25">
      <c r="D3430" s="33"/>
      <c r="E3430" s="33"/>
      <c r="F3430" s="81">
        <v>41520</v>
      </c>
      <c r="G3430" s="103">
        <v>4.1449999999999994E-3</v>
      </c>
      <c r="H3430" s="103">
        <v>8.0249999999999991E-3</v>
      </c>
      <c r="I3430" s="103">
        <v>1.677E-2</v>
      </c>
      <c r="J3430" s="103">
        <v>2.3075000000000002E-2</v>
      </c>
      <c r="K3430" s="103">
        <v>2.8576000000000001E-2</v>
      </c>
    </row>
    <row r="3431" spans="4:11" ht="15.75" customHeight="1" x14ac:dyDescent="0.25">
      <c r="D3431" s="33"/>
      <c r="E3431" s="33"/>
      <c r="F3431" s="81">
        <v>41521</v>
      </c>
      <c r="G3431" s="103">
        <v>4.6999999999999993E-3</v>
      </c>
      <c r="H3431" s="103">
        <v>8.7019999999999997E-3</v>
      </c>
      <c r="I3431" s="103">
        <v>1.7415E-2</v>
      </c>
      <c r="J3431" s="103">
        <v>2.3591000000000001E-2</v>
      </c>
      <c r="K3431" s="103">
        <v>2.8965999999999999E-2</v>
      </c>
    </row>
    <row r="3432" spans="4:11" ht="15.75" customHeight="1" x14ac:dyDescent="0.25">
      <c r="D3432" s="33"/>
      <c r="E3432" s="33"/>
      <c r="F3432" s="81">
        <v>41522</v>
      </c>
      <c r="G3432" s="103">
        <v>5.1770000000000002E-3</v>
      </c>
      <c r="H3432" s="103">
        <v>9.5720000000000006E-3</v>
      </c>
      <c r="I3432" s="103">
        <v>1.8494E-2</v>
      </c>
      <c r="J3432" s="103">
        <v>2.4605000000000002E-2</v>
      </c>
      <c r="K3432" s="103">
        <v>2.9937000000000002E-2</v>
      </c>
    </row>
    <row r="3433" spans="4:11" ht="15.75" customHeight="1" x14ac:dyDescent="0.25">
      <c r="D3433" s="33"/>
      <c r="E3433" s="33"/>
      <c r="F3433" s="81">
        <v>41523</v>
      </c>
      <c r="G3433" s="103">
        <v>4.5450000000000004E-3</v>
      </c>
      <c r="H3433" s="103">
        <v>8.8190000000000004E-3</v>
      </c>
      <c r="I3433" s="103">
        <v>1.7568999999999998E-2</v>
      </c>
      <c r="J3433" s="103">
        <v>2.3741999999999999E-2</v>
      </c>
      <c r="K3433" s="103">
        <v>2.9342E-2</v>
      </c>
    </row>
    <row r="3434" spans="4:11" ht="15.75" customHeight="1" x14ac:dyDescent="0.25">
      <c r="D3434" s="33"/>
      <c r="E3434" s="33"/>
      <c r="F3434" s="81">
        <v>41526</v>
      </c>
      <c r="G3434" s="103">
        <v>4.4269999999999995E-3</v>
      </c>
      <c r="H3434" s="103">
        <v>8.4689999999999991E-3</v>
      </c>
      <c r="I3434" s="103">
        <v>1.7156000000000001E-2</v>
      </c>
      <c r="J3434" s="103">
        <v>2.3497000000000001E-2</v>
      </c>
      <c r="K3434" s="103">
        <v>2.912E-2</v>
      </c>
    </row>
    <row r="3435" spans="4:11" ht="15.75" customHeight="1" x14ac:dyDescent="0.25">
      <c r="D3435" s="33"/>
      <c r="E3435" s="33"/>
      <c r="F3435" s="81">
        <v>41527</v>
      </c>
      <c r="G3435" s="103">
        <v>4.7070000000000002E-3</v>
      </c>
      <c r="H3435" s="103">
        <v>8.8509999999999995E-3</v>
      </c>
      <c r="I3435" s="103">
        <v>1.7670999999999999E-2</v>
      </c>
      <c r="J3435" s="103">
        <v>2.3942000000000001E-2</v>
      </c>
      <c r="K3435" s="103">
        <v>2.9643000000000003E-2</v>
      </c>
    </row>
    <row r="3436" spans="4:11" ht="15.75" customHeight="1" x14ac:dyDescent="0.25">
      <c r="D3436" s="33"/>
      <c r="E3436" s="33"/>
      <c r="F3436" s="81">
        <v>41528</v>
      </c>
      <c r="G3436" s="103">
        <v>4.4289999999999998E-3</v>
      </c>
      <c r="H3436" s="103">
        <v>8.7760000000000008E-3</v>
      </c>
      <c r="I3436" s="103">
        <v>1.7041999999999998E-2</v>
      </c>
      <c r="J3436" s="103">
        <v>2.3300999999999999E-2</v>
      </c>
      <c r="K3436" s="103">
        <v>2.9121999999999999E-2</v>
      </c>
    </row>
    <row r="3437" spans="4:11" ht="15.75" customHeight="1" x14ac:dyDescent="0.25">
      <c r="D3437" s="33"/>
      <c r="E3437" s="33"/>
      <c r="F3437" s="81">
        <v>41529</v>
      </c>
      <c r="G3437" s="103">
        <v>4.4299999999999999E-3</v>
      </c>
      <c r="H3437" s="103">
        <v>8.829E-3</v>
      </c>
      <c r="I3437" s="103">
        <v>1.7125999999999999E-2</v>
      </c>
      <c r="J3437" s="103">
        <v>2.3351E-2</v>
      </c>
      <c r="K3437" s="103">
        <v>2.9094999999999999E-2</v>
      </c>
    </row>
    <row r="3438" spans="4:11" ht="15.75" customHeight="1" x14ac:dyDescent="0.25">
      <c r="D3438" s="33"/>
      <c r="E3438" s="33"/>
      <c r="F3438" s="81">
        <v>41530</v>
      </c>
      <c r="G3438" s="103">
        <v>4.3119999999999999E-3</v>
      </c>
      <c r="H3438" s="103">
        <v>8.6969999999999999E-3</v>
      </c>
      <c r="I3438" s="103">
        <v>1.6930000000000001E-2</v>
      </c>
      <c r="J3438" s="103">
        <v>2.3033000000000001E-2</v>
      </c>
      <c r="K3438" s="103">
        <v>2.8845999999999997E-2</v>
      </c>
    </row>
    <row r="3439" spans="4:11" ht="15.75" customHeight="1" x14ac:dyDescent="0.25">
      <c r="D3439" s="33"/>
      <c r="E3439" s="33"/>
      <c r="F3439" s="81">
        <v>41533</v>
      </c>
      <c r="G3439" s="103">
        <v>3.8700000000000002E-3</v>
      </c>
      <c r="H3439" s="103">
        <v>7.9830000000000005E-3</v>
      </c>
      <c r="I3439" s="103">
        <v>1.6218999999999997E-2</v>
      </c>
      <c r="J3439" s="103">
        <v>2.2494E-2</v>
      </c>
      <c r="K3439" s="103">
        <v>2.8643000000000002E-2</v>
      </c>
    </row>
    <row r="3440" spans="4:11" ht="15.75" customHeight="1" x14ac:dyDescent="0.25">
      <c r="D3440" s="33"/>
      <c r="E3440" s="33"/>
      <c r="F3440" s="81">
        <v>41534</v>
      </c>
      <c r="G3440" s="103">
        <v>3.7099999999999998E-3</v>
      </c>
      <c r="H3440" s="103">
        <v>7.744E-3</v>
      </c>
      <c r="I3440" s="103">
        <v>1.6070999999999998E-2</v>
      </c>
      <c r="J3440" s="103">
        <v>2.2445E-2</v>
      </c>
      <c r="K3440" s="103">
        <v>2.8468E-2</v>
      </c>
    </row>
    <row r="3441" spans="4:11" ht="15.75" customHeight="1" x14ac:dyDescent="0.25">
      <c r="D3441" s="33"/>
      <c r="E3441" s="33"/>
      <c r="F3441" s="81">
        <v>41535</v>
      </c>
      <c r="G3441" s="103">
        <v>3.2060000000000001E-3</v>
      </c>
      <c r="H3441" s="103">
        <v>6.6610000000000003E-3</v>
      </c>
      <c r="I3441" s="103">
        <v>1.4245000000000001E-2</v>
      </c>
      <c r="J3441" s="103">
        <v>2.0497999999999999E-2</v>
      </c>
      <c r="K3441" s="103">
        <v>2.6878000000000003E-2</v>
      </c>
    </row>
    <row r="3442" spans="4:11" ht="15.75" customHeight="1" x14ac:dyDescent="0.25">
      <c r="D3442" s="33"/>
      <c r="E3442" s="33"/>
      <c r="F3442" s="81">
        <v>41536</v>
      </c>
      <c r="G3442" s="103">
        <v>3.3470000000000001E-3</v>
      </c>
      <c r="H3442" s="103">
        <v>6.9759999999999996E-3</v>
      </c>
      <c r="I3442" s="103">
        <v>1.4884E-2</v>
      </c>
      <c r="J3442" s="103">
        <v>2.1225000000000001E-2</v>
      </c>
      <c r="K3442" s="103">
        <v>2.7519000000000002E-2</v>
      </c>
    </row>
    <row r="3443" spans="4:11" ht="15.75" customHeight="1" x14ac:dyDescent="0.25">
      <c r="D3443" s="33"/>
      <c r="E3443" s="33"/>
      <c r="F3443" s="81">
        <v>41537</v>
      </c>
      <c r="G3443" s="103">
        <v>3.3040000000000001E-3</v>
      </c>
      <c r="H3443" s="103">
        <v>6.8649999999999996E-3</v>
      </c>
      <c r="I3443" s="103">
        <v>1.4769000000000001E-2</v>
      </c>
      <c r="J3443" s="103">
        <v>2.1079000000000001E-2</v>
      </c>
      <c r="K3443" s="103">
        <v>2.7336999999999997E-2</v>
      </c>
    </row>
    <row r="3444" spans="4:11" ht="15.75" customHeight="1" x14ac:dyDescent="0.25">
      <c r="D3444" s="33"/>
      <c r="E3444" s="33"/>
      <c r="F3444" s="81">
        <v>41540</v>
      </c>
      <c r="G3444" s="103">
        <v>3.3040000000000001E-3</v>
      </c>
      <c r="H3444" s="103">
        <v>6.757E-3</v>
      </c>
      <c r="I3444" s="103">
        <v>1.4489E-2</v>
      </c>
      <c r="J3444" s="103">
        <v>2.0762999999999997E-2</v>
      </c>
      <c r="K3444" s="103">
        <v>2.6998999999999999E-2</v>
      </c>
    </row>
    <row r="3445" spans="4:11" ht="15.75" customHeight="1" x14ac:dyDescent="0.25">
      <c r="D3445" s="33"/>
      <c r="E3445" s="33"/>
      <c r="F3445" s="81">
        <v>41541</v>
      </c>
      <c r="G3445" s="103">
        <v>3.2619999999999997E-3</v>
      </c>
      <c r="H3445" s="103">
        <v>6.6490000000000004E-3</v>
      </c>
      <c r="I3445" s="103">
        <v>1.4258E-2</v>
      </c>
      <c r="J3445" s="103">
        <v>2.0375000000000001E-2</v>
      </c>
      <c r="K3445" s="103">
        <v>2.6551999999999999E-2</v>
      </c>
    </row>
    <row r="3446" spans="4:11" ht="15.75" customHeight="1" x14ac:dyDescent="0.25">
      <c r="D3446" s="33"/>
      <c r="E3446" s="33"/>
      <c r="F3446" s="81">
        <v>41542</v>
      </c>
      <c r="G3446" s="103">
        <v>3.4020000000000001E-3</v>
      </c>
      <c r="H3446" s="103">
        <v>6.4619999999999999E-3</v>
      </c>
      <c r="I3446" s="103">
        <v>1.3913E-2</v>
      </c>
      <c r="J3446" s="103">
        <v>2.0036000000000002E-2</v>
      </c>
      <c r="K3446" s="103">
        <v>2.6280000000000001E-2</v>
      </c>
    </row>
    <row r="3447" spans="4:11" ht="15.75" customHeight="1" x14ac:dyDescent="0.25">
      <c r="D3447" s="33"/>
      <c r="E3447" s="33"/>
      <c r="F3447" s="81">
        <v>41543</v>
      </c>
      <c r="G3447" s="103">
        <v>3.4020000000000001E-3</v>
      </c>
      <c r="H3447" s="103">
        <v>6.5659999999999998E-3</v>
      </c>
      <c r="I3447" s="103">
        <v>1.435E-2</v>
      </c>
      <c r="J3447" s="103">
        <v>2.0253E-2</v>
      </c>
      <c r="K3447" s="103">
        <v>2.6498000000000001E-2</v>
      </c>
    </row>
    <row r="3448" spans="4:11" ht="15.75" customHeight="1" x14ac:dyDescent="0.25">
      <c r="D3448" s="33"/>
      <c r="E3448" s="33"/>
      <c r="F3448" s="81">
        <v>41544</v>
      </c>
      <c r="G3448" s="103">
        <v>3.3239999999999997E-3</v>
      </c>
      <c r="H3448" s="103">
        <v>6.3210000000000002E-3</v>
      </c>
      <c r="I3448" s="103">
        <v>1.401E-2</v>
      </c>
      <c r="J3448" s="103">
        <v>2.0240999999999999E-2</v>
      </c>
      <c r="K3448" s="103">
        <v>2.6244999999999997E-2</v>
      </c>
    </row>
    <row r="3449" spans="4:11" ht="15.75" customHeight="1" x14ac:dyDescent="0.25">
      <c r="D3449" s="33"/>
      <c r="E3449" s="33"/>
      <c r="F3449" s="81">
        <v>41547</v>
      </c>
      <c r="G3449" s="103">
        <v>3.1680000000000002E-3</v>
      </c>
      <c r="H3449" s="103">
        <v>6.1050000000000002E-3</v>
      </c>
      <c r="I3449" s="103">
        <v>1.3814999999999999E-2</v>
      </c>
      <c r="J3449" s="103">
        <v>2.0048E-2</v>
      </c>
      <c r="K3449" s="103">
        <v>2.6099999999999998E-2</v>
      </c>
    </row>
    <row r="3450" spans="4:11" ht="15.75" customHeight="1" x14ac:dyDescent="0.25">
      <c r="D3450" s="33"/>
      <c r="E3450" s="33"/>
      <c r="F3450" s="81">
        <v>41548</v>
      </c>
      <c r="G3450" s="103">
        <v>3.287E-3</v>
      </c>
      <c r="H3450" s="103">
        <v>6.3959999999999998E-3</v>
      </c>
      <c r="I3450" s="103">
        <v>1.427E-2</v>
      </c>
      <c r="J3450" s="103">
        <v>2.053E-2</v>
      </c>
      <c r="K3450" s="103">
        <v>2.6499999999999999E-2</v>
      </c>
    </row>
    <row r="3451" spans="4:11" ht="15.75" customHeight="1" x14ac:dyDescent="0.25">
      <c r="D3451" s="33"/>
      <c r="E3451" s="33"/>
      <c r="F3451" s="81">
        <v>41549</v>
      </c>
      <c r="G3451" s="103">
        <v>3.1689999999999999E-3</v>
      </c>
      <c r="H3451" s="103">
        <v>6.0740000000000004E-3</v>
      </c>
      <c r="I3451" s="103">
        <v>1.3798999999999999E-2</v>
      </c>
      <c r="J3451" s="103">
        <v>2.0072E-2</v>
      </c>
      <c r="K3451" s="103">
        <v>2.6173000000000002E-2</v>
      </c>
    </row>
    <row r="3452" spans="4:11" ht="15.75" customHeight="1" x14ac:dyDescent="0.25">
      <c r="D3452" s="33"/>
      <c r="E3452" s="33"/>
      <c r="F3452" s="81">
        <v>41550</v>
      </c>
      <c r="G3452" s="103">
        <v>3.091E-3</v>
      </c>
      <c r="H3452" s="103">
        <v>5.9379999999999997E-3</v>
      </c>
      <c r="I3452" s="103">
        <v>1.3554999999999999E-2</v>
      </c>
      <c r="J3452" s="103">
        <v>1.9855999999999999E-2</v>
      </c>
      <c r="K3452" s="103">
        <v>2.6046E-2</v>
      </c>
    </row>
    <row r="3453" spans="4:11" ht="15.75" customHeight="1" x14ac:dyDescent="0.25">
      <c r="D3453" s="33"/>
      <c r="E3453" s="33"/>
      <c r="F3453" s="81">
        <v>41551</v>
      </c>
      <c r="G3453" s="103">
        <v>3.2919999999999998E-3</v>
      </c>
      <c r="H3453" s="103">
        <v>6.2509999999999996E-3</v>
      </c>
      <c r="I3453" s="103">
        <v>1.4092E-2</v>
      </c>
      <c r="J3453" s="103">
        <v>2.0409999999999998E-2</v>
      </c>
      <c r="K3453" s="103">
        <v>2.6446999999999998E-2</v>
      </c>
    </row>
    <row r="3454" spans="4:11" ht="15.75" customHeight="1" x14ac:dyDescent="0.25">
      <c r="D3454" s="33"/>
      <c r="E3454" s="33"/>
      <c r="F3454" s="81">
        <v>41554</v>
      </c>
      <c r="G3454" s="103">
        <v>3.4120000000000001E-3</v>
      </c>
      <c r="H3454" s="103">
        <v>6.3829999999999998E-3</v>
      </c>
      <c r="I3454" s="103">
        <v>1.4011000000000001E-2</v>
      </c>
      <c r="J3454" s="103">
        <v>2.0240999999999999E-2</v>
      </c>
      <c r="K3454" s="103">
        <v>2.6265E-2</v>
      </c>
    </row>
    <row r="3455" spans="4:11" ht="15.75" customHeight="1" x14ac:dyDescent="0.25">
      <c r="D3455" s="33"/>
      <c r="E3455" s="33"/>
      <c r="F3455" s="81">
        <v>41555</v>
      </c>
      <c r="G3455" s="103">
        <v>3.8110000000000002E-3</v>
      </c>
      <c r="H3455" s="103">
        <v>6.7290000000000006E-3</v>
      </c>
      <c r="I3455" s="103">
        <v>1.4223E-2</v>
      </c>
      <c r="J3455" s="103">
        <v>2.0362000000000002E-2</v>
      </c>
      <c r="K3455" s="103">
        <v>2.632E-2</v>
      </c>
    </row>
    <row r="3456" spans="4:11" ht="15.75" customHeight="1" x14ac:dyDescent="0.25">
      <c r="D3456" s="33"/>
      <c r="E3456" s="33"/>
      <c r="F3456" s="81">
        <v>41556</v>
      </c>
      <c r="G3456" s="103">
        <v>3.5739999999999999E-3</v>
      </c>
      <c r="H3456" s="103">
        <v>6.8830000000000002E-3</v>
      </c>
      <c r="I3456" s="103">
        <v>1.4223E-2</v>
      </c>
      <c r="J3456" s="103">
        <v>2.0531000000000001E-2</v>
      </c>
      <c r="K3456" s="103">
        <v>2.6631000000000002E-2</v>
      </c>
    </row>
    <row r="3457" spans="4:11" ht="15.75" customHeight="1" x14ac:dyDescent="0.25">
      <c r="D3457" s="33"/>
      <c r="E3457" s="33"/>
      <c r="F3457" s="81">
        <v>41557</v>
      </c>
      <c r="G3457" s="103">
        <v>3.4160000000000002E-3</v>
      </c>
      <c r="H3457" s="103">
        <v>6.803E-3</v>
      </c>
      <c r="I3457" s="103">
        <v>1.4239999999999999E-2</v>
      </c>
      <c r="J3457" s="103">
        <v>2.0676999999999997E-2</v>
      </c>
      <c r="K3457" s="103">
        <v>2.6814000000000001E-2</v>
      </c>
    </row>
    <row r="3458" spans="4:11" ht="15.75" customHeight="1" x14ac:dyDescent="0.25">
      <c r="D3458" s="33"/>
      <c r="E3458" s="33"/>
      <c r="F3458" s="81">
        <v>41558</v>
      </c>
      <c r="G3458" s="103">
        <v>3.5010000000000002E-3</v>
      </c>
      <c r="H3458" s="103">
        <v>6.7239999999999999E-3</v>
      </c>
      <c r="I3458" s="103">
        <v>1.4175E-2</v>
      </c>
      <c r="J3458" s="103">
        <v>2.0678000000000002E-2</v>
      </c>
      <c r="K3458" s="103">
        <v>2.6870999999999999E-2</v>
      </c>
    </row>
    <row r="3459" spans="4:11" ht="15.75" customHeight="1" x14ac:dyDescent="0.25">
      <c r="D3459" s="33"/>
      <c r="E3459" s="33"/>
      <c r="F3459" s="81">
        <v>41562</v>
      </c>
      <c r="G3459" s="103">
        <v>3.5430000000000001E-3</v>
      </c>
      <c r="H3459" s="103">
        <v>6.6979999999999991E-3</v>
      </c>
      <c r="I3459" s="103">
        <v>1.4322999999999999E-2</v>
      </c>
      <c r="J3459" s="103">
        <v>2.1017999999999998E-2</v>
      </c>
      <c r="K3459" s="103">
        <v>2.7275999999999998E-2</v>
      </c>
    </row>
    <row r="3460" spans="4:11" ht="15.75" customHeight="1" x14ac:dyDescent="0.25">
      <c r="D3460" s="33"/>
      <c r="E3460" s="33"/>
      <c r="F3460" s="81">
        <v>41563</v>
      </c>
      <c r="G3460" s="103">
        <v>3.3029999999999999E-3</v>
      </c>
      <c r="H3460" s="103">
        <v>6.3560000000000005E-3</v>
      </c>
      <c r="I3460" s="103">
        <v>1.3880999999999999E-2</v>
      </c>
      <c r="J3460" s="103">
        <v>2.0411000000000002E-2</v>
      </c>
      <c r="K3460" s="103">
        <v>2.6633E-2</v>
      </c>
    </row>
    <row r="3461" spans="4:11" ht="15.75" customHeight="1" x14ac:dyDescent="0.25">
      <c r="D3461" s="33"/>
      <c r="E3461" s="33"/>
      <c r="F3461" s="81">
        <v>41564</v>
      </c>
      <c r="G3461" s="103">
        <v>3.1030000000000003E-3</v>
      </c>
      <c r="H3461" s="103">
        <v>6.0390000000000001E-3</v>
      </c>
      <c r="I3461" s="103">
        <v>1.3292E-2</v>
      </c>
      <c r="J3461" s="103">
        <v>1.9660999999999998E-2</v>
      </c>
      <c r="K3461" s="103">
        <v>2.5894E-2</v>
      </c>
    </row>
    <row r="3462" spans="4:11" ht="15.75" customHeight="1" x14ac:dyDescent="0.25">
      <c r="D3462" s="33"/>
      <c r="E3462" s="33"/>
      <c r="F3462" s="81">
        <v>41565</v>
      </c>
      <c r="G3462" s="103">
        <v>3.1059999999999998E-3</v>
      </c>
      <c r="H3462" s="103">
        <v>6.1180000000000002E-3</v>
      </c>
      <c r="I3462" s="103">
        <v>1.3306999999999999E-2</v>
      </c>
      <c r="J3462" s="103">
        <v>1.9612000000000001E-2</v>
      </c>
      <c r="K3462" s="103">
        <v>2.5777000000000001E-2</v>
      </c>
    </row>
    <row r="3463" spans="4:11" ht="15.75" customHeight="1" x14ac:dyDescent="0.25">
      <c r="D3463" s="33"/>
      <c r="E3463" s="33"/>
      <c r="F3463" s="81">
        <v>41568</v>
      </c>
      <c r="G3463" s="103">
        <v>3.1059999999999998E-3</v>
      </c>
      <c r="H3463" s="103">
        <v>6.1700000000000001E-3</v>
      </c>
      <c r="I3463" s="103">
        <v>1.3503000000000001E-2</v>
      </c>
      <c r="J3463" s="103">
        <v>1.983E-2</v>
      </c>
      <c r="K3463" s="103">
        <v>2.6013999999999999E-2</v>
      </c>
    </row>
    <row r="3464" spans="4:11" ht="15.75" customHeight="1" x14ac:dyDescent="0.25">
      <c r="D3464" s="33"/>
      <c r="E3464" s="33"/>
      <c r="F3464" s="81">
        <v>41569</v>
      </c>
      <c r="G3464" s="103">
        <v>2.9049999999999996E-3</v>
      </c>
      <c r="H3464" s="103">
        <v>5.7460000000000002E-3</v>
      </c>
      <c r="I3464" s="103">
        <v>1.2799E-2</v>
      </c>
      <c r="J3464" s="103">
        <v>1.8960999999999999E-2</v>
      </c>
      <c r="K3464" s="103">
        <v>2.5124E-2</v>
      </c>
    </row>
    <row r="3465" spans="4:11" ht="15.75" customHeight="1" x14ac:dyDescent="0.25">
      <c r="D3465" s="33"/>
      <c r="E3465" s="33"/>
      <c r="F3465" s="81">
        <v>41570</v>
      </c>
      <c r="G3465" s="103">
        <v>3.068E-3</v>
      </c>
      <c r="H3465" s="103">
        <v>5.8789999999999997E-3</v>
      </c>
      <c r="I3465" s="103">
        <v>1.2848E-2</v>
      </c>
      <c r="J3465" s="103">
        <v>1.8888000000000002E-2</v>
      </c>
      <c r="K3465" s="103">
        <v>2.5015999999999997E-2</v>
      </c>
    </row>
    <row r="3466" spans="4:11" ht="15.75" customHeight="1" x14ac:dyDescent="0.25">
      <c r="D3466" s="33"/>
      <c r="E3466" s="33"/>
      <c r="F3466" s="81">
        <v>41571</v>
      </c>
      <c r="G3466" s="103">
        <v>3.0280000000000003E-3</v>
      </c>
      <c r="H3466" s="103">
        <v>5.8520000000000004E-3</v>
      </c>
      <c r="I3466" s="103">
        <v>1.3011E-2</v>
      </c>
      <c r="J3466" s="103">
        <v>1.9081000000000001E-2</v>
      </c>
      <c r="K3466" s="103">
        <v>2.5196999999999997E-2</v>
      </c>
    </row>
    <row r="3467" spans="4:11" ht="15.75" customHeight="1" x14ac:dyDescent="0.25">
      <c r="D3467" s="33"/>
      <c r="E3467" s="33"/>
      <c r="F3467" s="81">
        <v>41572</v>
      </c>
      <c r="G3467" s="103">
        <v>2.9889999999999999E-3</v>
      </c>
      <c r="H3467" s="103">
        <v>5.7970000000000001E-3</v>
      </c>
      <c r="I3467" s="103">
        <v>1.2813000000000001E-2</v>
      </c>
      <c r="J3467" s="103">
        <v>1.8911000000000001E-2</v>
      </c>
      <c r="K3467" s="103">
        <v>2.5087999999999999E-2</v>
      </c>
    </row>
    <row r="3468" spans="4:11" ht="15.75" customHeight="1" x14ac:dyDescent="0.25">
      <c r="D3468" s="33"/>
      <c r="E3468" s="33"/>
      <c r="F3468" s="81">
        <v>41575</v>
      </c>
      <c r="G3468" s="103">
        <v>3.0309999999999998E-3</v>
      </c>
      <c r="H3468" s="103">
        <v>5.8240000000000002E-3</v>
      </c>
      <c r="I3468" s="103">
        <v>1.2878000000000001E-2</v>
      </c>
      <c r="J3468" s="103">
        <v>1.9007E-2</v>
      </c>
      <c r="K3468" s="103">
        <v>2.5232999999999998E-2</v>
      </c>
    </row>
    <row r="3469" spans="4:11" ht="15.75" customHeight="1" x14ac:dyDescent="0.25">
      <c r="D3469" s="33"/>
      <c r="E3469" s="33"/>
      <c r="F3469" s="81">
        <v>41576</v>
      </c>
      <c r="G3469" s="103">
        <v>3.1269999999999996E-3</v>
      </c>
      <c r="H3469" s="103">
        <v>5.7169999999999999E-3</v>
      </c>
      <c r="I3469" s="103">
        <v>1.2632000000000001E-2</v>
      </c>
      <c r="J3469" s="103">
        <v>1.8765E-2</v>
      </c>
      <c r="K3469" s="103">
        <v>2.5034000000000001E-2</v>
      </c>
    </row>
    <row r="3470" spans="4:11" ht="15.75" customHeight="1" x14ac:dyDescent="0.25">
      <c r="D3470" s="33"/>
      <c r="E3470" s="33"/>
      <c r="F3470" s="81">
        <v>41577</v>
      </c>
      <c r="G3470" s="103">
        <v>3.1269999999999996E-3</v>
      </c>
      <c r="H3470" s="103">
        <v>5.7959999999999999E-3</v>
      </c>
      <c r="I3470" s="103">
        <v>1.3164E-2</v>
      </c>
      <c r="J3470" s="103">
        <v>1.9127000000000002E-2</v>
      </c>
      <c r="K3470" s="103">
        <v>2.5377999999999998E-2</v>
      </c>
    </row>
    <row r="3471" spans="4:11" ht="15.75" customHeight="1" x14ac:dyDescent="0.25">
      <c r="D3471" s="33"/>
      <c r="E3471" s="33"/>
      <c r="F3471" s="81">
        <v>41578</v>
      </c>
      <c r="G3471" s="103">
        <v>3.0499999999999998E-3</v>
      </c>
      <c r="H3471" s="103">
        <v>5.6889999999999996E-3</v>
      </c>
      <c r="I3471" s="103">
        <v>1.3293999999999999E-2</v>
      </c>
      <c r="J3471" s="103">
        <v>1.9660999999999998E-2</v>
      </c>
      <c r="K3471" s="103">
        <v>2.5541999999999999E-2</v>
      </c>
    </row>
    <row r="3472" spans="4:11" ht="15.75" customHeight="1" x14ac:dyDescent="0.25">
      <c r="D3472" s="33"/>
      <c r="E3472" s="33"/>
      <c r="F3472" s="81">
        <v>41579</v>
      </c>
      <c r="G3472" s="103">
        <v>3.091E-3</v>
      </c>
      <c r="H3472" s="103">
        <v>5.875E-3</v>
      </c>
      <c r="I3472" s="103">
        <v>1.3718999999999999E-2</v>
      </c>
      <c r="J3472" s="103">
        <v>2.027E-2</v>
      </c>
      <c r="K3472" s="103">
        <v>2.6217999999999998E-2</v>
      </c>
    </row>
    <row r="3473" spans="4:11" ht="15.75" customHeight="1" x14ac:dyDescent="0.25">
      <c r="D3473" s="33"/>
      <c r="E3473" s="33"/>
      <c r="F3473" s="81">
        <v>41582</v>
      </c>
      <c r="G3473" s="103">
        <v>3.0130000000000001E-3</v>
      </c>
      <c r="H3473" s="103">
        <v>5.7940000000000005E-3</v>
      </c>
      <c r="I3473" s="103">
        <v>1.3524000000000001E-2</v>
      </c>
      <c r="J3473" s="103">
        <v>2.0052E-2</v>
      </c>
      <c r="K3473" s="103">
        <v>2.6034999999999999E-2</v>
      </c>
    </row>
    <row r="3474" spans="4:11" ht="15.75" customHeight="1" x14ac:dyDescent="0.25">
      <c r="D3474" s="33"/>
      <c r="E3474" s="33"/>
      <c r="F3474" s="81">
        <v>41583</v>
      </c>
      <c r="G3474" s="103">
        <v>3.0140000000000002E-3</v>
      </c>
      <c r="H3474" s="103">
        <v>5.8199999999999997E-3</v>
      </c>
      <c r="I3474" s="103">
        <v>1.3817999999999999E-2</v>
      </c>
      <c r="J3474" s="103">
        <v>2.0565000000000003E-2</v>
      </c>
      <c r="K3474" s="103">
        <v>2.6696000000000001E-2</v>
      </c>
    </row>
    <row r="3475" spans="4:11" ht="15.75" customHeight="1" x14ac:dyDescent="0.25">
      <c r="D3475" s="33"/>
      <c r="E3475" s="33"/>
      <c r="F3475" s="81">
        <v>41584</v>
      </c>
      <c r="G3475" s="103">
        <v>2.8960000000000001E-3</v>
      </c>
      <c r="H3475" s="103">
        <v>5.4710000000000002E-3</v>
      </c>
      <c r="I3475" s="103">
        <v>1.3362000000000001E-2</v>
      </c>
      <c r="J3475" s="103">
        <v>2.0127000000000003E-2</v>
      </c>
      <c r="K3475" s="103">
        <v>2.6421E-2</v>
      </c>
    </row>
    <row r="3476" spans="4:11" ht="15.75" customHeight="1" x14ac:dyDescent="0.25">
      <c r="D3476" s="33"/>
      <c r="E3476" s="33"/>
      <c r="F3476" s="81">
        <v>41585</v>
      </c>
      <c r="G3476" s="103">
        <v>2.8170000000000001E-3</v>
      </c>
      <c r="H3476" s="103">
        <v>5.3629999999999997E-3</v>
      </c>
      <c r="I3476" s="103">
        <v>1.3068999999999999E-2</v>
      </c>
      <c r="J3476" s="103">
        <v>1.9762999999999999E-2</v>
      </c>
      <c r="K3476" s="103">
        <v>2.5998999999999998E-2</v>
      </c>
    </row>
    <row r="3477" spans="4:11" ht="15.75" customHeight="1" x14ac:dyDescent="0.25">
      <c r="D3477" s="33"/>
      <c r="E3477" s="33"/>
      <c r="F3477" s="81">
        <v>41586</v>
      </c>
      <c r="G3477" s="103">
        <v>3.0980000000000001E-3</v>
      </c>
      <c r="H3477" s="103">
        <v>5.8989999999999997E-3</v>
      </c>
      <c r="I3477" s="103">
        <v>1.4117999999999999E-2</v>
      </c>
      <c r="J3477" s="103">
        <v>2.1183999999999998E-2</v>
      </c>
      <c r="K3477" s="103">
        <v>2.7477000000000001E-2</v>
      </c>
    </row>
    <row r="3478" spans="4:11" ht="15.75" customHeight="1" x14ac:dyDescent="0.25">
      <c r="D3478" s="33"/>
      <c r="E3478" s="33"/>
      <c r="F3478" s="81">
        <v>41590</v>
      </c>
      <c r="G3478" s="103">
        <v>3.2590000000000002E-3</v>
      </c>
      <c r="H3478" s="103">
        <v>6.1960000000000001E-3</v>
      </c>
      <c r="I3478" s="103">
        <v>1.4530000000000001E-2</v>
      </c>
      <c r="J3478" s="103">
        <v>2.1530000000000001E-2</v>
      </c>
      <c r="K3478" s="103">
        <v>2.7728000000000003E-2</v>
      </c>
    </row>
    <row r="3479" spans="4:11" ht="15.75" customHeight="1" x14ac:dyDescent="0.25">
      <c r="D3479" s="33"/>
      <c r="E3479" s="33"/>
      <c r="F3479" s="81">
        <v>41591</v>
      </c>
      <c r="G3479" s="103">
        <v>2.98E-3</v>
      </c>
      <c r="H3479" s="103">
        <v>5.855E-3</v>
      </c>
      <c r="I3479" s="103">
        <v>1.3545E-2</v>
      </c>
      <c r="J3479" s="103">
        <v>2.0499999999999997E-2</v>
      </c>
      <c r="K3479" s="103">
        <v>2.6995000000000002E-2</v>
      </c>
    </row>
    <row r="3480" spans="4:11" ht="15.75" customHeight="1" x14ac:dyDescent="0.25">
      <c r="D3480" s="33"/>
      <c r="E3480" s="33"/>
      <c r="F3480" s="81">
        <v>41592</v>
      </c>
      <c r="G3480" s="103">
        <v>2.8999999999999998E-3</v>
      </c>
      <c r="H3480" s="103">
        <v>5.6710000000000007E-3</v>
      </c>
      <c r="I3480" s="103">
        <v>1.3284000000000001E-2</v>
      </c>
      <c r="J3480" s="103">
        <v>2.0232E-2</v>
      </c>
      <c r="K3480" s="103">
        <v>2.69E-2</v>
      </c>
    </row>
    <row r="3481" spans="4:11" ht="15.75" customHeight="1" x14ac:dyDescent="0.25">
      <c r="D3481" s="33"/>
      <c r="E3481" s="33"/>
      <c r="F3481" s="81">
        <v>41593</v>
      </c>
      <c r="G3481" s="103">
        <v>2.9020000000000001E-3</v>
      </c>
      <c r="H3481" s="103">
        <v>5.7489999999999998E-3</v>
      </c>
      <c r="I3481" s="103">
        <v>1.3431999999999999E-2</v>
      </c>
      <c r="J3481" s="103">
        <v>2.0407000000000002E-2</v>
      </c>
      <c r="K3481" s="103">
        <v>2.7033000000000001E-2</v>
      </c>
    </row>
    <row r="3482" spans="4:11" ht="15.75" customHeight="1" x14ac:dyDescent="0.25">
      <c r="D3482" s="33"/>
      <c r="E3482" s="33"/>
      <c r="F3482" s="81">
        <v>41596</v>
      </c>
      <c r="G3482" s="103">
        <v>2.7820000000000002E-3</v>
      </c>
      <c r="H3482" s="103">
        <v>5.5369999999999994E-3</v>
      </c>
      <c r="I3482" s="103">
        <v>1.3121000000000001E-2</v>
      </c>
      <c r="J3482" s="103">
        <v>2.0041000000000003E-2</v>
      </c>
      <c r="K3482" s="103">
        <v>2.6658000000000001E-2</v>
      </c>
    </row>
    <row r="3483" spans="4:11" ht="15.75" customHeight="1" x14ac:dyDescent="0.25">
      <c r="D3483" s="33"/>
      <c r="E3483" s="33"/>
      <c r="F3483" s="81">
        <v>41597</v>
      </c>
      <c r="G3483" s="103">
        <v>2.8630000000000001E-3</v>
      </c>
      <c r="H3483" s="103">
        <v>5.7210000000000004E-3</v>
      </c>
      <c r="I3483" s="103">
        <v>1.3531999999999999E-2</v>
      </c>
      <c r="J3483" s="103">
        <v>2.0482E-2</v>
      </c>
      <c r="K3483" s="103">
        <v>2.7068999999999999E-2</v>
      </c>
    </row>
    <row r="3484" spans="4:11" ht="15.75" customHeight="1" x14ac:dyDescent="0.25">
      <c r="D3484" s="33"/>
      <c r="E3484" s="33"/>
      <c r="F3484" s="81">
        <v>41598</v>
      </c>
      <c r="G3484" s="103">
        <v>2.7420000000000001E-3</v>
      </c>
      <c r="H3484" s="103">
        <v>5.6420000000000003E-3</v>
      </c>
      <c r="I3484" s="103">
        <v>1.3729999999999999E-2</v>
      </c>
      <c r="J3484" s="103">
        <v>2.1097999999999999E-2</v>
      </c>
      <c r="K3484" s="103">
        <v>2.7987000000000001E-2</v>
      </c>
    </row>
    <row r="3485" spans="4:11" ht="15.75" customHeight="1" x14ac:dyDescent="0.25">
      <c r="D3485" s="33"/>
      <c r="E3485" s="33"/>
      <c r="F3485" s="81">
        <v>41599</v>
      </c>
      <c r="G3485" s="103">
        <v>2.702E-3</v>
      </c>
      <c r="H3485" s="103">
        <v>5.5089999999999991E-3</v>
      </c>
      <c r="I3485" s="103">
        <v>1.3632E-2</v>
      </c>
      <c r="J3485" s="103">
        <v>2.0975999999999998E-2</v>
      </c>
      <c r="K3485" s="103">
        <v>2.7841999999999999E-2</v>
      </c>
    </row>
    <row r="3486" spans="4:11" ht="15.75" customHeight="1" x14ac:dyDescent="0.25">
      <c r="D3486" s="33"/>
      <c r="E3486" s="33"/>
      <c r="F3486" s="81">
        <v>41600</v>
      </c>
      <c r="G3486" s="103">
        <v>2.784E-3</v>
      </c>
      <c r="H3486" s="103">
        <v>5.5329999999999997E-3</v>
      </c>
      <c r="I3486" s="103">
        <v>1.3469E-2</v>
      </c>
      <c r="J3486" s="103">
        <v>2.0684000000000001E-2</v>
      </c>
      <c r="K3486" s="103">
        <v>2.7427E-2</v>
      </c>
    </row>
    <row r="3487" spans="4:11" ht="15.75" customHeight="1" x14ac:dyDescent="0.25">
      <c r="D3487" s="33"/>
      <c r="E3487" s="33"/>
      <c r="F3487" s="81">
        <v>41603</v>
      </c>
      <c r="G3487" s="103">
        <v>2.7850000000000001E-3</v>
      </c>
      <c r="H3487" s="103">
        <v>5.5589999999999997E-3</v>
      </c>
      <c r="I3487" s="103">
        <v>1.3338000000000001E-2</v>
      </c>
      <c r="J3487" s="103">
        <v>2.0537999999999997E-2</v>
      </c>
      <c r="K3487" s="103">
        <v>2.7282999999999998E-2</v>
      </c>
    </row>
    <row r="3488" spans="4:11" ht="15.75" customHeight="1" x14ac:dyDescent="0.25">
      <c r="D3488" s="33"/>
      <c r="E3488" s="33"/>
      <c r="F3488" s="81">
        <v>41604</v>
      </c>
      <c r="G3488" s="103">
        <v>2.8930000000000002E-3</v>
      </c>
      <c r="H3488" s="103">
        <v>5.3990000000000002E-3</v>
      </c>
      <c r="I3488" s="103">
        <v>1.3090999999999998E-2</v>
      </c>
      <c r="J3488" s="103">
        <v>2.0343E-2</v>
      </c>
      <c r="K3488" s="103">
        <v>2.7077E-2</v>
      </c>
    </row>
    <row r="3489" spans="4:11" ht="15.75" customHeight="1" x14ac:dyDescent="0.25">
      <c r="D3489" s="33"/>
      <c r="E3489" s="33"/>
      <c r="F3489" s="81">
        <v>41605</v>
      </c>
      <c r="G3489" s="103">
        <v>2.8539999999999998E-3</v>
      </c>
      <c r="H3489" s="103">
        <v>5.4510000000000001E-3</v>
      </c>
      <c r="I3489" s="103">
        <v>1.3635999999999999E-2</v>
      </c>
      <c r="J3489" s="103">
        <v>2.0663999999999998E-2</v>
      </c>
      <c r="K3489" s="103">
        <v>2.7372999999999998E-2</v>
      </c>
    </row>
    <row r="3490" spans="4:11" ht="15.75" customHeight="1" x14ac:dyDescent="0.25">
      <c r="D3490" s="33"/>
      <c r="E3490" s="33"/>
      <c r="F3490" s="81">
        <v>41607</v>
      </c>
      <c r="G3490" s="103">
        <v>2.8139999999999997E-3</v>
      </c>
      <c r="H3490" s="103">
        <v>5.4490000000000007E-3</v>
      </c>
      <c r="I3490" s="103">
        <v>1.3701000000000001E-2</v>
      </c>
      <c r="J3490" s="103">
        <v>2.0916999999999998E-2</v>
      </c>
      <c r="K3490" s="103">
        <v>2.7445000000000001E-2</v>
      </c>
    </row>
    <row r="3491" spans="4:11" ht="15.75" customHeight="1" x14ac:dyDescent="0.25">
      <c r="D3491" s="33"/>
      <c r="E3491" s="33"/>
      <c r="F3491" s="81">
        <v>41610</v>
      </c>
      <c r="G3491" s="103">
        <v>2.8539999999999998E-3</v>
      </c>
      <c r="H3491" s="103">
        <v>5.581E-3</v>
      </c>
      <c r="I3491" s="103">
        <v>1.4126000000000001E-2</v>
      </c>
      <c r="J3491" s="103">
        <v>2.1450999999999998E-2</v>
      </c>
      <c r="K3491" s="103">
        <v>2.7951E-2</v>
      </c>
    </row>
    <row r="3492" spans="4:11" ht="15.75" customHeight="1" x14ac:dyDescent="0.25">
      <c r="D3492" s="33"/>
      <c r="E3492" s="33"/>
      <c r="F3492" s="81">
        <v>41611</v>
      </c>
      <c r="G3492" s="103">
        <v>2.8549999999999999E-3</v>
      </c>
      <c r="H3492" s="103">
        <v>5.5269999999999998E-3</v>
      </c>
      <c r="I3492" s="103">
        <v>1.3947000000000001E-2</v>
      </c>
      <c r="J3492" s="103">
        <v>2.1280999999999998E-2</v>
      </c>
      <c r="K3492" s="103">
        <v>2.7825000000000003E-2</v>
      </c>
    </row>
    <row r="3493" spans="4:11" ht="15.75" customHeight="1" x14ac:dyDescent="0.25">
      <c r="D3493" s="33"/>
      <c r="E3493" s="33"/>
      <c r="F3493" s="81">
        <v>41612</v>
      </c>
      <c r="G3493" s="103">
        <v>2.895E-3</v>
      </c>
      <c r="H3493" s="103">
        <v>5.7140000000000003E-3</v>
      </c>
      <c r="I3493" s="103">
        <v>1.4406E-2</v>
      </c>
      <c r="J3493" s="103">
        <v>2.1842E-2</v>
      </c>
      <c r="K3493" s="103">
        <v>2.8341999999999999E-2</v>
      </c>
    </row>
    <row r="3494" spans="4:11" ht="15.75" customHeight="1" x14ac:dyDescent="0.25">
      <c r="D3494" s="33"/>
      <c r="E3494" s="33"/>
      <c r="F3494" s="81">
        <v>41613</v>
      </c>
      <c r="G3494" s="103">
        <v>3.0140000000000002E-3</v>
      </c>
      <c r="H3494" s="103">
        <v>5.9550000000000002E-3</v>
      </c>
      <c r="I3494" s="103">
        <v>1.485E-2</v>
      </c>
      <c r="J3494" s="103">
        <v>2.2282000000000003E-2</v>
      </c>
      <c r="K3494" s="103">
        <v>2.8717000000000003E-2</v>
      </c>
    </row>
    <row r="3495" spans="4:11" ht="15.75" customHeight="1" x14ac:dyDescent="0.25">
      <c r="D3495" s="33"/>
      <c r="E3495" s="33"/>
      <c r="F3495" s="81">
        <v>41614</v>
      </c>
      <c r="G3495" s="103">
        <v>3.0159999999999996E-3</v>
      </c>
      <c r="H3495" s="103">
        <v>6.0879999999999997E-3</v>
      </c>
      <c r="I3495" s="103">
        <v>1.4870000000000001E-2</v>
      </c>
      <c r="J3495" s="103">
        <v>2.2187000000000002E-2</v>
      </c>
      <c r="K3495" s="103">
        <v>2.8553000000000002E-2</v>
      </c>
    </row>
    <row r="3496" spans="4:11" ht="15.75" customHeight="1" x14ac:dyDescent="0.25">
      <c r="D3496" s="33"/>
      <c r="E3496" s="33"/>
      <c r="F3496" s="81">
        <v>41617</v>
      </c>
      <c r="G3496" s="103">
        <v>2.977E-3</v>
      </c>
      <c r="H3496" s="103">
        <v>6.0879999999999997E-3</v>
      </c>
      <c r="I3496" s="103">
        <v>1.4822E-2</v>
      </c>
      <c r="J3496" s="103">
        <v>2.2040999999999998E-2</v>
      </c>
      <c r="K3496" s="103">
        <v>2.8389000000000001E-2</v>
      </c>
    </row>
    <row r="3497" spans="4:11" ht="15.75" customHeight="1" x14ac:dyDescent="0.25">
      <c r="D3497" s="33"/>
      <c r="E3497" s="33"/>
      <c r="F3497" s="81">
        <v>41618</v>
      </c>
      <c r="G3497" s="103">
        <v>2.9780000000000002E-3</v>
      </c>
      <c r="H3497" s="103">
        <v>5.8989999999999997E-3</v>
      </c>
      <c r="I3497" s="103">
        <v>1.4527000000000002E-2</v>
      </c>
      <c r="J3497" s="103">
        <v>2.1649999999999999E-2</v>
      </c>
      <c r="K3497" s="103">
        <v>2.8006000000000003E-2</v>
      </c>
    </row>
    <row r="3498" spans="4:11" ht="15.75" customHeight="1" x14ac:dyDescent="0.25">
      <c r="D3498" s="33"/>
      <c r="E3498" s="33"/>
      <c r="F3498" s="81">
        <v>41619</v>
      </c>
      <c r="G3498" s="103">
        <v>3.058E-3</v>
      </c>
      <c r="H3498" s="103">
        <v>6.4609999999999997E-3</v>
      </c>
      <c r="I3498" s="103">
        <v>1.5005999999999999E-2</v>
      </c>
      <c r="J3498" s="103">
        <v>2.2165000000000001E-2</v>
      </c>
      <c r="K3498" s="103">
        <v>2.8534999999999998E-2</v>
      </c>
    </row>
    <row r="3499" spans="4:11" ht="15.75" customHeight="1" x14ac:dyDescent="0.25">
      <c r="D3499" s="33"/>
      <c r="E3499" s="33"/>
      <c r="F3499" s="81">
        <v>41620</v>
      </c>
      <c r="G3499" s="103">
        <v>3.2190000000000001E-3</v>
      </c>
      <c r="H3499" s="103">
        <v>6.7250000000000001E-3</v>
      </c>
      <c r="I3499" s="103">
        <v>1.5338000000000001E-2</v>
      </c>
      <c r="J3499" s="103">
        <v>2.2411E-2</v>
      </c>
      <c r="K3499" s="103">
        <v>2.8773E-2</v>
      </c>
    </row>
    <row r="3500" spans="4:11" ht="15.75" customHeight="1" x14ac:dyDescent="0.25">
      <c r="D3500" s="33"/>
      <c r="E3500" s="33"/>
      <c r="F3500" s="81">
        <v>41621</v>
      </c>
      <c r="G3500" s="103">
        <v>3.2420000000000001E-3</v>
      </c>
      <c r="H3500" s="103">
        <v>6.7250000000000001E-3</v>
      </c>
      <c r="I3500" s="103">
        <v>1.5291999999999998E-2</v>
      </c>
      <c r="J3500" s="103">
        <v>2.2389000000000003E-2</v>
      </c>
      <c r="K3500" s="103">
        <v>2.8645999999999998E-2</v>
      </c>
    </row>
    <row r="3501" spans="4:11" ht="15.75" customHeight="1" x14ac:dyDescent="0.25">
      <c r="D3501" s="33"/>
      <c r="E3501" s="33"/>
      <c r="F3501" s="81">
        <v>41624</v>
      </c>
      <c r="G3501" s="103">
        <v>3.3029999999999999E-3</v>
      </c>
      <c r="H3501" s="103">
        <v>6.7250000000000001E-3</v>
      </c>
      <c r="I3501" s="103">
        <v>1.5327E-2</v>
      </c>
      <c r="J3501" s="103">
        <v>2.2463E-2</v>
      </c>
      <c r="K3501" s="103">
        <v>2.8784000000000001E-2</v>
      </c>
    </row>
    <row r="3502" spans="4:11" ht="15.75" customHeight="1" x14ac:dyDescent="0.25">
      <c r="D3502" s="33"/>
      <c r="E3502" s="33"/>
      <c r="F3502" s="81">
        <v>41625</v>
      </c>
      <c r="G3502" s="103">
        <v>3.1840000000000002E-3</v>
      </c>
      <c r="H3502" s="103">
        <v>6.4349999999999997E-3</v>
      </c>
      <c r="I3502" s="103">
        <v>1.4947999999999999E-2</v>
      </c>
      <c r="J3502" s="103">
        <v>2.1996999999999999E-2</v>
      </c>
      <c r="K3502" s="103">
        <v>2.8354000000000001E-2</v>
      </c>
    </row>
    <row r="3503" spans="4:11" ht="15.75" customHeight="1" x14ac:dyDescent="0.25">
      <c r="D3503" s="33"/>
      <c r="E3503" s="33"/>
      <c r="F3503" s="81">
        <v>41626</v>
      </c>
      <c r="G3503" s="103">
        <v>3.3239999999999997E-3</v>
      </c>
      <c r="H3503" s="103">
        <v>6.4349999999999997E-3</v>
      </c>
      <c r="I3503" s="103">
        <v>1.5413E-2</v>
      </c>
      <c r="J3503" s="103">
        <v>2.2662000000000002E-2</v>
      </c>
      <c r="K3503" s="103">
        <v>2.8930999999999998E-2</v>
      </c>
    </row>
    <row r="3504" spans="4:11" ht="15.75" customHeight="1" x14ac:dyDescent="0.25">
      <c r="D3504" s="33"/>
      <c r="E3504" s="33"/>
      <c r="F3504" s="81">
        <v>41627</v>
      </c>
      <c r="G3504" s="103">
        <v>3.6380000000000002E-3</v>
      </c>
      <c r="H3504" s="103">
        <v>6.9910000000000007E-3</v>
      </c>
      <c r="I3504" s="103">
        <v>1.6372000000000001E-2</v>
      </c>
      <c r="J3504" s="103">
        <v>2.3231999999999999E-2</v>
      </c>
      <c r="K3504" s="103">
        <v>2.9291000000000001E-2</v>
      </c>
    </row>
    <row r="3505" spans="4:11" ht="15.75" customHeight="1" x14ac:dyDescent="0.25">
      <c r="D3505" s="33"/>
      <c r="E3505" s="33"/>
      <c r="F3505" s="81">
        <v>41628</v>
      </c>
      <c r="G3505" s="103">
        <v>3.7559999999999998E-3</v>
      </c>
      <c r="H3505" s="103">
        <v>7.2589999999999998E-3</v>
      </c>
      <c r="I3505" s="103">
        <v>1.6750000000000001E-2</v>
      </c>
      <c r="J3505" s="103">
        <v>2.3434E-2</v>
      </c>
      <c r="K3505" s="103">
        <v>2.8885999999999998E-2</v>
      </c>
    </row>
    <row r="3506" spans="4:11" ht="15.75" customHeight="1" x14ac:dyDescent="0.25">
      <c r="D3506" s="33"/>
      <c r="E3506" s="33"/>
      <c r="F3506" s="81">
        <v>41631</v>
      </c>
      <c r="G3506" s="103">
        <v>3.8340000000000002E-3</v>
      </c>
      <c r="H3506" s="103">
        <v>7.5799999999999999E-3</v>
      </c>
      <c r="I3506" s="103">
        <v>1.6964E-2</v>
      </c>
      <c r="J3506" s="103">
        <v>2.3847E-2</v>
      </c>
      <c r="K3506" s="103">
        <v>2.9274000000000001E-2</v>
      </c>
    </row>
    <row r="3507" spans="4:11" ht="15.75" customHeight="1" x14ac:dyDescent="0.25">
      <c r="D3507" s="33"/>
      <c r="E3507" s="33"/>
      <c r="F3507" s="81">
        <v>41632</v>
      </c>
      <c r="G3507" s="103">
        <v>3.9519999999999998E-3</v>
      </c>
      <c r="H3507" s="103">
        <v>7.8500000000000011E-3</v>
      </c>
      <c r="I3507" s="103">
        <v>1.7325999999999998E-2</v>
      </c>
      <c r="J3507" s="103">
        <v>2.4263E-2</v>
      </c>
      <c r="K3507" s="103">
        <v>2.9774999999999999E-2</v>
      </c>
    </row>
    <row r="3508" spans="4:11" ht="15.75" customHeight="1" x14ac:dyDescent="0.25">
      <c r="D3508" s="33"/>
      <c r="E3508" s="33"/>
      <c r="F3508" s="81">
        <v>41634</v>
      </c>
      <c r="G3508" s="103">
        <v>4.0699999999999998E-3</v>
      </c>
      <c r="H3508" s="103">
        <v>7.8779999999999996E-3</v>
      </c>
      <c r="I3508" s="103">
        <v>1.7425E-2</v>
      </c>
      <c r="J3508" s="103">
        <v>2.4385E-2</v>
      </c>
      <c r="K3508" s="103">
        <v>2.9905000000000001E-2</v>
      </c>
    </row>
    <row r="3509" spans="4:11" ht="15.75" customHeight="1" x14ac:dyDescent="0.25">
      <c r="D3509" s="33"/>
      <c r="E3509" s="33"/>
      <c r="F3509" s="81">
        <v>41635</v>
      </c>
      <c r="G3509" s="103">
        <v>3.8740000000000003E-3</v>
      </c>
      <c r="H3509" s="103">
        <v>7.7219999999999997E-3</v>
      </c>
      <c r="I3509" s="103">
        <v>1.7342E-2</v>
      </c>
      <c r="J3509" s="103">
        <v>2.4385E-2</v>
      </c>
      <c r="K3509" s="103">
        <v>0.03</v>
      </c>
    </row>
    <row r="3510" spans="4:11" ht="15.75" customHeight="1" x14ac:dyDescent="0.25">
      <c r="D3510" s="33"/>
      <c r="E3510" s="33"/>
      <c r="F3510" s="81">
        <v>41638</v>
      </c>
      <c r="G3510" s="103">
        <v>3.7950000000000002E-3</v>
      </c>
      <c r="H3510" s="103">
        <v>7.5349999999999992E-3</v>
      </c>
      <c r="I3510" s="103">
        <v>1.7029000000000002E-2</v>
      </c>
      <c r="J3510" s="103">
        <v>2.4043000000000002E-2</v>
      </c>
      <c r="K3510" s="103">
        <v>2.9703E-2</v>
      </c>
    </row>
    <row r="3511" spans="4:11" ht="15.75" customHeight="1" x14ac:dyDescent="0.25">
      <c r="D3511" s="33"/>
      <c r="E3511" s="33"/>
      <c r="F3511" s="81">
        <v>41639</v>
      </c>
      <c r="G3511" s="103">
        <v>3.7990000000000003E-3</v>
      </c>
      <c r="H3511" s="103">
        <v>7.6449999999999999E-3</v>
      </c>
      <c r="I3511" s="103">
        <v>1.7410999999999999E-2</v>
      </c>
      <c r="J3511" s="103">
        <v>2.4508000000000002E-2</v>
      </c>
      <c r="K3511" s="103">
        <v>3.0282E-2</v>
      </c>
    </row>
    <row r="3512" spans="4:11" ht="15.75" customHeight="1" x14ac:dyDescent="0.25">
      <c r="D3512" s="33"/>
      <c r="E3512" s="33"/>
      <c r="F3512" s="81">
        <v>41641</v>
      </c>
      <c r="G3512" s="103">
        <v>3.8010000000000001E-3</v>
      </c>
      <c r="H3512" s="103">
        <v>7.4850000000000003E-3</v>
      </c>
      <c r="I3512" s="103">
        <v>1.7180999999999998E-2</v>
      </c>
      <c r="J3512" s="103">
        <v>2.4140999999999999E-2</v>
      </c>
      <c r="K3512" s="103">
        <v>2.989E-2</v>
      </c>
    </row>
    <row r="3513" spans="4:11" ht="15.75" customHeight="1" x14ac:dyDescent="0.25">
      <c r="D3513" s="33"/>
      <c r="E3513" s="33"/>
      <c r="F3513" s="81">
        <v>41642</v>
      </c>
      <c r="G3513" s="103">
        <v>3.9649999999999998E-3</v>
      </c>
      <c r="H3513" s="103">
        <v>7.7580000000000001E-3</v>
      </c>
      <c r="I3513" s="103">
        <v>1.7333000000000001E-2</v>
      </c>
      <c r="J3513" s="103">
        <v>2.4214000000000003E-2</v>
      </c>
      <c r="K3513" s="103">
        <v>2.9948000000000002E-2</v>
      </c>
    </row>
    <row r="3514" spans="4:11" ht="15.75" customHeight="1" x14ac:dyDescent="0.25">
      <c r="D3514" s="33"/>
      <c r="E3514" s="33"/>
      <c r="F3514" s="81">
        <v>41645</v>
      </c>
      <c r="G3514" s="103">
        <v>3.9269999999999999E-3</v>
      </c>
      <c r="H3514" s="103">
        <v>7.5160000000000001E-3</v>
      </c>
      <c r="I3514" s="103">
        <v>1.6905E-2</v>
      </c>
      <c r="J3514" s="103">
        <v>2.375E-2</v>
      </c>
      <c r="K3514" s="103">
        <v>2.9575999999999998E-2</v>
      </c>
    </row>
    <row r="3515" spans="4:11" ht="15.75" customHeight="1" x14ac:dyDescent="0.25">
      <c r="D3515" s="33"/>
      <c r="E3515" s="33"/>
      <c r="F3515" s="81">
        <v>41646</v>
      </c>
      <c r="G3515" s="103">
        <v>3.9090000000000001E-3</v>
      </c>
      <c r="H3515" s="103">
        <v>7.5170000000000002E-3</v>
      </c>
      <c r="I3515" s="103">
        <v>1.6789999999999999E-2</v>
      </c>
      <c r="J3515" s="103">
        <v>2.3578999999999999E-2</v>
      </c>
      <c r="K3515" s="103">
        <v>2.9390999999999997E-2</v>
      </c>
    </row>
    <row r="3516" spans="4:11" ht="15.75" customHeight="1" x14ac:dyDescent="0.25">
      <c r="D3516" s="33"/>
      <c r="E3516" s="33"/>
      <c r="F3516" s="81">
        <v>41647</v>
      </c>
      <c r="G3516" s="103">
        <v>4.2500000000000003E-3</v>
      </c>
      <c r="H3516" s="103">
        <v>8.7690000000000008E-3</v>
      </c>
      <c r="I3516" s="103">
        <v>1.7618000000000002E-2</v>
      </c>
      <c r="J3516" s="103">
        <v>2.4287999999999997E-2</v>
      </c>
      <c r="K3516" s="103">
        <v>2.9893999999999997E-2</v>
      </c>
    </row>
    <row r="3517" spans="4:11" ht="15.75" customHeight="1" x14ac:dyDescent="0.25">
      <c r="D3517" s="33"/>
      <c r="E3517" s="33"/>
      <c r="F3517" s="81">
        <v>41648</v>
      </c>
      <c r="G3517" s="103">
        <v>4.2920000000000007E-3</v>
      </c>
      <c r="H3517" s="103">
        <v>8.7690000000000008E-3</v>
      </c>
      <c r="I3517" s="103">
        <v>1.7486999999999999E-2</v>
      </c>
      <c r="J3517" s="103">
        <v>2.4043000000000002E-2</v>
      </c>
      <c r="K3517" s="103">
        <v>2.9651999999999998E-2</v>
      </c>
    </row>
    <row r="3518" spans="4:11" ht="15.75" customHeight="1" x14ac:dyDescent="0.25">
      <c r="D3518" s="33"/>
      <c r="E3518" s="33"/>
      <c r="F3518" s="81">
        <v>41649</v>
      </c>
      <c r="G3518" s="103">
        <v>3.699E-3</v>
      </c>
      <c r="H3518" s="103">
        <v>7.7380000000000001E-3</v>
      </c>
      <c r="I3518" s="103">
        <v>1.6200000000000003E-2</v>
      </c>
      <c r="J3518" s="103">
        <v>2.2774000000000003E-2</v>
      </c>
      <c r="K3518" s="103">
        <v>2.8579E-2</v>
      </c>
    </row>
    <row r="3519" spans="4:11" ht="15.75" customHeight="1" x14ac:dyDescent="0.25">
      <c r="D3519" s="33"/>
      <c r="E3519" s="33"/>
      <c r="F3519" s="81">
        <v>41652</v>
      </c>
      <c r="G3519" s="103">
        <v>3.5599999999999998E-3</v>
      </c>
      <c r="H3519" s="103">
        <v>7.4739999999999997E-3</v>
      </c>
      <c r="I3519" s="103">
        <v>1.5904000000000001E-2</v>
      </c>
      <c r="J3519" s="103">
        <v>2.2433000000000002E-2</v>
      </c>
      <c r="K3519" s="103">
        <v>2.8256999999999997E-2</v>
      </c>
    </row>
    <row r="3520" spans="4:11" ht="15.75" customHeight="1" x14ac:dyDescent="0.25">
      <c r="D3520" s="33"/>
      <c r="E3520" s="33"/>
      <c r="F3520" s="81">
        <v>41653</v>
      </c>
      <c r="G3520" s="103">
        <v>3.7819999999999998E-3</v>
      </c>
      <c r="H3520" s="103">
        <v>7.8429999999999993E-3</v>
      </c>
      <c r="I3520" s="103">
        <v>1.6466000000000001E-2</v>
      </c>
      <c r="J3520" s="103">
        <v>2.2991999999999999E-2</v>
      </c>
      <c r="K3520" s="103">
        <v>2.8708999999999998E-2</v>
      </c>
    </row>
    <row r="3521" spans="4:11" ht="15.75" customHeight="1" x14ac:dyDescent="0.25">
      <c r="D3521" s="33"/>
      <c r="E3521" s="33"/>
      <c r="F3521" s="81">
        <v>41654</v>
      </c>
      <c r="G3521" s="103">
        <v>3.9050000000000001E-3</v>
      </c>
      <c r="H3521" s="103">
        <v>8.1340000000000006E-3</v>
      </c>
      <c r="I3521" s="103">
        <v>1.6715000000000001E-2</v>
      </c>
      <c r="J3521" s="103">
        <v>2.3283999999999999E-2</v>
      </c>
      <c r="K3521" s="103">
        <v>2.8912E-2</v>
      </c>
    </row>
    <row r="3522" spans="4:11" ht="15.75" customHeight="1" x14ac:dyDescent="0.25">
      <c r="D3522" s="33"/>
      <c r="E3522" s="33"/>
      <c r="F3522" s="81">
        <v>41655</v>
      </c>
      <c r="G3522" s="103">
        <v>3.826E-3</v>
      </c>
      <c r="H3522" s="103">
        <v>7.9229999999999995E-3</v>
      </c>
      <c r="I3522" s="103">
        <v>1.6400999999999999E-2</v>
      </c>
      <c r="J3522" s="103">
        <v>2.2820999999999998E-2</v>
      </c>
      <c r="K3522" s="103">
        <v>2.8414000000000002E-2</v>
      </c>
    </row>
    <row r="3523" spans="4:11" ht="15.75" customHeight="1" x14ac:dyDescent="0.25">
      <c r="D3523" s="33"/>
      <c r="E3523" s="33"/>
      <c r="F3523" s="81">
        <v>41656</v>
      </c>
      <c r="G3523" s="103">
        <v>3.7119999999999996E-3</v>
      </c>
      <c r="H3523" s="103">
        <v>7.8449999999999995E-3</v>
      </c>
      <c r="I3523" s="103">
        <v>1.6254999999999999E-2</v>
      </c>
      <c r="J3523" s="103">
        <v>2.2599999999999999E-2</v>
      </c>
      <c r="K3523" s="103">
        <v>2.8194E-2</v>
      </c>
    </row>
    <row r="3524" spans="4:11" ht="15.75" customHeight="1" x14ac:dyDescent="0.25">
      <c r="D3524" s="33"/>
      <c r="E3524" s="33"/>
      <c r="F3524" s="81">
        <v>41660</v>
      </c>
      <c r="G3524" s="103">
        <v>3.7550000000000001E-3</v>
      </c>
      <c r="H3524" s="103">
        <v>8.0309999999999999E-3</v>
      </c>
      <c r="I3524" s="103">
        <v>1.6454E-2</v>
      </c>
      <c r="J3524" s="103">
        <v>2.2818999999999999E-2</v>
      </c>
      <c r="K3524" s="103">
        <v>2.8285999999999999E-2</v>
      </c>
    </row>
    <row r="3525" spans="4:11" ht="15.75" customHeight="1" x14ac:dyDescent="0.25">
      <c r="D3525" s="33"/>
      <c r="E3525" s="33"/>
      <c r="F3525" s="81">
        <v>41661</v>
      </c>
      <c r="G3525" s="103">
        <v>4.0000000000000001E-3</v>
      </c>
      <c r="H3525" s="103">
        <v>8.4320000000000003E-3</v>
      </c>
      <c r="I3525" s="103">
        <v>1.7003999999999998E-2</v>
      </c>
      <c r="J3525" s="103">
        <v>2.3332000000000002E-2</v>
      </c>
      <c r="K3525" s="103">
        <v>2.8656000000000001E-2</v>
      </c>
    </row>
    <row r="3526" spans="4:11" ht="15.75" customHeight="1" x14ac:dyDescent="0.25">
      <c r="D3526" s="33"/>
      <c r="E3526" s="33"/>
      <c r="F3526" s="81">
        <v>41662</v>
      </c>
      <c r="G3526" s="103">
        <v>3.5959999999999998E-3</v>
      </c>
      <c r="H3526" s="103">
        <v>7.6600000000000001E-3</v>
      </c>
      <c r="I3526" s="103">
        <v>1.6008000000000001E-2</v>
      </c>
      <c r="J3526" s="103">
        <v>2.2331E-2</v>
      </c>
      <c r="K3526" s="103">
        <v>2.7772000000000002E-2</v>
      </c>
    </row>
    <row r="3527" spans="4:11" ht="15.75" customHeight="1" x14ac:dyDescent="0.25">
      <c r="D3527" s="33"/>
      <c r="E3527" s="33"/>
      <c r="F3527" s="81">
        <v>41663</v>
      </c>
      <c r="G3527" s="103">
        <v>3.3550000000000003E-3</v>
      </c>
      <c r="H3527" s="103">
        <v>7.2330000000000007E-3</v>
      </c>
      <c r="I3527" s="103">
        <v>1.5413E-2</v>
      </c>
      <c r="J3527" s="103">
        <v>2.1673000000000001E-2</v>
      </c>
      <c r="K3527" s="103">
        <v>2.7149999999999997E-2</v>
      </c>
    </row>
    <row r="3528" spans="4:11" ht="15.75" customHeight="1" x14ac:dyDescent="0.25">
      <c r="D3528" s="33"/>
      <c r="E3528" s="33"/>
      <c r="F3528" s="81">
        <v>41666</v>
      </c>
      <c r="G3528" s="103">
        <v>3.398E-3</v>
      </c>
      <c r="H3528" s="103">
        <v>7.4460000000000004E-3</v>
      </c>
      <c r="I3528" s="103">
        <v>1.5678000000000001E-2</v>
      </c>
      <c r="J3528" s="103">
        <v>2.2012E-2</v>
      </c>
      <c r="K3528" s="103">
        <v>2.7479E-2</v>
      </c>
    </row>
    <row r="3529" spans="4:11" ht="15.75" customHeight="1" x14ac:dyDescent="0.25">
      <c r="D3529" s="33"/>
      <c r="E3529" s="33"/>
      <c r="F3529" s="81">
        <v>41667</v>
      </c>
      <c r="G3529" s="103">
        <v>3.3989999999999997E-3</v>
      </c>
      <c r="H3529" s="103">
        <v>7.3129999999999992E-3</v>
      </c>
      <c r="I3529" s="103">
        <v>1.5561999999999999E-2</v>
      </c>
      <c r="J3529" s="103">
        <v>2.1963E-2</v>
      </c>
      <c r="K3529" s="103">
        <v>2.7488000000000002E-2</v>
      </c>
    </row>
    <row r="3530" spans="4:11" ht="15.75" customHeight="1" x14ac:dyDescent="0.25">
      <c r="D3530" s="33"/>
      <c r="E3530" s="33"/>
      <c r="F3530" s="81">
        <v>41668</v>
      </c>
      <c r="G3530" s="103">
        <v>3.5149999999999999E-3</v>
      </c>
      <c r="H3530" s="103">
        <v>6.9920000000000008E-3</v>
      </c>
      <c r="I3530" s="103">
        <v>1.4966E-2</v>
      </c>
      <c r="J3530" s="103">
        <v>2.1283E-2</v>
      </c>
      <c r="K3530" s="103">
        <v>2.6766999999999999E-2</v>
      </c>
    </row>
    <row r="3531" spans="4:11" ht="15.75" customHeight="1" x14ac:dyDescent="0.25">
      <c r="D3531" s="33"/>
      <c r="E3531" s="33"/>
      <c r="F3531" s="81">
        <v>41669</v>
      </c>
      <c r="G3531" s="103">
        <v>3.4360000000000003E-3</v>
      </c>
      <c r="H3531" s="103">
        <v>6.9920000000000008E-3</v>
      </c>
      <c r="I3531" s="103">
        <v>1.5098E-2</v>
      </c>
      <c r="J3531" s="103">
        <v>2.1499999999999998E-2</v>
      </c>
      <c r="K3531" s="103">
        <v>2.6949000000000001E-2</v>
      </c>
    </row>
    <row r="3532" spans="4:11" ht="15.75" customHeight="1" x14ac:dyDescent="0.25">
      <c r="D3532" s="33"/>
      <c r="E3532" s="33"/>
      <c r="F3532" s="81">
        <v>41670</v>
      </c>
      <c r="G3532" s="103">
        <v>3.277E-3</v>
      </c>
      <c r="H3532" s="103">
        <v>6.6420000000000003E-3</v>
      </c>
      <c r="I3532" s="103">
        <v>1.4902E-2</v>
      </c>
      <c r="J3532" s="103">
        <v>2.1225999999999998E-2</v>
      </c>
      <c r="K3532" s="103">
        <v>2.6440000000000002E-2</v>
      </c>
    </row>
    <row r="3533" spans="4:11" ht="15.75" customHeight="1" x14ac:dyDescent="0.25">
      <c r="D3533" s="33"/>
      <c r="E3533" s="33"/>
      <c r="F3533" s="81">
        <v>41673</v>
      </c>
      <c r="G3533" s="103">
        <v>2.9420000000000002E-3</v>
      </c>
      <c r="H3533" s="103">
        <v>6.1590000000000004E-3</v>
      </c>
      <c r="I3533" s="103">
        <v>1.4365000000000001E-2</v>
      </c>
      <c r="J3533" s="103">
        <v>2.0575E-2</v>
      </c>
      <c r="K3533" s="103">
        <v>2.5760999999999999E-2</v>
      </c>
    </row>
    <row r="3534" spans="4:11" ht="15.75" customHeight="1" x14ac:dyDescent="0.25">
      <c r="D3534" s="33"/>
      <c r="E3534" s="33"/>
      <c r="F3534" s="81">
        <v>41674</v>
      </c>
      <c r="G3534" s="103">
        <v>3.1180000000000001E-3</v>
      </c>
      <c r="H3534" s="103">
        <v>6.3720000000000001E-3</v>
      </c>
      <c r="I3534" s="103">
        <v>1.4674E-2</v>
      </c>
      <c r="J3534" s="103">
        <v>2.0983999999999999E-2</v>
      </c>
      <c r="K3534" s="103">
        <v>2.6293999999999998E-2</v>
      </c>
    </row>
    <row r="3535" spans="4:11" ht="15.75" customHeight="1" x14ac:dyDescent="0.25">
      <c r="D3535" s="33"/>
      <c r="E3535" s="33"/>
      <c r="F3535" s="81">
        <v>41675</v>
      </c>
      <c r="G3535" s="103">
        <v>3.117E-3</v>
      </c>
      <c r="H3535" s="103">
        <v>6.4249999999999993E-3</v>
      </c>
      <c r="I3535" s="103">
        <v>1.4902E-2</v>
      </c>
      <c r="J3535" s="103">
        <v>2.1322000000000001E-2</v>
      </c>
      <c r="K3535" s="103">
        <v>2.6675000000000001E-2</v>
      </c>
    </row>
    <row r="3536" spans="4:11" ht="15.75" customHeight="1" x14ac:dyDescent="0.25">
      <c r="D3536" s="33"/>
      <c r="E3536" s="33"/>
      <c r="F3536" s="81">
        <v>41676</v>
      </c>
      <c r="G3536" s="103">
        <v>3.1960000000000001E-3</v>
      </c>
      <c r="H3536" s="103">
        <v>6.6119999999999998E-3</v>
      </c>
      <c r="I3536" s="103">
        <v>1.5196000000000001E-2</v>
      </c>
      <c r="J3536" s="103">
        <v>2.1686E-2</v>
      </c>
      <c r="K3536" s="103">
        <v>2.7002999999999999E-2</v>
      </c>
    </row>
    <row r="3537" spans="4:11" ht="15.75" customHeight="1" x14ac:dyDescent="0.25">
      <c r="D3537" s="33"/>
      <c r="E3537" s="33"/>
      <c r="F3537" s="81">
        <v>41677</v>
      </c>
      <c r="G3537" s="103">
        <v>3.0340000000000002E-3</v>
      </c>
      <c r="H3537" s="103">
        <v>6.313E-3</v>
      </c>
      <c r="I3537" s="103">
        <v>1.4689000000000001E-2</v>
      </c>
      <c r="J3537" s="103">
        <v>2.1250000000000002E-2</v>
      </c>
      <c r="K3537" s="103">
        <v>2.6829000000000002E-2</v>
      </c>
    </row>
    <row r="3538" spans="4:11" ht="15.75" customHeight="1" x14ac:dyDescent="0.25">
      <c r="D3538" s="33"/>
      <c r="E3538" s="33"/>
      <c r="F3538" s="81">
        <v>41680</v>
      </c>
      <c r="G3538" s="103">
        <v>3.0730000000000002E-3</v>
      </c>
      <c r="H3538" s="103">
        <v>6.339E-3</v>
      </c>
      <c r="I3538" s="103">
        <v>1.4704999999999999E-2</v>
      </c>
      <c r="J3538" s="103">
        <v>2.1177000000000001E-2</v>
      </c>
      <c r="K3538" s="103">
        <v>2.6674000000000003E-2</v>
      </c>
    </row>
    <row r="3539" spans="4:11" ht="15.75" customHeight="1" x14ac:dyDescent="0.25">
      <c r="D3539" s="33"/>
      <c r="E3539" s="33"/>
      <c r="F3539" s="81">
        <v>41681</v>
      </c>
      <c r="G3539" s="103">
        <v>3.3110000000000001E-3</v>
      </c>
      <c r="H3539" s="103">
        <v>6.7970000000000001E-3</v>
      </c>
      <c r="I3539" s="103">
        <v>1.5328E-2</v>
      </c>
      <c r="J3539" s="103">
        <v>2.1808000000000001E-2</v>
      </c>
      <c r="K3539" s="103">
        <v>2.725E-2</v>
      </c>
    </row>
    <row r="3540" spans="4:11" ht="15.75" customHeight="1" x14ac:dyDescent="0.25">
      <c r="D3540" s="33"/>
      <c r="E3540" s="33"/>
      <c r="F3540" s="81">
        <v>41682</v>
      </c>
      <c r="G3540" s="103">
        <v>3.3900000000000002E-3</v>
      </c>
      <c r="H3540" s="103">
        <v>7.3870000000000003E-3</v>
      </c>
      <c r="I3540" s="103">
        <v>1.5623E-2</v>
      </c>
      <c r="J3540" s="103">
        <v>2.2124999999999999E-2</v>
      </c>
      <c r="K3540" s="103">
        <v>2.7608000000000001E-2</v>
      </c>
    </row>
    <row r="3541" spans="4:11" ht="15.75" customHeight="1" x14ac:dyDescent="0.25">
      <c r="D3541" s="33"/>
      <c r="E3541" s="33"/>
      <c r="F3541" s="81">
        <v>41683</v>
      </c>
      <c r="G3541" s="103">
        <v>3.1099999999999999E-3</v>
      </c>
      <c r="H3541" s="103">
        <v>6.9369999999999996E-3</v>
      </c>
      <c r="I3541" s="103">
        <v>1.5016E-2</v>
      </c>
      <c r="J3541" s="103">
        <v>2.1467999999999998E-2</v>
      </c>
      <c r="K3541" s="103">
        <v>2.7320000000000001E-2</v>
      </c>
    </row>
    <row r="3542" spans="4:11" ht="15.75" customHeight="1" x14ac:dyDescent="0.25">
      <c r="D3542" s="33"/>
      <c r="E3542" s="33"/>
      <c r="F3542" s="81">
        <v>41684</v>
      </c>
      <c r="G3542" s="103">
        <v>3.107E-3</v>
      </c>
      <c r="H3542" s="103">
        <v>7.0430000000000006E-3</v>
      </c>
      <c r="I3542" s="103">
        <v>1.5245999999999999E-2</v>
      </c>
      <c r="J3542" s="103">
        <v>2.1663000000000002E-2</v>
      </c>
      <c r="K3542" s="103">
        <v>2.7427999999999998E-2</v>
      </c>
    </row>
    <row r="3543" spans="4:11" ht="15.75" customHeight="1" x14ac:dyDescent="0.25">
      <c r="D3543" s="33"/>
      <c r="E3543" s="33"/>
      <c r="F3543" s="81">
        <v>41688</v>
      </c>
      <c r="G3543" s="103">
        <v>2.9849999999999998E-3</v>
      </c>
      <c r="H3543" s="103">
        <v>6.6730000000000001E-3</v>
      </c>
      <c r="I3543" s="103">
        <v>1.4785999999999999E-2</v>
      </c>
      <c r="J3543" s="103">
        <v>2.1248999999999997E-2</v>
      </c>
      <c r="K3543" s="103">
        <v>2.7068999999999999E-2</v>
      </c>
    </row>
    <row r="3544" spans="4:11" ht="15.75" customHeight="1" x14ac:dyDescent="0.25">
      <c r="D3544" s="33"/>
      <c r="E3544" s="33"/>
      <c r="F3544" s="81">
        <v>41689</v>
      </c>
      <c r="G3544" s="103">
        <v>3.1450000000000002E-3</v>
      </c>
      <c r="H3544" s="103">
        <v>6.9649999999999998E-3</v>
      </c>
      <c r="I3544" s="103">
        <v>1.5164E-2</v>
      </c>
      <c r="J3544" s="103">
        <v>2.1638999999999999E-2</v>
      </c>
      <c r="K3544" s="103">
        <v>2.7392E-2</v>
      </c>
    </row>
    <row r="3545" spans="4:11" ht="15.75" customHeight="1" x14ac:dyDescent="0.25">
      <c r="D3545" s="33"/>
      <c r="E3545" s="33"/>
      <c r="F3545" s="81">
        <v>41690</v>
      </c>
      <c r="G3545" s="103">
        <v>3.1849999999999999E-3</v>
      </c>
      <c r="H3545" s="103">
        <v>7.0720000000000002E-3</v>
      </c>
      <c r="I3545" s="103">
        <v>1.5378000000000001E-2</v>
      </c>
      <c r="J3545" s="103">
        <v>2.1833999999999999E-2</v>
      </c>
      <c r="K3545" s="103">
        <v>2.7509000000000002E-2</v>
      </c>
    </row>
    <row r="3546" spans="4:11" ht="15.75" customHeight="1" x14ac:dyDescent="0.25">
      <c r="D3546" s="33"/>
      <c r="E3546" s="33"/>
      <c r="F3546" s="81">
        <v>41691</v>
      </c>
      <c r="G3546" s="103">
        <v>3.1419999999999998E-3</v>
      </c>
      <c r="H3546" s="103">
        <v>7.0209999999999995E-3</v>
      </c>
      <c r="I3546" s="103">
        <v>1.5328999999999999E-2</v>
      </c>
      <c r="J3546" s="103">
        <v>2.1711999999999999E-2</v>
      </c>
      <c r="K3546" s="103">
        <v>2.7309999999999997E-2</v>
      </c>
    </row>
    <row r="3547" spans="4:11" ht="15.75" customHeight="1" x14ac:dyDescent="0.25">
      <c r="D3547" s="33"/>
      <c r="E3547" s="33"/>
      <c r="F3547" s="81">
        <v>41694</v>
      </c>
      <c r="G3547" s="103">
        <v>3.1809999999999998E-3</v>
      </c>
      <c r="H3547" s="103">
        <v>7.1009999999999997E-3</v>
      </c>
      <c r="I3547" s="103">
        <v>1.5445E-2</v>
      </c>
      <c r="J3547" s="103">
        <v>2.181E-2</v>
      </c>
      <c r="K3547" s="103">
        <v>2.7382E-2</v>
      </c>
    </row>
    <row r="3548" spans="4:11" ht="15.75" customHeight="1" x14ac:dyDescent="0.25">
      <c r="D3548" s="33"/>
      <c r="E3548" s="33"/>
      <c r="F3548" s="81">
        <v>41695</v>
      </c>
      <c r="G3548" s="103">
        <v>3.14E-3</v>
      </c>
      <c r="H3548" s="103">
        <v>6.9160000000000003E-3</v>
      </c>
      <c r="I3548" s="103">
        <v>1.5115E-2</v>
      </c>
      <c r="J3548" s="103">
        <v>2.1467999999999998E-2</v>
      </c>
      <c r="K3548" s="103">
        <v>2.7023000000000002E-2</v>
      </c>
    </row>
    <row r="3549" spans="4:11" ht="15.75" customHeight="1" x14ac:dyDescent="0.25">
      <c r="D3549" s="33"/>
      <c r="E3549" s="33"/>
      <c r="F3549" s="81">
        <v>41696</v>
      </c>
      <c r="G3549" s="103">
        <v>3.2450000000000001E-3</v>
      </c>
      <c r="H3549" s="103">
        <v>6.6759999999999996E-3</v>
      </c>
      <c r="I3549" s="103">
        <v>1.4752000000000001E-2</v>
      </c>
      <c r="J3549" s="103">
        <v>2.1054E-2</v>
      </c>
      <c r="K3549" s="103">
        <v>2.6655000000000002E-2</v>
      </c>
    </row>
    <row r="3550" spans="4:11" ht="15.75" customHeight="1" x14ac:dyDescent="0.25">
      <c r="D3550" s="33"/>
      <c r="E3550" s="33"/>
      <c r="F3550" s="81">
        <v>41697</v>
      </c>
      <c r="G3550" s="103">
        <v>3.2060000000000001E-3</v>
      </c>
      <c r="H3550" s="103">
        <v>6.5959999999999994E-3</v>
      </c>
      <c r="I3550" s="103">
        <v>1.4820999999999999E-2</v>
      </c>
      <c r="J3550" s="103">
        <v>2.0811000000000003E-2</v>
      </c>
      <c r="K3550" s="103">
        <v>2.6387000000000001E-2</v>
      </c>
    </row>
    <row r="3551" spans="4:11" ht="15.75" customHeight="1" x14ac:dyDescent="0.25">
      <c r="D3551" s="33"/>
      <c r="E3551" s="33"/>
      <c r="F3551" s="81">
        <v>41698</v>
      </c>
      <c r="G3551" s="103">
        <v>3.1689999999999999E-3</v>
      </c>
      <c r="H3551" s="103">
        <v>6.6779999999999999E-3</v>
      </c>
      <c r="I3551" s="103">
        <v>1.5016E-2</v>
      </c>
      <c r="J3551" s="103">
        <v>2.1208000000000001E-2</v>
      </c>
      <c r="K3551" s="103">
        <v>2.6476000000000003E-2</v>
      </c>
    </row>
    <row r="3552" spans="4:11" ht="15.75" customHeight="1" x14ac:dyDescent="0.25">
      <c r="D3552" s="33"/>
      <c r="E3552" s="33"/>
      <c r="F3552" s="81">
        <v>41701</v>
      </c>
      <c r="G3552" s="103">
        <v>3.0120000000000004E-3</v>
      </c>
      <c r="H3552" s="103">
        <v>6.4370000000000009E-3</v>
      </c>
      <c r="I3552" s="103">
        <v>1.4576E-2</v>
      </c>
      <c r="J3552" s="103">
        <v>2.0748000000000003E-2</v>
      </c>
      <c r="K3552" s="103">
        <v>2.6012E-2</v>
      </c>
    </row>
    <row r="3553" spans="4:11" ht="15.75" customHeight="1" x14ac:dyDescent="0.25">
      <c r="D3553" s="33"/>
      <c r="E3553" s="33"/>
      <c r="F3553" s="81">
        <v>41702</v>
      </c>
      <c r="G3553" s="103">
        <v>3.3289999999999999E-3</v>
      </c>
      <c r="H3553" s="103">
        <v>6.9199999999999991E-3</v>
      </c>
      <c r="I3553" s="103">
        <v>1.5359000000000001E-2</v>
      </c>
      <c r="J3553" s="103">
        <v>2.1695000000000002E-2</v>
      </c>
      <c r="K3553" s="103">
        <v>2.6977000000000001E-2</v>
      </c>
    </row>
    <row r="3554" spans="4:11" ht="15.75" customHeight="1" x14ac:dyDescent="0.25">
      <c r="D3554" s="33"/>
      <c r="E3554" s="33"/>
      <c r="F3554" s="81">
        <v>41703</v>
      </c>
      <c r="G3554" s="103">
        <v>3.3300000000000001E-3</v>
      </c>
      <c r="H3554" s="103">
        <v>6.9470000000000001E-3</v>
      </c>
      <c r="I3554" s="103">
        <v>1.5424999999999999E-2</v>
      </c>
      <c r="J3554" s="103">
        <v>2.1720000000000003E-2</v>
      </c>
      <c r="K3554" s="103">
        <v>2.7048000000000003E-2</v>
      </c>
    </row>
    <row r="3555" spans="4:11" ht="15.75" customHeight="1" x14ac:dyDescent="0.25">
      <c r="D3555" s="33"/>
      <c r="E3555" s="33"/>
      <c r="F3555" s="81">
        <v>41704</v>
      </c>
      <c r="G3555" s="103">
        <v>3.411E-3</v>
      </c>
      <c r="H3555" s="103">
        <v>7.136E-3</v>
      </c>
      <c r="I3555" s="103">
        <v>1.5687E-2</v>
      </c>
      <c r="J3555" s="103">
        <v>2.2013999999999999E-2</v>
      </c>
      <c r="K3555" s="103">
        <v>2.7372999999999998E-2</v>
      </c>
    </row>
    <row r="3556" spans="4:11" ht="15.75" customHeight="1" x14ac:dyDescent="0.25">
      <c r="D3556" s="33"/>
      <c r="E3556" s="33"/>
      <c r="F3556" s="81">
        <v>41705</v>
      </c>
      <c r="G3556" s="103">
        <v>3.6930000000000001E-3</v>
      </c>
      <c r="H3556" s="103">
        <v>7.6790000000000001E-3</v>
      </c>
      <c r="I3556" s="103">
        <v>1.6363000000000003E-2</v>
      </c>
      <c r="J3556" s="103">
        <v>2.2629E-2</v>
      </c>
      <c r="K3556" s="103">
        <v>2.7879000000000001E-2</v>
      </c>
    </row>
    <row r="3557" spans="4:11" ht="15.75" customHeight="1" x14ac:dyDescent="0.25">
      <c r="D3557" s="33"/>
      <c r="E3557" s="33"/>
      <c r="F3557" s="81">
        <v>41708</v>
      </c>
      <c r="G3557" s="103">
        <v>3.6549999999999998E-3</v>
      </c>
      <c r="H3557" s="103">
        <v>7.6259999999999991E-3</v>
      </c>
      <c r="I3557" s="103">
        <v>1.6215E-2</v>
      </c>
      <c r="J3557" s="103">
        <v>2.2507000000000003E-2</v>
      </c>
      <c r="K3557" s="103">
        <v>2.7770000000000003E-2</v>
      </c>
    </row>
    <row r="3558" spans="4:11" ht="15.75" customHeight="1" x14ac:dyDescent="0.25">
      <c r="D3558" s="33"/>
      <c r="E3558" s="33"/>
      <c r="F3558" s="81">
        <v>41709</v>
      </c>
      <c r="G3558" s="103">
        <v>3.6969999999999998E-3</v>
      </c>
      <c r="H3558" s="103">
        <v>7.6E-3</v>
      </c>
      <c r="I3558" s="103">
        <v>1.6150000000000001E-2</v>
      </c>
      <c r="J3558" s="103">
        <v>2.2409999999999999E-2</v>
      </c>
      <c r="K3558" s="103">
        <v>2.7679999999999996E-2</v>
      </c>
    </row>
    <row r="3559" spans="4:11" ht="15.75" customHeight="1" x14ac:dyDescent="0.25">
      <c r="D3559" s="33"/>
      <c r="E3559" s="33"/>
      <c r="F3559" s="81">
        <v>41710</v>
      </c>
      <c r="G3559" s="103">
        <v>3.6180000000000001E-3</v>
      </c>
      <c r="H3559" s="103">
        <v>7.8440000000000003E-3</v>
      </c>
      <c r="I3559" s="103">
        <v>1.5886999999999998E-2</v>
      </c>
      <c r="J3559" s="103">
        <v>2.2092000000000001E-2</v>
      </c>
      <c r="K3559" s="103">
        <v>2.7300000000000001E-2</v>
      </c>
    </row>
    <row r="3560" spans="4:11" ht="15.75" customHeight="1" x14ac:dyDescent="0.25">
      <c r="D3560" s="33"/>
      <c r="E3560" s="33"/>
      <c r="F3560" s="81">
        <v>41711</v>
      </c>
      <c r="G3560" s="103">
        <v>3.3800000000000002E-3</v>
      </c>
      <c r="H3560" s="103">
        <v>7.3680000000000004E-3</v>
      </c>
      <c r="I3560" s="103">
        <v>1.5196000000000001E-2</v>
      </c>
      <c r="J3560" s="103">
        <v>2.1261000000000002E-2</v>
      </c>
      <c r="K3560" s="103">
        <v>2.6446000000000001E-2</v>
      </c>
    </row>
    <row r="3561" spans="4:11" ht="15.75" customHeight="1" x14ac:dyDescent="0.25">
      <c r="D3561" s="33"/>
      <c r="E3561" s="33"/>
      <c r="F3561" s="81">
        <v>41712</v>
      </c>
      <c r="G3561" s="103">
        <v>3.424E-3</v>
      </c>
      <c r="H3561" s="103">
        <v>7.3939999999999995E-3</v>
      </c>
      <c r="I3561" s="103">
        <v>1.5344999999999999E-2</v>
      </c>
      <c r="J3561" s="103">
        <v>2.1384E-2</v>
      </c>
      <c r="K3561" s="103">
        <v>2.6543000000000001E-2</v>
      </c>
    </row>
    <row r="3562" spans="4:11" ht="15.75" customHeight="1" x14ac:dyDescent="0.25">
      <c r="D3562" s="33"/>
      <c r="E3562" s="33"/>
      <c r="F3562" s="81">
        <v>41715</v>
      </c>
      <c r="G3562" s="103">
        <v>3.5859999999999998E-3</v>
      </c>
      <c r="H3562" s="103">
        <v>7.685E-3</v>
      </c>
      <c r="I3562" s="103">
        <v>1.5674E-2</v>
      </c>
      <c r="J3562" s="103">
        <v>2.1751999999999997E-2</v>
      </c>
      <c r="K3562" s="103">
        <v>2.6921E-2</v>
      </c>
    </row>
    <row r="3563" spans="4:11" ht="15.75" customHeight="1" x14ac:dyDescent="0.25">
      <c r="D3563" s="33"/>
      <c r="E3563" s="33"/>
      <c r="F3563" s="81">
        <v>41716</v>
      </c>
      <c r="G3563" s="103">
        <v>3.4660000000000003E-3</v>
      </c>
      <c r="H3563" s="103">
        <v>7.4999999999999997E-3</v>
      </c>
      <c r="I3563" s="103">
        <v>1.546E-2</v>
      </c>
      <c r="J3563" s="103">
        <v>2.1531999999999999E-2</v>
      </c>
      <c r="K3563" s="103">
        <v>2.6722000000000003E-2</v>
      </c>
    </row>
    <row r="3564" spans="4:11" ht="15.75" customHeight="1" x14ac:dyDescent="0.25">
      <c r="D3564" s="33"/>
      <c r="E3564" s="33"/>
      <c r="F3564" s="81">
        <v>41717</v>
      </c>
      <c r="G3564" s="103">
        <v>4.1949999999999999E-3</v>
      </c>
      <c r="H3564" s="103">
        <v>8.8280000000000008E-3</v>
      </c>
      <c r="I3564" s="103">
        <v>1.7067000000000002E-2</v>
      </c>
      <c r="J3564" s="103">
        <v>2.291E-2</v>
      </c>
      <c r="K3564" s="103">
        <v>2.7725E-2</v>
      </c>
    </row>
    <row r="3565" spans="4:11" ht="15.75" customHeight="1" x14ac:dyDescent="0.25">
      <c r="D3565" s="33"/>
      <c r="E3565" s="33"/>
      <c r="F3565" s="81">
        <v>41718</v>
      </c>
      <c r="G3565" s="103">
        <v>4.1970000000000002E-3</v>
      </c>
      <c r="H3565" s="103">
        <v>8.829E-3</v>
      </c>
      <c r="I3565" s="103">
        <v>1.7000999999999999E-2</v>
      </c>
      <c r="J3565" s="103">
        <v>2.2911000000000001E-2</v>
      </c>
      <c r="K3565" s="103">
        <v>2.7715999999999998E-2</v>
      </c>
    </row>
    <row r="3566" spans="4:11" ht="15.75" customHeight="1" x14ac:dyDescent="0.25">
      <c r="D3566" s="33"/>
      <c r="E3566" s="33"/>
      <c r="F3566" s="81">
        <v>41719</v>
      </c>
      <c r="G3566" s="103">
        <v>4.2449999999999996E-3</v>
      </c>
      <c r="H3566" s="103">
        <v>8.94E-3</v>
      </c>
      <c r="I3566" s="103">
        <v>1.7070999999999999E-2</v>
      </c>
      <c r="J3566" s="103">
        <v>2.2839999999999999E-2</v>
      </c>
      <c r="K3566" s="103">
        <v>2.7425999999999999E-2</v>
      </c>
    </row>
    <row r="3567" spans="4:11" ht="15.75" customHeight="1" x14ac:dyDescent="0.25">
      <c r="D3567" s="33"/>
      <c r="E3567" s="33"/>
      <c r="F3567" s="81">
        <v>41722</v>
      </c>
      <c r="G3567" s="103">
        <v>4.3290000000000004E-3</v>
      </c>
      <c r="H3567" s="103">
        <v>9.2359999999999994E-3</v>
      </c>
      <c r="I3567" s="103">
        <v>1.7305999999999998E-2</v>
      </c>
      <c r="J3567" s="103">
        <v>2.2915000000000001E-2</v>
      </c>
      <c r="K3567" s="103">
        <v>2.7281E-2</v>
      </c>
    </row>
    <row r="3568" spans="4:11" ht="15.75" customHeight="1" x14ac:dyDescent="0.25">
      <c r="D3568" s="33"/>
      <c r="E3568" s="33"/>
      <c r="F3568" s="81">
        <v>41723</v>
      </c>
      <c r="G3568" s="103">
        <v>4.2500000000000003E-3</v>
      </c>
      <c r="H3568" s="103">
        <v>9.130000000000001E-3</v>
      </c>
      <c r="I3568" s="103">
        <v>1.729E-2</v>
      </c>
      <c r="J3568" s="103">
        <v>2.3039999999999998E-2</v>
      </c>
      <c r="K3568" s="103">
        <v>2.7480000000000001E-2</v>
      </c>
    </row>
    <row r="3569" spans="4:11" ht="15.75" customHeight="1" x14ac:dyDescent="0.25">
      <c r="D3569" s="33"/>
      <c r="E3569" s="33"/>
      <c r="F3569" s="81">
        <v>41724</v>
      </c>
      <c r="G3569" s="103">
        <v>4.4180000000000001E-3</v>
      </c>
      <c r="H3569" s="103">
        <v>8.7290000000000006E-3</v>
      </c>
      <c r="I3569" s="103">
        <v>1.6724000000000003E-2</v>
      </c>
      <c r="J3569" s="103">
        <v>2.2471999999999999E-2</v>
      </c>
      <c r="K3569" s="103">
        <v>2.6918999999999998E-2</v>
      </c>
    </row>
    <row r="3570" spans="4:11" ht="15.75" customHeight="1" x14ac:dyDescent="0.25">
      <c r="D3570" s="33"/>
      <c r="E3570" s="33"/>
      <c r="F3570" s="81">
        <v>41725</v>
      </c>
      <c r="G3570" s="103">
        <v>4.457E-3</v>
      </c>
      <c r="H3570" s="103">
        <v>8.9180000000000006E-3</v>
      </c>
      <c r="I3570" s="103">
        <v>1.7150000000000002E-2</v>
      </c>
      <c r="J3570" s="103">
        <v>2.2547000000000001E-2</v>
      </c>
      <c r="K3570" s="103">
        <v>2.681E-2</v>
      </c>
    </row>
    <row r="3571" spans="4:11" ht="15.75" customHeight="1" x14ac:dyDescent="0.25">
      <c r="D3571" s="33"/>
      <c r="E3571" s="33"/>
      <c r="F3571" s="81">
        <v>41726</v>
      </c>
      <c r="G3571" s="103">
        <v>4.496E-3</v>
      </c>
      <c r="H3571" s="103">
        <v>9.0830000000000008E-3</v>
      </c>
      <c r="I3571" s="103">
        <v>1.7479000000000001E-2</v>
      </c>
      <c r="J3571" s="103">
        <v>2.3156E-2</v>
      </c>
      <c r="K3571" s="103">
        <v>2.7208E-2</v>
      </c>
    </row>
    <row r="3572" spans="4:11" ht="15.75" customHeight="1" x14ac:dyDescent="0.25">
      <c r="D3572" s="33"/>
      <c r="E3572" s="33"/>
      <c r="F3572" s="81">
        <v>41729</v>
      </c>
      <c r="G3572" s="103">
        <v>4.1830000000000001E-3</v>
      </c>
      <c r="H3572" s="103">
        <v>8.6809999999999995E-3</v>
      </c>
      <c r="I3572" s="103">
        <v>1.7183999999999998E-2</v>
      </c>
      <c r="J3572" s="103">
        <v>2.2985999999999999E-2</v>
      </c>
      <c r="K3572" s="103">
        <v>2.7179999999999999E-2</v>
      </c>
    </row>
    <row r="3573" spans="4:11" ht="15.75" customHeight="1" x14ac:dyDescent="0.25">
      <c r="D3573" s="33"/>
      <c r="E3573" s="33"/>
      <c r="F3573" s="81">
        <v>41730</v>
      </c>
      <c r="G3573" s="103">
        <v>4.3010000000000001E-3</v>
      </c>
      <c r="H3573" s="103">
        <v>8.8170000000000002E-3</v>
      </c>
      <c r="I3573" s="103">
        <v>1.7316000000000002E-2</v>
      </c>
      <c r="J3573" s="103">
        <v>2.3157000000000001E-2</v>
      </c>
      <c r="K3573" s="103">
        <v>2.7525000000000001E-2</v>
      </c>
    </row>
    <row r="3574" spans="4:11" ht="15.75" customHeight="1" x14ac:dyDescent="0.25">
      <c r="D3574" s="33"/>
      <c r="E3574" s="33"/>
      <c r="F3574" s="81">
        <v>41731</v>
      </c>
      <c r="G3574" s="103">
        <v>4.5390000000000005E-3</v>
      </c>
      <c r="H3574" s="103">
        <v>9.2230000000000003E-3</v>
      </c>
      <c r="I3574" s="103">
        <v>1.7926000000000001E-2</v>
      </c>
      <c r="J3574" s="103">
        <v>2.3841999999999999E-2</v>
      </c>
      <c r="K3574" s="103">
        <v>2.8045E-2</v>
      </c>
    </row>
    <row r="3575" spans="4:11" ht="15.75" customHeight="1" x14ac:dyDescent="0.25">
      <c r="D3575" s="33"/>
      <c r="E3575" s="33"/>
      <c r="F3575" s="81">
        <v>41732</v>
      </c>
      <c r="G3575" s="103">
        <v>4.5399999999999998E-3</v>
      </c>
      <c r="H3575" s="103">
        <v>9.2779999999999998E-3</v>
      </c>
      <c r="I3575" s="103">
        <v>1.796E-2</v>
      </c>
      <c r="J3575" s="103">
        <v>2.3890999999999999E-2</v>
      </c>
      <c r="K3575" s="103">
        <v>2.7972E-2</v>
      </c>
    </row>
    <row r="3576" spans="4:11" ht="15.75" customHeight="1" x14ac:dyDescent="0.25">
      <c r="D3576" s="33"/>
      <c r="E3576" s="33"/>
      <c r="F3576" s="81">
        <v>41733</v>
      </c>
      <c r="G3576" s="103">
        <v>4.1070000000000004E-3</v>
      </c>
      <c r="H3576" s="103">
        <v>8.633E-3</v>
      </c>
      <c r="I3576" s="103">
        <v>1.6972000000000001E-2</v>
      </c>
      <c r="J3576" s="103">
        <v>2.2815999999999999E-2</v>
      </c>
      <c r="K3576" s="103">
        <v>2.7206999999999999E-2</v>
      </c>
    </row>
    <row r="3577" spans="4:11" ht="15.75" customHeight="1" x14ac:dyDescent="0.25">
      <c r="D3577" s="33"/>
      <c r="E3577" s="33"/>
      <c r="F3577" s="81">
        <v>41736</v>
      </c>
      <c r="G3577" s="103">
        <v>3.9480000000000001E-3</v>
      </c>
      <c r="H3577" s="103">
        <v>8.4720000000000004E-3</v>
      </c>
      <c r="I3577" s="103">
        <v>1.6774999999999998E-2</v>
      </c>
      <c r="J3577" s="103">
        <v>2.2669999999999999E-2</v>
      </c>
      <c r="K3577" s="103">
        <v>2.6998000000000001E-2</v>
      </c>
    </row>
    <row r="3578" spans="4:11" ht="15.75" customHeight="1" x14ac:dyDescent="0.25">
      <c r="D3578" s="33"/>
      <c r="E3578" s="33"/>
      <c r="F3578" s="81">
        <v>41737</v>
      </c>
      <c r="G3578" s="103">
        <v>3.9489999999999994E-3</v>
      </c>
      <c r="H3578" s="103">
        <v>8.4730000000000014E-3</v>
      </c>
      <c r="I3578" s="103">
        <v>1.6659999999999998E-2</v>
      </c>
      <c r="J3578" s="103">
        <v>2.2427000000000002E-2</v>
      </c>
      <c r="K3578" s="103">
        <v>2.6808000000000002E-2</v>
      </c>
    </row>
    <row r="3579" spans="4:11" ht="15.75" customHeight="1" x14ac:dyDescent="0.25">
      <c r="D3579" s="33"/>
      <c r="E3579" s="33"/>
      <c r="F3579" s="81">
        <v>41738</v>
      </c>
      <c r="G3579" s="103">
        <v>3.6309999999999997E-3</v>
      </c>
      <c r="H3579" s="103">
        <v>8.3009999999999994E-3</v>
      </c>
      <c r="I3579" s="103">
        <v>1.6233000000000001E-2</v>
      </c>
      <c r="J3579" s="103">
        <v>2.2208000000000002E-2</v>
      </c>
      <c r="K3579" s="103">
        <v>2.6897999999999998E-2</v>
      </c>
    </row>
    <row r="3580" spans="4:11" ht="15.75" customHeight="1" x14ac:dyDescent="0.25">
      <c r="D3580" s="33"/>
      <c r="E3580" s="33"/>
      <c r="F3580" s="81">
        <v>41739</v>
      </c>
      <c r="G3580" s="103">
        <v>3.5110000000000002E-3</v>
      </c>
      <c r="H3580" s="103">
        <v>8.116E-3</v>
      </c>
      <c r="I3580" s="103">
        <v>1.5904999999999999E-2</v>
      </c>
      <c r="J3580" s="103">
        <v>2.1794999999999998E-2</v>
      </c>
      <c r="K3580" s="103">
        <v>2.6474000000000001E-2</v>
      </c>
    </row>
    <row r="3581" spans="4:11" ht="15.75" customHeight="1" x14ac:dyDescent="0.25">
      <c r="D3581" s="33"/>
      <c r="E3581" s="33"/>
      <c r="F3581" s="81">
        <v>41740</v>
      </c>
      <c r="G3581" s="103">
        <v>3.5499999999999998E-3</v>
      </c>
      <c r="H3581" s="103">
        <v>7.9839999999999998E-3</v>
      </c>
      <c r="I3581" s="103">
        <v>1.5757E-2</v>
      </c>
      <c r="J3581" s="103">
        <v>2.1575999999999998E-2</v>
      </c>
      <c r="K3581" s="103">
        <v>2.6246999999999999E-2</v>
      </c>
    </row>
    <row r="3582" spans="4:11" ht="15.75" customHeight="1" x14ac:dyDescent="0.25">
      <c r="D3582" s="33"/>
      <c r="E3582" s="33"/>
      <c r="F3582" s="81">
        <v>41743</v>
      </c>
      <c r="G3582" s="103">
        <v>3.6700000000000001E-3</v>
      </c>
      <c r="H3582" s="103">
        <v>8.3009999999999994E-3</v>
      </c>
      <c r="I3582" s="103">
        <v>1.6133999999999999E-2</v>
      </c>
      <c r="J3582" s="103">
        <v>2.1890999999999997E-2</v>
      </c>
      <c r="K3582" s="103">
        <v>2.6472000000000002E-2</v>
      </c>
    </row>
    <row r="3583" spans="4:11" ht="15.75" customHeight="1" x14ac:dyDescent="0.25">
      <c r="D3583" s="33"/>
      <c r="E3583" s="33"/>
      <c r="F3583" s="81">
        <v>41744</v>
      </c>
      <c r="G3583" s="103">
        <v>3.6700000000000001E-3</v>
      </c>
      <c r="H3583" s="103">
        <v>8.4060000000000003E-3</v>
      </c>
      <c r="I3583" s="103">
        <v>1.6200000000000003E-2</v>
      </c>
      <c r="J3583" s="103">
        <v>2.1793999999999997E-2</v>
      </c>
      <c r="K3583" s="103">
        <v>2.6282999999999997E-2</v>
      </c>
    </row>
    <row r="3584" spans="4:11" ht="15.75" customHeight="1" x14ac:dyDescent="0.25">
      <c r="D3584" s="33"/>
      <c r="E3584" s="33"/>
      <c r="F3584" s="81">
        <v>41745</v>
      </c>
      <c r="G3584" s="103">
        <v>3.6700000000000001E-3</v>
      </c>
      <c r="H3584" s="103">
        <v>8.5909999999999997E-3</v>
      </c>
      <c r="I3584" s="103">
        <v>1.6463999999999999E-2</v>
      </c>
      <c r="J3584" s="103">
        <v>2.1987999999999997E-2</v>
      </c>
      <c r="K3584" s="103">
        <v>2.6282E-2</v>
      </c>
    </row>
    <row r="3585" spans="4:11" ht="15.75" customHeight="1" x14ac:dyDescent="0.25">
      <c r="D3585" s="33"/>
      <c r="E3585" s="33"/>
      <c r="F3585" s="81">
        <v>41746</v>
      </c>
      <c r="G3585" s="103">
        <v>3.9519999999999998E-3</v>
      </c>
      <c r="H3585" s="103">
        <v>9.0959999999999999E-3</v>
      </c>
      <c r="I3585" s="103">
        <v>1.7342E-2</v>
      </c>
      <c r="J3585" s="103">
        <v>2.3012999999999999E-2</v>
      </c>
      <c r="K3585" s="103">
        <v>2.7215E-2</v>
      </c>
    </row>
    <row r="3586" spans="4:11" ht="15.75" customHeight="1" x14ac:dyDescent="0.25">
      <c r="D3586" s="33"/>
      <c r="E3586" s="33"/>
      <c r="F3586" s="81">
        <v>41750</v>
      </c>
      <c r="G3586" s="103">
        <v>3.9119999999999997E-3</v>
      </c>
      <c r="H3586" s="103">
        <v>8.9630000000000005E-3</v>
      </c>
      <c r="I3586" s="103">
        <v>1.721E-2</v>
      </c>
      <c r="J3586" s="103">
        <v>2.2915000000000001E-2</v>
      </c>
      <c r="K3586" s="103">
        <v>2.7151000000000002E-2</v>
      </c>
    </row>
    <row r="3587" spans="4:11" ht="15.75" customHeight="1" x14ac:dyDescent="0.25">
      <c r="D3587" s="33"/>
      <c r="E3587" s="33"/>
      <c r="F3587" s="81">
        <v>41751</v>
      </c>
      <c r="G3587" s="103">
        <v>3.993E-3</v>
      </c>
      <c r="H3587" s="103">
        <v>9.0699999999999999E-3</v>
      </c>
      <c r="I3587" s="103">
        <v>1.7326999999999999E-2</v>
      </c>
      <c r="J3587" s="103">
        <v>2.2940000000000002E-2</v>
      </c>
      <c r="K3587" s="103">
        <v>2.7105000000000001E-2</v>
      </c>
    </row>
    <row r="3588" spans="4:11" ht="15.75" customHeight="1" x14ac:dyDescent="0.25">
      <c r="D3588" s="33"/>
      <c r="E3588" s="33"/>
      <c r="F3588" s="81">
        <v>41752</v>
      </c>
      <c r="G3588" s="103">
        <v>4.4180000000000001E-3</v>
      </c>
      <c r="H3588" s="103">
        <v>9.016999999999999E-3</v>
      </c>
      <c r="I3588" s="103">
        <v>1.7243999999999999E-2</v>
      </c>
      <c r="J3588" s="103">
        <v>2.2866000000000001E-2</v>
      </c>
      <c r="K3588" s="103">
        <v>2.6987000000000001E-2</v>
      </c>
    </row>
    <row r="3589" spans="4:11" ht="15.75" customHeight="1" x14ac:dyDescent="0.25">
      <c r="D3589" s="33"/>
      <c r="E3589" s="33"/>
      <c r="F3589" s="81">
        <v>41753</v>
      </c>
      <c r="G3589" s="103">
        <v>4.3779999999999999E-3</v>
      </c>
      <c r="H3589" s="103">
        <v>8.9099999999999995E-3</v>
      </c>
      <c r="I3589" s="103">
        <v>1.7364000000000001E-2</v>
      </c>
      <c r="J3589" s="103">
        <v>2.2695E-2</v>
      </c>
      <c r="K3589" s="103">
        <v>2.6804999999999999E-2</v>
      </c>
    </row>
    <row r="3590" spans="4:11" ht="15.75" customHeight="1" x14ac:dyDescent="0.25">
      <c r="D3590" s="33"/>
      <c r="E3590" s="33"/>
      <c r="F3590" s="81">
        <v>41754</v>
      </c>
      <c r="G3590" s="103">
        <v>4.3E-3</v>
      </c>
      <c r="H3590" s="103">
        <v>8.8299999999999993E-3</v>
      </c>
      <c r="I3590" s="103">
        <v>1.7249E-2</v>
      </c>
      <c r="J3590" s="103">
        <v>2.2743000000000003E-2</v>
      </c>
      <c r="K3590" s="103">
        <v>2.6623000000000001E-2</v>
      </c>
    </row>
    <row r="3591" spans="4:11" ht="15.75" customHeight="1" x14ac:dyDescent="0.25">
      <c r="D3591" s="33"/>
      <c r="E3591" s="33"/>
      <c r="F3591" s="81">
        <v>41757</v>
      </c>
      <c r="G3591" s="103">
        <v>4.3189999999999999E-3</v>
      </c>
      <c r="H3591" s="103">
        <v>8.8839999999999995E-3</v>
      </c>
      <c r="I3591" s="103">
        <v>1.7396999999999999E-2</v>
      </c>
      <c r="J3591" s="103">
        <v>2.2985999999999999E-2</v>
      </c>
      <c r="K3591" s="103">
        <v>2.7004E-2</v>
      </c>
    </row>
    <row r="3592" spans="4:11" ht="15.75" customHeight="1" x14ac:dyDescent="0.25">
      <c r="D3592" s="33"/>
      <c r="E3592" s="33"/>
      <c r="F3592" s="81">
        <v>41758</v>
      </c>
      <c r="G3592" s="103">
        <v>4.3779999999999999E-3</v>
      </c>
      <c r="H3592" s="103">
        <v>8.9110000000000005E-3</v>
      </c>
      <c r="I3592" s="103">
        <v>1.7346999999999998E-2</v>
      </c>
      <c r="J3592" s="103">
        <v>2.2889E-2</v>
      </c>
      <c r="K3592" s="103">
        <v>2.6912999999999999E-2</v>
      </c>
    </row>
    <row r="3593" spans="4:11" ht="15.75" customHeight="1" x14ac:dyDescent="0.25">
      <c r="D3593" s="33"/>
      <c r="E3593" s="33"/>
      <c r="F3593" s="81">
        <v>41759</v>
      </c>
      <c r="G3593" s="103">
        <v>4.104E-3</v>
      </c>
      <c r="H3593" s="103">
        <v>8.5079999999999999E-3</v>
      </c>
      <c r="I3593" s="103">
        <v>1.6757000000000001E-2</v>
      </c>
      <c r="J3593" s="103">
        <v>2.2305999999999999E-2</v>
      </c>
      <c r="K3593" s="103">
        <v>2.6459E-2</v>
      </c>
    </row>
    <row r="3594" spans="4:11" ht="15.75" customHeight="1" x14ac:dyDescent="0.25">
      <c r="D3594" s="33"/>
      <c r="E3594" s="33"/>
      <c r="F3594" s="81">
        <v>41760</v>
      </c>
      <c r="G3594" s="103">
        <v>4.065E-3</v>
      </c>
      <c r="H3594" s="103">
        <v>8.4009999999999987E-3</v>
      </c>
      <c r="I3594" s="103">
        <v>1.6576999999999998E-2</v>
      </c>
      <c r="J3594" s="103">
        <v>2.2088E-2</v>
      </c>
      <c r="K3594" s="103">
        <v>2.6133000000000003E-2</v>
      </c>
    </row>
    <row r="3595" spans="4:11" ht="15.75" customHeight="1" x14ac:dyDescent="0.25">
      <c r="D3595" s="33"/>
      <c r="E3595" s="33"/>
      <c r="F3595" s="81">
        <v>41761</v>
      </c>
      <c r="G3595" s="103">
        <v>4.2240000000000003E-3</v>
      </c>
      <c r="H3595" s="103">
        <v>8.6420000000000004E-3</v>
      </c>
      <c r="I3595" s="103">
        <v>1.6626999999999999E-2</v>
      </c>
      <c r="J3595" s="103">
        <v>2.1918000000000003E-2</v>
      </c>
      <c r="K3595" s="103">
        <v>2.5842999999999998E-2</v>
      </c>
    </row>
    <row r="3596" spans="4:11" ht="15.75" customHeight="1" x14ac:dyDescent="0.25">
      <c r="D3596" s="33"/>
      <c r="E3596" s="33"/>
      <c r="F3596" s="81">
        <v>41764</v>
      </c>
      <c r="G3596" s="103">
        <v>4.1849999999999995E-3</v>
      </c>
      <c r="H3596" s="103">
        <v>8.7500000000000008E-3</v>
      </c>
      <c r="I3596" s="103">
        <v>1.6791E-2</v>
      </c>
      <c r="J3596" s="103">
        <v>2.2135999999999999E-2</v>
      </c>
      <c r="K3596" s="103">
        <v>2.6067999999999997E-2</v>
      </c>
    </row>
    <row r="3597" spans="4:11" ht="15.75" customHeight="1" x14ac:dyDescent="0.25">
      <c r="D3597" s="33"/>
      <c r="E3597" s="33"/>
      <c r="F3597" s="81">
        <v>41765</v>
      </c>
      <c r="G3597" s="103">
        <v>4.2259999999999997E-3</v>
      </c>
      <c r="H3597" s="103">
        <v>8.8039999999999993E-3</v>
      </c>
      <c r="I3597" s="103">
        <v>1.6774999999999998E-2</v>
      </c>
      <c r="J3597" s="103">
        <v>2.2013999999999999E-2</v>
      </c>
      <c r="K3597" s="103">
        <v>2.5914000000000003E-2</v>
      </c>
    </row>
    <row r="3598" spans="4:11" ht="15.75" customHeight="1" x14ac:dyDescent="0.25">
      <c r="D3598" s="33"/>
      <c r="E3598" s="33"/>
      <c r="F3598" s="81">
        <v>41766</v>
      </c>
      <c r="G3598" s="103">
        <v>3.9880000000000002E-3</v>
      </c>
      <c r="H3598" s="103">
        <v>8.9350000000000002E-3</v>
      </c>
      <c r="I3598" s="103">
        <v>1.6511999999999999E-2</v>
      </c>
      <c r="J3598" s="103">
        <v>2.1819999999999999E-2</v>
      </c>
      <c r="K3598" s="103">
        <v>2.5878000000000002E-2</v>
      </c>
    </row>
    <row r="3599" spans="4:11" ht="15.75" customHeight="1" x14ac:dyDescent="0.25">
      <c r="D3599" s="33"/>
      <c r="E3599" s="33"/>
      <c r="F3599" s="81">
        <v>41767</v>
      </c>
      <c r="G3599" s="103">
        <v>3.869E-3</v>
      </c>
      <c r="H3599" s="103">
        <v>8.6439999999999989E-3</v>
      </c>
      <c r="I3599" s="103">
        <v>1.6250000000000001E-2</v>
      </c>
      <c r="J3599" s="103">
        <v>2.1625999999999999E-2</v>
      </c>
      <c r="K3599" s="103">
        <v>2.6161E-2</v>
      </c>
    </row>
    <row r="3600" spans="4:11" ht="15.75" customHeight="1" x14ac:dyDescent="0.25">
      <c r="D3600" s="33"/>
      <c r="E3600" s="33"/>
      <c r="F3600" s="81">
        <v>41768</v>
      </c>
      <c r="G3600" s="103">
        <v>3.8300000000000001E-3</v>
      </c>
      <c r="H3600" s="103">
        <v>8.6180000000000007E-3</v>
      </c>
      <c r="I3600" s="103">
        <v>1.6282000000000001E-2</v>
      </c>
      <c r="J3600" s="103">
        <v>2.1649999999999999E-2</v>
      </c>
      <c r="K3600" s="103">
        <v>2.6232999999999999E-2</v>
      </c>
    </row>
    <row r="3601" spans="4:11" ht="15.75" customHeight="1" x14ac:dyDescent="0.25">
      <c r="D3601" s="33"/>
      <c r="E3601" s="33"/>
      <c r="F3601" s="81">
        <v>41771</v>
      </c>
      <c r="G3601" s="103">
        <v>3.9500000000000004E-3</v>
      </c>
      <c r="H3601" s="103">
        <v>8.8030000000000001E-3</v>
      </c>
      <c r="I3601" s="103">
        <v>1.6628E-2</v>
      </c>
      <c r="J3601" s="103">
        <v>2.2061999999999998E-2</v>
      </c>
      <c r="K3601" s="103">
        <v>2.6610999999999999E-2</v>
      </c>
    </row>
    <row r="3602" spans="4:11" ht="15.75" customHeight="1" x14ac:dyDescent="0.25">
      <c r="D3602" s="33"/>
      <c r="E3602" s="33"/>
      <c r="F3602" s="81">
        <v>41772</v>
      </c>
      <c r="G3602" s="103">
        <v>3.79E-3</v>
      </c>
      <c r="H3602" s="103">
        <v>8.4330000000000013E-3</v>
      </c>
      <c r="I3602" s="103">
        <v>1.6133999999999999E-2</v>
      </c>
      <c r="J3602" s="103">
        <v>2.1528000000000002E-2</v>
      </c>
      <c r="K3602" s="103">
        <v>2.6089000000000001E-2</v>
      </c>
    </row>
    <row r="3603" spans="4:11" ht="15.75" customHeight="1" x14ac:dyDescent="0.25">
      <c r="D3603" s="33"/>
      <c r="E3603" s="33"/>
      <c r="F3603" s="81">
        <v>41773</v>
      </c>
      <c r="G3603" s="103">
        <v>3.6700000000000001E-3</v>
      </c>
      <c r="H3603" s="103">
        <v>8.116E-3</v>
      </c>
      <c r="I3603" s="103">
        <v>1.5641000000000002E-2</v>
      </c>
      <c r="J3603" s="103">
        <v>2.0899000000000001E-2</v>
      </c>
      <c r="K3603" s="103">
        <v>2.5426999999999998E-2</v>
      </c>
    </row>
    <row r="3604" spans="4:11" ht="15.75" customHeight="1" x14ac:dyDescent="0.25">
      <c r="D3604" s="33"/>
      <c r="E3604" s="33"/>
      <c r="F3604" s="81">
        <v>41774</v>
      </c>
      <c r="G3604" s="103">
        <v>3.509E-3</v>
      </c>
      <c r="H3604" s="103">
        <v>7.9310000000000005E-3</v>
      </c>
      <c r="I3604" s="103">
        <v>1.5231E-2</v>
      </c>
      <c r="J3604" s="103">
        <v>2.0392999999999998E-2</v>
      </c>
      <c r="K3604" s="103">
        <v>2.4893000000000002E-2</v>
      </c>
    </row>
    <row r="3605" spans="4:11" ht="15.75" customHeight="1" x14ac:dyDescent="0.25">
      <c r="D3605" s="33"/>
      <c r="E3605" s="33"/>
      <c r="F3605" s="81">
        <v>41775</v>
      </c>
      <c r="G3605" s="103">
        <v>3.5890000000000002E-3</v>
      </c>
      <c r="H3605" s="103">
        <v>8.0610000000000005E-3</v>
      </c>
      <c r="I3605" s="103">
        <v>1.5541000000000001E-2</v>
      </c>
      <c r="J3605" s="103">
        <v>2.0775999999999999E-2</v>
      </c>
      <c r="K3605" s="103">
        <v>2.5231E-2</v>
      </c>
    </row>
    <row r="3606" spans="4:11" ht="15.75" customHeight="1" x14ac:dyDescent="0.25">
      <c r="D3606" s="33"/>
      <c r="E3606" s="33"/>
      <c r="F3606" s="81">
        <v>41778</v>
      </c>
      <c r="G3606" s="103">
        <v>3.4269999999999999E-3</v>
      </c>
      <c r="H3606" s="103">
        <v>7.8750000000000001E-3</v>
      </c>
      <c r="I3606" s="103">
        <v>1.5459000000000001E-2</v>
      </c>
      <c r="J3606" s="103">
        <v>2.0823999999999999E-2</v>
      </c>
      <c r="K3606" s="103">
        <v>2.5445000000000002E-2</v>
      </c>
    </row>
    <row r="3607" spans="4:11" ht="15.75" customHeight="1" x14ac:dyDescent="0.25">
      <c r="D3607" s="33"/>
      <c r="E3607" s="33"/>
      <c r="F3607" s="81">
        <v>41779</v>
      </c>
      <c r="G3607" s="103">
        <v>3.346E-3</v>
      </c>
      <c r="H3607" s="103">
        <v>7.6619999999999995E-3</v>
      </c>
      <c r="I3607" s="103">
        <v>1.5081000000000001E-2</v>
      </c>
      <c r="J3607" s="103">
        <v>2.0438000000000001E-2</v>
      </c>
      <c r="K3607" s="103">
        <v>2.5106000000000003E-2</v>
      </c>
    </row>
    <row r="3608" spans="4:11" ht="15.75" customHeight="1" x14ac:dyDescent="0.25">
      <c r="D3608" s="33"/>
      <c r="E3608" s="33"/>
      <c r="F3608" s="81">
        <v>41780</v>
      </c>
      <c r="G3608" s="103">
        <v>3.3860000000000001E-3</v>
      </c>
      <c r="H3608" s="103">
        <v>7.7139999999999995E-3</v>
      </c>
      <c r="I3608" s="103">
        <v>1.5227999999999998E-2</v>
      </c>
      <c r="J3608" s="103">
        <v>2.0678000000000002E-2</v>
      </c>
      <c r="K3608" s="103">
        <v>2.5319999999999999E-2</v>
      </c>
    </row>
    <row r="3609" spans="4:11" ht="15.75" customHeight="1" x14ac:dyDescent="0.25">
      <c r="D3609" s="33"/>
      <c r="E3609" s="33"/>
      <c r="F3609" s="81">
        <v>41781</v>
      </c>
      <c r="G3609" s="103">
        <v>3.4260000000000002E-3</v>
      </c>
      <c r="H3609" s="103">
        <v>7.8189999999999996E-3</v>
      </c>
      <c r="I3609" s="103">
        <v>1.5424999999999999E-2</v>
      </c>
      <c r="J3609" s="103">
        <v>2.0846E-2</v>
      </c>
      <c r="K3609" s="103">
        <v>2.5499000000000001E-2</v>
      </c>
    </row>
    <row r="3610" spans="4:11" ht="15.75" customHeight="1" x14ac:dyDescent="0.25">
      <c r="D3610" s="33"/>
      <c r="E3610" s="33"/>
      <c r="F3610" s="81">
        <v>41782</v>
      </c>
      <c r="G3610" s="103">
        <v>3.424E-3</v>
      </c>
      <c r="H3610" s="103">
        <v>7.7359999999999998E-3</v>
      </c>
      <c r="I3610" s="103">
        <v>1.5240999999999999E-2</v>
      </c>
      <c r="J3610" s="103">
        <v>2.0674000000000001E-2</v>
      </c>
      <c r="K3610" s="103">
        <v>2.5319999999999999E-2</v>
      </c>
    </row>
    <row r="3611" spans="4:11" ht="15.75" customHeight="1" x14ac:dyDescent="0.25">
      <c r="D3611" s="33"/>
      <c r="E3611" s="33"/>
      <c r="F3611" s="81">
        <v>41786</v>
      </c>
      <c r="G3611" s="103">
        <v>3.444E-3</v>
      </c>
      <c r="H3611" s="103">
        <v>7.7619999999999998E-3</v>
      </c>
      <c r="I3611" s="103">
        <v>1.5257E-2</v>
      </c>
      <c r="J3611" s="103">
        <v>2.0600999999999998E-2</v>
      </c>
      <c r="K3611" s="103">
        <v>2.5142000000000001E-2</v>
      </c>
    </row>
    <row r="3612" spans="4:11" ht="15.75" customHeight="1" x14ac:dyDescent="0.25">
      <c r="D3612" s="33"/>
      <c r="E3612" s="33"/>
      <c r="F3612" s="81">
        <v>41787</v>
      </c>
      <c r="G3612" s="103">
        <v>3.6520000000000003E-3</v>
      </c>
      <c r="H3612" s="103">
        <v>7.4409999999999997E-3</v>
      </c>
      <c r="I3612" s="103">
        <v>1.4796E-2</v>
      </c>
      <c r="J3612" s="103">
        <v>1.9948999999999998E-2</v>
      </c>
      <c r="K3612" s="103">
        <v>2.4430999999999998E-2</v>
      </c>
    </row>
    <row r="3613" spans="4:11" ht="15.75" customHeight="1" x14ac:dyDescent="0.25">
      <c r="D3613" s="33"/>
      <c r="E3613" s="33"/>
      <c r="F3613" s="81">
        <v>41788</v>
      </c>
      <c r="G3613" s="103">
        <v>3.7499999999999999E-3</v>
      </c>
      <c r="H3613" s="103">
        <v>7.6530000000000001E-3</v>
      </c>
      <c r="I3613" s="103">
        <v>1.5293000000000001E-2</v>
      </c>
      <c r="J3613" s="103">
        <v>2.0236999999999998E-2</v>
      </c>
      <c r="K3613" s="103">
        <v>2.4643999999999999E-2</v>
      </c>
    </row>
    <row r="3614" spans="4:11" ht="15.75" customHeight="1" x14ac:dyDescent="0.25">
      <c r="D3614" s="33"/>
      <c r="E3614" s="33"/>
      <c r="F3614" s="81">
        <v>41789</v>
      </c>
      <c r="G3614" s="103">
        <v>3.7299999999999998E-3</v>
      </c>
      <c r="H3614" s="103">
        <v>7.7299999999999999E-3</v>
      </c>
      <c r="I3614" s="103">
        <v>1.5390999999999998E-2</v>
      </c>
      <c r="J3614" s="103">
        <v>2.0577999999999999E-2</v>
      </c>
      <c r="K3614" s="103">
        <v>2.4759000000000003E-2</v>
      </c>
    </row>
    <row r="3615" spans="4:11" ht="15.75" customHeight="1" x14ac:dyDescent="0.25">
      <c r="D3615" s="33"/>
      <c r="E3615" s="33"/>
      <c r="F3615" s="81">
        <v>41792</v>
      </c>
      <c r="G3615" s="103">
        <v>3.8679999999999999E-3</v>
      </c>
      <c r="H3615" s="103">
        <v>8.0510000000000009E-3</v>
      </c>
      <c r="I3615" s="103">
        <v>1.5899E-2</v>
      </c>
      <c r="J3615" s="103">
        <v>2.1135000000000001E-2</v>
      </c>
      <c r="K3615" s="103">
        <v>2.5266999999999998E-2</v>
      </c>
    </row>
    <row r="3616" spans="4:11" ht="15.75" customHeight="1" x14ac:dyDescent="0.25">
      <c r="D3616" s="33"/>
      <c r="E3616" s="33"/>
      <c r="F3616" s="81">
        <v>41793</v>
      </c>
      <c r="G3616" s="103">
        <v>3.9870000000000001E-3</v>
      </c>
      <c r="H3616" s="103">
        <v>8.2920000000000008E-3</v>
      </c>
      <c r="I3616" s="103">
        <v>1.6424000000000001E-2</v>
      </c>
      <c r="J3616" s="103">
        <v>2.1840999999999999E-2</v>
      </c>
      <c r="K3616" s="103">
        <v>2.5985000000000001E-2</v>
      </c>
    </row>
    <row r="3617" spans="4:11" ht="15.75" customHeight="1" x14ac:dyDescent="0.25">
      <c r="D3617" s="33"/>
      <c r="E3617" s="33"/>
      <c r="F3617" s="81">
        <v>41794</v>
      </c>
      <c r="G3617" s="103">
        <v>3.908E-3</v>
      </c>
      <c r="H3617" s="103">
        <v>8.2110000000000013E-3</v>
      </c>
      <c r="I3617" s="103">
        <v>1.6392E-2</v>
      </c>
      <c r="J3617" s="103">
        <v>2.1890999999999997E-2</v>
      </c>
      <c r="K3617" s="103">
        <v>2.6021000000000002E-2</v>
      </c>
    </row>
    <row r="3618" spans="4:11" ht="15.75" customHeight="1" x14ac:dyDescent="0.25">
      <c r="D3618" s="33"/>
      <c r="E3618" s="33"/>
      <c r="F3618" s="81">
        <v>41795</v>
      </c>
      <c r="G3618" s="103">
        <v>3.79E-3</v>
      </c>
      <c r="H3618" s="103">
        <v>7.9950000000000004E-3</v>
      </c>
      <c r="I3618" s="103">
        <v>1.6244999999999999E-2</v>
      </c>
      <c r="J3618" s="103">
        <v>2.1671999999999997E-2</v>
      </c>
      <c r="K3618" s="103">
        <v>2.5824E-2</v>
      </c>
    </row>
    <row r="3619" spans="4:11" ht="15.75" customHeight="1" x14ac:dyDescent="0.25">
      <c r="D3619" s="33"/>
      <c r="E3619" s="33"/>
      <c r="F3619" s="81">
        <v>41796</v>
      </c>
      <c r="G3619" s="103">
        <v>3.9880000000000002E-3</v>
      </c>
      <c r="H3619" s="103">
        <v>8.2629999999999995E-3</v>
      </c>
      <c r="I3619" s="103">
        <v>1.6428000000000002E-2</v>
      </c>
      <c r="J3619" s="103">
        <v>2.1819999999999999E-2</v>
      </c>
      <c r="K3619" s="103">
        <v>2.5869E-2</v>
      </c>
    </row>
    <row r="3620" spans="4:11" ht="15.75" customHeight="1" x14ac:dyDescent="0.25">
      <c r="D3620" s="33"/>
      <c r="E3620" s="33"/>
      <c r="F3620" s="81">
        <v>41799</v>
      </c>
      <c r="G3620" s="103">
        <v>4.1879999999999999E-3</v>
      </c>
      <c r="H3620" s="103">
        <v>8.5870000000000009E-3</v>
      </c>
      <c r="I3620" s="103">
        <v>1.6759E-2</v>
      </c>
      <c r="J3620" s="103">
        <v>2.2040999999999998E-2</v>
      </c>
      <c r="K3620" s="103">
        <v>2.6032000000000003E-2</v>
      </c>
    </row>
    <row r="3621" spans="4:11" ht="15.75" customHeight="1" x14ac:dyDescent="0.25">
      <c r="D3621" s="33"/>
      <c r="E3621" s="33"/>
      <c r="F3621" s="81">
        <v>41800</v>
      </c>
      <c r="G3621" s="103">
        <v>4.3880000000000004E-3</v>
      </c>
      <c r="H3621" s="103">
        <v>8.8849999999999988E-3</v>
      </c>
      <c r="I3621" s="103">
        <v>1.7124E-2</v>
      </c>
      <c r="J3621" s="103">
        <v>2.2408999999999998E-2</v>
      </c>
      <c r="K3621" s="103">
        <v>2.6439000000000001E-2</v>
      </c>
    </row>
    <row r="3622" spans="4:11" ht="15.75" customHeight="1" x14ac:dyDescent="0.25">
      <c r="D3622" s="33"/>
      <c r="E3622" s="33"/>
      <c r="F3622" s="81">
        <v>41801</v>
      </c>
      <c r="G3622" s="103">
        <v>4.3090000000000003E-3</v>
      </c>
      <c r="H3622" s="103">
        <v>9.2530000000000008E-3</v>
      </c>
      <c r="I3622" s="103">
        <v>1.7009E-2</v>
      </c>
      <c r="J3622" s="103">
        <v>2.2311999999999999E-2</v>
      </c>
      <c r="K3622" s="103">
        <v>2.6394000000000001E-2</v>
      </c>
    </row>
    <row r="3623" spans="4:11" ht="15.75" customHeight="1" x14ac:dyDescent="0.25">
      <c r="D3623" s="33"/>
      <c r="E3623" s="33"/>
      <c r="F3623" s="81">
        <v>41802</v>
      </c>
      <c r="G3623" s="103">
        <v>4.3699999999999998E-3</v>
      </c>
      <c r="H3623" s="103">
        <v>9.1999999999999998E-3</v>
      </c>
      <c r="I3623" s="103">
        <v>1.6827999999999999E-2</v>
      </c>
      <c r="J3623" s="103">
        <v>2.1920000000000002E-2</v>
      </c>
      <c r="K3623" s="103">
        <v>2.5950999999999998E-2</v>
      </c>
    </row>
    <row r="3624" spans="4:11" ht="15.75" customHeight="1" x14ac:dyDescent="0.25">
      <c r="D3624" s="33"/>
      <c r="E3624" s="33"/>
      <c r="F3624" s="81">
        <v>41803</v>
      </c>
      <c r="G3624" s="103">
        <v>4.4929999999999996E-3</v>
      </c>
      <c r="H3624" s="103">
        <v>9.2800000000000001E-3</v>
      </c>
      <c r="I3624" s="103">
        <v>1.6930000000000001E-2</v>
      </c>
      <c r="J3624" s="103">
        <v>2.2044999999999999E-2</v>
      </c>
      <c r="K3624" s="103">
        <v>2.6033000000000001E-2</v>
      </c>
    </row>
    <row r="3625" spans="4:11" ht="15.75" customHeight="1" x14ac:dyDescent="0.25">
      <c r="D3625" s="33"/>
      <c r="E3625" s="33"/>
      <c r="F3625" s="81">
        <v>41806</v>
      </c>
      <c r="G3625" s="103">
        <v>4.6750000000000003E-3</v>
      </c>
      <c r="H3625" s="103">
        <v>9.4929999999999997E-3</v>
      </c>
      <c r="I3625" s="103">
        <v>1.6964E-2</v>
      </c>
      <c r="J3625" s="103">
        <v>2.1996000000000002E-2</v>
      </c>
      <c r="K3625" s="103">
        <v>2.597E-2</v>
      </c>
    </row>
    <row r="3626" spans="4:11" ht="15.75" customHeight="1" x14ac:dyDescent="0.25">
      <c r="D3626" s="33"/>
      <c r="E3626" s="33"/>
      <c r="F3626" s="81">
        <v>41807</v>
      </c>
      <c r="G3626" s="103">
        <v>4.797E-3</v>
      </c>
      <c r="H3626" s="103">
        <v>9.8659999999999998E-3</v>
      </c>
      <c r="I3626" s="103">
        <v>1.7496999999999999E-2</v>
      </c>
      <c r="J3626" s="103">
        <v>2.2587000000000003E-2</v>
      </c>
      <c r="K3626" s="103">
        <v>2.6522999999999998E-2</v>
      </c>
    </row>
    <row r="3627" spans="4:11" ht="15.75" customHeight="1" x14ac:dyDescent="0.25">
      <c r="D3627" s="33"/>
      <c r="E3627" s="33"/>
      <c r="F3627" s="81">
        <v>41808</v>
      </c>
      <c r="G3627" s="103">
        <v>4.4349999999999997E-3</v>
      </c>
      <c r="H3627" s="103">
        <v>9.3340000000000003E-3</v>
      </c>
      <c r="I3627" s="103">
        <v>1.6716999999999999E-2</v>
      </c>
      <c r="J3627" s="103">
        <v>2.1850999999999999E-2</v>
      </c>
      <c r="K3627" s="103">
        <v>2.5843999999999999E-2</v>
      </c>
    </row>
    <row r="3628" spans="4:11" ht="15.75" customHeight="1" x14ac:dyDescent="0.25">
      <c r="D3628" s="33"/>
      <c r="E3628" s="33"/>
      <c r="F3628" s="81">
        <v>41809</v>
      </c>
      <c r="G3628" s="103">
        <v>4.4770000000000001E-3</v>
      </c>
      <c r="H3628" s="103">
        <v>9.2549999999999993E-3</v>
      </c>
      <c r="I3628" s="103">
        <v>1.6751000000000002E-2</v>
      </c>
      <c r="J3628" s="103">
        <v>2.2023000000000001E-2</v>
      </c>
      <c r="K3628" s="103">
        <v>2.6206E-2</v>
      </c>
    </row>
    <row r="3629" spans="4:11" ht="15.75" customHeight="1" x14ac:dyDescent="0.25">
      <c r="D3629" s="33"/>
      <c r="E3629" s="33"/>
      <c r="F3629" s="81">
        <v>41810</v>
      </c>
      <c r="G3629" s="103">
        <v>4.561E-3</v>
      </c>
      <c r="H3629" s="103">
        <v>9.2560000000000003E-3</v>
      </c>
      <c r="I3629" s="103">
        <v>1.6803999999999999E-2</v>
      </c>
      <c r="J3629" s="103">
        <v>2.1975999999999999E-2</v>
      </c>
      <c r="K3629" s="103">
        <v>2.6051999999999999E-2</v>
      </c>
    </row>
    <row r="3630" spans="4:11" ht="15.75" customHeight="1" x14ac:dyDescent="0.25">
      <c r="D3630" s="33"/>
      <c r="E3630" s="33"/>
      <c r="F3630" s="81">
        <v>41813</v>
      </c>
      <c r="G3630" s="103">
        <v>4.6429999999999996E-3</v>
      </c>
      <c r="H3630" s="103">
        <v>9.4699999999999993E-3</v>
      </c>
      <c r="I3630" s="103">
        <v>1.7020999999999998E-2</v>
      </c>
      <c r="J3630" s="103">
        <v>2.2198000000000002E-2</v>
      </c>
      <c r="K3630" s="103">
        <v>2.6261E-2</v>
      </c>
    </row>
    <row r="3631" spans="4:11" ht="15.75" customHeight="1" x14ac:dyDescent="0.25">
      <c r="D3631" s="33"/>
      <c r="E3631" s="33"/>
      <c r="F3631" s="81">
        <v>41814</v>
      </c>
      <c r="G3631" s="103">
        <v>4.5630000000000002E-3</v>
      </c>
      <c r="H3631" s="103">
        <v>9.3109999999999998E-3</v>
      </c>
      <c r="I3631" s="103">
        <v>1.6688999999999999E-2</v>
      </c>
      <c r="J3631" s="103">
        <v>2.1732000000000001E-2</v>
      </c>
      <c r="K3631" s="103">
        <v>2.5781000000000002E-2</v>
      </c>
    </row>
    <row r="3632" spans="4:11" ht="15.75" customHeight="1" x14ac:dyDescent="0.25">
      <c r="D3632" s="33"/>
      <c r="E3632" s="33"/>
      <c r="F3632" s="81">
        <v>41815</v>
      </c>
      <c r="G3632" s="103">
        <v>4.8040000000000001E-3</v>
      </c>
      <c r="H3632" s="103">
        <v>9.1240000000000002E-3</v>
      </c>
      <c r="I3632" s="103">
        <v>1.6539999999999999E-2</v>
      </c>
      <c r="J3632" s="103">
        <v>2.1560000000000003E-2</v>
      </c>
      <c r="K3632" s="103">
        <v>2.5592E-2</v>
      </c>
    </row>
    <row r="3633" spans="4:11" ht="15.75" customHeight="1" x14ac:dyDescent="0.25">
      <c r="D3633" s="33"/>
      <c r="E3633" s="33"/>
      <c r="F3633" s="81">
        <v>41816</v>
      </c>
      <c r="G3633" s="103">
        <v>4.627E-3</v>
      </c>
      <c r="H3633" s="103">
        <v>8.8030000000000001E-3</v>
      </c>
      <c r="I3633" s="103">
        <v>1.6479000000000001E-2</v>
      </c>
      <c r="J3633" s="103">
        <v>2.1267000000000001E-2</v>
      </c>
      <c r="K3633" s="103">
        <v>2.5285999999999999E-2</v>
      </c>
    </row>
    <row r="3634" spans="4:11" ht="15.75" customHeight="1" x14ac:dyDescent="0.25">
      <c r="D3634" s="33"/>
      <c r="E3634" s="33"/>
      <c r="F3634" s="81">
        <v>41817</v>
      </c>
      <c r="G3634" s="103">
        <v>4.607E-3</v>
      </c>
      <c r="H3634" s="103">
        <v>8.7500000000000008E-3</v>
      </c>
      <c r="I3634" s="103">
        <v>1.6381E-2</v>
      </c>
      <c r="J3634" s="103">
        <v>2.1395000000000001E-2</v>
      </c>
      <c r="K3634" s="103">
        <v>2.5339999999999998E-2</v>
      </c>
    </row>
    <row r="3635" spans="4:11" ht="15.75" customHeight="1" x14ac:dyDescent="0.25">
      <c r="D3635" s="33"/>
      <c r="E3635" s="33"/>
      <c r="F3635" s="81">
        <v>41820</v>
      </c>
      <c r="G3635" s="103">
        <v>4.5669999999999999E-3</v>
      </c>
      <c r="H3635" s="103">
        <v>8.6689999999999996E-3</v>
      </c>
      <c r="I3635" s="103">
        <v>1.6298999999999998E-2</v>
      </c>
      <c r="J3635" s="103">
        <v>2.1347000000000001E-2</v>
      </c>
      <c r="K3635" s="103">
        <v>2.5304000000000004E-2</v>
      </c>
    </row>
    <row r="3636" spans="4:11" ht="15.75" customHeight="1" x14ac:dyDescent="0.25">
      <c r="D3636" s="33"/>
      <c r="E3636" s="33"/>
      <c r="F3636" s="81">
        <v>41821</v>
      </c>
      <c r="G3636" s="103">
        <v>4.6449999999999998E-3</v>
      </c>
      <c r="H3636" s="103">
        <v>8.8030000000000001E-3</v>
      </c>
      <c r="I3636" s="103">
        <v>1.6576999999999998E-2</v>
      </c>
      <c r="J3636" s="103">
        <v>2.1661E-2</v>
      </c>
      <c r="K3636" s="103">
        <v>2.5647000000000003E-2</v>
      </c>
    </row>
    <row r="3637" spans="4:11" ht="15.75" customHeight="1" x14ac:dyDescent="0.25">
      <c r="D3637" s="33"/>
      <c r="E3637" s="33"/>
      <c r="F3637" s="81">
        <v>41822</v>
      </c>
      <c r="G3637" s="103">
        <v>4.803E-3</v>
      </c>
      <c r="H3637" s="103">
        <v>9.1800000000000007E-3</v>
      </c>
      <c r="I3637" s="103">
        <v>1.7086E-2</v>
      </c>
      <c r="J3637" s="103">
        <v>2.2244E-2</v>
      </c>
      <c r="K3637" s="103">
        <v>2.6263999999999999E-2</v>
      </c>
    </row>
    <row r="3638" spans="4:11" ht="15.75" customHeight="1" x14ac:dyDescent="0.25">
      <c r="D3638" s="33"/>
      <c r="E3638" s="33"/>
      <c r="F3638" s="81">
        <v>41823</v>
      </c>
      <c r="G3638" s="103">
        <v>5.0590000000000001E-3</v>
      </c>
      <c r="H3638" s="103">
        <v>9.5329999999999998E-3</v>
      </c>
      <c r="I3638" s="103">
        <v>1.7351000000000002E-2</v>
      </c>
      <c r="J3638" s="103">
        <v>2.2416000000000002E-2</v>
      </c>
      <c r="K3638" s="103">
        <v>2.6383E-2</v>
      </c>
    </row>
    <row r="3639" spans="4:11" ht="15.75" customHeight="1" x14ac:dyDescent="0.25">
      <c r="D3639" s="33"/>
      <c r="E3639" s="33"/>
      <c r="F3639" s="81">
        <v>41827</v>
      </c>
      <c r="G3639" s="103">
        <v>5.1190000000000003E-3</v>
      </c>
      <c r="H3639" s="103">
        <v>9.6690000000000005E-3</v>
      </c>
      <c r="I3639" s="103">
        <v>1.7301999999999998E-2</v>
      </c>
      <c r="J3639" s="103">
        <v>2.2246000000000002E-2</v>
      </c>
      <c r="K3639" s="103">
        <v>2.6110000000000001E-2</v>
      </c>
    </row>
    <row r="3640" spans="4:11" ht="15.75" customHeight="1" x14ac:dyDescent="0.25">
      <c r="D3640" s="33"/>
      <c r="E3640" s="33"/>
      <c r="F3640" s="81">
        <v>41828</v>
      </c>
      <c r="G3640" s="103">
        <v>5.0400000000000002E-3</v>
      </c>
      <c r="H3640" s="103">
        <v>9.4260000000000004E-3</v>
      </c>
      <c r="I3640" s="103">
        <v>1.6891E-2</v>
      </c>
      <c r="J3640" s="103">
        <v>2.1783E-2</v>
      </c>
      <c r="K3640" s="103">
        <v>2.5557E-2</v>
      </c>
    </row>
    <row r="3641" spans="4:11" ht="15.75" customHeight="1" x14ac:dyDescent="0.25">
      <c r="D3641" s="33"/>
      <c r="E3641" s="33"/>
      <c r="F3641" s="81">
        <v>41829</v>
      </c>
      <c r="G3641" s="103">
        <v>4.7610000000000005E-3</v>
      </c>
      <c r="H3641" s="103">
        <v>9.5709999999999996E-3</v>
      </c>
      <c r="I3641" s="103">
        <v>1.6677000000000001E-2</v>
      </c>
      <c r="J3641" s="103">
        <v>2.1613000000000004E-2</v>
      </c>
      <c r="K3641" s="103">
        <v>2.5503000000000001E-2</v>
      </c>
    </row>
    <row r="3642" spans="4:11" ht="15.75" customHeight="1" x14ac:dyDescent="0.25">
      <c r="D3642" s="33"/>
      <c r="E3642" s="33"/>
      <c r="F3642" s="81">
        <v>41830</v>
      </c>
      <c r="G3642" s="103">
        <v>4.5409999999999999E-3</v>
      </c>
      <c r="H3642" s="103">
        <v>9.3849999999999992E-3</v>
      </c>
      <c r="I3642" s="103">
        <v>1.6496E-2</v>
      </c>
      <c r="J3642" s="103">
        <v>2.1419000000000001E-2</v>
      </c>
      <c r="K3642" s="103">
        <v>2.5359E-2</v>
      </c>
    </row>
    <row r="3643" spans="4:11" ht="15.75" customHeight="1" x14ac:dyDescent="0.25">
      <c r="D3643" s="33"/>
      <c r="E3643" s="33"/>
      <c r="F3643" s="81">
        <v>41831</v>
      </c>
      <c r="G3643" s="103">
        <v>4.4790000000000003E-3</v>
      </c>
      <c r="H3643" s="103">
        <v>9.2530000000000008E-3</v>
      </c>
      <c r="I3643" s="103">
        <v>1.6397999999999999E-2</v>
      </c>
      <c r="J3643" s="103">
        <v>2.1274000000000001E-2</v>
      </c>
      <c r="K3643" s="103">
        <v>2.5160000000000002E-2</v>
      </c>
    </row>
    <row r="3644" spans="4:11" ht="15.75" customHeight="1" x14ac:dyDescent="0.25">
      <c r="D3644" s="33"/>
      <c r="E3644" s="33"/>
      <c r="F3644" s="81">
        <v>41834</v>
      </c>
      <c r="G3644" s="103">
        <v>4.5989999999999998E-3</v>
      </c>
      <c r="H3644" s="103">
        <v>9.4649999999999995E-3</v>
      </c>
      <c r="I3644" s="103">
        <v>1.6711E-2</v>
      </c>
      <c r="J3644" s="103">
        <v>2.1589999999999998E-2</v>
      </c>
      <c r="K3644" s="103">
        <v>2.5468000000000001E-2</v>
      </c>
    </row>
    <row r="3645" spans="4:11" ht="15.75" customHeight="1" x14ac:dyDescent="0.25">
      <c r="D3645" s="33"/>
      <c r="E3645" s="33"/>
      <c r="F3645" s="81">
        <v>41835</v>
      </c>
      <c r="G3645" s="103">
        <v>4.7590000000000002E-3</v>
      </c>
      <c r="H3645" s="103">
        <v>9.7040000000000008E-3</v>
      </c>
      <c r="I3645" s="103">
        <v>1.6875999999999999E-2</v>
      </c>
      <c r="J3645" s="103">
        <v>2.1711000000000001E-2</v>
      </c>
      <c r="K3645" s="103">
        <v>2.5468000000000001E-2</v>
      </c>
    </row>
    <row r="3646" spans="4:11" ht="15.75" customHeight="1" x14ac:dyDescent="0.25">
      <c r="D3646" s="33"/>
      <c r="E3646" s="33"/>
      <c r="F3646" s="81">
        <v>41836</v>
      </c>
      <c r="G3646" s="103">
        <v>4.8389999999999996E-3</v>
      </c>
      <c r="H3646" s="103">
        <v>9.8110000000000003E-3</v>
      </c>
      <c r="I3646" s="103">
        <v>1.6893000000000002E-2</v>
      </c>
      <c r="J3646" s="103">
        <v>2.1614000000000001E-2</v>
      </c>
      <c r="K3646" s="103">
        <v>2.5259999999999998E-2</v>
      </c>
    </row>
    <row r="3647" spans="4:11" ht="15.75" customHeight="1" x14ac:dyDescent="0.25">
      <c r="D3647" s="33"/>
      <c r="E3647" s="33"/>
      <c r="F3647" s="81">
        <v>41837</v>
      </c>
      <c r="G3647" s="103">
        <v>4.4359999999999998E-3</v>
      </c>
      <c r="H3647" s="103">
        <v>9.2010000000000008E-3</v>
      </c>
      <c r="I3647" s="103">
        <v>1.6167000000000001E-2</v>
      </c>
      <c r="J3647" s="103">
        <v>2.0836999999999998E-2</v>
      </c>
      <c r="K3647" s="103">
        <v>2.4458000000000001E-2</v>
      </c>
    </row>
    <row r="3648" spans="4:11" ht="15.75" customHeight="1" x14ac:dyDescent="0.25">
      <c r="D3648" s="33"/>
      <c r="E3648" s="33"/>
      <c r="F3648" s="81">
        <v>41838</v>
      </c>
      <c r="G3648" s="103">
        <v>4.777E-3</v>
      </c>
      <c r="H3648" s="103">
        <v>9.6819999999999996E-3</v>
      </c>
      <c r="I3648" s="103">
        <v>1.6678999999999999E-2</v>
      </c>
      <c r="J3648" s="103">
        <v>2.1322000000000001E-2</v>
      </c>
      <c r="K3648" s="103">
        <v>2.4809000000000001E-2</v>
      </c>
    </row>
    <row r="3649" spans="4:11" ht="15.75" customHeight="1" x14ac:dyDescent="0.25">
      <c r="D3649" s="33"/>
      <c r="E3649" s="33"/>
      <c r="F3649" s="81">
        <v>41841</v>
      </c>
      <c r="G3649" s="103">
        <v>4.8989999999999997E-3</v>
      </c>
      <c r="H3649" s="103">
        <v>9.8160000000000001E-3</v>
      </c>
      <c r="I3649" s="103">
        <v>1.6761999999999999E-2</v>
      </c>
      <c r="J3649" s="103">
        <v>2.1273E-2</v>
      </c>
      <c r="K3649" s="103">
        <v>2.4674000000000001E-2</v>
      </c>
    </row>
    <row r="3650" spans="4:11" ht="15.75" customHeight="1" x14ac:dyDescent="0.25">
      <c r="D3650" s="33"/>
      <c r="E3650" s="33"/>
      <c r="F3650" s="81">
        <v>41842</v>
      </c>
      <c r="G3650" s="103">
        <v>4.7160000000000006E-3</v>
      </c>
      <c r="H3650" s="103">
        <v>9.5499999999999995E-3</v>
      </c>
      <c r="I3650" s="103">
        <v>1.653E-2</v>
      </c>
      <c r="J3650" s="103">
        <v>2.1126999999999996E-2</v>
      </c>
      <c r="K3650" s="103">
        <v>2.4601000000000001E-2</v>
      </c>
    </row>
    <row r="3651" spans="4:11" ht="15.75" customHeight="1" x14ac:dyDescent="0.25">
      <c r="D3651" s="33"/>
      <c r="E3651" s="33"/>
      <c r="F3651" s="81">
        <v>41843</v>
      </c>
      <c r="G3651" s="103">
        <v>4.6750000000000003E-3</v>
      </c>
      <c r="H3651" s="103">
        <v>9.4699999999999993E-3</v>
      </c>
      <c r="I3651" s="103">
        <v>1.6480999999999999E-2</v>
      </c>
      <c r="J3651" s="103">
        <v>2.1126999999999996E-2</v>
      </c>
      <c r="K3651" s="103">
        <v>2.4655E-2</v>
      </c>
    </row>
    <row r="3652" spans="4:11" ht="15.75" customHeight="1" x14ac:dyDescent="0.25">
      <c r="D3652" s="33"/>
      <c r="E3652" s="33"/>
      <c r="F3652" s="81">
        <v>41844</v>
      </c>
      <c r="G3652" s="103">
        <v>4.9180000000000005E-3</v>
      </c>
      <c r="H3652" s="103">
        <v>9.8189999999999996E-3</v>
      </c>
      <c r="I3652" s="103">
        <v>1.6944999999999998E-2</v>
      </c>
      <c r="J3652" s="103">
        <v>2.1589999999999998E-2</v>
      </c>
      <c r="K3652" s="103">
        <v>2.5024999999999999E-2</v>
      </c>
    </row>
    <row r="3653" spans="4:11" ht="15.75" customHeight="1" x14ac:dyDescent="0.25">
      <c r="D3653" s="33"/>
      <c r="E3653" s="33"/>
      <c r="F3653" s="81">
        <v>41845</v>
      </c>
      <c r="G3653" s="103">
        <v>4.8770000000000003E-3</v>
      </c>
      <c r="H3653" s="103">
        <v>9.6609999999999994E-3</v>
      </c>
      <c r="I3653" s="103">
        <v>1.6714E-2</v>
      </c>
      <c r="J3653" s="103">
        <v>2.1273E-2</v>
      </c>
      <c r="K3653" s="103">
        <v>2.4655E-2</v>
      </c>
    </row>
    <row r="3654" spans="4:11" ht="15.75" customHeight="1" x14ac:dyDescent="0.25">
      <c r="D3654" s="33"/>
      <c r="E3654" s="33"/>
      <c r="F3654" s="81">
        <v>41848</v>
      </c>
      <c r="G3654" s="103">
        <v>5.0000000000000001E-3</v>
      </c>
      <c r="H3654" s="103">
        <v>9.9030000000000003E-3</v>
      </c>
      <c r="I3654" s="103">
        <v>1.703E-2</v>
      </c>
      <c r="J3654" s="103">
        <v>2.1541999999999999E-2</v>
      </c>
      <c r="K3654" s="103">
        <v>2.4853E-2</v>
      </c>
    </row>
    <row r="3655" spans="4:11" ht="15.75" customHeight="1" x14ac:dyDescent="0.25">
      <c r="D3655" s="33"/>
      <c r="E3655" s="33"/>
      <c r="F3655" s="81">
        <v>41849</v>
      </c>
      <c r="G3655" s="103">
        <v>5.3930000000000002E-3</v>
      </c>
      <c r="H3655" s="103">
        <v>9.8240000000000011E-3</v>
      </c>
      <c r="I3655" s="103">
        <v>1.6881E-2</v>
      </c>
      <c r="J3655" s="103">
        <v>2.1273E-2</v>
      </c>
      <c r="K3655" s="103">
        <v>2.4601000000000001E-2</v>
      </c>
    </row>
    <row r="3656" spans="4:11" ht="15.75" customHeight="1" x14ac:dyDescent="0.25">
      <c r="D3656" s="33"/>
      <c r="E3656" s="33"/>
      <c r="F3656" s="81">
        <v>41850</v>
      </c>
      <c r="G3656" s="103">
        <v>5.5510000000000004E-3</v>
      </c>
      <c r="H3656" s="103">
        <v>1.0175E-2</v>
      </c>
      <c r="I3656" s="103">
        <v>1.7676000000000001E-2</v>
      </c>
      <c r="J3656" s="103">
        <v>2.2204000000000002E-2</v>
      </c>
      <c r="K3656" s="103">
        <v>2.5569000000000001E-2</v>
      </c>
    </row>
    <row r="3657" spans="4:11" ht="15.75" customHeight="1" x14ac:dyDescent="0.25">
      <c r="D3657" s="33"/>
      <c r="E3657" s="33"/>
      <c r="F3657" s="81">
        <v>41851</v>
      </c>
      <c r="G3657" s="103">
        <v>5.2759999999999994E-3</v>
      </c>
      <c r="H3657" s="103">
        <v>9.9070000000000009E-3</v>
      </c>
      <c r="I3657" s="103">
        <v>1.7528999999999999E-2</v>
      </c>
      <c r="J3657" s="103">
        <v>2.2330000000000003E-2</v>
      </c>
      <c r="K3657" s="103">
        <v>2.5578E-2</v>
      </c>
    </row>
    <row r="3658" spans="4:11" ht="15.75" customHeight="1" x14ac:dyDescent="0.25">
      <c r="D3658" s="33"/>
      <c r="E3658" s="33"/>
      <c r="F3658" s="81">
        <v>41852</v>
      </c>
      <c r="G3658" s="103">
        <v>4.7229999999999998E-3</v>
      </c>
      <c r="H3658" s="103">
        <v>9.1540000000000007E-3</v>
      </c>
      <c r="I3658" s="103">
        <v>1.6626999999999999E-2</v>
      </c>
      <c r="J3658" s="103">
        <v>2.1484E-2</v>
      </c>
      <c r="K3658" s="103">
        <v>2.4925000000000003E-2</v>
      </c>
    </row>
    <row r="3659" spans="4:11" ht="15.75" customHeight="1" x14ac:dyDescent="0.25">
      <c r="D3659" s="33"/>
      <c r="E3659" s="33"/>
      <c r="F3659" s="81">
        <v>41855</v>
      </c>
      <c r="G3659" s="103">
        <v>4.6439999999999997E-3</v>
      </c>
      <c r="H3659" s="103">
        <v>8.9379999999999998E-3</v>
      </c>
      <c r="I3659" s="103">
        <v>1.6479000000000001E-2</v>
      </c>
      <c r="J3659" s="103">
        <v>2.1339E-2</v>
      </c>
      <c r="K3659" s="103">
        <v>2.4816999999999999E-2</v>
      </c>
    </row>
    <row r="3660" spans="4:11" ht="15.75" customHeight="1" x14ac:dyDescent="0.25">
      <c r="D3660" s="33"/>
      <c r="E3660" s="33"/>
      <c r="F3660" s="81">
        <v>41856</v>
      </c>
      <c r="G3660" s="103">
        <v>4.6239999999999996E-3</v>
      </c>
      <c r="H3660" s="103">
        <v>9.019000000000001E-3</v>
      </c>
      <c r="I3660" s="103">
        <v>1.6626999999999999E-2</v>
      </c>
      <c r="J3660" s="103">
        <v>2.1434999999999999E-2</v>
      </c>
      <c r="K3660" s="103">
        <v>2.4843999999999998E-2</v>
      </c>
    </row>
    <row r="3661" spans="4:11" ht="15.75" customHeight="1" x14ac:dyDescent="0.25">
      <c r="D3661" s="33"/>
      <c r="E3661" s="33"/>
      <c r="F3661" s="81">
        <v>41857</v>
      </c>
      <c r="G3661" s="103">
        <v>4.5639999999999995E-3</v>
      </c>
      <c r="H3661" s="103">
        <v>9.0200000000000002E-3</v>
      </c>
      <c r="I3661" s="103">
        <v>1.6479000000000001E-2</v>
      </c>
      <c r="J3661" s="103">
        <v>2.1264999999999999E-2</v>
      </c>
      <c r="K3661" s="103">
        <v>2.4708000000000001E-2</v>
      </c>
    </row>
    <row r="3662" spans="4:11" ht="15.75" customHeight="1" x14ac:dyDescent="0.25">
      <c r="D3662" s="33"/>
      <c r="E3662" s="33"/>
      <c r="F3662" s="81">
        <v>41858</v>
      </c>
      <c r="G3662" s="103">
        <v>4.2849999999999997E-3</v>
      </c>
      <c r="H3662" s="103">
        <v>8.6689999999999996E-3</v>
      </c>
      <c r="I3662" s="103">
        <v>1.5970999999999999E-2</v>
      </c>
      <c r="J3662" s="103">
        <v>2.0687999999999998E-2</v>
      </c>
      <c r="K3662" s="103">
        <v>2.4114E-2</v>
      </c>
    </row>
    <row r="3663" spans="4:11" ht="15.75" customHeight="1" x14ac:dyDescent="0.25">
      <c r="D3663" s="33"/>
      <c r="E3663" s="33"/>
      <c r="F3663" s="81">
        <v>41859</v>
      </c>
      <c r="G3663" s="103">
        <v>4.4419999999999998E-3</v>
      </c>
      <c r="H3663" s="103">
        <v>8.9390000000000008E-3</v>
      </c>
      <c r="I3663" s="103">
        <v>1.6233000000000001E-2</v>
      </c>
      <c r="J3663" s="103">
        <v>2.0853999999999998E-2</v>
      </c>
      <c r="K3663" s="103">
        <v>2.4203000000000002E-2</v>
      </c>
    </row>
    <row r="3664" spans="4:11" ht="15.75" customHeight="1" x14ac:dyDescent="0.25">
      <c r="D3664" s="33"/>
      <c r="E3664" s="33"/>
      <c r="F3664" s="81">
        <v>41862</v>
      </c>
      <c r="G3664" s="103">
        <v>4.4009999999999995E-3</v>
      </c>
      <c r="H3664" s="103">
        <v>8.9119999999999998E-3</v>
      </c>
      <c r="I3664" s="103">
        <v>1.6150999999999999E-2</v>
      </c>
      <c r="J3664" s="103">
        <v>2.0877E-2</v>
      </c>
      <c r="K3664" s="103">
        <v>2.4275000000000001E-2</v>
      </c>
    </row>
    <row r="3665" spans="4:11" ht="15.75" customHeight="1" x14ac:dyDescent="0.25">
      <c r="D3665" s="33"/>
      <c r="E3665" s="33"/>
      <c r="F3665" s="81">
        <v>41863</v>
      </c>
      <c r="G3665" s="103">
        <v>4.3200000000000001E-3</v>
      </c>
      <c r="H3665" s="103">
        <v>8.9119999999999998E-3</v>
      </c>
      <c r="I3665" s="103">
        <v>1.6200000000000003E-2</v>
      </c>
      <c r="J3665" s="103">
        <v>2.0973000000000002E-2</v>
      </c>
      <c r="K3665" s="103">
        <v>2.4490999999999999E-2</v>
      </c>
    </row>
    <row r="3666" spans="4:11" ht="15.75" customHeight="1" x14ac:dyDescent="0.25">
      <c r="D3666" s="33"/>
      <c r="E3666" s="33"/>
      <c r="F3666" s="81">
        <v>41864</v>
      </c>
      <c r="G3666" s="103">
        <v>4.1190000000000003E-3</v>
      </c>
      <c r="H3666" s="103">
        <v>8.8030000000000001E-3</v>
      </c>
      <c r="I3666" s="103">
        <v>1.5772999999999999E-2</v>
      </c>
      <c r="J3666" s="103">
        <v>2.0539000000000002E-2</v>
      </c>
      <c r="K3666" s="103">
        <v>2.4166E-2</v>
      </c>
    </row>
    <row r="3667" spans="4:11" ht="15.75" customHeight="1" x14ac:dyDescent="0.25">
      <c r="D3667" s="33"/>
      <c r="E3667" s="33"/>
      <c r="F3667" s="81">
        <v>41865</v>
      </c>
      <c r="G3667" s="103">
        <v>4.1580000000000002E-3</v>
      </c>
      <c r="H3667" s="103">
        <v>8.856000000000001E-3</v>
      </c>
      <c r="I3667" s="103">
        <v>1.5740000000000001E-2</v>
      </c>
      <c r="J3667" s="103">
        <v>2.0417999999999999E-2</v>
      </c>
      <c r="K3667" s="103">
        <v>2.4014999999999998E-2</v>
      </c>
    </row>
    <row r="3668" spans="4:11" ht="15.75" customHeight="1" x14ac:dyDescent="0.25">
      <c r="D3668" s="33"/>
      <c r="E3668" s="33"/>
      <c r="F3668" s="81">
        <v>41866</v>
      </c>
      <c r="G3668" s="103">
        <v>4.0739999999999995E-3</v>
      </c>
      <c r="H3668" s="103">
        <v>8.5909999999999997E-3</v>
      </c>
      <c r="I3668" s="103">
        <v>1.5361E-2</v>
      </c>
      <c r="J3668" s="103">
        <v>1.9887999999999999E-2</v>
      </c>
      <c r="K3668" s="103">
        <v>2.3397000000000001E-2</v>
      </c>
    </row>
    <row r="3669" spans="4:11" ht="15.75" customHeight="1" x14ac:dyDescent="0.25">
      <c r="D3669" s="33"/>
      <c r="E3669" s="33"/>
      <c r="F3669" s="81">
        <v>41869</v>
      </c>
      <c r="G3669" s="103">
        <v>4.1539999999999997E-3</v>
      </c>
      <c r="H3669" s="103">
        <v>8.856000000000001E-3</v>
      </c>
      <c r="I3669" s="103">
        <v>1.5739E-2</v>
      </c>
      <c r="J3669" s="103">
        <v>2.0390999999999999E-2</v>
      </c>
      <c r="K3669" s="103">
        <v>2.3927E-2</v>
      </c>
    </row>
    <row r="3670" spans="4:11" ht="15.75" customHeight="1" x14ac:dyDescent="0.25">
      <c r="D3670" s="33"/>
      <c r="E3670" s="33"/>
      <c r="F3670" s="81">
        <v>41870</v>
      </c>
      <c r="G3670" s="103">
        <v>4.2729999999999999E-3</v>
      </c>
      <c r="H3670" s="103">
        <v>8.9090000000000003E-3</v>
      </c>
      <c r="I3670" s="103">
        <v>1.5754999999999998E-2</v>
      </c>
      <c r="J3670" s="103">
        <v>2.0390000000000002E-2</v>
      </c>
      <c r="K3670" s="103">
        <v>2.3997000000000001E-2</v>
      </c>
    </row>
    <row r="3671" spans="4:11" ht="15.75" customHeight="1" x14ac:dyDescent="0.25">
      <c r="D3671" s="33"/>
      <c r="E3671" s="33"/>
      <c r="F3671" s="81">
        <v>41871</v>
      </c>
      <c r="G3671" s="103">
        <v>4.7169999999999998E-3</v>
      </c>
      <c r="H3671" s="103">
        <v>9.4149999999999998E-3</v>
      </c>
      <c r="I3671" s="103">
        <v>1.6298999999999998E-2</v>
      </c>
      <c r="J3671" s="103">
        <v>2.0823000000000001E-2</v>
      </c>
      <c r="K3671" s="103">
        <v>2.4264000000000001E-2</v>
      </c>
    </row>
    <row r="3672" spans="4:11" ht="15.75" customHeight="1" x14ac:dyDescent="0.25">
      <c r="D3672" s="33"/>
      <c r="E3672" s="33"/>
      <c r="F3672" s="81">
        <v>41872</v>
      </c>
      <c r="G3672" s="103">
        <v>4.6760000000000005E-3</v>
      </c>
      <c r="H3672" s="103">
        <v>9.3629999999999998E-3</v>
      </c>
      <c r="I3672" s="103">
        <v>1.6298999999999998E-2</v>
      </c>
      <c r="J3672" s="103">
        <v>2.0726000000000001E-2</v>
      </c>
      <c r="K3672" s="103">
        <v>2.4067999999999999E-2</v>
      </c>
    </row>
    <row r="3673" spans="4:11" ht="15.75" customHeight="1" x14ac:dyDescent="0.25">
      <c r="D3673" s="33"/>
      <c r="E3673" s="33"/>
      <c r="F3673" s="81">
        <v>41873</v>
      </c>
      <c r="G3673" s="103">
        <v>4.9180000000000005E-3</v>
      </c>
      <c r="H3673" s="103">
        <v>9.6579999999999999E-3</v>
      </c>
      <c r="I3673" s="103">
        <v>1.6597000000000001E-2</v>
      </c>
      <c r="J3673" s="103">
        <v>2.0868999999999999E-2</v>
      </c>
      <c r="K3673" s="103">
        <v>2.4024E-2</v>
      </c>
    </row>
    <row r="3674" spans="4:11" ht="15.75" customHeight="1" x14ac:dyDescent="0.25">
      <c r="D3674" s="33"/>
      <c r="E3674" s="33"/>
      <c r="F3674" s="81">
        <v>41876</v>
      </c>
      <c r="G3674" s="103">
        <v>5.0000000000000001E-3</v>
      </c>
      <c r="H3674" s="103">
        <v>9.7660000000000004E-3</v>
      </c>
      <c r="I3674" s="103">
        <v>1.6647000000000002E-2</v>
      </c>
      <c r="J3674" s="103">
        <v>2.0722999999999998E-2</v>
      </c>
      <c r="K3674" s="103">
        <v>2.3820000000000001E-2</v>
      </c>
    </row>
    <row r="3675" spans="4:11" ht="15.75" customHeight="1" x14ac:dyDescent="0.25">
      <c r="D3675" s="33"/>
      <c r="E3675" s="33"/>
      <c r="F3675" s="81">
        <v>41877</v>
      </c>
      <c r="G3675" s="103">
        <v>4.9180000000000005E-3</v>
      </c>
      <c r="H3675" s="103">
        <v>9.6330000000000009E-3</v>
      </c>
      <c r="I3675" s="103">
        <v>1.6597000000000001E-2</v>
      </c>
      <c r="J3675" s="103">
        <v>2.0747000000000002E-2</v>
      </c>
      <c r="K3675" s="103">
        <v>2.3961999999999997E-2</v>
      </c>
    </row>
    <row r="3676" spans="4:11" ht="15.75" customHeight="1" x14ac:dyDescent="0.25">
      <c r="D3676" s="33"/>
      <c r="E3676" s="33"/>
      <c r="F3676" s="81">
        <v>41878</v>
      </c>
      <c r="G3676" s="103">
        <v>5.1180000000000002E-3</v>
      </c>
      <c r="H3676" s="103">
        <v>9.5270000000000007E-3</v>
      </c>
      <c r="I3676" s="103">
        <v>1.6382000000000001E-2</v>
      </c>
      <c r="J3676" s="103">
        <v>2.0432000000000002E-2</v>
      </c>
      <c r="K3676" s="103">
        <v>2.3573E-2</v>
      </c>
    </row>
    <row r="3677" spans="4:11" ht="15.75" customHeight="1" x14ac:dyDescent="0.25">
      <c r="D3677" s="33"/>
      <c r="E3677" s="33"/>
      <c r="F3677" s="81">
        <v>41879</v>
      </c>
      <c r="G3677" s="103">
        <v>5.0000000000000001E-3</v>
      </c>
      <c r="H3677" s="103">
        <v>9.3659999999999993E-3</v>
      </c>
      <c r="I3677" s="103">
        <v>1.6315E-2</v>
      </c>
      <c r="J3677" s="103">
        <v>2.019E-2</v>
      </c>
      <c r="K3677" s="103">
        <v>2.3361E-2</v>
      </c>
    </row>
    <row r="3678" spans="4:11" ht="15.75" customHeight="1" x14ac:dyDescent="0.25">
      <c r="D3678" s="33"/>
      <c r="E3678" s="33"/>
      <c r="F3678" s="81">
        <v>41880</v>
      </c>
      <c r="G3678" s="103">
        <v>4.8820000000000001E-3</v>
      </c>
      <c r="H3678" s="103">
        <v>9.2879999999999994E-3</v>
      </c>
      <c r="I3678" s="103">
        <v>1.6250000000000001E-2</v>
      </c>
      <c r="J3678" s="103">
        <v>2.0409E-2</v>
      </c>
      <c r="K3678" s="103">
        <v>2.3431E-2</v>
      </c>
    </row>
    <row r="3679" spans="4:11" ht="15.75" customHeight="1" x14ac:dyDescent="0.25">
      <c r="D3679" s="33"/>
      <c r="E3679" s="33"/>
      <c r="F3679" s="81">
        <v>41884</v>
      </c>
      <c r="G3679" s="103">
        <v>5.2370000000000003E-3</v>
      </c>
      <c r="H3679" s="103">
        <v>9.6930000000000002E-3</v>
      </c>
      <c r="I3679" s="103">
        <v>1.6840000000000001E-2</v>
      </c>
      <c r="J3679" s="103">
        <v>2.1111000000000001E-2</v>
      </c>
      <c r="K3679" s="103">
        <v>2.4211E-2</v>
      </c>
    </row>
    <row r="3680" spans="4:11" ht="15.75" customHeight="1" x14ac:dyDescent="0.25">
      <c r="D3680" s="33"/>
      <c r="E3680" s="33"/>
      <c r="F3680" s="81">
        <v>41885</v>
      </c>
      <c r="G3680" s="103">
        <v>5.1580000000000003E-3</v>
      </c>
      <c r="H3680" s="103">
        <v>9.5849999999999998E-3</v>
      </c>
      <c r="I3680" s="103">
        <v>1.6725E-2</v>
      </c>
      <c r="J3680" s="103">
        <v>2.0965999999999999E-2</v>
      </c>
      <c r="K3680" s="103">
        <v>2.3961999999999997E-2</v>
      </c>
    </row>
    <row r="3681" spans="4:11" ht="15.75" customHeight="1" x14ac:dyDescent="0.25">
      <c r="D3681" s="33"/>
      <c r="E3681" s="33"/>
      <c r="F3681" s="81">
        <v>41886</v>
      </c>
      <c r="G3681" s="103">
        <v>5.3169999999999997E-3</v>
      </c>
      <c r="H3681" s="103">
        <v>9.8300000000000002E-3</v>
      </c>
      <c r="I3681" s="103">
        <v>1.712E-2</v>
      </c>
      <c r="J3681" s="103">
        <v>2.1451999999999999E-2</v>
      </c>
      <c r="K3681" s="103">
        <v>2.4497000000000001E-2</v>
      </c>
    </row>
    <row r="3682" spans="4:11" ht="15.75" customHeight="1" x14ac:dyDescent="0.25">
      <c r="D3682" s="33"/>
      <c r="E3682" s="33"/>
      <c r="F3682" s="81">
        <v>41887</v>
      </c>
      <c r="G3682" s="103">
        <v>5.0790000000000002E-3</v>
      </c>
      <c r="H3682" s="103">
        <v>9.6159999999999995E-3</v>
      </c>
      <c r="I3682" s="103">
        <v>1.6923000000000001E-2</v>
      </c>
      <c r="J3682" s="103">
        <v>2.138E-2</v>
      </c>
      <c r="K3682" s="103">
        <v>2.4586999999999998E-2</v>
      </c>
    </row>
    <row r="3683" spans="4:11" ht="15.75" customHeight="1" x14ac:dyDescent="0.25">
      <c r="D3683" s="33"/>
      <c r="E3683" s="33"/>
      <c r="F3683" s="81">
        <v>41890</v>
      </c>
      <c r="G3683" s="103">
        <v>5.2790000000000007E-3</v>
      </c>
      <c r="H3683" s="103">
        <v>9.9419999999999994E-3</v>
      </c>
      <c r="I3683" s="103">
        <v>1.7186999999999997E-2</v>
      </c>
      <c r="J3683" s="103">
        <v>2.1551000000000001E-2</v>
      </c>
      <c r="K3683" s="103">
        <v>2.4712000000000001E-2</v>
      </c>
    </row>
    <row r="3684" spans="4:11" ht="15.75" customHeight="1" x14ac:dyDescent="0.25">
      <c r="D3684" s="33"/>
      <c r="E3684" s="33"/>
      <c r="F3684" s="81">
        <v>41891</v>
      </c>
      <c r="G3684" s="103">
        <v>5.5579999999999996E-3</v>
      </c>
      <c r="H3684" s="103">
        <v>1.0350999999999999E-2</v>
      </c>
      <c r="I3684" s="103">
        <v>1.7617000000000001E-2</v>
      </c>
      <c r="J3684" s="103">
        <v>2.1918000000000003E-2</v>
      </c>
      <c r="K3684" s="103">
        <v>2.5035999999999999E-2</v>
      </c>
    </row>
    <row r="3685" spans="4:11" ht="15.75" customHeight="1" x14ac:dyDescent="0.25">
      <c r="D3685" s="33"/>
      <c r="E3685" s="33"/>
      <c r="F3685" s="81">
        <v>41892</v>
      </c>
      <c r="G3685" s="103">
        <v>5.679E-3</v>
      </c>
      <c r="H3685" s="103">
        <v>1.0823000000000001E-2</v>
      </c>
      <c r="I3685" s="103">
        <v>1.7883E-2</v>
      </c>
      <c r="J3685" s="103">
        <v>2.2237E-2</v>
      </c>
      <c r="K3685" s="103">
        <v>2.5413999999999999E-2</v>
      </c>
    </row>
    <row r="3686" spans="4:11" ht="15.75" customHeight="1" x14ac:dyDescent="0.25">
      <c r="D3686" s="33"/>
      <c r="E3686" s="33"/>
      <c r="F3686" s="81">
        <v>41893</v>
      </c>
      <c r="G3686" s="103">
        <v>5.6000000000000008E-3</v>
      </c>
      <c r="H3686" s="103">
        <v>1.0743000000000001E-2</v>
      </c>
      <c r="I3686" s="103">
        <v>1.7884000000000001E-2</v>
      </c>
      <c r="J3686" s="103">
        <v>2.2263000000000002E-2</v>
      </c>
      <c r="K3686" s="103">
        <v>2.5495999999999998E-2</v>
      </c>
    </row>
    <row r="3687" spans="4:11" ht="15.75" customHeight="1" x14ac:dyDescent="0.25">
      <c r="D3687" s="33"/>
      <c r="E3687" s="33"/>
      <c r="F3687" s="81">
        <v>41894</v>
      </c>
      <c r="G3687" s="103">
        <v>5.6020000000000002E-3</v>
      </c>
      <c r="H3687" s="103">
        <v>1.0795999999999998E-2</v>
      </c>
      <c r="I3687" s="103">
        <v>1.8169000000000001E-2</v>
      </c>
      <c r="J3687" s="103">
        <v>2.2807000000000001E-2</v>
      </c>
      <c r="K3687" s="103">
        <v>2.6105E-2</v>
      </c>
    </row>
    <row r="3688" spans="4:11" ht="15.75" customHeight="1" x14ac:dyDescent="0.25">
      <c r="D3688" s="33"/>
      <c r="E3688" s="33"/>
      <c r="F3688" s="81">
        <v>41897</v>
      </c>
      <c r="G3688" s="103">
        <v>5.4020000000000006E-3</v>
      </c>
      <c r="H3688" s="103">
        <v>1.0530999999999999E-2</v>
      </c>
      <c r="I3688" s="103">
        <v>1.7870999999999998E-2</v>
      </c>
      <c r="J3688" s="103">
        <v>2.2561000000000001E-2</v>
      </c>
      <c r="K3688" s="103">
        <v>2.5886999999999997E-2</v>
      </c>
    </row>
    <row r="3689" spans="4:11" ht="15.75" customHeight="1" x14ac:dyDescent="0.25">
      <c r="D3689" s="33"/>
      <c r="E3689" s="33"/>
      <c r="F3689" s="81">
        <v>41898</v>
      </c>
      <c r="G3689" s="103">
        <v>5.3620000000000004E-3</v>
      </c>
      <c r="H3689" s="103">
        <v>1.0451999999999999E-2</v>
      </c>
      <c r="I3689" s="103">
        <v>1.7738E-2</v>
      </c>
      <c r="J3689" s="103">
        <v>2.2536999999999998E-2</v>
      </c>
      <c r="K3689" s="103">
        <v>2.5923999999999999E-2</v>
      </c>
    </row>
    <row r="3690" spans="4:11" ht="15.75" customHeight="1" x14ac:dyDescent="0.25">
      <c r="D3690" s="33"/>
      <c r="E3690" s="33"/>
      <c r="F3690" s="81">
        <v>41899</v>
      </c>
      <c r="G3690" s="103">
        <v>5.6860000000000001E-3</v>
      </c>
      <c r="H3690" s="103">
        <v>1.0985E-2</v>
      </c>
      <c r="I3690" s="103">
        <v>1.8305000000000002E-2</v>
      </c>
      <c r="J3690" s="103">
        <v>2.3007E-2</v>
      </c>
      <c r="K3690" s="103">
        <v>2.6198000000000003E-2</v>
      </c>
    </row>
    <row r="3691" spans="4:11" ht="15.75" customHeight="1" x14ac:dyDescent="0.25">
      <c r="D3691" s="33"/>
      <c r="E3691" s="33"/>
      <c r="F3691" s="81">
        <v>41900</v>
      </c>
      <c r="G3691" s="103">
        <v>5.6059999999999999E-3</v>
      </c>
      <c r="H3691" s="103">
        <v>1.0931999999999999E-2</v>
      </c>
      <c r="I3691" s="103">
        <v>1.8305999999999999E-2</v>
      </c>
      <c r="J3691" s="103">
        <v>2.3033000000000001E-2</v>
      </c>
      <c r="K3691" s="103">
        <v>2.6143999999999997E-2</v>
      </c>
    </row>
    <row r="3692" spans="4:11" ht="15.75" customHeight="1" x14ac:dyDescent="0.25">
      <c r="D3692" s="33"/>
      <c r="E3692" s="33"/>
      <c r="F3692" s="81">
        <v>41901</v>
      </c>
      <c r="G3692" s="103">
        <v>5.6489999999999995E-3</v>
      </c>
      <c r="H3692" s="103">
        <v>1.0853999999999999E-2</v>
      </c>
      <c r="I3692" s="103">
        <v>1.8109E-2</v>
      </c>
      <c r="J3692" s="103">
        <v>2.2738999999999999E-2</v>
      </c>
      <c r="K3692" s="103">
        <v>2.5745000000000001E-2</v>
      </c>
    </row>
    <row r="3693" spans="4:11" ht="15.75" customHeight="1" x14ac:dyDescent="0.25">
      <c r="D3693" s="33"/>
      <c r="E3693" s="33"/>
      <c r="F3693" s="81">
        <v>41904</v>
      </c>
      <c r="G3693" s="103">
        <v>5.4869999999999997E-3</v>
      </c>
      <c r="H3693" s="103">
        <v>1.0588E-2</v>
      </c>
      <c r="I3693" s="103">
        <v>1.7809999999999999E-2</v>
      </c>
      <c r="J3693" s="103">
        <v>2.2492999999999999E-2</v>
      </c>
      <c r="K3693" s="103">
        <v>2.5636000000000003E-2</v>
      </c>
    </row>
    <row r="3694" spans="4:11" ht="15.75" customHeight="1" x14ac:dyDescent="0.25">
      <c r="D3694" s="33"/>
      <c r="E3694" s="33"/>
      <c r="F3694" s="81">
        <v>41905</v>
      </c>
      <c r="G3694" s="103">
        <v>5.3659999999999992E-3</v>
      </c>
      <c r="H3694" s="103">
        <v>1.0428E-2</v>
      </c>
      <c r="I3694" s="103">
        <v>1.7576999999999999E-2</v>
      </c>
      <c r="J3694" s="103">
        <v>2.2149000000000002E-2</v>
      </c>
      <c r="K3694" s="103">
        <v>2.5274999999999999E-2</v>
      </c>
    </row>
    <row r="3695" spans="4:11" ht="15.75" customHeight="1" x14ac:dyDescent="0.25">
      <c r="D3695" s="33"/>
      <c r="E3695" s="33"/>
      <c r="F3695" s="81">
        <v>41906</v>
      </c>
      <c r="G3695" s="103">
        <v>5.8659999999999997E-3</v>
      </c>
      <c r="H3695" s="103">
        <v>1.0642E-2</v>
      </c>
      <c r="I3695" s="103">
        <v>1.7944999999999999E-2</v>
      </c>
      <c r="J3695" s="103">
        <v>2.2545000000000003E-2</v>
      </c>
      <c r="K3695" s="103">
        <v>2.5637E-2</v>
      </c>
    </row>
    <row r="3696" spans="4:11" ht="15.75" customHeight="1" x14ac:dyDescent="0.25">
      <c r="D3696" s="33"/>
      <c r="E3696" s="33"/>
      <c r="F3696" s="81">
        <v>41907</v>
      </c>
      <c r="G3696" s="103">
        <v>5.5110000000000003E-3</v>
      </c>
      <c r="H3696" s="103">
        <v>1.0160000000000001E-2</v>
      </c>
      <c r="I3696" s="103">
        <v>1.7516E-2</v>
      </c>
      <c r="J3696" s="103">
        <v>2.1905000000000001E-2</v>
      </c>
      <c r="K3696" s="103">
        <v>2.5022000000000003E-2</v>
      </c>
    </row>
    <row r="3697" spans="4:11" ht="15.75" customHeight="1" x14ac:dyDescent="0.25">
      <c r="D3697" s="33"/>
      <c r="E3697" s="33"/>
      <c r="F3697" s="81">
        <v>41908</v>
      </c>
      <c r="G3697" s="103">
        <v>5.7479999999999996E-3</v>
      </c>
      <c r="H3697" s="103">
        <v>1.0591E-2</v>
      </c>
      <c r="I3697" s="103">
        <v>1.7958999999999999E-2</v>
      </c>
      <c r="J3697" s="103">
        <v>2.2414E-2</v>
      </c>
      <c r="K3697" s="103">
        <v>2.5276E-2</v>
      </c>
    </row>
    <row r="3698" spans="4:11" ht="15.75" customHeight="1" x14ac:dyDescent="0.25">
      <c r="D3698" s="33"/>
      <c r="E3698" s="33"/>
      <c r="F3698" s="81">
        <v>41911</v>
      </c>
      <c r="G3698" s="103">
        <v>5.7079999999999995E-3</v>
      </c>
      <c r="H3698" s="103">
        <v>1.0322E-2</v>
      </c>
      <c r="I3698" s="103">
        <v>1.7565999999999998E-2</v>
      </c>
      <c r="J3698" s="103">
        <v>2.1975999999999999E-2</v>
      </c>
      <c r="K3698" s="103">
        <v>2.4771000000000001E-2</v>
      </c>
    </row>
    <row r="3699" spans="4:11" ht="15.75" customHeight="1" x14ac:dyDescent="0.25">
      <c r="D3699" s="33"/>
      <c r="E3699" s="33"/>
      <c r="F3699" s="81">
        <v>41912</v>
      </c>
      <c r="G3699" s="103">
        <v>5.6699999999999997E-3</v>
      </c>
      <c r="H3699" s="103">
        <v>1.0376000000000002E-2</v>
      </c>
      <c r="I3699" s="103">
        <v>1.7565999999999998E-2</v>
      </c>
      <c r="J3699" s="103">
        <v>2.2025000000000003E-2</v>
      </c>
      <c r="K3699" s="103">
        <v>2.4888E-2</v>
      </c>
    </row>
    <row r="3700" spans="4:11" ht="15.75" customHeight="1" x14ac:dyDescent="0.25">
      <c r="D3700" s="33"/>
      <c r="E3700" s="33"/>
      <c r="F3700" s="81">
        <v>41913</v>
      </c>
      <c r="G3700" s="103">
        <v>5.1580000000000003E-3</v>
      </c>
      <c r="H3700" s="103">
        <v>9.7040000000000008E-3</v>
      </c>
      <c r="I3700" s="103">
        <v>1.6698000000000001E-2</v>
      </c>
      <c r="J3700" s="103">
        <v>2.1009000000000003E-2</v>
      </c>
      <c r="K3700" s="103">
        <v>2.3856000000000002E-2</v>
      </c>
    </row>
    <row r="3701" spans="4:11" ht="15.75" customHeight="1" x14ac:dyDescent="0.25">
      <c r="D3701" s="33"/>
      <c r="E3701" s="33"/>
      <c r="F3701" s="81">
        <v>41914</v>
      </c>
      <c r="G3701" s="103">
        <v>5.2370000000000003E-3</v>
      </c>
      <c r="H3701" s="103">
        <v>9.784000000000001E-3</v>
      </c>
      <c r="I3701" s="103">
        <v>1.6845000000000002E-2</v>
      </c>
      <c r="J3701" s="103">
        <v>2.1297999999999997E-2</v>
      </c>
      <c r="K3701" s="103">
        <v>2.4249999999999997E-2</v>
      </c>
    </row>
    <row r="3702" spans="4:11" ht="15.75" customHeight="1" x14ac:dyDescent="0.25">
      <c r="D3702" s="33"/>
      <c r="E3702" s="33"/>
      <c r="F3702" s="81">
        <v>41915</v>
      </c>
      <c r="G3702" s="103">
        <v>5.5750000000000001E-3</v>
      </c>
      <c r="H3702" s="103">
        <v>1.0297000000000001E-2</v>
      </c>
      <c r="I3702" s="103">
        <v>1.7219999999999999E-2</v>
      </c>
      <c r="J3702" s="103">
        <v>2.1516E-2</v>
      </c>
      <c r="K3702" s="103">
        <v>2.4340000000000001E-2</v>
      </c>
    </row>
    <row r="3703" spans="4:11" ht="15.75" customHeight="1" x14ac:dyDescent="0.25">
      <c r="D3703" s="33"/>
      <c r="E3703" s="33"/>
      <c r="F3703" s="81">
        <v>41918</v>
      </c>
      <c r="G3703" s="103">
        <v>5.3180000000000007E-3</v>
      </c>
      <c r="H3703" s="103">
        <v>9.9450000000000007E-3</v>
      </c>
      <c r="I3703" s="103">
        <v>1.6924999999999999E-2</v>
      </c>
      <c r="J3703" s="103">
        <v>2.1274000000000001E-2</v>
      </c>
      <c r="K3703" s="103">
        <v>2.4195999999999999E-2</v>
      </c>
    </row>
    <row r="3704" spans="4:11" ht="15.75" customHeight="1" x14ac:dyDescent="0.25">
      <c r="D3704" s="33"/>
      <c r="E3704" s="33"/>
      <c r="F3704" s="81">
        <v>41919</v>
      </c>
      <c r="G3704" s="103">
        <v>5.0400000000000002E-3</v>
      </c>
      <c r="H3704" s="103">
        <v>9.4320000000000011E-3</v>
      </c>
      <c r="I3704" s="103">
        <v>1.6220999999999999E-2</v>
      </c>
      <c r="J3704" s="103">
        <v>2.0476999999999999E-2</v>
      </c>
      <c r="K3704" s="103">
        <v>2.3391000000000002E-2</v>
      </c>
    </row>
    <row r="3705" spans="4:11" ht="15.75" customHeight="1" x14ac:dyDescent="0.25">
      <c r="D3705" s="33"/>
      <c r="E3705" s="33"/>
      <c r="F3705" s="81">
        <v>41920</v>
      </c>
      <c r="G3705" s="103">
        <v>4.483E-3</v>
      </c>
      <c r="H3705" s="103">
        <v>9.0150000000000004E-3</v>
      </c>
      <c r="I3705" s="103">
        <v>1.5502E-2</v>
      </c>
      <c r="J3705" s="103">
        <v>1.9972E-2</v>
      </c>
      <c r="K3705" s="103">
        <v>2.3212999999999998E-2</v>
      </c>
    </row>
    <row r="3706" spans="4:11" ht="15.75" customHeight="1" x14ac:dyDescent="0.25">
      <c r="D3706" s="33"/>
      <c r="E3706" s="33"/>
      <c r="F3706" s="81">
        <v>41921</v>
      </c>
      <c r="G3706" s="103">
        <v>4.4030000000000007E-3</v>
      </c>
      <c r="H3706" s="103">
        <v>9.0410000000000004E-3</v>
      </c>
      <c r="I3706" s="103">
        <v>1.5598000000000001E-2</v>
      </c>
      <c r="J3706" s="103">
        <v>1.9971000000000003E-2</v>
      </c>
      <c r="K3706" s="103">
        <v>2.3133000000000001E-2</v>
      </c>
    </row>
    <row r="3707" spans="4:11" ht="15.75" customHeight="1" x14ac:dyDescent="0.25">
      <c r="D3707" s="33"/>
      <c r="E3707" s="33"/>
      <c r="F3707" s="81">
        <v>41922</v>
      </c>
      <c r="G3707" s="103">
        <v>4.2389999999999997E-3</v>
      </c>
      <c r="H3707" s="103">
        <v>8.7760000000000008E-3</v>
      </c>
      <c r="I3707" s="103">
        <v>1.5317000000000001E-2</v>
      </c>
      <c r="J3707" s="103">
        <v>1.9681000000000001E-2</v>
      </c>
      <c r="K3707" s="103">
        <v>2.2804000000000001E-2</v>
      </c>
    </row>
    <row r="3708" spans="4:11" ht="15.75" customHeight="1" x14ac:dyDescent="0.25">
      <c r="D3708" s="33"/>
      <c r="E3708" s="33"/>
      <c r="F3708" s="81">
        <v>41926</v>
      </c>
      <c r="G3708" s="103">
        <v>3.6780000000000003E-3</v>
      </c>
      <c r="H3708" s="103">
        <v>7.9839999999999998E-3</v>
      </c>
      <c r="I3708" s="103">
        <v>1.4403999999999998E-2</v>
      </c>
      <c r="J3708" s="103">
        <v>1.8772E-2</v>
      </c>
      <c r="K3708" s="103">
        <v>2.1972999999999999E-2</v>
      </c>
    </row>
    <row r="3709" spans="4:11" ht="15.75" customHeight="1" x14ac:dyDescent="0.25">
      <c r="D3709" s="33"/>
      <c r="E3709" s="33"/>
      <c r="F3709" s="81">
        <v>41927</v>
      </c>
      <c r="G3709" s="103">
        <v>3.0759999999999997E-3</v>
      </c>
      <c r="H3709" s="103">
        <v>7.1140000000000005E-3</v>
      </c>
      <c r="I3709" s="103">
        <v>1.3429E-2</v>
      </c>
      <c r="J3709" s="103">
        <v>1.7891000000000001E-2</v>
      </c>
      <c r="K3709" s="103">
        <v>2.1358000000000002E-2</v>
      </c>
    </row>
    <row r="3710" spans="4:11" ht="15.75" customHeight="1" x14ac:dyDescent="0.25">
      <c r="D3710" s="33"/>
      <c r="E3710" s="33"/>
      <c r="F3710" s="81">
        <v>41928</v>
      </c>
      <c r="G3710" s="103">
        <v>3.4329999999999999E-3</v>
      </c>
      <c r="H3710" s="103">
        <v>7.5599999999999999E-3</v>
      </c>
      <c r="I3710" s="103">
        <v>1.3798999999999999E-2</v>
      </c>
      <c r="J3710" s="103">
        <v>1.8198000000000002E-2</v>
      </c>
      <c r="K3710" s="103">
        <v>2.1558999999999998E-2</v>
      </c>
    </row>
    <row r="3711" spans="4:11" ht="15.75" customHeight="1" x14ac:dyDescent="0.25">
      <c r="D3711" s="33"/>
      <c r="E3711" s="33"/>
      <c r="F3711" s="81">
        <v>41929</v>
      </c>
      <c r="G3711" s="103">
        <v>3.7090000000000001E-3</v>
      </c>
      <c r="H3711" s="103">
        <v>7.8480000000000008E-3</v>
      </c>
      <c r="I3711" s="103">
        <v>1.4151E-2</v>
      </c>
      <c r="J3711" s="103">
        <v>1.8575999999999999E-2</v>
      </c>
      <c r="K3711" s="103">
        <v>2.1936000000000001E-2</v>
      </c>
    </row>
    <row r="3712" spans="4:11" ht="15.75" customHeight="1" x14ac:dyDescent="0.25">
      <c r="D3712" s="33"/>
      <c r="E3712" s="33"/>
      <c r="F3712" s="81">
        <v>41932</v>
      </c>
      <c r="G3712" s="103">
        <v>3.5049999999999999E-3</v>
      </c>
      <c r="H3712" s="103">
        <v>7.6880000000000004E-3</v>
      </c>
      <c r="I3712" s="103">
        <v>1.4052E-2</v>
      </c>
      <c r="J3712" s="103">
        <v>1.8527000000000002E-2</v>
      </c>
      <c r="K3712" s="103">
        <v>2.1909000000000001E-2</v>
      </c>
    </row>
    <row r="3713" spans="4:11" ht="15.75" customHeight="1" x14ac:dyDescent="0.25">
      <c r="D3713" s="33"/>
      <c r="E3713" s="33"/>
      <c r="F3713" s="81">
        <v>41933</v>
      </c>
      <c r="G3713" s="103">
        <v>3.6240000000000001E-3</v>
      </c>
      <c r="H3713" s="103">
        <v>7.7400000000000004E-3</v>
      </c>
      <c r="I3713" s="103">
        <v>1.4277999999999999E-2</v>
      </c>
      <c r="J3713" s="103">
        <v>1.8789E-2</v>
      </c>
      <c r="K3713" s="103">
        <v>2.2216999999999997E-2</v>
      </c>
    </row>
    <row r="3714" spans="4:11" ht="15.75" customHeight="1" x14ac:dyDescent="0.25">
      <c r="D3714" s="33"/>
      <c r="E3714" s="33"/>
      <c r="F3714" s="81">
        <v>41934</v>
      </c>
      <c r="G3714" s="103">
        <v>3.5820000000000001E-3</v>
      </c>
      <c r="H3714" s="103">
        <v>7.6859999999999993E-3</v>
      </c>
      <c r="I3714" s="103">
        <v>1.426E-2</v>
      </c>
      <c r="J3714" s="103">
        <v>1.8763999999999999E-2</v>
      </c>
      <c r="K3714" s="103">
        <v>2.2164000000000003E-2</v>
      </c>
    </row>
    <row r="3715" spans="4:11" ht="15.75" customHeight="1" x14ac:dyDescent="0.25">
      <c r="D3715" s="33"/>
      <c r="E3715" s="33"/>
      <c r="F3715" s="81">
        <v>41935</v>
      </c>
      <c r="G3715" s="103">
        <v>3.8629999999999997E-3</v>
      </c>
      <c r="H3715" s="103">
        <v>8.1910000000000004E-3</v>
      </c>
      <c r="I3715" s="103">
        <v>1.4927999999999999E-2</v>
      </c>
      <c r="J3715" s="103">
        <v>1.9386E-2</v>
      </c>
      <c r="K3715" s="103">
        <v>2.2712E-2</v>
      </c>
    </row>
    <row r="3716" spans="4:11" ht="15.75" customHeight="1" x14ac:dyDescent="0.25">
      <c r="D3716" s="33"/>
      <c r="E3716" s="33"/>
      <c r="F3716" s="81">
        <v>41936</v>
      </c>
      <c r="G3716" s="103">
        <v>3.859E-3</v>
      </c>
      <c r="H3716" s="103">
        <v>8.1359999999999991E-3</v>
      </c>
      <c r="I3716" s="103">
        <v>1.4956000000000001E-2</v>
      </c>
      <c r="J3716" s="103">
        <v>1.9408000000000002E-2</v>
      </c>
      <c r="K3716" s="103">
        <v>2.2685E-2</v>
      </c>
    </row>
    <row r="3717" spans="4:11" ht="15.75" customHeight="1" x14ac:dyDescent="0.25">
      <c r="D3717" s="33"/>
      <c r="E3717" s="33"/>
      <c r="F3717" s="81">
        <v>41939</v>
      </c>
      <c r="G3717" s="103">
        <v>3.8159999999999999E-3</v>
      </c>
      <c r="H3717" s="103">
        <v>8.0549999999999997E-3</v>
      </c>
      <c r="I3717" s="103">
        <v>1.4873000000000001E-2</v>
      </c>
      <c r="J3717" s="103">
        <v>1.9311000000000002E-2</v>
      </c>
      <c r="K3717" s="103">
        <v>2.2605E-2</v>
      </c>
    </row>
    <row r="3718" spans="4:11" ht="15.75" customHeight="1" x14ac:dyDescent="0.25">
      <c r="D3718" s="33"/>
      <c r="E3718" s="33"/>
      <c r="F3718" s="81">
        <v>41940</v>
      </c>
      <c r="G3718" s="103">
        <v>3.9369999999999995E-3</v>
      </c>
      <c r="H3718" s="103">
        <v>8.2950000000000003E-3</v>
      </c>
      <c r="I3718" s="103">
        <v>1.5151E-2</v>
      </c>
      <c r="J3718" s="103">
        <v>1.9648000000000002E-2</v>
      </c>
      <c r="K3718" s="103">
        <v>2.2959999999999998E-2</v>
      </c>
    </row>
    <row r="3719" spans="4:11" ht="15.75" customHeight="1" x14ac:dyDescent="0.25">
      <c r="D3719" s="33"/>
      <c r="E3719" s="33"/>
      <c r="F3719" s="81">
        <v>41941</v>
      </c>
      <c r="G3719" s="103">
        <v>4.8110000000000002E-3</v>
      </c>
      <c r="H3719" s="103">
        <v>9.018E-3</v>
      </c>
      <c r="I3719" s="103">
        <v>1.5841000000000001E-2</v>
      </c>
      <c r="J3719" s="103">
        <v>2.0106000000000002E-2</v>
      </c>
      <c r="K3719" s="103">
        <v>2.3174E-2</v>
      </c>
    </row>
    <row r="3720" spans="4:11" ht="15.75" customHeight="1" x14ac:dyDescent="0.25">
      <c r="D3720" s="33"/>
      <c r="E3720" s="33"/>
      <c r="F3720" s="81">
        <v>41942</v>
      </c>
      <c r="G3720" s="103">
        <v>4.6930000000000001E-3</v>
      </c>
      <c r="H3720" s="103">
        <v>8.8839999999999995E-3</v>
      </c>
      <c r="I3720" s="103">
        <v>1.5717999999999999E-2</v>
      </c>
      <c r="J3720" s="103">
        <v>1.9961E-2</v>
      </c>
      <c r="K3720" s="103">
        <v>2.3058000000000002E-2</v>
      </c>
    </row>
    <row r="3721" spans="4:11" ht="15.75" customHeight="1" x14ac:dyDescent="0.25">
      <c r="D3721" s="33"/>
      <c r="E3721" s="33"/>
      <c r="F3721" s="81">
        <v>41943</v>
      </c>
      <c r="G3721" s="103">
        <v>4.914E-3</v>
      </c>
      <c r="H3721" s="103">
        <v>9.2069999999999999E-3</v>
      </c>
      <c r="I3721" s="103">
        <v>1.6094999999999998E-2</v>
      </c>
      <c r="J3721" s="103">
        <v>2.0385E-2</v>
      </c>
      <c r="K3721" s="103">
        <v>2.3353000000000002E-2</v>
      </c>
    </row>
    <row r="3722" spans="4:11" ht="15.75" customHeight="1" x14ac:dyDescent="0.25">
      <c r="D3722" s="33"/>
      <c r="E3722" s="33"/>
      <c r="F3722" s="81">
        <v>41946</v>
      </c>
      <c r="G3722" s="103">
        <v>5.1139999999999996E-3</v>
      </c>
      <c r="H3722" s="103">
        <v>9.3969999999999991E-3</v>
      </c>
      <c r="I3722" s="103">
        <v>1.6277E-2</v>
      </c>
      <c r="J3722" s="103">
        <v>2.0482E-2</v>
      </c>
      <c r="K3722" s="103">
        <v>2.3424999999999998E-2</v>
      </c>
    </row>
    <row r="3723" spans="4:11" ht="15.75" customHeight="1" x14ac:dyDescent="0.25">
      <c r="D3723" s="33"/>
      <c r="E3723" s="33"/>
      <c r="F3723" s="81">
        <v>41947</v>
      </c>
      <c r="G3723" s="103">
        <v>5.1160000000000008E-3</v>
      </c>
      <c r="H3723" s="103">
        <v>9.4240000000000001E-3</v>
      </c>
      <c r="I3723" s="103">
        <v>1.6244000000000001E-2</v>
      </c>
      <c r="J3723" s="103">
        <v>2.0434000000000001E-2</v>
      </c>
      <c r="K3723" s="103">
        <v>2.3334999999999998E-2</v>
      </c>
    </row>
    <row r="3724" spans="4:11" ht="15.75" customHeight="1" x14ac:dyDescent="0.25">
      <c r="D3724" s="33"/>
      <c r="E3724" s="33"/>
      <c r="F3724" s="81">
        <v>41948</v>
      </c>
      <c r="G3724" s="103">
        <v>5.2170000000000003E-3</v>
      </c>
      <c r="H3724" s="103">
        <v>9.5329999999999998E-3</v>
      </c>
      <c r="I3724" s="103">
        <v>1.6310999999999999E-2</v>
      </c>
      <c r="J3724" s="103">
        <v>2.0482E-2</v>
      </c>
      <c r="K3724" s="103">
        <v>2.3424E-2</v>
      </c>
    </row>
    <row r="3725" spans="4:11" ht="15.75" customHeight="1" x14ac:dyDescent="0.25">
      <c r="D3725" s="33"/>
      <c r="E3725" s="33"/>
      <c r="F3725" s="81">
        <v>41949</v>
      </c>
      <c r="G3725" s="103">
        <v>5.4969999999999993E-3</v>
      </c>
      <c r="H3725" s="103">
        <v>9.9399999999999992E-3</v>
      </c>
      <c r="I3725" s="103">
        <v>1.6739999999999998E-2</v>
      </c>
      <c r="J3725" s="103">
        <v>2.0918000000000003E-2</v>
      </c>
      <c r="K3725" s="103">
        <v>2.3856000000000002E-2</v>
      </c>
    </row>
    <row r="3726" spans="4:11" ht="15.75" customHeight="1" x14ac:dyDescent="0.25">
      <c r="D3726" s="33"/>
      <c r="E3726" s="33"/>
      <c r="F3726" s="81">
        <v>41950</v>
      </c>
      <c r="G3726" s="103">
        <v>4.9849999999999998E-3</v>
      </c>
      <c r="H3726" s="103">
        <v>9.2370000000000004E-3</v>
      </c>
      <c r="I3726" s="103">
        <v>1.5835999999999999E-2</v>
      </c>
      <c r="J3726" s="103">
        <v>1.9975E-2</v>
      </c>
      <c r="K3726" s="103">
        <v>2.2976E-2</v>
      </c>
    </row>
    <row r="3727" spans="4:11" ht="15.75" customHeight="1" x14ac:dyDescent="0.25">
      <c r="D3727" s="33"/>
      <c r="E3727" s="33"/>
      <c r="F3727" s="81">
        <v>41953</v>
      </c>
      <c r="G3727" s="103">
        <v>5.3490000000000005E-3</v>
      </c>
      <c r="H3727" s="103">
        <v>9.673000000000001E-3</v>
      </c>
      <c r="I3727" s="103">
        <v>1.643E-2</v>
      </c>
      <c r="J3727" s="103">
        <v>2.0604000000000001E-2</v>
      </c>
      <c r="K3727" s="103">
        <v>2.3604E-2</v>
      </c>
    </row>
    <row r="3728" spans="4:11" ht="15.75" customHeight="1" x14ac:dyDescent="0.25">
      <c r="D3728" s="33"/>
      <c r="E3728" s="33"/>
      <c r="F3728" s="81">
        <v>41955</v>
      </c>
      <c r="G3728" s="103">
        <v>5.3920000000000001E-3</v>
      </c>
      <c r="H3728" s="103">
        <v>1.0024E-2</v>
      </c>
      <c r="I3728" s="103">
        <v>1.6514000000000001E-2</v>
      </c>
      <c r="J3728" s="103">
        <v>2.0676999999999997E-2</v>
      </c>
      <c r="K3728" s="103">
        <v>2.3712E-2</v>
      </c>
    </row>
    <row r="3729" spans="4:11" ht="15.75" customHeight="1" x14ac:dyDescent="0.25">
      <c r="D3729" s="33"/>
      <c r="E3729" s="33"/>
      <c r="F3729" s="81">
        <v>41956</v>
      </c>
      <c r="G3729" s="103">
        <v>5.1529999999999996E-3</v>
      </c>
      <c r="H3729" s="103">
        <v>9.6790000000000001E-3</v>
      </c>
      <c r="I3729" s="103">
        <v>1.6201E-2</v>
      </c>
      <c r="J3729" s="103">
        <v>2.0314000000000002E-2</v>
      </c>
      <c r="K3729" s="103">
        <v>2.3399E-2</v>
      </c>
    </row>
    <row r="3730" spans="4:11" ht="15.75" customHeight="1" x14ac:dyDescent="0.25">
      <c r="D3730" s="33"/>
      <c r="E3730" s="33"/>
      <c r="F3730" s="81">
        <v>41957</v>
      </c>
      <c r="G3730" s="103">
        <v>5.1190000000000003E-3</v>
      </c>
      <c r="H3730" s="103">
        <v>9.5460000000000007E-3</v>
      </c>
      <c r="I3730" s="103">
        <v>1.6053999999999999E-2</v>
      </c>
      <c r="J3730" s="103">
        <v>2.0169000000000003E-2</v>
      </c>
      <c r="K3730" s="103">
        <v>2.3203999999999999E-2</v>
      </c>
    </row>
    <row r="3731" spans="4:11" ht="15.75" customHeight="1" x14ac:dyDescent="0.25">
      <c r="D3731" s="33"/>
      <c r="E3731" s="33"/>
      <c r="F3731" s="81">
        <v>41960</v>
      </c>
      <c r="G3731" s="103">
        <v>5.0800000000000003E-3</v>
      </c>
      <c r="H3731" s="103">
        <v>9.5999999999999992E-3</v>
      </c>
      <c r="I3731" s="103">
        <v>1.6253E-2</v>
      </c>
      <c r="J3731" s="103">
        <v>2.0386999999999999E-2</v>
      </c>
      <c r="K3731" s="103">
        <v>2.3399E-2</v>
      </c>
    </row>
    <row r="3732" spans="4:11" ht="15.75" customHeight="1" x14ac:dyDescent="0.25">
      <c r="D3732" s="33"/>
      <c r="E3732" s="33"/>
      <c r="F3732" s="81">
        <v>41961</v>
      </c>
      <c r="G3732" s="103">
        <v>5.0419999999999996E-3</v>
      </c>
      <c r="H3732" s="103">
        <v>9.4940000000000007E-3</v>
      </c>
      <c r="I3732" s="103">
        <v>1.6055E-2</v>
      </c>
      <c r="J3732" s="103">
        <v>2.0169000000000003E-2</v>
      </c>
      <c r="K3732" s="103">
        <v>2.3151000000000001E-2</v>
      </c>
    </row>
    <row r="3733" spans="4:11" ht="15.75" customHeight="1" x14ac:dyDescent="0.25">
      <c r="D3733" s="33"/>
      <c r="E3733" s="33"/>
      <c r="F3733" s="81">
        <v>41962</v>
      </c>
      <c r="G3733" s="103">
        <v>5.2049999999999996E-3</v>
      </c>
      <c r="H3733" s="103">
        <v>9.7339999999999996E-3</v>
      </c>
      <c r="I3733" s="103">
        <v>1.6435999999999999E-2</v>
      </c>
      <c r="J3733" s="103">
        <v>2.0605999999999999E-2</v>
      </c>
      <c r="K3733" s="103">
        <v>2.3594E-2</v>
      </c>
    </row>
    <row r="3734" spans="4:11" ht="15.75" customHeight="1" x14ac:dyDescent="0.25">
      <c r="D3734" s="33"/>
      <c r="E3734" s="33"/>
      <c r="F3734" s="81">
        <v>41963</v>
      </c>
      <c r="G3734" s="103">
        <v>5.0860000000000002E-3</v>
      </c>
      <c r="H3734" s="103">
        <v>9.5750000000000002E-3</v>
      </c>
      <c r="I3734" s="103">
        <v>1.6288E-2</v>
      </c>
      <c r="J3734" s="103">
        <v>2.0435999999999999E-2</v>
      </c>
      <c r="K3734" s="103">
        <v>2.3372999999999998E-2</v>
      </c>
    </row>
    <row r="3735" spans="4:11" ht="15.75" customHeight="1" x14ac:dyDescent="0.25">
      <c r="D3735" s="33"/>
      <c r="E3735" s="33"/>
      <c r="F3735" s="81">
        <v>41964</v>
      </c>
      <c r="G3735" s="103">
        <v>5.0099999999999997E-3</v>
      </c>
      <c r="H3735" s="103">
        <v>9.417E-3</v>
      </c>
      <c r="I3735" s="103">
        <v>1.6073999999999998E-2</v>
      </c>
      <c r="J3735" s="103">
        <v>2.0216999999999999E-2</v>
      </c>
      <c r="K3735" s="103">
        <v>2.3098999999999998E-2</v>
      </c>
    </row>
    <row r="3736" spans="4:11" ht="15.75" customHeight="1" x14ac:dyDescent="0.25">
      <c r="D3736" s="33"/>
      <c r="E3736" s="33"/>
      <c r="F3736" s="81">
        <v>41967</v>
      </c>
      <c r="G3736" s="103">
        <v>4.9300000000000004E-3</v>
      </c>
      <c r="H3736" s="103">
        <v>9.3640000000000008E-3</v>
      </c>
      <c r="I3736" s="103">
        <v>1.6008000000000001E-2</v>
      </c>
      <c r="J3736" s="103">
        <v>2.0119999999999999E-2</v>
      </c>
      <c r="K3736" s="103">
        <v>2.3064000000000001E-2</v>
      </c>
    </row>
    <row r="3737" spans="4:11" ht="15.75" customHeight="1" x14ac:dyDescent="0.25">
      <c r="D3737" s="33"/>
      <c r="E3737" s="33"/>
      <c r="F3737" s="81">
        <v>41968</v>
      </c>
      <c r="G3737" s="103">
        <v>5.1970000000000002E-3</v>
      </c>
      <c r="H3737" s="103">
        <v>9.2309999999999996E-3</v>
      </c>
      <c r="I3737" s="103">
        <v>1.5677E-2</v>
      </c>
      <c r="J3737" s="103">
        <v>1.9684E-2</v>
      </c>
      <c r="K3737" s="103">
        <v>2.257E-2</v>
      </c>
    </row>
    <row r="3738" spans="4:11" ht="15.75" customHeight="1" x14ac:dyDescent="0.25">
      <c r="D3738" s="33"/>
      <c r="E3738" s="33"/>
      <c r="F3738" s="81">
        <v>41969</v>
      </c>
      <c r="G3738" s="103">
        <v>5.1570000000000001E-3</v>
      </c>
      <c r="H3738" s="103">
        <v>9.1249999999999994E-3</v>
      </c>
      <c r="I3738" s="103">
        <v>1.5587E-2</v>
      </c>
      <c r="J3738" s="103">
        <v>1.949E-2</v>
      </c>
      <c r="K3738" s="103">
        <v>2.2446999999999998E-2</v>
      </c>
    </row>
    <row r="3739" spans="4:11" ht="15.75" customHeight="1" x14ac:dyDescent="0.25">
      <c r="D3739" s="33"/>
      <c r="E3739" s="33"/>
      <c r="F3739" s="81">
        <v>41971</v>
      </c>
      <c r="G3739" s="103">
        <v>4.6849999999999999E-3</v>
      </c>
      <c r="H3739" s="103">
        <v>8.482E-3</v>
      </c>
      <c r="I3739" s="103">
        <v>1.4804999999999999E-2</v>
      </c>
      <c r="J3739" s="103">
        <v>1.8797999999999999E-2</v>
      </c>
      <c r="K3739" s="103">
        <v>2.1640000000000003E-2</v>
      </c>
    </row>
    <row r="3740" spans="4:11" ht="15.75" customHeight="1" x14ac:dyDescent="0.25">
      <c r="D3740" s="33"/>
      <c r="E3740" s="33"/>
      <c r="F3740" s="81">
        <v>41974</v>
      </c>
      <c r="G3740" s="103">
        <v>4.9610000000000001E-3</v>
      </c>
      <c r="H3740" s="103">
        <v>8.964999999999999E-3</v>
      </c>
      <c r="I3740" s="103">
        <v>1.5359000000000001E-2</v>
      </c>
      <c r="J3740" s="103">
        <v>1.9494000000000001E-2</v>
      </c>
      <c r="K3740" s="103">
        <v>2.2349999999999998E-2</v>
      </c>
    </row>
    <row r="3741" spans="4:11" ht="15.75" customHeight="1" x14ac:dyDescent="0.25">
      <c r="D3741" s="33"/>
      <c r="E3741" s="33"/>
      <c r="F3741" s="81">
        <v>41975</v>
      </c>
      <c r="G3741" s="103">
        <v>5.3549999999999995E-3</v>
      </c>
      <c r="H3741" s="103">
        <v>9.4230000000000008E-3</v>
      </c>
      <c r="I3741" s="103">
        <v>1.5948E-2</v>
      </c>
      <c r="J3741" s="103">
        <v>2.0072999999999997E-2</v>
      </c>
      <c r="K3741" s="103">
        <v>2.2922999999999999E-2</v>
      </c>
    </row>
    <row r="3742" spans="4:11" ht="15.75" customHeight="1" x14ac:dyDescent="0.25">
      <c r="D3742" s="33"/>
      <c r="E3742" s="33"/>
      <c r="F3742" s="81">
        <v>41976</v>
      </c>
      <c r="G3742" s="103">
        <v>5.5539999999999999E-3</v>
      </c>
      <c r="H3742" s="103">
        <v>9.639E-3</v>
      </c>
      <c r="I3742" s="103">
        <v>1.6029999999999999E-2</v>
      </c>
      <c r="J3742" s="103">
        <v>2.0049999999999998E-2</v>
      </c>
      <c r="K3742" s="103">
        <v>2.2799E-2</v>
      </c>
    </row>
    <row r="3743" spans="4:11" ht="15.75" customHeight="1" x14ac:dyDescent="0.25">
      <c r="D3743" s="33"/>
      <c r="E3743" s="33"/>
      <c r="F3743" s="81">
        <v>41977</v>
      </c>
      <c r="G3743" s="103">
        <v>5.3959999999999998E-3</v>
      </c>
      <c r="H3743" s="103">
        <v>9.4780000000000003E-3</v>
      </c>
      <c r="I3743" s="103">
        <v>1.5719E-2</v>
      </c>
      <c r="J3743" s="103">
        <v>1.9639E-2</v>
      </c>
      <c r="K3743" s="103">
        <v>2.2341000000000003E-2</v>
      </c>
    </row>
    <row r="3744" spans="4:11" ht="15.75" customHeight="1" x14ac:dyDescent="0.25">
      <c r="D3744" s="33"/>
      <c r="E3744" s="33"/>
      <c r="F3744" s="81">
        <v>41978</v>
      </c>
      <c r="G3744" s="103">
        <v>6.4329999999999995E-3</v>
      </c>
      <c r="H3744" s="103">
        <v>1.0728E-2</v>
      </c>
      <c r="I3744" s="103">
        <v>1.6840000000000001E-2</v>
      </c>
      <c r="J3744" s="103">
        <v>2.0584999999999999E-2</v>
      </c>
      <c r="K3744" s="103">
        <v>2.3065000000000002E-2</v>
      </c>
    </row>
    <row r="3745" spans="4:11" ht="15.75" customHeight="1" x14ac:dyDescent="0.25">
      <c r="D3745" s="33"/>
      <c r="E3745" s="33"/>
      <c r="F3745" s="81">
        <v>41981</v>
      </c>
      <c r="G3745" s="103">
        <v>6.2749999999999993E-3</v>
      </c>
      <c r="H3745" s="103">
        <v>1.0621E-2</v>
      </c>
      <c r="I3745" s="103">
        <v>1.6626000000000002E-2</v>
      </c>
      <c r="J3745" s="103">
        <v>2.0197E-2</v>
      </c>
      <c r="K3745" s="103">
        <v>2.257E-2</v>
      </c>
    </row>
    <row r="3746" spans="4:11" ht="15.75" customHeight="1" x14ac:dyDescent="0.25">
      <c r="D3746" s="33"/>
      <c r="E3746" s="33"/>
      <c r="F3746" s="81">
        <v>41982</v>
      </c>
      <c r="G3746" s="103">
        <v>6.117E-3</v>
      </c>
      <c r="H3746" s="103">
        <v>1.0241E-2</v>
      </c>
      <c r="I3746" s="103">
        <v>1.6198000000000001E-2</v>
      </c>
      <c r="J3746" s="103">
        <v>1.9664999999999998E-2</v>
      </c>
      <c r="K3746" s="103">
        <v>2.2128999999999999E-2</v>
      </c>
    </row>
    <row r="3747" spans="4:11" ht="15.75" customHeight="1" x14ac:dyDescent="0.25">
      <c r="D3747" s="33"/>
      <c r="E3747" s="33"/>
      <c r="F3747" s="81">
        <v>41983</v>
      </c>
      <c r="G3747" s="103">
        <v>5.679E-3</v>
      </c>
      <c r="H3747" s="103">
        <v>1.0053000000000001E-2</v>
      </c>
      <c r="I3747" s="103">
        <v>1.559E-2</v>
      </c>
      <c r="J3747" s="103">
        <v>1.9086000000000002E-2</v>
      </c>
      <c r="K3747" s="103">
        <v>2.1638000000000001E-2</v>
      </c>
    </row>
    <row r="3748" spans="4:11" ht="15.75" customHeight="1" x14ac:dyDescent="0.25">
      <c r="D3748" s="33"/>
      <c r="E3748" s="33"/>
      <c r="F3748" s="81">
        <v>41984</v>
      </c>
      <c r="G3748" s="103">
        <v>6.0000000000000001E-3</v>
      </c>
      <c r="H3748" s="103">
        <v>1.0423999999999999E-2</v>
      </c>
      <c r="I3748" s="103">
        <v>1.5952000000000001E-2</v>
      </c>
      <c r="J3748" s="103">
        <v>1.9327E-2</v>
      </c>
      <c r="K3748" s="103">
        <v>2.162E-2</v>
      </c>
    </row>
    <row r="3749" spans="4:11" ht="15.75" customHeight="1" x14ac:dyDescent="0.25">
      <c r="D3749" s="33"/>
      <c r="E3749" s="33"/>
      <c r="F3749" s="81">
        <v>41985</v>
      </c>
      <c r="G3749" s="103">
        <v>5.4010000000000004E-3</v>
      </c>
      <c r="H3749" s="103">
        <v>9.7350000000000006E-3</v>
      </c>
      <c r="I3749" s="103">
        <v>1.5114000000000001E-2</v>
      </c>
      <c r="J3749" s="103">
        <v>1.8436999999999999E-2</v>
      </c>
      <c r="K3749" s="103">
        <v>2.0817000000000002E-2</v>
      </c>
    </row>
    <row r="3750" spans="4:11" ht="15.75" customHeight="1" x14ac:dyDescent="0.25">
      <c r="D3750" s="33"/>
      <c r="E3750" s="33"/>
      <c r="F3750" s="81">
        <v>41988</v>
      </c>
      <c r="G3750" s="103">
        <v>5.764E-3</v>
      </c>
      <c r="H3750" s="103">
        <v>1.0239E-2</v>
      </c>
      <c r="I3750" s="103">
        <v>1.5706999999999999E-2</v>
      </c>
      <c r="J3750" s="103">
        <v>1.899E-2</v>
      </c>
      <c r="K3750" s="103">
        <v>2.1181999999999999E-2</v>
      </c>
    </row>
    <row r="3751" spans="4:11" ht="15.75" customHeight="1" x14ac:dyDescent="0.25">
      <c r="D3751" s="33"/>
      <c r="E3751" s="33"/>
      <c r="F3751" s="81">
        <v>41989</v>
      </c>
      <c r="G3751" s="103">
        <v>5.5230000000000001E-3</v>
      </c>
      <c r="H3751" s="103">
        <v>9.8670000000000008E-3</v>
      </c>
      <c r="I3751" s="103">
        <v>1.5164E-2</v>
      </c>
      <c r="J3751" s="103">
        <v>1.8436999999999999E-2</v>
      </c>
      <c r="K3751" s="103">
        <v>2.0590999999999998E-2</v>
      </c>
    </row>
    <row r="3752" spans="4:11" ht="15.75" customHeight="1" x14ac:dyDescent="0.25">
      <c r="D3752" s="33"/>
      <c r="E3752" s="33"/>
      <c r="F3752" s="81">
        <v>41990</v>
      </c>
      <c r="G3752" s="103">
        <v>6.1700000000000001E-3</v>
      </c>
      <c r="H3752" s="103">
        <v>1.0692E-2</v>
      </c>
      <c r="I3752" s="103">
        <v>1.6120000000000002E-2</v>
      </c>
      <c r="J3752" s="103">
        <v>1.9352999999999999E-2</v>
      </c>
      <c r="K3752" s="103">
        <v>2.1356E-2</v>
      </c>
    </row>
    <row r="3753" spans="4:11" ht="15.75" customHeight="1" x14ac:dyDescent="0.25">
      <c r="D3753" s="33"/>
      <c r="E3753" s="33"/>
      <c r="F3753" s="81">
        <v>41991</v>
      </c>
      <c r="G3753" s="103">
        <v>6.313E-3</v>
      </c>
      <c r="H3753" s="103">
        <v>1.0906000000000001E-2</v>
      </c>
      <c r="I3753" s="103">
        <v>1.6618000000000001E-2</v>
      </c>
      <c r="J3753" s="103">
        <v>2.0007999999999998E-2</v>
      </c>
      <c r="K3753" s="103">
        <v>2.2075000000000001E-2</v>
      </c>
    </row>
    <row r="3754" spans="4:11" ht="15.75" customHeight="1" x14ac:dyDescent="0.25">
      <c r="D3754" s="33"/>
      <c r="E3754" s="33"/>
      <c r="F3754" s="81">
        <v>41992</v>
      </c>
      <c r="G3754" s="103">
        <v>6.3800000000000003E-3</v>
      </c>
      <c r="H3754" s="103">
        <v>1.0881E-2</v>
      </c>
      <c r="I3754" s="103">
        <v>1.6471E-2</v>
      </c>
      <c r="J3754" s="103">
        <v>1.9716999999999998E-2</v>
      </c>
      <c r="K3754" s="103">
        <v>2.1617999999999998E-2</v>
      </c>
    </row>
    <row r="3755" spans="4:11" ht="15.75" customHeight="1" x14ac:dyDescent="0.25">
      <c r="D3755" s="33"/>
      <c r="E3755" s="33"/>
      <c r="F3755" s="81">
        <v>41995</v>
      </c>
      <c r="G3755" s="103">
        <v>6.5859999999999998E-3</v>
      </c>
      <c r="H3755" s="103">
        <v>1.1016E-2</v>
      </c>
      <c r="I3755" s="103">
        <v>1.6570999999999999E-2</v>
      </c>
      <c r="J3755" s="103">
        <v>1.9693000000000002E-2</v>
      </c>
      <c r="K3755" s="103">
        <v>2.1583000000000001E-2</v>
      </c>
    </row>
    <row r="3756" spans="4:11" ht="15.75" customHeight="1" x14ac:dyDescent="0.25">
      <c r="D3756" s="33"/>
      <c r="E3756" s="33"/>
      <c r="F3756" s="81">
        <v>41996</v>
      </c>
      <c r="G3756" s="103">
        <v>7.3929999999999994E-3</v>
      </c>
      <c r="H3756" s="103">
        <v>1.1607000000000001E-2</v>
      </c>
      <c r="I3756" s="103">
        <v>1.7354999999999999E-2</v>
      </c>
      <c r="J3756" s="103">
        <v>2.0619999999999999E-2</v>
      </c>
      <c r="K3756" s="103">
        <v>2.2614000000000002E-2</v>
      </c>
    </row>
    <row r="3757" spans="4:11" ht="15.75" customHeight="1" x14ac:dyDescent="0.25">
      <c r="D3757" s="33"/>
      <c r="E3757" s="33"/>
      <c r="F3757" s="81">
        <v>41997</v>
      </c>
      <c r="G3757" s="103">
        <v>7.3929999999999994E-3</v>
      </c>
      <c r="H3757" s="103">
        <v>1.1664000000000001E-2</v>
      </c>
      <c r="I3757" s="103">
        <v>1.7611000000000002E-2</v>
      </c>
      <c r="J3757" s="103">
        <v>2.0718999999999998E-2</v>
      </c>
      <c r="K3757" s="103">
        <v>2.2631999999999999E-2</v>
      </c>
    </row>
    <row r="3758" spans="4:11" ht="15.75" customHeight="1" x14ac:dyDescent="0.25">
      <c r="D3758" s="33"/>
      <c r="E3758" s="33"/>
      <c r="F3758" s="81">
        <v>41999</v>
      </c>
      <c r="G3758" s="103">
        <v>7.3929999999999994E-3</v>
      </c>
      <c r="H3758" s="103">
        <v>1.1668000000000001E-2</v>
      </c>
      <c r="I3758" s="103">
        <v>1.7611000000000002E-2</v>
      </c>
      <c r="J3758" s="103">
        <v>2.0743999999999999E-2</v>
      </c>
      <c r="K3758" s="103">
        <v>2.2498999999999998E-2</v>
      </c>
    </row>
    <row r="3759" spans="4:11" ht="15.75" customHeight="1" x14ac:dyDescent="0.25">
      <c r="D3759" s="33"/>
      <c r="E3759" s="33"/>
      <c r="F3759" s="81">
        <v>42002</v>
      </c>
      <c r="G3759" s="103">
        <v>7.0780000000000001E-3</v>
      </c>
      <c r="H3759" s="103">
        <v>1.1211E-2</v>
      </c>
      <c r="I3759" s="103">
        <v>1.7068E-2</v>
      </c>
      <c r="J3759" s="103">
        <v>2.0167999999999998E-2</v>
      </c>
      <c r="K3759" s="103">
        <v>2.2021000000000002E-2</v>
      </c>
    </row>
    <row r="3760" spans="4:11" ht="15.75" customHeight="1" x14ac:dyDescent="0.25">
      <c r="D3760" s="33"/>
      <c r="E3760" s="33"/>
      <c r="F3760" s="81">
        <v>42003</v>
      </c>
      <c r="G3760" s="103">
        <v>6.8410000000000007E-3</v>
      </c>
      <c r="H3760" s="103">
        <v>1.0942E-2</v>
      </c>
      <c r="I3760" s="103">
        <v>1.6789999999999999E-2</v>
      </c>
      <c r="J3760" s="103">
        <v>1.9928999999999999E-2</v>
      </c>
      <c r="K3760" s="103">
        <v>2.1871000000000002E-2</v>
      </c>
    </row>
    <row r="3761" spans="4:11" ht="15.75" customHeight="1" x14ac:dyDescent="0.25">
      <c r="D3761" s="33"/>
      <c r="E3761" s="33"/>
      <c r="F3761" s="81">
        <v>42004</v>
      </c>
      <c r="G3761" s="103">
        <v>6.6449999999999999E-3</v>
      </c>
      <c r="H3761" s="103">
        <v>1.0701E-2</v>
      </c>
      <c r="I3761" s="103">
        <v>1.6528000000000001E-2</v>
      </c>
      <c r="J3761" s="103">
        <v>1.9712E-2</v>
      </c>
      <c r="K3761" s="103">
        <v>2.1711999999999999E-2</v>
      </c>
    </row>
    <row r="3762" spans="4:11" ht="15.75" customHeight="1" x14ac:dyDescent="0.25">
      <c r="D3762" s="33"/>
      <c r="E3762" s="33"/>
      <c r="F3762" s="81">
        <v>42006</v>
      </c>
      <c r="G3762" s="103">
        <v>6.6469999999999993E-3</v>
      </c>
      <c r="H3762" s="103">
        <v>1.0567E-2</v>
      </c>
      <c r="I3762" s="103">
        <v>1.6070000000000001E-2</v>
      </c>
      <c r="J3762" s="103">
        <v>1.9137999999999999E-2</v>
      </c>
      <c r="K3762" s="103">
        <v>2.1104999999999999E-2</v>
      </c>
    </row>
    <row r="3763" spans="4:11" ht="15.75" customHeight="1" x14ac:dyDescent="0.25">
      <c r="D3763" s="33"/>
      <c r="E3763" s="33"/>
      <c r="F3763" s="81">
        <v>42009</v>
      </c>
      <c r="G3763" s="103">
        <v>6.5680000000000009E-3</v>
      </c>
      <c r="H3763" s="103">
        <v>1.0378E-2</v>
      </c>
      <c r="I3763" s="103">
        <v>1.5644999999999999E-2</v>
      </c>
      <c r="J3763" s="103">
        <v>1.8447999999999999E-2</v>
      </c>
      <c r="K3763" s="103">
        <v>2.0320000000000001E-2</v>
      </c>
    </row>
    <row r="3764" spans="4:11" ht="15.75" customHeight="1" x14ac:dyDescent="0.25">
      <c r="D3764" s="33"/>
      <c r="E3764" s="33"/>
      <c r="F3764" s="81">
        <v>42010</v>
      </c>
      <c r="G3764" s="103">
        <v>6.2500000000000003E-3</v>
      </c>
      <c r="H3764" s="103">
        <v>9.8370000000000003E-3</v>
      </c>
      <c r="I3764" s="103">
        <v>1.478E-2</v>
      </c>
      <c r="J3764" s="103">
        <v>1.7572000000000001E-2</v>
      </c>
      <c r="K3764" s="103">
        <v>1.9401999999999999E-2</v>
      </c>
    </row>
    <row r="3765" spans="4:11" ht="15.75" customHeight="1" x14ac:dyDescent="0.25">
      <c r="D3765" s="33"/>
      <c r="E3765" s="33"/>
      <c r="F3765" s="81">
        <v>42011</v>
      </c>
      <c r="G3765" s="103">
        <v>6.0910000000000001E-3</v>
      </c>
      <c r="H3765" s="103">
        <v>9.7289999999999998E-3</v>
      </c>
      <c r="I3765" s="103">
        <v>1.4779E-2</v>
      </c>
      <c r="J3765" s="103">
        <v>1.7736000000000002E-2</v>
      </c>
      <c r="K3765" s="103">
        <v>1.9677E-2</v>
      </c>
    </row>
    <row r="3766" spans="4:11" ht="15.75" customHeight="1" x14ac:dyDescent="0.25">
      <c r="D3766" s="33"/>
      <c r="E3766" s="33"/>
      <c r="F3766" s="81">
        <v>42012</v>
      </c>
      <c r="G3766" s="103">
        <v>6.051E-3</v>
      </c>
      <c r="H3766" s="103">
        <v>9.7009999999999996E-3</v>
      </c>
      <c r="I3766" s="103">
        <v>1.4908999999999999E-2</v>
      </c>
      <c r="J3766" s="103">
        <v>1.8065000000000001E-2</v>
      </c>
      <c r="K3766" s="103">
        <v>2.0178999999999999E-2</v>
      </c>
    </row>
    <row r="3767" spans="4:11" ht="15.75" customHeight="1" x14ac:dyDescent="0.25">
      <c r="D3767" s="33"/>
      <c r="E3767" s="33"/>
      <c r="F3767" s="81">
        <v>42013</v>
      </c>
      <c r="G3767" s="103">
        <v>5.6100000000000004E-3</v>
      </c>
      <c r="H3767" s="103">
        <v>9.1579999999999995E-3</v>
      </c>
      <c r="I3767" s="103">
        <v>1.4190000000000001E-2</v>
      </c>
      <c r="J3767" s="103">
        <v>1.7305000000000001E-2</v>
      </c>
      <c r="K3767" s="103">
        <v>1.9449000000000001E-2</v>
      </c>
    </row>
    <row r="3768" spans="4:11" ht="15.75" customHeight="1" x14ac:dyDescent="0.25">
      <c r="D3768" s="33"/>
      <c r="E3768" s="33"/>
      <c r="F3768" s="81">
        <v>42016</v>
      </c>
      <c r="G3768" s="103">
        <v>5.4490000000000007E-3</v>
      </c>
      <c r="H3768" s="103">
        <v>8.8590000000000006E-3</v>
      </c>
      <c r="I3768" s="103">
        <v>1.3798999999999999E-2</v>
      </c>
      <c r="J3768" s="103">
        <v>1.6833000000000001E-2</v>
      </c>
      <c r="K3768" s="103">
        <v>1.907E-2</v>
      </c>
    </row>
    <row r="3769" spans="4:11" ht="15.75" customHeight="1" x14ac:dyDescent="0.25">
      <c r="D3769" s="33"/>
      <c r="E3769" s="33"/>
      <c r="F3769" s="81">
        <v>42017</v>
      </c>
      <c r="G3769" s="103">
        <v>5.3879999999999996E-3</v>
      </c>
      <c r="H3769" s="103">
        <v>8.9090000000000003E-3</v>
      </c>
      <c r="I3769" s="103">
        <v>1.3684E-2</v>
      </c>
      <c r="J3769" s="103">
        <v>1.6714E-2</v>
      </c>
      <c r="K3769" s="103">
        <v>1.9E-2</v>
      </c>
    </row>
    <row r="3770" spans="4:11" ht="15.75" customHeight="1" x14ac:dyDescent="0.25">
      <c r="D3770" s="33"/>
      <c r="E3770" s="33"/>
      <c r="F3770" s="81">
        <v>42018</v>
      </c>
      <c r="G3770" s="103">
        <v>5.006E-3</v>
      </c>
      <c r="H3770" s="103">
        <v>8.3800000000000003E-3</v>
      </c>
      <c r="I3770" s="103">
        <v>1.3196000000000001E-2</v>
      </c>
      <c r="J3770" s="103">
        <v>1.6267E-2</v>
      </c>
      <c r="K3770" s="103">
        <v>1.8553E-2</v>
      </c>
    </row>
    <row r="3771" spans="4:11" ht="15.75" customHeight="1" x14ac:dyDescent="0.25">
      <c r="D3771" s="33"/>
      <c r="E3771" s="33"/>
      <c r="F3771" s="81">
        <v>42019</v>
      </c>
      <c r="G3771" s="103">
        <v>4.1219999999999998E-3</v>
      </c>
      <c r="H3771" s="103">
        <v>7.1140000000000005E-3</v>
      </c>
      <c r="I3771" s="103">
        <v>1.1613E-2</v>
      </c>
      <c r="J3771" s="103">
        <v>1.4774000000000001E-2</v>
      </c>
      <c r="K3771" s="103">
        <v>1.7149000000000001E-2</v>
      </c>
    </row>
    <row r="3772" spans="4:11" ht="15.75" customHeight="1" x14ac:dyDescent="0.25">
      <c r="D3772" s="33"/>
      <c r="E3772" s="33"/>
      <c r="F3772" s="81">
        <v>42020</v>
      </c>
      <c r="G3772" s="103">
        <v>4.8349999999999999E-3</v>
      </c>
      <c r="H3772" s="103">
        <v>8.2189999999999989E-3</v>
      </c>
      <c r="I3772" s="103">
        <v>1.3025999999999999E-2</v>
      </c>
      <c r="J3772" s="103">
        <v>1.6116999999999999E-2</v>
      </c>
      <c r="K3772" s="103">
        <v>1.8367999999999999E-2</v>
      </c>
    </row>
    <row r="3773" spans="4:11" ht="15.75" customHeight="1" x14ac:dyDescent="0.25">
      <c r="D3773" s="33"/>
      <c r="E3773" s="33"/>
      <c r="F3773" s="81">
        <v>42024</v>
      </c>
      <c r="G3773" s="103">
        <v>4.914E-3</v>
      </c>
      <c r="H3773" s="103">
        <v>8.2979999999999998E-3</v>
      </c>
      <c r="I3773" s="103">
        <v>1.2797000000000001E-2</v>
      </c>
      <c r="J3773" s="103">
        <v>1.5834000000000001E-2</v>
      </c>
      <c r="K3773" s="103">
        <v>1.788E-2</v>
      </c>
    </row>
    <row r="3774" spans="4:11" ht="15.75" customHeight="1" x14ac:dyDescent="0.25">
      <c r="D3774" s="33"/>
      <c r="E3774" s="33"/>
      <c r="F3774" s="81">
        <v>42025</v>
      </c>
      <c r="G3774" s="103">
        <v>5.0739999999999995E-3</v>
      </c>
      <c r="H3774" s="103">
        <v>8.6969999999999999E-3</v>
      </c>
      <c r="I3774" s="103">
        <v>1.3493999999999999E-2</v>
      </c>
      <c r="J3774" s="103">
        <v>1.6653000000000001E-2</v>
      </c>
      <c r="K3774" s="103">
        <v>1.8716999999999998E-2</v>
      </c>
    </row>
    <row r="3775" spans="4:11" ht="15.75" customHeight="1" x14ac:dyDescent="0.25">
      <c r="D3775" s="33"/>
      <c r="E3775" s="33"/>
      <c r="F3775" s="81">
        <v>42026</v>
      </c>
      <c r="G3775" s="103">
        <v>5.1739999999999998E-3</v>
      </c>
      <c r="H3775" s="103">
        <v>8.9099999999999995E-3</v>
      </c>
      <c r="I3775" s="103">
        <v>1.3638999999999998E-2</v>
      </c>
      <c r="J3775" s="103">
        <v>1.6674999999999999E-2</v>
      </c>
      <c r="K3775" s="103">
        <v>1.8630999999999998E-2</v>
      </c>
    </row>
    <row r="3776" spans="4:11" ht="15.75" customHeight="1" x14ac:dyDescent="0.25">
      <c r="D3776" s="33"/>
      <c r="E3776" s="33"/>
      <c r="F3776" s="81">
        <v>42027</v>
      </c>
      <c r="G3776" s="103">
        <v>4.8640000000000003E-3</v>
      </c>
      <c r="H3776" s="103">
        <v>8.5100000000000002E-3</v>
      </c>
      <c r="I3776" s="103">
        <v>1.3080000000000001E-2</v>
      </c>
      <c r="J3776" s="103">
        <v>1.6011000000000001E-2</v>
      </c>
      <c r="K3776" s="103">
        <v>1.7967999999999998E-2</v>
      </c>
    </row>
    <row r="3777" spans="4:11" ht="15.75" customHeight="1" x14ac:dyDescent="0.25">
      <c r="D3777" s="33"/>
      <c r="E3777" s="33"/>
      <c r="F3777" s="81">
        <v>42030</v>
      </c>
      <c r="G3777" s="103">
        <v>5.1070000000000004E-3</v>
      </c>
      <c r="H3777" s="103">
        <v>8.7229999999999999E-3</v>
      </c>
      <c r="I3777" s="103">
        <v>1.3372E-2</v>
      </c>
      <c r="J3777" s="103">
        <v>1.6338999999999999E-2</v>
      </c>
      <c r="K3777" s="103">
        <v>1.8241E-2</v>
      </c>
    </row>
    <row r="3778" spans="4:11" ht="15.75" customHeight="1" x14ac:dyDescent="0.25">
      <c r="D3778" s="33"/>
      <c r="E3778" s="33"/>
      <c r="F3778" s="81">
        <v>42031</v>
      </c>
      <c r="G3778" s="103">
        <v>5.1049999999999993E-3</v>
      </c>
      <c r="H3778" s="103">
        <v>8.6960000000000006E-3</v>
      </c>
      <c r="I3778" s="103">
        <v>1.3354E-2</v>
      </c>
      <c r="J3778" s="103">
        <v>1.6265999999999999E-2</v>
      </c>
      <c r="K3778" s="103">
        <v>1.8231000000000001E-2</v>
      </c>
    </row>
    <row r="3779" spans="4:11" ht="15.75" customHeight="1" x14ac:dyDescent="0.25">
      <c r="D3779" s="33"/>
      <c r="E3779" s="33"/>
      <c r="F3779" s="81">
        <v>42032</v>
      </c>
      <c r="G3779" s="103">
        <v>4.6540000000000002E-3</v>
      </c>
      <c r="H3779" s="103">
        <v>8.0010000000000012E-3</v>
      </c>
      <c r="I3779" s="103">
        <v>1.2391000000000001E-2</v>
      </c>
      <c r="J3779" s="103">
        <v>1.5256E-2</v>
      </c>
      <c r="K3779" s="103">
        <v>1.7207E-2</v>
      </c>
    </row>
    <row r="3780" spans="4:11" ht="15.75" customHeight="1" x14ac:dyDescent="0.25">
      <c r="D3780" s="33"/>
      <c r="E3780" s="33"/>
      <c r="F3780" s="81">
        <v>42033</v>
      </c>
      <c r="G3780" s="103">
        <v>5.1580000000000003E-3</v>
      </c>
      <c r="H3780" s="103">
        <v>8.2679999999999993E-3</v>
      </c>
      <c r="I3780" s="103">
        <v>1.2698000000000001E-2</v>
      </c>
      <c r="J3780" s="103">
        <v>1.5558000000000001E-2</v>
      </c>
      <c r="K3780" s="103">
        <v>1.7512E-2</v>
      </c>
    </row>
    <row r="3781" spans="4:11" ht="15.75" customHeight="1" x14ac:dyDescent="0.25">
      <c r="D3781" s="33"/>
      <c r="E3781" s="33"/>
      <c r="F3781" s="81">
        <v>42034</v>
      </c>
      <c r="G3781" s="103">
        <v>4.4879999999999998E-3</v>
      </c>
      <c r="H3781" s="103">
        <v>7.3550000000000004E-3</v>
      </c>
      <c r="I3781" s="103">
        <v>1.1548000000000001E-2</v>
      </c>
      <c r="J3781" s="103">
        <v>1.4598999999999999E-2</v>
      </c>
      <c r="K3781" s="103">
        <v>1.6407000000000001E-2</v>
      </c>
    </row>
    <row r="3782" spans="4:11" ht="15.75" customHeight="1" x14ac:dyDescent="0.25">
      <c r="D3782" s="33"/>
      <c r="E3782" s="33"/>
      <c r="F3782" s="81">
        <v>42037</v>
      </c>
      <c r="G3782" s="103">
        <v>4.5859999999999998E-3</v>
      </c>
      <c r="H3782" s="103">
        <v>7.5949999999999993E-3</v>
      </c>
      <c r="I3782" s="103">
        <v>1.1789000000000001E-2</v>
      </c>
      <c r="J3782" s="103">
        <v>1.4835000000000001E-2</v>
      </c>
      <c r="K3782" s="103">
        <v>1.6642000000000001E-2</v>
      </c>
    </row>
    <row r="3783" spans="4:11" ht="15.75" customHeight="1" x14ac:dyDescent="0.25">
      <c r="D3783" s="33"/>
      <c r="E3783" s="33"/>
      <c r="F3783" s="81">
        <v>42038</v>
      </c>
      <c r="G3783" s="103">
        <v>5.0790000000000002E-3</v>
      </c>
      <c r="H3783" s="103">
        <v>8.3459999999999993E-3</v>
      </c>
      <c r="I3783" s="103">
        <v>1.2888999999999999E-2</v>
      </c>
      <c r="J3783" s="103">
        <v>1.6067999999999999E-2</v>
      </c>
      <c r="K3783" s="103">
        <v>1.7915E-2</v>
      </c>
    </row>
    <row r="3784" spans="4:11" ht="15.75" customHeight="1" x14ac:dyDescent="0.25">
      <c r="D3784" s="33"/>
      <c r="E3784" s="33"/>
      <c r="F3784" s="81">
        <v>42039</v>
      </c>
      <c r="G3784" s="103">
        <v>4.8419999999999999E-3</v>
      </c>
      <c r="H3784" s="103">
        <v>7.9959999999999996E-3</v>
      </c>
      <c r="I3784" s="103">
        <v>1.2484E-2</v>
      </c>
      <c r="J3784" s="103">
        <v>1.5616000000000001E-2</v>
      </c>
      <c r="K3784" s="103">
        <v>1.7513000000000001E-2</v>
      </c>
    </row>
    <row r="3785" spans="4:11" ht="15.75" customHeight="1" x14ac:dyDescent="0.25">
      <c r="D3785" s="33"/>
      <c r="E3785" s="33"/>
      <c r="F3785" s="81">
        <v>42040</v>
      </c>
      <c r="G3785" s="103">
        <v>5.1980000000000004E-3</v>
      </c>
      <c r="H3785" s="103">
        <v>8.4799999999999997E-3</v>
      </c>
      <c r="I3785" s="103">
        <v>1.3036000000000001E-2</v>
      </c>
      <c r="J3785" s="103">
        <v>1.6234999999999999E-2</v>
      </c>
      <c r="K3785" s="103">
        <v>1.8204000000000001E-2</v>
      </c>
    </row>
    <row r="3786" spans="4:11" ht="15.75" customHeight="1" x14ac:dyDescent="0.25">
      <c r="D3786" s="33"/>
      <c r="E3786" s="33"/>
      <c r="F3786" s="81">
        <v>42041</v>
      </c>
      <c r="G3786" s="103">
        <v>6.4349999999999997E-3</v>
      </c>
      <c r="H3786" s="103">
        <v>1.0105999999999999E-2</v>
      </c>
      <c r="I3786" s="103">
        <v>1.4787999999999999E-2</v>
      </c>
      <c r="J3786" s="103">
        <v>1.7822999999999999E-2</v>
      </c>
      <c r="K3786" s="103">
        <v>1.9567000000000001E-2</v>
      </c>
    </row>
    <row r="3787" spans="4:11" ht="15.75" customHeight="1" x14ac:dyDescent="0.25">
      <c r="D3787" s="33"/>
      <c r="E3787" s="33"/>
      <c r="F3787" s="81">
        <v>42044</v>
      </c>
      <c r="G3787" s="103">
        <v>6.5169999999999994E-3</v>
      </c>
      <c r="H3787" s="103">
        <v>1.0324E-2</v>
      </c>
      <c r="I3787" s="103">
        <v>1.5068999999999999E-2</v>
      </c>
      <c r="J3787" s="103">
        <v>1.8041000000000001E-2</v>
      </c>
      <c r="K3787" s="103">
        <v>1.9775000000000001E-2</v>
      </c>
    </row>
    <row r="3788" spans="4:11" ht="15.75" customHeight="1" x14ac:dyDescent="0.25">
      <c r="D3788" s="33"/>
      <c r="E3788" s="33"/>
      <c r="F3788" s="81">
        <v>42045</v>
      </c>
      <c r="G3788" s="103">
        <v>6.4990000000000004E-3</v>
      </c>
      <c r="H3788" s="103">
        <v>1.0217E-2</v>
      </c>
      <c r="I3788" s="103">
        <v>1.512E-2</v>
      </c>
      <c r="J3788" s="103">
        <v>1.8139000000000002E-2</v>
      </c>
      <c r="K3788" s="103">
        <v>1.9966999999999999E-2</v>
      </c>
    </row>
    <row r="3789" spans="4:11" ht="15.75" customHeight="1" x14ac:dyDescent="0.25">
      <c r="D3789" s="33"/>
      <c r="E3789" s="33"/>
      <c r="F3789" s="81">
        <v>42046</v>
      </c>
      <c r="G3789" s="103">
        <v>6.6420000000000003E-3</v>
      </c>
      <c r="H3789" s="103">
        <v>1.0664E-2</v>
      </c>
      <c r="I3789" s="103">
        <v>1.5419E-2</v>
      </c>
      <c r="J3789" s="103">
        <v>1.8456E-2</v>
      </c>
      <c r="K3789" s="103">
        <v>2.0175999999999999E-2</v>
      </c>
    </row>
    <row r="3790" spans="4:11" ht="15.75" customHeight="1" x14ac:dyDescent="0.25">
      <c r="D3790" s="33"/>
      <c r="E3790" s="33"/>
      <c r="F3790" s="81">
        <v>42047</v>
      </c>
      <c r="G3790" s="103">
        <v>6.2420000000000002E-3</v>
      </c>
      <c r="H3790" s="103">
        <v>1.0159E-2</v>
      </c>
      <c r="I3790" s="103">
        <v>1.4907999999999999E-2</v>
      </c>
      <c r="J3790" s="103">
        <v>1.8020000000000001E-2</v>
      </c>
      <c r="K3790" s="103">
        <v>1.9844000000000001E-2</v>
      </c>
    </row>
    <row r="3791" spans="4:11" ht="15.75" customHeight="1" x14ac:dyDescent="0.25">
      <c r="D3791" s="33"/>
      <c r="E3791" s="33"/>
      <c r="F3791" s="81">
        <v>42048</v>
      </c>
      <c r="G3791" s="103">
        <v>6.411E-3</v>
      </c>
      <c r="H3791" s="103">
        <v>1.0425E-2</v>
      </c>
      <c r="I3791" s="103">
        <v>1.5377E-2</v>
      </c>
      <c r="J3791" s="103">
        <v>1.8584E-2</v>
      </c>
      <c r="K3791" s="103">
        <v>2.0503999999999998E-2</v>
      </c>
    </row>
    <row r="3792" spans="4:11" ht="15.75" customHeight="1" x14ac:dyDescent="0.25">
      <c r="D3792" s="33"/>
      <c r="E3792" s="33"/>
      <c r="F3792" s="81">
        <v>42052</v>
      </c>
      <c r="G3792" s="103">
        <v>6.6149999999999994E-3</v>
      </c>
      <c r="H3792" s="103">
        <v>1.0851E-2</v>
      </c>
      <c r="I3792" s="103">
        <v>1.6059E-2</v>
      </c>
      <c r="J3792" s="103">
        <v>1.9442000000000001E-2</v>
      </c>
      <c r="K3792" s="103">
        <v>2.1379000000000002E-2</v>
      </c>
    </row>
    <row r="3793" spans="4:11" ht="15.75" customHeight="1" x14ac:dyDescent="0.25">
      <c r="D3793" s="33"/>
      <c r="E3793" s="33"/>
      <c r="F3793" s="81">
        <v>42053</v>
      </c>
      <c r="G3793" s="103">
        <v>5.9699999999999996E-3</v>
      </c>
      <c r="H3793" s="103">
        <v>1.008E-2</v>
      </c>
      <c r="I3793" s="103">
        <v>1.5181E-2</v>
      </c>
      <c r="J3793" s="103">
        <v>1.8685E-2</v>
      </c>
      <c r="K3793" s="103">
        <v>2.0799999999999999E-2</v>
      </c>
    </row>
    <row r="3794" spans="4:11" ht="15.75" customHeight="1" x14ac:dyDescent="0.25">
      <c r="D3794" s="33"/>
      <c r="E3794" s="33"/>
      <c r="F3794" s="81">
        <v>42054</v>
      </c>
      <c r="G3794" s="103">
        <v>6.1739999999999998E-3</v>
      </c>
      <c r="H3794" s="103">
        <v>1.0426E-2</v>
      </c>
      <c r="I3794" s="103">
        <v>1.5764E-2</v>
      </c>
      <c r="J3794" s="103">
        <v>1.9199999999999998E-2</v>
      </c>
      <c r="K3794" s="103">
        <v>2.1141999999999998E-2</v>
      </c>
    </row>
    <row r="3795" spans="4:11" ht="15.75" customHeight="1" x14ac:dyDescent="0.25">
      <c r="D3795" s="33"/>
      <c r="E3795" s="33"/>
      <c r="F3795" s="81">
        <v>42055</v>
      </c>
      <c r="G3795" s="103">
        <v>6.3210000000000002E-3</v>
      </c>
      <c r="H3795" s="103">
        <v>1.0506999999999999E-2</v>
      </c>
      <c r="I3795" s="103">
        <v>1.5851999999999998E-2</v>
      </c>
      <c r="J3795" s="103">
        <v>1.9205E-2</v>
      </c>
      <c r="K3795" s="103">
        <v>2.1117E-2</v>
      </c>
    </row>
    <row r="3796" spans="4:11" ht="15.75" customHeight="1" x14ac:dyDescent="0.25">
      <c r="D3796" s="33"/>
      <c r="E3796" s="33"/>
      <c r="F3796" s="81">
        <v>42058</v>
      </c>
      <c r="G3796" s="103">
        <v>6.0169999999999998E-3</v>
      </c>
      <c r="H3796" s="103">
        <v>1.0187E-2</v>
      </c>
      <c r="I3796" s="103">
        <v>1.5403999999999999E-2</v>
      </c>
      <c r="J3796" s="103">
        <v>1.8667E-2</v>
      </c>
      <c r="K3796" s="103">
        <v>2.0573999999999999E-2</v>
      </c>
    </row>
    <row r="3797" spans="4:11" ht="15.75" customHeight="1" x14ac:dyDescent="0.25">
      <c r="D3797" s="33"/>
      <c r="E3797" s="33"/>
      <c r="F3797" s="81">
        <v>42059</v>
      </c>
      <c r="G3797" s="103">
        <v>5.5289999999999992E-3</v>
      </c>
      <c r="H3797" s="103">
        <v>9.5720000000000006E-3</v>
      </c>
      <c r="I3797" s="103">
        <v>1.4558999999999999E-2</v>
      </c>
      <c r="J3797" s="103">
        <v>1.7815000000000001E-2</v>
      </c>
      <c r="K3797" s="103">
        <v>1.9799999999999998E-2</v>
      </c>
    </row>
    <row r="3798" spans="4:11" ht="15.75" customHeight="1" x14ac:dyDescent="0.25">
      <c r="D3798" s="33"/>
      <c r="E3798" s="33"/>
      <c r="F3798" s="81">
        <v>42060</v>
      </c>
      <c r="G3798" s="103">
        <v>6.0260000000000001E-3</v>
      </c>
      <c r="H3798" s="103">
        <v>9.6519999999999991E-3</v>
      </c>
      <c r="I3798" s="103">
        <v>1.4527000000000002E-2</v>
      </c>
      <c r="J3798" s="103">
        <v>1.7766999999999998E-2</v>
      </c>
      <c r="K3798" s="103">
        <v>1.9688000000000001E-2</v>
      </c>
    </row>
    <row r="3799" spans="4:11" ht="15.75" customHeight="1" x14ac:dyDescent="0.25">
      <c r="D3799" s="33"/>
      <c r="E3799" s="33"/>
      <c r="F3799" s="81">
        <v>42061</v>
      </c>
      <c r="G3799" s="103">
        <v>6.4609999999999997E-3</v>
      </c>
      <c r="H3799" s="103">
        <v>1.0214000000000001E-2</v>
      </c>
      <c r="I3799" s="103">
        <v>1.5365E-2</v>
      </c>
      <c r="J3799" s="103">
        <v>1.8474999999999998E-2</v>
      </c>
      <c r="K3799" s="103">
        <v>2.0295000000000001E-2</v>
      </c>
    </row>
    <row r="3800" spans="4:11" ht="15.75" customHeight="1" x14ac:dyDescent="0.25">
      <c r="D3800" s="33"/>
      <c r="E3800" s="33"/>
      <c r="F3800" s="81">
        <v>42062</v>
      </c>
      <c r="G3800" s="103">
        <v>6.1839999999999994E-3</v>
      </c>
      <c r="H3800" s="103">
        <v>9.9729999999999992E-3</v>
      </c>
      <c r="I3800" s="103">
        <v>1.4988E-2</v>
      </c>
      <c r="J3800" s="103">
        <v>1.8169000000000001E-2</v>
      </c>
      <c r="K3800" s="103">
        <v>1.993E-2</v>
      </c>
    </row>
    <row r="3801" spans="4:11" ht="15.75" customHeight="1" x14ac:dyDescent="0.25">
      <c r="D3801" s="33"/>
      <c r="E3801" s="33"/>
      <c r="F3801" s="81">
        <v>42065</v>
      </c>
      <c r="G3801" s="103">
        <v>6.6210000000000001E-3</v>
      </c>
      <c r="H3801" s="103">
        <v>1.0484E-2</v>
      </c>
      <c r="I3801" s="103">
        <v>1.5743E-2</v>
      </c>
      <c r="J3801" s="103">
        <v>1.9009999999999999E-2</v>
      </c>
      <c r="K3801" s="103">
        <v>2.0819999999999998E-2</v>
      </c>
    </row>
    <row r="3802" spans="4:11" ht="15.75" customHeight="1" x14ac:dyDescent="0.25">
      <c r="D3802" s="33"/>
      <c r="E3802" s="33"/>
      <c r="F3802" s="81">
        <v>42066</v>
      </c>
      <c r="G3802" s="103">
        <v>6.7819999999999998E-3</v>
      </c>
      <c r="H3802" s="103">
        <v>1.0727E-2</v>
      </c>
      <c r="I3802" s="103">
        <v>1.6056000000000001E-2</v>
      </c>
      <c r="J3802" s="103">
        <v>1.9349000000000002E-2</v>
      </c>
      <c r="K3802" s="103">
        <v>2.1189E-2</v>
      </c>
    </row>
    <row r="3803" spans="4:11" ht="15.75" customHeight="1" x14ac:dyDescent="0.25">
      <c r="D3803" s="33"/>
      <c r="E3803" s="33"/>
      <c r="F3803" s="81">
        <v>42067</v>
      </c>
      <c r="G3803" s="103">
        <v>6.5459999999999997E-3</v>
      </c>
      <c r="H3803" s="103">
        <v>1.0458E-2</v>
      </c>
      <c r="I3803" s="103">
        <v>1.5875999999999998E-2</v>
      </c>
      <c r="J3803" s="103">
        <v>1.9252999999999999E-2</v>
      </c>
      <c r="K3803" s="103">
        <v>2.1172E-2</v>
      </c>
    </row>
    <row r="3804" spans="4:11" ht="15.75" customHeight="1" x14ac:dyDescent="0.25">
      <c r="D3804" s="33"/>
      <c r="E3804" s="33"/>
      <c r="F3804" s="81">
        <v>42068</v>
      </c>
      <c r="G3804" s="103">
        <v>6.3890000000000006E-3</v>
      </c>
      <c r="H3804" s="103">
        <v>1.035E-2</v>
      </c>
      <c r="I3804" s="103">
        <v>1.5729E-2</v>
      </c>
      <c r="J3804" s="103">
        <v>1.9132E-2</v>
      </c>
      <c r="K3804" s="103">
        <v>2.1154000000000003E-2</v>
      </c>
    </row>
    <row r="3805" spans="4:11" ht="15.75" customHeight="1" x14ac:dyDescent="0.25">
      <c r="D3805" s="33"/>
      <c r="E3805" s="33"/>
      <c r="F3805" s="81">
        <v>42069</v>
      </c>
      <c r="G3805" s="103">
        <v>7.2340000000000008E-3</v>
      </c>
      <c r="H3805" s="103">
        <v>1.1409000000000001E-2</v>
      </c>
      <c r="I3805" s="103">
        <v>1.6938999999999999E-2</v>
      </c>
      <c r="J3805" s="103">
        <v>2.0396999999999998E-2</v>
      </c>
      <c r="K3805" s="103">
        <v>2.2414E-2</v>
      </c>
    </row>
    <row r="3806" spans="4:11" ht="15.75" customHeight="1" x14ac:dyDescent="0.25">
      <c r="D3806" s="33"/>
      <c r="E3806" s="33"/>
      <c r="F3806" s="81">
        <v>42072</v>
      </c>
      <c r="G3806" s="103">
        <v>6.9169999999999995E-3</v>
      </c>
      <c r="H3806" s="103">
        <v>1.103E-2</v>
      </c>
      <c r="I3806" s="103">
        <v>1.6493000000000001E-2</v>
      </c>
      <c r="J3806" s="103">
        <v>1.9911000000000002E-2</v>
      </c>
      <c r="K3806" s="103">
        <v>2.1906999999999999E-2</v>
      </c>
    </row>
    <row r="3807" spans="4:11" ht="15.75" customHeight="1" x14ac:dyDescent="0.25">
      <c r="D3807" s="33"/>
      <c r="E3807" s="33"/>
      <c r="F3807" s="81">
        <v>42073</v>
      </c>
      <c r="G3807" s="103">
        <v>6.7989999999999995E-3</v>
      </c>
      <c r="H3807" s="103">
        <v>1.0704999999999999E-2</v>
      </c>
      <c r="I3807" s="103">
        <v>1.6081000000000002E-2</v>
      </c>
      <c r="J3807" s="103">
        <v>1.9376999999999998E-2</v>
      </c>
      <c r="K3807" s="103">
        <v>2.1297E-2</v>
      </c>
    </row>
    <row r="3808" spans="4:11" ht="15.75" customHeight="1" x14ac:dyDescent="0.25">
      <c r="D3808" s="33"/>
      <c r="E3808" s="33"/>
      <c r="F3808" s="81">
        <v>42074</v>
      </c>
      <c r="G3808" s="103">
        <v>6.8019999999999999E-3</v>
      </c>
      <c r="H3808" s="103">
        <v>1.0955999999999999E-2</v>
      </c>
      <c r="I3808" s="103">
        <v>1.6049000000000001E-2</v>
      </c>
      <c r="J3808" s="103">
        <v>1.9257E-2</v>
      </c>
      <c r="K3808" s="103">
        <v>2.1086000000000001E-2</v>
      </c>
    </row>
    <row r="3809" spans="4:11" ht="15.75" customHeight="1" x14ac:dyDescent="0.25">
      <c r="D3809" s="33"/>
      <c r="E3809" s="33"/>
      <c r="F3809" s="81">
        <v>42075</v>
      </c>
      <c r="G3809" s="103">
        <v>6.6439999999999997E-3</v>
      </c>
      <c r="H3809" s="103">
        <v>1.0797000000000001E-2</v>
      </c>
      <c r="I3809" s="103">
        <v>1.5968E-2</v>
      </c>
      <c r="J3809" s="103">
        <v>1.9233E-2</v>
      </c>
      <c r="K3809" s="103">
        <v>2.1156000000000001E-2</v>
      </c>
    </row>
    <row r="3810" spans="4:11" ht="15.75" customHeight="1" x14ac:dyDescent="0.25">
      <c r="D3810" s="33"/>
      <c r="E3810" s="33"/>
      <c r="F3810" s="81">
        <v>42076</v>
      </c>
      <c r="G3810" s="103">
        <v>6.5700000000000003E-3</v>
      </c>
      <c r="H3810" s="103">
        <v>1.0664E-2</v>
      </c>
      <c r="I3810" s="103">
        <v>1.5839000000000002E-2</v>
      </c>
      <c r="J3810" s="103">
        <v>1.9161999999999998E-2</v>
      </c>
      <c r="K3810" s="103">
        <v>2.1139999999999999E-2</v>
      </c>
    </row>
    <row r="3811" spans="4:11" ht="15.75" customHeight="1" x14ac:dyDescent="0.25">
      <c r="D3811" s="33"/>
      <c r="E3811" s="33"/>
      <c r="F3811" s="81">
        <v>42079</v>
      </c>
      <c r="G3811" s="103">
        <v>6.4910000000000002E-3</v>
      </c>
      <c r="H3811" s="103">
        <v>1.0530999999999999E-2</v>
      </c>
      <c r="I3811" s="103">
        <v>1.5526E-2</v>
      </c>
      <c r="J3811" s="103">
        <v>1.8799999999999997E-2</v>
      </c>
      <c r="K3811" s="103">
        <v>2.0716999999999999E-2</v>
      </c>
    </row>
    <row r="3812" spans="4:11" ht="15.75" customHeight="1" x14ac:dyDescent="0.25">
      <c r="D3812" s="33"/>
      <c r="E3812" s="33"/>
      <c r="F3812" s="81">
        <v>42080</v>
      </c>
      <c r="G3812" s="103">
        <v>6.7159999999999997E-3</v>
      </c>
      <c r="H3812" s="103">
        <v>1.0665000000000001E-2</v>
      </c>
      <c r="I3812" s="103">
        <v>1.5526999999999999E-2</v>
      </c>
      <c r="J3812" s="103">
        <v>1.8630999999999998E-2</v>
      </c>
      <c r="K3812" s="103">
        <v>2.0507000000000001E-2</v>
      </c>
    </row>
    <row r="3813" spans="4:11" ht="15.75" customHeight="1" x14ac:dyDescent="0.25">
      <c r="D3813" s="33"/>
      <c r="E3813" s="33"/>
      <c r="F3813" s="81">
        <v>42081</v>
      </c>
      <c r="G3813" s="103">
        <v>5.5249999999999995E-3</v>
      </c>
      <c r="H3813" s="103">
        <v>9.0969999999999992E-3</v>
      </c>
      <c r="I3813" s="103">
        <v>1.3880999999999999E-2</v>
      </c>
      <c r="J3813" s="103">
        <v>1.7139999999999999E-2</v>
      </c>
      <c r="K3813" s="103">
        <v>1.9199000000000001E-2</v>
      </c>
    </row>
    <row r="3814" spans="4:11" ht="15.75" customHeight="1" x14ac:dyDescent="0.25">
      <c r="D3814" s="33"/>
      <c r="E3814" s="33"/>
      <c r="F3814" s="81">
        <v>42082</v>
      </c>
      <c r="G3814" s="103">
        <v>6.0919999999999993E-3</v>
      </c>
      <c r="H3814" s="103">
        <v>9.8670000000000008E-3</v>
      </c>
      <c r="I3814" s="103">
        <v>1.4670000000000001E-2</v>
      </c>
      <c r="J3814" s="103">
        <v>1.7763999999999999E-2</v>
      </c>
      <c r="K3814" s="103">
        <v>1.9684999999999998E-2</v>
      </c>
    </row>
    <row r="3815" spans="4:11" ht="15.75" customHeight="1" x14ac:dyDescent="0.25">
      <c r="D3815" s="33"/>
      <c r="E3815" s="33"/>
      <c r="F3815" s="81">
        <v>42083</v>
      </c>
      <c r="G3815" s="103">
        <v>5.8120000000000003E-3</v>
      </c>
      <c r="H3815" s="103">
        <v>9.4129999999999995E-3</v>
      </c>
      <c r="I3815" s="103">
        <v>1.4144E-2</v>
      </c>
      <c r="J3815" s="103">
        <v>1.7283E-2</v>
      </c>
      <c r="K3815" s="103">
        <v>1.9303000000000001E-2</v>
      </c>
    </row>
    <row r="3816" spans="4:11" ht="15.75" customHeight="1" x14ac:dyDescent="0.25">
      <c r="D3816" s="33"/>
      <c r="E3816" s="33"/>
      <c r="F3816" s="81">
        <v>42086</v>
      </c>
      <c r="G3816" s="103">
        <v>5.6910000000000007E-3</v>
      </c>
      <c r="H3816" s="103">
        <v>9.2259999999999998E-3</v>
      </c>
      <c r="I3816" s="103">
        <v>1.3897E-2</v>
      </c>
      <c r="J3816" s="103">
        <v>1.7068E-2</v>
      </c>
      <c r="K3816" s="103">
        <v>1.9119999999999998E-2</v>
      </c>
    </row>
    <row r="3817" spans="4:11" ht="15.75" customHeight="1" x14ac:dyDescent="0.25">
      <c r="D3817" s="33"/>
      <c r="E3817" s="33"/>
      <c r="F3817" s="81">
        <v>42087</v>
      </c>
      <c r="G3817" s="103">
        <v>5.5700000000000003E-3</v>
      </c>
      <c r="H3817" s="103">
        <v>9.0119999999999992E-3</v>
      </c>
      <c r="I3817" s="103">
        <v>1.3602000000000001E-2</v>
      </c>
      <c r="J3817" s="103">
        <v>1.6732E-2</v>
      </c>
      <c r="K3817" s="103">
        <v>1.8731000000000001E-2</v>
      </c>
    </row>
    <row r="3818" spans="4:11" ht="15.75" customHeight="1" x14ac:dyDescent="0.25">
      <c r="D3818" s="33"/>
      <c r="E3818" s="33"/>
      <c r="F3818" s="81">
        <v>42088</v>
      </c>
      <c r="G3818" s="103">
        <v>6.0229999999999997E-3</v>
      </c>
      <c r="H3818" s="103">
        <v>9.4120000000000002E-3</v>
      </c>
      <c r="I3818" s="103">
        <v>1.4145000000000001E-2</v>
      </c>
      <c r="J3818" s="103">
        <v>1.7259E-2</v>
      </c>
      <c r="K3818" s="103">
        <v>1.925E-2</v>
      </c>
    </row>
    <row r="3819" spans="4:11" ht="15.75" customHeight="1" x14ac:dyDescent="0.25">
      <c r="D3819" s="33"/>
      <c r="E3819" s="33"/>
      <c r="F3819" s="81">
        <v>42089</v>
      </c>
      <c r="G3819" s="103">
        <v>6.1019999999999998E-3</v>
      </c>
      <c r="H3819" s="103">
        <v>9.5449999999999997E-3</v>
      </c>
      <c r="I3819" s="103">
        <v>1.4579E-2</v>
      </c>
      <c r="J3819" s="103">
        <v>1.7811999999999998E-2</v>
      </c>
      <c r="K3819" s="103">
        <v>1.9894000000000002E-2</v>
      </c>
    </row>
    <row r="3820" spans="4:11" ht="15.75" customHeight="1" x14ac:dyDescent="0.25">
      <c r="D3820" s="33"/>
      <c r="E3820" s="33"/>
      <c r="F3820" s="81">
        <v>42090</v>
      </c>
      <c r="G3820" s="103">
        <v>5.9440000000000005E-3</v>
      </c>
      <c r="H3820" s="103">
        <v>9.3019999999999995E-3</v>
      </c>
      <c r="I3820" s="103">
        <v>1.4351000000000001E-2</v>
      </c>
      <c r="J3820" s="103">
        <v>1.7618999999999999E-2</v>
      </c>
      <c r="K3820" s="103">
        <v>1.9615E-2</v>
      </c>
    </row>
    <row r="3821" spans="4:11" ht="15.75" customHeight="1" x14ac:dyDescent="0.25">
      <c r="D3821" s="33"/>
      <c r="E3821" s="33"/>
      <c r="F3821" s="81">
        <v>42093</v>
      </c>
      <c r="G3821" s="103">
        <v>5.7869999999999996E-3</v>
      </c>
      <c r="H3821" s="103">
        <v>9.0600000000000003E-3</v>
      </c>
      <c r="I3821" s="103">
        <v>1.4026E-2</v>
      </c>
      <c r="J3821" s="103">
        <v>1.7381000000000001E-2</v>
      </c>
      <c r="K3821" s="103">
        <v>1.9474999999999999E-2</v>
      </c>
    </row>
    <row r="3822" spans="4:11" ht="15.75" customHeight="1" x14ac:dyDescent="0.25">
      <c r="D3822" s="33"/>
      <c r="E3822" s="33"/>
      <c r="F3822" s="81">
        <v>42094</v>
      </c>
      <c r="G3822" s="103">
        <v>5.5510000000000004E-3</v>
      </c>
      <c r="H3822" s="103">
        <v>8.7910000000000002E-3</v>
      </c>
      <c r="I3822" s="103">
        <v>1.3701000000000001E-2</v>
      </c>
      <c r="J3822" s="103">
        <v>1.7072E-2</v>
      </c>
      <c r="K3822" s="103">
        <v>1.9231000000000002E-2</v>
      </c>
    </row>
    <row r="3823" spans="4:11" ht="15.75" customHeight="1" x14ac:dyDescent="0.25">
      <c r="D3823" s="33"/>
      <c r="E3823" s="33"/>
      <c r="F3823" s="81">
        <v>42095</v>
      </c>
      <c r="G3823" s="103">
        <v>5.3549999999999995E-3</v>
      </c>
      <c r="H3823" s="103">
        <v>8.4950000000000008E-3</v>
      </c>
      <c r="I3823" s="103">
        <v>1.3182000000000001E-2</v>
      </c>
      <c r="J3823" s="103">
        <v>1.6455000000000001E-2</v>
      </c>
      <c r="K3823" s="103">
        <v>1.8572999999999999E-2</v>
      </c>
    </row>
    <row r="3824" spans="4:11" ht="15.75" customHeight="1" x14ac:dyDescent="0.25">
      <c r="D3824" s="33"/>
      <c r="E3824" s="33"/>
      <c r="F3824" s="81">
        <v>42096</v>
      </c>
      <c r="G3824" s="103">
        <v>5.3959999999999998E-3</v>
      </c>
      <c r="H3824" s="103">
        <v>8.5710000000000005E-3</v>
      </c>
      <c r="I3824" s="103">
        <v>1.3506000000000001E-2</v>
      </c>
      <c r="J3824" s="103">
        <v>1.6881E-2</v>
      </c>
      <c r="K3824" s="103">
        <v>1.9116999999999999E-2</v>
      </c>
    </row>
    <row r="3825" spans="4:11" ht="15.75" customHeight="1" x14ac:dyDescent="0.25">
      <c r="D3825" s="33"/>
      <c r="E3825" s="33"/>
      <c r="F3825" s="81">
        <v>42100</v>
      </c>
      <c r="G3825" s="103">
        <v>4.96E-3</v>
      </c>
      <c r="H3825" s="103">
        <v>8.0579999999999992E-3</v>
      </c>
      <c r="I3825" s="103">
        <v>1.3035000000000001E-2</v>
      </c>
      <c r="J3825" s="103">
        <v>1.6500999999999998E-2</v>
      </c>
      <c r="K3825" s="103">
        <v>1.8952E-2</v>
      </c>
    </row>
    <row r="3826" spans="4:11" ht="15.75" customHeight="1" x14ac:dyDescent="0.25">
      <c r="D3826" s="33"/>
      <c r="E3826" s="33"/>
      <c r="F3826" s="81">
        <v>42101</v>
      </c>
      <c r="G3826" s="103">
        <v>5.1590000000000004E-3</v>
      </c>
      <c r="H3826" s="103">
        <v>8.2719999999999998E-3</v>
      </c>
      <c r="I3826" s="103">
        <v>1.3212999999999999E-2</v>
      </c>
      <c r="J3826" s="103">
        <v>1.6594999999999999E-2</v>
      </c>
      <c r="K3826" s="103">
        <v>1.8848E-2</v>
      </c>
    </row>
    <row r="3827" spans="4:11" ht="15.75" customHeight="1" x14ac:dyDescent="0.25">
      <c r="D3827" s="33"/>
      <c r="E3827" s="33"/>
      <c r="F3827" s="81">
        <v>42102</v>
      </c>
      <c r="G3827" s="103">
        <v>5.3180000000000007E-3</v>
      </c>
      <c r="H3827" s="103">
        <v>8.742999999999999E-3</v>
      </c>
      <c r="I3827" s="103">
        <v>1.3472999999999999E-2</v>
      </c>
      <c r="J3827" s="103">
        <v>1.6785000000000001E-2</v>
      </c>
      <c r="K3827" s="103">
        <v>1.9047000000000001E-2</v>
      </c>
    </row>
    <row r="3828" spans="4:11" ht="15.75" customHeight="1" x14ac:dyDescent="0.25">
      <c r="D3828" s="33"/>
      <c r="E3828" s="33"/>
      <c r="F3828" s="81">
        <v>42103</v>
      </c>
      <c r="G3828" s="103">
        <v>5.4779999999999994E-3</v>
      </c>
      <c r="H3828" s="103">
        <v>9.0609999999999996E-3</v>
      </c>
      <c r="I3828" s="103">
        <v>1.3977999999999999E-2</v>
      </c>
      <c r="J3828" s="103">
        <v>1.7309000000000001E-2</v>
      </c>
      <c r="K3828" s="103">
        <v>1.9595999999999999E-2</v>
      </c>
    </row>
    <row r="3829" spans="4:11" ht="15.75" customHeight="1" x14ac:dyDescent="0.25">
      <c r="D3829" s="33"/>
      <c r="E3829" s="33"/>
      <c r="F3829" s="81">
        <v>42104</v>
      </c>
      <c r="G3829" s="103">
        <v>5.5600000000000007E-3</v>
      </c>
      <c r="H3829" s="103">
        <v>9.1140000000000006E-3</v>
      </c>
      <c r="I3829" s="103">
        <v>1.3946E-2</v>
      </c>
      <c r="J3829" s="103">
        <v>1.7236999999999999E-2</v>
      </c>
      <c r="K3829" s="103">
        <v>1.9473000000000001E-2</v>
      </c>
    </row>
    <row r="3830" spans="4:11" ht="15.75" customHeight="1" x14ac:dyDescent="0.25">
      <c r="D3830" s="33"/>
      <c r="E3830" s="33"/>
      <c r="F3830" s="81">
        <v>42107</v>
      </c>
      <c r="G3830" s="103">
        <v>5.28E-3</v>
      </c>
      <c r="H3830" s="103">
        <v>8.822E-3</v>
      </c>
      <c r="I3830" s="103">
        <v>1.3668E-2</v>
      </c>
      <c r="J3830" s="103">
        <v>1.6974E-2</v>
      </c>
      <c r="K3830" s="103">
        <v>1.9272000000000001E-2</v>
      </c>
    </row>
    <row r="3831" spans="4:11" ht="15.75" customHeight="1" x14ac:dyDescent="0.25">
      <c r="D3831" s="33"/>
      <c r="E3831" s="33"/>
      <c r="F3831" s="81">
        <v>42108</v>
      </c>
      <c r="G3831" s="103">
        <v>5.1200000000000004E-3</v>
      </c>
      <c r="H3831" s="103">
        <v>8.5840000000000014E-3</v>
      </c>
      <c r="I3831" s="103">
        <v>1.3373999999999999E-2</v>
      </c>
      <c r="J3831" s="103">
        <v>1.6688000000000001E-2</v>
      </c>
      <c r="K3831" s="103">
        <v>1.8985000000000002E-2</v>
      </c>
    </row>
    <row r="3832" spans="4:11" ht="15.75" customHeight="1" x14ac:dyDescent="0.25">
      <c r="D3832" s="33"/>
      <c r="E3832" s="33"/>
      <c r="F3832" s="81">
        <v>42109</v>
      </c>
      <c r="G3832" s="103">
        <v>4.96E-3</v>
      </c>
      <c r="H3832" s="103">
        <v>8.3730000000000002E-3</v>
      </c>
      <c r="I3832" s="103">
        <v>1.3145E-2</v>
      </c>
      <c r="J3832" s="103">
        <v>1.6473000000000002E-2</v>
      </c>
      <c r="K3832" s="103">
        <v>1.8879999999999997E-2</v>
      </c>
    </row>
    <row r="3833" spans="4:11" ht="15.75" customHeight="1" x14ac:dyDescent="0.25">
      <c r="D3833" s="33"/>
      <c r="E3833" s="33"/>
      <c r="F3833" s="81">
        <v>42110</v>
      </c>
      <c r="G3833" s="103">
        <v>4.8389999999999996E-3</v>
      </c>
      <c r="H3833" s="103">
        <v>8.1879999999999991E-3</v>
      </c>
      <c r="I3833" s="103">
        <v>1.2998000000000001E-2</v>
      </c>
      <c r="J3833" s="103">
        <v>1.6402E-2</v>
      </c>
      <c r="K3833" s="103">
        <v>1.8897000000000001E-2</v>
      </c>
    </row>
    <row r="3834" spans="4:11" ht="15.75" customHeight="1" x14ac:dyDescent="0.25">
      <c r="D3834" s="33"/>
      <c r="E3834" s="33"/>
      <c r="F3834" s="81">
        <v>42111</v>
      </c>
      <c r="G3834" s="103">
        <v>5.0809999999999996E-3</v>
      </c>
      <c r="H3834" s="103">
        <v>8.4019999999999997E-3</v>
      </c>
      <c r="I3834" s="103">
        <v>1.3062000000000001E-2</v>
      </c>
      <c r="J3834" s="103">
        <v>1.6352999999999999E-2</v>
      </c>
      <c r="K3834" s="103">
        <v>1.8652999999999999E-2</v>
      </c>
    </row>
    <row r="3835" spans="4:11" ht="15.75" customHeight="1" x14ac:dyDescent="0.25">
      <c r="D3835" s="33"/>
      <c r="E3835" s="33"/>
      <c r="F3835" s="81">
        <v>42114</v>
      </c>
      <c r="G3835" s="103">
        <v>5.202E-3</v>
      </c>
      <c r="H3835" s="103">
        <v>8.483000000000001E-3</v>
      </c>
      <c r="I3835" s="103">
        <v>1.3176E-2</v>
      </c>
      <c r="J3835" s="103">
        <v>1.6494999999999999E-2</v>
      </c>
      <c r="K3835" s="103">
        <v>1.8896E-2</v>
      </c>
    </row>
    <row r="3836" spans="4:11" ht="15.75" customHeight="1" x14ac:dyDescent="0.25">
      <c r="D3836" s="33"/>
      <c r="E3836" s="33"/>
      <c r="F3836" s="81">
        <v>42115</v>
      </c>
      <c r="G3836" s="103">
        <v>5.1619999999999999E-3</v>
      </c>
      <c r="H3836" s="103">
        <v>8.4840000000000002E-3</v>
      </c>
      <c r="I3836" s="103">
        <v>1.3306999999999999E-2</v>
      </c>
      <c r="J3836" s="103">
        <v>1.6662E-2</v>
      </c>
      <c r="K3836" s="103">
        <v>1.9087E-2</v>
      </c>
    </row>
    <row r="3837" spans="4:11" ht="15.75" customHeight="1" x14ac:dyDescent="0.25">
      <c r="D3837" s="33"/>
      <c r="E3837" s="33"/>
      <c r="F3837" s="81">
        <v>42116</v>
      </c>
      <c r="G3837" s="103">
        <v>5.4459999999999995E-3</v>
      </c>
      <c r="H3837" s="103">
        <v>8.9390000000000008E-3</v>
      </c>
      <c r="I3837" s="103">
        <v>1.393E-2</v>
      </c>
      <c r="J3837" s="103">
        <v>1.7378999999999999E-2</v>
      </c>
      <c r="K3837" s="103">
        <v>1.9788E-2</v>
      </c>
    </row>
    <row r="3838" spans="4:11" ht="15.75" customHeight="1" x14ac:dyDescent="0.25">
      <c r="D3838" s="33"/>
      <c r="E3838" s="33"/>
      <c r="F3838" s="81">
        <v>42117</v>
      </c>
      <c r="G3838" s="103">
        <v>5.2839999999999996E-3</v>
      </c>
      <c r="H3838" s="103">
        <v>8.7260000000000011E-3</v>
      </c>
      <c r="I3838" s="103">
        <v>1.3651E-2</v>
      </c>
      <c r="J3838" s="103">
        <v>1.7139000000000001E-2</v>
      </c>
      <c r="K3838" s="103">
        <v>1.9577000000000001E-2</v>
      </c>
    </row>
    <row r="3839" spans="4:11" ht="15.75" customHeight="1" x14ac:dyDescent="0.25">
      <c r="D3839" s="33"/>
      <c r="E3839" s="33"/>
      <c r="F3839" s="81">
        <v>42118</v>
      </c>
      <c r="G3839" s="103">
        <v>5.0410000000000003E-3</v>
      </c>
      <c r="H3839" s="103">
        <v>8.3009999999999994E-3</v>
      </c>
      <c r="I3839" s="103">
        <v>1.3141E-2</v>
      </c>
      <c r="J3839" s="103">
        <v>1.6635999999999998E-2</v>
      </c>
      <c r="K3839" s="103">
        <v>1.9086000000000002E-2</v>
      </c>
    </row>
    <row r="3840" spans="4:11" ht="15.75" customHeight="1" x14ac:dyDescent="0.25">
      <c r="D3840" s="33"/>
      <c r="E3840" s="33"/>
      <c r="F3840" s="81">
        <v>42121</v>
      </c>
      <c r="G3840" s="103">
        <v>5.1630000000000001E-3</v>
      </c>
      <c r="H3840" s="103">
        <v>8.516000000000001E-3</v>
      </c>
      <c r="I3840" s="103">
        <v>1.3370999999999999E-2</v>
      </c>
      <c r="J3840" s="103">
        <v>1.6802999999999998E-2</v>
      </c>
      <c r="K3840" s="103">
        <v>1.9207999999999999E-2</v>
      </c>
    </row>
    <row r="3841" spans="4:11" ht="15.75" customHeight="1" x14ac:dyDescent="0.25">
      <c r="D3841" s="33"/>
      <c r="E3841" s="33"/>
      <c r="F3841" s="81">
        <v>42122</v>
      </c>
      <c r="G3841" s="103">
        <v>5.6100000000000004E-3</v>
      </c>
      <c r="H3841" s="103">
        <v>8.9459999999999991E-3</v>
      </c>
      <c r="I3841" s="103">
        <v>1.4012999999999999E-2</v>
      </c>
      <c r="J3841" s="103">
        <v>1.7547E-2</v>
      </c>
      <c r="K3841" s="103">
        <v>2.0034E-2</v>
      </c>
    </row>
    <row r="3842" spans="4:11" ht="15.75" customHeight="1" x14ac:dyDescent="0.25">
      <c r="D3842" s="33"/>
      <c r="E3842" s="33"/>
      <c r="F3842" s="81">
        <v>42123</v>
      </c>
      <c r="G3842" s="103">
        <v>5.5700000000000003E-3</v>
      </c>
      <c r="H3842" s="103">
        <v>8.9210000000000001E-3</v>
      </c>
      <c r="I3842" s="103">
        <v>1.4220999999999999E-2</v>
      </c>
      <c r="J3842" s="103">
        <v>1.7837000000000002E-2</v>
      </c>
      <c r="K3842" s="103">
        <v>2.0388000000000003E-2</v>
      </c>
    </row>
    <row r="3843" spans="4:11" ht="15.75" customHeight="1" x14ac:dyDescent="0.25">
      <c r="D3843" s="33"/>
      <c r="E3843" s="33"/>
      <c r="F3843" s="81">
        <v>42124</v>
      </c>
      <c r="G3843" s="103">
        <v>5.6699999999999997E-3</v>
      </c>
      <c r="H3843" s="103">
        <v>9.0030000000000006E-3</v>
      </c>
      <c r="I3843" s="103">
        <v>1.4253999999999999E-2</v>
      </c>
      <c r="J3843" s="103">
        <v>1.7905999999999998E-2</v>
      </c>
      <c r="K3843" s="103">
        <v>2.0316999999999998E-2</v>
      </c>
    </row>
    <row r="3844" spans="4:11" ht="15.75" customHeight="1" x14ac:dyDescent="0.25">
      <c r="D3844" s="33"/>
      <c r="E3844" s="33"/>
      <c r="F3844" s="81">
        <v>42125</v>
      </c>
      <c r="G3844" s="103">
        <v>5.9499999999999996E-3</v>
      </c>
      <c r="H3844" s="103">
        <v>9.4660000000000005E-3</v>
      </c>
      <c r="I3844" s="103">
        <v>1.4988999999999999E-2</v>
      </c>
      <c r="J3844" s="103">
        <v>1.8745999999999999E-2</v>
      </c>
      <c r="K3844" s="103">
        <v>2.1135000000000001E-2</v>
      </c>
    </row>
    <row r="3845" spans="4:11" ht="15.75" customHeight="1" x14ac:dyDescent="0.25">
      <c r="D3845" s="33"/>
      <c r="E3845" s="33"/>
      <c r="F3845" s="81">
        <v>42128</v>
      </c>
      <c r="G3845" s="103">
        <v>5.9909999999999998E-3</v>
      </c>
      <c r="H3845" s="103">
        <v>9.4140000000000005E-3</v>
      </c>
      <c r="I3845" s="103">
        <v>1.5023E-2</v>
      </c>
      <c r="J3845" s="103">
        <v>1.8891000000000002E-2</v>
      </c>
      <c r="K3845" s="103">
        <v>2.1440000000000001E-2</v>
      </c>
    </row>
    <row r="3846" spans="4:11" ht="15.75" customHeight="1" x14ac:dyDescent="0.25">
      <c r="D3846" s="33"/>
      <c r="E3846" s="33"/>
      <c r="F3846" s="81">
        <v>42129</v>
      </c>
      <c r="G3846" s="103">
        <v>6.2300000000000003E-3</v>
      </c>
      <c r="H3846" s="103">
        <v>9.8760000000000011E-3</v>
      </c>
      <c r="I3846" s="103">
        <v>1.5499000000000001E-2</v>
      </c>
      <c r="J3846" s="103">
        <v>1.9349999999999999E-2</v>
      </c>
      <c r="K3846" s="103">
        <v>2.1852999999999997E-2</v>
      </c>
    </row>
    <row r="3847" spans="4:11" ht="15.75" customHeight="1" x14ac:dyDescent="0.25">
      <c r="D3847" s="33"/>
      <c r="E3847" s="33"/>
      <c r="F3847" s="81">
        <v>42130</v>
      </c>
      <c r="G3847" s="103">
        <v>6.3509999999999999E-3</v>
      </c>
      <c r="H3847" s="103">
        <v>1.0095E-2</v>
      </c>
      <c r="I3847" s="103">
        <v>1.5862000000000001E-2</v>
      </c>
      <c r="J3847" s="103">
        <v>1.9835000000000002E-2</v>
      </c>
      <c r="K3847" s="103">
        <v>2.2431E-2</v>
      </c>
    </row>
    <row r="3848" spans="4:11" ht="15.75" customHeight="1" x14ac:dyDescent="0.25">
      <c r="D3848" s="33"/>
      <c r="E3848" s="33"/>
      <c r="F3848" s="81">
        <v>42131</v>
      </c>
      <c r="G3848" s="103">
        <v>6.313E-3</v>
      </c>
      <c r="H3848" s="103">
        <v>1.0098000000000001E-2</v>
      </c>
      <c r="I3848" s="103">
        <v>1.5616000000000001E-2</v>
      </c>
      <c r="J3848" s="103">
        <v>1.9375E-2</v>
      </c>
      <c r="K3848" s="103">
        <v>2.18E-2</v>
      </c>
    </row>
    <row r="3849" spans="4:11" ht="15.75" customHeight="1" x14ac:dyDescent="0.25">
      <c r="D3849" s="33"/>
      <c r="E3849" s="33"/>
      <c r="F3849" s="81">
        <v>42132</v>
      </c>
      <c r="G3849" s="103">
        <v>5.7189999999999993E-3</v>
      </c>
      <c r="H3849" s="103">
        <v>9.2610000000000001E-3</v>
      </c>
      <c r="I3849" s="103">
        <v>1.4879E-2</v>
      </c>
      <c r="J3849" s="103">
        <v>1.8821000000000001E-2</v>
      </c>
      <c r="K3849" s="103">
        <v>2.1478000000000001E-2</v>
      </c>
    </row>
    <row r="3850" spans="4:11" ht="15.75" customHeight="1" x14ac:dyDescent="0.25">
      <c r="D3850" s="33"/>
      <c r="E3850" s="33"/>
      <c r="F3850" s="81">
        <v>42135</v>
      </c>
      <c r="G3850" s="103">
        <v>6.1599999999999997E-3</v>
      </c>
      <c r="H3850" s="103">
        <v>9.9439999999999997E-3</v>
      </c>
      <c r="I3850" s="103">
        <v>1.6E-2</v>
      </c>
      <c r="J3850" s="103">
        <v>2.0107E-2</v>
      </c>
      <c r="K3850" s="103">
        <v>2.2797000000000001E-2</v>
      </c>
    </row>
    <row r="3851" spans="4:11" ht="15.75" customHeight="1" x14ac:dyDescent="0.25">
      <c r="D3851" s="33"/>
      <c r="E3851" s="33"/>
      <c r="F3851" s="81">
        <v>42136</v>
      </c>
      <c r="G3851" s="103">
        <v>5.9609999999999993E-3</v>
      </c>
      <c r="H3851" s="103">
        <v>9.7000000000000003E-3</v>
      </c>
      <c r="I3851" s="103">
        <v>1.5621000000000001E-2</v>
      </c>
      <c r="J3851" s="103">
        <v>1.9767E-2</v>
      </c>
      <c r="K3851" s="103">
        <v>2.2488999999999999E-2</v>
      </c>
    </row>
    <row r="3852" spans="4:11" ht="15.75" customHeight="1" x14ac:dyDescent="0.25">
      <c r="D3852" s="33"/>
      <c r="E3852" s="33"/>
      <c r="F3852" s="81">
        <v>42137</v>
      </c>
      <c r="G3852" s="103">
        <v>5.7620000000000006E-3</v>
      </c>
      <c r="H3852" s="103">
        <v>9.6819999999999996E-3</v>
      </c>
      <c r="I3852" s="103">
        <v>1.5654999999999999E-2</v>
      </c>
      <c r="J3852" s="103">
        <v>2.0059999999999998E-2</v>
      </c>
      <c r="K3852" s="103">
        <v>2.2926000000000002E-2</v>
      </c>
    </row>
    <row r="3853" spans="4:11" ht="15.75" customHeight="1" x14ac:dyDescent="0.25">
      <c r="D3853" s="33"/>
      <c r="E3853" s="33"/>
      <c r="F3853" s="81">
        <v>42138</v>
      </c>
      <c r="G3853" s="103">
        <v>5.4410000000000005E-3</v>
      </c>
      <c r="H3853" s="103">
        <v>9.1800000000000007E-3</v>
      </c>
      <c r="I3853" s="103">
        <v>1.5045999999999999E-2</v>
      </c>
      <c r="J3853" s="103">
        <v>1.9453000000000002E-2</v>
      </c>
      <c r="K3853" s="103">
        <v>2.2301000000000001E-2</v>
      </c>
    </row>
    <row r="3854" spans="4:11" ht="15.75" customHeight="1" x14ac:dyDescent="0.25">
      <c r="D3854" s="33"/>
      <c r="E3854" s="33"/>
      <c r="F3854" s="81">
        <v>42139</v>
      </c>
      <c r="G3854" s="103">
        <v>5.3629999999999997E-3</v>
      </c>
      <c r="H3854" s="103">
        <v>9.019000000000001E-3</v>
      </c>
      <c r="I3854" s="103">
        <v>1.4603E-2</v>
      </c>
      <c r="J3854" s="103">
        <v>1.8727000000000001E-2</v>
      </c>
      <c r="K3854" s="103">
        <v>2.1423999999999999E-2</v>
      </c>
    </row>
    <row r="3855" spans="4:11" ht="15.75" customHeight="1" x14ac:dyDescent="0.25">
      <c r="D3855" s="33"/>
      <c r="E3855" s="33"/>
      <c r="F3855" s="81">
        <v>42142</v>
      </c>
      <c r="G3855" s="103">
        <v>5.7669999999999996E-3</v>
      </c>
      <c r="H3855" s="103">
        <v>9.6010000000000002E-3</v>
      </c>
      <c r="I3855" s="103">
        <v>1.5362000000000001E-2</v>
      </c>
      <c r="J3855" s="103">
        <v>1.9577000000000001E-2</v>
      </c>
      <c r="K3855" s="103">
        <v>2.2336999999999999E-2</v>
      </c>
    </row>
    <row r="3856" spans="4:11" ht="15.75" customHeight="1" x14ac:dyDescent="0.25">
      <c r="D3856" s="33"/>
      <c r="E3856" s="33"/>
      <c r="F3856" s="81">
        <v>42143</v>
      </c>
      <c r="G3856" s="103">
        <v>6.1329999999999996E-3</v>
      </c>
      <c r="H3856" s="103">
        <v>1.0133000000000001E-2</v>
      </c>
      <c r="I3856" s="103">
        <v>1.6025999999999999E-2</v>
      </c>
      <c r="J3856" s="103">
        <v>2.0188000000000001E-2</v>
      </c>
      <c r="K3856" s="103">
        <v>2.2886000000000004E-2</v>
      </c>
    </row>
    <row r="3857" spans="4:11" ht="15.75" customHeight="1" x14ac:dyDescent="0.25">
      <c r="D3857" s="33"/>
      <c r="E3857" s="33"/>
      <c r="F3857" s="81">
        <v>42144</v>
      </c>
      <c r="G3857" s="103">
        <v>5.8499999999999993E-3</v>
      </c>
      <c r="H3857" s="103">
        <v>9.7599999999999996E-3</v>
      </c>
      <c r="I3857" s="103">
        <v>1.5512999999999999E-2</v>
      </c>
      <c r="J3857" s="103">
        <v>1.9675999999999999E-2</v>
      </c>
      <c r="K3857" s="103">
        <v>2.2478999999999999E-2</v>
      </c>
    </row>
    <row r="3858" spans="4:11" ht="15.75" customHeight="1" x14ac:dyDescent="0.25">
      <c r="D3858" s="33"/>
      <c r="E3858" s="33"/>
      <c r="F3858" s="81">
        <v>42145</v>
      </c>
      <c r="G3858" s="103">
        <v>5.7299999999999999E-3</v>
      </c>
      <c r="H3858" s="103">
        <v>9.4669999999999997E-3</v>
      </c>
      <c r="I3858" s="103">
        <v>1.5117E-2</v>
      </c>
      <c r="J3858" s="103">
        <v>1.9140999999999998E-2</v>
      </c>
      <c r="K3858" s="103">
        <v>2.1898000000000001E-2</v>
      </c>
    </row>
    <row r="3859" spans="4:11" ht="15.75" customHeight="1" x14ac:dyDescent="0.25">
      <c r="D3859" s="33"/>
      <c r="E3859" s="33"/>
      <c r="F3859" s="81">
        <v>42146</v>
      </c>
      <c r="G3859" s="103">
        <v>6.1419999999999999E-3</v>
      </c>
      <c r="H3859" s="103">
        <v>9.946E-3</v>
      </c>
      <c r="I3859" s="103">
        <v>1.5617000000000001E-2</v>
      </c>
      <c r="J3859" s="103">
        <v>1.9533999999999999E-2</v>
      </c>
      <c r="K3859" s="103">
        <v>2.2092000000000001E-2</v>
      </c>
    </row>
    <row r="3860" spans="4:11" ht="15.75" customHeight="1" x14ac:dyDescent="0.25">
      <c r="D3860" s="33"/>
      <c r="E3860" s="33"/>
      <c r="F3860" s="81">
        <v>42150</v>
      </c>
      <c r="G3860" s="103">
        <v>6.123E-3</v>
      </c>
      <c r="H3860" s="103">
        <v>9.7590000000000003E-3</v>
      </c>
      <c r="I3860" s="103">
        <v>1.5203E-2</v>
      </c>
      <c r="J3860" s="103">
        <v>1.8926000000000002E-2</v>
      </c>
      <c r="K3860" s="103">
        <v>2.1389999999999999E-2</v>
      </c>
    </row>
    <row r="3861" spans="4:11" ht="15.75" customHeight="1" x14ac:dyDescent="0.25">
      <c r="D3861" s="33"/>
      <c r="E3861" s="33"/>
      <c r="F3861" s="81">
        <v>42151</v>
      </c>
      <c r="G3861" s="103">
        <v>6.4849999999999994E-3</v>
      </c>
      <c r="H3861" s="103">
        <v>9.8659999999999998E-3</v>
      </c>
      <c r="I3861" s="103">
        <v>1.5303000000000001E-2</v>
      </c>
      <c r="J3861" s="103">
        <v>1.8926000000000002E-2</v>
      </c>
      <c r="K3861" s="103">
        <v>2.1284999999999998E-2</v>
      </c>
    </row>
    <row r="3862" spans="4:11" ht="15.75" customHeight="1" x14ac:dyDescent="0.25">
      <c r="D3862" s="33"/>
      <c r="E3862" s="33"/>
      <c r="F3862" s="81">
        <v>42152</v>
      </c>
      <c r="G3862" s="103">
        <v>6.2890000000000003E-3</v>
      </c>
      <c r="H3862" s="103">
        <v>9.5709999999999996E-3</v>
      </c>
      <c r="I3862" s="103">
        <v>1.5162999999999999E-2</v>
      </c>
      <c r="J3862" s="103">
        <v>1.8853999999999999E-2</v>
      </c>
      <c r="K3862" s="103">
        <v>2.1354999999999999E-2</v>
      </c>
    </row>
    <row r="3863" spans="4:11" ht="15.75" customHeight="1" x14ac:dyDescent="0.25">
      <c r="D3863" s="33"/>
      <c r="E3863" s="33"/>
      <c r="F3863" s="81">
        <v>42153</v>
      </c>
      <c r="G3863" s="103">
        <v>6.0529999999999994E-3</v>
      </c>
      <c r="H3863" s="103">
        <v>9.247E-3</v>
      </c>
      <c r="I3863" s="103">
        <v>1.4853E-2</v>
      </c>
      <c r="J3863" s="103">
        <v>1.8654E-2</v>
      </c>
      <c r="K3863" s="103">
        <v>2.1214E-2</v>
      </c>
    </row>
    <row r="3864" spans="4:11" ht="15.75" customHeight="1" x14ac:dyDescent="0.25">
      <c r="D3864" s="33"/>
      <c r="E3864" s="33"/>
      <c r="F3864" s="81">
        <v>42156</v>
      </c>
      <c r="G3864" s="103">
        <v>6.4470000000000005E-3</v>
      </c>
      <c r="H3864" s="103">
        <v>9.784000000000001E-3</v>
      </c>
      <c r="I3864" s="103">
        <v>1.5457E-2</v>
      </c>
      <c r="J3864" s="103">
        <v>1.9254E-2</v>
      </c>
      <c r="K3864" s="103">
        <v>2.1793999999999997E-2</v>
      </c>
    </row>
    <row r="3865" spans="4:11" ht="15.75" customHeight="1" x14ac:dyDescent="0.25">
      <c r="D3865" s="33"/>
      <c r="E3865" s="33"/>
      <c r="F3865" s="81">
        <v>42157</v>
      </c>
      <c r="G3865" s="103">
        <v>6.5269999999999998E-3</v>
      </c>
      <c r="H3865" s="103">
        <v>1.0026999999999999E-2</v>
      </c>
      <c r="I3865" s="103">
        <v>1.6063000000000001E-2</v>
      </c>
      <c r="J3865" s="103">
        <v>2.0049000000000001E-2</v>
      </c>
      <c r="K3865" s="103">
        <v>2.2623999999999998E-2</v>
      </c>
    </row>
    <row r="3866" spans="4:11" ht="15.75" customHeight="1" x14ac:dyDescent="0.25">
      <c r="D3866" s="33"/>
      <c r="E3866" s="33"/>
      <c r="F3866" s="81">
        <v>42158</v>
      </c>
      <c r="G3866" s="103">
        <v>6.7250000000000001E-3</v>
      </c>
      <c r="H3866" s="103">
        <v>1.0459000000000001E-2</v>
      </c>
      <c r="I3866" s="103">
        <v>1.6869000000000002E-2</v>
      </c>
      <c r="J3866" s="103">
        <v>2.1069000000000001E-2</v>
      </c>
      <c r="K3866" s="103">
        <v>2.3642E-2</v>
      </c>
    </row>
    <row r="3867" spans="4:11" ht="15.75" customHeight="1" x14ac:dyDescent="0.25">
      <c r="D3867" s="33"/>
      <c r="E3867" s="33"/>
      <c r="F3867" s="81">
        <v>42159</v>
      </c>
      <c r="G3867" s="103">
        <v>6.6069999999999992E-3</v>
      </c>
      <c r="H3867" s="103">
        <v>1.0216000000000001E-2</v>
      </c>
      <c r="I3867" s="103">
        <v>1.6409E-2</v>
      </c>
      <c r="J3867" s="103">
        <v>2.0510999999999998E-2</v>
      </c>
      <c r="K3867" s="103">
        <v>2.307E-2</v>
      </c>
    </row>
    <row r="3868" spans="4:11" ht="15.75" customHeight="1" x14ac:dyDescent="0.25">
      <c r="D3868" s="33"/>
      <c r="E3868" s="33"/>
      <c r="F3868" s="81">
        <v>42160</v>
      </c>
      <c r="G3868" s="103">
        <v>7.0869999999999995E-3</v>
      </c>
      <c r="H3868" s="103">
        <v>1.0949E-2</v>
      </c>
      <c r="I3868" s="103">
        <v>1.7402000000000001E-2</v>
      </c>
      <c r="J3868" s="103">
        <v>2.1585999999999998E-2</v>
      </c>
      <c r="K3868" s="103">
        <v>2.4076E-2</v>
      </c>
    </row>
    <row r="3869" spans="4:11" ht="15.75" customHeight="1" x14ac:dyDescent="0.25">
      <c r="D3869" s="33"/>
      <c r="E3869" s="33"/>
      <c r="F3869" s="81">
        <v>42163</v>
      </c>
      <c r="G3869" s="103">
        <v>6.8079999999999998E-3</v>
      </c>
      <c r="H3869" s="103">
        <v>1.0624E-2</v>
      </c>
      <c r="I3869" s="103">
        <v>1.7055000000000001E-2</v>
      </c>
      <c r="J3869" s="103">
        <v>2.1219999999999999E-2</v>
      </c>
      <c r="K3869" s="103">
        <v>2.3824000000000001E-2</v>
      </c>
    </row>
    <row r="3870" spans="4:11" ht="15.75" customHeight="1" x14ac:dyDescent="0.25">
      <c r="D3870" s="33"/>
      <c r="E3870" s="33"/>
      <c r="F3870" s="81">
        <v>42164</v>
      </c>
      <c r="G3870" s="103">
        <v>7.169E-3</v>
      </c>
      <c r="H3870" s="103">
        <v>1.1059000000000001E-2</v>
      </c>
      <c r="I3870" s="103">
        <v>1.7537000000000001E-2</v>
      </c>
      <c r="J3870" s="103">
        <v>2.1735000000000001E-2</v>
      </c>
      <c r="K3870" s="103">
        <v>2.4384000000000003E-2</v>
      </c>
    </row>
    <row r="3871" spans="4:11" ht="15.75" customHeight="1" x14ac:dyDescent="0.25">
      <c r="D3871" s="33"/>
      <c r="E3871" s="33"/>
      <c r="F3871" s="81">
        <v>42165</v>
      </c>
      <c r="G3871" s="103">
        <v>7.2499999999999995E-3</v>
      </c>
      <c r="H3871" s="103">
        <v>1.1436E-2</v>
      </c>
      <c r="I3871" s="103">
        <v>1.7854000000000002E-2</v>
      </c>
      <c r="J3871" s="103">
        <v>2.2105E-2</v>
      </c>
      <c r="K3871" s="103">
        <v>2.4837999999999999E-2</v>
      </c>
    </row>
    <row r="3872" spans="4:11" ht="15.75" customHeight="1" x14ac:dyDescent="0.25">
      <c r="D3872" s="33"/>
      <c r="E3872" s="33"/>
      <c r="F3872" s="81">
        <v>42166</v>
      </c>
      <c r="G3872" s="103">
        <v>7.1309999999999993E-3</v>
      </c>
      <c r="H3872" s="103">
        <v>1.1144000000000001E-2</v>
      </c>
      <c r="I3872" s="103">
        <v>1.7257000000000002E-2</v>
      </c>
      <c r="J3872" s="103">
        <v>2.1246999999999999E-2</v>
      </c>
      <c r="K3872" s="103">
        <v>2.3772000000000001E-2</v>
      </c>
    </row>
    <row r="3873" spans="4:11" ht="15.75" customHeight="1" x14ac:dyDescent="0.25">
      <c r="D3873" s="33"/>
      <c r="E3873" s="33"/>
      <c r="F3873" s="81">
        <v>42167</v>
      </c>
      <c r="G3873" s="103">
        <v>7.2560000000000003E-3</v>
      </c>
      <c r="H3873" s="103">
        <v>1.1356E-2</v>
      </c>
      <c r="I3873" s="103">
        <v>1.7444000000000001E-2</v>
      </c>
      <c r="J3873" s="103">
        <v>2.1446E-2</v>
      </c>
      <c r="K3873" s="103">
        <v>2.3917999999999998E-2</v>
      </c>
    </row>
    <row r="3874" spans="4:11" ht="15.75" customHeight="1" x14ac:dyDescent="0.25">
      <c r="D3874" s="33"/>
      <c r="E3874" s="33"/>
      <c r="F3874" s="81">
        <v>42170</v>
      </c>
      <c r="G3874" s="103">
        <v>7.0150000000000004E-3</v>
      </c>
      <c r="H3874" s="103">
        <v>1.1036999999999998E-2</v>
      </c>
      <c r="I3874" s="103">
        <v>1.7013E-2</v>
      </c>
      <c r="J3874" s="103">
        <v>2.1006E-2</v>
      </c>
      <c r="K3874" s="103">
        <v>2.3559E-2</v>
      </c>
    </row>
    <row r="3875" spans="4:11" ht="15.75" customHeight="1" x14ac:dyDescent="0.25">
      <c r="D3875" s="33"/>
      <c r="E3875" s="33"/>
      <c r="F3875" s="81">
        <v>42171</v>
      </c>
      <c r="G3875" s="103">
        <v>6.855E-3</v>
      </c>
      <c r="H3875" s="103">
        <v>1.0770999999999999E-2</v>
      </c>
      <c r="I3875" s="103">
        <v>1.6598999999999999E-2</v>
      </c>
      <c r="J3875" s="103">
        <v>2.0590999999999998E-2</v>
      </c>
      <c r="K3875" s="103">
        <v>2.3092999999999999E-2</v>
      </c>
    </row>
    <row r="3876" spans="4:11" ht="15.75" customHeight="1" x14ac:dyDescent="0.25">
      <c r="D3876" s="33"/>
      <c r="E3876" s="33"/>
      <c r="F3876" s="81">
        <v>42172</v>
      </c>
      <c r="G3876" s="103">
        <v>6.4920000000000004E-3</v>
      </c>
      <c r="H3876" s="103">
        <v>1.0293000000000002E-2</v>
      </c>
      <c r="I3876" s="103">
        <v>1.6251999999999999E-2</v>
      </c>
      <c r="J3876" s="103">
        <v>2.0421000000000002E-2</v>
      </c>
      <c r="K3876" s="103">
        <v>2.3165000000000002E-2</v>
      </c>
    </row>
    <row r="3877" spans="4:11" ht="15.75" customHeight="1" x14ac:dyDescent="0.25">
      <c r="D3877" s="33"/>
      <c r="E3877" s="33"/>
      <c r="F3877" s="81">
        <v>42173</v>
      </c>
      <c r="G3877" s="103">
        <v>6.3309999999999998E-3</v>
      </c>
      <c r="H3877" s="103">
        <v>1.0133000000000001E-2</v>
      </c>
      <c r="I3877" s="103">
        <v>1.6253E-2</v>
      </c>
      <c r="J3877" s="103">
        <v>2.0592000000000003E-2</v>
      </c>
      <c r="K3877" s="103">
        <v>2.3344999999999998E-2</v>
      </c>
    </row>
    <row r="3878" spans="4:11" ht="15.75" customHeight="1" x14ac:dyDescent="0.25">
      <c r="D3878" s="33"/>
      <c r="E3878" s="33"/>
      <c r="F3878" s="81">
        <v>42174</v>
      </c>
      <c r="G3878" s="103">
        <v>6.169E-3</v>
      </c>
      <c r="H3878" s="103">
        <v>9.8370000000000003E-3</v>
      </c>
      <c r="I3878" s="103">
        <v>1.5709000000000001E-2</v>
      </c>
      <c r="J3878" s="103">
        <v>1.9862999999999999E-2</v>
      </c>
      <c r="K3878" s="103">
        <v>2.2577E-2</v>
      </c>
    </row>
    <row r="3879" spans="4:11" ht="15.75" customHeight="1" x14ac:dyDescent="0.25">
      <c r="D3879" s="33"/>
      <c r="E3879" s="33"/>
      <c r="F3879" s="81">
        <v>42177</v>
      </c>
      <c r="G3879" s="103">
        <v>6.5750000000000001E-3</v>
      </c>
      <c r="H3879" s="103">
        <v>1.0475000000000002E-2</v>
      </c>
      <c r="I3879" s="103">
        <v>1.6671000000000002E-2</v>
      </c>
      <c r="J3879" s="103">
        <v>2.0986999999999999E-2</v>
      </c>
      <c r="K3879" s="103">
        <v>2.3725E-2</v>
      </c>
    </row>
    <row r="3880" spans="4:11" ht="15.75" customHeight="1" x14ac:dyDescent="0.25">
      <c r="D3880" s="33"/>
      <c r="E3880" s="33"/>
      <c r="F3880" s="81">
        <v>42178</v>
      </c>
      <c r="G3880" s="103">
        <v>6.7789999999999994E-3</v>
      </c>
      <c r="H3880" s="103">
        <v>1.0634999999999999E-2</v>
      </c>
      <c r="I3880" s="103">
        <v>1.6955000000000001E-2</v>
      </c>
      <c r="J3880" s="103">
        <v>2.1331000000000003E-2</v>
      </c>
      <c r="K3880" s="103">
        <v>2.4087000000000001E-2</v>
      </c>
    </row>
    <row r="3881" spans="4:11" ht="15.75" customHeight="1" x14ac:dyDescent="0.25">
      <c r="D3881" s="33"/>
      <c r="E3881" s="33"/>
      <c r="F3881" s="81">
        <v>42179</v>
      </c>
      <c r="G3881" s="103">
        <v>6.8019999999999999E-3</v>
      </c>
      <c r="H3881" s="103">
        <v>1.0394E-2</v>
      </c>
      <c r="I3881" s="103">
        <v>1.6656000000000001E-2</v>
      </c>
      <c r="J3881" s="103">
        <v>2.0964E-2</v>
      </c>
      <c r="K3881" s="103">
        <v>2.3671999999999999E-2</v>
      </c>
    </row>
    <row r="3882" spans="4:11" ht="15.75" customHeight="1" x14ac:dyDescent="0.25">
      <c r="D3882" s="33"/>
      <c r="E3882" s="33"/>
      <c r="F3882" s="81">
        <v>42180</v>
      </c>
      <c r="G3882" s="103">
        <v>6.8799999999999998E-3</v>
      </c>
      <c r="H3882" s="103">
        <v>1.0580000000000001E-2</v>
      </c>
      <c r="I3882" s="103">
        <v>1.7100999999999998E-2</v>
      </c>
      <c r="J3882" s="103">
        <v>2.1309000000000002E-2</v>
      </c>
      <c r="K3882" s="103">
        <v>2.4087999999999998E-2</v>
      </c>
    </row>
    <row r="3883" spans="4:11" ht="15.75" customHeight="1" x14ac:dyDescent="0.25">
      <c r="D3883" s="33"/>
      <c r="E3883" s="33"/>
      <c r="F3883" s="81">
        <v>42181</v>
      </c>
      <c r="G3883" s="103">
        <v>7.1170000000000001E-3</v>
      </c>
      <c r="H3883" s="103">
        <v>1.0872999999999999E-2</v>
      </c>
      <c r="I3883" s="103">
        <v>1.7544999999999998E-2</v>
      </c>
      <c r="J3883" s="103">
        <v>2.2000000000000002E-2</v>
      </c>
      <c r="K3883" s="103">
        <v>2.4725999999999998E-2</v>
      </c>
    </row>
    <row r="3884" spans="4:11" ht="15.75" customHeight="1" x14ac:dyDescent="0.25">
      <c r="D3884" s="33"/>
      <c r="E3884" s="33"/>
      <c r="F3884" s="81">
        <v>42184</v>
      </c>
      <c r="G3884" s="103">
        <v>6.3290000000000004E-3</v>
      </c>
      <c r="H3884" s="103">
        <v>9.7729999999999987E-3</v>
      </c>
      <c r="I3884" s="103">
        <v>1.6216999999999999E-2</v>
      </c>
      <c r="J3884" s="103">
        <v>2.0503999999999998E-2</v>
      </c>
      <c r="K3884" s="103">
        <v>2.3241999999999999E-2</v>
      </c>
    </row>
    <row r="3885" spans="4:11" ht="15.75" customHeight="1" x14ac:dyDescent="0.25">
      <c r="D3885" s="33"/>
      <c r="E3885" s="33"/>
      <c r="F3885" s="81">
        <v>42185</v>
      </c>
      <c r="G3885" s="103">
        <v>6.4270000000000004E-3</v>
      </c>
      <c r="H3885" s="103">
        <v>1.004E-2</v>
      </c>
      <c r="I3885" s="103">
        <v>1.6479000000000001E-2</v>
      </c>
      <c r="J3885" s="103">
        <v>2.0792000000000001E-2</v>
      </c>
      <c r="K3885" s="103">
        <v>2.3531E-2</v>
      </c>
    </row>
    <row r="3886" spans="4:11" ht="15.75" customHeight="1" x14ac:dyDescent="0.25">
      <c r="D3886" s="33"/>
      <c r="E3886" s="33"/>
      <c r="F3886" s="81">
        <v>42186</v>
      </c>
      <c r="G3886" s="103">
        <v>6.8820000000000001E-3</v>
      </c>
      <c r="H3886" s="103">
        <v>1.0629999999999999E-2</v>
      </c>
      <c r="I3886" s="103">
        <v>1.7052999999999999E-2</v>
      </c>
      <c r="J3886" s="103">
        <v>2.1443E-2</v>
      </c>
      <c r="K3886" s="103">
        <v>2.4219000000000001E-2</v>
      </c>
    </row>
    <row r="3887" spans="4:11" ht="15.75" customHeight="1" x14ac:dyDescent="0.25">
      <c r="D3887" s="33"/>
      <c r="E3887" s="33"/>
      <c r="F3887" s="81">
        <v>42187</v>
      </c>
      <c r="G3887" s="103">
        <v>6.2700000000000004E-3</v>
      </c>
      <c r="H3887" s="103">
        <v>9.8989999999999998E-3</v>
      </c>
      <c r="I3887" s="103">
        <v>1.6315E-2</v>
      </c>
      <c r="J3887" s="103">
        <v>2.0839E-2</v>
      </c>
      <c r="K3887" s="103">
        <v>2.3822999999999997E-2</v>
      </c>
    </row>
    <row r="3888" spans="4:11" ht="15.75" customHeight="1" x14ac:dyDescent="0.25">
      <c r="D3888" s="33"/>
      <c r="E3888" s="33"/>
      <c r="F3888" s="81">
        <v>42191</v>
      </c>
      <c r="G3888" s="103">
        <v>5.8919999999999997E-3</v>
      </c>
      <c r="H3888" s="103">
        <v>9.332E-3</v>
      </c>
      <c r="I3888" s="103">
        <v>1.5563E-2</v>
      </c>
      <c r="J3888" s="103">
        <v>1.9948999999999998E-2</v>
      </c>
      <c r="K3888" s="103">
        <v>2.2850000000000002E-2</v>
      </c>
    </row>
    <row r="3889" spans="4:11" ht="15.75" customHeight="1" x14ac:dyDescent="0.25">
      <c r="D3889" s="33"/>
      <c r="E3889" s="33"/>
      <c r="F3889" s="81">
        <v>42192</v>
      </c>
      <c r="G3889" s="103">
        <v>5.8520000000000004E-3</v>
      </c>
      <c r="H3889" s="103">
        <v>9.2770000000000005E-3</v>
      </c>
      <c r="I3889" s="103">
        <v>1.5464E-2</v>
      </c>
      <c r="J3889" s="103">
        <v>1.9733000000000001E-2</v>
      </c>
      <c r="K3889" s="103">
        <v>2.2582000000000001E-2</v>
      </c>
    </row>
    <row r="3890" spans="4:11" ht="15.75" customHeight="1" x14ac:dyDescent="0.25">
      <c r="D3890" s="33"/>
      <c r="E3890" s="33"/>
      <c r="F3890" s="81">
        <v>42193</v>
      </c>
      <c r="G3890" s="103">
        <v>5.4139999999999995E-3</v>
      </c>
      <c r="H3890" s="103">
        <v>9.0939999999999997E-3</v>
      </c>
      <c r="I3890" s="103">
        <v>1.4876E-2</v>
      </c>
      <c r="J3890" s="103">
        <v>1.9063E-2</v>
      </c>
      <c r="K3890" s="103">
        <v>2.1922000000000001E-2</v>
      </c>
    </row>
    <row r="3891" spans="4:11" ht="15.75" customHeight="1" x14ac:dyDescent="0.25">
      <c r="D3891" s="33"/>
      <c r="E3891" s="33"/>
      <c r="F3891" s="81">
        <v>42194</v>
      </c>
      <c r="G3891" s="103">
        <v>5.8509999999999994E-3</v>
      </c>
      <c r="H3891" s="103">
        <v>9.6769999999999998E-3</v>
      </c>
      <c r="I3891" s="103">
        <v>1.5855999999999999E-2</v>
      </c>
      <c r="J3891" s="103">
        <v>2.0211999999999997E-2</v>
      </c>
      <c r="K3891" s="103">
        <v>2.3210999999999999E-2</v>
      </c>
    </row>
    <row r="3892" spans="4:11" ht="15.75" customHeight="1" x14ac:dyDescent="0.25">
      <c r="D3892" s="33"/>
      <c r="E3892" s="33"/>
      <c r="F3892" s="81">
        <v>42195</v>
      </c>
      <c r="G3892" s="103">
        <v>6.3699999999999998E-3</v>
      </c>
      <c r="H3892" s="103">
        <v>1.0260999999999999E-2</v>
      </c>
      <c r="I3892" s="103">
        <v>1.6562E-2</v>
      </c>
      <c r="J3892" s="103">
        <v>2.0983000000000002E-2</v>
      </c>
      <c r="K3892" s="103">
        <v>2.3972000000000004E-2</v>
      </c>
    </row>
    <row r="3893" spans="4:11" ht="15.75" customHeight="1" x14ac:dyDescent="0.25">
      <c r="D3893" s="33"/>
      <c r="E3893" s="33"/>
      <c r="F3893" s="81">
        <v>42198</v>
      </c>
      <c r="G3893" s="103">
        <v>6.7720000000000002E-3</v>
      </c>
      <c r="H3893" s="103">
        <v>1.0740000000000001E-2</v>
      </c>
      <c r="I3893" s="103">
        <v>1.7173000000000001E-2</v>
      </c>
      <c r="J3893" s="103">
        <v>2.1589000000000001E-2</v>
      </c>
      <c r="K3893" s="103">
        <v>2.4538000000000001E-2</v>
      </c>
    </row>
    <row r="3894" spans="4:11" ht="15.75" customHeight="1" x14ac:dyDescent="0.25">
      <c r="D3894" s="33"/>
      <c r="E3894" s="33"/>
      <c r="F3894" s="81">
        <v>42199</v>
      </c>
      <c r="G3894" s="103">
        <v>6.3699999999999998E-3</v>
      </c>
      <c r="H3894" s="103">
        <v>1.0287999999999999E-2</v>
      </c>
      <c r="I3894" s="103">
        <v>1.6579E-2</v>
      </c>
      <c r="J3894" s="103">
        <v>2.0983000000000002E-2</v>
      </c>
      <c r="K3894" s="103">
        <v>2.4009999999999997E-2</v>
      </c>
    </row>
    <row r="3895" spans="4:11" ht="15.75" customHeight="1" x14ac:dyDescent="0.25">
      <c r="D3895" s="33"/>
      <c r="E3895" s="33"/>
      <c r="F3895" s="81">
        <v>42200</v>
      </c>
      <c r="G3895" s="103">
        <v>6.2500000000000003E-3</v>
      </c>
      <c r="H3895" s="103">
        <v>1.0102999999999999E-2</v>
      </c>
      <c r="I3895" s="103">
        <v>1.6249E-2</v>
      </c>
      <c r="J3895" s="103">
        <v>2.0546999999999999E-2</v>
      </c>
      <c r="K3895" s="103">
        <v>2.3521E-2</v>
      </c>
    </row>
    <row r="3896" spans="4:11" ht="15.75" customHeight="1" x14ac:dyDescent="0.25">
      <c r="D3896" s="33"/>
      <c r="E3896" s="33"/>
      <c r="F3896" s="81">
        <v>42201</v>
      </c>
      <c r="G3896" s="103">
        <v>6.5519999999999997E-3</v>
      </c>
      <c r="H3896" s="103">
        <v>1.0397E-2</v>
      </c>
      <c r="I3896" s="103">
        <v>1.653E-2</v>
      </c>
      <c r="J3896" s="103">
        <v>2.0668000000000002E-2</v>
      </c>
      <c r="K3896" s="103">
        <v>2.3503E-2</v>
      </c>
    </row>
    <row r="3897" spans="4:11" ht="15.75" customHeight="1" x14ac:dyDescent="0.25">
      <c r="D3897" s="33"/>
      <c r="E3897" s="33"/>
      <c r="F3897" s="81">
        <v>42202</v>
      </c>
      <c r="G3897" s="103">
        <v>6.6549999999999995E-3</v>
      </c>
      <c r="H3897" s="103">
        <v>1.0508E-2</v>
      </c>
      <c r="I3897" s="103">
        <v>1.6695000000000002E-2</v>
      </c>
      <c r="J3897" s="103">
        <v>2.0739E-2</v>
      </c>
      <c r="K3897" s="103">
        <v>2.3469000000000004E-2</v>
      </c>
    </row>
    <row r="3898" spans="4:11" ht="15.75" customHeight="1" x14ac:dyDescent="0.25">
      <c r="D3898" s="33"/>
      <c r="E3898" s="33"/>
      <c r="F3898" s="81">
        <v>42205</v>
      </c>
      <c r="G3898" s="103">
        <v>7.0609999999999996E-3</v>
      </c>
      <c r="H3898" s="103">
        <v>1.0910999999999999E-2</v>
      </c>
      <c r="I3898" s="103">
        <v>1.7059999999999999E-2</v>
      </c>
      <c r="J3898" s="103">
        <v>2.1103E-2</v>
      </c>
      <c r="K3898" s="103">
        <v>2.3723000000000001E-2</v>
      </c>
    </row>
    <row r="3899" spans="4:11" ht="15.75" customHeight="1" x14ac:dyDescent="0.25">
      <c r="D3899" s="33"/>
      <c r="E3899" s="33"/>
      <c r="F3899" s="81">
        <v>42206</v>
      </c>
      <c r="G3899" s="103">
        <v>6.7779999999999993E-3</v>
      </c>
      <c r="H3899" s="103">
        <v>1.0511E-2</v>
      </c>
      <c r="I3899" s="103">
        <v>1.653E-2</v>
      </c>
      <c r="J3899" s="103">
        <v>2.0569E-2</v>
      </c>
      <c r="K3899" s="103">
        <v>2.3252999999999999E-2</v>
      </c>
    </row>
    <row r="3900" spans="4:11" ht="15.75" customHeight="1" x14ac:dyDescent="0.25">
      <c r="D3900" s="33"/>
      <c r="E3900" s="33"/>
      <c r="F3900" s="81">
        <v>42207</v>
      </c>
      <c r="G3900" s="103">
        <v>7.0630000000000007E-3</v>
      </c>
      <c r="H3900" s="103">
        <v>1.0808E-2</v>
      </c>
      <c r="I3900" s="103">
        <v>1.6712999999999999E-2</v>
      </c>
      <c r="J3900" s="103">
        <v>2.0617999999999997E-2</v>
      </c>
      <c r="K3900" s="103">
        <v>2.3235000000000002E-2</v>
      </c>
    </row>
    <row r="3901" spans="4:11" ht="15.75" customHeight="1" x14ac:dyDescent="0.25">
      <c r="D3901" s="33"/>
      <c r="E3901" s="33"/>
      <c r="F3901" s="81">
        <v>42208</v>
      </c>
      <c r="G3901" s="103">
        <v>6.9420000000000003E-3</v>
      </c>
      <c r="H3901" s="103">
        <v>1.0567999999999999E-2</v>
      </c>
      <c r="I3901" s="103">
        <v>1.6331999999999999E-2</v>
      </c>
      <c r="J3901" s="103">
        <v>2.0133000000000002E-2</v>
      </c>
      <c r="K3901" s="103">
        <v>2.2676999999999999E-2</v>
      </c>
    </row>
    <row r="3902" spans="4:11" ht="15.75" customHeight="1" x14ac:dyDescent="0.25">
      <c r="D3902" s="33"/>
      <c r="E3902" s="33"/>
      <c r="F3902" s="81">
        <v>42209</v>
      </c>
      <c r="G3902" s="103">
        <v>6.7810000000000006E-3</v>
      </c>
      <c r="H3902" s="103">
        <v>1.0385E-2</v>
      </c>
      <c r="I3902" s="103">
        <v>1.6182999999999999E-2</v>
      </c>
      <c r="J3902" s="103">
        <v>2.0034999999999997E-2</v>
      </c>
      <c r="K3902" s="103">
        <v>2.2623999999999998E-2</v>
      </c>
    </row>
    <row r="3903" spans="4:11" ht="15.75" customHeight="1" x14ac:dyDescent="0.25">
      <c r="D3903" s="33"/>
      <c r="E3903" s="33"/>
      <c r="F3903" s="81">
        <v>42212</v>
      </c>
      <c r="G3903" s="103">
        <v>6.4949999999999999E-3</v>
      </c>
      <c r="H3903" s="103">
        <v>9.9559999999999996E-3</v>
      </c>
      <c r="I3903" s="103">
        <v>1.562E-2</v>
      </c>
      <c r="J3903" s="103">
        <v>1.9456000000000001E-2</v>
      </c>
      <c r="K3903" s="103">
        <v>2.2174999999999997E-2</v>
      </c>
    </row>
    <row r="3904" spans="4:11" ht="15.75" customHeight="1" x14ac:dyDescent="0.25">
      <c r="D3904" s="33"/>
      <c r="E3904" s="33"/>
      <c r="F3904" s="81">
        <v>42213</v>
      </c>
      <c r="G3904" s="103">
        <v>6.6800000000000002E-3</v>
      </c>
      <c r="H3904" s="103">
        <v>1.0199E-2</v>
      </c>
      <c r="I3904" s="103">
        <v>1.5885E-2</v>
      </c>
      <c r="J3904" s="103">
        <v>1.9793000000000002E-2</v>
      </c>
      <c r="K3904" s="103">
        <v>2.2498999999999998E-2</v>
      </c>
    </row>
    <row r="3905" spans="4:11" ht="15.75" customHeight="1" x14ac:dyDescent="0.25">
      <c r="D3905" s="33"/>
      <c r="E3905" s="33"/>
      <c r="F3905" s="81">
        <v>42214</v>
      </c>
      <c r="G3905" s="103">
        <v>7.038E-3</v>
      </c>
      <c r="H3905" s="103">
        <v>1.0335E-2</v>
      </c>
      <c r="I3905" s="103">
        <v>1.6132999999999998E-2</v>
      </c>
      <c r="J3905" s="103">
        <v>2.0107E-2</v>
      </c>
      <c r="K3905" s="103">
        <v>2.2858999999999997E-2</v>
      </c>
    </row>
    <row r="3906" spans="4:11" ht="15.75" customHeight="1" x14ac:dyDescent="0.25">
      <c r="D3906" s="33"/>
      <c r="E3906" s="33"/>
      <c r="F3906" s="81">
        <v>42215</v>
      </c>
      <c r="G3906" s="103">
        <v>7.2750000000000002E-3</v>
      </c>
      <c r="H3906" s="103">
        <v>1.0499000000000001E-2</v>
      </c>
      <c r="I3906" s="103">
        <v>1.6201E-2</v>
      </c>
      <c r="J3906" s="103">
        <v>1.9961E-2</v>
      </c>
      <c r="K3906" s="103">
        <v>2.2589000000000001E-2</v>
      </c>
    </row>
    <row r="3907" spans="4:11" ht="15.75" customHeight="1" x14ac:dyDescent="0.25">
      <c r="D3907" s="33"/>
      <c r="E3907" s="33"/>
      <c r="F3907" s="81">
        <v>42216</v>
      </c>
      <c r="G3907" s="103">
        <v>6.6059999999999999E-3</v>
      </c>
      <c r="H3907" s="103">
        <v>9.7199999999999995E-3</v>
      </c>
      <c r="I3907" s="103">
        <v>1.5287E-2</v>
      </c>
      <c r="J3907" s="103">
        <v>1.9137000000000001E-2</v>
      </c>
      <c r="K3907" s="103">
        <v>2.1801000000000001E-2</v>
      </c>
    </row>
    <row r="3908" spans="4:11" ht="15.75" customHeight="1" x14ac:dyDescent="0.25">
      <c r="D3908" s="33"/>
      <c r="E3908" s="33"/>
      <c r="F3908" s="81">
        <v>42219</v>
      </c>
      <c r="G3908" s="103">
        <v>6.646E-3</v>
      </c>
      <c r="H3908" s="103">
        <v>9.7479999999999997E-3</v>
      </c>
      <c r="I3908" s="103">
        <v>1.5157E-2</v>
      </c>
      <c r="J3908" s="103">
        <v>1.8921E-2</v>
      </c>
      <c r="K3908" s="103">
        <v>2.1480000000000003E-2</v>
      </c>
    </row>
    <row r="3909" spans="4:11" ht="15.75" customHeight="1" x14ac:dyDescent="0.25">
      <c r="D3909" s="33"/>
      <c r="E3909" s="33"/>
      <c r="F3909" s="81">
        <v>42220</v>
      </c>
      <c r="G3909" s="103">
        <v>7.3219999999999995E-3</v>
      </c>
      <c r="H3909" s="103">
        <v>1.0615000000000001E-2</v>
      </c>
      <c r="I3909" s="103">
        <v>1.6036999999999999E-2</v>
      </c>
      <c r="J3909" s="103">
        <v>1.9710999999999999E-2</v>
      </c>
      <c r="K3909" s="103">
        <v>2.2212999999999997E-2</v>
      </c>
    </row>
    <row r="3910" spans="4:11" ht="15.75" customHeight="1" x14ac:dyDescent="0.25">
      <c r="D3910" s="33"/>
      <c r="E3910" s="33"/>
      <c r="F3910" s="81">
        <v>42221</v>
      </c>
      <c r="G3910" s="103">
        <v>7.2629999999999995E-3</v>
      </c>
      <c r="H3910" s="103">
        <v>1.0780000000000001E-2</v>
      </c>
      <c r="I3910" s="103">
        <v>1.6446000000000002E-2</v>
      </c>
      <c r="J3910" s="103">
        <v>2.0216999999999999E-2</v>
      </c>
      <c r="K3910" s="103">
        <v>2.2698999999999997E-2</v>
      </c>
    </row>
    <row r="3911" spans="4:11" ht="15.75" customHeight="1" x14ac:dyDescent="0.25">
      <c r="D3911" s="33"/>
      <c r="E3911" s="33"/>
      <c r="F3911" s="81">
        <v>42222</v>
      </c>
      <c r="G3911" s="103">
        <v>7.0060000000000001E-3</v>
      </c>
      <c r="H3911" s="103">
        <v>1.0564E-2</v>
      </c>
      <c r="I3911" s="103">
        <v>1.6102000000000002E-2</v>
      </c>
      <c r="J3911" s="103">
        <v>1.9782999999999999E-2</v>
      </c>
      <c r="K3911" s="103">
        <v>2.2214000000000001E-2</v>
      </c>
    </row>
    <row r="3912" spans="4:11" ht="15.75" customHeight="1" x14ac:dyDescent="0.25">
      <c r="D3912" s="33"/>
      <c r="E3912" s="33"/>
      <c r="F3912" s="81">
        <v>42223</v>
      </c>
      <c r="G3912" s="103">
        <v>7.169E-3</v>
      </c>
      <c r="H3912" s="103">
        <v>1.0513999999999999E-2</v>
      </c>
      <c r="I3912" s="103">
        <v>1.5709000000000001E-2</v>
      </c>
      <c r="J3912" s="103">
        <v>1.9206000000000001E-2</v>
      </c>
      <c r="K3912" s="103">
        <v>2.1623E-2</v>
      </c>
    </row>
    <row r="3913" spans="4:11" ht="15.75" customHeight="1" x14ac:dyDescent="0.25">
      <c r="D3913" s="33"/>
      <c r="E3913" s="33"/>
      <c r="F3913" s="81">
        <v>42226</v>
      </c>
      <c r="G3913" s="103">
        <v>7.2099999999999994E-3</v>
      </c>
      <c r="H3913" s="103">
        <v>1.068E-2</v>
      </c>
      <c r="I3913" s="103">
        <v>1.6102000000000002E-2</v>
      </c>
      <c r="J3913" s="103">
        <v>1.9758999999999999E-2</v>
      </c>
      <c r="K3913" s="103">
        <v>2.2269000000000001E-2</v>
      </c>
    </row>
    <row r="3914" spans="4:11" ht="15.75" customHeight="1" x14ac:dyDescent="0.25">
      <c r="D3914" s="33"/>
      <c r="E3914" s="33"/>
      <c r="F3914" s="81">
        <v>42227</v>
      </c>
      <c r="G3914" s="103">
        <v>6.7300000000000007E-3</v>
      </c>
      <c r="H3914" s="103">
        <v>9.972E-3</v>
      </c>
      <c r="I3914" s="103">
        <v>1.5233000000000002E-2</v>
      </c>
      <c r="J3914" s="103">
        <v>1.8846000000000002E-2</v>
      </c>
      <c r="K3914" s="103">
        <v>2.1408999999999997E-2</v>
      </c>
    </row>
    <row r="3915" spans="4:11" ht="15.75" customHeight="1" x14ac:dyDescent="0.25">
      <c r="D3915" s="33"/>
      <c r="E3915" s="33"/>
      <c r="F3915" s="81">
        <v>42228</v>
      </c>
      <c r="G3915" s="103">
        <v>6.6510000000000007E-3</v>
      </c>
      <c r="H3915" s="103">
        <v>1.0159E-2</v>
      </c>
      <c r="I3915" s="103">
        <v>1.5217000000000001E-2</v>
      </c>
      <c r="J3915" s="103">
        <v>1.8893E-2</v>
      </c>
      <c r="K3915" s="103">
        <v>2.1480000000000003E-2</v>
      </c>
    </row>
    <row r="3916" spans="4:11" ht="15.75" customHeight="1" x14ac:dyDescent="0.25">
      <c r="D3916" s="33"/>
      <c r="E3916" s="33"/>
      <c r="F3916" s="81">
        <v>42229</v>
      </c>
      <c r="G3916" s="103">
        <v>7.0730000000000003E-3</v>
      </c>
      <c r="H3916" s="103">
        <v>1.0610999999999999E-2</v>
      </c>
      <c r="I3916" s="103">
        <v>1.5724000000000002E-2</v>
      </c>
      <c r="J3916" s="103">
        <v>1.9325000000000002E-2</v>
      </c>
      <c r="K3916" s="103">
        <v>2.1853999999999998E-2</v>
      </c>
    </row>
    <row r="3917" spans="4:11" ht="15.75" customHeight="1" x14ac:dyDescent="0.25">
      <c r="D3917" s="33"/>
      <c r="E3917" s="33"/>
      <c r="F3917" s="81">
        <v>42230</v>
      </c>
      <c r="G3917" s="103">
        <v>7.2179999999999996E-3</v>
      </c>
      <c r="H3917" s="103">
        <v>1.0797000000000001E-2</v>
      </c>
      <c r="I3917" s="103">
        <v>1.5969999999999998E-2</v>
      </c>
      <c r="J3917" s="103">
        <v>1.9517E-2</v>
      </c>
      <c r="K3917" s="103">
        <v>2.1977000000000003E-2</v>
      </c>
    </row>
    <row r="3918" spans="4:11" ht="15.75" customHeight="1" x14ac:dyDescent="0.25">
      <c r="D3918" s="33"/>
      <c r="E3918" s="33"/>
      <c r="F3918" s="81">
        <v>42233</v>
      </c>
      <c r="G3918" s="103">
        <v>7.058E-3</v>
      </c>
      <c r="H3918" s="103">
        <v>1.0585000000000001E-2</v>
      </c>
      <c r="I3918" s="103">
        <v>1.5672999999999999E-2</v>
      </c>
      <c r="J3918" s="103">
        <v>1.9202999999999998E-2</v>
      </c>
      <c r="K3918" s="103">
        <v>2.1678000000000003E-2</v>
      </c>
    </row>
    <row r="3919" spans="4:11" ht="15.75" customHeight="1" x14ac:dyDescent="0.25">
      <c r="D3919" s="33"/>
      <c r="E3919" s="33"/>
      <c r="F3919" s="81">
        <v>42234</v>
      </c>
      <c r="G3919" s="103">
        <v>7.1799999999999998E-3</v>
      </c>
      <c r="H3919" s="103">
        <v>1.0639000000000001E-2</v>
      </c>
      <c r="I3919" s="103">
        <v>1.5788E-2</v>
      </c>
      <c r="J3919" s="103">
        <v>1.9396E-2</v>
      </c>
      <c r="K3919" s="103">
        <v>2.1925E-2</v>
      </c>
    </row>
    <row r="3920" spans="4:11" ht="15.75" customHeight="1" x14ac:dyDescent="0.25">
      <c r="D3920" s="33"/>
      <c r="E3920" s="33"/>
      <c r="F3920" s="81">
        <v>42235</v>
      </c>
      <c r="G3920" s="103">
        <v>6.574E-3</v>
      </c>
      <c r="H3920" s="103">
        <v>9.947000000000001E-3</v>
      </c>
      <c r="I3920" s="103">
        <v>1.4999E-2</v>
      </c>
      <c r="J3920" s="103">
        <v>1.8602E-2</v>
      </c>
      <c r="K3920" s="103">
        <v>2.1256000000000001E-2</v>
      </c>
    </row>
    <row r="3921" spans="4:11" ht="15.75" customHeight="1" x14ac:dyDescent="0.25">
      <c r="D3921" s="33"/>
      <c r="E3921" s="33"/>
      <c r="F3921" s="81">
        <v>42236</v>
      </c>
      <c r="G3921" s="103">
        <v>6.5329999999999997E-3</v>
      </c>
      <c r="H3921" s="103">
        <v>9.8399999999999998E-3</v>
      </c>
      <c r="I3921" s="103">
        <v>1.4686999999999999E-2</v>
      </c>
      <c r="J3921" s="103">
        <v>1.8123E-2</v>
      </c>
      <c r="K3921" s="103">
        <v>2.0678999999999999E-2</v>
      </c>
    </row>
    <row r="3922" spans="4:11" ht="15.75" customHeight="1" x14ac:dyDescent="0.25">
      <c r="D3922" s="33"/>
      <c r="E3922" s="33"/>
      <c r="F3922" s="81">
        <v>42237</v>
      </c>
      <c r="G3922" s="103">
        <v>6.1279999999999998E-3</v>
      </c>
      <c r="H3922" s="103">
        <v>9.4129999999999995E-3</v>
      </c>
      <c r="I3922" s="103">
        <v>1.4274999999999999E-2</v>
      </c>
      <c r="J3922" s="103">
        <v>1.7763000000000001E-2</v>
      </c>
      <c r="K3922" s="103">
        <v>2.0365000000000001E-2</v>
      </c>
    </row>
    <row r="3923" spans="4:11" ht="15.75" customHeight="1" x14ac:dyDescent="0.25">
      <c r="D3923" s="33"/>
      <c r="E3923" s="33"/>
      <c r="F3923" s="81">
        <v>42240</v>
      </c>
      <c r="G3923" s="103">
        <v>5.6799999999999993E-3</v>
      </c>
      <c r="H3923" s="103">
        <v>8.8789999999999997E-3</v>
      </c>
      <c r="I3923" s="103">
        <v>1.3669000000000001E-2</v>
      </c>
      <c r="J3923" s="103">
        <v>1.7381000000000001E-2</v>
      </c>
      <c r="K3923" s="103">
        <v>2.0034E-2</v>
      </c>
    </row>
    <row r="3924" spans="4:11" ht="15.75" customHeight="1" x14ac:dyDescent="0.25">
      <c r="D3924" s="33"/>
      <c r="E3924" s="33"/>
      <c r="F3924" s="81">
        <v>42241</v>
      </c>
      <c r="G3924" s="103">
        <v>6.0049999999999999E-3</v>
      </c>
      <c r="H3924" s="103">
        <v>9.2510000000000005E-3</v>
      </c>
      <c r="I3924" s="103">
        <v>1.4175E-2</v>
      </c>
      <c r="J3924" s="103">
        <v>1.7976000000000002E-2</v>
      </c>
      <c r="K3924" s="103">
        <v>2.0714E-2</v>
      </c>
    </row>
    <row r="3925" spans="4:11" ht="15.75" customHeight="1" x14ac:dyDescent="0.25">
      <c r="D3925" s="33"/>
      <c r="E3925" s="33"/>
      <c r="F3925" s="81">
        <v>42242</v>
      </c>
      <c r="G3925" s="103">
        <v>6.7200000000000003E-3</v>
      </c>
      <c r="H3925" s="103">
        <v>9.7319999999999993E-3</v>
      </c>
      <c r="I3925" s="103">
        <v>1.4814000000000001E-2</v>
      </c>
      <c r="J3925" s="103">
        <v>1.8863000000000001E-2</v>
      </c>
      <c r="K3925" s="103">
        <v>2.1751999999999997E-2</v>
      </c>
    </row>
    <row r="3926" spans="4:11" ht="15.75" customHeight="1" x14ac:dyDescent="0.25">
      <c r="D3926" s="33"/>
      <c r="E3926" s="33"/>
      <c r="F3926" s="81">
        <v>42243</v>
      </c>
      <c r="G3926" s="103">
        <v>6.8779999999999996E-3</v>
      </c>
      <c r="H3926" s="103">
        <v>9.8659999999999998E-3</v>
      </c>
      <c r="I3926" s="103">
        <v>1.4986999999999999E-2</v>
      </c>
      <c r="J3926" s="103">
        <v>1.8935E-2</v>
      </c>
      <c r="K3926" s="103">
        <v>2.1840999999999999E-2</v>
      </c>
    </row>
    <row r="3927" spans="4:11" ht="15.75" customHeight="1" x14ac:dyDescent="0.25">
      <c r="D3927" s="33"/>
      <c r="E3927" s="33"/>
      <c r="F3927" s="81">
        <v>42244</v>
      </c>
      <c r="G3927" s="103">
        <v>7.156E-3</v>
      </c>
      <c r="H3927" s="103">
        <v>1.0215E-2</v>
      </c>
      <c r="I3927" s="103">
        <v>1.5117999999999999E-2</v>
      </c>
      <c r="J3927" s="103">
        <v>1.9060999999999998E-2</v>
      </c>
      <c r="K3927" s="103">
        <v>2.1806000000000002E-2</v>
      </c>
    </row>
    <row r="3928" spans="4:11" ht="15.75" customHeight="1" x14ac:dyDescent="0.25">
      <c r="D3928" s="33"/>
      <c r="E3928" s="33"/>
      <c r="F3928" s="81">
        <v>42247</v>
      </c>
      <c r="G3928" s="103">
        <v>7.3750000000000005E-3</v>
      </c>
      <c r="H3928" s="103">
        <v>1.0511E-2</v>
      </c>
      <c r="I3928" s="103">
        <v>1.5478E-2</v>
      </c>
      <c r="J3928" s="103">
        <v>1.9470000000000001E-2</v>
      </c>
      <c r="K3928" s="103">
        <v>2.2179000000000001E-2</v>
      </c>
    </row>
    <row r="3929" spans="4:11" ht="15.75" customHeight="1" x14ac:dyDescent="0.25">
      <c r="D3929" s="33"/>
      <c r="E3929" s="33"/>
      <c r="F3929" s="81">
        <v>42248</v>
      </c>
      <c r="G3929" s="103">
        <v>7.0399999999999994E-3</v>
      </c>
      <c r="H3929" s="103">
        <v>1.008E-2</v>
      </c>
      <c r="I3929" s="103">
        <v>1.4874E-2</v>
      </c>
      <c r="J3929" s="103">
        <v>1.8822000000000002E-2</v>
      </c>
      <c r="K3929" s="103">
        <v>2.1524000000000001E-2</v>
      </c>
    </row>
    <row r="3930" spans="4:11" ht="15.75" customHeight="1" x14ac:dyDescent="0.25">
      <c r="D3930" s="33"/>
      <c r="E3930" s="33"/>
      <c r="F3930" s="81">
        <v>42249</v>
      </c>
      <c r="G3930" s="103">
        <v>7.0809999999999996E-3</v>
      </c>
      <c r="H3930" s="103">
        <v>1.0134000000000001E-2</v>
      </c>
      <c r="I3930" s="103">
        <v>1.5087E-2</v>
      </c>
      <c r="J3930" s="103">
        <v>1.9086000000000002E-2</v>
      </c>
      <c r="K3930" s="103">
        <v>2.1842999999999998E-2</v>
      </c>
    </row>
    <row r="3931" spans="4:11" ht="15.75" customHeight="1" x14ac:dyDescent="0.25">
      <c r="D3931" s="33"/>
      <c r="E3931" s="33"/>
      <c r="F3931" s="81">
        <v>42250</v>
      </c>
      <c r="G3931" s="103">
        <v>6.9230000000000003E-3</v>
      </c>
      <c r="H3931" s="103">
        <v>9.8650000000000005E-3</v>
      </c>
      <c r="I3931" s="103">
        <v>1.4825999999999999E-2</v>
      </c>
      <c r="J3931" s="103">
        <v>1.8797999999999999E-2</v>
      </c>
      <c r="K3931" s="103">
        <v>2.1596000000000001E-2</v>
      </c>
    </row>
    <row r="3932" spans="4:11" ht="15.75" customHeight="1" x14ac:dyDescent="0.25">
      <c r="D3932" s="33"/>
      <c r="E3932" s="33"/>
      <c r="F3932" s="81">
        <v>42251</v>
      </c>
      <c r="G3932" s="103">
        <v>7.0670000000000004E-3</v>
      </c>
      <c r="H3932" s="103">
        <v>9.8640000000000012E-3</v>
      </c>
      <c r="I3932" s="103">
        <v>1.4664E-2</v>
      </c>
      <c r="J3932" s="103">
        <v>1.8509999999999999E-2</v>
      </c>
      <c r="K3932" s="103">
        <v>2.1243999999999999E-2</v>
      </c>
    </row>
    <row r="3933" spans="4:11" ht="15.75" customHeight="1" x14ac:dyDescent="0.25">
      <c r="D3933" s="33"/>
      <c r="E3933" s="33"/>
      <c r="F3933" s="81">
        <v>42255</v>
      </c>
      <c r="G3933" s="103">
        <v>7.3270000000000002E-3</v>
      </c>
      <c r="H3933" s="103">
        <v>1.0324999999999999E-2</v>
      </c>
      <c r="I3933" s="103">
        <v>1.5173000000000001E-2</v>
      </c>
      <c r="J3933" s="103">
        <v>1.9037999999999999E-2</v>
      </c>
      <c r="K3933" s="103">
        <v>2.1828E-2</v>
      </c>
    </row>
    <row r="3934" spans="4:11" ht="15.75" customHeight="1" x14ac:dyDescent="0.25">
      <c r="D3934" s="33"/>
      <c r="E3934" s="33"/>
      <c r="F3934" s="81">
        <v>42256</v>
      </c>
      <c r="G3934" s="103">
        <v>7.4089999999999998E-3</v>
      </c>
      <c r="H3934" s="103">
        <v>1.0637000000000001E-2</v>
      </c>
      <c r="I3934" s="103">
        <v>1.5306E-2</v>
      </c>
      <c r="J3934" s="103">
        <v>1.9133999999999998E-2</v>
      </c>
      <c r="K3934" s="103">
        <v>2.2006000000000001E-2</v>
      </c>
    </row>
    <row r="3935" spans="4:11" ht="15.75" customHeight="1" x14ac:dyDescent="0.25">
      <c r="D3935" s="33"/>
      <c r="E3935" s="33"/>
      <c r="F3935" s="81">
        <v>42257</v>
      </c>
      <c r="G3935" s="103">
        <v>7.3299999999999997E-3</v>
      </c>
      <c r="H3935" s="103">
        <v>1.0584E-2</v>
      </c>
      <c r="I3935" s="103">
        <v>1.5470999999999999E-2</v>
      </c>
      <c r="J3935" s="103">
        <v>1.9303000000000001E-2</v>
      </c>
      <c r="K3935" s="103">
        <v>2.222E-2</v>
      </c>
    </row>
    <row r="3936" spans="4:11" ht="15.75" customHeight="1" x14ac:dyDescent="0.25">
      <c r="D3936" s="33"/>
      <c r="E3936" s="33"/>
      <c r="F3936" s="81">
        <v>42258</v>
      </c>
      <c r="G3936" s="103">
        <v>7.0530000000000002E-3</v>
      </c>
      <c r="H3936" s="103">
        <v>1.0291999999999999E-2</v>
      </c>
      <c r="I3936" s="103">
        <v>1.5127999999999999E-2</v>
      </c>
      <c r="J3936" s="103">
        <v>1.8894000000000001E-2</v>
      </c>
      <c r="K3936" s="103">
        <v>2.1883E-2</v>
      </c>
    </row>
    <row r="3937" spans="4:11" ht="15.75" customHeight="1" x14ac:dyDescent="0.25">
      <c r="D3937" s="33"/>
      <c r="E3937" s="33"/>
      <c r="F3937" s="81">
        <v>42261</v>
      </c>
      <c r="G3937" s="103">
        <v>7.2560000000000003E-3</v>
      </c>
      <c r="H3937" s="103">
        <v>1.0318000000000001E-2</v>
      </c>
      <c r="I3937" s="103">
        <v>1.5095000000000001E-2</v>
      </c>
      <c r="J3937" s="103">
        <v>1.8846000000000002E-2</v>
      </c>
      <c r="K3937" s="103">
        <v>2.1831E-2</v>
      </c>
    </row>
    <row r="3938" spans="4:11" ht="15.75" customHeight="1" x14ac:dyDescent="0.25">
      <c r="D3938" s="33"/>
      <c r="E3938" s="33"/>
      <c r="F3938" s="81">
        <v>42262</v>
      </c>
      <c r="G3938" s="103">
        <v>8.0239999999999999E-3</v>
      </c>
      <c r="H3938" s="103">
        <v>1.1195999999999999E-2</v>
      </c>
      <c r="I3938" s="103">
        <v>1.6104E-2</v>
      </c>
      <c r="J3938" s="103">
        <v>1.9934E-2</v>
      </c>
      <c r="K3938" s="103">
        <v>2.2867000000000002E-2</v>
      </c>
    </row>
    <row r="3939" spans="4:11" ht="15.75" customHeight="1" x14ac:dyDescent="0.25">
      <c r="D3939" s="33"/>
      <c r="E3939" s="33"/>
      <c r="F3939" s="81">
        <v>42263</v>
      </c>
      <c r="G3939" s="103">
        <v>8.1079999999999989E-3</v>
      </c>
      <c r="H3939" s="103">
        <v>1.1276999999999999E-2</v>
      </c>
      <c r="I3939" s="103">
        <v>1.6088999999999999E-2</v>
      </c>
      <c r="J3939" s="103">
        <v>2.0007E-2</v>
      </c>
      <c r="K3939" s="103">
        <v>2.2940000000000002E-2</v>
      </c>
    </row>
    <row r="3940" spans="4:11" ht="15.75" customHeight="1" x14ac:dyDescent="0.25">
      <c r="D3940" s="33"/>
      <c r="E3940" s="33"/>
      <c r="F3940" s="81">
        <v>42264</v>
      </c>
      <c r="G3940" s="103">
        <v>6.7949999999999998E-3</v>
      </c>
      <c r="H3940" s="103">
        <v>9.8409999999999991E-3</v>
      </c>
      <c r="I3940" s="103">
        <v>1.4783999999999999E-2</v>
      </c>
      <c r="J3940" s="103">
        <v>1.8846000000000002E-2</v>
      </c>
      <c r="K3940" s="103">
        <v>2.1903000000000002E-2</v>
      </c>
    </row>
    <row r="3941" spans="4:11" ht="15.75" customHeight="1" x14ac:dyDescent="0.25">
      <c r="D3941" s="33"/>
      <c r="E3941" s="33"/>
      <c r="F3941" s="81">
        <v>42265</v>
      </c>
      <c r="G3941" s="103">
        <v>6.777E-3</v>
      </c>
      <c r="H3941" s="103">
        <v>9.7870000000000006E-3</v>
      </c>
      <c r="I3941" s="103">
        <v>1.444E-2</v>
      </c>
      <c r="J3941" s="103">
        <v>1.8364000000000002E-2</v>
      </c>
      <c r="K3941" s="103">
        <v>2.1336000000000001E-2</v>
      </c>
    </row>
    <row r="3942" spans="4:11" ht="15.75" customHeight="1" x14ac:dyDescent="0.25">
      <c r="D3942" s="33"/>
      <c r="E3942" s="33"/>
      <c r="F3942" s="81">
        <v>42268</v>
      </c>
      <c r="G3942" s="103">
        <v>7.0620000000000006E-3</v>
      </c>
      <c r="H3942" s="103">
        <v>1.0187E-2</v>
      </c>
      <c r="I3942" s="103">
        <v>1.4935E-2</v>
      </c>
      <c r="J3942" s="103">
        <v>1.8966E-2</v>
      </c>
      <c r="K3942" s="103">
        <v>2.2012E-2</v>
      </c>
    </row>
    <row r="3943" spans="4:11" ht="15.75" customHeight="1" x14ac:dyDescent="0.25">
      <c r="D3943" s="33"/>
      <c r="E3943" s="33"/>
      <c r="F3943" s="81">
        <v>42269</v>
      </c>
      <c r="G3943" s="103">
        <v>6.7379999999999992E-3</v>
      </c>
      <c r="H3943" s="103">
        <v>9.7330000000000003E-3</v>
      </c>
      <c r="I3943" s="103">
        <v>1.4292000000000001E-2</v>
      </c>
      <c r="J3943" s="103">
        <v>1.822E-2</v>
      </c>
      <c r="K3943" s="103">
        <v>2.1337000000000002E-2</v>
      </c>
    </row>
    <row r="3944" spans="4:11" ht="15.75" customHeight="1" x14ac:dyDescent="0.25">
      <c r="D3944" s="33"/>
      <c r="E3944" s="33"/>
      <c r="F3944" s="81">
        <v>42270</v>
      </c>
      <c r="G3944" s="103">
        <v>6.9930000000000001E-3</v>
      </c>
      <c r="H3944" s="103">
        <v>9.92E-3</v>
      </c>
      <c r="I3944" s="103">
        <v>1.4474000000000001E-2</v>
      </c>
      <c r="J3944" s="103">
        <v>1.8435999999999998E-2</v>
      </c>
      <c r="K3944" s="103">
        <v>2.1497000000000002E-2</v>
      </c>
    </row>
    <row r="3945" spans="4:11" ht="15.75" customHeight="1" x14ac:dyDescent="0.25">
      <c r="D3945" s="33"/>
      <c r="E3945" s="33"/>
      <c r="F3945" s="81">
        <v>42271</v>
      </c>
      <c r="G3945" s="103">
        <v>6.7979999999999994E-3</v>
      </c>
      <c r="H3945" s="103">
        <v>9.7330000000000003E-3</v>
      </c>
      <c r="I3945" s="103">
        <v>1.4498E-2</v>
      </c>
      <c r="J3945" s="103">
        <v>1.8218999999999999E-2</v>
      </c>
      <c r="K3945" s="103">
        <v>2.1265999999999997E-2</v>
      </c>
    </row>
    <row r="3946" spans="4:11" ht="15.75" customHeight="1" x14ac:dyDescent="0.25">
      <c r="D3946" s="33"/>
      <c r="E3946" s="33"/>
      <c r="F3946" s="81">
        <v>42272</v>
      </c>
      <c r="G3946" s="103">
        <v>6.9179999999999997E-3</v>
      </c>
      <c r="H3946" s="103">
        <v>9.8919999999999998E-3</v>
      </c>
      <c r="I3946" s="103">
        <v>1.4742E-2</v>
      </c>
      <c r="J3946" s="103">
        <v>1.8624000000000002E-2</v>
      </c>
      <c r="K3946" s="103">
        <v>2.1623E-2</v>
      </c>
    </row>
    <row r="3947" spans="4:11" ht="15.75" customHeight="1" x14ac:dyDescent="0.25">
      <c r="D3947" s="33"/>
      <c r="E3947" s="33"/>
      <c r="F3947" s="81">
        <v>42275</v>
      </c>
      <c r="G3947" s="103">
        <v>6.6829999999999997E-3</v>
      </c>
      <c r="H3947" s="103">
        <v>9.5709999999999996E-3</v>
      </c>
      <c r="I3947" s="103">
        <v>1.4189E-2</v>
      </c>
      <c r="J3947" s="103">
        <v>1.7953E-2</v>
      </c>
      <c r="K3947" s="103">
        <v>2.0948999999999999E-2</v>
      </c>
    </row>
    <row r="3948" spans="4:11" ht="15.75" customHeight="1" x14ac:dyDescent="0.25">
      <c r="D3948" s="33"/>
      <c r="E3948" s="33"/>
      <c r="F3948" s="81">
        <v>42276</v>
      </c>
      <c r="G3948" s="103">
        <v>6.4859999999999996E-3</v>
      </c>
      <c r="H3948" s="103">
        <v>9.2490000000000003E-3</v>
      </c>
      <c r="I3948" s="103">
        <v>1.3766E-2</v>
      </c>
      <c r="J3948" s="103">
        <v>1.7500000000000002E-2</v>
      </c>
      <c r="K3948" s="103">
        <v>2.0508000000000002E-2</v>
      </c>
    </row>
    <row r="3949" spans="4:11" ht="15.75" customHeight="1" x14ac:dyDescent="0.25">
      <c r="D3949" s="33"/>
      <c r="E3949" s="33"/>
      <c r="F3949" s="81">
        <v>42277</v>
      </c>
      <c r="G3949" s="103">
        <v>6.2890000000000003E-3</v>
      </c>
      <c r="H3949" s="103">
        <v>9.0069999999999994E-3</v>
      </c>
      <c r="I3949" s="103">
        <v>1.3571999999999999E-2</v>
      </c>
      <c r="J3949" s="103">
        <v>1.7357000000000001E-2</v>
      </c>
      <c r="K3949" s="103">
        <v>2.0368000000000001E-2</v>
      </c>
    </row>
    <row r="3950" spans="4:11" ht="15.75" customHeight="1" x14ac:dyDescent="0.25">
      <c r="D3950" s="33"/>
      <c r="E3950" s="33"/>
      <c r="F3950" s="81">
        <v>42278</v>
      </c>
      <c r="G3950" s="103">
        <v>6.4470000000000005E-3</v>
      </c>
      <c r="H3950" s="103">
        <v>9.1400000000000006E-3</v>
      </c>
      <c r="I3950" s="103">
        <v>1.3653E-2</v>
      </c>
      <c r="J3950" s="103">
        <v>1.7452000000000002E-2</v>
      </c>
      <c r="K3950" s="103">
        <v>2.0368000000000001E-2</v>
      </c>
    </row>
    <row r="3951" spans="4:11" ht="15.75" customHeight="1" x14ac:dyDescent="0.25">
      <c r="D3951" s="33"/>
      <c r="E3951" s="33"/>
      <c r="F3951" s="81">
        <v>42279</v>
      </c>
      <c r="G3951" s="103">
        <v>5.7940000000000005E-3</v>
      </c>
      <c r="H3951" s="103">
        <v>8.4390000000000003E-3</v>
      </c>
      <c r="I3951" s="103">
        <v>1.2955000000000001E-2</v>
      </c>
      <c r="J3951" s="103">
        <v>1.6833000000000001E-2</v>
      </c>
      <c r="K3951" s="103">
        <v>1.9928999999999999E-2</v>
      </c>
    </row>
    <row r="3952" spans="4:11" ht="15.75" customHeight="1" x14ac:dyDescent="0.25">
      <c r="D3952" s="33"/>
      <c r="E3952" s="33"/>
      <c r="F3952" s="81">
        <v>42282</v>
      </c>
      <c r="G3952" s="103">
        <v>6.0519999999999992E-3</v>
      </c>
      <c r="H3952" s="103">
        <v>8.7600000000000004E-3</v>
      </c>
      <c r="I3952" s="103">
        <v>1.3424999999999999E-2</v>
      </c>
      <c r="J3952" s="103">
        <v>1.7381000000000001E-2</v>
      </c>
      <c r="K3952" s="103">
        <v>2.0562E-2</v>
      </c>
    </row>
    <row r="3953" spans="4:11" ht="15.75" customHeight="1" x14ac:dyDescent="0.25">
      <c r="D3953" s="33"/>
      <c r="E3953" s="33"/>
      <c r="F3953" s="81">
        <v>42283</v>
      </c>
      <c r="G3953" s="103">
        <v>6.012E-3</v>
      </c>
      <c r="H3953" s="103">
        <v>8.7320000000000002E-3</v>
      </c>
      <c r="I3953" s="103">
        <v>1.3246000000000001E-2</v>
      </c>
      <c r="J3953" s="103">
        <v>1.7094999999999999E-2</v>
      </c>
      <c r="K3953" s="103">
        <v>2.0315E-2</v>
      </c>
    </row>
    <row r="3954" spans="4:11" ht="15.75" customHeight="1" x14ac:dyDescent="0.25">
      <c r="D3954" s="33"/>
      <c r="E3954" s="33"/>
      <c r="F3954" s="81">
        <v>42284</v>
      </c>
      <c r="G3954" s="103">
        <v>6.2500000000000003E-3</v>
      </c>
      <c r="H3954" s="103">
        <v>9.2530000000000008E-3</v>
      </c>
      <c r="I3954" s="103">
        <v>1.3701000000000001E-2</v>
      </c>
      <c r="J3954" s="103">
        <v>1.7500000000000002E-2</v>
      </c>
      <c r="K3954" s="103">
        <v>2.0668000000000002E-2</v>
      </c>
    </row>
    <row r="3955" spans="4:11" ht="15.75" customHeight="1" x14ac:dyDescent="0.25">
      <c r="D3955" s="33"/>
      <c r="E3955" s="33"/>
      <c r="F3955" s="81">
        <v>42285</v>
      </c>
      <c r="G3955" s="103">
        <v>6.3299999999999997E-3</v>
      </c>
      <c r="H3955" s="103">
        <v>9.4120000000000002E-3</v>
      </c>
      <c r="I3955" s="103">
        <v>1.3962E-2</v>
      </c>
      <c r="J3955" s="103">
        <v>1.7811E-2</v>
      </c>
      <c r="K3955" s="103">
        <v>2.104E-2</v>
      </c>
    </row>
    <row r="3956" spans="4:11" ht="15.75" customHeight="1" x14ac:dyDescent="0.25">
      <c r="D3956" s="33"/>
      <c r="E3956" s="33"/>
      <c r="F3956" s="81">
        <v>42286</v>
      </c>
      <c r="G3956" s="103">
        <v>6.3699999999999998E-3</v>
      </c>
      <c r="H3956" s="103">
        <v>9.4649999999999995E-3</v>
      </c>
      <c r="I3956" s="103">
        <v>1.3977999999999999E-2</v>
      </c>
      <c r="J3956" s="103">
        <v>1.7739000000000001E-2</v>
      </c>
      <c r="K3956" s="103">
        <v>2.0880999999999997E-2</v>
      </c>
    </row>
    <row r="3957" spans="4:11" ht="15.75" customHeight="1" x14ac:dyDescent="0.25">
      <c r="D3957" s="33"/>
      <c r="E3957" s="33"/>
      <c r="F3957" s="81">
        <v>42290</v>
      </c>
      <c r="G3957" s="103">
        <v>6.1700000000000001E-3</v>
      </c>
      <c r="H3957" s="103">
        <v>9.1469999999999989E-3</v>
      </c>
      <c r="I3957" s="103">
        <v>1.3536999999999999E-2</v>
      </c>
      <c r="J3957" s="103">
        <v>1.7308E-2</v>
      </c>
      <c r="K3957" s="103">
        <v>2.0438999999999999E-2</v>
      </c>
    </row>
    <row r="3958" spans="4:11" ht="15.75" customHeight="1" x14ac:dyDescent="0.25">
      <c r="D3958" s="33"/>
      <c r="E3958" s="33"/>
      <c r="F3958" s="81">
        <v>42291</v>
      </c>
      <c r="G3958" s="103">
        <v>5.4869999999999997E-3</v>
      </c>
      <c r="H3958" s="103">
        <v>8.3269999999999993E-3</v>
      </c>
      <c r="I3958" s="103">
        <v>1.269E-2</v>
      </c>
      <c r="J3958" s="103">
        <v>1.6473999999999999E-2</v>
      </c>
      <c r="K3958" s="103">
        <v>1.9717999999999999E-2</v>
      </c>
    </row>
    <row r="3959" spans="4:11" ht="15.75" customHeight="1" x14ac:dyDescent="0.25">
      <c r="D3959" s="33"/>
      <c r="E3959" s="33"/>
      <c r="F3959" s="81">
        <v>42292</v>
      </c>
      <c r="G3959" s="103">
        <v>5.9680000000000002E-3</v>
      </c>
      <c r="H3959" s="103">
        <v>8.9350000000000002E-3</v>
      </c>
      <c r="I3959" s="103">
        <v>1.3325E-2</v>
      </c>
      <c r="J3959" s="103">
        <v>1.7020999999999998E-2</v>
      </c>
      <c r="K3959" s="103">
        <v>2.0175000000000002E-2</v>
      </c>
    </row>
    <row r="3960" spans="4:11" ht="15.75" customHeight="1" x14ac:dyDescent="0.25">
      <c r="D3960" s="33"/>
      <c r="E3960" s="33"/>
      <c r="F3960" s="81">
        <v>42293</v>
      </c>
      <c r="G3960" s="103">
        <v>6.0879999999999997E-3</v>
      </c>
      <c r="H3960" s="103">
        <v>9.0419999999999997E-3</v>
      </c>
      <c r="I3960" s="103">
        <v>1.3520000000000001E-2</v>
      </c>
      <c r="J3960" s="103">
        <v>1.7260000000000001E-2</v>
      </c>
      <c r="K3960" s="103">
        <v>2.0333999999999998E-2</v>
      </c>
    </row>
    <row r="3961" spans="4:11" ht="15.75" customHeight="1" x14ac:dyDescent="0.25">
      <c r="D3961" s="33"/>
      <c r="E3961" s="33"/>
      <c r="F3961" s="81">
        <v>42296</v>
      </c>
      <c r="G3961" s="103">
        <v>5.8659999999999997E-3</v>
      </c>
      <c r="H3961" s="103">
        <v>8.8030000000000001E-3</v>
      </c>
      <c r="I3961" s="103">
        <v>1.3372999999999999E-2</v>
      </c>
      <c r="J3961" s="103">
        <v>1.7188000000000002E-2</v>
      </c>
      <c r="K3961" s="103">
        <v>2.0228000000000003E-2</v>
      </c>
    </row>
    <row r="3962" spans="4:11" ht="15.75" customHeight="1" x14ac:dyDescent="0.25">
      <c r="D3962" s="33"/>
      <c r="E3962" s="33"/>
      <c r="F3962" s="81">
        <v>42297</v>
      </c>
      <c r="G3962" s="103">
        <v>6.2900000000000005E-3</v>
      </c>
      <c r="H3962" s="103">
        <v>9.2290000000000011E-3</v>
      </c>
      <c r="I3962" s="103">
        <v>1.3880999999999999E-2</v>
      </c>
      <c r="J3962" s="103">
        <v>1.7739999999999999E-2</v>
      </c>
      <c r="K3962" s="103">
        <v>2.0670000000000001E-2</v>
      </c>
    </row>
    <row r="3963" spans="4:11" ht="15.75" customHeight="1" x14ac:dyDescent="0.25">
      <c r="D3963" s="33"/>
      <c r="E3963" s="33"/>
      <c r="F3963" s="81">
        <v>42298</v>
      </c>
      <c r="G3963" s="103">
        <v>6.2090000000000001E-3</v>
      </c>
      <c r="H3963" s="103">
        <v>9.0430000000000007E-3</v>
      </c>
      <c r="I3963" s="103">
        <v>1.3520000000000001E-2</v>
      </c>
      <c r="J3963" s="103">
        <v>1.7283E-2</v>
      </c>
      <c r="K3963" s="103">
        <v>2.0228000000000003E-2</v>
      </c>
    </row>
    <row r="3964" spans="4:11" ht="15.75" customHeight="1" x14ac:dyDescent="0.25">
      <c r="D3964" s="33"/>
      <c r="E3964" s="33"/>
      <c r="F3964" s="81">
        <v>42299</v>
      </c>
      <c r="G3964" s="103">
        <v>6.0060000000000001E-3</v>
      </c>
      <c r="H3964" s="103">
        <v>8.9099999999999995E-3</v>
      </c>
      <c r="I3964" s="103">
        <v>1.3520000000000001E-2</v>
      </c>
      <c r="J3964" s="103">
        <v>1.7354999999999999E-2</v>
      </c>
      <c r="K3964" s="103">
        <v>2.0263E-2</v>
      </c>
    </row>
    <row r="3965" spans="4:11" ht="15.75" customHeight="1" x14ac:dyDescent="0.25">
      <c r="D3965" s="33"/>
      <c r="E3965" s="33"/>
      <c r="F3965" s="81">
        <v>42300</v>
      </c>
      <c r="G3965" s="103">
        <v>6.4129999999999994E-3</v>
      </c>
      <c r="H3965" s="103">
        <v>9.4450000000000003E-3</v>
      </c>
      <c r="I3965" s="103">
        <v>1.4161E-2</v>
      </c>
      <c r="J3965" s="103">
        <v>1.8005E-2</v>
      </c>
      <c r="K3965" s="103">
        <v>2.0865999999999999E-2</v>
      </c>
    </row>
    <row r="3966" spans="4:11" ht="15.75" customHeight="1" x14ac:dyDescent="0.25">
      <c r="D3966" s="33"/>
      <c r="E3966" s="33"/>
      <c r="F3966" s="81">
        <v>42303</v>
      </c>
      <c r="G3966" s="103">
        <v>6.3720000000000001E-3</v>
      </c>
      <c r="H3966" s="103">
        <v>9.3120000000000008E-3</v>
      </c>
      <c r="I3966" s="103">
        <v>1.3947000000000001E-2</v>
      </c>
      <c r="J3966" s="103">
        <v>1.7763999999999999E-2</v>
      </c>
      <c r="K3966" s="103">
        <v>2.0563999999999999E-2</v>
      </c>
    </row>
    <row r="3967" spans="4:11" ht="15.75" customHeight="1" x14ac:dyDescent="0.25">
      <c r="D3967" s="33"/>
      <c r="E3967" s="33"/>
      <c r="F3967" s="81">
        <v>42304</v>
      </c>
      <c r="G3967" s="103">
        <v>6.2090000000000001E-3</v>
      </c>
      <c r="H3967" s="103">
        <v>9.044E-3</v>
      </c>
      <c r="I3967" s="103">
        <v>1.3651E-2</v>
      </c>
      <c r="J3967" s="103">
        <v>1.7451000000000001E-2</v>
      </c>
      <c r="K3967" s="103">
        <v>2.0369999999999999E-2</v>
      </c>
    </row>
    <row r="3968" spans="4:11" ht="15.75" customHeight="1" x14ac:dyDescent="0.25">
      <c r="D3968" s="33"/>
      <c r="E3968" s="33"/>
      <c r="F3968" s="81">
        <v>42305</v>
      </c>
      <c r="G3968" s="103">
        <v>7.0289999999999997E-3</v>
      </c>
      <c r="H3968" s="103">
        <v>1.0011000000000001E-2</v>
      </c>
      <c r="I3968" s="103">
        <v>1.4674E-2</v>
      </c>
      <c r="J3968" s="103">
        <v>1.8319999999999999E-2</v>
      </c>
      <c r="K3968" s="103">
        <v>2.1009000000000003E-2</v>
      </c>
    </row>
    <row r="3969" spans="4:11" ht="15.75" customHeight="1" x14ac:dyDescent="0.25">
      <c r="D3969" s="33"/>
      <c r="E3969" s="33"/>
      <c r="F3969" s="81">
        <v>42306</v>
      </c>
      <c r="G3969" s="103">
        <v>7.2360000000000002E-3</v>
      </c>
      <c r="H3969" s="103">
        <v>1.0335E-2</v>
      </c>
      <c r="I3969" s="103">
        <v>1.5331999999999998E-2</v>
      </c>
      <c r="J3969" s="103">
        <v>1.9E-2</v>
      </c>
      <c r="K3969" s="103">
        <v>2.1724999999999998E-2</v>
      </c>
    </row>
    <row r="3970" spans="4:11" ht="15.75" customHeight="1" x14ac:dyDescent="0.25">
      <c r="D3970" s="33"/>
      <c r="E3970" s="33"/>
      <c r="F3970" s="81">
        <v>42307</v>
      </c>
      <c r="G3970" s="103">
        <v>7.2399999999999999E-3</v>
      </c>
      <c r="H3970" s="103">
        <v>1.0232000000000002E-2</v>
      </c>
      <c r="I3970" s="103">
        <v>1.5184999999999999E-2</v>
      </c>
      <c r="J3970" s="103">
        <v>1.8846000000000002E-2</v>
      </c>
      <c r="K3970" s="103">
        <v>2.1421000000000003E-2</v>
      </c>
    </row>
    <row r="3971" spans="4:11" ht="15.75" customHeight="1" x14ac:dyDescent="0.25">
      <c r="D3971" s="33"/>
      <c r="E3971" s="33"/>
      <c r="F3971" s="81">
        <v>42310</v>
      </c>
      <c r="G3971" s="103">
        <v>7.5309999999999995E-3</v>
      </c>
      <c r="H3971" s="103">
        <v>1.0585000000000001E-2</v>
      </c>
      <c r="I3971" s="103">
        <v>1.5528999999999999E-2</v>
      </c>
      <c r="J3971" s="103">
        <v>1.9157999999999998E-2</v>
      </c>
      <c r="K3971" s="103">
        <v>2.1708999999999999E-2</v>
      </c>
    </row>
    <row r="3972" spans="4:11" ht="15.75" customHeight="1" x14ac:dyDescent="0.25">
      <c r="D3972" s="33"/>
      <c r="E3972" s="33"/>
      <c r="F3972" s="81">
        <v>42311</v>
      </c>
      <c r="G3972" s="103">
        <v>7.6570000000000006E-3</v>
      </c>
      <c r="H3972" s="103">
        <v>1.0885000000000001E-2</v>
      </c>
      <c r="I3972" s="103">
        <v>1.5892E-2</v>
      </c>
      <c r="J3972" s="103">
        <v>1.9567000000000001E-2</v>
      </c>
      <c r="K3972" s="103">
        <v>2.2105E-2</v>
      </c>
    </row>
    <row r="3973" spans="4:11" ht="15.75" customHeight="1" x14ac:dyDescent="0.25">
      <c r="D3973" s="33"/>
      <c r="E3973" s="33"/>
      <c r="F3973" s="81">
        <v>42312</v>
      </c>
      <c r="G3973" s="103">
        <v>8.116E-3</v>
      </c>
      <c r="H3973" s="103">
        <v>1.1375999999999999E-2</v>
      </c>
      <c r="I3973" s="103">
        <v>1.6337999999999998E-2</v>
      </c>
      <c r="J3973" s="103">
        <v>1.9833E-2</v>
      </c>
      <c r="K3973" s="103">
        <v>2.2250000000000002E-2</v>
      </c>
    </row>
    <row r="3974" spans="4:11" ht="15.75" customHeight="1" x14ac:dyDescent="0.25">
      <c r="D3974" s="33"/>
      <c r="E3974" s="33"/>
      <c r="F3974" s="81">
        <v>42313</v>
      </c>
      <c r="G3974" s="103">
        <v>8.2559999999999995E-3</v>
      </c>
      <c r="H3974" s="103">
        <v>1.1323000000000001E-2</v>
      </c>
      <c r="I3974" s="103">
        <v>1.6306000000000001E-2</v>
      </c>
      <c r="J3974" s="103">
        <v>1.9833E-2</v>
      </c>
      <c r="K3974" s="103">
        <v>2.2322999999999999E-2</v>
      </c>
    </row>
    <row r="3975" spans="4:11" ht="15.75" customHeight="1" x14ac:dyDescent="0.25">
      <c r="D3975" s="33"/>
      <c r="E3975" s="33"/>
      <c r="F3975" s="81">
        <v>42314</v>
      </c>
      <c r="G3975" s="103">
        <v>8.8590000000000006E-3</v>
      </c>
      <c r="H3975" s="103">
        <v>1.2178E-2</v>
      </c>
      <c r="I3975" s="103">
        <v>1.7304E-2</v>
      </c>
      <c r="J3975" s="103">
        <v>2.0853999999999998E-2</v>
      </c>
      <c r="K3975" s="103">
        <v>2.3252000000000002E-2</v>
      </c>
    </row>
    <row r="3976" spans="4:11" ht="15.75" customHeight="1" x14ac:dyDescent="0.25">
      <c r="D3976" s="33"/>
      <c r="E3976" s="33"/>
      <c r="F3976" s="81">
        <v>42317</v>
      </c>
      <c r="G3976" s="103">
        <v>8.8210000000000007E-3</v>
      </c>
      <c r="H3976" s="103">
        <v>1.2290000000000001E-2</v>
      </c>
      <c r="I3976" s="103">
        <v>1.7388999999999998E-2</v>
      </c>
      <c r="J3976" s="103">
        <v>2.1000999999999999E-2</v>
      </c>
      <c r="K3976" s="103">
        <v>2.3435999999999998E-2</v>
      </c>
    </row>
    <row r="3977" spans="4:11" ht="15.75" customHeight="1" x14ac:dyDescent="0.25">
      <c r="D3977" s="33"/>
      <c r="E3977" s="33"/>
      <c r="F3977" s="81">
        <v>42318</v>
      </c>
      <c r="G3977" s="103">
        <v>8.744E-3</v>
      </c>
      <c r="H3977" s="103">
        <v>1.234E-2</v>
      </c>
      <c r="I3977" s="103">
        <v>1.7226999999999999E-2</v>
      </c>
      <c r="J3977" s="103">
        <v>2.0929000000000003E-2</v>
      </c>
      <c r="K3977" s="103">
        <v>2.3418999999999999E-2</v>
      </c>
    </row>
    <row r="3978" spans="4:11" ht="15.75" customHeight="1" x14ac:dyDescent="0.25">
      <c r="D3978" s="33"/>
      <c r="E3978" s="33"/>
      <c r="F3978" s="81">
        <v>42320</v>
      </c>
      <c r="G3978" s="103">
        <v>8.7060000000000002E-3</v>
      </c>
      <c r="H3978" s="103">
        <v>1.2286999999999999E-2</v>
      </c>
      <c r="I3978" s="103">
        <v>1.7129000000000002E-2</v>
      </c>
      <c r="J3978" s="103">
        <v>2.0783999999999997E-2</v>
      </c>
      <c r="K3978" s="103">
        <v>2.3115999999999998E-2</v>
      </c>
    </row>
    <row r="3979" spans="4:11" ht="15.75" customHeight="1" x14ac:dyDescent="0.25">
      <c r="D3979" s="33"/>
      <c r="E3979" s="33"/>
      <c r="F3979" s="81">
        <v>42321</v>
      </c>
      <c r="G3979" s="103">
        <v>8.3470000000000003E-3</v>
      </c>
      <c r="H3979" s="103">
        <v>1.1781999999999999E-2</v>
      </c>
      <c r="I3979" s="103">
        <v>1.6518999999999999E-2</v>
      </c>
      <c r="J3979" s="103">
        <v>2.0274E-2</v>
      </c>
      <c r="K3979" s="103">
        <v>2.2658000000000001E-2</v>
      </c>
    </row>
    <row r="3980" spans="4:11" ht="15.75" customHeight="1" x14ac:dyDescent="0.25">
      <c r="D3980" s="33"/>
      <c r="E3980" s="33"/>
      <c r="F3980" s="81">
        <v>42324</v>
      </c>
      <c r="G3980" s="103">
        <v>8.5100000000000002E-3</v>
      </c>
      <c r="H3980" s="103">
        <v>1.1861E-2</v>
      </c>
      <c r="I3980" s="103">
        <v>1.652E-2</v>
      </c>
      <c r="J3980" s="103">
        <v>2.0274E-2</v>
      </c>
      <c r="K3980" s="103">
        <v>2.2675999999999998E-2</v>
      </c>
    </row>
    <row r="3981" spans="4:11" ht="15.75" customHeight="1" x14ac:dyDescent="0.25">
      <c r="D3981" s="33"/>
      <c r="E3981" s="33"/>
      <c r="F3981" s="81">
        <v>42325</v>
      </c>
      <c r="G3981" s="103">
        <v>8.5109999999999995E-3</v>
      </c>
      <c r="H3981" s="103">
        <v>1.1859999999999999E-2</v>
      </c>
      <c r="I3981" s="103">
        <v>1.6538000000000001E-2</v>
      </c>
      <c r="J3981" s="103">
        <v>2.0251000000000002E-2</v>
      </c>
      <c r="K3981" s="103">
        <v>2.2658000000000001E-2</v>
      </c>
    </row>
    <row r="3982" spans="4:11" ht="15.75" customHeight="1" x14ac:dyDescent="0.25">
      <c r="D3982" s="33"/>
      <c r="E3982" s="33"/>
      <c r="F3982" s="81">
        <v>42326</v>
      </c>
      <c r="G3982" s="103">
        <v>8.7559999999999999E-3</v>
      </c>
      <c r="H3982" s="103">
        <v>1.2126E-2</v>
      </c>
      <c r="I3982" s="103">
        <v>1.6839E-2</v>
      </c>
      <c r="J3982" s="103">
        <v>2.0373000000000002E-2</v>
      </c>
      <c r="K3982" s="103">
        <v>2.2728000000000002E-2</v>
      </c>
    </row>
    <row r="3983" spans="4:11" ht="15.75" customHeight="1" x14ac:dyDescent="0.25">
      <c r="D3983" s="33"/>
      <c r="E3983" s="33"/>
      <c r="F3983" s="81">
        <v>42327</v>
      </c>
      <c r="G3983" s="103">
        <v>8.9210000000000001E-3</v>
      </c>
      <c r="H3983" s="103">
        <v>1.2152000000000001E-2</v>
      </c>
      <c r="I3983" s="103">
        <v>1.6740999999999999E-2</v>
      </c>
      <c r="J3983" s="103">
        <v>2.0203000000000002E-2</v>
      </c>
      <c r="K3983" s="103">
        <v>2.2482000000000002E-2</v>
      </c>
    </row>
    <row r="3984" spans="4:11" ht="15.75" customHeight="1" x14ac:dyDescent="0.25">
      <c r="D3984" s="33"/>
      <c r="E3984" s="33"/>
      <c r="F3984" s="81">
        <v>42328</v>
      </c>
      <c r="G3984" s="103">
        <v>9.1719999999999996E-3</v>
      </c>
      <c r="H3984" s="103">
        <v>1.2393000000000001E-2</v>
      </c>
      <c r="I3984" s="103">
        <v>1.6861999999999999E-2</v>
      </c>
      <c r="J3984" s="103">
        <v>2.0326E-2</v>
      </c>
      <c r="K3984" s="103">
        <v>2.2623000000000001E-2</v>
      </c>
    </row>
    <row r="3985" spans="4:11" ht="15.75" customHeight="1" x14ac:dyDescent="0.25">
      <c r="D3985" s="33"/>
      <c r="E3985" s="33"/>
      <c r="F3985" s="81">
        <v>42331</v>
      </c>
      <c r="G3985" s="103">
        <v>9.1739999999999999E-3</v>
      </c>
      <c r="H3985" s="103">
        <v>1.2365999999999999E-2</v>
      </c>
      <c r="I3985" s="103">
        <v>1.6714E-2</v>
      </c>
      <c r="J3985" s="103">
        <v>2.0083000000000004E-2</v>
      </c>
      <c r="K3985" s="103">
        <v>2.2376999999999998E-2</v>
      </c>
    </row>
    <row r="3986" spans="4:11" ht="15.75" customHeight="1" x14ac:dyDescent="0.25">
      <c r="D3986" s="33"/>
      <c r="E3986" s="33"/>
      <c r="F3986" s="81">
        <v>42332</v>
      </c>
      <c r="G3986" s="103">
        <v>9.3030000000000005E-3</v>
      </c>
      <c r="H3986" s="103">
        <v>1.2338999999999999E-2</v>
      </c>
      <c r="I3986" s="103">
        <v>1.6649000000000001E-2</v>
      </c>
      <c r="J3986" s="103">
        <v>2.0034999999999997E-2</v>
      </c>
      <c r="K3986" s="103">
        <v>2.2376999999999998E-2</v>
      </c>
    </row>
    <row r="3987" spans="4:11" ht="15.75" customHeight="1" x14ac:dyDescent="0.25">
      <c r="D3987" s="33"/>
      <c r="E3987" s="33"/>
      <c r="F3987" s="81">
        <v>42333</v>
      </c>
      <c r="G3987" s="103">
        <v>9.3430000000000006E-3</v>
      </c>
      <c r="H3987" s="103">
        <v>1.2392E-2</v>
      </c>
      <c r="I3987" s="103">
        <v>1.6708000000000001E-2</v>
      </c>
      <c r="J3987" s="103">
        <v>2.0059999999999998E-2</v>
      </c>
      <c r="K3987" s="103">
        <v>2.2341000000000003E-2</v>
      </c>
    </row>
    <row r="3988" spans="4:11" ht="15.75" customHeight="1" x14ac:dyDescent="0.25">
      <c r="D3988" s="33"/>
      <c r="E3988" s="33"/>
      <c r="F3988" s="81">
        <v>42335</v>
      </c>
      <c r="G3988" s="103">
        <v>9.1850000000000005E-3</v>
      </c>
      <c r="H3988" s="103">
        <v>1.2121999999999999E-2</v>
      </c>
      <c r="I3988" s="103">
        <v>1.6446000000000002E-2</v>
      </c>
      <c r="J3988" s="103">
        <v>1.9855999999999999E-2</v>
      </c>
      <c r="K3988" s="103">
        <v>2.2200999999999999E-2</v>
      </c>
    </row>
    <row r="3989" spans="4:11" ht="15.75" customHeight="1" x14ac:dyDescent="0.25">
      <c r="D3989" s="33"/>
      <c r="E3989" s="33"/>
      <c r="F3989" s="81">
        <v>42338</v>
      </c>
      <c r="G3989" s="103">
        <v>9.3039999999999998E-3</v>
      </c>
      <c r="H3989" s="103">
        <v>1.2202999999999999E-2</v>
      </c>
      <c r="I3989" s="103">
        <v>1.6446000000000002E-2</v>
      </c>
      <c r="J3989" s="103">
        <v>1.9879999999999998E-2</v>
      </c>
      <c r="K3989" s="103">
        <v>2.206E-2</v>
      </c>
    </row>
    <row r="3990" spans="4:11" ht="15.75" customHeight="1" x14ac:dyDescent="0.25">
      <c r="D3990" s="33"/>
      <c r="E3990" s="33"/>
      <c r="F3990" s="81">
        <v>42339</v>
      </c>
      <c r="G3990" s="103">
        <v>9.0669999999999987E-3</v>
      </c>
      <c r="H3990" s="103">
        <v>1.1825E-2</v>
      </c>
      <c r="I3990" s="103">
        <v>1.5858000000000001E-2</v>
      </c>
      <c r="J3990" s="103">
        <v>1.9209E-2</v>
      </c>
      <c r="K3990" s="103">
        <v>2.1430999999999999E-2</v>
      </c>
    </row>
    <row r="3991" spans="4:11" ht="15.75" customHeight="1" x14ac:dyDescent="0.25">
      <c r="D3991" s="33"/>
      <c r="E3991" s="33"/>
      <c r="F3991" s="81">
        <v>42340</v>
      </c>
      <c r="G3991" s="103">
        <v>9.3449999999999991E-3</v>
      </c>
      <c r="H3991" s="103">
        <v>1.2121E-2</v>
      </c>
      <c r="I3991" s="103">
        <v>1.6331999999999999E-2</v>
      </c>
      <c r="J3991" s="103">
        <v>1.9663E-2</v>
      </c>
      <c r="K3991" s="103">
        <v>2.1797E-2</v>
      </c>
    </row>
    <row r="3992" spans="4:11" ht="15.75" customHeight="1" x14ac:dyDescent="0.25">
      <c r="D3992" s="33"/>
      <c r="E3992" s="33"/>
      <c r="F3992" s="81">
        <v>42341</v>
      </c>
      <c r="G3992" s="103">
        <v>9.5049999999999996E-3</v>
      </c>
      <c r="H3992" s="103">
        <v>1.2499E-2</v>
      </c>
      <c r="I3992" s="103">
        <v>1.7333000000000001E-2</v>
      </c>
      <c r="J3992" s="103">
        <v>2.0941999999999999E-2</v>
      </c>
      <c r="K3992" s="103">
        <v>2.3136E-2</v>
      </c>
    </row>
    <row r="3993" spans="4:11" ht="15.75" customHeight="1" x14ac:dyDescent="0.25">
      <c r="D3993" s="33"/>
      <c r="E3993" s="33"/>
      <c r="F3993" s="81">
        <v>42342</v>
      </c>
      <c r="G3993" s="103">
        <v>9.3880000000000005E-3</v>
      </c>
      <c r="H3993" s="103">
        <v>1.2391000000000001E-2</v>
      </c>
      <c r="I3993" s="103">
        <v>1.7055000000000001E-2</v>
      </c>
      <c r="J3993" s="103">
        <v>2.0579E-2</v>
      </c>
      <c r="K3993" s="103">
        <v>2.2692999999999998E-2</v>
      </c>
    </row>
    <row r="3994" spans="4:11" ht="15.75" customHeight="1" x14ac:dyDescent="0.25">
      <c r="D3994" s="33"/>
      <c r="E3994" s="33"/>
      <c r="F3994" s="81">
        <v>42345</v>
      </c>
      <c r="G3994" s="103">
        <v>9.2689999999999995E-3</v>
      </c>
      <c r="H3994" s="103">
        <v>1.2199999999999999E-2</v>
      </c>
      <c r="I3994" s="103">
        <v>1.6709000000000002E-2</v>
      </c>
      <c r="J3994" s="103">
        <v>2.0144000000000002E-2</v>
      </c>
      <c r="K3994" s="103">
        <v>2.2288000000000002E-2</v>
      </c>
    </row>
    <row r="3995" spans="4:11" ht="15.75" customHeight="1" x14ac:dyDescent="0.25">
      <c r="D3995" s="33"/>
      <c r="E3995" s="33"/>
      <c r="F3995" s="81">
        <v>42346</v>
      </c>
      <c r="G3995" s="103">
        <v>9.2899999999999996E-3</v>
      </c>
      <c r="H3995" s="103">
        <v>1.2199999999999999E-2</v>
      </c>
      <c r="I3995" s="103">
        <v>1.6611000000000001E-2</v>
      </c>
      <c r="J3995" s="103">
        <v>0.02</v>
      </c>
      <c r="K3995" s="103">
        <v>2.2182E-2</v>
      </c>
    </row>
    <row r="3996" spans="4:11" ht="15.75" customHeight="1" x14ac:dyDescent="0.25">
      <c r="D3996" s="33"/>
      <c r="E3996" s="33"/>
      <c r="F3996" s="81">
        <v>42347</v>
      </c>
      <c r="G3996" s="103">
        <v>9.2300000000000004E-3</v>
      </c>
      <c r="H3996" s="103">
        <v>1.2314E-2</v>
      </c>
      <c r="I3996" s="103">
        <v>1.643E-2</v>
      </c>
      <c r="J3996" s="103">
        <v>1.9903000000000001E-2</v>
      </c>
      <c r="K3996" s="103">
        <v>2.2164000000000003E-2</v>
      </c>
    </row>
    <row r="3997" spans="4:11" ht="15.75" customHeight="1" x14ac:dyDescent="0.25">
      <c r="D3997" s="33"/>
      <c r="E3997" s="33"/>
      <c r="F3997" s="81">
        <v>42348</v>
      </c>
      <c r="G3997" s="103">
        <v>9.4320000000000011E-3</v>
      </c>
      <c r="H3997" s="103">
        <v>1.2553000000000002E-2</v>
      </c>
      <c r="I3997" s="103">
        <v>1.6775999999999999E-2</v>
      </c>
      <c r="J3997" s="103">
        <v>2.0216999999999999E-2</v>
      </c>
      <c r="K3997" s="103">
        <v>2.2305000000000002E-2</v>
      </c>
    </row>
    <row r="3998" spans="4:11" ht="15.75" customHeight="1" x14ac:dyDescent="0.25">
      <c r="D3998" s="33"/>
      <c r="E3998" s="33"/>
      <c r="F3998" s="81">
        <v>42349</v>
      </c>
      <c r="G3998" s="103">
        <v>8.7500000000000008E-3</v>
      </c>
      <c r="H3998" s="103">
        <v>1.1597E-2</v>
      </c>
      <c r="I3998" s="103">
        <v>1.5526999999999999E-2</v>
      </c>
      <c r="J3998" s="103">
        <v>1.9085000000000001E-2</v>
      </c>
      <c r="K3998" s="103">
        <v>2.1269999999999997E-2</v>
      </c>
    </row>
    <row r="3999" spans="4:11" ht="15.75" customHeight="1" x14ac:dyDescent="0.25">
      <c r="D3999" s="33"/>
      <c r="E3999" s="33"/>
      <c r="F3999" s="81">
        <v>42352</v>
      </c>
      <c r="G3999" s="103">
        <v>9.4350000000000007E-3</v>
      </c>
      <c r="H3999" s="103">
        <v>1.2473000000000001E-2</v>
      </c>
      <c r="I3999" s="103">
        <v>1.653E-2</v>
      </c>
      <c r="J3999" s="103">
        <v>2.0119999999999999E-2</v>
      </c>
      <c r="K3999" s="103">
        <v>2.2216999999999997E-2</v>
      </c>
    </row>
    <row r="4000" spans="4:11" ht="15.75" customHeight="1" x14ac:dyDescent="0.25">
      <c r="D4000" s="33"/>
      <c r="E4000" s="33"/>
      <c r="F4000" s="81">
        <v>42353</v>
      </c>
      <c r="G4000" s="103">
        <v>9.639E-3</v>
      </c>
      <c r="H4000" s="103">
        <v>1.2846E-2</v>
      </c>
      <c r="I4000" s="103">
        <v>1.6926E-2</v>
      </c>
      <c r="J4000" s="103">
        <v>2.0531999999999998E-2</v>
      </c>
      <c r="K4000" s="103">
        <v>2.2658000000000001E-2</v>
      </c>
    </row>
    <row r="4001" spans="4:11" ht="15.75" customHeight="1" x14ac:dyDescent="0.25">
      <c r="D4001" s="33"/>
      <c r="E4001" s="33"/>
      <c r="F4001" s="81">
        <v>42354</v>
      </c>
      <c r="G4001" s="103">
        <v>1.0024999999999999E-2</v>
      </c>
      <c r="H4001" s="103">
        <v>1.3381000000000001E-2</v>
      </c>
      <c r="I4001" s="103">
        <v>1.7473000000000002E-2</v>
      </c>
      <c r="J4001" s="103">
        <v>2.1042999999999999E-2</v>
      </c>
      <c r="K4001" s="103">
        <v>2.2959999999999998E-2</v>
      </c>
    </row>
    <row r="4002" spans="4:11" ht="15.75" customHeight="1" x14ac:dyDescent="0.25">
      <c r="D4002" s="33"/>
      <c r="E4002" s="33"/>
      <c r="F4002" s="81">
        <v>42355</v>
      </c>
      <c r="G4002" s="103">
        <v>9.8440000000000003E-3</v>
      </c>
      <c r="H4002" s="103">
        <v>1.3141E-2</v>
      </c>
      <c r="I4002" s="103">
        <v>1.7025999999999999E-2</v>
      </c>
      <c r="J4002" s="103">
        <v>2.0314000000000002E-2</v>
      </c>
      <c r="K4002" s="103">
        <v>2.2233999999999997E-2</v>
      </c>
    </row>
    <row r="4003" spans="4:11" ht="15.75" customHeight="1" x14ac:dyDescent="0.25">
      <c r="D4003" s="33"/>
      <c r="E4003" s="33"/>
      <c r="F4003" s="81">
        <v>42356</v>
      </c>
      <c r="G4003" s="103">
        <v>9.5220000000000009E-3</v>
      </c>
      <c r="H4003" s="103">
        <v>1.2821000000000001E-2</v>
      </c>
      <c r="I4003" s="103">
        <v>1.6761999999999999E-2</v>
      </c>
      <c r="J4003" s="103">
        <v>2.0072E-2</v>
      </c>
      <c r="K4003" s="103">
        <v>2.2040000000000001E-2</v>
      </c>
    </row>
    <row r="4004" spans="4:11" ht="15.75" customHeight="1" x14ac:dyDescent="0.25">
      <c r="D4004" s="33"/>
      <c r="E4004" s="33"/>
      <c r="F4004" s="81">
        <v>42359</v>
      </c>
      <c r="G4004" s="103">
        <v>9.4420000000000007E-3</v>
      </c>
      <c r="H4004" s="103">
        <v>1.2741000000000001E-2</v>
      </c>
      <c r="I4004" s="103">
        <v>1.6678999999999999E-2</v>
      </c>
      <c r="J4004" s="103">
        <v>1.9998999999999999E-2</v>
      </c>
      <c r="K4004" s="103">
        <v>2.1916999999999999E-2</v>
      </c>
    </row>
    <row r="4005" spans="4:11" ht="15.75" customHeight="1" x14ac:dyDescent="0.25">
      <c r="D4005" s="33"/>
      <c r="E4005" s="33"/>
      <c r="F4005" s="81">
        <v>42360</v>
      </c>
      <c r="G4005" s="103">
        <v>9.7289999999999998E-3</v>
      </c>
      <c r="H4005" s="103">
        <v>1.3009E-2</v>
      </c>
      <c r="I4005" s="103">
        <v>1.7044E-2</v>
      </c>
      <c r="J4005" s="103">
        <v>2.0435999999999999E-2</v>
      </c>
      <c r="K4005" s="103">
        <v>2.2357000000000002E-2</v>
      </c>
    </row>
    <row r="4006" spans="4:11" ht="15.75" customHeight="1" x14ac:dyDescent="0.25">
      <c r="D4006" s="33"/>
      <c r="E4006" s="33"/>
      <c r="F4006" s="81">
        <v>42361</v>
      </c>
      <c r="G4006" s="103">
        <v>9.8119999999999995E-3</v>
      </c>
      <c r="H4006" s="103">
        <v>1.3117E-2</v>
      </c>
      <c r="I4006" s="103">
        <v>1.7194000000000001E-2</v>
      </c>
      <c r="J4006" s="103">
        <v>2.0582E-2</v>
      </c>
      <c r="K4006" s="103">
        <v>2.2534000000000002E-2</v>
      </c>
    </row>
    <row r="4007" spans="4:11" ht="15.75" customHeight="1" x14ac:dyDescent="0.25">
      <c r="D4007" s="33"/>
      <c r="E4007" s="33"/>
      <c r="F4007" s="81">
        <v>42362</v>
      </c>
      <c r="G4007" s="103">
        <v>9.9829999999999988E-3</v>
      </c>
      <c r="H4007" s="103">
        <v>1.3172999999999999E-2</v>
      </c>
      <c r="I4007" s="103">
        <v>1.7129999999999999E-2</v>
      </c>
      <c r="J4007" s="103">
        <v>2.051E-2</v>
      </c>
      <c r="K4007" s="103">
        <v>2.2409999999999999E-2</v>
      </c>
    </row>
    <row r="4008" spans="4:11" ht="15.75" customHeight="1" x14ac:dyDescent="0.25">
      <c r="D4008" s="33"/>
      <c r="E4008" s="33"/>
      <c r="F4008" s="81">
        <v>42366</v>
      </c>
      <c r="G4008" s="103">
        <v>1.0067E-2</v>
      </c>
      <c r="H4008" s="103">
        <v>1.3201000000000001E-2</v>
      </c>
      <c r="I4008" s="103">
        <v>1.7180000000000001E-2</v>
      </c>
      <c r="J4008" s="103">
        <v>2.0436999999999997E-2</v>
      </c>
      <c r="K4008" s="103">
        <v>2.2304000000000001E-2</v>
      </c>
    </row>
    <row r="4009" spans="4:11" ht="15.75" customHeight="1" x14ac:dyDescent="0.25">
      <c r="D4009" s="33"/>
      <c r="E4009" s="33"/>
      <c r="F4009" s="81">
        <v>42367</v>
      </c>
      <c r="G4009" s="103">
        <v>1.0910999999999999E-2</v>
      </c>
      <c r="H4009" s="103">
        <v>1.3689E-2</v>
      </c>
      <c r="I4009" s="103">
        <v>1.7849E-2</v>
      </c>
      <c r="J4009" s="103">
        <v>2.1145999999999998E-2</v>
      </c>
      <c r="K4009" s="103">
        <v>2.3050000000000001E-2</v>
      </c>
    </row>
    <row r="4010" spans="4:11" ht="15.75" customHeight="1" x14ac:dyDescent="0.25">
      <c r="D4010" s="33"/>
      <c r="E4010" s="33"/>
      <c r="F4010" s="81">
        <v>42368</v>
      </c>
      <c r="G4010" s="103">
        <v>1.0712999999999999E-2</v>
      </c>
      <c r="H4010" s="103">
        <v>1.3419E-2</v>
      </c>
      <c r="I4010" s="103">
        <v>1.7926999999999998E-2</v>
      </c>
      <c r="J4010" s="103">
        <v>2.1097000000000001E-2</v>
      </c>
      <c r="K4010" s="103">
        <v>2.2942999999999998E-2</v>
      </c>
    </row>
    <row r="4011" spans="4:11" ht="15.75" customHeight="1" x14ac:dyDescent="0.25">
      <c r="D4011" s="33"/>
      <c r="E4011" s="33"/>
      <c r="F4011" s="81">
        <v>42369</v>
      </c>
      <c r="G4011" s="103">
        <v>1.0477E-2</v>
      </c>
      <c r="H4011" s="103">
        <v>1.3068999999999999E-2</v>
      </c>
      <c r="I4011" s="103">
        <v>1.7597999999999999E-2</v>
      </c>
      <c r="J4011" s="103">
        <v>2.0912E-2</v>
      </c>
      <c r="K4011" s="103">
        <v>2.2694000000000002E-2</v>
      </c>
    </row>
    <row r="4012" spans="4:11" ht="15.75" customHeight="1" x14ac:dyDescent="0.25">
      <c r="D4012" s="33"/>
      <c r="E4012" s="33"/>
      <c r="F4012" s="81">
        <v>42373</v>
      </c>
      <c r="G4012" s="103">
        <v>1.0358000000000001E-2</v>
      </c>
      <c r="H4012" s="103">
        <v>1.3015000000000001E-2</v>
      </c>
      <c r="I4012" s="103">
        <v>1.7336000000000001E-2</v>
      </c>
      <c r="J4012" s="103">
        <v>2.0598000000000002E-2</v>
      </c>
      <c r="K4012" s="103">
        <v>2.2428E-2</v>
      </c>
    </row>
    <row r="4013" spans="4:11" ht="15.75" customHeight="1" x14ac:dyDescent="0.25">
      <c r="D4013" s="33"/>
      <c r="E4013" s="33"/>
      <c r="F4013" s="81">
        <v>42374</v>
      </c>
      <c r="G4013" s="103">
        <v>1.0139E-2</v>
      </c>
      <c r="H4013" s="103">
        <v>1.2880000000000001E-2</v>
      </c>
      <c r="I4013" s="103">
        <v>1.7121999999999998E-2</v>
      </c>
      <c r="J4013" s="103">
        <v>2.0454E-2</v>
      </c>
      <c r="K4013" s="103">
        <v>2.2357000000000002E-2</v>
      </c>
    </row>
    <row r="4014" spans="4:11" ht="15.75" customHeight="1" x14ac:dyDescent="0.25">
      <c r="D4014" s="33"/>
      <c r="E4014" s="33"/>
      <c r="F4014" s="81">
        <v>42375</v>
      </c>
      <c r="G4014" s="103">
        <v>9.7599999999999996E-3</v>
      </c>
      <c r="H4014" s="103">
        <v>1.2391000000000001E-2</v>
      </c>
      <c r="I4014" s="103">
        <v>1.6417000000000001E-2</v>
      </c>
      <c r="J4014" s="103">
        <v>1.9757E-2</v>
      </c>
      <c r="K4014" s="103">
        <v>2.1701999999999999E-2</v>
      </c>
    </row>
    <row r="4015" spans="4:11" ht="15.75" customHeight="1" x14ac:dyDescent="0.25">
      <c r="D4015" s="33"/>
      <c r="E4015" s="33"/>
      <c r="F4015" s="81">
        <v>42376</v>
      </c>
      <c r="G4015" s="103">
        <v>9.4799999999999988E-3</v>
      </c>
      <c r="H4015" s="103">
        <v>1.2036999999999999E-2</v>
      </c>
      <c r="I4015" s="103">
        <v>1.5991999999999999E-2</v>
      </c>
      <c r="J4015" s="103">
        <v>1.9397999999999999E-2</v>
      </c>
      <c r="K4015" s="103">
        <v>2.1455000000000002E-2</v>
      </c>
    </row>
    <row r="4016" spans="4:11" ht="15.75" customHeight="1" x14ac:dyDescent="0.25">
      <c r="D4016" s="33"/>
      <c r="E4016" s="33"/>
      <c r="F4016" s="81">
        <v>42377</v>
      </c>
      <c r="G4016" s="103">
        <v>9.3179999999999999E-3</v>
      </c>
      <c r="H4016" s="103">
        <v>1.1763999999999998E-2</v>
      </c>
      <c r="I4016" s="103">
        <v>1.5597000000000001E-2</v>
      </c>
      <c r="J4016" s="103">
        <v>1.9014E-2</v>
      </c>
      <c r="K4016" s="103">
        <v>2.1156000000000001E-2</v>
      </c>
    </row>
    <row r="4017" spans="4:11" ht="15.75" customHeight="1" x14ac:dyDescent="0.25">
      <c r="D4017" s="33"/>
      <c r="E4017" s="33"/>
      <c r="F4017" s="81">
        <v>42380</v>
      </c>
      <c r="G4017" s="103">
        <v>9.3169999999999989E-3</v>
      </c>
      <c r="H4017" s="103">
        <v>1.1872000000000001E-2</v>
      </c>
      <c r="I4017" s="103">
        <v>1.5939000000000002E-2</v>
      </c>
      <c r="J4017" s="103">
        <v>1.9418999999999999E-2</v>
      </c>
      <c r="K4017" s="103">
        <v>2.1753999999999999E-2</v>
      </c>
    </row>
    <row r="4018" spans="4:11" ht="15.75" customHeight="1" x14ac:dyDescent="0.25">
      <c r="D4018" s="33"/>
      <c r="E4018" s="33"/>
      <c r="F4018" s="81">
        <v>42381</v>
      </c>
      <c r="G4018" s="103">
        <v>9.2350000000000002E-3</v>
      </c>
      <c r="H4018" s="103">
        <v>1.1572000000000001E-2</v>
      </c>
      <c r="I4018" s="103">
        <v>1.5399000000000001E-2</v>
      </c>
      <c r="J4018" s="103">
        <v>1.8726E-2</v>
      </c>
      <c r="K4018" s="103">
        <v>2.1032000000000002E-2</v>
      </c>
    </row>
    <row r="4019" spans="4:11" ht="15.75" customHeight="1" x14ac:dyDescent="0.25">
      <c r="D4019" s="33"/>
      <c r="E4019" s="33"/>
      <c r="F4019" s="81">
        <v>42382</v>
      </c>
      <c r="G4019" s="103">
        <v>9.0729999999999995E-3</v>
      </c>
      <c r="H4019" s="103">
        <v>1.1594999999999999E-2</v>
      </c>
      <c r="I4019" s="103">
        <v>1.5250999999999999E-2</v>
      </c>
      <c r="J4019" s="103">
        <v>1.8652999999999999E-2</v>
      </c>
      <c r="K4019" s="103">
        <v>2.0926999999999998E-2</v>
      </c>
    </row>
    <row r="4020" spans="4:11" ht="15.75" customHeight="1" x14ac:dyDescent="0.25">
      <c r="D4020" s="33"/>
      <c r="E4020" s="33"/>
      <c r="F4020" s="81">
        <v>42383</v>
      </c>
      <c r="G4020" s="103">
        <v>8.9110000000000005E-3</v>
      </c>
      <c r="H4020" s="103">
        <v>1.133E-2</v>
      </c>
      <c r="I4020" s="103">
        <v>1.5071000000000001E-2</v>
      </c>
      <c r="J4020" s="103">
        <v>1.8581E-2</v>
      </c>
      <c r="K4020" s="103">
        <v>2.0874E-2</v>
      </c>
    </row>
    <row r="4021" spans="4:11" ht="15.75" customHeight="1" x14ac:dyDescent="0.25">
      <c r="D4021" s="33"/>
      <c r="E4021" s="33"/>
      <c r="F4021" s="81">
        <v>42384</v>
      </c>
      <c r="G4021" s="103">
        <v>8.5000000000000006E-3</v>
      </c>
      <c r="H4021" s="103">
        <v>1.0824E-2</v>
      </c>
      <c r="I4021" s="103">
        <v>1.4527000000000002E-2</v>
      </c>
      <c r="J4021" s="103">
        <v>1.7958000000000002E-2</v>
      </c>
      <c r="K4021" s="103">
        <v>2.0347000000000001E-2</v>
      </c>
    </row>
    <row r="4022" spans="4:11" ht="15.75" customHeight="1" x14ac:dyDescent="0.25">
      <c r="D4022" s="33"/>
      <c r="E4022" s="33"/>
      <c r="F4022" s="81">
        <v>42388</v>
      </c>
      <c r="G4022" s="103">
        <v>8.6999999999999994E-3</v>
      </c>
      <c r="H4022" s="103">
        <v>1.1063E-2</v>
      </c>
      <c r="I4022" s="103">
        <v>1.4852000000000001E-2</v>
      </c>
      <c r="J4022" s="103">
        <v>1.8194999999999999E-2</v>
      </c>
      <c r="K4022" s="103">
        <v>2.0556000000000001E-2</v>
      </c>
    </row>
    <row r="4023" spans="4:11" ht="15.75" customHeight="1" x14ac:dyDescent="0.25">
      <c r="D4023" s="33"/>
      <c r="E4023" s="33"/>
      <c r="F4023" s="81">
        <v>42389</v>
      </c>
      <c r="G4023" s="103">
        <v>8.2120000000000005E-3</v>
      </c>
      <c r="H4023" s="103">
        <v>1.0503E-2</v>
      </c>
      <c r="I4023" s="103">
        <v>1.4165000000000001E-2</v>
      </c>
      <c r="J4023" s="103">
        <v>1.7387E-2</v>
      </c>
      <c r="K4023" s="103">
        <v>1.9823999999999998E-2</v>
      </c>
    </row>
    <row r="4024" spans="4:11" ht="15.75" customHeight="1" x14ac:dyDescent="0.25">
      <c r="D4024" s="33"/>
      <c r="E4024" s="33"/>
      <c r="F4024" s="81">
        <v>42390</v>
      </c>
      <c r="G4024" s="103">
        <v>8.3309999999999999E-3</v>
      </c>
      <c r="H4024" s="103">
        <v>1.0636000000000001E-2</v>
      </c>
      <c r="I4024" s="103">
        <v>1.4423999999999999E-2</v>
      </c>
      <c r="J4024" s="103">
        <v>1.7741E-2</v>
      </c>
      <c r="K4024" s="103">
        <v>2.0310999999999999E-2</v>
      </c>
    </row>
    <row r="4025" spans="4:11" ht="15.75" customHeight="1" x14ac:dyDescent="0.25">
      <c r="D4025" s="33"/>
      <c r="E4025" s="33"/>
      <c r="F4025" s="81">
        <v>42391</v>
      </c>
      <c r="G4025" s="103">
        <v>8.6909999999999991E-3</v>
      </c>
      <c r="H4025" s="103">
        <v>1.1009E-2</v>
      </c>
      <c r="I4025" s="103">
        <v>1.4812000000000001E-2</v>
      </c>
      <c r="J4025" s="103">
        <v>1.8069999999999999E-2</v>
      </c>
      <c r="K4025" s="103">
        <v>2.0518999999999999E-2</v>
      </c>
    </row>
    <row r="4026" spans="4:11" ht="15.75" customHeight="1" x14ac:dyDescent="0.25">
      <c r="D4026" s="33"/>
      <c r="E4026" s="33"/>
      <c r="F4026" s="81">
        <v>42394</v>
      </c>
      <c r="G4026" s="103">
        <v>8.567E-3</v>
      </c>
      <c r="H4026" s="103">
        <v>1.0767000000000001E-2</v>
      </c>
      <c r="I4026" s="103">
        <v>1.4384999999999998E-2</v>
      </c>
      <c r="J4026" s="103">
        <v>1.7617000000000001E-2</v>
      </c>
      <c r="K4026" s="103">
        <v>2.0011999999999999E-2</v>
      </c>
    </row>
    <row r="4027" spans="4:11" ht="15.75" customHeight="1" x14ac:dyDescent="0.25">
      <c r="D4027" s="33"/>
      <c r="E4027" s="33"/>
      <c r="F4027" s="81">
        <v>42395</v>
      </c>
      <c r="G4027" s="103">
        <v>8.4009999999999987E-3</v>
      </c>
      <c r="H4027" s="103">
        <v>1.0632999999999998E-2</v>
      </c>
      <c r="I4027" s="103">
        <v>1.4269E-2</v>
      </c>
      <c r="J4027" s="103">
        <v>1.7496999999999999E-2</v>
      </c>
      <c r="K4027" s="103">
        <v>1.9942000000000001E-2</v>
      </c>
    </row>
    <row r="4028" spans="4:11" ht="15.75" customHeight="1" x14ac:dyDescent="0.25">
      <c r="D4028" s="33"/>
      <c r="E4028" s="33"/>
      <c r="F4028" s="81">
        <v>42396</v>
      </c>
      <c r="G4028" s="103">
        <v>8.3299999999999989E-3</v>
      </c>
      <c r="H4028" s="103">
        <v>1.0498E-2</v>
      </c>
      <c r="I4028" s="103">
        <v>1.4104E-2</v>
      </c>
      <c r="J4028" s="103">
        <v>1.7447999999999998E-2</v>
      </c>
      <c r="K4028" s="103">
        <v>1.9993E-2</v>
      </c>
    </row>
    <row r="4029" spans="4:11" ht="15.75" customHeight="1" x14ac:dyDescent="0.25">
      <c r="D4029" s="33"/>
      <c r="E4029" s="33"/>
      <c r="F4029" s="81">
        <v>42397</v>
      </c>
      <c r="G4029" s="103">
        <v>8.1720000000000004E-3</v>
      </c>
      <c r="H4029" s="103">
        <v>1.0256000000000001E-2</v>
      </c>
      <c r="I4029" s="103">
        <v>1.3993999999999999E-2</v>
      </c>
      <c r="J4029" s="103">
        <v>1.7209000000000002E-2</v>
      </c>
      <c r="K4029" s="103">
        <v>1.9784E-2</v>
      </c>
    </row>
    <row r="4030" spans="4:11" ht="15.75" customHeight="1" x14ac:dyDescent="0.25">
      <c r="D4030" s="33"/>
      <c r="E4030" s="33"/>
      <c r="F4030" s="81">
        <v>42398</v>
      </c>
      <c r="G4030" s="103">
        <v>7.7370000000000008E-3</v>
      </c>
      <c r="H4030" s="103">
        <v>9.6629999999999997E-3</v>
      </c>
      <c r="I4030" s="103">
        <v>1.328E-2</v>
      </c>
      <c r="J4030" s="103">
        <v>1.6669E-2</v>
      </c>
      <c r="K4030" s="103">
        <v>1.9209E-2</v>
      </c>
    </row>
    <row r="4031" spans="4:11" ht="15.75" customHeight="1" x14ac:dyDescent="0.25">
      <c r="D4031" s="33"/>
      <c r="E4031" s="33"/>
      <c r="F4031" s="81">
        <v>42401</v>
      </c>
      <c r="G4031" s="103">
        <v>7.9749999999999995E-3</v>
      </c>
      <c r="H4031" s="103">
        <v>9.9570000000000006E-3</v>
      </c>
      <c r="I4031" s="103">
        <v>1.3635999999999999E-2</v>
      </c>
      <c r="J4031" s="103">
        <v>1.7072E-2</v>
      </c>
      <c r="K4031" s="103">
        <v>1.9486E-2</v>
      </c>
    </row>
    <row r="4032" spans="4:11" ht="15.75" customHeight="1" x14ac:dyDescent="0.25">
      <c r="D4032" s="33"/>
      <c r="E4032" s="33"/>
      <c r="F4032" s="81">
        <v>42402</v>
      </c>
      <c r="G4032" s="103">
        <v>7.1830000000000001E-3</v>
      </c>
      <c r="H4032" s="103">
        <v>9.0159999999999997E-3</v>
      </c>
      <c r="I4032" s="103">
        <v>1.26E-2</v>
      </c>
      <c r="J4032" s="103">
        <v>1.5983000000000001E-2</v>
      </c>
      <c r="K4032" s="103">
        <v>1.8447999999999999E-2</v>
      </c>
    </row>
    <row r="4033" spans="4:11" ht="15.75" customHeight="1" x14ac:dyDescent="0.25">
      <c r="D4033" s="33"/>
      <c r="E4033" s="33"/>
      <c r="F4033" s="81">
        <v>42403</v>
      </c>
      <c r="G4033" s="103">
        <v>7.2230000000000003E-3</v>
      </c>
      <c r="H4033" s="103">
        <v>9.0399999999999994E-3</v>
      </c>
      <c r="I4033" s="103">
        <v>1.2744999999999999E-2</v>
      </c>
      <c r="J4033" s="103">
        <v>1.6241999999999999E-2</v>
      </c>
      <c r="K4033" s="103">
        <v>1.8861000000000003E-2</v>
      </c>
    </row>
    <row r="4034" spans="4:11" ht="15.75" customHeight="1" x14ac:dyDescent="0.25">
      <c r="D4034" s="33"/>
      <c r="E4034" s="33"/>
      <c r="F4034" s="81">
        <v>42404</v>
      </c>
      <c r="G4034" s="103">
        <v>6.9840000000000006E-3</v>
      </c>
      <c r="H4034" s="103">
        <v>8.6619999999999996E-3</v>
      </c>
      <c r="I4034" s="103">
        <v>1.2292000000000001E-2</v>
      </c>
      <c r="J4034" s="103">
        <v>1.5722E-2</v>
      </c>
      <c r="K4034" s="103">
        <v>1.8394999999999998E-2</v>
      </c>
    </row>
    <row r="4035" spans="4:11" ht="15.75" customHeight="1" x14ac:dyDescent="0.25">
      <c r="D4035" s="33"/>
      <c r="E4035" s="33"/>
      <c r="F4035" s="81">
        <v>42405</v>
      </c>
      <c r="G4035" s="103">
        <v>7.221E-3</v>
      </c>
      <c r="H4035" s="103">
        <v>8.9510000000000006E-3</v>
      </c>
      <c r="I4035" s="103">
        <v>1.2402999999999999E-2</v>
      </c>
      <c r="J4035" s="103">
        <v>1.5696000000000002E-2</v>
      </c>
      <c r="K4035" s="103">
        <v>1.8357000000000002E-2</v>
      </c>
    </row>
    <row r="4036" spans="4:11" ht="15.75" customHeight="1" x14ac:dyDescent="0.25">
      <c r="D4036" s="33"/>
      <c r="E4036" s="33"/>
      <c r="F4036" s="81">
        <v>42408</v>
      </c>
      <c r="G4036" s="103">
        <v>6.6620000000000004E-3</v>
      </c>
      <c r="H4036" s="103">
        <v>8.3029999999999996E-3</v>
      </c>
      <c r="I4036" s="103">
        <v>1.1578E-2</v>
      </c>
      <c r="J4036" s="103">
        <v>1.4849000000000001E-2</v>
      </c>
      <c r="K4036" s="103">
        <v>1.7482999999999999E-2</v>
      </c>
    </row>
    <row r="4037" spans="4:11" ht="15.75" customHeight="1" x14ac:dyDescent="0.25">
      <c r="D4037" s="33"/>
      <c r="E4037" s="33"/>
      <c r="F4037" s="81">
        <v>42409</v>
      </c>
      <c r="G4037" s="103">
        <v>6.9010000000000009E-3</v>
      </c>
      <c r="H4037" s="103">
        <v>8.3540000000000003E-3</v>
      </c>
      <c r="I4037" s="103">
        <v>1.1529000000000001E-2</v>
      </c>
      <c r="J4037" s="103">
        <v>1.4731000000000001E-2</v>
      </c>
      <c r="K4037" s="103">
        <v>1.7260000000000001E-2</v>
      </c>
    </row>
    <row r="4038" spans="4:11" ht="15.75" customHeight="1" x14ac:dyDescent="0.25">
      <c r="D4038" s="33"/>
      <c r="E4038" s="33"/>
      <c r="F4038" s="81">
        <v>42410</v>
      </c>
      <c r="G4038" s="103">
        <v>6.8600000000000006E-3</v>
      </c>
      <c r="H4038" s="103">
        <v>8.3459999999999993E-3</v>
      </c>
      <c r="I4038" s="103">
        <v>1.1205E-2</v>
      </c>
      <c r="J4038" s="103">
        <v>1.4192E-2</v>
      </c>
      <c r="K4038" s="103">
        <v>1.6680999999999998E-2</v>
      </c>
    </row>
    <row r="4039" spans="4:11" ht="15.75" customHeight="1" x14ac:dyDescent="0.25">
      <c r="D4039" s="33"/>
      <c r="E4039" s="33"/>
      <c r="F4039" s="81">
        <v>42411</v>
      </c>
      <c r="G4039" s="103">
        <v>6.4990000000000004E-3</v>
      </c>
      <c r="H4039" s="103">
        <v>8.2399999999999991E-3</v>
      </c>
      <c r="I4039" s="103">
        <v>1.1316999999999999E-2</v>
      </c>
      <c r="J4039" s="103">
        <v>1.4097999999999999E-2</v>
      </c>
      <c r="K4039" s="103">
        <v>1.6590000000000001E-2</v>
      </c>
    </row>
    <row r="4040" spans="4:11" ht="15.75" customHeight="1" x14ac:dyDescent="0.25">
      <c r="D4040" s="33"/>
      <c r="E4040" s="33"/>
      <c r="F4040" s="81">
        <v>42412</v>
      </c>
      <c r="G4040" s="103">
        <v>7.1370000000000001E-3</v>
      </c>
      <c r="H4040" s="103">
        <v>9.0089999999999996E-3</v>
      </c>
      <c r="I4040" s="103">
        <v>1.2103999999999998E-2</v>
      </c>
      <c r="J4040" s="103">
        <v>1.5029999999999998E-2</v>
      </c>
      <c r="K4040" s="103">
        <v>1.7481E-2</v>
      </c>
    </row>
    <row r="4041" spans="4:11" ht="15.75" customHeight="1" x14ac:dyDescent="0.25">
      <c r="D4041" s="33"/>
      <c r="E4041" s="33"/>
      <c r="F4041" s="81">
        <v>42416</v>
      </c>
      <c r="G4041" s="103">
        <v>7.1970000000000003E-3</v>
      </c>
      <c r="H4041" s="103">
        <v>9.0109999999999999E-3</v>
      </c>
      <c r="I4041" s="103">
        <v>1.2152000000000001E-2</v>
      </c>
      <c r="J4041" s="103">
        <v>1.5170999999999999E-2</v>
      </c>
      <c r="K4041" s="103">
        <v>1.7722999999999999E-2</v>
      </c>
    </row>
    <row r="4042" spans="4:11" ht="15.75" customHeight="1" x14ac:dyDescent="0.25">
      <c r="D4042" s="33"/>
      <c r="E4042" s="33"/>
      <c r="F4042" s="81">
        <v>42417</v>
      </c>
      <c r="G4042" s="103">
        <v>7.4190000000000002E-3</v>
      </c>
      <c r="H4042" s="103">
        <v>9.3050000000000008E-3</v>
      </c>
      <c r="I4042" s="103">
        <v>1.2639000000000001E-2</v>
      </c>
      <c r="J4042" s="103">
        <v>1.5712999999999998E-2</v>
      </c>
      <c r="K4042" s="103">
        <v>1.8189999999999998E-2</v>
      </c>
    </row>
    <row r="4043" spans="4:11" ht="15.75" customHeight="1" x14ac:dyDescent="0.25">
      <c r="D4043" s="33"/>
      <c r="E4043" s="33"/>
      <c r="F4043" s="81">
        <v>42418</v>
      </c>
      <c r="G4043" s="103">
        <v>6.9329999999999999E-3</v>
      </c>
      <c r="H4043" s="103">
        <v>8.6140000000000001E-3</v>
      </c>
      <c r="I4043" s="103">
        <v>1.1972E-2</v>
      </c>
      <c r="J4043" s="103">
        <v>1.4957E-2</v>
      </c>
      <c r="K4043" s="103">
        <v>1.7396000000000002E-2</v>
      </c>
    </row>
    <row r="4044" spans="4:11" ht="15.75" customHeight="1" x14ac:dyDescent="0.25">
      <c r="D4044" s="33"/>
      <c r="E4044" s="33"/>
      <c r="F4044" s="81">
        <v>42419</v>
      </c>
      <c r="G4044" s="103">
        <v>7.4180000000000001E-3</v>
      </c>
      <c r="H4044" s="103">
        <v>9.044E-3</v>
      </c>
      <c r="I4044" s="103">
        <v>1.2246E-2</v>
      </c>
      <c r="J4044" s="103">
        <v>1.5119E-2</v>
      </c>
      <c r="K4044" s="103">
        <v>1.7448999999999999E-2</v>
      </c>
    </row>
    <row r="4045" spans="4:11" ht="15.75" customHeight="1" x14ac:dyDescent="0.25">
      <c r="D4045" s="33"/>
      <c r="E4045" s="33"/>
      <c r="F4045" s="81">
        <v>42422</v>
      </c>
      <c r="G4045" s="103">
        <v>7.4999999999999997E-3</v>
      </c>
      <c r="H4045" s="103">
        <v>9.0720000000000002E-3</v>
      </c>
      <c r="I4045" s="103">
        <v>1.2310000000000001E-2</v>
      </c>
      <c r="J4045" s="103">
        <v>1.5213000000000001E-2</v>
      </c>
      <c r="K4045" s="103">
        <v>1.7517999999999999E-2</v>
      </c>
    </row>
    <row r="4046" spans="4:11" ht="15.75" customHeight="1" x14ac:dyDescent="0.25">
      <c r="D4046" s="33"/>
      <c r="E4046" s="33"/>
      <c r="F4046" s="81">
        <v>42423</v>
      </c>
      <c r="G4046" s="103">
        <v>7.3369999999999998E-3</v>
      </c>
      <c r="H4046" s="103">
        <v>8.8599999999999998E-3</v>
      </c>
      <c r="I4046" s="103">
        <v>1.1967E-2</v>
      </c>
      <c r="J4046" s="103">
        <v>1.4905E-2</v>
      </c>
      <c r="K4046" s="103">
        <v>1.7225000000000001E-2</v>
      </c>
    </row>
    <row r="4047" spans="4:11" ht="15.75" customHeight="1" x14ac:dyDescent="0.25">
      <c r="D4047" s="33"/>
      <c r="E4047" s="33"/>
      <c r="F4047" s="81">
        <v>42424</v>
      </c>
      <c r="G4047" s="103">
        <v>7.5390000000000006E-3</v>
      </c>
      <c r="H4047" s="103">
        <v>8.9680000000000003E-3</v>
      </c>
      <c r="I4047" s="103">
        <v>1.2161999999999999E-2</v>
      </c>
      <c r="J4047" s="103">
        <v>1.5116000000000001E-2</v>
      </c>
      <c r="K4047" s="103">
        <v>1.7484E-2</v>
      </c>
    </row>
    <row r="4048" spans="4:11" ht="15.75" customHeight="1" x14ac:dyDescent="0.25">
      <c r="D4048" s="33"/>
      <c r="E4048" s="33"/>
      <c r="F4048" s="81">
        <v>42425</v>
      </c>
      <c r="G4048" s="103">
        <v>7.2640000000000005E-3</v>
      </c>
      <c r="H4048" s="103">
        <v>8.5950000000000002E-3</v>
      </c>
      <c r="I4048" s="103">
        <v>1.1701999999999999E-2</v>
      </c>
      <c r="J4048" s="103">
        <v>1.4737999999999999E-2</v>
      </c>
      <c r="K4048" s="103">
        <v>1.7156999999999999E-2</v>
      </c>
    </row>
    <row r="4049" spans="4:11" ht="15.75" customHeight="1" x14ac:dyDescent="0.25">
      <c r="D4049" s="33"/>
      <c r="E4049" s="33"/>
      <c r="F4049" s="81">
        <v>42426</v>
      </c>
      <c r="G4049" s="103">
        <v>7.9340000000000001E-3</v>
      </c>
      <c r="H4049" s="103">
        <v>9.2689999999999995E-3</v>
      </c>
      <c r="I4049" s="103">
        <v>1.2397999999999999E-2</v>
      </c>
      <c r="J4049" s="103">
        <v>1.5349999999999999E-2</v>
      </c>
      <c r="K4049" s="103">
        <v>1.7623E-2</v>
      </c>
    </row>
    <row r="4050" spans="4:11" ht="15.75" customHeight="1" x14ac:dyDescent="0.25">
      <c r="D4050" s="33"/>
      <c r="E4050" s="33"/>
      <c r="F4050" s="81">
        <v>42429</v>
      </c>
      <c r="G4050" s="103">
        <v>7.7370000000000008E-3</v>
      </c>
      <c r="H4050" s="103">
        <v>8.9210000000000001E-3</v>
      </c>
      <c r="I4050" s="103">
        <v>1.2123E-2</v>
      </c>
      <c r="J4050" s="103">
        <v>1.5165E-2</v>
      </c>
      <c r="K4050" s="103">
        <v>1.7346999999999998E-2</v>
      </c>
    </row>
    <row r="4051" spans="4:11" ht="15.75" customHeight="1" x14ac:dyDescent="0.25">
      <c r="D4051" s="33"/>
      <c r="E4051" s="33"/>
      <c r="F4051" s="81">
        <v>42430</v>
      </c>
      <c r="G4051" s="103">
        <v>8.3909999999999992E-3</v>
      </c>
      <c r="H4051" s="103">
        <v>9.7299999999999991E-3</v>
      </c>
      <c r="I4051" s="103">
        <v>1.3163000000000001E-2</v>
      </c>
      <c r="J4051" s="103">
        <v>1.6281E-2</v>
      </c>
      <c r="K4051" s="103">
        <v>1.8249000000000001E-2</v>
      </c>
    </row>
    <row r="4052" spans="4:11" ht="15.75" customHeight="1" x14ac:dyDescent="0.25">
      <c r="D4052" s="33"/>
      <c r="E4052" s="33"/>
      <c r="F4052" s="81">
        <v>42431</v>
      </c>
      <c r="G4052" s="103">
        <v>8.4119999999999993E-3</v>
      </c>
      <c r="H4052" s="103">
        <v>9.8670000000000008E-3</v>
      </c>
      <c r="I4052" s="103">
        <v>1.3392999999999999E-2</v>
      </c>
      <c r="J4052" s="103">
        <v>1.652E-2</v>
      </c>
      <c r="K4052" s="103">
        <v>1.8405999999999999E-2</v>
      </c>
    </row>
    <row r="4053" spans="4:11" ht="15.75" customHeight="1" x14ac:dyDescent="0.25">
      <c r="D4053" s="33"/>
      <c r="E4053" s="33"/>
      <c r="F4053" s="81">
        <v>42432</v>
      </c>
      <c r="G4053" s="103">
        <v>8.4519999999999994E-3</v>
      </c>
      <c r="H4053" s="103">
        <v>9.9239999999999988E-3</v>
      </c>
      <c r="I4053" s="103">
        <v>1.3426E-2</v>
      </c>
      <c r="J4053" s="103">
        <v>1.6473000000000002E-2</v>
      </c>
      <c r="K4053" s="103">
        <v>1.8337000000000003E-2</v>
      </c>
    </row>
    <row r="4054" spans="4:11" ht="15.75" customHeight="1" x14ac:dyDescent="0.25">
      <c r="D4054" s="33"/>
      <c r="E4054" s="33"/>
      <c r="F4054" s="81">
        <v>42433</v>
      </c>
      <c r="G4054" s="103">
        <v>8.6160000000000004E-3</v>
      </c>
      <c r="H4054" s="103">
        <v>1.0256000000000001E-2</v>
      </c>
      <c r="I4054" s="103">
        <v>1.3741000000000001E-2</v>
      </c>
      <c r="J4054" s="103">
        <v>1.6786000000000002E-2</v>
      </c>
      <c r="K4054" s="103">
        <v>1.8741000000000001E-2</v>
      </c>
    </row>
    <row r="4055" spans="4:11" ht="15.75" customHeight="1" x14ac:dyDescent="0.25">
      <c r="D4055" s="33"/>
      <c r="E4055" s="33"/>
      <c r="F4055" s="81">
        <v>42436</v>
      </c>
      <c r="G4055" s="103">
        <v>9.0569999999999991E-3</v>
      </c>
      <c r="H4055" s="103">
        <v>1.0721000000000001E-2</v>
      </c>
      <c r="I4055" s="103">
        <v>1.4169000000000001E-2</v>
      </c>
      <c r="J4055" s="103">
        <v>1.7073999999999999E-2</v>
      </c>
      <c r="K4055" s="103">
        <v>1.9057000000000001E-2</v>
      </c>
    </row>
    <row r="4056" spans="4:11" ht="15.75" customHeight="1" x14ac:dyDescent="0.25">
      <c r="D4056" s="33"/>
      <c r="E4056" s="33"/>
      <c r="F4056" s="81">
        <v>42437</v>
      </c>
      <c r="G4056" s="103">
        <v>8.659E-3</v>
      </c>
      <c r="H4056" s="103">
        <v>1.0234E-2</v>
      </c>
      <c r="I4056" s="103">
        <v>1.3399000000000001E-2</v>
      </c>
      <c r="J4056" s="103">
        <v>1.6331999999999999E-2</v>
      </c>
      <c r="K4056" s="103">
        <v>1.8287000000000001E-2</v>
      </c>
    </row>
    <row r="4057" spans="4:11" ht="15.75" customHeight="1" x14ac:dyDescent="0.25">
      <c r="D4057" s="33"/>
      <c r="E4057" s="33"/>
      <c r="F4057" s="81">
        <v>42438</v>
      </c>
      <c r="G4057" s="103">
        <v>8.9009999999999992E-3</v>
      </c>
      <c r="H4057" s="103">
        <v>1.069E-2</v>
      </c>
      <c r="I4057" s="103">
        <v>1.3827000000000001E-2</v>
      </c>
      <c r="J4057" s="103">
        <v>1.6812000000000001E-2</v>
      </c>
      <c r="K4057" s="103">
        <v>1.8759999999999999E-2</v>
      </c>
    </row>
    <row r="4058" spans="4:11" ht="15.75" customHeight="1" x14ac:dyDescent="0.25">
      <c r="D4058" s="33"/>
      <c r="E4058" s="33"/>
      <c r="F4058" s="81">
        <v>42439</v>
      </c>
      <c r="G4058" s="103">
        <v>9.2650000000000007E-3</v>
      </c>
      <c r="H4058" s="103">
        <v>1.1222000000000001E-2</v>
      </c>
      <c r="I4058" s="103">
        <v>1.4454E-2</v>
      </c>
      <c r="J4058" s="103">
        <v>1.7509999999999998E-2</v>
      </c>
      <c r="K4058" s="103">
        <v>1.9323E-2</v>
      </c>
    </row>
    <row r="4059" spans="4:11" ht="15.75" customHeight="1" x14ac:dyDescent="0.25">
      <c r="D4059" s="33"/>
      <c r="E4059" s="33"/>
      <c r="F4059" s="81">
        <v>42440</v>
      </c>
      <c r="G4059" s="103">
        <v>9.554E-3</v>
      </c>
      <c r="H4059" s="103">
        <v>1.1540999999999999E-2</v>
      </c>
      <c r="I4059" s="103">
        <v>1.4922E-2</v>
      </c>
      <c r="J4059" s="103">
        <v>1.7899999999999999E-2</v>
      </c>
      <c r="K4059" s="103">
        <v>1.9838999999999999E-2</v>
      </c>
    </row>
    <row r="4060" spans="4:11" ht="15.75" customHeight="1" x14ac:dyDescent="0.25">
      <c r="D4060" s="33"/>
      <c r="E4060" s="33"/>
      <c r="F4060" s="81">
        <v>42443</v>
      </c>
      <c r="G4060" s="103">
        <v>9.5569999999999995E-3</v>
      </c>
      <c r="H4060" s="103">
        <v>1.1434999999999999E-2</v>
      </c>
      <c r="I4060" s="103">
        <v>1.4775E-2</v>
      </c>
      <c r="J4060" s="103">
        <v>1.7707000000000001E-2</v>
      </c>
      <c r="K4060" s="103">
        <v>1.9592000000000002E-2</v>
      </c>
    </row>
    <row r="4061" spans="4:11" ht="15.75" customHeight="1" x14ac:dyDescent="0.25">
      <c r="D4061" s="33"/>
      <c r="E4061" s="33"/>
      <c r="F4061" s="81">
        <v>42444</v>
      </c>
      <c r="G4061" s="103">
        <v>9.6410000000000003E-3</v>
      </c>
      <c r="H4061" s="103">
        <v>1.1541999999999998E-2</v>
      </c>
      <c r="I4061" s="103">
        <v>1.4908999999999999E-2</v>
      </c>
      <c r="J4061" s="103">
        <v>1.7829999999999999E-2</v>
      </c>
      <c r="K4061" s="103">
        <v>1.9699000000000001E-2</v>
      </c>
    </row>
    <row r="4062" spans="4:11" ht="15.75" customHeight="1" x14ac:dyDescent="0.25">
      <c r="D4062" s="33"/>
      <c r="E4062" s="33"/>
      <c r="F4062" s="81">
        <v>42445</v>
      </c>
      <c r="G4062" s="103">
        <v>8.5500000000000003E-3</v>
      </c>
      <c r="H4062" s="103">
        <v>1.0371999999999999E-2</v>
      </c>
      <c r="I4062" s="103">
        <v>1.3803000000000001E-2</v>
      </c>
      <c r="J4062" s="103">
        <v>1.6937000000000001E-2</v>
      </c>
      <c r="K4062" s="103">
        <v>1.9081000000000001E-2</v>
      </c>
    </row>
    <row r="4063" spans="4:11" ht="15.75" customHeight="1" x14ac:dyDescent="0.25">
      <c r="D4063" s="33"/>
      <c r="E4063" s="33"/>
      <c r="F4063" s="81">
        <v>42446</v>
      </c>
      <c r="G4063" s="103">
        <v>8.633E-3</v>
      </c>
      <c r="H4063" s="103">
        <v>1.0371999999999999E-2</v>
      </c>
      <c r="I4063" s="103">
        <v>1.3722000000000002E-2</v>
      </c>
      <c r="J4063" s="103">
        <v>1.6840999999999998E-2</v>
      </c>
      <c r="K4063" s="103">
        <v>1.8957999999999999E-2</v>
      </c>
    </row>
    <row r="4064" spans="4:11" ht="15.75" customHeight="1" x14ac:dyDescent="0.25">
      <c r="D4064" s="33"/>
      <c r="E4064" s="33"/>
      <c r="F4064" s="81">
        <v>42447</v>
      </c>
      <c r="G4064" s="103">
        <v>8.353000000000001E-3</v>
      </c>
      <c r="H4064" s="103">
        <v>0.01</v>
      </c>
      <c r="I4064" s="103">
        <v>1.333E-2</v>
      </c>
      <c r="J4064" s="103">
        <v>1.653E-2</v>
      </c>
      <c r="K4064" s="103">
        <v>1.8731999999999999E-2</v>
      </c>
    </row>
    <row r="4065" spans="4:11" ht="15.75" customHeight="1" x14ac:dyDescent="0.25">
      <c r="D4065" s="33"/>
      <c r="E4065" s="33"/>
      <c r="F4065" s="81">
        <v>42450</v>
      </c>
      <c r="G4065" s="103">
        <v>8.7200000000000003E-3</v>
      </c>
      <c r="H4065" s="103">
        <v>1.0426999999999999E-2</v>
      </c>
      <c r="I4065" s="103">
        <v>1.3776999999999999E-2</v>
      </c>
      <c r="J4065" s="103">
        <v>1.6964E-2</v>
      </c>
      <c r="K4065" s="103">
        <v>1.9154999999999998E-2</v>
      </c>
    </row>
    <row r="4066" spans="4:11" ht="15.75" customHeight="1" x14ac:dyDescent="0.25">
      <c r="D4066" s="33"/>
      <c r="E4066" s="33"/>
      <c r="F4066" s="81">
        <v>42451</v>
      </c>
      <c r="G4066" s="103">
        <v>8.8649999999999996E-3</v>
      </c>
      <c r="H4066" s="103">
        <v>1.0695E-2</v>
      </c>
      <c r="I4066" s="103">
        <v>1.4142999999999999E-2</v>
      </c>
      <c r="J4066" s="103">
        <v>1.7328E-2</v>
      </c>
      <c r="K4066" s="103">
        <v>1.9403E-2</v>
      </c>
    </row>
    <row r="4067" spans="4:11" ht="15.75" customHeight="1" x14ac:dyDescent="0.25">
      <c r="D4067" s="33"/>
      <c r="E4067" s="33"/>
      <c r="F4067" s="81">
        <v>42452</v>
      </c>
      <c r="G4067" s="103">
        <v>8.5190000000000005E-3</v>
      </c>
      <c r="H4067" s="103">
        <v>1.0267E-2</v>
      </c>
      <c r="I4067" s="103">
        <v>1.3547999999999999E-2</v>
      </c>
      <c r="J4067" s="103">
        <v>1.6652E-2</v>
      </c>
      <c r="K4067" s="103">
        <v>1.8786000000000001E-2</v>
      </c>
    </row>
    <row r="4068" spans="4:11" ht="15.75" customHeight="1" x14ac:dyDescent="0.25">
      <c r="D4068" s="33"/>
      <c r="E4068" s="33"/>
      <c r="F4068" s="81">
        <v>42453</v>
      </c>
      <c r="G4068" s="103">
        <v>8.6890000000000005E-3</v>
      </c>
      <c r="H4068" s="103">
        <v>1.0428999999999999E-2</v>
      </c>
      <c r="I4068" s="103">
        <v>1.3785E-2</v>
      </c>
      <c r="J4068" s="103">
        <v>1.6896000000000001E-2</v>
      </c>
      <c r="K4068" s="103">
        <v>1.9E-2</v>
      </c>
    </row>
    <row r="4069" spans="4:11" ht="15.75" customHeight="1" x14ac:dyDescent="0.25">
      <c r="D4069" s="33"/>
      <c r="E4069" s="33"/>
      <c r="F4069" s="81">
        <v>42457</v>
      </c>
      <c r="G4069" s="103">
        <v>8.6499999999999997E-3</v>
      </c>
      <c r="H4069" s="103">
        <v>1.0348999999999999E-2</v>
      </c>
      <c r="I4069" s="103">
        <v>1.3637E-2</v>
      </c>
      <c r="J4069" s="103">
        <v>1.6752E-2</v>
      </c>
      <c r="K4069" s="103">
        <v>1.8859999999999998E-2</v>
      </c>
    </row>
    <row r="4070" spans="4:11" ht="15.75" customHeight="1" x14ac:dyDescent="0.25">
      <c r="D4070" s="33"/>
      <c r="E4070" s="33"/>
      <c r="F4070" s="81">
        <v>42458</v>
      </c>
      <c r="G4070" s="103">
        <v>7.8429999999999993E-3</v>
      </c>
      <c r="H4070" s="103">
        <v>9.3559999999999997E-3</v>
      </c>
      <c r="I4070" s="103">
        <v>1.2696000000000001E-2</v>
      </c>
      <c r="J4070" s="103">
        <v>1.5837E-2</v>
      </c>
      <c r="K4070" s="103">
        <v>1.8035000000000002E-2</v>
      </c>
    </row>
    <row r="4071" spans="4:11" ht="15.75" customHeight="1" x14ac:dyDescent="0.25">
      <c r="D4071" s="33"/>
      <c r="E4071" s="33"/>
      <c r="F4071" s="81">
        <v>42459</v>
      </c>
      <c r="G4071" s="103">
        <v>7.5670000000000008E-3</v>
      </c>
      <c r="H4071" s="103">
        <v>8.9800000000000001E-3</v>
      </c>
      <c r="I4071" s="103">
        <v>1.2581E-2</v>
      </c>
      <c r="J4071" s="103">
        <v>1.5813000000000001E-2</v>
      </c>
      <c r="K4071" s="103">
        <v>1.8228000000000001E-2</v>
      </c>
    </row>
    <row r="4072" spans="4:11" ht="15.75" customHeight="1" x14ac:dyDescent="0.25">
      <c r="D4072" s="33"/>
      <c r="E4072" s="33"/>
      <c r="F4072" s="81">
        <v>42460</v>
      </c>
      <c r="G4072" s="103">
        <v>7.2109999999999995E-3</v>
      </c>
      <c r="H4072" s="103">
        <v>8.5240000000000003E-3</v>
      </c>
      <c r="I4072" s="103">
        <v>1.2048000000000001E-2</v>
      </c>
      <c r="J4072" s="103">
        <v>1.5330999999999999E-2</v>
      </c>
      <c r="K4072" s="103">
        <v>1.7686999999999998E-2</v>
      </c>
    </row>
    <row r="4073" spans="4:11" ht="15.75" customHeight="1" x14ac:dyDescent="0.25">
      <c r="D4073" s="33"/>
      <c r="E4073" s="33"/>
      <c r="F4073" s="81">
        <v>42461</v>
      </c>
      <c r="G4073" s="103">
        <v>7.2240000000000004E-3</v>
      </c>
      <c r="H4073" s="103">
        <v>8.572999999999999E-3</v>
      </c>
      <c r="I4073" s="103">
        <v>1.2143999999999999E-2</v>
      </c>
      <c r="J4073" s="103">
        <v>1.5402000000000001E-2</v>
      </c>
      <c r="K4073" s="103">
        <v>1.7704999999999999E-2</v>
      </c>
    </row>
    <row r="4074" spans="4:11" ht="15.75" customHeight="1" x14ac:dyDescent="0.25">
      <c r="D4074" s="33"/>
      <c r="E4074" s="33"/>
      <c r="F4074" s="81">
        <v>42464</v>
      </c>
      <c r="G4074" s="103">
        <v>7.3609999999999995E-3</v>
      </c>
      <c r="H4074" s="103">
        <v>8.652E-3</v>
      </c>
      <c r="I4074" s="103">
        <v>1.2047E-2</v>
      </c>
      <c r="J4074" s="103">
        <v>1.5260000000000001E-2</v>
      </c>
      <c r="K4074" s="103">
        <v>1.7618000000000002E-2</v>
      </c>
    </row>
    <row r="4075" spans="4:11" ht="15.75" customHeight="1" x14ac:dyDescent="0.25">
      <c r="D4075" s="33"/>
      <c r="E4075" s="33"/>
      <c r="F4075" s="81">
        <v>42465</v>
      </c>
      <c r="G4075" s="103">
        <v>7.1999999999999998E-3</v>
      </c>
      <c r="H4075" s="103">
        <v>8.463E-3</v>
      </c>
      <c r="I4075" s="103">
        <v>1.1755E-2</v>
      </c>
      <c r="J4075" s="103">
        <v>1.4905E-2</v>
      </c>
      <c r="K4075" s="103">
        <v>1.7201000000000001E-2</v>
      </c>
    </row>
    <row r="4076" spans="4:11" ht="15.75" customHeight="1" x14ac:dyDescent="0.25">
      <c r="D4076" s="33"/>
      <c r="E4076" s="33"/>
      <c r="F4076" s="81">
        <v>42466</v>
      </c>
      <c r="G4076" s="103">
        <v>7.3170000000000006E-3</v>
      </c>
      <c r="H4076" s="103">
        <v>8.6229999999999987E-3</v>
      </c>
      <c r="I4076" s="103">
        <v>1.1980999999999999E-2</v>
      </c>
      <c r="J4076" s="103">
        <v>1.5141999999999999E-2</v>
      </c>
      <c r="K4076" s="103">
        <v>1.7548999999999999E-2</v>
      </c>
    </row>
    <row r="4077" spans="4:11" ht="15.75" customHeight="1" x14ac:dyDescent="0.25">
      <c r="D4077" s="33"/>
      <c r="E4077" s="33"/>
      <c r="F4077" s="81">
        <v>42467</v>
      </c>
      <c r="G4077" s="103">
        <v>6.8779999999999996E-3</v>
      </c>
      <c r="H4077" s="103">
        <v>8.1639999999999994E-3</v>
      </c>
      <c r="I4077" s="103">
        <v>1.1367E-2</v>
      </c>
      <c r="J4077" s="103">
        <v>1.448E-2</v>
      </c>
      <c r="K4077" s="103">
        <v>1.6889000000000001E-2</v>
      </c>
    </row>
    <row r="4078" spans="4:11" ht="15.75" customHeight="1" x14ac:dyDescent="0.25">
      <c r="D4078" s="33"/>
      <c r="E4078" s="33"/>
      <c r="F4078" s="81">
        <v>42468</v>
      </c>
      <c r="G4078" s="103">
        <v>6.9499999999999996E-3</v>
      </c>
      <c r="H4078" s="103">
        <v>8.267E-3</v>
      </c>
      <c r="I4078" s="103">
        <v>1.1509999999999999E-2</v>
      </c>
      <c r="J4078" s="103">
        <v>1.4692E-2</v>
      </c>
      <c r="K4078" s="103">
        <v>1.7166999999999998E-2</v>
      </c>
    </row>
    <row r="4079" spans="4:11" ht="15.75" customHeight="1" x14ac:dyDescent="0.25">
      <c r="D4079" s="33"/>
      <c r="E4079" s="33"/>
      <c r="F4079" s="81">
        <v>42471</v>
      </c>
      <c r="G4079" s="103">
        <v>6.9870000000000002E-3</v>
      </c>
      <c r="H4079" s="103">
        <v>8.319E-3</v>
      </c>
      <c r="I4079" s="103">
        <v>1.1575E-2</v>
      </c>
      <c r="J4079" s="103">
        <v>1.4763E-2</v>
      </c>
      <c r="K4079" s="103">
        <v>1.7254000000000002E-2</v>
      </c>
    </row>
    <row r="4080" spans="4:11" ht="15.75" customHeight="1" x14ac:dyDescent="0.25">
      <c r="D4080" s="33"/>
      <c r="E4080" s="33"/>
      <c r="F4080" s="81">
        <v>42472</v>
      </c>
      <c r="G4080" s="103">
        <v>7.3850000000000001E-3</v>
      </c>
      <c r="H4080" s="103">
        <v>8.7510000000000001E-3</v>
      </c>
      <c r="I4080" s="103">
        <v>1.2109000000000002E-2</v>
      </c>
      <c r="J4080" s="103">
        <v>1.5307999999999999E-2</v>
      </c>
      <c r="K4080" s="103">
        <v>1.7760999999999999E-2</v>
      </c>
    </row>
    <row r="4081" spans="4:11" ht="15.75" customHeight="1" x14ac:dyDescent="0.25">
      <c r="D4081" s="33"/>
      <c r="E4081" s="33"/>
      <c r="F4081" s="81">
        <v>42473</v>
      </c>
      <c r="G4081" s="103">
        <v>7.4639999999999993E-3</v>
      </c>
      <c r="H4081" s="103">
        <v>8.9880000000000012E-3</v>
      </c>
      <c r="I4081" s="103">
        <v>1.2124999999999999E-2</v>
      </c>
      <c r="J4081" s="103">
        <v>1.5285E-2</v>
      </c>
      <c r="K4081" s="103">
        <v>1.7639000000000002E-2</v>
      </c>
    </row>
    <row r="4082" spans="4:11" ht="15.75" customHeight="1" x14ac:dyDescent="0.25">
      <c r="D4082" s="33"/>
      <c r="E4082" s="33"/>
      <c r="F4082" s="81">
        <v>42474</v>
      </c>
      <c r="G4082" s="103">
        <v>7.6629999999999997E-3</v>
      </c>
      <c r="H4082" s="103">
        <v>9.1730000000000006E-3</v>
      </c>
      <c r="I4082" s="103">
        <v>1.2500000000000001E-2</v>
      </c>
      <c r="J4082" s="103">
        <v>1.5665999999999999E-2</v>
      </c>
      <c r="K4082" s="103">
        <v>1.7919000000000001E-2</v>
      </c>
    </row>
    <row r="4083" spans="4:11" ht="15.75" customHeight="1" x14ac:dyDescent="0.25">
      <c r="D4083" s="33"/>
      <c r="E4083" s="33"/>
      <c r="F4083" s="81">
        <v>42475</v>
      </c>
      <c r="G4083" s="103">
        <v>7.3350000000000004E-3</v>
      </c>
      <c r="H4083" s="103">
        <v>8.856000000000001E-3</v>
      </c>
      <c r="I4083" s="103">
        <v>1.2108000000000001E-2</v>
      </c>
      <c r="J4083" s="103">
        <v>1.5261E-2</v>
      </c>
      <c r="K4083" s="103">
        <v>1.7517999999999999E-2</v>
      </c>
    </row>
    <row r="4084" spans="4:11" ht="15.75" customHeight="1" x14ac:dyDescent="0.25">
      <c r="D4084" s="33"/>
      <c r="E4084" s="33"/>
      <c r="F4084" s="81">
        <v>42478</v>
      </c>
      <c r="G4084" s="103">
        <v>7.4139999999999996E-3</v>
      </c>
      <c r="H4084" s="103">
        <v>8.9090000000000003E-3</v>
      </c>
      <c r="I4084" s="103">
        <v>1.2286999999999999E-2</v>
      </c>
      <c r="J4084" s="103">
        <v>1.5403999999999999E-2</v>
      </c>
      <c r="K4084" s="103">
        <v>1.7710999999999998E-2</v>
      </c>
    </row>
    <row r="4085" spans="4:11" ht="15.75" customHeight="1" x14ac:dyDescent="0.25">
      <c r="D4085" s="33"/>
      <c r="E4085" s="33"/>
      <c r="F4085" s="81">
        <v>42479</v>
      </c>
      <c r="G4085" s="103">
        <v>7.574E-3</v>
      </c>
      <c r="H4085" s="103">
        <v>9.2020000000000001E-3</v>
      </c>
      <c r="I4085" s="103">
        <v>1.2516000000000001E-2</v>
      </c>
      <c r="J4085" s="103">
        <v>1.5595000000000001E-2</v>
      </c>
      <c r="K4085" s="103">
        <v>1.7850999999999999E-2</v>
      </c>
    </row>
    <row r="4086" spans="4:11" ht="15.75" customHeight="1" x14ac:dyDescent="0.25">
      <c r="D4086" s="33"/>
      <c r="E4086" s="33"/>
      <c r="F4086" s="81">
        <v>42480</v>
      </c>
      <c r="G4086" s="103">
        <v>7.9369999999999996E-3</v>
      </c>
      <c r="H4086" s="103">
        <v>9.6819999999999996E-3</v>
      </c>
      <c r="I4086" s="103">
        <v>1.3122E-2</v>
      </c>
      <c r="J4086" s="103">
        <v>1.6241999999999999E-2</v>
      </c>
      <c r="K4086" s="103">
        <v>1.8450000000000001E-2</v>
      </c>
    </row>
    <row r="4087" spans="4:11" ht="15.75" customHeight="1" x14ac:dyDescent="0.25">
      <c r="D4087" s="33"/>
      <c r="E4087" s="33"/>
      <c r="F4087" s="81">
        <v>42481</v>
      </c>
      <c r="G4087" s="103">
        <v>8.0579999999999992E-3</v>
      </c>
      <c r="H4087" s="103">
        <v>9.8429999999999993E-3</v>
      </c>
      <c r="I4087" s="103">
        <v>1.3303000000000001E-2</v>
      </c>
      <c r="J4087" s="103">
        <v>1.6410000000000001E-2</v>
      </c>
      <c r="K4087" s="103">
        <v>1.8610000000000002E-2</v>
      </c>
    </row>
    <row r="4088" spans="4:11" ht="15.75" customHeight="1" x14ac:dyDescent="0.25">
      <c r="D4088" s="33"/>
      <c r="E4088" s="33"/>
      <c r="F4088" s="81">
        <v>42482</v>
      </c>
      <c r="G4088" s="103">
        <v>8.1779999999999995E-3</v>
      </c>
      <c r="H4088" s="103">
        <v>1.0006999999999999E-2</v>
      </c>
      <c r="I4088" s="103">
        <v>1.3551000000000001E-2</v>
      </c>
      <c r="J4088" s="103">
        <v>1.6677000000000001E-2</v>
      </c>
      <c r="K4088" s="103">
        <v>1.8877999999999999E-2</v>
      </c>
    </row>
    <row r="4089" spans="4:11" ht="15.75" customHeight="1" x14ac:dyDescent="0.25">
      <c r="D4089" s="33"/>
      <c r="E4089" s="33"/>
      <c r="F4089" s="81">
        <v>42485</v>
      </c>
      <c r="G4089" s="103">
        <v>8.2989999999999991E-3</v>
      </c>
      <c r="H4089" s="103">
        <v>1.0168999999999999E-2</v>
      </c>
      <c r="I4089" s="103">
        <v>1.3766E-2</v>
      </c>
      <c r="J4089" s="103">
        <v>1.6919E-2</v>
      </c>
      <c r="K4089" s="103">
        <v>1.9127999999999999E-2</v>
      </c>
    </row>
    <row r="4090" spans="4:11" ht="15.75" customHeight="1" x14ac:dyDescent="0.25">
      <c r="D4090" s="33"/>
      <c r="E4090" s="33"/>
      <c r="F4090" s="81">
        <v>42486</v>
      </c>
      <c r="G4090" s="103">
        <v>8.6079999999999993E-3</v>
      </c>
      <c r="H4090" s="103">
        <v>1.0304000000000001E-2</v>
      </c>
      <c r="I4090" s="103">
        <v>1.3915E-2</v>
      </c>
      <c r="J4090" s="103">
        <v>1.7089E-2</v>
      </c>
      <c r="K4090" s="103">
        <v>1.9271E-2</v>
      </c>
    </row>
    <row r="4091" spans="4:11" ht="15.75" customHeight="1" x14ac:dyDescent="0.25">
      <c r="D4091" s="33"/>
      <c r="E4091" s="33"/>
      <c r="F4091" s="81">
        <v>42487</v>
      </c>
      <c r="G4091" s="103">
        <v>8.1729999999999997E-3</v>
      </c>
      <c r="H4091" s="103">
        <v>9.6880000000000004E-3</v>
      </c>
      <c r="I4091" s="103">
        <v>1.3182000000000001E-2</v>
      </c>
      <c r="J4091" s="103">
        <v>1.6244999999999999E-2</v>
      </c>
      <c r="K4091" s="103">
        <v>1.8506999999999999E-2</v>
      </c>
    </row>
    <row r="4092" spans="4:11" ht="15.75" customHeight="1" x14ac:dyDescent="0.25">
      <c r="D4092" s="33"/>
      <c r="E4092" s="33"/>
      <c r="F4092" s="81">
        <v>42488</v>
      </c>
      <c r="G4092" s="103">
        <v>7.816E-3</v>
      </c>
      <c r="H4092" s="103">
        <v>9.3130000000000001E-3</v>
      </c>
      <c r="I4092" s="103">
        <v>1.2907E-2</v>
      </c>
      <c r="J4092" s="103">
        <v>1.6005000000000002E-2</v>
      </c>
      <c r="K4092" s="103">
        <v>1.8242999999999999E-2</v>
      </c>
    </row>
    <row r="4093" spans="4:11" ht="15.75" customHeight="1" x14ac:dyDescent="0.25">
      <c r="D4093" s="33"/>
      <c r="E4093" s="33"/>
      <c r="F4093" s="81">
        <v>42489</v>
      </c>
      <c r="G4093" s="103">
        <v>7.816E-3</v>
      </c>
      <c r="H4093" s="103">
        <v>9.3410000000000003E-3</v>
      </c>
      <c r="I4093" s="103">
        <v>1.294E-2</v>
      </c>
      <c r="J4093" s="103">
        <v>1.6154999999999999E-2</v>
      </c>
      <c r="K4093" s="103">
        <v>1.8332999999999999E-2</v>
      </c>
    </row>
    <row r="4094" spans="4:11" ht="15.75" customHeight="1" x14ac:dyDescent="0.25">
      <c r="D4094" s="33"/>
      <c r="E4094" s="33"/>
      <c r="F4094" s="81">
        <v>42492</v>
      </c>
      <c r="G4094" s="103">
        <v>7.8960000000000002E-3</v>
      </c>
      <c r="H4094" s="103">
        <v>9.503000000000001E-3</v>
      </c>
      <c r="I4094" s="103">
        <v>1.3231E-2</v>
      </c>
      <c r="J4094" s="103">
        <v>1.6511000000000001E-2</v>
      </c>
      <c r="K4094" s="103">
        <v>1.8723E-2</v>
      </c>
    </row>
    <row r="4095" spans="4:11" ht="15.75" customHeight="1" x14ac:dyDescent="0.25">
      <c r="D4095" s="33"/>
      <c r="E4095" s="33"/>
      <c r="F4095" s="81">
        <v>42493</v>
      </c>
      <c r="G4095" s="103">
        <v>7.5399999999999998E-3</v>
      </c>
      <c r="H4095" s="103">
        <v>9.019000000000001E-3</v>
      </c>
      <c r="I4095" s="103">
        <v>1.2519000000000001E-2</v>
      </c>
      <c r="J4095" s="103">
        <v>1.5705E-2</v>
      </c>
      <c r="K4095" s="103">
        <v>1.7963E-2</v>
      </c>
    </row>
    <row r="4096" spans="4:11" ht="15.75" customHeight="1" x14ac:dyDescent="0.25">
      <c r="D4096" s="33"/>
      <c r="E4096" s="33"/>
      <c r="F4096" s="81">
        <v>42494</v>
      </c>
      <c r="G4096" s="103">
        <v>7.3809999999999995E-3</v>
      </c>
      <c r="H4096" s="103">
        <v>8.8570000000000003E-3</v>
      </c>
      <c r="I4096" s="103">
        <v>1.2324E-2</v>
      </c>
      <c r="J4096" s="103">
        <v>1.5491999999999999E-2</v>
      </c>
      <c r="K4096" s="103">
        <v>1.7752E-2</v>
      </c>
    </row>
    <row r="4097" spans="4:11" ht="15.75" customHeight="1" x14ac:dyDescent="0.25">
      <c r="D4097" s="33"/>
      <c r="E4097" s="33"/>
      <c r="F4097" s="81">
        <v>42495</v>
      </c>
      <c r="G4097" s="103">
        <v>7.1819999999999991E-3</v>
      </c>
      <c r="H4097" s="103">
        <v>8.5609999999999992E-3</v>
      </c>
      <c r="I4097" s="103">
        <v>1.2017E-2</v>
      </c>
      <c r="J4097" s="103">
        <v>1.5161000000000001E-2</v>
      </c>
      <c r="K4097" s="103">
        <v>1.7453E-2</v>
      </c>
    </row>
    <row r="4098" spans="4:11" ht="15.75" customHeight="1" x14ac:dyDescent="0.25">
      <c r="D4098" s="33"/>
      <c r="E4098" s="33"/>
      <c r="F4098" s="81">
        <v>42496</v>
      </c>
      <c r="G4098" s="103">
        <v>7.3400000000000002E-3</v>
      </c>
      <c r="H4098" s="103">
        <v>8.8039999999999993E-3</v>
      </c>
      <c r="I4098" s="103">
        <v>1.2289000000000001E-2</v>
      </c>
      <c r="J4098" s="103">
        <v>1.5443999999999999E-2</v>
      </c>
      <c r="K4098" s="103">
        <v>1.7788999999999999E-2</v>
      </c>
    </row>
    <row r="4099" spans="4:11" ht="15.75" customHeight="1" x14ac:dyDescent="0.25">
      <c r="D4099" s="33"/>
      <c r="E4099" s="33"/>
      <c r="F4099" s="81">
        <v>42499</v>
      </c>
      <c r="G4099" s="103">
        <v>7.0599999999999994E-3</v>
      </c>
      <c r="H4099" s="103">
        <v>8.5599999999999999E-3</v>
      </c>
      <c r="I4099" s="103">
        <v>1.1932E-2</v>
      </c>
      <c r="J4099" s="103">
        <v>1.5088999999999998E-2</v>
      </c>
      <c r="K4099" s="103">
        <v>1.7506999999999998E-2</v>
      </c>
    </row>
    <row r="4100" spans="4:11" ht="15.75" customHeight="1" x14ac:dyDescent="0.25">
      <c r="D4100" s="33"/>
      <c r="E4100" s="33"/>
      <c r="F4100" s="81">
        <v>42500</v>
      </c>
      <c r="G4100" s="103">
        <v>7.2199999999999999E-3</v>
      </c>
      <c r="H4100" s="103">
        <v>8.6409999999999994E-3</v>
      </c>
      <c r="I4100" s="103">
        <v>1.2093E-2</v>
      </c>
      <c r="J4100" s="103">
        <v>1.5229999999999999E-2</v>
      </c>
      <c r="K4100" s="103">
        <v>1.7613E-2</v>
      </c>
    </row>
    <row r="4101" spans="4:11" ht="15.75" customHeight="1" x14ac:dyDescent="0.25">
      <c r="D4101" s="33"/>
      <c r="E4101" s="33"/>
      <c r="F4101" s="81">
        <v>42501</v>
      </c>
      <c r="G4101" s="103">
        <v>7.2789999999999999E-3</v>
      </c>
      <c r="H4101" s="103">
        <v>8.8030000000000001E-3</v>
      </c>
      <c r="I4101" s="103">
        <v>1.2011000000000001E-2</v>
      </c>
      <c r="J4101" s="103">
        <v>1.5041000000000001E-2</v>
      </c>
      <c r="K4101" s="103">
        <v>1.7367E-2</v>
      </c>
    </row>
    <row r="4102" spans="4:11" ht="15.75" customHeight="1" x14ac:dyDescent="0.25">
      <c r="D4102" s="33"/>
      <c r="E4102" s="33"/>
      <c r="F4102" s="81">
        <v>42502</v>
      </c>
      <c r="G4102" s="103">
        <v>7.5399999999999998E-3</v>
      </c>
      <c r="H4102" s="103">
        <v>9.1210000000000006E-3</v>
      </c>
      <c r="I4102" s="103">
        <v>1.2367E-2</v>
      </c>
      <c r="J4102" s="103">
        <v>1.5395000000000001E-2</v>
      </c>
      <c r="K4102" s="103">
        <v>1.7516E-2</v>
      </c>
    </row>
    <row r="4103" spans="4:11" ht="15.75" customHeight="1" x14ac:dyDescent="0.25">
      <c r="D4103" s="33"/>
      <c r="E4103" s="33"/>
      <c r="F4103" s="81">
        <v>42503</v>
      </c>
      <c r="G4103" s="103">
        <v>7.4590000000000004E-3</v>
      </c>
      <c r="H4103" s="103">
        <v>8.9619999999999995E-3</v>
      </c>
      <c r="I4103" s="103">
        <v>1.2056000000000001E-2</v>
      </c>
      <c r="J4103" s="103">
        <v>1.4921E-2</v>
      </c>
      <c r="K4103" s="103">
        <v>1.7000999999999999E-2</v>
      </c>
    </row>
    <row r="4104" spans="4:11" ht="15.75" customHeight="1" x14ac:dyDescent="0.25">
      <c r="D4104" s="33"/>
      <c r="E4104" s="33"/>
      <c r="F4104" s="81">
        <v>42506</v>
      </c>
      <c r="G4104" s="103">
        <v>7.8630000000000002E-3</v>
      </c>
      <c r="H4104" s="103">
        <v>9.4399999999999987E-3</v>
      </c>
      <c r="I4104" s="103">
        <v>1.2607E-2</v>
      </c>
      <c r="J4104" s="103">
        <v>1.5512E-2</v>
      </c>
      <c r="K4104" s="103">
        <v>1.7533E-2</v>
      </c>
    </row>
    <row r="4105" spans="4:11" ht="15.75" customHeight="1" x14ac:dyDescent="0.25">
      <c r="D4105" s="33"/>
      <c r="E4105" s="33"/>
      <c r="F4105" s="81">
        <v>42507</v>
      </c>
      <c r="G4105" s="103">
        <v>8.3090000000000004E-3</v>
      </c>
      <c r="H4105" s="103">
        <v>9.8659999999999998E-3</v>
      </c>
      <c r="I4105" s="103">
        <v>1.2998000000000001E-2</v>
      </c>
      <c r="J4105" s="103">
        <v>1.5797000000000002E-2</v>
      </c>
      <c r="K4105" s="103">
        <v>1.7722999999999999E-2</v>
      </c>
    </row>
    <row r="4106" spans="4:11" ht="15.75" customHeight="1" x14ac:dyDescent="0.25">
      <c r="D4106" s="33"/>
      <c r="E4106" s="33"/>
      <c r="F4106" s="81">
        <v>42508</v>
      </c>
      <c r="G4106" s="103">
        <v>8.9180000000000006E-3</v>
      </c>
      <c r="H4106" s="103">
        <v>1.064E-2</v>
      </c>
      <c r="I4106" s="103">
        <v>1.3848000000000001E-2</v>
      </c>
      <c r="J4106" s="103">
        <v>1.6632000000000001E-2</v>
      </c>
      <c r="K4106" s="103">
        <v>1.8537999999999999E-2</v>
      </c>
    </row>
    <row r="4107" spans="4:11" ht="15.75" customHeight="1" x14ac:dyDescent="0.25">
      <c r="D4107" s="33"/>
      <c r="E4107" s="33"/>
      <c r="F4107" s="81">
        <v>42509</v>
      </c>
      <c r="G4107" s="103">
        <v>8.8190000000000004E-3</v>
      </c>
      <c r="H4107" s="103">
        <v>1.0508E-2</v>
      </c>
      <c r="I4107" s="103">
        <v>1.375E-2</v>
      </c>
      <c r="J4107" s="103">
        <v>1.6632000000000001E-2</v>
      </c>
      <c r="K4107" s="103">
        <v>1.8487E-2</v>
      </c>
    </row>
    <row r="4108" spans="4:11" ht="15.75" customHeight="1" x14ac:dyDescent="0.25">
      <c r="D4108" s="33"/>
      <c r="E4108" s="33"/>
      <c r="F4108" s="81">
        <v>42510</v>
      </c>
      <c r="G4108" s="103">
        <v>8.763E-3</v>
      </c>
      <c r="H4108" s="103">
        <v>1.0406E-2</v>
      </c>
      <c r="I4108" s="103">
        <v>1.3617999999999998E-2</v>
      </c>
      <c r="J4108" s="103">
        <v>1.6465E-2</v>
      </c>
      <c r="K4108" s="103">
        <v>1.8384000000000001E-2</v>
      </c>
    </row>
    <row r="4109" spans="4:11" ht="15.75" customHeight="1" x14ac:dyDescent="0.25">
      <c r="D4109" s="33"/>
      <c r="E4109" s="33"/>
      <c r="F4109" s="81">
        <v>42513</v>
      </c>
      <c r="G4109" s="103">
        <v>8.9689999999999995E-3</v>
      </c>
      <c r="H4109" s="103">
        <v>1.0567999999999999E-2</v>
      </c>
      <c r="I4109" s="103">
        <v>1.3684E-2</v>
      </c>
      <c r="J4109" s="103">
        <v>1.6465E-2</v>
      </c>
      <c r="K4109" s="103">
        <v>1.8349999999999998E-2</v>
      </c>
    </row>
    <row r="4110" spans="4:11" ht="15.75" customHeight="1" x14ac:dyDescent="0.25">
      <c r="D4110" s="33"/>
      <c r="E4110" s="33"/>
      <c r="F4110" s="81">
        <v>42514</v>
      </c>
      <c r="G4110" s="103">
        <v>9.0939999999999997E-3</v>
      </c>
      <c r="H4110" s="103">
        <v>1.0784999999999999E-2</v>
      </c>
      <c r="I4110" s="103">
        <v>1.4046000000000001E-2</v>
      </c>
      <c r="J4110" s="103">
        <v>1.6801E-2</v>
      </c>
      <c r="K4110" s="103">
        <v>1.8629E-2</v>
      </c>
    </row>
    <row r="4111" spans="4:11" ht="15.75" customHeight="1" x14ac:dyDescent="0.25">
      <c r="D4111" s="33"/>
      <c r="E4111" s="33"/>
      <c r="F4111" s="81">
        <v>42515</v>
      </c>
      <c r="G4111" s="103">
        <v>9.1850000000000005E-3</v>
      </c>
      <c r="H4111" s="103">
        <v>1.0732999999999999E-2</v>
      </c>
      <c r="I4111" s="103">
        <v>1.4012999999999999E-2</v>
      </c>
      <c r="J4111" s="103">
        <v>1.6848999999999999E-2</v>
      </c>
      <c r="K4111" s="103">
        <v>1.8664E-2</v>
      </c>
    </row>
    <row r="4112" spans="4:11" ht="15.75" customHeight="1" x14ac:dyDescent="0.25">
      <c r="D4112" s="33"/>
      <c r="E4112" s="33"/>
      <c r="F4112" s="81">
        <v>42516</v>
      </c>
      <c r="G4112" s="103">
        <v>8.6709999999999999E-3</v>
      </c>
      <c r="H4112" s="103">
        <v>1.0197000000000001E-2</v>
      </c>
      <c r="I4112" s="103">
        <v>1.3474E-2</v>
      </c>
      <c r="J4112" s="103">
        <v>1.6345000000000002E-2</v>
      </c>
      <c r="K4112" s="103">
        <v>1.8282E-2</v>
      </c>
    </row>
    <row r="4113" spans="4:11" ht="15.75" customHeight="1" x14ac:dyDescent="0.25">
      <c r="D4113" s="33"/>
      <c r="E4113" s="33"/>
      <c r="F4113" s="81">
        <v>42517</v>
      </c>
      <c r="G4113" s="103">
        <v>9.0860000000000003E-3</v>
      </c>
      <c r="H4113" s="103">
        <v>1.0580000000000001E-2</v>
      </c>
      <c r="I4113" s="103">
        <v>1.3847E-2</v>
      </c>
      <c r="J4113" s="103">
        <v>1.6677000000000001E-2</v>
      </c>
      <c r="K4113" s="103">
        <v>1.8509999999999999E-2</v>
      </c>
    </row>
    <row r="4114" spans="4:11" ht="15.75" customHeight="1" x14ac:dyDescent="0.25">
      <c r="D4114" s="33"/>
      <c r="E4114" s="33"/>
      <c r="F4114" s="81">
        <v>42521</v>
      </c>
      <c r="G4114" s="103">
        <v>8.77E-3</v>
      </c>
      <c r="H4114" s="103">
        <v>1.0310999999999999E-2</v>
      </c>
      <c r="I4114" s="103">
        <v>1.3717999999999999E-2</v>
      </c>
      <c r="J4114" s="103">
        <v>1.6629999999999999E-2</v>
      </c>
      <c r="K4114" s="103">
        <v>1.8458000000000002E-2</v>
      </c>
    </row>
    <row r="4115" spans="4:11" ht="15.75" customHeight="1" x14ac:dyDescent="0.25">
      <c r="D4115" s="33"/>
      <c r="E4115" s="33"/>
      <c r="F4115" s="81">
        <v>42522</v>
      </c>
      <c r="G4115" s="103">
        <v>8.9880000000000012E-3</v>
      </c>
      <c r="H4115" s="103">
        <v>1.0475000000000002E-2</v>
      </c>
      <c r="I4115" s="103">
        <v>1.3798999999999999E-2</v>
      </c>
      <c r="J4115" s="103">
        <v>1.6605999999999999E-2</v>
      </c>
      <c r="K4115" s="103">
        <v>1.8353999999999999E-2</v>
      </c>
    </row>
    <row r="4116" spans="4:11" ht="15.75" customHeight="1" x14ac:dyDescent="0.25">
      <c r="D4116" s="33"/>
      <c r="E4116" s="33"/>
      <c r="F4116" s="81">
        <v>42523</v>
      </c>
      <c r="G4116" s="103">
        <v>8.8690000000000001E-3</v>
      </c>
      <c r="H4116" s="103">
        <v>1.0233000000000001E-2</v>
      </c>
      <c r="I4116" s="103">
        <v>1.3523E-2</v>
      </c>
      <c r="J4116" s="103">
        <v>1.6202000000000001E-2</v>
      </c>
      <c r="K4116" s="103">
        <v>1.7988999999999998E-2</v>
      </c>
    </row>
    <row r="4117" spans="4:11" ht="15.75" customHeight="1" x14ac:dyDescent="0.25">
      <c r="D4117" s="33"/>
      <c r="E4117" s="33"/>
      <c r="F4117" s="81">
        <v>42524</v>
      </c>
      <c r="G4117" s="103">
        <v>7.7159999999999998E-3</v>
      </c>
      <c r="H4117" s="103">
        <v>9.1269999999999997E-3</v>
      </c>
      <c r="I4117" s="103">
        <v>1.2306999999999998E-2</v>
      </c>
      <c r="J4117" s="103">
        <v>1.4973E-2</v>
      </c>
      <c r="K4117" s="103">
        <v>1.7003999999999998E-2</v>
      </c>
    </row>
    <row r="4118" spans="4:11" ht="15.75" customHeight="1" x14ac:dyDescent="0.25">
      <c r="D4118" s="33"/>
      <c r="E4118" s="33"/>
      <c r="F4118" s="81">
        <v>42527</v>
      </c>
      <c r="G4118" s="103">
        <v>7.953E-3</v>
      </c>
      <c r="H4118" s="103">
        <v>9.3169999999999989E-3</v>
      </c>
      <c r="I4118" s="103">
        <v>1.2500000000000001E-2</v>
      </c>
      <c r="J4118" s="103">
        <v>1.5302E-2</v>
      </c>
      <c r="K4118" s="103">
        <v>1.7367E-2</v>
      </c>
    </row>
    <row r="4119" spans="4:11" ht="15.75" customHeight="1" x14ac:dyDescent="0.25">
      <c r="D4119" s="33"/>
      <c r="E4119" s="33"/>
      <c r="F4119" s="81">
        <v>42528</v>
      </c>
      <c r="G4119" s="103">
        <v>7.8329999999999997E-3</v>
      </c>
      <c r="H4119" s="103">
        <v>9.2090000000000002E-3</v>
      </c>
      <c r="I4119" s="103">
        <v>1.2322E-2</v>
      </c>
      <c r="J4119" s="103">
        <v>1.5113000000000001E-2</v>
      </c>
      <c r="K4119" s="103">
        <v>1.7177000000000001E-2</v>
      </c>
    </row>
    <row r="4120" spans="4:11" ht="15.75" customHeight="1" x14ac:dyDescent="0.25">
      <c r="D4120" s="33"/>
      <c r="E4120" s="33"/>
      <c r="F4120" s="81">
        <v>42529</v>
      </c>
      <c r="G4120" s="103">
        <v>7.7520000000000002E-3</v>
      </c>
      <c r="H4120" s="103">
        <v>9.306E-3</v>
      </c>
      <c r="I4120" s="103">
        <v>1.2305E-2</v>
      </c>
      <c r="J4120" s="103">
        <v>1.5066E-2</v>
      </c>
      <c r="K4120" s="103">
        <v>1.7021999999999999E-2</v>
      </c>
    </row>
    <row r="4121" spans="4:11" ht="15.75" customHeight="1" x14ac:dyDescent="0.25">
      <c r="D4121" s="33"/>
      <c r="E4121" s="33"/>
      <c r="F4121" s="81">
        <v>42530</v>
      </c>
      <c r="G4121" s="103">
        <v>7.6699999999999997E-3</v>
      </c>
      <c r="H4121" s="103">
        <v>9.1999999999999998E-3</v>
      </c>
      <c r="I4121" s="103">
        <v>1.2206999999999999E-2</v>
      </c>
      <c r="J4121" s="103">
        <v>1.4971000000000002E-2</v>
      </c>
      <c r="K4121" s="103">
        <v>1.6867E-2</v>
      </c>
    </row>
    <row r="4122" spans="4:11" ht="15.75" customHeight="1" x14ac:dyDescent="0.25">
      <c r="D4122" s="33"/>
      <c r="E4122" s="33"/>
      <c r="F4122" s="81">
        <v>42531</v>
      </c>
      <c r="G4122" s="103">
        <v>7.2650000000000006E-3</v>
      </c>
      <c r="H4122" s="103">
        <v>8.7760000000000008E-3</v>
      </c>
      <c r="I4122" s="103">
        <v>1.1671000000000001E-2</v>
      </c>
      <c r="J4122" s="103">
        <v>1.4428000000000002E-2</v>
      </c>
      <c r="K4122" s="103">
        <v>1.6404000000000002E-2</v>
      </c>
    </row>
    <row r="4123" spans="4:11" ht="15.75" customHeight="1" x14ac:dyDescent="0.25">
      <c r="D4123" s="33"/>
      <c r="E4123" s="33"/>
      <c r="F4123" s="81">
        <v>42534</v>
      </c>
      <c r="G4123" s="103">
        <v>7.143E-3</v>
      </c>
      <c r="H4123" s="103">
        <v>8.4330000000000013E-3</v>
      </c>
      <c r="I4123" s="103">
        <v>1.1266E-2</v>
      </c>
      <c r="J4123" s="103">
        <v>1.4074999999999999E-2</v>
      </c>
      <c r="K4123" s="103">
        <v>1.6095999999999999E-2</v>
      </c>
    </row>
    <row r="4124" spans="4:11" ht="15.75" customHeight="1" x14ac:dyDescent="0.25">
      <c r="D4124" s="33"/>
      <c r="E4124" s="33"/>
      <c r="F4124" s="81">
        <v>42535</v>
      </c>
      <c r="G4124" s="103">
        <v>7.221E-3</v>
      </c>
      <c r="H4124" s="103">
        <v>8.5119999999999987E-3</v>
      </c>
      <c r="I4124" s="103">
        <v>1.1377999999999999E-2</v>
      </c>
      <c r="J4124" s="103">
        <v>1.4144E-2</v>
      </c>
      <c r="K4124" s="103">
        <v>1.6129999999999999E-2</v>
      </c>
    </row>
    <row r="4125" spans="4:11" ht="15.75" customHeight="1" x14ac:dyDescent="0.25">
      <c r="D4125" s="33"/>
      <c r="E4125" s="33"/>
      <c r="F4125" s="81">
        <v>42536</v>
      </c>
      <c r="G4125" s="103">
        <v>6.6959999999999997E-3</v>
      </c>
      <c r="H4125" s="103">
        <v>7.9039999999999996E-3</v>
      </c>
      <c r="I4125" s="103">
        <v>1.0714999999999999E-2</v>
      </c>
      <c r="J4125" s="103">
        <v>1.3581000000000001E-2</v>
      </c>
      <c r="K4125" s="103">
        <v>1.5720000000000001E-2</v>
      </c>
    </row>
    <row r="4126" spans="4:11" ht="15.75" customHeight="1" x14ac:dyDescent="0.25">
      <c r="D4126" s="33"/>
      <c r="E4126" s="33"/>
      <c r="F4126" s="81">
        <v>42537</v>
      </c>
      <c r="G4126" s="103">
        <v>6.8539999999999998E-3</v>
      </c>
      <c r="H4126" s="103">
        <v>8.1150000000000007E-3</v>
      </c>
      <c r="I4126" s="103">
        <v>1.0907E-2</v>
      </c>
      <c r="J4126" s="103">
        <v>1.3696999999999999E-2</v>
      </c>
      <c r="K4126" s="103">
        <v>1.5788E-2</v>
      </c>
    </row>
    <row r="4127" spans="4:11" ht="15.75" customHeight="1" x14ac:dyDescent="0.25">
      <c r="D4127" s="33"/>
      <c r="E4127" s="33"/>
      <c r="F4127" s="81">
        <v>42538</v>
      </c>
      <c r="G4127" s="103">
        <v>6.927E-3</v>
      </c>
      <c r="H4127" s="103">
        <v>8.2719999999999998E-3</v>
      </c>
      <c r="I4127" s="103">
        <v>1.1128000000000001E-2</v>
      </c>
      <c r="J4127" s="103">
        <v>1.3998999999999999E-2</v>
      </c>
      <c r="K4127" s="103">
        <v>1.6077999999999999E-2</v>
      </c>
    </row>
    <row r="4128" spans="4:11" ht="15.75" customHeight="1" x14ac:dyDescent="0.25">
      <c r="D4128" s="33"/>
      <c r="E4128" s="33"/>
      <c r="F4128" s="81">
        <v>42541</v>
      </c>
      <c r="G4128" s="103">
        <v>7.4510000000000002E-3</v>
      </c>
      <c r="H4128" s="103">
        <v>8.8299999999999993E-3</v>
      </c>
      <c r="I4128" s="103">
        <v>1.1823999999999999E-2</v>
      </c>
      <c r="J4128" s="103">
        <v>1.4729000000000001E-2</v>
      </c>
      <c r="K4128" s="103">
        <v>1.6886000000000002E-2</v>
      </c>
    </row>
    <row r="4129" spans="4:11" ht="15.75" customHeight="1" x14ac:dyDescent="0.25">
      <c r="D4129" s="33"/>
      <c r="E4129" s="33"/>
      <c r="F4129" s="81">
        <v>42542</v>
      </c>
      <c r="G4129" s="103">
        <v>7.6300000000000005E-3</v>
      </c>
      <c r="H4129" s="103">
        <v>8.9099999999999995E-3</v>
      </c>
      <c r="I4129" s="103">
        <v>1.1984999999999999E-2</v>
      </c>
      <c r="J4129" s="103">
        <v>1.4870000000000001E-2</v>
      </c>
      <c r="K4129" s="103">
        <v>1.7059000000000001E-2</v>
      </c>
    </row>
    <row r="4130" spans="4:11" ht="15.75" customHeight="1" x14ac:dyDescent="0.25">
      <c r="D4130" s="33"/>
      <c r="E4130" s="33"/>
      <c r="F4130" s="81">
        <v>42543</v>
      </c>
      <c r="G4130" s="103">
        <v>7.4329999999999995E-3</v>
      </c>
      <c r="H4130" s="103">
        <v>8.6700000000000006E-3</v>
      </c>
      <c r="I4130" s="103">
        <v>1.1993E-2</v>
      </c>
      <c r="J4130" s="103">
        <v>1.4633E-2</v>
      </c>
      <c r="K4130" s="103">
        <v>1.6851999999999999E-2</v>
      </c>
    </row>
    <row r="4131" spans="4:11" ht="15.75" customHeight="1" x14ac:dyDescent="0.25">
      <c r="D4131" s="33"/>
      <c r="E4131" s="33"/>
      <c r="F4131" s="81">
        <v>42544</v>
      </c>
      <c r="G4131" s="103">
        <v>7.7880000000000007E-3</v>
      </c>
      <c r="H4131" s="103">
        <v>9.1500000000000001E-3</v>
      </c>
      <c r="I4131" s="103">
        <v>1.2576E-2</v>
      </c>
      <c r="J4131" s="103">
        <v>1.5499000000000001E-2</v>
      </c>
      <c r="K4131" s="103">
        <v>1.7458000000000001E-2</v>
      </c>
    </row>
    <row r="4132" spans="4:11" ht="15.75" customHeight="1" x14ac:dyDescent="0.25">
      <c r="D4132" s="33"/>
      <c r="E4132" s="33"/>
      <c r="F4132" s="81">
        <v>42545</v>
      </c>
      <c r="G4132" s="103">
        <v>6.2700000000000004E-3</v>
      </c>
      <c r="H4132" s="103">
        <v>7.3899999999999999E-3</v>
      </c>
      <c r="I4132" s="103">
        <v>1.0719000000000001E-2</v>
      </c>
      <c r="J4132" s="103">
        <v>1.3422E-2</v>
      </c>
      <c r="K4132" s="103">
        <v>1.5599E-2</v>
      </c>
    </row>
    <row r="4133" spans="4:11" ht="15.75" customHeight="1" x14ac:dyDescent="0.25">
      <c r="D4133" s="33"/>
      <c r="E4133" s="33"/>
      <c r="F4133" s="81">
        <v>42548</v>
      </c>
      <c r="G4133" s="103">
        <v>5.9350000000000002E-3</v>
      </c>
      <c r="H4133" s="103">
        <v>6.8830000000000002E-3</v>
      </c>
      <c r="I4133" s="103">
        <v>9.8060000000000005E-3</v>
      </c>
      <c r="J4133" s="103">
        <v>1.2394000000000001E-2</v>
      </c>
      <c r="K4133" s="103">
        <v>1.4376999999999999E-2</v>
      </c>
    </row>
    <row r="4134" spans="4:11" ht="15.75" customHeight="1" x14ac:dyDescent="0.25">
      <c r="D4134" s="33"/>
      <c r="E4134" s="33"/>
      <c r="F4134" s="81">
        <v>42549</v>
      </c>
      <c r="G4134" s="103">
        <v>6.1319999999999994E-3</v>
      </c>
      <c r="H4134" s="103">
        <v>7.1469999999999997E-3</v>
      </c>
      <c r="I4134" s="103">
        <v>1.0078E-2</v>
      </c>
      <c r="J4134" s="103">
        <v>1.272E-2</v>
      </c>
      <c r="K4134" s="103">
        <v>1.4664E-2</v>
      </c>
    </row>
    <row r="4135" spans="4:11" ht="15.75" customHeight="1" x14ac:dyDescent="0.25">
      <c r="D4135" s="33"/>
      <c r="E4135" s="33"/>
      <c r="F4135" s="81">
        <v>42550</v>
      </c>
      <c r="G4135" s="103">
        <v>6.3680000000000004E-3</v>
      </c>
      <c r="H4135" s="103">
        <v>7.4660000000000004E-3</v>
      </c>
      <c r="I4135" s="103">
        <v>1.0575000000000001E-2</v>
      </c>
      <c r="J4135" s="103">
        <v>1.3233999999999999E-2</v>
      </c>
      <c r="K4135" s="103">
        <v>1.5155E-2</v>
      </c>
    </row>
    <row r="4136" spans="4:11" ht="15.75" customHeight="1" x14ac:dyDescent="0.25">
      <c r="D4136" s="33"/>
      <c r="E4136" s="33"/>
      <c r="F4136" s="81">
        <v>42551</v>
      </c>
      <c r="G4136" s="103">
        <v>5.8170000000000001E-3</v>
      </c>
      <c r="H4136" s="103">
        <v>6.9310000000000005E-3</v>
      </c>
      <c r="I4136" s="103">
        <v>9.9970000000000007E-3</v>
      </c>
      <c r="J4136" s="103">
        <v>1.2789999999999999E-2</v>
      </c>
      <c r="K4136" s="103">
        <v>1.4697E-2</v>
      </c>
    </row>
    <row r="4137" spans="4:11" ht="15.75" customHeight="1" x14ac:dyDescent="0.25">
      <c r="D4137" s="33"/>
      <c r="E4137" s="33"/>
      <c r="F4137" s="81">
        <v>42552</v>
      </c>
      <c r="G4137" s="103">
        <v>5.8930000000000007E-3</v>
      </c>
      <c r="H4137" s="103">
        <v>6.9240000000000005E-3</v>
      </c>
      <c r="I4137" s="103">
        <v>9.946E-3</v>
      </c>
      <c r="J4137" s="103">
        <v>1.2624999999999999E-2</v>
      </c>
      <c r="K4137" s="103">
        <v>1.4440999999999999E-2</v>
      </c>
    </row>
    <row r="4138" spans="4:11" ht="15.75" customHeight="1" x14ac:dyDescent="0.25">
      <c r="D4138" s="33"/>
      <c r="E4138" s="33"/>
      <c r="F4138" s="81">
        <v>42556</v>
      </c>
      <c r="G4138" s="103">
        <v>5.4969999999999993E-3</v>
      </c>
      <c r="H4138" s="103">
        <v>6.4949999999999999E-3</v>
      </c>
      <c r="I4138" s="103">
        <v>9.384E-3</v>
      </c>
      <c r="J4138" s="103">
        <v>1.1926000000000001E-2</v>
      </c>
      <c r="K4138" s="103">
        <v>1.375E-2</v>
      </c>
    </row>
    <row r="4139" spans="4:11" ht="15.75" customHeight="1" x14ac:dyDescent="0.25">
      <c r="D4139" s="33"/>
      <c r="E4139" s="33"/>
      <c r="F4139" s="81">
        <v>42557</v>
      </c>
      <c r="G4139" s="103">
        <v>5.7730000000000004E-3</v>
      </c>
      <c r="H4139" s="103">
        <v>6.6800000000000002E-3</v>
      </c>
      <c r="I4139" s="103">
        <v>9.4310000000000001E-3</v>
      </c>
      <c r="J4139" s="103">
        <v>1.1901999999999999E-2</v>
      </c>
      <c r="K4139" s="103">
        <v>1.3682000000000001E-2</v>
      </c>
    </row>
    <row r="4140" spans="4:11" ht="15.75" customHeight="1" x14ac:dyDescent="0.25">
      <c r="D4140" s="33"/>
      <c r="E4140" s="33"/>
      <c r="F4140" s="81">
        <v>42558</v>
      </c>
      <c r="G4140" s="103">
        <v>5.8919999999999997E-3</v>
      </c>
      <c r="H4140" s="103">
        <v>6.8929999999999998E-3</v>
      </c>
      <c r="I4140" s="103">
        <v>9.6069999999999992E-3</v>
      </c>
      <c r="J4140" s="103">
        <v>1.2087000000000001E-2</v>
      </c>
      <c r="K4140" s="103">
        <v>1.3849999999999999E-2</v>
      </c>
    </row>
    <row r="4141" spans="4:11" ht="15.75" customHeight="1" x14ac:dyDescent="0.25">
      <c r="D4141" s="33"/>
      <c r="E4141" s="33"/>
      <c r="F4141" s="81">
        <v>42559</v>
      </c>
      <c r="G4141" s="103">
        <v>6.0499999999999998E-3</v>
      </c>
      <c r="H4141" s="103">
        <v>6.9950000000000003E-3</v>
      </c>
      <c r="I4141" s="103">
        <v>9.476E-3</v>
      </c>
      <c r="J4141" s="103">
        <v>1.1853000000000001E-2</v>
      </c>
      <c r="K4141" s="103">
        <v>1.3579000000000001E-2</v>
      </c>
    </row>
    <row r="4142" spans="4:11" ht="15.75" customHeight="1" x14ac:dyDescent="0.25">
      <c r="D4142" s="33"/>
      <c r="E4142" s="33"/>
      <c r="F4142" s="81">
        <v>42562</v>
      </c>
      <c r="G4142" s="103">
        <v>6.5300000000000002E-3</v>
      </c>
      <c r="H4142" s="103">
        <v>7.5599999999999999E-3</v>
      </c>
      <c r="I4142" s="103">
        <v>1.0215E-2</v>
      </c>
      <c r="J4142" s="103">
        <v>1.2645E-2</v>
      </c>
      <c r="K4142" s="103">
        <v>1.4303E-2</v>
      </c>
    </row>
    <row r="4143" spans="4:11" ht="15.75" customHeight="1" x14ac:dyDescent="0.25">
      <c r="D4143" s="33"/>
      <c r="E4143" s="33"/>
      <c r="F4143" s="81">
        <v>42563</v>
      </c>
      <c r="G4143" s="103">
        <v>6.8910000000000004E-3</v>
      </c>
      <c r="H4143" s="103">
        <v>8.1340000000000006E-3</v>
      </c>
      <c r="I4143" s="103">
        <v>1.0861000000000001E-2</v>
      </c>
      <c r="J4143" s="103">
        <v>1.3420000000000001E-2</v>
      </c>
      <c r="K4143" s="103">
        <v>1.5100000000000001E-2</v>
      </c>
    </row>
    <row r="4144" spans="4:11" ht="15.75" customHeight="1" x14ac:dyDescent="0.25">
      <c r="D4144" s="33"/>
      <c r="E4144" s="33"/>
      <c r="F4144" s="81">
        <v>42564</v>
      </c>
      <c r="G4144" s="103">
        <v>6.6510000000000007E-3</v>
      </c>
      <c r="H4144" s="103">
        <v>7.9490000000000012E-3</v>
      </c>
      <c r="I4144" s="103">
        <v>1.0602E-2</v>
      </c>
      <c r="J4144" s="103">
        <v>1.3137000000000001E-2</v>
      </c>
      <c r="K4144" s="103">
        <v>1.4742999999999999E-2</v>
      </c>
    </row>
    <row r="4145" spans="4:11" ht="15.75" customHeight="1" x14ac:dyDescent="0.25">
      <c r="D4145" s="33"/>
      <c r="E4145" s="33"/>
      <c r="F4145" s="81">
        <v>42565</v>
      </c>
      <c r="G4145" s="103">
        <v>6.7320000000000001E-3</v>
      </c>
      <c r="H4145" s="103">
        <v>8.2399999999999991E-3</v>
      </c>
      <c r="I4145" s="103">
        <v>1.0958000000000001E-2</v>
      </c>
      <c r="J4145" s="103">
        <v>1.3654999999999999E-2</v>
      </c>
      <c r="K4145" s="103">
        <v>1.5356000000000002E-2</v>
      </c>
    </row>
    <row r="4146" spans="4:11" ht="15.75" customHeight="1" x14ac:dyDescent="0.25">
      <c r="D4146" s="33"/>
      <c r="E4146" s="33"/>
      <c r="F4146" s="81">
        <v>42566</v>
      </c>
      <c r="G4146" s="103">
        <v>6.6740000000000002E-3</v>
      </c>
      <c r="H4146" s="103">
        <v>8.2420000000000011E-3</v>
      </c>
      <c r="I4146" s="103">
        <v>1.1037999999999999E-2</v>
      </c>
      <c r="J4146" s="103">
        <v>1.375E-2</v>
      </c>
      <c r="K4146" s="103">
        <v>1.5509E-2</v>
      </c>
    </row>
    <row r="4147" spans="4:11" ht="15.75" customHeight="1" x14ac:dyDescent="0.25">
      <c r="D4147" s="33"/>
      <c r="E4147" s="33"/>
      <c r="F4147" s="81">
        <v>42569</v>
      </c>
      <c r="G4147" s="103">
        <v>6.8969999999999995E-3</v>
      </c>
      <c r="H4147" s="103">
        <v>8.4279999999999997E-3</v>
      </c>
      <c r="I4147" s="103">
        <v>1.1314999999999999E-2</v>
      </c>
      <c r="J4147" s="103">
        <v>1.401E-2</v>
      </c>
      <c r="K4147" s="103">
        <v>1.5818000000000002E-2</v>
      </c>
    </row>
    <row r="4148" spans="4:11" ht="15.75" customHeight="1" x14ac:dyDescent="0.25">
      <c r="D4148" s="33"/>
      <c r="E4148" s="33"/>
      <c r="F4148" s="81">
        <v>42570</v>
      </c>
      <c r="G4148" s="103">
        <v>6.8979999999999996E-3</v>
      </c>
      <c r="H4148" s="103">
        <v>8.2699999999999996E-3</v>
      </c>
      <c r="I4148" s="103">
        <v>1.1103E-2</v>
      </c>
      <c r="J4148" s="103">
        <v>1.3726E-2</v>
      </c>
      <c r="K4148" s="103">
        <v>1.5526E-2</v>
      </c>
    </row>
    <row r="4149" spans="4:11" ht="15.75" customHeight="1" x14ac:dyDescent="0.25">
      <c r="D4149" s="33"/>
      <c r="E4149" s="33"/>
      <c r="F4149" s="81">
        <v>42571</v>
      </c>
      <c r="G4149" s="103">
        <v>7.1009999999999997E-3</v>
      </c>
      <c r="H4149" s="103">
        <v>8.483000000000001E-3</v>
      </c>
      <c r="I4149" s="103">
        <v>1.1347000000000001E-2</v>
      </c>
      <c r="J4149" s="103">
        <v>1.4057999999999999E-2</v>
      </c>
      <c r="K4149" s="103">
        <v>1.5800999999999999E-2</v>
      </c>
    </row>
    <row r="4150" spans="4:11" ht="15.75" customHeight="1" x14ac:dyDescent="0.25">
      <c r="D4150" s="33"/>
      <c r="E4150" s="33"/>
      <c r="F4150" s="81">
        <v>42572</v>
      </c>
      <c r="G4150" s="103">
        <v>6.7779999999999993E-3</v>
      </c>
      <c r="H4150" s="103">
        <v>8.0850000000000002E-3</v>
      </c>
      <c r="I4150" s="103">
        <v>1.094E-2</v>
      </c>
      <c r="J4150" s="103">
        <v>1.3702000000000001E-2</v>
      </c>
      <c r="K4150" s="103">
        <v>1.5560000000000001E-2</v>
      </c>
    </row>
    <row r="4151" spans="4:11" ht="15.75" customHeight="1" x14ac:dyDescent="0.25">
      <c r="D4151" s="33"/>
      <c r="E4151" s="33"/>
      <c r="F4151" s="81">
        <v>42573</v>
      </c>
      <c r="G4151" s="103">
        <v>7.025E-3</v>
      </c>
      <c r="H4151" s="103">
        <v>8.3260000000000001E-3</v>
      </c>
      <c r="I4151" s="103">
        <v>1.1168000000000001E-2</v>
      </c>
      <c r="J4151" s="103">
        <v>1.3916E-2</v>
      </c>
      <c r="K4151" s="103">
        <v>1.5663E-2</v>
      </c>
    </row>
    <row r="4152" spans="4:11" ht="15.75" customHeight="1" x14ac:dyDescent="0.25">
      <c r="D4152" s="33"/>
      <c r="E4152" s="33"/>
      <c r="F4152" s="81">
        <v>42576</v>
      </c>
      <c r="G4152" s="103">
        <v>7.332E-3</v>
      </c>
      <c r="H4152" s="103">
        <v>8.6210000000000002E-3</v>
      </c>
      <c r="I4152" s="103">
        <v>1.1396999999999999E-2</v>
      </c>
      <c r="J4152" s="103">
        <v>1.4011000000000001E-2</v>
      </c>
      <c r="K4152" s="103">
        <v>1.5730999999999998E-2</v>
      </c>
    </row>
    <row r="4153" spans="4:11" ht="15.75" customHeight="1" x14ac:dyDescent="0.25">
      <c r="D4153" s="33"/>
      <c r="E4153" s="33"/>
      <c r="F4153" s="81">
        <v>42577</v>
      </c>
      <c r="G4153" s="103">
        <v>7.5390000000000006E-3</v>
      </c>
      <c r="H4153" s="103">
        <v>8.5950000000000002E-3</v>
      </c>
      <c r="I4153" s="103">
        <v>1.1331000000000001E-2</v>
      </c>
      <c r="J4153" s="103">
        <v>1.3916E-2</v>
      </c>
      <c r="K4153" s="103">
        <v>1.5611E-2</v>
      </c>
    </row>
    <row r="4154" spans="4:11" ht="15.75" customHeight="1" x14ac:dyDescent="0.25">
      <c r="D4154" s="33"/>
      <c r="E4154" s="33"/>
      <c r="F4154" s="81">
        <v>42578</v>
      </c>
      <c r="G4154" s="103">
        <v>7.1840000000000003E-3</v>
      </c>
      <c r="H4154" s="103">
        <v>8.1410000000000007E-3</v>
      </c>
      <c r="I4154" s="103">
        <v>1.0863000000000001E-2</v>
      </c>
      <c r="J4154" s="103">
        <v>1.3299E-2</v>
      </c>
      <c r="K4154" s="103">
        <v>1.4976E-2</v>
      </c>
    </row>
    <row r="4155" spans="4:11" ht="15.75" customHeight="1" x14ac:dyDescent="0.25">
      <c r="D4155" s="33"/>
      <c r="E4155" s="33"/>
      <c r="F4155" s="81">
        <v>42579</v>
      </c>
      <c r="G4155" s="103">
        <v>7.0660000000000002E-3</v>
      </c>
      <c r="H4155" s="103">
        <v>8.0610000000000005E-3</v>
      </c>
      <c r="I4155" s="103">
        <v>1.0847000000000001E-2</v>
      </c>
      <c r="J4155" s="103">
        <v>1.3346E-2</v>
      </c>
      <c r="K4155" s="103">
        <v>1.5044E-2</v>
      </c>
    </row>
    <row r="4156" spans="4:11" ht="15.75" customHeight="1" x14ac:dyDescent="0.25">
      <c r="D4156" s="33"/>
      <c r="E4156" s="33"/>
      <c r="F4156" s="81">
        <v>42580</v>
      </c>
      <c r="G4156" s="103">
        <v>6.5539999999999999E-3</v>
      </c>
      <c r="H4156" s="103">
        <v>7.4729999999999996E-3</v>
      </c>
      <c r="I4156" s="103">
        <v>1.0237000000000001E-2</v>
      </c>
      <c r="J4156" s="103">
        <v>1.2875000000000001E-2</v>
      </c>
      <c r="K4156" s="103">
        <v>1.4531000000000001E-2</v>
      </c>
    </row>
    <row r="4157" spans="4:11" ht="15.75" customHeight="1" x14ac:dyDescent="0.25">
      <c r="D4157" s="33"/>
      <c r="E4157" s="33"/>
      <c r="F4157" s="81">
        <v>42583</v>
      </c>
      <c r="G4157" s="103">
        <v>6.8479999999999999E-3</v>
      </c>
      <c r="H4157" s="103">
        <v>7.8490000000000001E-3</v>
      </c>
      <c r="I4157" s="103">
        <v>1.0751E-2</v>
      </c>
      <c r="J4157" s="103">
        <v>1.3486E-2</v>
      </c>
      <c r="K4157" s="103">
        <v>1.5214E-2</v>
      </c>
    </row>
    <row r="4158" spans="4:11" ht="15.75" customHeight="1" x14ac:dyDescent="0.25">
      <c r="D4158" s="33"/>
      <c r="E4158" s="33"/>
      <c r="F4158" s="81">
        <v>42584</v>
      </c>
      <c r="G4158" s="103">
        <v>6.7879999999999998E-3</v>
      </c>
      <c r="H4158" s="103">
        <v>7.9030000000000003E-3</v>
      </c>
      <c r="I4158" s="103">
        <v>1.0894999999999998E-2</v>
      </c>
      <c r="J4158" s="103">
        <v>1.3723000000000001E-2</v>
      </c>
      <c r="K4158" s="103">
        <v>1.5558000000000001E-2</v>
      </c>
    </row>
    <row r="4159" spans="4:11" ht="15.75" customHeight="1" x14ac:dyDescent="0.25">
      <c r="D4159" s="33"/>
      <c r="E4159" s="33"/>
      <c r="F4159" s="81">
        <v>42585</v>
      </c>
      <c r="G4159" s="103">
        <v>6.6679999999999994E-3</v>
      </c>
      <c r="H4159" s="103">
        <v>7.7949999999999998E-3</v>
      </c>
      <c r="I4159" s="103">
        <v>1.0702E-2</v>
      </c>
      <c r="J4159" s="103">
        <v>1.3533999999999999E-2</v>
      </c>
      <c r="K4159" s="103">
        <v>1.542E-2</v>
      </c>
    </row>
    <row r="4160" spans="4:11" ht="15.75" customHeight="1" x14ac:dyDescent="0.25">
      <c r="D4160" s="33"/>
      <c r="E4160" s="33"/>
      <c r="F4160" s="81">
        <v>42586</v>
      </c>
      <c r="G4160" s="103">
        <v>6.43E-3</v>
      </c>
      <c r="H4160" s="103">
        <v>7.4999999999999997E-3</v>
      </c>
      <c r="I4160" s="103">
        <v>1.0283E-2</v>
      </c>
      <c r="J4160" s="103">
        <v>1.3063E-2</v>
      </c>
      <c r="K4160" s="103">
        <v>1.5007999999999999E-2</v>
      </c>
    </row>
    <row r="4161" spans="4:11" ht="15.75" customHeight="1" x14ac:dyDescent="0.25">
      <c r="D4161" s="33"/>
      <c r="E4161" s="33"/>
      <c r="F4161" s="81">
        <v>42587</v>
      </c>
      <c r="G4161" s="103">
        <v>7.221E-3</v>
      </c>
      <c r="H4161" s="103">
        <v>8.4720000000000004E-3</v>
      </c>
      <c r="I4161" s="103">
        <v>1.1363000000000002E-2</v>
      </c>
      <c r="J4161" s="103">
        <v>1.4104E-2</v>
      </c>
      <c r="K4161" s="103">
        <v>1.5885E-2</v>
      </c>
    </row>
    <row r="4162" spans="4:11" ht="15.75" customHeight="1" x14ac:dyDescent="0.25">
      <c r="D4162" s="33"/>
      <c r="E4162" s="33"/>
      <c r="F4162" s="81">
        <v>42590</v>
      </c>
      <c r="G4162" s="103">
        <v>7.26E-3</v>
      </c>
      <c r="H4162" s="103">
        <v>8.5269999999999999E-3</v>
      </c>
      <c r="I4162" s="103">
        <v>1.1444000000000001E-2</v>
      </c>
      <c r="J4162" s="103">
        <v>1.4199999999999999E-2</v>
      </c>
      <c r="K4162" s="103">
        <v>1.592E-2</v>
      </c>
    </row>
    <row r="4163" spans="4:11" ht="15.75" customHeight="1" x14ac:dyDescent="0.25">
      <c r="D4163" s="33"/>
      <c r="E4163" s="33"/>
      <c r="F4163" s="81">
        <v>42591</v>
      </c>
      <c r="G4163" s="103">
        <v>7.0999999999999995E-3</v>
      </c>
      <c r="H4163" s="103">
        <v>8.2839999999999997E-3</v>
      </c>
      <c r="I4163" s="103">
        <v>1.1072E-2</v>
      </c>
      <c r="J4163" s="103">
        <v>1.3796999999999999E-2</v>
      </c>
      <c r="K4163" s="103">
        <v>1.5469999999999999E-2</v>
      </c>
    </row>
    <row r="4164" spans="4:11" ht="15.75" customHeight="1" x14ac:dyDescent="0.25">
      <c r="D4164" s="33"/>
      <c r="E4164" s="33"/>
      <c r="F4164" s="81">
        <v>42592</v>
      </c>
      <c r="G4164" s="103">
        <v>6.8200000000000005E-3</v>
      </c>
      <c r="H4164" s="103">
        <v>8.0020000000000004E-3</v>
      </c>
      <c r="I4164" s="103">
        <v>1.0716000000000002E-2</v>
      </c>
      <c r="J4164" s="103">
        <v>1.3348E-2</v>
      </c>
      <c r="K4164" s="103">
        <v>1.5074000000000001E-2</v>
      </c>
    </row>
    <row r="4165" spans="4:11" ht="15.75" customHeight="1" x14ac:dyDescent="0.25">
      <c r="D4165" s="33"/>
      <c r="E4165" s="33"/>
      <c r="F4165" s="81">
        <v>42593</v>
      </c>
      <c r="G4165" s="103">
        <v>7.4199999999999995E-3</v>
      </c>
      <c r="H4165" s="103">
        <v>8.6629999999999988E-3</v>
      </c>
      <c r="I4165" s="103">
        <v>1.1444000000000001E-2</v>
      </c>
      <c r="J4165" s="103">
        <v>1.4083000000000002E-2</v>
      </c>
      <c r="K4165" s="103">
        <v>1.5592999999999999E-2</v>
      </c>
    </row>
    <row r="4166" spans="4:11" ht="15.75" customHeight="1" x14ac:dyDescent="0.25">
      <c r="D4166" s="33"/>
      <c r="E4166" s="33"/>
      <c r="F4166" s="81">
        <v>42594</v>
      </c>
      <c r="G4166" s="103">
        <v>7.0569999999999999E-3</v>
      </c>
      <c r="H4166" s="103">
        <v>8.2129999999999998E-3</v>
      </c>
      <c r="I4166" s="103">
        <v>1.0973999999999999E-2</v>
      </c>
      <c r="J4166" s="103">
        <v>1.3586000000000001E-2</v>
      </c>
      <c r="K4166" s="103">
        <v>1.5135000000000001E-2</v>
      </c>
    </row>
    <row r="4167" spans="4:11" ht="15.75" customHeight="1" x14ac:dyDescent="0.25">
      <c r="D4167" s="33"/>
      <c r="E4167" s="33"/>
      <c r="F4167" s="81">
        <v>42597</v>
      </c>
      <c r="G4167" s="103">
        <v>7.2579999999999997E-3</v>
      </c>
      <c r="H4167" s="103">
        <v>8.4259999999999995E-3</v>
      </c>
      <c r="I4167" s="103">
        <v>1.1347000000000001E-2</v>
      </c>
      <c r="J4167" s="103">
        <v>1.3990000000000001E-2</v>
      </c>
      <c r="K4167" s="103">
        <v>1.5576000000000001E-2</v>
      </c>
    </row>
    <row r="4168" spans="4:11" ht="15.75" customHeight="1" x14ac:dyDescent="0.25">
      <c r="D4168" s="33"/>
      <c r="E4168" s="33"/>
      <c r="F4168" s="81">
        <v>42598</v>
      </c>
      <c r="G4168" s="103">
        <v>7.4590000000000004E-3</v>
      </c>
      <c r="H4168" s="103">
        <v>8.6650000000000008E-3</v>
      </c>
      <c r="I4168" s="103">
        <v>1.1591000000000001E-2</v>
      </c>
      <c r="J4168" s="103">
        <v>1.4228000000000001E-2</v>
      </c>
      <c r="K4168" s="103">
        <v>1.5746E-2</v>
      </c>
    </row>
    <row r="4169" spans="4:11" ht="15.75" customHeight="1" x14ac:dyDescent="0.25">
      <c r="D4169" s="33"/>
      <c r="E4169" s="33"/>
      <c r="F4169" s="81">
        <v>42599</v>
      </c>
      <c r="G4169" s="103">
        <v>7.2570000000000004E-3</v>
      </c>
      <c r="H4169" s="103">
        <v>8.4799999999999997E-3</v>
      </c>
      <c r="I4169" s="103">
        <v>1.1314999999999999E-2</v>
      </c>
      <c r="J4169" s="103">
        <v>1.3943000000000001E-2</v>
      </c>
      <c r="K4169" s="103">
        <v>1.5491E-2</v>
      </c>
    </row>
    <row r="4170" spans="4:11" ht="15.75" customHeight="1" x14ac:dyDescent="0.25">
      <c r="D4170" s="33"/>
      <c r="E4170" s="33"/>
      <c r="F4170" s="81">
        <v>42600</v>
      </c>
      <c r="G4170" s="103">
        <v>7.0140000000000003E-3</v>
      </c>
      <c r="H4170" s="103">
        <v>8.1890000000000001E-3</v>
      </c>
      <c r="I4170" s="103">
        <v>1.1087E-2</v>
      </c>
      <c r="J4170" s="103">
        <v>1.3729999999999999E-2</v>
      </c>
      <c r="K4170" s="103">
        <v>1.5356000000000002E-2</v>
      </c>
    </row>
    <row r="4171" spans="4:11" ht="15.75" customHeight="1" x14ac:dyDescent="0.25">
      <c r="D4171" s="33"/>
      <c r="E4171" s="33"/>
      <c r="F4171" s="81">
        <v>42601</v>
      </c>
      <c r="G4171" s="103">
        <v>7.4590000000000004E-3</v>
      </c>
      <c r="H4171" s="103">
        <v>8.6969999999999999E-3</v>
      </c>
      <c r="I4171" s="103">
        <v>1.1640999999999999E-2</v>
      </c>
      <c r="J4171" s="103">
        <v>1.4255E-2</v>
      </c>
      <c r="K4171" s="103">
        <v>1.5781E-2</v>
      </c>
    </row>
    <row r="4172" spans="4:11" ht="15.75" customHeight="1" x14ac:dyDescent="0.25">
      <c r="D4172" s="33"/>
      <c r="E4172" s="33"/>
      <c r="F4172" s="81">
        <v>42604</v>
      </c>
      <c r="G4172" s="103">
        <v>7.378E-3</v>
      </c>
      <c r="H4172" s="103">
        <v>8.5119999999999987E-3</v>
      </c>
      <c r="I4172" s="103">
        <v>1.1348E-2</v>
      </c>
      <c r="J4172" s="103">
        <v>1.3897999999999999E-2</v>
      </c>
      <c r="K4172" s="103">
        <v>1.5424E-2</v>
      </c>
    </row>
    <row r="4173" spans="4:11" ht="15.75" customHeight="1" x14ac:dyDescent="0.25">
      <c r="D4173" s="33"/>
      <c r="E4173" s="33"/>
      <c r="F4173" s="81">
        <v>42605</v>
      </c>
      <c r="G4173" s="103">
        <v>7.4180000000000001E-3</v>
      </c>
      <c r="H4173" s="103">
        <v>8.5660000000000007E-3</v>
      </c>
      <c r="I4173" s="103">
        <v>1.1348E-2</v>
      </c>
      <c r="J4173" s="103">
        <v>1.3875E-2</v>
      </c>
      <c r="K4173" s="103">
        <v>1.5458000000000001E-2</v>
      </c>
    </row>
    <row r="4174" spans="4:11" ht="15.75" customHeight="1" x14ac:dyDescent="0.25">
      <c r="D4174" s="33"/>
      <c r="E4174" s="33"/>
      <c r="F4174" s="81">
        <v>42606</v>
      </c>
      <c r="G4174" s="103">
        <v>7.6180000000000006E-3</v>
      </c>
      <c r="H4174" s="103">
        <v>8.6739999999999994E-3</v>
      </c>
      <c r="I4174" s="103">
        <v>1.1446000000000001E-2</v>
      </c>
      <c r="J4174" s="103">
        <v>1.3995E-2</v>
      </c>
      <c r="K4174" s="103">
        <v>1.5611E-2</v>
      </c>
    </row>
    <row r="4175" spans="4:11" ht="15.75" customHeight="1" x14ac:dyDescent="0.25">
      <c r="D4175" s="33"/>
      <c r="E4175" s="33"/>
      <c r="F4175" s="81">
        <v>42607</v>
      </c>
      <c r="G4175" s="103">
        <v>7.894E-3</v>
      </c>
      <c r="H4175" s="103">
        <v>8.9420000000000003E-3</v>
      </c>
      <c r="I4175" s="103">
        <v>1.1605000000000001E-2</v>
      </c>
      <c r="J4175" s="103">
        <v>1.421E-2</v>
      </c>
      <c r="K4175" s="103">
        <v>1.5730999999999998E-2</v>
      </c>
    </row>
    <row r="4176" spans="4:11" ht="15.75" customHeight="1" x14ac:dyDescent="0.25">
      <c r="D4176" s="33"/>
      <c r="E4176" s="33"/>
      <c r="F4176" s="81">
        <v>42608</v>
      </c>
      <c r="G4176" s="103">
        <v>8.4279999999999997E-3</v>
      </c>
      <c r="H4176" s="103">
        <v>9.5650000000000006E-3</v>
      </c>
      <c r="I4176" s="103">
        <v>1.2364999999999999E-2</v>
      </c>
      <c r="J4176" s="103">
        <v>1.5001E-2</v>
      </c>
      <c r="K4176" s="103">
        <v>1.6295999999999998E-2</v>
      </c>
    </row>
    <row r="4177" spans="4:12" ht="15.75" customHeight="1" x14ac:dyDescent="0.25">
      <c r="D4177" s="33"/>
      <c r="E4177" s="33"/>
      <c r="F4177" s="81">
        <v>42611</v>
      </c>
      <c r="G4177" s="103">
        <v>8.0520000000000001E-3</v>
      </c>
      <c r="H4177" s="103">
        <v>9.0819999999999998E-3</v>
      </c>
      <c r="I4177" s="103">
        <v>1.1686E-2</v>
      </c>
      <c r="J4177" s="103">
        <v>1.4244000000000001E-2</v>
      </c>
      <c r="K4177" s="103">
        <v>1.5595000000000001E-2</v>
      </c>
    </row>
    <row r="4178" spans="4:12" ht="15.75" customHeight="1" x14ac:dyDescent="0.25">
      <c r="D4178" s="33"/>
      <c r="E4178" s="33"/>
      <c r="F4178" s="81">
        <v>42612</v>
      </c>
      <c r="G4178" s="103">
        <v>7.9730000000000009E-3</v>
      </c>
      <c r="H4178" s="103">
        <v>9.0559999999999998E-3</v>
      </c>
      <c r="I4178" s="103">
        <v>1.1766E-2</v>
      </c>
      <c r="J4178" s="103">
        <v>1.4338999999999999E-2</v>
      </c>
      <c r="K4178" s="103">
        <v>1.5663E-2</v>
      </c>
    </row>
    <row r="4179" spans="4:12" ht="15.75" customHeight="1" x14ac:dyDescent="0.25">
      <c r="D4179" s="33"/>
      <c r="E4179" s="33"/>
      <c r="F4179" s="81">
        <v>42613</v>
      </c>
      <c r="G4179" s="103">
        <v>8.0529999999999994E-3</v>
      </c>
      <c r="H4179" s="103">
        <v>9.2200000000000008E-3</v>
      </c>
      <c r="I4179" s="103">
        <v>1.1977E-2</v>
      </c>
      <c r="J4179" s="103">
        <v>1.4551000000000001E-2</v>
      </c>
      <c r="K4179" s="103">
        <v>1.5800000000000002E-2</v>
      </c>
    </row>
    <row r="4180" spans="4:12" ht="15.75" customHeight="1" x14ac:dyDescent="0.25">
      <c r="D4180" s="33"/>
      <c r="E4180" s="33"/>
      <c r="F4180" s="81">
        <v>42614</v>
      </c>
      <c r="G4180" s="103">
        <v>7.816E-3</v>
      </c>
      <c r="H4180" s="103">
        <v>9.0049999999999991E-3</v>
      </c>
      <c r="I4180" s="103">
        <v>1.1798999999999999E-2</v>
      </c>
      <c r="J4180" s="103">
        <v>1.4338999999999999E-2</v>
      </c>
      <c r="K4180" s="103">
        <v>1.5681E-2</v>
      </c>
    </row>
    <row r="4181" spans="4:12" ht="15.75" customHeight="1" x14ac:dyDescent="0.25">
      <c r="D4181" s="33"/>
      <c r="E4181" s="33"/>
      <c r="F4181" s="81">
        <v>42615</v>
      </c>
      <c r="G4181" s="103">
        <v>7.8580000000000004E-3</v>
      </c>
      <c r="H4181" s="103">
        <v>9.0919999999999994E-3</v>
      </c>
      <c r="I4181" s="103">
        <v>1.1914000000000001E-2</v>
      </c>
      <c r="J4181" s="103">
        <v>1.4624E-2</v>
      </c>
      <c r="K4181" s="103">
        <v>1.6024E-2</v>
      </c>
    </row>
    <row r="4182" spans="4:12" ht="15.75" customHeight="1" x14ac:dyDescent="0.25">
      <c r="D4182" s="33"/>
      <c r="E4182" s="33"/>
      <c r="F4182" s="81">
        <v>42619</v>
      </c>
      <c r="G4182" s="103">
        <v>7.2809999999999993E-3</v>
      </c>
      <c r="H4182" s="103">
        <v>8.4170000000000009E-3</v>
      </c>
      <c r="I4182" s="103">
        <v>1.1169E-2</v>
      </c>
      <c r="J4182" s="103">
        <v>1.3844E-2</v>
      </c>
      <c r="K4182" s="103">
        <v>1.5339999999999999E-2</v>
      </c>
    </row>
    <row r="4183" spans="4:12" ht="15.75" customHeight="1" x14ac:dyDescent="0.25">
      <c r="D4183" s="33"/>
      <c r="E4183" s="33"/>
      <c r="F4183" s="81">
        <v>42620</v>
      </c>
      <c r="G4183" s="103">
        <v>7.3400000000000002E-3</v>
      </c>
      <c r="H4183" s="103">
        <v>8.5529999999999998E-3</v>
      </c>
      <c r="I4183" s="103">
        <v>1.1233999999999999E-2</v>
      </c>
      <c r="J4183" s="103">
        <v>1.3891000000000001E-2</v>
      </c>
      <c r="K4183" s="103">
        <v>1.5390999999999998E-2</v>
      </c>
    </row>
    <row r="4184" spans="4:12" ht="15.75" customHeight="1" x14ac:dyDescent="0.25">
      <c r="D4184" s="33"/>
      <c r="E4184" s="33"/>
      <c r="F4184" s="81">
        <v>42621</v>
      </c>
      <c r="G4184" s="103">
        <v>7.6990000000000001E-3</v>
      </c>
      <c r="H4184" s="103">
        <v>8.9610000000000002E-3</v>
      </c>
      <c r="I4184" s="103">
        <v>1.1769E-2</v>
      </c>
      <c r="J4184" s="103">
        <v>1.4505999999999998E-2</v>
      </c>
      <c r="K4184" s="103">
        <v>1.5990000000000001E-2</v>
      </c>
    </row>
    <row r="4185" spans="4:12" ht="15.75" customHeight="1" x14ac:dyDescent="0.25">
      <c r="D4185" s="33"/>
      <c r="E4185" s="33"/>
      <c r="F4185" s="81">
        <v>42622</v>
      </c>
      <c r="G4185" s="103">
        <v>7.8209999999999998E-3</v>
      </c>
      <c r="H4185" s="103">
        <v>9.2370000000000004E-3</v>
      </c>
      <c r="I4185" s="103">
        <v>1.2225E-2</v>
      </c>
      <c r="J4185" s="103">
        <v>1.5125E-2</v>
      </c>
      <c r="K4185" s="103">
        <v>1.6749E-2</v>
      </c>
    </row>
    <row r="4186" spans="4:12" ht="15.75" customHeight="1" x14ac:dyDescent="0.25">
      <c r="D4186" s="33"/>
      <c r="E4186" s="33"/>
      <c r="F4186" s="81">
        <v>42625</v>
      </c>
      <c r="G4186" s="103">
        <v>7.7010000000000004E-3</v>
      </c>
      <c r="H4186" s="103">
        <v>9.0749999999999997E-3</v>
      </c>
      <c r="I4186" s="103">
        <v>1.1964999999999998E-2</v>
      </c>
      <c r="J4186" s="103">
        <v>1.4911000000000001E-2</v>
      </c>
      <c r="K4186" s="103">
        <v>1.6629000000000001E-2</v>
      </c>
    </row>
    <row r="4187" spans="4:12" ht="15.75" customHeight="1" x14ac:dyDescent="0.25">
      <c r="D4187" s="33"/>
      <c r="E4187" s="33"/>
      <c r="F4187" s="81">
        <v>42626</v>
      </c>
      <c r="G4187" s="103">
        <v>7.9819999999999995E-3</v>
      </c>
      <c r="H4187" s="103">
        <v>9.4910000000000012E-3</v>
      </c>
      <c r="I4187" s="103">
        <v>1.2455000000000001E-2</v>
      </c>
      <c r="J4187" s="103">
        <v>1.5507999999999999E-2</v>
      </c>
      <c r="K4187" s="103">
        <v>1.7271000000000002E-2</v>
      </c>
      <c r="L4187" s="94"/>
    </row>
    <row r="4188" spans="4:12" ht="15.75" customHeight="1" x14ac:dyDescent="0.25">
      <c r="D4188" s="33"/>
      <c r="E4188" s="33"/>
      <c r="F4188" s="81">
        <v>42627</v>
      </c>
      <c r="G4188" s="103">
        <v>7.5799999999999999E-3</v>
      </c>
      <c r="H4188" s="103">
        <v>9.0150000000000004E-3</v>
      </c>
      <c r="I4188" s="103">
        <v>1.2063999999999998E-2</v>
      </c>
      <c r="J4188" s="103">
        <v>1.5103E-2</v>
      </c>
      <c r="K4188" s="103">
        <v>1.6976000000000002E-2</v>
      </c>
      <c r="L4188" s="94"/>
    </row>
    <row r="4189" spans="4:12" ht="15.75" customHeight="1" x14ac:dyDescent="0.25">
      <c r="D4189" s="33"/>
      <c r="E4189" s="33"/>
      <c r="F4189" s="81">
        <v>42628</v>
      </c>
      <c r="G4189" s="103">
        <v>7.2579999999999997E-3</v>
      </c>
      <c r="H4189" s="103">
        <v>8.6709999999999999E-3</v>
      </c>
      <c r="I4189" s="103">
        <v>1.1787000000000001E-2</v>
      </c>
      <c r="J4189" s="103">
        <v>1.4888999999999999E-2</v>
      </c>
      <c r="K4189" s="103">
        <v>1.6907000000000002E-2</v>
      </c>
      <c r="L4189" s="94"/>
    </row>
    <row r="4190" spans="4:12" ht="15.75" customHeight="1" x14ac:dyDescent="0.25">
      <c r="D4190" s="33"/>
      <c r="E4190" s="33"/>
      <c r="F4190" s="81">
        <v>42629</v>
      </c>
      <c r="G4190" s="103">
        <v>7.6210000000000002E-3</v>
      </c>
      <c r="H4190" s="103">
        <v>9.0150000000000004E-3</v>
      </c>
      <c r="I4190" s="103">
        <v>1.1984E-2</v>
      </c>
      <c r="J4190" s="103">
        <v>1.4985E-2</v>
      </c>
      <c r="K4190" s="103">
        <v>1.6926E-2</v>
      </c>
      <c r="L4190" s="94"/>
    </row>
    <row r="4191" spans="4:12" ht="15.75" customHeight="1" x14ac:dyDescent="0.25">
      <c r="D4191" s="33"/>
      <c r="E4191" s="33"/>
      <c r="F4191" s="81">
        <v>42632</v>
      </c>
      <c r="G4191" s="103">
        <v>7.7840000000000001E-3</v>
      </c>
      <c r="H4191" s="103">
        <v>9.2549999999999993E-3</v>
      </c>
      <c r="I4191" s="103">
        <v>1.2197E-2</v>
      </c>
      <c r="J4191" s="103">
        <v>1.5248999999999999E-2</v>
      </c>
      <c r="K4191" s="103">
        <v>1.7118000000000001E-2</v>
      </c>
      <c r="L4191" s="94"/>
    </row>
    <row r="4192" spans="4:12" ht="15.75" customHeight="1" x14ac:dyDescent="0.25">
      <c r="D4192" s="33"/>
      <c r="E4192" s="33"/>
      <c r="F4192" s="81">
        <v>42633</v>
      </c>
      <c r="G4192" s="103">
        <v>7.7429999999999999E-3</v>
      </c>
      <c r="H4192" s="103">
        <v>9.1490000000000009E-3</v>
      </c>
      <c r="I4192" s="103">
        <v>1.2001E-2</v>
      </c>
      <c r="J4192" s="103">
        <v>1.5009999999999999E-2</v>
      </c>
      <c r="K4192" s="103">
        <v>1.6892000000000001E-2</v>
      </c>
      <c r="L4192" s="94"/>
    </row>
    <row r="4193" spans="4:12" ht="15.75" customHeight="1" x14ac:dyDescent="0.25">
      <c r="D4193" s="33"/>
      <c r="E4193" s="33"/>
      <c r="F4193" s="81">
        <v>42634</v>
      </c>
      <c r="G4193" s="103">
        <v>7.744E-3</v>
      </c>
      <c r="H4193" s="103">
        <v>9.1229999999999992E-3</v>
      </c>
      <c r="I4193" s="103">
        <v>1.187E-2</v>
      </c>
      <c r="J4193" s="103">
        <v>1.4723999999999999E-2</v>
      </c>
      <c r="K4193" s="103">
        <v>1.6511000000000001E-2</v>
      </c>
      <c r="L4193" s="94"/>
    </row>
    <row r="4194" spans="4:12" ht="15.75" customHeight="1" x14ac:dyDescent="0.25">
      <c r="D4194" s="33"/>
      <c r="E4194" s="33"/>
      <c r="F4194" s="81">
        <v>42635</v>
      </c>
      <c r="G4194" s="103">
        <v>7.7029999999999998E-3</v>
      </c>
      <c r="H4194" s="103">
        <v>9.0430000000000007E-3</v>
      </c>
      <c r="I4194" s="103">
        <v>1.1642E-2</v>
      </c>
      <c r="J4194" s="103">
        <v>1.4437999999999999E-2</v>
      </c>
      <c r="K4194" s="103">
        <v>1.6182999999999999E-2</v>
      </c>
      <c r="L4194" s="94"/>
    </row>
    <row r="4195" spans="4:12" ht="15.75" customHeight="1" x14ac:dyDescent="0.25">
      <c r="D4195" s="33"/>
      <c r="E4195" s="33"/>
      <c r="F4195" s="81">
        <v>42636</v>
      </c>
      <c r="G4195" s="103">
        <v>7.5399999999999998E-3</v>
      </c>
      <c r="H4195" s="103">
        <v>8.8570000000000003E-3</v>
      </c>
      <c r="I4195" s="103">
        <v>1.1559999999999999E-2</v>
      </c>
      <c r="J4195" s="103">
        <v>1.4368000000000001E-2</v>
      </c>
      <c r="K4195" s="103">
        <v>1.6184E-2</v>
      </c>
      <c r="L4195" s="94"/>
    </row>
    <row r="4196" spans="4:12" ht="15.75" customHeight="1" x14ac:dyDescent="0.25">
      <c r="D4196" s="33"/>
      <c r="E4196" s="33"/>
      <c r="F4196" s="81">
        <v>42639</v>
      </c>
      <c r="G4196" s="103">
        <v>7.3360000000000005E-3</v>
      </c>
      <c r="H4196" s="103">
        <v>8.5629999999999994E-3</v>
      </c>
      <c r="I4196" s="103">
        <v>1.1184000000000001E-2</v>
      </c>
      <c r="J4196" s="103">
        <v>1.3963000000000001E-2</v>
      </c>
      <c r="K4196" s="103">
        <v>1.5839000000000002E-2</v>
      </c>
      <c r="L4196" s="94"/>
    </row>
    <row r="4197" spans="4:12" ht="15.75" customHeight="1" x14ac:dyDescent="0.25">
      <c r="D4197" s="33"/>
      <c r="E4197" s="33"/>
      <c r="F4197" s="81">
        <v>42640</v>
      </c>
      <c r="G4197" s="103">
        <v>7.4209999999999996E-3</v>
      </c>
      <c r="H4197" s="103">
        <v>8.5089999999999992E-3</v>
      </c>
      <c r="I4197" s="103">
        <v>1.1119E-2</v>
      </c>
      <c r="J4197" s="103">
        <v>1.3845000000000001E-2</v>
      </c>
      <c r="K4197" s="103">
        <v>1.5564E-2</v>
      </c>
      <c r="L4197" s="94"/>
    </row>
    <row r="4198" spans="4:12" ht="15.75" customHeight="1" x14ac:dyDescent="0.25">
      <c r="D4198" s="33"/>
      <c r="E4198" s="33"/>
      <c r="F4198" s="81">
        <v>42641</v>
      </c>
      <c r="G4198" s="103">
        <v>7.5589999999999997E-3</v>
      </c>
      <c r="H4198" s="103">
        <v>8.6160000000000004E-3</v>
      </c>
      <c r="I4198" s="103">
        <v>1.1347000000000001E-2</v>
      </c>
      <c r="J4198" s="103">
        <v>1.3987000000000001E-2</v>
      </c>
      <c r="K4198" s="103">
        <v>1.5719E-2</v>
      </c>
      <c r="L4198" s="94"/>
    </row>
    <row r="4199" spans="4:12" ht="15.75" customHeight="1" x14ac:dyDescent="0.25">
      <c r="D4199" s="33"/>
      <c r="E4199" s="33"/>
      <c r="F4199" s="81">
        <v>42642</v>
      </c>
      <c r="G4199" s="103">
        <v>7.3419999999999996E-3</v>
      </c>
      <c r="H4199" s="103">
        <v>8.3750000000000005E-3</v>
      </c>
      <c r="I4199" s="103">
        <v>1.1169E-2</v>
      </c>
      <c r="J4199" s="103">
        <v>1.3891000000000001E-2</v>
      </c>
      <c r="K4199" s="103">
        <v>1.5599E-2</v>
      </c>
      <c r="L4199" s="94"/>
    </row>
    <row r="4200" spans="4:12" ht="15.75" customHeight="1" x14ac:dyDescent="0.25">
      <c r="D4200" s="33"/>
      <c r="E4200" s="33"/>
      <c r="F4200" s="81">
        <v>42643</v>
      </c>
      <c r="G4200" s="103">
        <v>7.6189999999999999E-3</v>
      </c>
      <c r="H4200" s="103">
        <v>8.7500000000000008E-3</v>
      </c>
      <c r="I4200" s="103">
        <v>1.1492E-2</v>
      </c>
      <c r="J4200" s="103">
        <v>1.4220999999999999E-2</v>
      </c>
      <c r="K4200" s="103">
        <v>1.5944E-2</v>
      </c>
      <c r="L4200" s="94"/>
    </row>
    <row r="4201" spans="4:12" ht="15.75" customHeight="1" x14ac:dyDescent="0.25">
      <c r="D4201" s="33"/>
      <c r="E4201" s="33"/>
      <c r="F4201" s="81">
        <v>42646</v>
      </c>
      <c r="G4201" s="103">
        <v>7.9159999999999994E-3</v>
      </c>
      <c r="H4201" s="103">
        <v>9.019000000000001E-3</v>
      </c>
      <c r="I4201" s="103">
        <v>1.1783999999999999E-2</v>
      </c>
      <c r="J4201" s="103">
        <v>1.4504999999999999E-2</v>
      </c>
      <c r="K4201" s="103">
        <v>1.6220999999999999E-2</v>
      </c>
      <c r="L4201" s="94"/>
    </row>
    <row r="4202" spans="4:12" ht="15.75" customHeight="1" x14ac:dyDescent="0.25">
      <c r="D4202" s="33"/>
      <c r="E4202" s="33"/>
      <c r="F4202" s="81">
        <v>42647</v>
      </c>
      <c r="G4202" s="103">
        <v>8.2150000000000001E-3</v>
      </c>
      <c r="H4202" s="103">
        <v>9.4240000000000001E-3</v>
      </c>
      <c r="I4202" s="103">
        <v>1.2271000000000001E-2</v>
      </c>
      <c r="J4202" s="103">
        <v>1.5098E-2</v>
      </c>
      <c r="K4202" s="103">
        <v>1.6864000000000001E-2</v>
      </c>
      <c r="L4202" s="94"/>
    </row>
    <row r="4203" spans="4:12" ht="15.75" customHeight="1" x14ac:dyDescent="0.25">
      <c r="D4203" s="33"/>
      <c r="E4203" s="33"/>
      <c r="F4203" s="81">
        <v>42648</v>
      </c>
      <c r="G4203" s="103">
        <v>8.3160000000000005E-3</v>
      </c>
      <c r="H4203" s="103">
        <v>9.5860000000000008E-3</v>
      </c>
      <c r="I4203" s="103">
        <v>1.2434000000000001E-2</v>
      </c>
      <c r="J4203" s="103">
        <v>1.5288999999999999E-2</v>
      </c>
      <c r="K4203" s="103">
        <v>1.7020999999999998E-2</v>
      </c>
      <c r="L4203" s="94"/>
    </row>
    <row r="4204" spans="4:12" ht="15.75" customHeight="1" x14ac:dyDescent="0.25">
      <c r="D4204" s="33"/>
      <c r="E4204" s="33"/>
      <c r="F4204" s="81">
        <v>42649</v>
      </c>
      <c r="G4204" s="103">
        <v>8.4960000000000001E-3</v>
      </c>
      <c r="H4204" s="103">
        <v>9.8849999999999997E-3</v>
      </c>
      <c r="I4204" s="103">
        <v>1.2776000000000001E-2</v>
      </c>
      <c r="J4204" s="103">
        <v>1.5671000000000001E-2</v>
      </c>
      <c r="K4204" s="103">
        <v>1.7372000000000002E-2</v>
      </c>
      <c r="L4204" s="94"/>
    </row>
    <row r="4205" spans="4:12" ht="15.75" customHeight="1" x14ac:dyDescent="0.25">
      <c r="D4205" s="33"/>
      <c r="E4205" s="33"/>
      <c r="F4205" s="81">
        <v>42650</v>
      </c>
      <c r="G4205" s="103">
        <v>8.3009999999999994E-3</v>
      </c>
      <c r="H4205" s="103">
        <v>9.7800000000000005E-3</v>
      </c>
      <c r="I4205" s="103">
        <v>1.2551000000000001E-2</v>
      </c>
      <c r="J4205" s="103">
        <v>1.5435000000000001E-2</v>
      </c>
      <c r="K4205" s="103">
        <v>1.7180999999999998E-2</v>
      </c>
      <c r="L4205" s="94"/>
    </row>
    <row r="4206" spans="4:12" ht="15.75" customHeight="1" x14ac:dyDescent="0.25">
      <c r="D4206" s="33"/>
      <c r="E4206" s="33"/>
      <c r="F4206" s="81">
        <v>42654</v>
      </c>
      <c r="G4206" s="103">
        <v>8.6639999999999998E-3</v>
      </c>
      <c r="H4206" s="103">
        <v>1.0161999999999999E-2</v>
      </c>
      <c r="I4206" s="103">
        <v>1.2944000000000001E-2</v>
      </c>
      <c r="J4206" s="103">
        <v>1.5818000000000002E-2</v>
      </c>
      <c r="K4206" s="103">
        <v>1.7638000000000001E-2</v>
      </c>
      <c r="L4206" s="94"/>
    </row>
    <row r="4207" spans="4:12" ht="15.75" customHeight="1" x14ac:dyDescent="0.25">
      <c r="D4207" s="33"/>
      <c r="E4207" s="33"/>
      <c r="F4207" s="81">
        <v>42655</v>
      </c>
      <c r="G4207" s="103">
        <v>8.5850000000000006E-3</v>
      </c>
      <c r="H4207" s="103">
        <v>1.0109E-2</v>
      </c>
      <c r="I4207" s="103">
        <v>1.2912E-2</v>
      </c>
      <c r="J4207" s="103">
        <v>1.5819E-2</v>
      </c>
      <c r="K4207" s="103">
        <v>1.7691999999999999E-2</v>
      </c>
      <c r="L4207" s="94"/>
    </row>
    <row r="4208" spans="4:12" ht="15.75" customHeight="1" x14ac:dyDescent="0.25">
      <c r="D4208" s="33"/>
      <c r="E4208" s="33"/>
      <c r="F4208" s="81">
        <v>42656</v>
      </c>
      <c r="G4208" s="103">
        <v>8.345E-3</v>
      </c>
      <c r="H4208" s="103">
        <v>9.947000000000001E-3</v>
      </c>
      <c r="I4208" s="103">
        <v>1.2586E-2</v>
      </c>
      <c r="J4208" s="103">
        <v>1.5484E-2</v>
      </c>
      <c r="K4208" s="103">
        <v>1.7410999999999999E-2</v>
      </c>
      <c r="L4208" s="94"/>
    </row>
    <row r="4209" spans="4:12" ht="15.75" customHeight="1" x14ac:dyDescent="0.25">
      <c r="D4209" s="33"/>
      <c r="E4209" s="33"/>
      <c r="F4209" s="81">
        <v>42657</v>
      </c>
      <c r="G4209" s="103">
        <v>8.3479999999999995E-3</v>
      </c>
      <c r="H4209" s="103">
        <v>1.0026999999999999E-2</v>
      </c>
      <c r="I4209" s="103">
        <v>1.2865999999999999E-2</v>
      </c>
      <c r="J4209" s="103">
        <v>1.5893999999999998E-2</v>
      </c>
      <c r="K4209" s="103">
        <v>1.7977E-2</v>
      </c>
      <c r="L4209" s="94"/>
    </row>
    <row r="4210" spans="4:12" ht="15.75" customHeight="1" x14ac:dyDescent="0.25">
      <c r="D4210" s="33"/>
      <c r="E4210" s="33"/>
      <c r="F4210" s="81">
        <v>42660</v>
      </c>
      <c r="G4210" s="103">
        <v>8.1469999999999997E-3</v>
      </c>
      <c r="H4210" s="103">
        <v>9.7339999999999996E-3</v>
      </c>
      <c r="I4210" s="103">
        <v>1.2539E-2</v>
      </c>
      <c r="J4210" s="103">
        <v>1.5510999999999999E-2</v>
      </c>
      <c r="K4210" s="103">
        <v>1.7659999999999999E-2</v>
      </c>
      <c r="L4210" s="94"/>
    </row>
    <row r="4211" spans="4:12" ht="15.75" customHeight="1" x14ac:dyDescent="0.25">
      <c r="D4211" s="33"/>
      <c r="E4211" s="33"/>
      <c r="F4211" s="81">
        <v>42661</v>
      </c>
      <c r="G4211" s="103">
        <v>7.986E-3</v>
      </c>
      <c r="H4211" s="103">
        <v>9.5479999999999992E-3</v>
      </c>
      <c r="I4211" s="103">
        <v>1.2244999999999999E-2</v>
      </c>
      <c r="J4211" s="103">
        <v>1.5247999999999999E-2</v>
      </c>
      <c r="K4211" s="103">
        <v>1.7378999999999999E-2</v>
      </c>
      <c r="L4211" s="94"/>
    </row>
    <row r="4212" spans="4:12" ht="15.75" customHeight="1" x14ac:dyDescent="0.25">
      <c r="D4212" s="33"/>
      <c r="E4212" s="33"/>
      <c r="F4212" s="81">
        <v>42662</v>
      </c>
      <c r="G4212" s="103">
        <v>7.9459999999999999E-3</v>
      </c>
      <c r="H4212" s="103">
        <v>9.5209999999999999E-3</v>
      </c>
      <c r="I4212" s="103">
        <v>1.2262E-2</v>
      </c>
      <c r="J4212" s="103">
        <v>1.5273000000000002E-2</v>
      </c>
      <c r="K4212" s="103">
        <v>1.7432E-2</v>
      </c>
      <c r="L4212" s="94"/>
    </row>
    <row r="4213" spans="4:12" ht="15.75" customHeight="1" x14ac:dyDescent="0.25">
      <c r="D4213" s="33"/>
      <c r="E4213" s="33"/>
      <c r="F4213" s="81">
        <v>42663</v>
      </c>
      <c r="G4213" s="103">
        <v>8.1899999999999994E-3</v>
      </c>
      <c r="H4213" s="103">
        <v>9.7870000000000006E-3</v>
      </c>
      <c r="I4213" s="103">
        <v>1.2525E-2</v>
      </c>
      <c r="J4213" s="103">
        <v>1.5465E-2</v>
      </c>
      <c r="K4213" s="103">
        <v>1.7556000000000002E-2</v>
      </c>
      <c r="L4213" s="94"/>
    </row>
    <row r="4214" spans="4:12" ht="15.75" customHeight="1" x14ac:dyDescent="0.25">
      <c r="D4214" s="33"/>
      <c r="E4214" s="33"/>
      <c r="F4214" s="81">
        <v>42664</v>
      </c>
      <c r="G4214" s="103">
        <v>8.234E-3</v>
      </c>
      <c r="H4214" s="103">
        <v>9.7859999999999996E-3</v>
      </c>
      <c r="I4214" s="103">
        <v>1.2428E-2</v>
      </c>
      <c r="J4214" s="103">
        <v>1.5275E-2</v>
      </c>
      <c r="K4214" s="103">
        <v>1.7346999999999998E-2</v>
      </c>
      <c r="L4214" s="94"/>
    </row>
    <row r="4215" spans="4:12" ht="15.75" customHeight="1" x14ac:dyDescent="0.25">
      <c r="D4215" s="33"/>
      <c r="E4215" s="33"/>
      <c r="F4215" s="81">
        <v>42667</v>
      </c>
      <c r="G4215" s="103">
        <v>8.3990000000000002E-3</v>
      </c>
      <c r="H4215" s="103">
        <v>9.946E-3</v>
      </c>
      <c r="I4215" s="103">
        <v>1.2742E-2</v>
      </c>
      <c r="J4215" s="103">
        <v>1.5539000000000001E-2</v>
      </c>
      <c r="K4215" s="103">
        <v>1.7646999999999999E-2</v>
      </c>
      <c r="L4215" s="94"/>
    </row>
    <row r="4216" spans="4:12" ht="15.75" customHeight="1" x14ac:dyDescent="0.25">
      <c r="D4216" s="33"/>
      <c r="E4216" s="33"/>
      <c r="F4216" s="81">
        <v>42668</v>
      </c>
      <c r="G4216" s="103">
        <v>8.5229999999999993E-3</v>
      </c>
      <c r="H4216" s="103">
        <v>9.946E-3</v>
      </c>
      <c r="I4216" s="103">
        <v>1.2742E-2</v>
      </c>
      <c r="J4216" s="103">
        <v>1.5491999999999999E-2</v>
      </c>
      <c r="K4216" s="103">
        <v>1.7559999999999999E-2</v>
      </c>
      <c r="L4216" s="94"/>
    </row>
    <row r="4217" spans="4:12" ht="15.75" customHeight="1" x14ac:dyDescent="0.25">
      <c r="D4217" s="33"/>
      <c r="E4217" s="33"/>
      <c r="F4217" s="81">
        <v>42669</v>
      </c>
      <c r="G4217" s="103">
        <v>8.685E-3</v>
      </c>
      <c r="H4217" s="103">
        <v>1.0134000000000001E-2</v>
      </c>
      <c r="I4217" s="103">
        <v>1.3040000000000001E-2</v>
      </c>
      <c r="J4217" s="103">
        <v>1.5854E-2</v>
      </c>
      <c r="K4217" s="103">
        <v>1.7930999999999999E-2</v>
      </c>
      <c r="L4217" s="94"/>
    </row>
    <row r="4218" spans="4:12" ht="15.75" customHeight="1" x14ac:dyDescent="0.25">
      <c r="D4218" s="33"/>
      <c r="E4218" s="33"/>
      <c r="F4218" s="81">
        <v>42670</v>
      </c>
      <c r="G4218" s="103">
        <v>8.8629999999999994E-3</v>
      </c>
      <c r="H4218" s="103">
        <v>1.0375000000000001E-2</v>
      </c>
      <c r="I4218" s="103">
        <v>1.3472999999999999E-2</v>
      </c>
      <c r="J4218" s="103">
        <v>1.6434000000000001E-2</v>
      </c>
      <c r="K4218" s="103">
        <v>1.8536E-2</v>
      </c>
      <c r="L4218" s="94"/>
    </row>
    <row r="4219" spans="4:12" ht="15.75" customHeight="1" x14ac:dyDescent="0.25">
      <c r="D4219" s="33"/>
      <c r="E4219" s="33"/>
      <c r="F4219" s="81">
        <v>42671</v>
      </c>
      <c r="G4219" s="103">
        <v>8.5260000000000006E-3</v>
      </c>
      <c r="H4219" s="103">
        <v>1.0026999999999999E-2</v>
      </c>
      <c r="I4219" s="103">
        <v>1.3245E-2</v>
      </c>
      <c r="J4219" s="103">
        <v>1.6345000000000002E-2</v>
      </c>
      <c r="K4219" s="103">
        <v>1.8467999999999998E-2</v>
      </c>
      <c r="L4219" s="94"/>
    </row>
    <row r="4220" spans="4:12" ht="15.75" customHeight="1" x14ac:dyDescent="0.25">
      <c r="D4220" s="33"/>
      <c r="E4220" s="33"/>
      <c r="F4220" s="81">
        <v>42674</v>
      </c>
      <c r="G4220" s="103">
        <v>8.4089999999999998E-3</v>
      </c>
      <c r="H4220" s="103">
        <v>9.8919999999999998E-3</v>
      </c>
      <c r="I4220" s="103">
        <v>1.3067E-2</v>
      </c>
      <c r="J4220" s="103">
        <v>1.6154999999999999E-2</v>
      </c>
      <c r="K4220" s="103">
        <v>1.8255E-2</v>
      </c>
      <c r="L4220" s="94"/>
    </row>
    <row r="4221" spans="4:12" ht="15.75" customHeight="1" x14ac:dyDescent="0.25">
      <c r="D4221" s="33"/>
      <c r="E4221" s="33"/>
      <c r="F4221" s="81">
        <v>42675</v>
      </c>
      <c r="G4221" s="103">
        <v>8.3109999999999989E-3</v>
      </c>
      <c r="H4221" s="103">
        <v>9.8379999999999995E-3</v>
      </c>
      <c r="I4221" s="103">
        <v>1.2921E-2</v>
      </c>
      <c r="J4221" s="103">
        <v>1.6108000000000001E-2</v>
      </c>
      <c r="K4221" s="103">
        <v>1.8273999999999999E-2</v>
      </c>
      <c r="L4221" s="94"/>
    </row>
    <row r="4222" spans="4:12" ht="15.75" customHeight="1" x14ac:dyDescent="0.25">
      <c r="D4222" s="33"/>
      <c r="E4222" s="33"/>
      <c r="F4222" s="81">
        <v>42676</v>
      </c>
      <c r="G4222" s="103">
        <v>8.1740000000000007E-3</v>
      </c>
      <c r="H4222" s="103">
        <v>9.6489999999999996E-3</v>
      </c>
      <c r="I4222" s="103">
        <v>1.2629999999999999E-2</v>
      </c>
      <c r="J4222" s="103">
        <v>1.5800000000000002E-2</v>
      </c>
      <c r="K4222" s="103">
        <v>1.8024999999999999E-2</v>
      </c>
      <c r="L4222" s="94"/>
    </row>
    <row r="4223" spans="4:12" ht="15.75" customHeight="1" x14ac:dyDescent="0.25">
      <c r="D4223" s="33"/>
      <c r="E4223" s="33"/>
      <c r="F4223" s="81">
        <v>42677</v>
      </c>
      <c r="G4223" s="103">
        <v>8.0549999999999997E-3</v>
      </c>
      <c r="H4223" s="103">
        <v>9.5949999999999994E-3</v>
      </c>
      <c r="I4223" s="103">
        <v>1.2645999999999999E-2</v>
      </c>
      <c r="J4223" s="103">
        <v>1.5800000000000002E-2</v>
      </c>
      <c r="K4223" s="103">
        <v>1.8115000000000003E-2</v>
      </c>
      <c r="L4223" s="94"/>
    </row>
    <row r="4224" spans="4:12" ht="15.75" customHeight="1" x14ac:dyDescent="0.25">
      <c r="D4224" s="33"/>
      <c r="E4224" s="33"/>
      <c r="F4224" s="81">
        <v>42678</v>
      </c>
      <c r="G4224" s="103">
        <v>7.8380000000000012E-3</v>
      </c>
      <c r="H4224" s="103">
        <v>9.3509999999999999E-3</v>
      </c>
      <c r="I4224" s="103">
        <v>1.2321E-2</v>
      </c>
      <c r="J4224" s="103">
        <v>1.5397000000000001E-2</v>
      </c>
      <c r="K4224" s="103">
        <v>1.7762E-2</v>
      </c>
      <c r="L4224" s="94"/>
    </row>
    <row r="4225" spans="4:12" ht="15.75" customHeight="1" x14ac:dyDescent="0.25">
      <c r="D4225" s="33"/>
      <c r="E4225" s="33"/>
      <c r="F4225" s="81">
        <v>42681</v>
      </c>
      <c r="G4225" s="103">
        <v>8.1779999999999995E-3</v>
      </c>
      <c r="H4225" s="103">
        <v>9.7560000000000008E-3</v>
      </c>
      <c r="I4225" s="103">
        <v>1.2874000000000002E-2</v>
      </c>
      <c r="J4225" s="103">
        <v>1.6011999999999998E-2</v>
      </c>
      <c r="K4225" s="103">
        <v>1.8260999999999999E-2</v>
      </c>
      <c r="L4225" s="94"/>
    </row>
    <row r="4226" spans="4:12" ht="15.75" customHeight="1" x14ac:dyDescent="0.25">
      <c r="D4226" s="33"/>
      <c r="E4226" s="33"/>
      <c r="F4226" s="81">
        <v>42682</v>
      </c>
      <c r="G4226" s="103">
        <v>8.5389999999999997E-3</v>
      </c>
      <c r="H4226" s="103">
        <v>1.0161999999999999E-2</v>
      </c>
      <c r="I4226" s="103">
        <v>1.3265000000000001E-2</v>
      </c>
      <c r="J4226" s="103">
        <v>1.6393000000000001E-2</v>
      </c>
      <c r="K4226" s="103">
        <v>1.8547000000000001E-2</v>
      </c>
      <c r="L4226" s="94"/>
    </row>
    <row r="4227" spans="4:12" ht="15.75" customHeight="1" x14ac:dyDescent="0.25">
      <c r="D4227" s="33"/>
      <c r="E4227" s="33"/>
      <c r="F4227" s="81">
        <v>42683</v>
      </c>
      <c r="G4227" s="103">
        <v>8.9009999999999992E-3</v>
      </c>
      <c r="H4227" s="103">
        <v>1.1142000000000001E-2</v>
      </c>
      <c r="I4227" s="103">
        <v>1.4723999999999999E-2</v>
      </c>
      <c r="J4227" s="103">
        <v>1.8190999999999999E-2</v>
      </c>
      <c r="K4227" s="103">
        <v>2.0571000000000002E-2</v>
      </c>
      <c r="L4227" s="94"/>
    </row>
    <row r="4228" spans="4:12" ht="15.75" customHeight="1" x14ac:dyDescent="0.25">
      <c r="D4228" s="33"/>
      <c r="E4228" s="33"/>
      <c r="F4228" s="81">
        <v>42684</v>
      </c>
      <c r="G4228" s="103">
        <v>9.1509999999999994E-3</v>
      </c>
      <c r="H4228" s="103">
        <v>1.1674E-2</v>
      </c>
      <c r="I4228" s="103">
        <v>1.5571E-2</v>
      </c>
      <c r="J4228" s="103">
        <v>1.9188E-2</v>
      </c>
      <c r="K4228" s="103">
        <v>2.1501000000000003E-2</v>
      </c>
      <c r="L4228" s="94"/>
    </row>
    <row r="4229" spans="4:12" ht="15.75" customHeight="1" x14ac:dyDescent="0.25">
      <c r="D4229" s="33"/>
      <c r="E4229" s="33"/>
      <c r="F4229" s="81">
        <v>42688</v>
      </c>
      <c r="G4229" s="103">
        <v>1.0022999999999999E-2</v>
      </c>
      <c r="H4229" s="103">
        <v>1.2796E-2</v>
      </c>
      <c r="I4229" s="103">
        <v>1.6819000000000001E-2</v>
      </c>
      <c r="J4229" s="103">
        <v>2.0412E-2</v>
      </c>
      <c r="K4229" s="103">
        <v>2.2614000000000002E-2</v>
      </c>
      <c r="L4229" s="94"/>
    </row>
    <row r="4230" spans="4:12" ht="15.75" customHeight="1" x14ac:dyDescent="0.25">
      <c r="D4230" s="33"/>
      <c r="E4230" s="33"/>
      <c r="F4230" s="81">
        <v>42689</v>
      </c>
      <c r="G4230" s="103">
        <v>9.9260000000000008E-3</v>
      </c>
      <c r="H4230" s="103">
        <v>1.2690999999999999E-2</v>
      </c>
      <c r="I4230" s="103">
        <v>1.6588000000000002E-2</v>
      </c>
      <c r="J4230" s="103">
        <v>2.0045E-2</v>
      </c>
      <c r="K4230" s="103">
        <v>2.2189E-2</v>
      </c>
      <c r="L4230" s="94"/>
    </row>
    <row r="4231" spans="4:12" ht="15.75" customHeight="1" x14ac:dyDescent="0.25">
      <c r="D4231" s="33"/>
      <c r="E4231" s="33"/>
      <c r="F4231" s="81">
        <v>42690</v>
      </c>
      <c r="G4231" s="103">
        <v>1.0051000000000001E-2</v>
      </c>
      <c r="H4231" s="103">
        <v>1.2774000000000001E-2</v>
      </c>
      <c r="I4231" s="103">
        <v>1.6707E-2</v>
      </c>
      <c r="J4231" s="103">
        <v>2.0169000000000003E-2</v>
      </c>
      <c r="K4231" s="103">
        <v>2.2225000000000002E-2</v>
      </c>
      <c r="L4231" s="94"/>
    </row>
    <row r="4232" spans="4:12" ht="15.75" customHeight="1" x14ac:dyDescent="0.25">
      <c r="D4232" s="33"/>
      <c r="E4232" s="33"/>
      <c r="F4232" s="81">
        <v>42691</v>
      </c>
      <c r="G4232" s="103">
        <v>1.0461E-2</v>
      </c>
      <c r="H4232" s="103">
        <v>1.3233E-2</v>
      </c>
      <c r="I4232" s="103">
        <v>1.7361999999999999E-2</v>
      </c>
      <c r="J4232" s="103">
        <v>2.0910000000000002E-2</v>
      </c>
      <c r="K4232" s="103">
        <v>2.3026000000000001E-2</v>
      </c>
      <c r="L4232" s="94"/>
    </row>
    <row r="4233" spans="4:12" ht="15.75" customHeight="1" x14ac:dyDescent="0.25">
      <c r="D4233" s="33"/>
      <c r="E4233" s="33"/>
      <c r="F4233" s="81">
        <v>42692</v>
      </c>
      <c r="G4233" s="103">
        <v>1.0678E-2</v>
      </c>
      <c r="H4233" s="103">
        <v>1.3565000000000001E-2</v>
      </c>
      <c r="I4233" s="103">
        <v>1.7975000000000001E-2</v>
      </c>
      <c r="J4233" s="103">
        <v>2.1558999999999998E-2</v>
      </c>
      <c r="K4233" s="103">
        <v>2.3547999999999999E-2</v>
      </c>
      <c r="L4233" s="94"/>
    </row>
    <row r="4234" spans="4:12" ht="15.75" customHeight="1" x14ac:dyDescent="0.25">
      <c r="D4234" s="33"/>
      <c r="E4234" s="33"/>
      <c r="F4234" s="81">
        <v>42695</v>
      </c>
      <c r="G4234" s="103">
        <v>1.0683E-2</v>
      </c>
      <c r="H4234" s="103">
        <v>1.3407000000000001E-2</v>
      </c>
      <c r="I4234" s="103">
        <v>1.7690999999999998E-2</v>
      </c>
      <c r="J4234" s="103">
        <v>2.1090000000000001E-2</v>
      </c>
      <c r="K4234" s="103">
        <v>2.3153999999999997E-2</v>
      </c>
      <c r="L4234" s="94"/>
    </row>
    <row r="4235" spans="4:12" ht="15.75" customHeight="1" x14ac:dyDescent="0.25">
      <c r="D4235" s="33"/>
      <c r="E4235" s="33"/>
      <c r="F4235" s="81">
        <v>42696</v>
      </c>
      <c r="G4235" s="103">
        <v>1.0870999999999999E-2</v>
      </c>
      <c r="H4235" s="103">
        <v>1.3464E-2</v>
      </c>
      <c r="I4235" s="103">
        <v>1.7762E-2</v>
      </c>
      <c r="J4235" s="103">
        <v>2.1141E-2</v>
      </c>
      <c r="K4235" s="103">
        <v>2.3119000000000001E-2</v>
      </c>
      <c r="L4235" s="94"/>
    </row>
    <row r="4236" spans="4:12" ht="15.75" customHeight="1" x14ac:dyDescent="0.25">
      <c r="D4236" s="33"/>
      <c r="E4236" s="33"/>
      <c r="F4236" s="81">
        <v>42697</v>
      </c>
      <c r="G4236" s="103">
        <v>1.1228E-2</v>
      </c>
      <c r="H4236" s="103">
        <v>1.393E-2</v>
      </c>
      <c r="I4236" s="103">
        <v>1.8321E-2</v>
      </c>
      <c r="J4236" s="103">
        <v>2.1616E-2</v>
      </c>
      <c r="K4236" s="103">
        <v>2.3498000000000002E-2</v>
      </c>
      <c r="L4236" s="94"/>
    </row>
    <row r="4237" spans="4:12" ht="15.75" customHeight="1" x14ac:dyDescent="0.25">
      <c r="D4237" s="33"/>
      <c r="E4237" s="33"/>
      <c r="F4237" s="81">
        <v>42699</v>
      </c>
      <c r="G4237" s="103">
        <v>1.1168000000000001E-2</v>
      </c>
      <c r="H4237" s="103">
        <v>1.3940999999999999E-2</v>
      </c>
      <c r="I4237" s="103">
        <v>1.8353999999999999E-2</v>
      </c>
      <c r="J4237" s="103">
        <v>2.1758000000000003E-2</v>
      </c>
      <c r="K4237" s="103">
        <v>2.3572000000000003E-2</v>
      </c>
      <c r="L4237" s="94"/>
    </row>
    <row r="4238" spans="4:12" ht="15.75" customHeight="1" x14ac:dyDescent="0.25">
      <c r="D4238" s="33"/>
      <c r="E4238" s="33"/>
      <c r="F4238" s="81">
        <v>42702</v>
      </c>
      <c r="G4238" s="103">
        <v>1.099E-2</v>
      </c>
      <c r="H4238" s="103">
        <v>1.3590999999999999E-2</v>
      </c>
      <c r="I4238" s="103">
        <v>1.7894E-2</v>
      </c>
      <c r="J4238" s="103">
        <v>2.1202000000000002E-2</v>
      </c>
      <c r="K4238" s="103">
        <v>2.3123999999999999E-2</v>
      </c>
      <c r="L4238" s="94"/>
    </row>
    <row r="4239" spans="4:12" ht="15.75" customHeight="1" x14ac:dyDescent="0.25">
      <c r="D4239" s="33"/>
      <c r="E4239" s="33"/>
      <c r="F4239" s="81">
        <v>42703</v>
      </c>
      <c r="G4239" s="103">
        <v>1.0870999999999999E-2</v>
      </c>
      <c r="H4239" s="103">
        <v>1.3404000000000001E-2</v>
      </c>
      <c r="I4239" s="103">
        <v>1.7745999999999998E-2</v>
      </c>
      <c r="J4239" s="103">
        <v>2.1033E-2</v>
      </c>
      <c r="K4239" s="103">
        <v>2.291E-2</v>
      </c>
      <c r="L4239" s="94"/>
    </row>
    <row r="4240" spans="4:12" ht="15.75" customHeight="1" x14ac:dyDescent="0.25">
      <c r="D4240" s="33"/>
      <c r="E4240" s="33"/>
      <c r="F4240" s="81">
        <v>42704</v>
      </c>
      <c r="G4240" s="103">
        <v>1.1129999999999999E-2</v>
      </c>
      <c r="H4240" s="103">
        <v>1.3925E-2</v>
      </c>
      <c r="I4240" s="103">
        <v>1.8420000000000002E-2</v>
      </c>
      <c r="J4240" s="103">
        <v>2.1904E-2</v>
      </c>
      <c r="K4240" s="103">
        <v>2.3809E-2</v>
      </c>
      <c r="L4240" s="94"/>
    </row>
    <row r="4241" spans="4:12" ht="15.75" customHeight="1" x14ac:dyDescent="0.25">
      <c r="D4241" s="33"/>
      <c r="E4241" s="33"/>
      <c r="F4241" s="81">
        <v>42705</v>
      </c>
      <c r="G4241" s="103">
        <v>1.1470000000000001E-2</v>
      </c>
      <c r="H4241" s="103">
        <v>1.4365000000000001E-2</v>
      </c>
      <c r="I4241" s="103">
        <v>1.8982000000000002E-2</v>
      </c>
      <c r="J4241" s="103">
        <v>2.2488000000000001E-2</v>
      </c>
      <c r="K4241" s="103">
        <v>2.4481000000000003E-2</v>
      </c>
      <c r="L4241" s="94"/>
    </row>
    <row r="4242" spans="4:12" ht="15.75" customHeight="1" x14ac:dyDescent="0.25">
      <c r="D4242" s="33"/>
      <c r="E4242" s="33"/>
      <c r="F4242" s="81">
        <v>42706</v>
      </c>
      <c r="G4242" s="103">
        <v>1.0957E-2</v>
      </c>
      <c r="H4242" s="103">
        <v>1.3774999999999999E-2</v>
      </c>
      <c r="I4242" s="103">
        <v>1.8207999999999998E-2</v>
      </c>
      <c r="J4242" s="103">
        <v>2.1783E-2</v>
      </c>
      <c r="K4242" s="103">
        <v>2.3831000000000001E-2</v>
      </c>
      <c r="L4242" s="94"/>
    </row>
    <row r="4243" spans="4:12" ht="15.75" customHeight="1" x14ac:dyDescent="0.25">
      <c r="D4243" s="33"/>
      <c r="E4243" s="33"/>
      <c r="F4243" s="81">
        <v>42709</v>
      </c>
      <c r="G4243" s="103">
        <v>1.1198E-2</v>
      </c>
      <c r="H4243" s="103">
        <v>1.4025000000000001E-2</v>
      </c>
      <c r="I4243" s="103">
        <v>1.8456E-2</v>
      </c>
      <c r="J4243" s="103">
        <v>2.1928999999999997E-2</v>
      </c>
      <c r="K4243" s="103">
        <v>2.3941E-2</v>
      </c>
      <c r="L4243" s="94"/>
    </row>
    <row r="4244" spans="4:12" ht="15.75" customHeight="1" x14ac:dyDescent="0.25">
      <c r="D4244" s="33"/>
      <c r="E4244" s="33"/>
      <c r="F4244" s="81">
        <v>42710</v>
      </c>
      <c r="G4244" s="103">
        <v>1.1139E-2</v>
      </c>
      <c r="H4244" s="103">
        <v>1.3918999999999999E-2</v>
      </c>
      <c r="I4244" s="103">
        <v>1.8340000000000002E-2</v>
      </c>
      <c r="J4244" s="103">
        <v>2.1831999999999997E-2</v>
      </c>
      <c r="K4244" s="103">
        <v>2.3887000000000002E-2</v>
      </c>
      <c r="L4244" s="94"/>
    </row>
    <row r="4245" spans="4:12" ht="15.75" customHeight="1" x14ac:dyDescent="0.25">
      <c r="D4245" s="33"/>
      <c r="E4245" s="33"/>
      <c r="F4245" s="81">
        <v>42711</v>
      </c>
      <c r="G4245" s="103">
        <v>1.094E-2</v>
      </c>
      <c r="H4245" s="103">
        <v>1.3594E-2</v>
      </c>
      <c r="I4245" s="103">
        <v>1.7895000000000001E-2</v>
      </c>
      <c r="J4245" s="103">
        <v>2.1371000000000001E-2</v>
      </c>
      <c r="K4245" s="103">
        <v>2.3401000000000002E-2</v>
      </c>
      <c r="L4245" s="94"/>
    </row>
    <row r="4246" spans="4:12" ht="15.75" customHeight="1" x14ac:dyDescent="0.25">
      <c r="D4246" s="33"/>
      <c r="E4246" s="33"/>
      <c r="F4246" s="81">
        <v>42712</v>
      </c>
      <c r="G4246" s="103">
        <v>1.1102000000000001E-2</v>
      </c>
      <c r="H4246" s="103">
        <v>1.3871E-2</v>
      </c>
      <c r="I4246" s="103">
        <v>1.8373999999999998E-2</v>
      </c>
      <c r="J4246" s="103">
        <v>2.1978000000000001E-2</v>
      </c>
      <c r="K4246" s="103">
        <v>2.4070999999999999E-2</v>
      </c>
      <c r="L4246" s="94"/>
    </row>
    <row r="4247" spans="4:12" ht="15.75" customHeight="1" x14ac:dyDescent="0.25">
      <c r="D4247" s="33"/>
      <c r="E4247" s="33"/>
      <c r="F4247" s="81">
        <v>42713</v>
      </c>
      <c r="G4247" s="103">
        <v>1.1329000000000001E-2</v>
      </c>
      <c r="H4247" s="103">
        <v>1.4213E-2</v>
      </c>
      <c r="I4247" s="103">
        <v>1.8905999999999999E-2</v>
      </c>
      <c r="J4247" s="103">
        <v>2.2541000000000002E-2</v>
      </c>
      <c r="K4247" s="103">
        <v>2.4674999999999999E-2</v>
      </c>
      <c r="L4247" s="94"/>
    </row>
    <row r="4248" spans="4:12" ht="15.75" customHeight="1" x14ac:dyDescent="0.25">
      <c r="D4248" s="33"/>
      <c r="E4248" s="33"/>
      <c r="F4248" s="81">
        <v>42716</v>
      </c>
      <c r="G4248" s="103">
        <v>1.1410999999999999E-2</v>
      </c>
      <c r="H4248" s="103">
        <v>1.4051000000000001E-2</v>
      </c>
      <c r="I4248" s="103">
        <v>1.8856999999999999E-2</v>
      </c>
      <c r="J4248" s="103">
        <v>2.2467999999999998E-2</v>
      </c>
      <c r="K4248" s="103">
        <v>2.4712000000000001E-2</v>
      </c>
      <c r="L4248" s="94"/>
    </row>
    <row r="4249" spans="4:12" ht="15.75" customHeight="1" x14ac:dyDescent="0.25">
      <c r="D4249" s="33"/>
      <c r="E4249" s="33"/>
      <c r="F4249" s="81">
        <v>42717</v>
      </c>
      <c r="G4249" s="103">
        <v>1.1636000000000001E-2</v>
      </c>
      <c r="H4249" s="103">
        <v>1.4632000000000001E-2</v>
      </c>
      <c r="I4249" s="103">
        <v>1.9091E-2</v>
      </c>
      <c r="J4249" s="103">
        <v>2.2541000000000002E-2</v>
      </c>
      <c r="K4249" s="103">
        <v>2.4712999999999999E-2</v>
      </c>
      <c r="L4249" s="94"/>
    </row>
    <row r="4250" spans="4:12" ht="15.75" customHeight="1" x14ac:dyDescent="0.25">
      <c r="D4250" s="33"/>
      <c r="E4250" s="33"/>
      <c r="F4250" s="81">
        <v>42718</v>
      </c>
      <c r="G4250" s="103">
        <v>1.2673E-2</v>
      </c>
      <c r="H4250" s="103">
        <v>1.5810999999999999E-2</v>
      </c>
      <c r="I4250" s="103">
        <v>2.0478999999999997E-2</v>
      </c>
      <c r="J4250" s="103">
        <v>2.3748000000000002E-2</v>
      </c>
      <c r="K4250" s="103">
        <v>2.5707000000000001E-2</v>
      </c>
      <c r="L4250" s="94"/>
    </row>
    <row r="4251" spans="4:12" ht="15.75" customHeight="1" x14ac:dyDescent="0.25">
      <c r="D4251" s="33"/>
      <c r="E4251" s="33"/>
      <c r="F4251" s="81">
        <v>42719</v>
      </c>
      <c r="G4251" s="103">
        <v>1.2738000000000001E-2</v>
      </c>
      <c r="H4251" s="103">
        <v>1.6135999999999998E-2</v>
      </c>
      <c r="I4251" s="103">
        <v>2.0884E-2</v>
      </c>
      <c r="J4251" s="103">
        <v>2.4145E-2</v>
      </c>
      <c r="K4251" s="103">
        <v>2.5966999999999997E-2</v>
      </c>
      <c r="L4251" s="94"/>
    </row>
    <row r="4252" spans="4:12" ht="15.75" customHeight="1" x14ac:dyDescent="0.25">
      <c r="D4252" s="33"/>
      <c r="E4252" s="33"/>
      <c r="F4252" s="81">
        <v>42720</v>
      </c>
      <c r="G4252" s="103">
        <v>1.2524E-2</v>
      </c>
      <c r="H4252" s="103">
        <v>1.5952999999999998E-2</v>
      </c>
      <c r="I4252" s="103">
        <v>2.0653999999999999E-2</v>
      </c>
      <c r="J4252" s="103">
        <v>2.4024E-2</v>
      </c>
      <c r="K4252" s="103">
        <v>2.5916000000000002E-2</v>
      </c>
      <c r="L4252" s="94"/>
    </row>
    <row r="4253" spans="4:12" ht="15.75" customHeight="1" x14ac:dyDescent="0.25">
      <c r="D4253" s="33"/>
      <c r="E4253" s="33"/>
      <c r="F4253" s="81">
        <v>42723</v>
      </c>
      <c r="G4253" s="103">
        <v>1.2220999999999999E-2</v>
      </c>
      <c r="H4253" s="103">
        <v>1.5496000000000001E-2</v>
      </c>
      <c r="I4253" s="103">
        <v>2.0218E-2</v>
      </c>
      <c r="J4253" s="103">
        <v>2.3479999999999997E-2</v>
      </c>
      <c r="K4253" s="103">
        <v>2.5381999999999998E-2</v>
      </c>
      <c r="L4253" s="94"/>
    </row>
    <row r="4254" spans="4:12" ht="15.75" customHeight="1" x14ac:dyDescent="0.25">
      <c r="D4254" s="33"/>
      <c r="E4254" s="33"/>
      <c r="F4254" s="81">
        <v>42724</v>
      </c>
      <c r="G4254" s="103">
        <v>1.2163E-2</v>
      </c>
      <c r="H4254" s="103">
        <v>1.5579000000000001E-2</v>
      </c>
      <c r="I4254" s="103">
        <v>2.0388000000000003E-2</v>
      </c>
      <c r="J4254" s="103">
        <v>2.3628999999999997E-2</v>
      </c>
      <c r="K4254" s="103">
        <v>2.5586000000000001E-2</v>
      </c>
      <c r="L4254" s="94"/>
    </row>
    <row r="4255" spans="4:12" ht="15.75" customHeight="1" x14ac:dyDescent="0.25">
      <c r="D4255" s="33"/>
      <c r="E4255" s="33"/>
      <c r="F4255" s="81">
        <v>42725</v>
      </c>
      <c r="G4255" s="103">
        <v>1.1878999999999999E-2</v>
      </c>
      <c r="H4255" s="103">
        <v>1.5283999999999999E-2</v>
      </c>
      <c r="I4255" s="103">
        <v>2.0187E-2</v>
      </c>
      <c r="J4255" s="103">
        <v>2.3407000000000001E-2</v>
      </c>
      <c r="K4255" s="103">
        <v>2.5348000000000002E-2</v>
      </c>
      <c r="L4255" s="94"/>
    </row>
    <row r="4256" spans="4:12" ht="15.75" customHeight="1" x14ac:dyDescent="0.25">
      <c r="D4256" s="33"/>
      <c r="E4256" s="33"/>
      <c r="F4256" s="81">
        <v>42726</v>
      </c>
      <c r="G4256" s="103">
        <v>1.1923E-2</v>
      </c>
      <c r="H4256" s="103">
        <v>1.5392999999999999E-2</v>
      </c>
      <c r="I4256" s="103">
        <v>2.0339999999999997E-2</v>
      </c>
      <c r="J4256" s="103">
        <v>2.3532000000000001E-2</v>
      </c>
      <c r="K4256" s="103">
        <v>2.5514999999999999E-2</v>
      </c>
      <c r="L4256" s="94"/>
    </row>
    <row r="4257" spans="4:12" ht="15.75" customHeight="1" x14ac:dyDescent="0.25">
      <c r="D4257" s="33"/>
      <c r="E4257" s="33"/>
      <c r="F4257" s="81">
        <v>42727</v>
      </c>
      <c r="G4257" s="103">
        <v>1.2016000000000001E-2</v>
      </c>
      <c r="H4257" s="103">
        <v>1.5371999999999999E-2</v>
      </c>
      <c r="I4257" s="103">
        <v>2.0245000000000003E-2</v>
      </c>
      <c r="J4257" s="103">
        <v>2.3386000000000001E-2</v>
      </c>
      <c r="K4257" s="103">
        <v>2.5373E-2</v>
      </c>
      <c r="L4257" s="94"/>
    </row>
    <row r="4258" spans="4:12" ht="15.75" customHeight="1" x14ac:dyDescent="0.25">
      <c r="D4258" s="33"/>
      <c r="E4258" s="33"/>
      <c r="F4258" s="81">
        <v>42731</v>
      </c>
      <c r="G4258" s="103">
        <v>1.2266999999999998E-2</v>
      </c>
      <c r="H4258" s="103">
        <v>1.5617000000000001E-2</v>
      </c>
      <c r="I4258" s="103">
        <v>2.0550000000000002E-2</v>
      </c>
      <c r="J4258" s="103">
        <v>2.3635000000000003E-2</v>
      </c>
      <c r="K4258" s="103">
        <v>2.5596000000000001E-2</v>
      </c>
      <c r="L4258" s="94"/>
    </row>
    <row r="4259" spans="4:12" ht="15.75" customHeight="1" x14ac:dyDescent="0.25">
      <c r="D4259" s="33"/>
      <c r="E4259" s="33"/>
      <c r="F4259" s="81">
        <v>42732</v>
      </c>
      <c r="G4259" s="103">
        <v>1.2540000000000001E-2</v>
      </c>
      <c r="H4259" s="103">
        <v>1.5239000000000001E-2</v>
      </c>
      <c r="I4259" s="103">
        <v>1.9961E-2</v>
      </c>
      <c r="J4259" s="103">
        <v>2.3115E-2</v>
      </c>
      <c r="K4259" s="103">
        <v>2.5080000000000002E-2</v>
      </c>
      <c r="L4259" s="94"/>
    </row>
    <row r="4260" spans="4:12" ht="15.75" customHeight="1" x14ac:dyDescent="0.25">
      <c r="D4260" s="33"/>
      <c r="E4260" s="33"/>
      <c r="F4260" s="81">
        <v>42733</v>
      </c>
      <c r="G4260" s="103">
        <v>1.2121999999999999E-2</v>
      </c>
      <c r="H4260" s="103">
        <v>1.4697E-2</v>
      </c>
      <c r="I4260" s="103">
        <v>1.9538E-2</v>
      </c>
      <c r="J4260" s="103">
        <v>2.2721000000000002E-2</v>
      </c>
      <c r="K4260" s="103">
        <v>2.4750000000000001E-2</v>
      </c>
      <c r="L4260" s="94"/>
    </row>
    <row r="4261" spans="4:12" ht="15.75" customHeight="1" x14ac:dyDescent="0.25">
      <c r="D4261" s="33"/>
      <c r="E4261" s="33"/>
      <c r="F4261" s="81">
        <v>42734</v>
      </c>
      <c r="G4261" s="103">
        <v>1.1882999999999999E-2</v>
      </c>
      <c r="H4261" s="103">
        <v>1.451E-2</v>
      </c>
      <c r="I4261" s="103">
        <v>1.9273999999999999E-2</v>
      </c>
      <c r="J4261" s="103">
        <v>2.2450999999999999E-2</v>
      </c>
      <c r="K4261" s="103">
        <v>2.4443000000000003E-2</v>
      </c>
      <c r="L4261" s="94"/>
    </row>
    <row r="4262" spans="4:12" ht="15.75" customHeight="1" x14ac:dyDescent="0.25">
      <c r="D4262" s="33"/>
      <c r="E4262" s="33"/>
      <c r="F4262" s="81">
        <v>42738</v>
      </c>
      <c r="G4262" s="103">
        <v>1.2140999999999999E-2</v>
      </c>
      <c r="H4262" s="103">
        <v>1.4782999999999999E-2</v>
      </c>
      <c r="I4262" s="103">
        <v>1.9421999999999998E-2</v>
      </c>
      <c r="J4262" s="103">
        <v>2.2572999999999999E-2</v>
      </c>
      <c r="K4262" s="103">
        <v>2.4444E-2</v>
      </c>
      <c r="L4262" s="94"/>
    </row>
    <row r="4263" spans="4:12" ht="15.75" customHeight="1" x14ac:dyDescent="0.25">
      <c r="D4263" s="33"/>
      <c r="E4263" s="33"/>
      <c r="F4263" s="81">
        <v>42739</v>
      </c>
      <c r="G4263" s="103">
        <v>1.214E-2</v>
      </c>
      <c r="H4263" s="103">
        <v>1.4756999999999999E-2</v>
      </c>
      <c r="I4263" s="103">
        <v>1.9306E-2</v>
      </c>
      <c r="J4263" s="103">
        <v>2.2499999999999999E-2</v>
      </c>
      <c r="K4263" s="103">
        <v>2.4390000000000002E-2</v>
      </c>
      <c r="L4263" s="94"/>
    </row>
    <row r="4264" spans="4:12" ht="15.75" customHeight="1" x14ac:dyDescent="0.25">
      <c r="D4264" s="33"/>
      <c r="E4264" s="33"/>
      <c r="F4264" s="81">
        <v>42740</v>
      </c>
      <c r="G4264" s="103">
        <v>1.1620999999999999E-2</v>
      </c>
      <c r="H4264" s="103">
        <v>1.4049000000000001E-2</v>
      </c>
      <c r="I4264" s="103">
        <v>1.8433999999999999E-2</v>
      </c>
      <c r="J4264" s="103">
        <v>2.1530999999999998E-2</v>
      </c>
      <c r="K4264" s="103">
        <v>2.3443000000000002E-2</v>
      </c>
      <c r="L4264" s="94"/>
    </row>
    <row r="4265" spans="4:12" ht="15.75" customHeight="1" x14ac:dyDescent="0.25">
      <c r="D4265" s="33"/>
      <c r="E4265" s="33"/>
      <c r="F4265" s="81">
        <v>42741</v>
      </c>
      <c r="G4265" s="103">
        <v>1.2097999999999999E-2</v>
      </c>
      <c r="H4265" s="103">
        <v>1.4815E-2</v>
      </c>
      <c r="I4265" s="103">
        <v>1.9238999999999999E-2</v>
      </c>
      <c r="J4265" s="103">
        <v>2.2280999999999999E-2</v>
      </c>
      <c r="K4265" s="103">
        <v>2.4192999999999999E-2</v>
      </c>
      <c r="L4265" s="94"/>
    </row>
    <row r="4266" spans="4:12" ht="15.75" customHeight="1" x14ac:dyDescent="0.25">
      <c r="D4266" s="33"/>
      <c r="E4266" s="33"/>
      <c r="F4266" s="81">
        <v>42744</v>
      </c>
      <c r="G4266" s="103">
        <v>1.1816E-2</v>
      </c>
      <c r="H4266" s="103">
        <v>1.4487000000000002E-2</v>
      </c>
      <c r="I4266" s="103">
        <v>1.8727000000000001E-2</v>
      </c>
      <c r="J4266" s="103">
        <v>2.1722999999999999E-2</v>
      </c>
      <c r="K4266" s="103">
        <v>2.3647000000000001E-2</v>
      </c>
      <c r="L4266" s="94"/>
    </row>
    <row r="4267" spans="4:12" ht="15.75" customHeight="1" x14ac:dyDescent="0.25">
      <c r="D4267" s="33"/>
      <c r="E4267" s="33"/>
      <c r="F4267" s="81">
        <v>42745</v>
      </c>
      <c r="G4267" s="103">
        <v>1.1854999999999999E-2</v>
      </c>
      <c r="H4267" s="103">
        <v>1.4433E-2</v>
      </c>
      <c r="I4267" s="103">
        <v>1.8758999999999998E-2</v>
      </c>
      <c r="J4267" s="103">
        <v>2.1794999999999998E-2</v>
      </c>
      <c r="K4267" s="103">
        <v>2.3757E-2</v>
      </c>
      <c r="L4267" s="94"/>
    </row>
    <row r="4268" spans="4:12" ht="15.75" customHeight="1" x14ac:dyDescent="0.25">
      <c r="D4268" s="33"/>
      <c r="E4268" s="33"/>
      <c r="F4268" s="81">
        <v>42746</v>
      </c>
      <c r="G4268" s="103">
        <v>1.1854999999999999E-2</v>
      </c>
      <c r="H4268" s="103">
        <v>1.4686999999999999E-2</v>
      </c>
      <c r="I4268" s="103">
        <v>1.8841E-2</v>
      </c>
      <c r="J4268" s="103">
        <v>2.1842999999999998E-2</v>
      </c>
      <c r="K4268" s="103">
        <v>2.3721000000000003E-2</v>
      </c>
      <c r="L4268" s="94"/>
    </row>
    <row r="4269" spans="4:12" ht="15.75" customHeight="1" x14ac:dyDescent="0.25">
      <c r="D4269" s="33"/>
      <c r="E4269" s="33"/>
      <c r="F4269" s="81">
        <v>42747</v>
      </c>
      <c r="G4269" s="103">
        <v>1.1733E-2</v>
      </c>
      <c r="H4269" s="103">
        <v>1.4525999999999999E-2</v>
      </c>
      <c r="I4269" s="103">
        <v>1.8658999999999999E-2</v>
      </c>
      <c r="J4269" s="103">
        <v>2.1697999999999999E-2</v>
      </c>
      <c r="K4269" s="103">
        <v>2.3631000000000003E-2</v>
      </c>
      <c r="L4269" s="94"/>
    </row>
    <row r="4270" spans="4:12" ht="15.75" customHeight="1" x14ac:dyDescent="0.25">
      <c r="D4270" s="33"/>
      <c r="E4270" s="33"/>
      <c r="F4270" s="81">
        <v>42748</v>
      </c>
      <c r="G4270" s="103">
        <v>1.1931000000000001E-2</v>
      </c>
      <c r="H4270" s="103">
        <v>1.4766999999999999E-2</v>
      </c>
      <c r="I4270" s="103">
        <v>1.8970000000000001E-2</v>
      </c>
      <c r="J4270" s="103">
        <v>2.2012E-2</v>
      </c>
      <c r="K4270" s="103">
        <v>2.3963999999999999E-2</v>
      </c>
      <c r="L4270" s="94"/>
    </row>
    <row r="4271" spans="4:12" ht="15.75" customHeight="1" x14ac:dyDescent="0.25">
      <c r="D4271" s="33"/>
      <c r="E4271" s="33"/>
      <c r="F4271" s="81">
        <v>42752</v>
      </c>
      <c r="G4271" s="103">
        <v>1.1524000000000001E-2</v>
      </c>
      <c r="H4271" s="103">
        <v>1.4151E-2</v>
      </c>
      <c r="I4271" s="103">
        <v>1.8192E-2</v>
      </c>
      <c r="J4271" s="103">
        <v>2.1284000000000001E-2</v>
      </c>
      <c r="K4271" s="103">
        <v>2.3252999999999999E-2</v>
      </c>
      <c r="L4271" s="94"/>
    </row>
    <row r="4272" spans="4:12" ht="15.75" customHeight="1" x14ac:dyDescent="0.25">
      <c r="D4272" s="33"/>
      <c r="E4272" s="33"/>
      <c r="F4272" s="81">
        <v>42753</v>
      </c>
      <c r="G4272" s="103">
        <v>1.2214000000000001E-2</v>
      </c>
      <c r="H4272" s="103">
        <v>1.5091E-2</v>
      </c>
      <c r="I4272" s="103">
        <v>1.9382999999999997E-2</v>
      </c>
      <c r="J4272" s="103">
        <v>2.2475000000000002E-2</v>
      </c>
      <c r="K4272" s="103">
        <v>2.4296000000000002E-2</v>
      </c>
      <c r="L4272" s="94"/>
    </row>
    <row r="4273" spans="4:12" ht="15.75" customHeight="1" x14ac:dyDescent="0.25">
      <c r="D4273" s="33"/>
      <c r="E4273" s="33"/>
      <c r="F4273" s="81">
        <v>42754</v>
      </c>
      <c r="G4273" s="103">
        <v>1.2214000000000001E-2</v>
      </c>
      <c r="H4273" s="103">
        <v>1.5173000000000001E-2</v>
      </c>
      <c r="I4273" s="103">
        <v>1.9633000000000001E-2</v>
      </c>
      <c r="J4273" s="103">
        <v>2.2841E-2</v>
      </c>
      <c r="K4273" s="103">
        <v>2.4739000000000001E-2</v>
      </c>
      <c r="L4273" s="94"/>
    </row>
    <row r="4274" spans="4:12" ht="15.75" customHeight="1" x14ac:dyDescent="0.25">
      <c r="D4274" s="33"/>
      <c r="E4274" s="33"/>
      <c r="F4274" s="81">
        <v>42755</v>
      </c>
      <c r="G4274" s="103">
        <v>1.1885E-2</v>
      </c>
      <c r="H4274" s="103">
        <v>1.4853E-2</v>
      </c>
      <c r="I4274" s="103">
        <v>1.9365E-2</v>
      </c>
      <c r="J4274" s="103">
        <v>2.2669999999999999E-2</v>
      </c>
      <c r="K4274" s="103">
        <v>2.4668000000000002E-2</v>
      </c>
      <c r="L4274" s="94"/>
    </row>
    <row r="4275" spans="4:12" ht="15.75" customHeight="1" x14ac:dyDescent="0.25">
      <c r="D4275" s="33"/>
      <c r="E4275" s="33"/>
      <c r="F4275" s="81">
        <v>42758</v>
      </c>
      <c r="G4275" s="103">
        <v>1.1434E-2</v>
      </c>
      <c r="H4275" s="103">
        <v>1.4260999999999999E-2</v>
      </c>
      <c r="I4275" s="103">
        <v>1.8633999999999998E-2</v>
      </c>
      <c r="J4275" s="103">
        <v>2.1863999999999998E-2</v>
      </c>
      <c r="K4275" s="103">
        <v>2.3970999999999999E-2</v>
      </c>
      <c r="L4275" s="94"/>
    </row>
    <row r="4276" spans="4:12" ht="15.75" customHeight="1" x14ac:dyDescent="0.25">
      <c r="D4276" s="33"/>
      <c r="E4276" s="33"/>
      <c r="F4276" s="81">
        <v>42759</v>
      </c>
      <c r="G4276" s="103">
        <v>1.1923999999999999E-2</v>
      </c>
      <c r="H4276" s="103">
        <v>1.4827999999999999E-2</v>
      </c>
      <c r="I4276" s="103">
        <v>1.9331000000000001E-2</v>
      </c>
      <c r="J4276" s="103">
        <v>2.2596999999999999E-2</v>
      </c>
      <c r="K4276" s="103">
        <v>2.4651999999999997E-2</v>
      </c>
      <c r="L4276" s="94"/>
    </row>
    <row r="4277" spans="4:12" ht="15.75" customHeight="1" x14ac:dyDescent="0.25">
      <c r="D4277" s="33"/>
      <c r="E4277" s="33"/>
      <c r="F4277" s="81">
        <v>42760</v>
      </c>
      <c r="G4277" s="103">
        <v>1.2341E-2</v>
      </c>
      <c r="H4277" s="103">
        <v>1.5044999999999999E-2</v>
      </c>
      <c r="I4277" s="103">
        <v>1.9764999999999998E-2</v>
      </c>
      <c r="J4277" s="103">
        <v>2.3088000000000001E-2</v>
      </c>
      <c r="K4277" s="103">
        <v>2.5115999999999999E-2</v>
      </c>
      <c r="L4277" s="94"/>
    </row>
    <row r="4278" spans="4:12" ht="15.75" customHeight="1" x14ac:dyDescent="0.25">
      <c r="D4278" s="33"/>
      <c r="E4278" s="33"/>
      <c r="F4278" s="81">
        <v>42761</v>
      </c>
      <c r="G4278" s="103">
        <v>1.2241999999999999E-2</v>
      </c>
      <c r="H4278" s="103">
        <v>1.4884E-2</v>
      </c>
      <c r="I4278" s="103">
        <v>1.9657000000000001E-2</v>
      </c>
      <c r="J4278" s="103">
        <v>2.2989000000000002E-2</v>
      </c>
      <c r="K4278" s="103">
        <v>2.5043000000000003E-2</v>
      </c>
      <c r="L4278" s="94"/>
    </row>
    <row r="4279" spans="4:12" ht="15.75" customHeight="1" x14ac:dyDescent="0.25">
      <c r="D4279" s="33"/>
      <c r="E4279" s="33"/>
      <c r="F4279" s="81">
        <v>42762</v>
      </c>
      <c r="G4279" s="103">
        <v>1.2182E-2</v>
      </c>
      <c r="H4279" s="103">
        <v>1.4751E-2</v>
      </c>
      <c r="I4279" s="103">
        <v>1.9458E-2</v>
      </c>
      <c r="J4279" s="103">
        <v>2.2863999999999999E-2</v>
      </c>
      <c r="K4279" s="103">
        <v>2.4843E-2</v>
      </c>
      <c r="L4279" s="94"/>
    </row>
    <row r="4280" spans="4:12" ht="15.75" customHeight="1" x14ac:dyDescent="0.25">
      <c r="D4280" s="33"/>
      <c r="E4280" s="33"/>
      <c r="F4280" s="81">
        <v>42765</v>
      </c>
      <c r="G4280" s="103">
        <v>1.2121999999999999E-2</v>
      </c>
      <c r="H4280" s="103">
        <v>1.4724999999999999E-2</v>
      </c>
      <c r="I4280" s="103">
        <v>1.9491000000000001E-2</v>
      </c>
      <c r="J4280" s="103">
        <v>2.2889E-2</v>
      </c>
      <c r="K4280" s="103">
        <v>2.4881E-2</v>
      </c>
      <c r="L4280" s="94"/>
    </row>
    <row r="4281" spans="4:12" ht="15.75" customHeight="1" x14ac:dyDescent="0.25">
      <c r="D4281" s="33"/>
      <c r="E4281" s="33"/>
      <c r="F4281" s="81">
        <v>42766</v>
      </c>
      <c r="G4281" s="103">
        <v>1.2043999999999999E-2</v>
      </c>
      <c r="H4281" s="103">
        <v>1.4617E-2</v>
      </c>
      <c r="I4281" s="103">
        <v>1.9129E-2</v>
      </c>
      <c r="J4281" s="103">
        <v>2.2475999999999999E-2</v>
      </c>
      <c r="K4281" s="103">
        <v>2.4531000000000001E-2</v>
      </c>
      <c r="L4281" s="94"/>
    </row>
    <row r="4282" spans="4:12" ht="15.75" customHeight="1" x14ac:dyDescent="0.25">
      <c r="D4282" s="33"/>
      <c r="E4282" s="33"/>
      <c r="F4282" s="81">
        <v>42767</v>
      </c>
      <c r="G4282" s="103">
        <v>1.2124999999999999E-2</v>
      </c>
      <c r="H4282" s="103">
        <v>1.4726999999999999E-2</v>
      </c>
      <c r="I4282" s="103">
        <v>1.9293999999999999E-2</v>
      </c>
      <c r="J4282" s="103">
        <v>2.2621000000000002E-2</v>
      </c>
      <c r="K4282" s="103">
        <v>2.4698999999999999E-2</v>
      </c>
      <c r="L4282" s="94"/>
    </row>
    <row r="4283" spans="4:12" ht="15.75" customHeight="1" x14ac:dyDescent="0.25">
      <c r="D4283" s="33"/>
      <c r="E4283" s="33"/>
      <c r="F4283" s="81">
        <v>42768</v>
      </c>
      <c r="G4283" s="103">
        <v>1.2045999999999999E-2</v>
      </c>
      <c r="H4283" s="103">
        <v>1.4700999999999999E-2</v>
      </c>
      <c r="I4283" s="103">
        <v>1.9228000000000002E-2</v>
      </c>
      <c r="J4283" s="103">
        <v>2.2596999999999999E-2</v>
      </c>
      <c r="K4283" s="103">
        <v>2.4736999999999999E-2</v>
      </c>
      <c r="L4283" s="94"/>
    </row>
    <row r="4284" spans="4:12" ht="15.75" customHeight="1" x14ac:dyDescent="0.25">
      <c r="D4284" s="33"/>
      <c r="E4284" s="33"/>
      <c r="F4284" s="81">
        <v>42769</v>
      </c>
      <c r="G4284" s="103">
        <v>1.1969E-2</v>
      </c>
      <c r="H4284" s="103">
        <v>1.4594000000000001E-2</v>
      </c>
      <c r="I4284" s="103">
        <v>1.9095999999999998E-2</v>
      </c>
      <c r="J4284" s="103">
        <v>2.2475000000000002E-2</v>
      </c>
      <c r="K4284" s="103">
        <v>2.4648E-2</v>
      </c>
      <c r="L4284" s="94"/>
    </row>
    <row r="4285" spans="4:12" ht="15.75" customHeight="1" x14ac:dyDescent="0.25">
      <c r="D4285" s="33"/>
      <c r="E4285" s="33"/>
      <c r="F4285" s="81">
        <v>42772</v>
      </c>
      <c r="G4285" s="103">
        <v>1.149E-2</v>
      </c>
      <c r="H4285" s="103">
        <v>1.4049000000000001E-2</v>
      </c>
      <c r="I4285" s="103">
        <v>1.8453000000000001E-2</v>
      </c>
      <c r="J4285" s="103">
        <v>2.1821E-2</v>
      </c>
      <c r="K4285" s="103">
        <v>2.4077000000000001E-2</v>
      </c>
      <c r="L4285" s="94"/>
    </row>
    <row r="4286" spans="4:12" ht="15.75" customHeight="1" x14ac:dyDescent="0.25">
      <c r="D4286" s="33"/>
      <c r="E4286" s="33"/>
      <c r="F4286" s="81">
        <v>42773</v>
      </c>
      <c r="G4286" s="103">
        <v>1.1650000000000001E-2</v>
      </c>
      <c r="H4286" s="103">
        <v>1.4157999999999999E-2</v>
      </c>
      <c r="I4286" s="103">
        <v>1.8468999999999999E-2</v>
      </c>
      <c r="J4286" s="103">
        <v>2.1748E-2</v>
      </c>
      <c r="K4286" s="103">
        <v>2.3931000000000001E-2</v>
      </c>
      <c r="L4286" s="94"/>
    </row>
    <row r="4287" spans="4:12" ht="15.75" customHeight="1" x14ac:dyDescent="0.25">
      <c r="D4287" s="33"/>
      <c r="E4287" s="33"/>
      <c r="F4287" s="81">
        <v>42774</v>
      </c>
      <c r="G4287" s="103">
        <v>1.141E-2</v>
      </c>
      <c r="H4287" s="103">
        <v>1.3990000000000001E-2</v>
      </c>
      <c r="I4287" s="103">
        <v>1.8023999999999998E-2</v>
      </c>
      <c r="J4287" s="103">
        <v>2.1215999999999999E-2</v>
      </c>
      <c r="K4287" s="103">
        <v>2.3363000000000002E-2</v>
      </c>
      <c r="L4287" s="94"/>
    </row>
    <row r="4288" spans="4:12" ht="15.75" customHeight="1" x14ac:dyDescent="0.25">
      <c r="D4288" s="33"/>
      <c r="E4288" s="33"/>
      <c r="F4288" s="81">
        <v>42775</v>
      </c>
      <c r="G4288" s="103">
        <v>1.1771999999999999E-2</v>
      </c>
      <c r="H4288" s="103">
        <v>1.4525E-2</v>
      </c>
      <c r="I4288" s="103">
        <v>1.8667E-2</v>
      </c>
      <c r="J4288" s="103">
        <v>2.1941000000000002E-2</v>
      </c>
      <c r="K4288" s="103">
        <v>2.3948000000000001E-2</v>
      </c>
      <c r="L4288" s="94"/>
    </row>
    <row r="4289" spans="4:12" ht="15.75" customHeight="1" x14ac:dyDescent="0.25">
      <c r="D4289" s="33"/>
      <c r="E4289" s="33"/>
      <c r="F4289" s="81">
        <v>42776</v>
      </c>
      <c r="G4289" s="103">
        <v>1.1894999999999999E-2</v>
      </c>
      <c r="H4289" s="103">
        <v>1.4684999999999998E-2</v>
      </c>
      <c r="I4289" s="103">
        <v>1.8865E-2</v>
      </c>
      <c r="J4289" s="103">
        <v>2.2134000000000001E-2</v>
      </c>
      <c r="K4289" s="103">
        <v>2.4073000000000001E-2</v>
      </c>
      <c r="L4289" s="94"/>
    </row>
    <row r="4290" spans="4:12" ht="15.75" customHeight="1" x14ac:dyDescent="0.25">
      <c r="D4290" s="33"/>
      <c r="E4290" s="33"/>
      <c r="F4290" s="81">
        <v>42779</v>
      </c>
      <c r="G4290" s="103">
        <v>1.2017E-2</v>
      </c>
      <c r="H4290" s="103">
        <v>1.4899000000000001E-2</v>
      </c>
      <c r="I4290" s="103">
        <v>1.9147000000000001E-2</v>
      </c>
      <c r="J4290" s="103">
        <v>2.2402000000000002E-2</v>
      </c>
      <c r="K4290" s="103">
        <v>2.4358000000000001E-2</v>
      </c>
      <c r="L4290" s="94"/>
    </row>
    <row r="4291" spans="4:12" ht="15.75" customHeight="1" x14ac:dyDescent="0.25">
      <c r="D4291" s="33"/>
      <c r="E4291" s="33"/>
      <c r="F4291" s="81">
        <v>42780</v>
      </c>
      <c r="G4291" s="103">
        <v>1.2343E-2</v>
      </c>
      <c r="H4291" s="103">
        <v>1.5301E-2</v>
      </c>
      <c r="I4291" s="103">
        <v>1.9630000000000002E-2</v>
      </c>
      <c r="J4291" s="103">
        <v>2.2865000000000003E-2</v>
      </c>
      <c r="K4291" s="103">
        <v>2.4698000000000001E-2</v>
      </c>
      <c r="L4291" s="94"/>
    </row>
    <row r="4292" spans="4:12" ht="15.75" customHeight="1" x14ac:dyDescent="0.25">
      <c r="D4292" s="33"/>
      <c r="E4292" s="33"/>
      <c r="F4292" s="81">
        <v>42781</v>
      </c>
      <c r="G4292" s="103">
        <v>1.2466E-2</v>
      </c>
      <c r="H4292" s="103">
        <v>1.5517000000000001E-2</v>
      </c>
      <c r="I4292" s="103">
        <v>1.9914000000000001E-2</v>
      </c>
      <c r="J4292" s="103">
        <v>2.3109999999999999E-2</v>
      </c>
      <c r="K4292" s="103">
        <v>2.4931999999999999E-2</v>
      </c>
      <c r="L4292" s="94"/>
    </row>
    <row r="4293" spans="4:12" ht="15.75" customHeight="1" x14ac:dyDescent="0.25">
      <c r="D4293" s="33"/>
      <c r="E4293" s="33"/>
      <c r="F4293" s="81">
        <v>42782</v>
      </c>
      <c r="G4293" s="103">
        <v>1.2020999999999999E-2</v>
      </c>
      <c r="H4293" s="103">
        <v>1.5007999999999999E-2</v>
      </c>
      <c r="I4293" s="103">
        <v>1.9363999999999999E-2</v>
      </c>
      <c r="J4293" s="103">
        <v>2.2547999999999999E-2</v>
      </c>
      <c r="K4293" s="103">
        <v>2.4466999999999999E-2</v>
      </c>
      <c r="L4293" s="94"/>
    </row>
    <row r="4294" spans="4:12" ht="15.75" customHeight="1" x14ac:dyDescent="0.25">
      <c r="D4294" s="33"/>
      <c r="E4294" s="33"/>
      <c r="F4294" s="81">
        <v>42783</v>
      </c>
      <c r="G4294" s="103">
        <v>1.1881999999999998E-2</v>
      </c>
      <c r="H4294" s="103">
        <v>1.4717000000000001E-2</v>
      </c>
      <c r="I4294" s="103">
        <v>1.9015000000000001E-2</v>
      </c>
      <c r="J4294" s="103">
        <v>2.2182E-2</v>
      </c>
      <c r="K4294" s="103">
        <v>2.4146000000000001E-2</v>
      </c>
      <c r="L4294" s="94"/>
    </row>
    <row r="4295" spans="4:12" ht="15.75" customHeight="1" x14ac:dyDescent="0.25">
      <c r="D4295" s="33"/>
      <c r="E4295" s="33"/>
      <c r="F4295" s="81">
        <v>42787</v>
      </c>
      <c r="G4295" s="103">
        <v>1.2067000000000001E-2</v>
      </c>
      <c r="H4295" s="103">
        <v>1.4879E-2</v>
      </c>
      <c r="I4295" s="103">
        <v>1.9199000000000001E-2</v>
      </c>
      <c r="J4295" s="103">
        <v>2.2328000000000001E-2</v>
      </c>
      <c r="K4295" s="103">
        <v>2.4289999999999999E-2</v>
      </c>
      <c r="L4295" s="94"/>
    </row>
    <row r="4296" spans="4:12" ht="15.75" customHeight="1" x14ac:dyDescent="0.25">
      <c r="D4296" s="33"/>
      <c r="E4296" s="33"/>
      <c r="F4296" s="81">
        <v>42788</v>
      </c>
      <c r="G4296" s="103">
        <v>1.2161999999999999E-2</v>
      </c>
      <c r="H4296" s="103">
        <v>1.4744999999999999E-2</v>
      </c>
      <c r="I4296" s="103">
        <v>1.9049E-2</v>
      </c>
      <c r="J4296" s="103">
        <v>2.2181000000000003E-2</v>
      </c>
      <c r="K4296" s="103">
        <v>2.4129000000000001E-2</v>
      </c>
      <c r="L4296" s="94"/>
    </row>
    <row r="4297" spans="4:12" ht="15.75" customHeight="1" x14ac:dyDescent="0.25">
      <c r="D4297" s="33"/>
      <c r="E4297" s="33"/>
      <c r="F4297" s="81">
        <v>42789</v>
      </c>
      <c r="G4297" s="103">
        <v>1.1825E-2</v>
      </c>
      <c r="H4297" s="103">
        <v>1.4315E-2</v>
      </c>
      <c r="I4297" s="103">
        <v>1.8586000000000002E-2</v>
      </c>
      <c r="J4297" s="103">
        <v>2.1718000000000001E-2</v>
      </c>
      <c r="K4297" s="103">
        <v>2.3719999999999998E-2</v>
      </c>
      <c r="L4297" s="94"/>
    </row>
    <row r="4298" spans="4:12" ht="15.75" customHeight="1" x14ac:dyDescent="0.25">
      <c r="D4298" s="33"/>
      <c r="E4298" s="33"/>
      <c r="F4298" s="81">
        <v>42790</v>
      </c>
      <c r="G4298" s="103">
        <v>1.1428000000000001E-2</v>
      </c>
      <c r="H4298" s="103">
        <v>1.3884000000000001E-2</v>
      </c>
      <c r="I4298" s="103">
        <v>1.8044000000000001E-2</v>
      </c>
      <c r="J4298" s="103">
        <v>2.1202000000000002E-2</v>
      </c>
      <c r="K4298" s="103">
        <v>2.3117000000000002E-2</v>
      </c>
      <c r="L4298" s="94"/>
    </row>
    <row r="4299" spans="4:12" ht="15.75" customHeight="1" x14ac:dyDescent="0.25">
      <c r="D4299" s="33"/>
      <c r="E4299" s="33"/>
      <c r="F4299" s="81">
        <v>42793</v>
      </c>
      <c r="G4299" s="103">
        <v>1.1944E-2</v>
      </c>
      <c r="H4299" s="103">
        <v>1.4478999999999999E-2</v>
      </c>
      <c r="I4299" s="103">
        <v>1.8651000000000001E-2</v>
      </c>
      <c r="J4299" s="103">
        <v>2.1781999999999999E-2</v>
      </c>
      <c r="K4299" s="103">
        <v>2.3650000000000001E-2</v>
      </c>
      <c r="L4299" s="94"/>
    </row>
    <row r="4300" spans="4:12" ht="15.75" customHeight="1" x14ac:dyDescent="0.25">
      <c r="D4300" s="33"/>
      <c r="E4300" s="33"/>
      <c r="F4300" s="81">
        <v>42794</v>
      </c>
      <c r="G4300" s="103">
        <v>1.2600999999999999E-2</v>
      </c>
      <c r="H4300" s="103">
        <v>1.5184999999999999E-2</v>
      </c>
      <c r="I4300" s="103">
        <v>1.9293999999999999E-2</v>
      </c>
      <c r="J4300" s="103">
        <v>2.2219000000000003E-2</v>
      </c>
      <c r="K4300" s="103">
        <v>2.3899E-2</v>
      </c>
      <c r="L4300" s="94"/>
    </row>
    <row r="4301" spans="4:12" ht="15.75" customHeight="1" x14ac:dyDescent="0.25">
      <c r="D4301" s="33"/>
      <c r="E4301" s="33"/>
      <c r="F4301" s="81">
        <v>42795</v>
      </c>
      <c r="G4301" s="103">
        <v>1.2841999999999999E-2</v>
      </c>
      <c r="H4301" s="103">
        <v>1.5647999999999999E-2</v>
      </c>
      <c r="I4301" s="103">
        <v>1.9872000000000001E-2</v>
      </c>
      <c r="J4301" s="103">
        <v>2.2877999999999999E-2</v>
      </c>
      <c r="K4301" s="103">
        <v>2.4525999999999999E-2</v>
      </c>
      <c r="L4301" s="94"/>
    </row>
    <row r="4302" spans="4:12" ht="15.75" customHeight="1" x14ac:dyDescent="0.25">
      <c r="D4302" s="33"/>
      <c r="E4302" s="33"/>
      <c r="F4302" s="81">
        <v>42796</v>
      </c>
      <c r="G4302" s="103">
        <v>1.3084E-2</v>
      </c>
      <c r="H4302" s="103">
        <v>1.5868E-2</v>
      </c>
      <c r="I4302" s="103">
        <v>2.0154999999999999E-2</v>
      </c>
      <c r="J4302" s="103">
        <v>2.3123000000000001E-2</v>
      </c>
      <c r="K4302" s="103">
        <v>2.4778999999999999E-2</v>
      </c>
      <c r="L4302" s="94"/>
    </row>
    <row r="4303" spans="4:12" ht="15.75" customHeight="1" x14ac:dyDescent="0.25">
      <c r="D4303" s="33"/>
      <c r="E4303" s="33"/>
      <c r="F4303" s="81">
        <v>42797</v>
      </c>
      <c r="G4303" s="103">
        <v>1.3051E-2</v>
      </c>
      <c r="H4303" s="103">
        <v>1.5790999999999999E-2</v>
      </c>
      <c r="I4303" s="103">
        <v>2.009E-2</v>
      </c>
      <c r="J4303" s="103">
        <v>2.3052000000000003E-2</v>
      </c>
      <c r="K4303" s="103">
        <v>2.4780000000000003E-2</v>
      </c>
      <c r="L4303" s="94"/>
    </row>
    <row r="4304" spans="4:12" ht="15.75" customHeight="1" x14ac:dyDescent="0.25">
      <c r="D4304" s="33"/>
      <c r="E4304" s="33"/>
      <c r="F4304" s="81">
        <v>42800</v>
      </c>
      <c r="G4304" s="103">
        <v>1.3052999999999999E-2</v>
      </c>
      <c r="H4304" s="103">
        <v>1.5821000000000002E-2</v>
      </c>
      <c r="I4304" s="103">
        <v>2.0191000000000001E-2</v>
      </c>
      <c r="J4304" s="103">
        <v>2.3174999999999998E-2</v>
      </c>
      <c r="K4304" s="103">
        <v>2.4996999999999998E-2</v>
      </c>
      <c r="L4304" s="94"/>
    </row>
    <row r="4305" spans="4:12" ht="15.75" customHeight="1" x14ac:dyDescent="0.25">
      <c r="D4305" s="33"/>
      <c r="E4305" s="33"/>
      <c r="F4305" s="81">
        <v>42801</v>
      </c>
      <c r="G4305" s="103">
        <v>1.3277000000000001E-2</v>
      </c>
      <c r="H4305" s="103">
        <v>1.6095999999999999E-2</v>
      </c>
      <c r="I4305" s="103">
        <v>2.0491000000000002E-2</v>
      </c>
      <c r="J4305" s="103">
        <v>2.3420999999999997E-2</v>
      </c>
      <c r="K4305" s="103">
        <v>2.5179E-2</v>
      </c>
      <c r="L4305" s="94"/>
    </row>
    <row r="4306" spans="4:12" ht="15.75" customHeight="1" x14ac:dyDescent="0.25">
      <c r="D4306" s="33"/>
      <c r="E4306" s="33"/>
      <c r="F4306" s="81">
        <v>42802</v>
      </c>
      <c r="G4306" s="103">
        <v>1.3542E-2</v>
      </c>
      <c r="H4306" s="103">
        <v>1.6625000000000001E-2</v>
      </c>
      <c r="I4306" s="103">
        <v>2.0926E-2</v>
      </c>
      <c r="J4306" s="103">
        <v>2.3866000000000002E-2</v>
      </c>
      <c r="K4306" s="103">
        <v>2.5596999999999998E-2</v>
      </c>
      <c r="L4306" s="94"/>
    </row>
    <row r="4307" spans="4:12" ht="15.75" customHeight="1" x14ac:dyDescent="0.25">
      <c r="D4307" s="33"/>
      <c r="E4307" s="33"/>
      <c r="F4307" s="81">
        <v>42803</v>
      </c>
      <c r="G4307" s="103">
        <v>1.3726E-2</v>
      </c>
      <c r="H4307" s="103">
        <v>1.6920000000000001E-2</v>
      </c>
      <c r="I4307" s="103">
        <v>2.1362000000000003E-2</v>
      </c>
      <c r="J4307" s="103">
        <v>2.4336000000000003E-2</v>
      </c>
      <c r="K4307" s="103">
        <v>2.6053000000000003E-2</v>
      </c>
      <c r="L4307" s="94"/>
    </row>
    <row r="4308" spans="4:12" ht="15.75" customHeight="1" x14ac:dyDescent="0.25">
      <c r="D4308" s="33"/>
      <c r="E4308" s="33"/>
      <c r="F4308" s="81">
        <v>42804</v>
      </c>
      <c r="G4308" s="103">
        <v>1.3533999999999999E-2</v>
      </c>
      <c r="H4308" s="103">
        <v>1.6597999999999998E-2</v>
      </c>
      <c r="I4308" s="103">
        <v>2.1013999999999998E-2</v>
      </c>
      <c r="J4308" s="103">
        <v>2.3942999999999999E-2</v>
      </c>
      <c r="K4308" s="103">
        <v>2.5745000000000001E-2</v>
      </c>
      <c r="L4308" s="94"/>
    </row>
    <row r="4309" spans="4:12" ht="15.75" customHeight="1" x14ac:dyDescent="0.25">
      <c r="D4309" s="33"/>
      <c r="E4309" s="33"/>
      <c r="F4309" s="81">
        <v>42807</v>
      </c>
      <c r="G4309" s="103">
        <v>1.3718999999999999E-2</v>
      </c>
      <c r="H4309" s="103">
        <v>1.6840000000000001E-2</v>
      </c>
      <c r="I4309" s="103">
        <v>2.1385000000000001E-2</v>
      </c>
      <c r="J4309" s="103">
        <v>2.4365000000000001E-2</v>
      </c>
      <c r="K4309" s="103">
        <v>2.6258E-2</v>
      </c>
      <c r="L4309" s="94"/>
    </row>
    <row r="4310" spans="4:12" ht="15.75" customHeight="1" x14ac:dyDescent="0.25">
      <c r="D4310" s="33"/>
      <c r="E4310" s="33"/>
      <c r="F4310" s="81">
        <v>42808</v>
      </c>
      <c r="G4310" s="103">
        <v>1.3763000000000001E-2</v>
      </c>
      <c r="H4310" s="103">
        <v>1.6840000000000001E-2</v>
      </c>
      <c r="I4310" s="103">
        <v>2.1284999999999998E-2</v>
      </c>
      <c r="J4310" s="103">
        <v>2.4192999999999999E-2</v>
      </c>
      <c r="K4310" s="103">
        <v>2.6002000000000001E-2</v>
      </c>
      <c r="L4310" s="94"/>
    </row>
    <row r="4311" spans="4:12" ht="15.75" customHeight="1" x14ac:dyDescent="0.25">
      <c r="D4311" s="33"/>
      <c r="E4311" s="33"/>
      <c r="F4311" s="81">
        <v>42809</v>
      </c>
      <c r="G4311" s="103">
        <v>1.2994E-2</v>
      </c>
      <c r="H4311" s="103">
        <v>1.5821000000000002E-2</v>
      </c>
      <c r="I4311" s="103">
        <v>2.0030000000000003E-2</v>
      </c>
      <c r="J4311" s="103">
        <v>2.2984000000000001E-2</v>
      </c>
      <c r="K4311" s="103">
        <v>2.4929999999999997E-2</v>
      </c>
      <c r="L4311" s="94"/>
    </row>
    <row r="4312" spans="4:12" ht="15.75" customHeight="1" x14ac:dyDescent="0.25">
      <c r="D4312" s="33"/>
      <c r="E4312" s="33"/>
      <c r="F4312" s="81">
        <v>42810</v>
      </c>
      <c r="G4312" s="103">
        <v>1.3322000000000001E-2</v>
      </c>
      <c r="H4312" s="103">
        <v>1.6277E-2</v>
      </c>
      <c r="I4312" s="103">
        <v>2.0499E-2</v>
      </c>
      <c r="J4312" s="103">
        <v>2.3477000000000001E-2</v>
      </c>
      <c r="K4312" s="103">
        <v>2.5402000000000001E-2</v>
      </c>
      <c r="L4312" s="94"/>
    </row>
    <row r="4313" spans="4:12" ht="15.75" customHeight="1" x14ac:dyDescent="0.25">
      <c r="D4313" s="33"/>
      <c r="E4313" s="33"/>
      <c r="F4313" s="81">
        <v>42811</v>
      </c>
      <c r="G4313" s="103">
        <v>1.3146E-2</v>
      </c>
      <c r="H4313" s="103">
        <v>1.6008000000000001E-2</v>
      </c>
      <c r="I4313" s="103">
        <v>2.0183E-2</v>
      </c>
      <c r="J4313" s="103">
        <v>2.3060000000000001E-2</v>
      </c>
      <c r="K4313" s="103">
        <v>2.5005000000000003E-2</v>
      </c>
      <c r="L4313" s="94"/>
    </row>
    <row r="4314" spans="4:12" ht="15.75" customHeight="1" x14ac:dyDescent="0.25">
      <c r="D4314" s="33"/>
      <c r="E4314" s="33"/>
      <c r="F4314" s="81">
        <v>42814</v>
      </c>
      <c r="G4314" s="103">
        <v>1.2883E-2</v>
      </c>
      <c r="H4314" s="103">
        <v>1.5712E-2</v>
      </c>
      <c r="I4314" s="103">
        <v>1.9849000000000002E-2</v>
      </c>
      <c r="J4314" s="103">
        <v>2.2716E-2</v>
      </c>
      <c r="K4314" s="103">
        <v>2.4607E-2</v>
      </c>
      <c r="L4314" s="94"/>
    </row>
    <row r="4315" spans="4:12" ht="15.75" customHeight="1" x14ac:dyDescent="0.25">
      <c r="D4315" s="33"/>
      <c r="E4315" s="33"/>
      <c r="F4315" s="81">
        <v>42815</v>
      </c>
      <c r="G4315" s="103">
        <v>1.2598E-2</v>
      </c>
      <c r="H4315" s="103">
        <v>1.5307999999999999E-2</v>
      </c>
      <c r="I4315" s="103">
        <v>1.9466000000000001E-2</v>
      </c>
      <c r="J4315" s="103">
        <v>2.2299000000000003E-2</v>
      </c>
      <c r="K4315" s="103">
        <v>2.4174999999999999E-2</v>
      </c>
      <c r="L4315" s="94"/>
    </row>
    <row r="4316" spans="4:12" ht="15.75" customHeight="1" x14ac:dyDescent="0.25">
      <c r="D4316" s="33"/>
      <c r="E4316" s="33"/>
      <c r="F4316" s="81">
        <v>42816</v>
      </c>
      <c r="G4316" s="103">
        <v>1.2477E-2</v>
      </c>
      <c r="H4316" s="103">
        <v>1.5172000000000001E-2</v>
      </c>
      <c r="I4316" s="103">
        <v>1.9366000000000001E-2</v>
      </c>
      <c r="J4316" s="103">
        <v>2.2202000000000003E-2</v>
      </c>
      <c r="K4316" s="103">
        <v>2.4049999999999998E-2</v>
      </c>
      <c r="L4316" s="94"/>
    </row>
    <row r="4317" spans="4:12" ht="15.75" customHeight="1" x14ac:dyDescent="0.25">
      <c r="D4317" s="33"/>
      <c r="E4317" s="33"/>
      <c r="F4317" s="81">
        <v>42817</v>
      </c>
      <c r="G4317" s="103">
        <v>1.252E-2</v>
      </c>
      <c r="H4317" s="103">
        <v>1.5279000000000001E-2</v>
      </c>
      <c r="I4317" s="103">
        <v>1.9515999999999999E-2</v>
      </c>
      <c r="J4317" s="103">
        <v>2.2349000000000001E-2</v>
      </c>
      <c r="K4317" s="103">
        <v>2.4194E-2</v>
      </c>
      <c r="L4317" s="94"/>
    </row>
    <row r="4318" spans="4:12" ht="15.75" customHeight="1" x14ac:dyDescent="0.25">
      <c r="D4318" s="33"/>
      <c r="E4318" s="33"/>
      <c r="F4318" s="81">
        <v>42818</v>
      </c>
      <c r="G4318" s="103">
        <v>1.2565999999999999E-2</v>
      </c>
      <c r="H4318" s="103">
        <v>1.5276000000000001E-2</v>
      </c>
      <c r="I4318" s="103">
        <v>1.9450000000000002E-2</v>
      </c>
      <c r="J4318" s="103">
        <v>2.2301000000000001E-2</v>
      </c>
      <c r="K4318" s="103">
        <v>2.4123000000000002E-2</v>
      </c>
      <c r="L4318" s="94"/>
    </row>
    <row r="4319" spans="4:12" ht="15.75" customHeight="1" x14ac:dyDescent="0.25">
      <c r="D4319" s="33"/>
      <c r="E4319" s="33"/>
      <c r="F4319" s="81">
        <v>42821</v>
      </c>
      <c r="G4319" s="103">
        <v>1.2527E-2</v>
      </c>
      <c r="H4319" s="103">
        <v>1.5085999999999999E-2</v>
      </c>
      <c r="I4319" s="103">
        <v>1.9182999999999999E-2</v>
      </c>
      <c r="J4319" s="103">
        <v>2.1981999999999998E-2</v>
      </c>
      <c r="K4319" s="103">
        <v>2.3782000000000001E-2</v>
      </c>
      <c r="L4319" s="94"/>
    </row>
    <row r="4320" spans="4:12" ht="15.75" customHeight="1" x14ac:dyDescent="0.25">
      <c r="D4320" s="33"/>
      <c r="E4320" s="33"/>
      <c r="F4320" s="81">
        <v>42822</v>
      </c>
      <c r="G4320" s="103">
        <v>1.3016000000000002E-2</v>
      </c>
      <c r="H4320" s="103">
        <v>1.5491E-2</v>
      </c>
      <c r="I4320" s="103">
        <v>1.9636000000000001E-2</v>
      </c>
      <c r="J4320" s="103">
        <v>2.2425E-2</v>
      </c>
      <c r="K4320" s="103">
        <v>2.4178000000000002E-2</v>
      </c>
      <c r="L4320" s="94"/>
    </row>
    <row r="4321" spans="4:12" ht="15.75" customHeight="1" x14ac:dyDescent="0.25">
      <c r="D4321" s="33"/>
      <c r="E4321" s="33"/>
      <c r="F4321" s="81">
        <v>42823</v>
      </c>
      <c r="G4321" s="103">
        <v>1.2698000000000001E-2</v>
      </c>
      <c r="H4321" s="103">
        <v>1.5165E-2</v>
      </c>
      <c r="I4321" s="103">
        <v>1.9259999999999999E-2</v>
      </c>
      <c r="J4321" s="103">
        <v>2.1958000000000002E-2</v>
      </c>
      <c r="K4321" s="103">
        <v>2.3765000000000001E-2</v>
      </c>
      <c r="L4321" s="94"/>
    </row>
    <row r="4322" spans="4:12" ht="15.75" customHeight="1" x14ac:dyDescent="0.25">
      <c r="D4322" s="33"/>
      <c r="E4322" s="33"/>
      <c r="F4322" s="81">
        <v>42824</v>
      </c>
      <c r="G4322" s="103">
        <v>1.2818000000000001E-2</v>
      </c>
      <c r="H4322" s="103">
        <v>1.5327E-2</v>
      </c>
      <c r="I4322" s="103">
        <v>1.9640000000000001E-2</v>
      </c>
      <c r="J4322" s="103">
        <v>2.2487E-2</v>
      </c>
      <c r="K4322" s="103">
        <v>2.4197000000000003E-2</v>
      </c>
      <c r="L4322" s="94"/>
    </row>
    <row r="4323" spans="4:12" ht="15.75" customHeight="1" x14ac:dyDescent="0.25">
      <c r="D4323" s="33"/>
      <c r="E4323" s="33"/>
      <c r="F4323" s="81">
        <v>42825</v>
      </c>
      <c r="G4323" s="103">
        <v>1.2540000000000001E-2</v>
      </c>
      <c r="H4323" s="103">
        <v>1.489E-2</v>
      </c>
      <c r="I4323" s="103">
        <v>1.9212E-2</v>
      </c>
      <c r="J4323" s="103">
        <v>2.2098E-2</v>
      </c>
      <c r="K4323" s="103">
        <v>2.3873999999999999E-2</v>
      </c>
      <c r="L4323" s="94"/>
    </row>
    <row r="4324" spans="4:12" ht="15.75" customHeight="1" x14ac:dyDescent="0.25">
      <c r="D4324" s="33"/>
      <c r="E4324" s="33"/>
      <c r="F4324" s="81">
        <v>42828</v>
      </c>
      <c r="G4324" s="103">
        <v>1.2260999999999999E-2</v>
      </c>
      <c r="H4324" s="103">
        <v>1.4346000000000001E-2</v>
      </c>
      <c r="I4324" s="103">
        <v>1.8519000000000001E-2</v>
      </c>
      <c r="J4324" s="103">
        <v>2.1347000000000001E-2</v>
      </c>
      <c r="K4324" s="103">
        <v>2.3193000000000002E-2</v>
      </c>
      <c r="L4324" s="94"/>
    </row>
    <row r="4325" spans="4:12" ht="15.75" customHeight="1" x14ac:dyDescent="0.25">
      <c r="D4325" s="33"/>
      <c r="E4325" s="33"/>
      <c r="F4325" s="81">
        <v>42829</v>
      </c>
      <c r="G4325" s="103">
        <v>1.252E-2</v>
      </c>
      <c r="H4325" s="103">
        <v>1.4697E-2</v>
      </c>
      <c r="I4325" s="103">
        <v>1.8897999999999998E-2</v>
      </c>
      <c r="J4325" s="103">
        <v>2.1759000000000001E-2</v>
      </c>
      <c r="K4325" s="103">
        <v>2.3605000000000001E-2</v>
      </c>
      <c r="L4325" s="94"/>
    </row>
    <row r="4326" spans="4:12" ht="15.75" customHeight="1" x14ac:dyDescent="0.25">
      <c r="D4326" s="33"/>
      <c r="E4326" s="33"/>
      <c r="F4326" s="81">
        <v>42830</v>
      </c>
      <c r="G4326" s="103">
        <v>1.234E-2</v>
      </c>
      <c r="H4326" s="103">
        <v>1.4370000000000001E-2</v>
      </c>
      <c r="I4326" s="103">
        <v>1.8519000000000001E-2</v>
      </c>
      <c r="J4326" s="103">
        <v>2.1395000000000001E-2</v>
      </c>
      <c r="K4326" s="103">
        <v>2.3354E-2</v>
      </c>
      <c r="L4326" s="94"/>
    </row>
    <row r="4327" spans="4:12" ht="15.75" customHeight="1" x14ac:dyDescent="0.25">
      <c r="D4327" s="33"/>
      <c r="E4327" s="33"/>
      <c r="F4327" s="81">
        <v>42831</v>
      </c>
      <c r="G4327" s="103">
        <v>1.2378999999999999E-2</v>
      </c>
      <c r="H4327" s="103">
        <v>1.4422999999999998E-2</v>
      </c>
      <c r="I4327" s="103">
        <v>1.8585000000000001E-2</v>
      </c>
      <c r="J4327" s="103">
        <v>2.1443E-2</v>
      </c>
      <c r="K4327" s="103">
        <v>2.3408000000000002E-2</v>
      </c>
      <c r="L4327" s="94"/>
    </row>
    <row r="4328" spans="4:12" ht="15.75" customHeight="1" x14ac:dyDescent="0.25">
      <c r="D4328" s="33"/>
      <c r="E4328" s="33"/>
      <c r="F4328" s="81">
        <v>42832</v>
      </c>
      <c r="G4328" s="103">
        <v>1.2862E-2</v>
      </c>
      <c r="H4328" s="103">
        <v>1.5072E-2</v>
      </c>
      <c r="I4328" s="103">
        <v>1.9196000000000001E-2</v>
      </c>
      <c r="J4328" s="103">
        <v>2.2002999999999998E-2</v>
      </c>
      <c r="K4328" s="103">
        <v>2.3821999999999999E-2</v>
      </c>
      <c r="L4328" s="94"/>
    </row>
    <row r="4329" spans="4:12" ht="15.75" customHeight="1" x14ac:dyDescent="0.25">
      <c r="D4329" s="33"/>
      <c r="E4329" s="33"/>
      <c r="F4329" s="81">
        <v>42835</v>
      </c>
      <c r="G4329" s="103">
        <v>1.2741000000000001E-2</v>
      </c>
      <c r="H4329" s="103">
        <v>1.4962E-2</v>
      </c>
      <c r="I4329" s="103">
        <v>1.8998000000000001E-2</v>
      </c>
      <c r="J4329" s="103">
        <v>2.1808000000000001E-2</v>
      </c>
      <c r="K4329" s="103">
        <v>2.3660999999999998E-2</v>
      </c>
      <c r="L4329" s="94"/>
    </row>
    <row r="4330" spans="4:12" ht="15.75" customHeight="1" x14ac:dyDescent="0.25">
      <c r="D4330" s="33"/>
      <c r="E4330" s="33"/>
      <c r="F4330" s="81">
        <v>42836</v>
      </c>
      <c r="G4330" s="103">
        <v>1.2338E-2</v>
      </c>
      <c r="H4330" s="103">
        <v>1.4598999999999999E-2</v>
      </c>
      <c r="I4330" s="103">
        <v>1.8303E-2</v>
      </c>
      <c r="J4330" s="103">
        <v>2.1080000000000002E-2</v>
      </c>
      <c r="K4330" s="103">
        <v>2.2961999999999996E-2</v>
      </c>
      <c r="L4330" s="94"/>
    </row>
    <row r="4331" spans="4:12" ht="15.75" customHeight="1" x14ac:dyDescent="0.25">
      <c r="D4331" s="33"/>
      <c r="E4331" s="33"/>
      <c r="F4331" s="81">
        <v>42837</v>
      </c>
      <c r="G4331" s="103">
        <v>1.2015E-2</v>
      </c>
      <c r="H4331" s="103">
        <v>1.4144E-2</v>
      </c>
      <c r="I4331" s="103">
        <v>1.7676000000000001E-2</v>
      </c>
      <c r="J4331" s="103">
        <v>2.0451E-2</v>
      </c>
      <c r="K4331" s="103">
        <v>2.2391999999999999E-2</v>
      </c>
      <c r="L4331" s="94"/>
    </row>
    <row r="4332" spans="4:12" ht="15.75" customHeight="1" x14ac:dyDescent="0.25">
      <c r="D4332" s="33"/>
      <c r="E4332" s="33"/>
      <c r="F4332" s="81">
        <v>42838</v>
      </c>
      <c r="G4332" s="103">
        <v>1.2053000000000001E-2</v>
      </c>
      <c r="H4332" s="103">
        <v>1.4117999999999999E-2</v>
      </c>
      <c r="I4332" s="103">
        <v>1.7690999999999998E-2</v>
      </c>
      <c r="J4332" s="103">
        <v>2.0449999999999999E-2</v>
      </c>
      <c r="K4332" s="103">
        <v>2.2374000000000002E-2</v>
      </c>
      <c r="L4332" s="94"/>
    </row>
    <row r="4333" spans="4:12" ht="15.75" customHeight="1" x14ac:dyDescent="0.25">
      <c r="D4333" s="33"/>
      <c r="E4333" s="33"/>
      <c r="F4333" s="81">
        <v>42842</v>
      </c>
      <c r="G4333" s="103">
        <v>1.2011000000000001E-2</v>
      </c>
      <c r="H4333" s="103">
        <v>1.4063000000000001E-2</v>
      </c>
      <c r="I4333" s="103">
        <v>1.7756000000000001E-2</v>
      </c>
      <c r="J4333" s="103">
        <v>2.0594999999999999E-2</v>
      </c>
      <c r="K4333" s="103">
        <v>2.2498000000000001E-2</v>
      </c>
      <c r="L4333" s="94"/>
    </row>
    <row r="4334" spans="4:12" ht="15.75" customHeight="1" x14ac:dyDescent="0.25">
      <c r="D4334" s="33"/>
      <c r="E4334" s="33"/>
      <c r="F4334" s="81">
        <v>42843</v>
      </c>
      <c r="G4334" s="103">
        <v>1.1604000000000001E-2</v>
      </c>
      <c r="H4334" s="103">
        <v>1.3528E-2</v>
      </c>
      <c r="I4334" s="103">
        <v>1.6996999999999998E-2</v>
      </c>
      <c r="J4334" s="103">
        <v>1.9774E-2</v>
      </c>
      <c r="K4334" s="103">
        <v>2.1682E-2</v>
      </c>
      <c r="L4334" s="94"/>
    </row>
    <row r="4335" spans="4:12" ht="15.75" customHeight="1" x14ac:dyDescent="0.25">
      <c r="D4335" s="33"/>
      <c r="E4335" s="33"/>
      <c r="F4335" s="81">
        <v>42844</v>
      </c>
      <c r="G4335" s="103">
        <v>1.1766E-2</v>
      </c>
      <c r="H4335" s="103">
        <v>1.3793999999999999E-2</v>
      </c>
      <c r="I4335" s="103">
        <v>1.7392000000000001E-2</v>
      </c>
      <c r="J4335" s="103">
        <v>2.0207000000000003E-2</v>
      </c>
      <c r="K4335" s="103">
        <v>2.2143000000000003E-2</v>
      </c>
      <c r="L4335" s="94"/>
    </row>
    <row r="4336" spans="4:12" ht="15.75" customHeight="1" x14ac:dyDescent="0.25">
      <c r="D4336" s="33"/>
      <c r="E4336" s="33"/>
      <c r="F4336" s="81">
        <v>42845</v>
      </c>
      <c r="G4336" s="103">
        <v>1.1846000000000001E-2</v>
      </c>
      <c r="H4336" s="103">
        <v>1.3979999999999999E-2</v>
      </c>
      <c r="I4336" s="103">
        <v>1.7639000000000002E-2</v>
      </c>
      <c r="J4336" s="103">
        <v>2.0449000000000002E-2</v>
      </c>
      <c r="K4336" s="103">
        <v>2.2320000000000003E-2</v>
      </c>
      <c r="L4336" s="94"/>
    </row>
    <row r="4337" spans="4:12" ht="15.75" customHeight="1" x14ac:dyDescent="0.25">
      <c r="D4337" s="33"/>
      <c r="E4337" s="33"/>
      <c r="F4337" s="81">
        <v>42846</v>
      </c>
      <c r="G4337" s="103">
        <v>1.1802E-2</v>
      </c>
      <c r="H4337" s="103">
        <v>1.4004000000000001E-2</v>
      </c>
      <c r="I4337" s="103">
        <v>1.7703E-2</v>
      </c>
      <c r="J4337" s="103">
        <v>2.0569E-2</v>
      </c>
      <c r="K4337" s="103">
        <v>2.2480000000000003E-2</v>
      </c>
      <c r="L4337" s="94"/>
    </row>
    <row r="4338" spans="4:12" ht="15.75" customHeight="1" x14ac:dyDescent="0.25">
      <c r="D4338" s="33"/>
      <c r="E4338" s="33"/>
      <c r="F4338" s="81">
        <v>42849</v>
      </c>
      <c r="G4338" s="103">
        <v>1.2294000000000001E-2</v>
      </c>
      <c r="H4338" s="103">
        <v>1.4326E-2</v>
      </c>
      <c r="I4338" s="103">
        <v>1.8017000000000002E-2</v>
      </c>
      <c r="J4338" s="103">
        <v>2.0787E-2</v>
      </c>
      <c r="K4338" s="103">
        <v>2.273E-2</v>
      </c>
      <c r="L4338" s="94"/>
    </row>
    <row r="4339" spans="4:12" ht="15.75" customHeight="1" x14ac:dyDescent="0.25">
      <c r="D4339" s="33"/>
      <c r="E4339" s="33"/>
      <c r="F4339" s="81">
        <v>42850</v>
      </c>
      <c r="G4339" s="103">
        <v>1.2704E-2</v>
      </c>
      <c r="H4339" s="103">
        <v>1.4783999999999999E-2</v>
      </c>
      <c r="I4339" s="103">
        <v>1.8549E-2</v>
      </c>
      <c r="J4339" s="103">
        <v>2.1395000000000001E-2</v>
      </c>
      <c r="K4339" s="103">
        <v>2.3321999999999999E-2</v>
      </c>
      <c r="L4339" s="94"/>
    </row>
    <row r="4340" spans="4:12" ht="15.75" customHeight="1" x14ac:dyDescent="0.25">
      <c r="D4340" s="33"/>
      <c r="E4340" s="33"/>
      <c r="F4340" s="81">
        <v>42851</v>
      </c>
      <c r="G4340" s="103">
        <v>1.2717000000000001E-2</v>
      </c>
      <c r="H4340" s="103">
        <v>1.4567000000000002E-2</v>
      </c>
      <c r="I4340" s="103">
        <v>1.8282E-2</v>
      </c>
      <c r="J4340" s="103">
        <v>2.1078E-2</v>
      </c>
      <c r="K4340" s="103">
        <v>2.3035E-2</v>
      </c>
      <c r="L4340" s="94"/>
    </row>
    <row r="4341" spans="4:12" ht="15.75" customHeight="1" x14ac:dyDescent="0.25">
      <c r="D4341" s="33"/>
      <c r="E4341" s="33"/>
      <c r="F4341" s="81">
        <v>42852</v>
      </c>
      <c r="G4341" s="103">
        <v>1.2579E-2</v>
      </c>
      <c r="H4341" s="103">
        <v>1.4378E-2</v>
      </c>
      <c r="I4341" s="103">
        <v>1.8224000000000001E-2</v>
      </c>
      <c r="J4341" s="103">
        <v>2.1004999999999999E-2</v>
      </c>
      <c r="K4341" s="103">
        <v>2.2946000000000001E-2</v>
      </c>
      <c r="L4341" s="94"/>
    </row>
    <row r="4342" spans="4:12" ht="15.75" customHeight="1" x14ac:dyDescent="0.25">
      <c r="D4342" s="33"/>
      <c r="E4342" s="33"/>
      <c r="F4342" s="81">
        <v>42853</v>
      </c>
      <c r="G4342" s="103">
        <v>1.2619E-2</v>
      </c>
      <c r="H4342" s="103">
        <v>1.443E-2</v>
      </c>
      <c r="I4342" s="103">
        <v>1.8142000000000002E-2</v>
      </c>
      <c r="J4342" s="103">
        <v>2.0941000000000001E-2</v>
      </c>
      <c r="K4342" s="103">
        <v>2.2801999999999999E-2</v>
      </c>
      <c r="L4342" s="94"/>
    </row>
    <row r="4343" spans="4:12" ht="15.75" customHeight="1" x14ac:dyDescent="0.25">
      <c r="D4343" s="33"/>
      <c r="E4343" s="33"/>
      <c r="F4343" s="81">
        <v>42856</v>
      </c>
      <c r="G4343" s="103">
        <v>1.2739E-2</v>
      </c>
      <c r="H4343" s="103">
        <v>1.4619E-2</v>
      </c>
      <c r="I4343" s="103">
        <v>1.8405000000000001E-2</v>
      </c>
      <c r="J4343" s="103">
        <v>2.1256000000000001E-2</v>
      </c>
      <c r="K4343" s="103">
        <v>2.3179999999999999E-2</v>
      </c>
      <c r="L4343" s="94"/>
    </row>
    <row r="4344" spans="4:12" ht="15.75" customHeight="1" x14ac:dyDescent="0.25">
      <c r="D4344" s="33"/>
      <c r="E4344" s="33"/>
      <c r="F4344" s="81">
        <v>42857</v>
      </c>
      <c r="G4344" s="103">
        <v>1.2580000000000001E-2</v>
      </c>
      <c r="H4344" s="103">
        <v>1.4429000000000001E-2</v>
      </c>
      <c r="I4344" s="103">
        <v>1.8027000000000001E-2</v>
      </c>
      <c r="J4344" s="103">
        <v>2.0893000000000002E-2</v>
      </c>
      <c r="K4344" s="103">
        <v>2.2803E-2</v>
      </c>
      <c r="L4344" s="94"/>
    </row>
    <row r="4345" spans="4:12" ht="15.75" customHeight="1" x14ac:dyDescent="0.25">
      <c r="D4345" s="33"/>
      <c r="E4345" s="33"/>
      <c r="F4345" s="81">
        <v>42858</v>
      </c>
      <c r="G4345" s="103">
        <v>1.2939000000000001E-2</v>
      </c>
      <c r="H4345" s="103">
        <v>1.4782E-2</v>
      </c>
      <c r="I4345" s="103">
        <v>1.8519000000000001E-2</v>
      </c>
      <c r="J4345" s="103">
        <v>2.1330000000000002E-2</v>
      </c>
      <c r="K4345" s="103">
        <v>2.3179999999999999E-2</v>
      </c>
      <c r="L4345" s="94"/>
    </row>
    <row r="4346" spans="4:12" ht="15.75" customHeight="1" x14ac:dyDescent="0.25">
      <c r="D4346" s="33"/>
      <c r="E4346" s="33"/>
      <c r="F4346" s="81">
        <v>42859</v>
      </c>
      <c r="G4346" s="103">
        <v>1.3059000000000001E-2</v>
      </c>
      <c r="H4346" s="103">
        <v>1.5025999999999999E-2</v>
      </c>
      <c r="I4346" s="103">
        <v>1.8865E-2</v>
      </c>
      <c r="J4346" s="103">
        <v>2.1695000000000002E-2</v>
      </c>
      <c r="K4346" s="103">
        <v>2.3540999999999999E-2</v>
      </c>
      <c r="L4346" s="94"/>
    </row>
    <row r="4347" spans="4:12" ht="15.75" customHeight="1" x14ac:dyDescent="0.25">
      <c r="D4347" s="33"/>
      <c r="E4347" s="33"/>
      <c r="F4347" s="81">
        <v>42860</v>
      </c>
      <c r="G4347" s="103">
        <v>1.3102000000000001E-2</v>
      </c>
      <c r="H4347" s="103">
        <v>1.5053E-2</v>
      </c>
      <c r="I4347" s="103">
        <v>1.8815999999999999E-2</v>
      </c>
      <c r="J4347" s="103">
        <v>2.1623999999999997E-2</v>
      </c>
      <c r="K4347" s="103">
        <v>2.3487000000000001E-2</v>
      </c>
      <c r="L4347" s="94"/>
    </row>
    <row r="4348" spans="4:12" ht="15.75" customHeight="1" x14ac:dyDescent="0.25">
      <c r="D4348" s="33"/>
      <c r="E4348" s="33"/>
      <c r="F4348" s="81">
        <v>42863</v>
      </c>
      <c r="G4348" s="103">
        <v>1.3303000000000001E-2</v>
      </c>
      <c r="H4348" s="103">
        <v>1.5299E-2</v>
      </c>
      <c r="I4348" s="103">
        <v>1.9113000000000002E-2</v>
      </c>
      <c r="J4348" s="103">
        <v>2.1965999999999999E-2</v>
      </c>
      <c r="K4348" s="103">
        <v>2.3868E-2</v>
      </c>
      <c r="L4348" s="94"/>
    </row>
    <row r="4349" spans="4:12" ht="15.75" customHeight="1" x14ac:dyDescent="0.25">
      <c r="D4349" s="33"/>
      <c r="E4349" s="33"/>
      <c r="F4349" s="81">
        <v>42864</v>
      </c>
      <c r="G4349" s="103">
        <v>1.3405E-2</v>
      </c>
      <c r="H4349" s="103">
        <v>1.5382E-2</v>
      </c>
      <c r="I4349" s="103">
        <v>1.9229E-2</v>
      </c>
      <c r="J4349" s="103">
        <v>2.2090000000000002E-2</v>
      </c>
      <c r="K4349" s="103">
        <v>2.3976999999999998E-2</v>
      </c>
      <c r="L4349" s="94"/>
    </row>
    <row r="4350" spans="4:12" ht="15.75" customHeight="1" x14ac:dyDescent="0.25">
      <c r="D4350" s="33"/>
      <c r="E4350" s="33"/>
      <c r="F4350" s="81">
        <v>42865</v>
      </c>
      <c r="G4350" s="103">
        <v>1.3547999999999999E-2</v>
      </c>
      <c r="H4350" s="103">
        <v>1.5668999999999999E-2</v>
      </c>
      <c r="I4350" s="103">
        <v>1.9379E-2</v>
      </c>
      <c r="J4350" s="103">
        <v>2.2212999999999997E-2</v>
      </c>
      <c r="K4350" s="103">
        <v>2.4140999999999999E-2</v>
      </c>
      <c r="L4350" s="94"/>
    </row>
    <row r="4351" spans="4:12" ht="15.75" customHeight="1" x14ac:dyDescent="0.25">
      <c r="D4351" s="33"/>
      <c r="E4351" s="33"/>
      <c r="F4351" s="81">
        <v>42866</v>
      </c>
      <c r="G4351" s="103">
        <v>1.3346999999999999E-2</v>
      </c>
      <c r="H4351" s="103">
        <v>1.5482000000000001E-2</v>
      </c>
      <c r="I4351" s="103">
        <v>1.9147000000000001E-2</v>
      </c>
      <c r="J4351" s="103">
        <v>2.1943999999999998E-2</v>
      </c>
      <c r="K4351" s="103">
        <v>2.3873999999999999E-2</v>
      </c>
      <c r="L4351" s="94"/>
    </row>
    <row r="4352" spans="4:12" ht="15.75" customHeight="1" x14ac:dyDescent="0.25">
      <c r="D4352" s="33"/>
      <c r="E4352" s="33"/>
      <c r="F4352" s="81">
        <v>42867</v>
      </c>
      <c r="G4352" s="103">
        <v>1.2904000000000001E-2</v>
      </c>
      <c r="H4352" s="103">
        <v>1.4865999999999999E-2</v>
      </c>
      <c r="I4352" s="103">
        <v>1.8467999999999998E-2</v>
      </c>
      <c r="J4352" s="103">
        <v>2.1309999999999999E-2</v>
      </c>
      <c r="K4352" s="103">
        <v>2.3257E-2</v>
      </c>
      <c r="L4352" s="94"/>
    </row>
    <row r="4353" spans="4:12" ht="15.75" customHeight="1" x14ac:dyDescent="0.25">
      <c r="D4353" s="33"/>
      <c r="E4353" s="33"/>
      <c r="F4353" s="81">
        <v>42870</v>
      </c>
      <c r="G4353" s="103">
        <v>1.2985999999999999E-2</v>
      </c>
      <c r="H4353" s="103">
        <v>1.4945999999999999E-2</v>
      </c>
      <c r="I4353" s="103">
        <v>1.8616999999999998E-2</v>
      </c>
      <c r="J4353" s="103">
        <v>2.1457E-2</v>
      </c>
      <c r="K4353" s="103">
        <v>2.3433000000000002E-2</v>
      </c>
      <c r="L4353" s="94"/>
    </row>
    <row r="4354" spans="4:12" ht="15.75" customHeight="1" x14ac:dyDescent="0.25">
      <c r="D4354" s="33"/>
      <c r="E4354" s="33"/>
      <c r="F4354" s="81">
        <v>42871</v>
      </c>
      <c r="G4354" s="103">
        <v>1.2987E-2</v>
      </c>
      <c r="H4354" s="103">
        <v>1.4893E-2</v>
      </c>
      <c r="I4354" s="103">
        <v>1.8484E-2</v>
      </c>
      <c r="J4354" s="103">
        <v>2.1286999999999997E-2</v>
      </c>
      <c r="K4354" s="103">
        <v>2.3257E-2</v>
      </c>
      <c r="L4354" s="94"/>
    </row>
    <row r="4355" spans="4:12" ht="15.75" customHeight="1" x14ac:dyDescent="0.25">
      <c r="D4355" s="33"/>
      <c r="E4355" s="33"/>
      <c r="F4355" s="81">
        <v>42872</v>
      </c>
      <c r="G4355" s="103">
        <v>1.2458E-2</v>
      </c>
      <c r="H4355" s="103">
        <v>1.4197E-2</v>
      </c>
      <c r="I4355" s="103">
        <v>1.7541999999999999E-2</v>
      </c>
      <c r="J4355" s="103">
        <v>2.0240999999999999E-2</v>
      </c>
      <c r="K4355" s="103">
        <v>2.2242999999999999E-2</v>
      </c>
      <c r="L4355" s="94"/>
    </row>
    <row r="4356" spans="4:12" ht="15.75" customHeight="1" x14ac:dyDescent="0.25">
      <c r="D4356" s="33"/>
      <c r="E4356" s="33"/>
      <c r="F4356" s="81">
        <v>42873</v>
      </c>
      <c r="G4356" s="103">
        <v>1.2682000000000001E-2</v>
      </c>
      <c r="H4356" s="103">
        <v>1.4383E-2</v>
      </c>
      <c r="I4356" s="103">
        <v>1.7722000000000002E-2</v>
      </c>
      <c r="J4356" s="103">
        <v>2.0363000000000003E-2</v>
      </c>
      <c r="K4356" s="103">
        <v>2.2294000000000001E-2</v>
      </c>
      <c r="L4356" s="94"/>
    </row>
    <row r="4357" spans="4:12" ht="15.75" customHeight="1" x14ac:dyDescent="0.25">
      <c r="D4357" s="33"/>
      <c r="E4357" s="33"/>
      <c r="F4357" s="81">
        <v>42874</v>
      </c>
      <c r="G4357" s="103">
        <v>1.2702999999999999E-2</v>
      </c>
      <c r="H4357" s="103">
        <v>1.4461999999999999E-2</v>
      </c>
      <c r="I4357" s="103">
        <v>1.7802999999999999E-2</v>
      </c>
      <c r="J4357" s="103">
        <v>2.0435999999999999E-2</v>
      </c>
      <c r="K4357" s="103">
        <v>2.2345999999999998E-2</v>
      </c>
      <c r="L4357" s="94"/>
    </row>
    <row r="4358" spans="4:12" ht="15.75" customHeight="1" x14ac:dyDescent="0.25">
      <c r="D4358" s="33"/>
      <c r="E4358" s="33"/>
      <c r="F4358" s="81">
        <v>42877</v>
      </c>
      <c r="G4358" s="103">
        <v>1.2825999999999999E-2</v>
      </c>
      <c r="H4358" s="103">
        <v>1.4569E-2</v>
      </c>
      <c r="I4358" s="103">
        <v>1.7985000000000001E-2</v>
      </c>
      <c r="J4358" s="103">
        <v>2.0631E-2</v>
      </c>
      <c r="K4358" s="103">
        <v>2.2536999999999998E-2</v>
      </c>
      <c r="L4358" s="94"/>
    </row>
    <row r="4359" spans="4:12" ht="15.75" customHeight="1" x14ac:dyDescent="0.25">
      <c r="D4359" s="33"/>
      <c r="E4359" s="33"/>
      <c r="F4359" s="81">
        <v>42878</v>
      </c>
      <c r="G4359" s="103">
        <v>1.3031999999999998E-2</v>
      </c>
      <c r="H4359" s="103">
        <v>1.4838E-2</v>
      </c>
      <c r="I4359" s="103">
        <v>1.8266999999999999E-2</v>
      </c>
      <c r="J4359" s="103">
        <v>2.0899000000000001E-2</v>
      </c>
      <c r="K4359" s="103">
        <v>2.2799E-2</v>
      </c>
      <c r="L4359" s="94"/>
    </row>
    <row r="4360" spans="4:12" ht="15.75" customHeight="1" x14ac:dyDescent="0.25">
      <c r="D4360" s="33"/>
      <c r="E4360" s="33"/>
      <c r="F4360" s="81">
        <v>42879</v>
      </c>
      <c r="G4360" s="103">
        <v>1.2818000000000001E-2</v>
      </c>
      <c r="H4360" s="103">
        <v>1.4461E-2</v>
      </c>
      <c r="I4360" s="103">
        <v>1.7852E-2</v>
      </c>
      <c r="J4360" s="103">
        <v>2.0508999999999999E-2</v>
      </c>
      <c r="K4360" s="103">
        <v>2.2502000000000001E-2</v>
      </c>
      <c r="L4360" s="94"/>
    </row>
    <row r="4361" spans="4:12" ht="15.75" customHeight="1" x14ac:dyDescent="0.25">
      <c r="D4361" s="33"/>
      <c r="E4361" s="33"/>
      <c r="F4361" s="81">
        <v>42880</v>
      </c>
      <c r="G4361" s="103">
        <v>1.2937000000000001E-2</v>
      </c>
      <c r="H4361" s="103">
        <v>1.4568000000000001E-2</v>
      </c>
      <c r="I4361" s="103">
        <v>1.7943000000000001E-2</v>
      </c>
      <c r="J4361" s="103">
        <v>2.0631E-2</v>
      </c>
      <c r="K4361" s="103">
        <v>2.2553999999999998E-2</v>
      </c>
      <c r="L4361" s="94"/>
    </row>
    <row r="4362" spans="4:12" ht="15.75" customHeight="1" x14ac:dyDescent="0.25">
      <c r="D4362" s="33"/>
      <c r="E4362" s="33"/>
      <c r="F4362" s="81">
        <v>42881</v>
      </c>
      <c r="G4362" s="103">
        <v>1.2937000000000001E-2</v>
      </c>
      <c r="H4362" s="103">
        <v>1.4539E-2</v>
      </c>
      <c r="I4362" s="103">
        <v>1.7894E-2</v>
      </c>
      <c r="J4362" s="103">
        <v>2.0601999999999999E-2</v>
      </c>
      <c r="K4362" s="103">
        <v>2.2465000000000002E-2</v>
      </c>
      <c r="L4362" s="94"/>
    </row>
    <row r="4363" spans="4:12" ht="15.75" customHeight="1" x14ac:dyDescent="0.25">
      <c r="D4363" s="33"/>
      <c r="E4363" s="33"/>
      <c r="F4363" s="81">
        <v>42885</v>
      </c>
      <c r="G4363" s="103">
        <v>1.2837000000000001E-2</v>
      </c>
      <c r="H4363" s="103">
        <v>1.4322E-2</v>
      </c>
      <c r="I4363" s="103">
        <v>1.7548999999999999E-2</v>
      </c>
      <c r="J4363" s="103">
        <v>2.0240999999999999E-2</v>
      </c>
      <c r="K4363" s="103">
        <v>2.2098E-2</v>
      </c>
      <c r="L4363" s="94"/>
    </row>
    <row r="4364" spans="4:12" ht="15.75" customHeight="1" x14ac:dyDescent="0.25">
      <c r="D4364" s="33"/>
      <c r="E4364" s="33"/>
      <c r="F4364" s="81">
        <v>42886</v>
      </c>
      <c r="G4364" s="103">
        <v>1.2818000000000001E-2</v>
      </c>
      <c r="H4364" s="103">
        <v>1.4322E-2</v>
      </c>
      <c r="I4364" s="103">
        <v>1.7516E-2</v>
      </c>
      <c r="J4364" s="103">
        <v>2.0167999999999998E-2</v>
      </c>
      <c r="K4364" s="103">
        <v>2.2027999999999999E-2</v>
      </c>
      <c r="L4364" s="94"/>
    </row>
    <row r="4365" spans="4:12" ht="15.75" customHeight="1" x14ac:dyDescent="0.25">
      <c r="D4365" s="33"/>
      <c r="E4365" s="33"/>
      <c r="F4365" s="81">
        <v>42887</v>
      </c>
      <c r="G4365" s="103">
        <v>1.2898E-2</v>
      </c>
      <c r="H4365" s="103">
        <v>1.4375000000000001E-2</v>
      </c>
      <c r="I4365" s="103">
        <v>1.7615000000000002E-2</v>
      </c>
      <c r="J4365" s="103">
        <v>2.0192000000000002E-2</v>
      </c>
      <c r="K4365" s="103">
        <v>2.2113999999999998E-2</v>
      </c>
      <c r="L4365" s="94"/>
    </row>
    <row r="4366" spans="4:12" ht="15.75" customHeight="1" x14ac:dyDescent="0.25">
      <c r="D4366" s="33"/>
      <c r="E4366" s="33"/>
      <c r="F4366" s="81">
        <v>42888</v>
      </c>
      <c r="G4366" s="103">
        <v>1.2879E-2</v>
      </c>
      <c r="H4366" s="103">
        <v>1.4237E-2</v>
      </c>
      <c r="I4366" s="103">
        <v>1.7188000000000002E-2</v>
      </c>
      <c r="J4366" s="103">
        <v>1.9710999999999999E-2</v>
      </c>
      <c r="K4366" s="103">
        <v>2.1590999999999999E-2</v>
      </c>
      <c r="L4366" s="94"/>
    </row>
    <row r="4367" spans="4:12" ht="15.75" customHeight="1" x14ac:dyDescent="0.25">
      <c r="D4367" s="33"/>
      <c r="E4367" s="33"/>
      <c r="F4367" s="81">
        <v>42891</v>
      </c>
      <c r="G4367" s="103">
        <v>1.302E-2</v>
      </c>
      <c r="H4367" s="103">
        <v>1.4427000000000001E-2</v>
      </c>
      <c r="I4367" s="103">
        <v>1.7417999999999999E-2</v>
      </c>
      <c r="J4367" s="103">
        <v>1.9952000000000001E-2</v>
      </c>
      <c r="K4367" s="103">
        <v>2.1817000000000003E-2</v>
      </c>
      <c r="L4367" s="94"/>
    </row>
    <row r="4368" spans="4:12" ht="15.75" customHeight="1" x14ac:dyDescent="0.25">
      <c r="D4368" s="33"/>
      <c r="E4368" s="33"/>
      <c r="F4368" s="81">
        <v>42892</v>
      </c>
      <c r="G4368" s="103">
        <v>1.294E-2</v>
      </c>
      <c r="H4368" s="103">
        <v>1.4209000000000001E-2</v>
      </c>
      <c r="I4368" s="103">
        <v>1.7138E-2</v>
      </c>
      <c r="J4368" s="103">
        <v>1.9567000000000001E-2</v>
      </c>
      <c r="K4368" s="103">
        <v>2.1450999999999998E-2</v>
      </c>
      <c r="L4368" s="94"/>
    </row>
    <row r="4369" spans="4:12" ht="15.75" customHeight="1" x14ac:dyDescent="0.25">
      <c r="D4369" s="33"/>
      <c r="E4369" s="33"/>
      <c r="F4369" s="81">
        <v>42893</v>
      </c>
      <c r="G4369" s="103">
        <v>1.3061E-2</v>
      </c>
      <c r="H4369" s="103">
        <v>1.448E-2</v>
      </c>
      <c r="I4369" s="103">
        <v>1.7384999999999998E-2</v>
      </c>
      <c r="J4369" s="103">
        <v>1.9831000000000001E-2</v>
      </c>
      <c r="K4369" s="103">
        <v>2.1728999999999998E-2</v>
      </c>
      <c r="L4369" s="94"/>
    </row>
    <row r="4370" spans="4:12" ht="15.75" customHeight="1" x14ac:dyDescent="0.25">
      <c r="D4370" s="33"/>
      <c r="E4370" s="33"/>
      <c r="F4370" s="81">
        <v>42894</v>
      </c>
      <c r="G4370" s="103">
        <v>1.3143E-2</v>
      </c>
      <c r="H4370" s="103">
        <v>1.4534999999999999E-2</v>
      </c>
      <c r="I4370" s="103">
        <v>1.7482999999999999E-2</v>
      </c>
      <c r="J4370" s="103">
        <v>1.9951E-2</v>
      </c>
      <c r="K4370" s="103">
        <v>2.1884999999999998E-2</v>
      </c>
      <c r="L4370" s="94"/>
    </row>
    <row r="4371" spans="4:12" ht="15.75" customHeight="1" x14ac:dyDescent="0.25">
      <c r="D4371" s="33"/>
      <c r="E4371" s="33"/>
      <c r="F4371" s="81">
        <v>42895</v>
      </c>
      <c r="G4371" s="103">
        <v>1.3346999999999999E-2</v>
      </c>
      <c r="H4371" s="103">
        <v>1.478E-2</v>
      </c>
      <c r="I4371" s="103">
        <v>1.7663999999999999E-2</v>
      </c>
      <c r="J4371" s="103">
        <v>2.0095999999999999E-2</v>
      </c>
      <c r="K4371" s="103">
        <v>2.2005E-2</v>
      </c>
      <c r="L4371" s="94"/>
    </row>
    <row r="4372" spans="4:12" ht="15.75" customHeight="1" x14ac:dyDescent="0.25">
      <c r="D4372" s="33"/>
      <c r="E4372" s="33"/>
      <c r="F4372" s="81">
        <v>42898</v>
      </c>
      <c r="G4372" s="103">
        <v>1.3551000000000001E-2</v>
      </c>
      <c r="H4372" s="103">
        <v>1.4862E-2</v>
      </c>
      <c r="I4372" s="103">
        <v>1.7780000000000001E-2</v>
      </c>
      <c r="J4372" s="103">
        <v>2.0216999999999999E-2</v>
      </c>
      <c r="K4372" s="103">
        <v>2.2145000000000001E-2</v>
      </c>
      <c r="L4372" s="94"/>
    </row>
    <row r="4373" spans="4:12" ht="15.75" customHeight="1" x14ac:dyDescent="0.25">
      <c r="D4373" s="33"/>
      <c r="E4373" s="33"/>
      <c r="F4373" s="81">
        <v>42899</v>
      </c>
      <c r="G4373" s="103">
        <v>1.3632999999999999E-2</v>
      </c>
      <c r="H4373" s="103">
        <v>1.508E-2</v>
      </c>
      <c r="I4373" s="103">
        <v>1.7813000000000002E-2</v>
      </c>
      <c r="J4373" s="103">
        <v>2.0192999999999999E-2</v>
      </c>
      <c r="K4373" s="103">
        <v>2.2109E-2</v>
      </c>
      <c r="L4373" s="94"/>
    </row>
    <row r="4374" spans="4:12" ht="15.75" customHeight="1" x14ac:dyDescent="0.25">
      <c r="D4374" s="33"/>
      <c r="E4374" s="33"/>
      <c r="F4374" s="81">
        <v>42900</v>
      </c>
      <c r="G4374" s="103">
        <v>1.3309999999999999E-2</v>
      </c>
      <c r="H4374" s="103">
        <v>1.4653000000000001E-2</v>
      </c>
      <c r="I4374" s="103">
        <v>1.7153000000000002E-2</v>
      </c>
      <c r="J4374" s="103">
        <v>1.9421000000000001E-2</v>
      </c>
      <c r="K4374" s="103">
        <v>2.1256000000000001E-2</v>
      </c>
      <c r="L4374" s="94"/>
    </row>
    <row r="4375" spans="4:12" ht="15.75" customHeight="1" x14ac:dyDescent="0.25">
      <c r="D4375" s="33"/>
      <c r="E4375" s="33"/>
      <c r="F4375" s="81">
        <v>42901</v>
      </c>
      <c r="G4375" s="103">
        <v>1.3514E-2</v>
      </c>
      <c r="H4375" s="103">
        <v>1.4945999999999999E-2</v>
      </c>
      <c r="I4375" s="103">
        <v>1.7632000000000002E-2</v>
      </c>
      <c r="J4375" s="103">
        <v>1.9854E-2</v>
      </c>
      <c r="K4375" s="103">
        <v>2.1637E-2</v>
      </c>
      <c r="L4375" s="94"/>
    </row>
    <row r="4376" spans="4:12" ht="15.75" customHeight="1" x14ac:dyDescent="0.25">
      <c r="D4376" s="33"/>
      <c r="E4376" s="33"/>
      <c r="F4376" s="81">
        <v>42902</v>
      </c>
      <c r="G4376" s="103">
        <v>1.3150999999999999E-2</v>
      </c>
      <c r="H4376" s="103">
        <v>1.4732E-2</v>
      </c>
      <c r="I4376" s="103">
        <v>1.7433000000000001E-2</v>
      </c>
      <c r="J4376" s="103">
        <v>1.9684999999999998E-2</v>
      </c>
      <c r="K4376" s="103">
        <v>2.1514000000000002E-2</v>
      </c>
      <c r="L4376" s="94"/>
    </row>
    <row r="4377" spans="4:12" ht="15.75" customHeight="1" x14ac:dyDescent="0.25">
      <c r="D4377" s="33"/>
      <c r="E4377" s="33"/>
      <c r="F4377" s="81">
        <v>42905</v>
      </c>
      <c r="G4377" s="103">
        <v>1.3560000000000001E-2</v>
      </c>
      <c r="H4377" s="103">
        <v>1.5215000000000001E-2</v>
      </c>
      <c r="I4377" s="103">
        <v>1.788E-2</v>
      </c>
      <c r="J4377" s="103">
        <v>2.0119999999999999E-2</v>
      </c>
      <c r="K4377" s="103">
        <v>2.1878999999999999E-2</v>
      </c>
      <c r="L4377" s="94"/>
    </row>
    <row r="4378" spans="4:12" ht="15.75" customHeight="1" x14ac:dyDescent="0.25">
      <c r="D4378" s="33"/>
      <c r="E4378" s="33"/>
      <c r="F4378" s="81">
        <v>42906</v>
      </c>
      <c r="G4378" s="103">
        <v>1.3439000000000001E-2</v>
      </c>
      <c r="H4378" s="103">
        <v>1.4973E-2</v>
      </c>
      <c r="I4378" s="103">
        <v>1.7632000000000002E-2</v>
      </c>
      <c r="J4378" s="103">
        <v>1.9806000000000001E-2</v>
      </c>
      <c r="K4378" s="103">
        <v>2.1564999999999997E-2</v>
      </c>
      <c r="L4378" s="94"/>
    </row>
    <row r="4379" spans="4:12" ht="15.75" customHeight="1" x14ac:dyDescent="0.25">
      <c r="D4379" s="33"/>
      <c r="E4379" s="33"/>
      <c r="F4379" s="81">
        <v>42907</v>
      </c>
      <c r="G4379" s="103">
        <v>1.3481E-2</v>
      </c>
      <c r="H4379" s="103">
        <v>1.4973E-2</v>
      </c>
      <c r="I4379" s="103">
        <v>1.7731E-2</v>
      </c>
      <c r="J4379" s="103">
        <v>1.9927E-2</v>
      </c>
      <c r="K4379" s="103">
        <v>2.1634E-2</v>
      </c>
      <c r="L4379" s="94"/>
    </row>
    <row r="4380" spans="4:12" ht="15.75" customHeight="1" x14ac:dyDescent="0.25">
      <c r="D4380" s="33"/>
      <c r="E4380" s="33"/>
      <c r="F4380" s="81">
        <v>42908</v>
      </c>
      <c r="G4380" s="103">
        <v>1.3401000000000001E-2</v>
      </c>
      <c r="H4380" s="103">
        <v>1.4811000000000001E-2</v>
      </c>
      <c r="I4380" s="103">
        <v>1.7582E-2</v>
      </c>
      <c r="J4380" s="103">
        <v>1.9781E-2</v>
      </c>
      <c r="K4380" s="103">
        <v>2.1477E-2</v>
      </c>
      <c r="L4380" s="94"/>
    </row>
    <row r="4381" spans="4:12" ht="15.75" customHeight="1" x14ac:dyDescent="0.25">
      <c r="D4381" s="33"/>
      <c r="E4381" s="33"/>
      <c r="F4381" s="81">
        <v>42909</v>
      </c>
      <c r="G4381" s="103">
        <v>1.3404000000000001E-2</v>
      </c>
      <c r="H4381" s="103">
        <v>1.4783999999999999E-2</v>
      </c>
      <c r="I4381" s="103">
        <v>1.7565000000000001E-2</v>
      </c>
      <c r="J4381" s="103">
        <v>1.9732E-2</v>
      </c>
      <c r="K4381" s="103">
        <v>2.1423000000000001E-2</v>
      </c>
      <c r="L4381" s="94"/>
    </row>
    <row r="4382" spans="4:12" ht="15.75" customHeight="1" x14ac:dyDescent="0.25">
      <c r="D4382" s="33"/>
      <c r="E4382" s="33"/>
      <c r="F4382" s="81">
        <v>42912</v>
      </c>
      <c r="G4382" s="103">
        <v>1.3323E-2</v>
      </c>
      <c r="H4382" s="103">
        <v>1.4782999999999999E-2</v>
      </c>
      <c r="I4382" s="103">
        <v>1.7565000000000001E-2</v>
      </c>
      <c r="J4382" s="103">
        <v>1.9684E-2</v>
      </c>
      <c r="K4382" s="103">
        <v>2.137E-2</v>
      </c>
      <c r="L4382" s="94"/>
    </row>
    <row r="4383" spans="4:12" ht="15.75" customHeight="1" x14ac:dyDescent="0.25">
      <c r="D4383" s="33"/>
      <c r="E4383" s="33"/>
      <c r="F4383" s="81">
        <v>42913</v>
      </c>
      <c r="G4383" s="103">
        <v>1.3691999999999999E-2</v>
      </c>
      <c r="H4383" s="103">
        <v>1.5188999999999999E-2</v>
      </c>
      <c r="I4383" s="103">
        <v>1.8115000000000003E-2</v>
      </c>
      <c r="J4383" s="103">
        <v>2.0388000000000003E-2</v>
      </c>
      <c r="K4383" s="103">
        <v>2.2050999999999998E-2</v>
      </c>
      <c r="L4383" s="94"/>
    </row>
    <row r="4384" spans="4:12" ht="15.75" customHeight="1" x14ac:dyDescent="0.25">
      <c r="D4384" s="33"/>
      <c r="E4384" s="33"/>
      <c r="F4384" s="81">
        <v>42914</v>
      </c>
      <c r="G4384" s="103">
        <v>1.3533E-2</v>
      </c>
      <c r="H4384" s="103">
        <v>1.5025999999999999E-2</v>
      </c>
      <c r="I4384" s="103">
        <v>1.8206E-2</v>
      </c>
      <c r="J4384" s="103">
        <v>2.0461E-2</v>
      </c>
      <c r="K4384" s="103">
        <v>2.2279E-2</v>
      </c>
      <c r="L4384" s="94"/>
    </row>
    <row r="4385" spans="4:12" ht="15.75" customHeight="1" x14ac:dyDescent="0.25">
      <c r="D4385" s="33"/>
      <c r="E4385" s="33"/>
      <c r="F4385" s="81">
        <v>42915</v>
      </c>
      <c r="G4385" s="103">
        <v>1.3691999999999999E-2</v>
      </c>
      <c r="H4385" s="103">
        <v>1.5243E-2</v>
      </c>
      <c r="I4385" s="103">
        <v>1.8502000000000001E-2</v>
      </c>
      <c r="J4385" s="103">
        <v>2.0989000000000001E-2</v>
      </c>
      <c r="K4385" s="103">
        <v>2.2665999999999999E-2</v>
      </c>
      <c r="L4385" s="94"/>
    </row>
    <row r="4386" spans="4:12" ht="15.75" customHeight="1" x14ac:dyDescent="0.25">
      <c r="D4386" s="33"/>
      <c r="E4386" s="33"/>
      <c r="F4386" s="81">
        <v>42916</v>
      </c>
      <c r="G4386" s="103">
        <v>1.3816999999999999E-2</v>
      </c>
      <c r="H4386" s="103">
        <v>1.5461000000000001E-2</v>
      </c>
      <c r="I4386" s="103">
        <v>1.8884000000000001E-2</v>
      </c>
      <c r="J4386" s="103">
        <v>2.1402000000000001E-2</v>
      </c>
      <c r="K4386" s="103">
        <v>2.3037000000000002E-2</v>
      </c>
      <c r="L4386" s="94"/>
    </row>
    <row r="4387" spans="4:12" ht="15.75" customHeight="1" x14ac:dyDescent="0.25">
      <c r="D4387" s="33"/>
      <c r="E4387" s="33"/>
      <c r="F4387" s="81">
        <v>42919</v>
      </c>
      <c r="G4387" s="103">
        <v>1.4100999999999999E-2</v>
      </c>
      <c r="H4387" s="103">
        <v>1.5844E-2</v>
      </c>
      <c r="I4387" s="103">
        <v>1.9316E-2</v>
      </c>
      <c r="J4387" s="103">
        <v>2.1890999999999997E-2</v>
      </c>
      <c r="K4387" s="103">
        <v>2.3498999999999999E-2</v>
      </c>
      <c r="L4387" s="94"/>
    </row>
    <row r="4388" spans="4:12" ht="15.75" customHeight="1" x14ac:dyDescent="0.25">
      <c r="D4388" s="33"/>
      <c r="E4388" s="33"/>
      <c r="F4388" s="81">
        <v>42921</v>
      </c>
      <c r="G4388" s="103">
        <v>1.4022E-2</v>
      </c>
      <c r="H4388" s="103">
        <v>1.5762999999999999E-2</v>
      </c>
      <c r="I4388" s="103">
        <v>1.9133999999999998E-2</v>
      </c>
      <c r="J4388" s="103">
        <v>2.1623E-2</v>
      </c>
      <c r="K4388" s="103">
        <v>2.3231999999999999E-2</v>
      </c>
      <c r="L4388" s="94"/>
    </row>
    <row r="4389" spans="4:12" ht="15.75" customHeight="1" x14ac:dyDescent="0.25">
      <c r="D4389" s="33"/>
      <c r="E4389" s="33"/>
      <c r="F4389" s="81">
        <v>42922</v>
      </c>
      <c r="G4389" s="103">
        <v>1.3944000000000002E-2</v>
      </c>
      <c r="H4389" s="103">
        <v>1.5872999999999998E-2</v>
      </c>
      <c r="I4389" s="103">
        <v>1.9351E-2</v>
      </c>
      <c r="J4389" s="103">
        <v>2.1989999999999999E-2</v>
      </c>
      <c r="K4389" s="103">
        <v>2.3658999999999999E-2</v>
      </c>
      <c r="L4389" s="94"/>
    </row>
    <row r="4390" spans="4:12" ht="15.75" customHeight="1" x14ac:dyDescent="0.25">
      <c r="D4390" s="33"/>
      <c r="E4390" s="33"/>
      <c r="F4390" s="81">
        <v>42923</v>
      </c>
      <c r="G4390" s="103">
        <v>1.3990000000000001E-2</v>
      </c>
      <c r="H4390" s="103">
        <v>1.5901999999999999E-2</v>
      </c>
      <c r="I4390" s="103">
        <v>1.9470000000000001E-2</v>
      </c>
      <c r="J4390" s="103">
        <v>2.2162999999999999E-2</v>
      </c>
      <c r="K4390" s="103">
        <v>2.3856000000000002E-2</v>
      </c>
      <c r="L4390" s="94"/>
    </row>
    <row r="4391" spans="4:12" ht="15.75" customHeight="1" x14ac:dyDescent="0.25">
      <c r="D4391" s="33"/>
      <c r="E4391" s="33"/>
      <c r="F4391" s="81">
        <v>42926</v>
      </c>
      <c r="G4391" s="103">
        <v>1.383E-2</v>
      </c>
      <c r="H4391" s="103">
        <v>1.5738000000000002E-2</v>
      </c>
      <c r="I4391" s="103">
        <v>1.9320999999999998E-2</v>
      </c>
      <c r="J4391" s="103">
        <v>2.1968000000000001E-2</v>
      </c>
      <c r="K4391" s="103">
        <v>2.3730000000000001E-2</v>
      </c>
      <c r="L4391" s="94"/>
    </row>
    <row r="4392" spans="4:12" ht="15.75" customHeight="1" x14ac:dyDescent="0.25">
      <c r="D4392" s="33"/>
      <c r="E4392" s="33"/>
      <c r="F4392" s="81">
        <v>42927</v>
      </c>
      <c r="G4392" s="103">
        <v>1.3750999999999999E-2</v>
      </c>
      <c r="H4392" s="103">
        <v>1.5520000000000001E-2</v>
      </c>
      <c r="I4392" s="103">
        <v>1.9155999999999999E-2</v>
      </c>
      <c r="J4392" s="103">
        <v>2.1821999999999998E-2</v>
      </c>
      <c r="K4392" s="103">
        <v>2.3605000000000001E-2</v>
      </c>
      <c r="L4392" s="94"/>
    </row>
    <row r="4393" spans="4:12" ht="15.75" customHeight="1" x14ac:dyDescent="0.25">
      <c r="D4393" s="33"/>
      <c r="E4393" s="33"/>
      <c r="F4393" s="81">
        <v>42928</v>
      </c>
      <c r="G4393" s="103">
        <v>1.3429E-2</v>
      </c>
      <c r="H4393" s="103">
        <v>1.5375000000000002E-2</v>
      </c>
      <c r="I4393" s="103">
        <v>1.8741000000000001E-2</v>
      </c>
      <c r="J4393" s="103">
        <v>2.1333999999999999E-2</v>
      </c>
      <c r="K4393" s="103">
        <v>2.3177E-2</v>
      </c>
      <c r="L4393" s="94"/>
    </row>
    <row r="4394" spans="4:12" ht="15.75" customHeight="1" x14ac:dyDescent="0.25">
      <c r="D4394" s="33"/>
      <c r="E4394" s="33"/>
      <c r="F4394" s="81">
        <v>42929</v>
      </c>
      <c r="G4394" s="103">
        <v>1.3632999999999999E-2</v>
      </c>
      <c r="H4394" s="103">
        <v>1.559E-2</v>
      </c>
      <c r="I4394" s="103">
        <v>1.8908000000000001E-2</v>
      </c>
      <c r="J4394" s="103">
        <v>2.1554000000000004E-2</v>
      </c>
      <c r="K4394" s="103">
        <v>2.3444E-2</v>
      </c>
      <c r="L4394" s="94"/>
    </row>
    <row r="4395" spans="4:12" ht="15.75" customHeight="1" x14ac:dyDescent="0.25">
      <c r="D4395" s="33"/>
      <c r="E4395" s="33"/>
      <c r="F4395" s="81">
        <v>42930</v>
      </c>
      <c r="G4395" s="103">
        <v>1.3555999999999999E-2</v>
      </c>
      <c r="H4395" s="103">
        <v>1.5455000000000002E-2</v>
      </c>
      <c r="I4395" s="103">
        <v>1.866E-2</v>
      </c>
      <c r="J4395" s="103">
        <v>2.1360000000000001E-2</v>
      </c>
      <c r="K4395" s="103">
        <v>2.3318999999999999E-2</v>
      </c>
      <c r="L4395" s="94"/>
    </row>
    <row r="4396" spans="4:12" ht="15.75" customHeight="1" x14ac:dyDescent="0.25">
      <c r="D4396" s="33"/>
      <c r="E4396" s="33"/>
      <c r="F4396" s="81">
        <v>42933</v>
      </c>
      <c r="G4396" s="103">
        <v>1.3557E-2</v>
      </c>
      <c r="H4396" s="103">
        <v>1.5402000000000001E-2</v>
      </c>
      <c r="I4396" s="103">
        <v>1.8593999999999999E-2</v>
      </c>
      <c r="J4396" s="103">
        <v>2.1214E-2</v>
      </c>
      <c r="K4396" s="103">
        <v>2.3140999999999998E-2</v>
      </c>
      <c r="L4396" s="94"/>
    </row>
    <row r="4397" spans="4:12" ht="15.75" customHeight="1" x14ac:dyDescent="0.25">
      <c r="D4397" s="33"/>
      <c r="E4397" s="33"/>
      <c r="F4397" s="81">
        <v>42934</v>
      </c>
      <c r="G4397" s="103">
        <v>1.3476999999999999E-2</v>
      </c>
      <c r="H4397" s="103">
        <v>1.5161000000000001E-2</v>
      </c>
      <c r="I4397" s="103">
        <v>1.8128999999999999E-2</v>
      </c>
      <c r="J4397" s="103">
        <v>2.0678000000000002E-2</v>
      </c>
      <c r="K4397" s="103">
        <v>2.2589999999999999E-2</v>
      </c>
      <c r="L4397" s="94"/>
    </row>
    <row r="4398" spans="4:12" ht="15.75" customHeight="1" x14ac:dyDescent="0.25">
      <c r="D4398" s="33"/>
      <c r="E4398" s="33"/>
      <c r="F4398" s="81">
        <v>42935</v>
      </c>
      <c r="G4398" s="103">
        <v>1.3560000000000001E-2</v>
      </c>
      <c r="H4398" s="103">
        <v>1.5215000000000001E-2</v>
      </c>
      <c r="I4398" s="103">
        <v>1.8245999999999998E-2</v>
      </c>
      <c r="J4398" s="103">
        <v>2.0825E-2</v>
      </c>
      <c r="K4398" s="103">
        <v>2.2696000000000001E-2</v>
      </c>
      <c r="L4398" s="94"/>
    </row>
    <row r="4399" spans="4:12" ht="15.75" customHeight="1" x14ac:dyDescent="0.25">
      <c r="D4399" s="33"/>
      <c r="E4399" s="33"/>
      <c r="F4399" s="81">
        <v>42936</v>
      </c>
      <c r="G4399" s="103">
        <v>1.3521E-2</v>
      </c>
      <c r="H4399" s="103">
        <v>1.508E-2</v>
      </c>
      <c r="I4399" s="103">
        <v>1.8180000000000002E-2</v>
      </c>
      <c r="J4399" s="103">
        <v>2.0728E-2</v>
      </c>
      <c r="K4399" s="103">
        <v>2.2589000000000001E-2</v>
      </c>
      <c r="L4399" s="94"/>
    </row>
    <row r="4400" spans="4:12" ht="15.75" customHeight="1" x14ac:dyDescent="0.25">
      <c r="D4400" s="33"/>
      <c r="E4400" s="33"/>
      <c r="F4400" s="81">
        <v>42937</v>
      </c>
      <c r="G4400" s="103">
        <v>1.3402000000000001E-2</v>
      </c>
      <c r="H4400" s="103">
        <v>1.4945999999999999E-2</v>
      </c>
      <c r="I4400" s="103">
        <v>1.8030999999999998E-2</v>
      </c>
      <c r="J4400" s="103">
        <v>2.0485000000000003E-2</v>
      </c>
      <c r="K4400" s="103">
        <v>2.2374999999999999E-2</v>
      </c>
      <c r="L4400" s="94"/>
    </row>
    <row r="4401" spans="4:12" ht="15.75" customHeight="1" x14ac:dyDescent="0.25">
      <c r="D4401" s="33"/>
      <c r="E4401" s="33"/>
      <c r="F4401" s="81">
        <v>42940</v>
      </c>
      <c r="G4401" s="103">
        <v>1.3567000000000001E-2</v>
      </c>
      <c r="H4401" s="103">
        <v>1.5106999999999999E-2</v>
      </c>
      <c r="I4401" s="103">
        <v>1.8213999999999998E-2</v>
      </c>
      <c r="J4401" s="103">
        <v>2.068E-2</v>
      </c>
      <c r="K4401" s="103">
        <v>2.2551999999999999E-2</v>
      </c>
      <c r="L4401" s="94"/>
    </row>
    <row r="4402" spans="4:12" ht="15.75" customHeight="1" x14ac:dyDescent="0.25">
      <c r="D4402" s="33"/>
      <c r="E4402" s="33"/>
      <c r="F4402" s="81">
        <v>42941</v>
      </c>
      <c r="G4402" s="103">
        <v>1.3899E-2</v>
      </c>
      <c r="H4402" s="103">
        <v>1.5566999999999999E-2</v>
      </c>
      <c r="I4402" s="103">
        <v>1.89E-2</v>
      </c>
      <c r="J4402" s="103">
        <v>2.1486999999999999E-2</v>
      </c>
      <c r="K4402" s="103">
        <v>2.3354E-2</v>
      </c>
      <c r="L4402" s="94"/>
    </row>
    <row r="4403" spans="4:12" ht="15.75" customHeight="1" x14ac:dyDescent="0.25">
      <c r="D4403" s="33"/>
      <c r="E4403" s="33"/>
      <c r="F4403" s="81">
        <v>42942</v>
      </c>
      <c r="G4403" s="103">
        <v>1.3551000000000001E-2</v>
      </c>
      <c r="H4403" s="103">
        <v>1.5053E-2</v>
      </c>
      <c r="I4403" s="103">
        <v>1.8265E-2</v>
      </c>
      <c r="J4403" s="103">
        <v>2.0924000000000002E-2</v>
      </c>
      <c r="K4403" s="103">
        <v>2.2872E-2</v>
      </c>
      <c r="L4403" s="94"/>
    </row>
    <row r="4404" spans="4:12" ht="15.75" customHeight="1" x14ac:dyDescent="0.25">
      <c r="D4404" s="33"/>
      <c r="E4404" s="33"/>
      <c r="F4404" s="81">
        <v>42943</v>
      </c>
      <c r="G4404" s="103">
        <v>1.3630999999999999E-2</v>
      </c>
      <c r="H4404" s="103">
        <v>1.5188999999999999E-2</v>
      </c>
      <c r="I4404" s="103">
        <v>1.8520000000000002E-2</v>
      </c>
      <c r="J4404" s="103">
        <v>2.1168999999999997E-2</v>
      </c>
      <c r="K4404" s="103">
        <v>2.3102999999999999E-2</v>
      </c>
      <c r="L4404" s="94"/>
    </row>
    <row r="4405" spans="4:12" ht="15.75" customHeight="1" x14ac:dyDescent="0.25">
      <c r="D4405" s="33"/>
      <c r="E4405" s="33"/>
      <c r="F4405" s="81">
        <v>42944</v>
      </c>
      <c r="G4405" s="103">
        <v>1.3472E-2</v>
      </c>
      <c r="H4405" s="103">
        <v>1.5025999999999999E-2</v>
      </c>
      <c r="I4405" s="103">
        <v>1.8339000000000001E-2</v>
      </c>
      <c r="J4405" s="103">
        <v>2.1009000000000003E-2</v>
      </c>
      <c r="K4405" s="103">
        <v>2.2889E-2</v>
      </c>
      <c r="L4405" s="94"/>
    </row>
    <row r="4406" spans="4:12" ht="15.75" customHeight="1" x14ac:dyDescent="0.25">
      <c r="D4406" s="33"/>
      <c r="E4406" s="33"/>
      <c r="F4406" s="81">
        <v>42947</v>
      </c>
      <c r="G4406" s="103">
        <v>1.3491E-2</v>
      </c>
      <c r="H4406" s="103">
        <v>1.5081000000000001E-2</v>
      </c>
      <c r="I4406" s="103">
        <v>1.8355999999999997E-2</v>
      </c>
      <c r="J4406" s="103">
        <v>2.1128999999999998E-2</v>
      </c>
      <c r="K4406" s="103">
        <v>2.2942000000000001E-2</v>
      </c>
      <c r="L4406" s="94"/>
    </row>
    <row r="4407" spans="4:12" ht="15.75" customHeight="1" x14ac:dyDescent="0.25">
      <c r="D4407" s="33"/>
      <c r="E4407" s="33"/>
      <c r="F4407" s="81">
        <v>42948</v>
      </c>
      <c r="G4407" s="103">
        <v>1.3410999999999999E-2</v>
      </c>
      <c r="H4407" s="103">
        <v>1.4891000000000001E-2</v>
      </c>
      <c r="I4407" s="103">
        <v>1.7994E-2</v>
      </c>
      <c r="J4407" s="103">
        <v>2.0670999999999998E-2</v>
      </c>
      <c r="K4407" s="103">
        <v>2.2532E-2</v>
      </c>
      <c r="L4407" s="94"/>
    </row>
    <row r="4408" spans="4:12" ht="15.75" customHeight="1" x14ac:dyDescent="0.25">
      <c r="D4408" s="33"/>
      <c r="E4408" s="33"/>
      <c r="F4408" s="81">
        <v>42949</v>
      </c>
      <c r="G4408" s="103">
        <v>1.359E-2</v>
      </c>
      <c r="H4408" s="103">
        <v>1.5081000000000001E-2</v>
      </c>
      <c r="I4408" s="103">
        <v>1.8255999999999998E-2</v>
      </c>
      <c r="J4408" s="103">
        <v>2.0888E-2</v>
      </c>
      <c r="K4408" s="103">
        <v>2.2709999999999998E-2</v>
      </c>
      <c r="L4408" s="94"/>
    </row>
    <row r="4409" spans="4:12" ht="15.75" customHeight="1" x14ac:dyDescent="0.25">
      <c r="D4409" s="33"/>
      <c r="E4409" s="33"/>
      <c r="F4409" s="81">
        <v>42950</v>
      </c>
      <c r="G4409" s="103">
        <v>1.3389999999999999E-2</v>
      </c>
      <c r="H4409" s="103">
        <v>1.4780999999999999E-2</v>
      </c>
      <c r="I4409" s="103">
        <v>1.7878999999999999E-2</v>
      </c>
      <c r="J4409" s="103">
        <v>2.043E-2</v>
      </c>
      <c r="K4409" s="103">
        <v>2.2211999999999999E-2</v>
      </c>
      <c r="L4409" s="94"/>
    </row>
    <row r="4410" spans="4:12" ht="15.75" customHeight="1" x14ac:dyDescent="0.25">
      <c r="D4410" s="33"/>
      <c r="E4410" s="33"/>
      <c r="F4410" s="81">
        <v>42951</v>
      </c>
      <c r="G4410" s="103">
        <v>1.3509E-2</v>
      </c>
      <c r="H4410" s="103">
        <v>1.5025999999999999E-2</v>
      </c>
      <c r="I4410" s="103">
        <v>1.8157E-2</v>
      </c>
      <c r="J4410" s="103">
        <v>2.0766E-2</v>
      </c>
      <c r="K4410" s="103">
        <v>2.2620000000000001E-2</v>
      </c>
      <c r="L4410" s="94"/>
    </row>
    <row r="4411" spans="4:12" ht="15.75" customHeight="1" x14ac:dyDescent="0.25">
      <c r="D4411" s="33"/>
      <c r="E4411" s="33"/>
      <c r="F4411" s="81">
        <v>42954</v>
      </c>
      <c r="G4411" s="103">
        <v>1.3509E-2</v>
      </c>
      <c r="H4411" s="103">
        <v>1.5025999999999999E-2</v>
      </c>
      <c r="I4411" s="103">
        <v>1.8106999999999998E-2</v>
      </c>
      <c r="J4411" s="103">
        <v>2.0694000000000001E-2</v>
      </c>
      <c r="K4411" s="103">
        <v>2.2530000000000001E-2</v>
      </c>
      <c r="L4411" s="94"/>
    </row>
    <row r="4412" spans="4:12" ht="15.75" customHeight="1" x14ac:dyDescent="0.25">
      <c r="D4412" s="33"/>
      <c r="E4412" s="33"/>
      <c r="F4412" s="81">
        <v>42955</v>
      </c>
      <c r="G4412" s="103">
        <v>1.3507999999999999E-2</v>
      </c>
      <c r="H4412" s="103">
        <v>1.4943999999999999E-2</v>
      </c>
      <c r="I4412" s="103">
        <v>1.8172000000000001E-2</v>
      </c>
      <c r="J4412" s="103">
        <v>2.0766E-2</v>
      </c>
      <c r="K4412" s="103">
        <v>2.2618999999999997E-2</v>
      </c>
      <c r="L4412" s="94"/>
    </row>
    <row r="4413" spans="4:12" ht="15.75" customHeight="1" x14ac:dyDescent="0.25">
      <c r="D4413" s="33"/>
      <c r="E4413" s="33"/>
      <c r="F4413" s="81">
        <v>42956</v>
      </c>
      <c r="G4413" s="103">
        <v>1.3387E-2</v>
      </c>
      <c r="H4413" s="103">
        <v>1.5026999999999999E-2</v>
      </c>
      <c r="I4413" s="103">
        <v>1.804E-2</v>
      </c>
      <c r="J4413" s="103">
        <v>2.0621E-2</v>
      </c>
      <c r="K4413" s="103">
        <v>2.2475999999999999E-2</v>
      </c>
      <c r="L4413" s="94"/>
    </row>
    <row r="4414" spans="4:12" ht="15.75" customHeight="1" x14ac:dyDescent="0.25">
      <c r="D4414" s="33"/>
      <c r="E4414" s="33"/>
      <c r="F4414" s="81">
        <v>42957</v>
      </c>
      <c r="G4414" s="103">
        <v>1.3246000000000001E-2</v>
      </c>
      <c r="H4414" s="103">
        <v>1.4813E-2</v>
      </c>
      <c r="I4414" s="103">
        <v>1.7710999999999998E-2</v>
      </c>
      <c r="J4414" s="103">
        <v>2.0139000000000001E-2</v>
      </c>
      <c r="K4414" s="103">
        <v>2.1974999999999998E-2</v>
      </c>
      <c r="L4414" s="94"/>
    </row>
    <row r="4415" spans="4:12" ht="15.75" customHeight="1" x14ac:dyDescent="0.25">
      <c r="D4415" s="33"/>
      <c r="E4415" s="33"/>
      <c r="F4415" s="81">
        <v>42958</v>
      </c>
      <c r="G4415" s="103">
        <v>1.294E-2</v>
      </c>
      <c r="H4415" s="103">
        <v>1.4466000000000001E-2</v>
      </c>
      <c r="I4415" s="103">
        <v>1.7429E-2</v>
      </c>
      <c r="J4415" s="103">
        <v>2.0017E-2</v>
      </c>
      <c r="K4415" s="103">
        <v>2.1888000000000001E-2</v>
      </c>
      <c r="L4415" s="94"/>
    </row>
    <row r="4416" spans="4:12" ht="15.75" customHeight="1" x14ac:dyDescent="0.25">
      <c r="D4416" s="33"/>
      <c r="E4416" s="33"/>
      <c r="F4416" s="81">
        <v>42961</v>
      </c>
      <c r="G4416" s="103">
        <v>1.3182000000000001E-2</v>
      </c>
      <c r="H4416" s="103">
        <v>1.4733000000000001E-2</v>
      </c>
      <c r="I4416" s="103">
        <v>1.7691999999999999E-2</v>
      </c>
      <c r="J4416" s="103">
        <v>2.0330000000000001E-2</v>
      </c>
      <c r="K4416" s="103">
        <v>2.2185E-2</v>
      </c>
      <c r="L4416" s="94"/>
    </row>
    <row r="4417" spans="4:12" ht="15.75" customHeight="1" x14ac:dyDescent="0.25">
      <c r="D4417" s="33"/>
      <c r="E4417" s="33"/>
      <c r="F4417" s="81">
        <v>42962</v>
      </c>
      <c r="G4417" s="103">
        <v>1.3465E-2</v>
      </c>
      <c r="H4417" s="103">
        <v>1.5161000000000001E-2</v>
      </c>
      <c r="I4417" s="103">
        <v>1.8252999999999998E-2</v>
      </c>
      <c r="J4417" s="103">
        <v>2.0886000000000002E-2</v>
      </c>
      <c r="K4417" s="103">
        <v>2.2728000000000002E-2</v>
      </c>
      <c r="L4417" s="94"/>
    </row>
    <row r="4418" spans="4:12" ht="15.75" customHeight="1" x14ac:dyDescent="0.25">
      <c r="D4418" s="33"/>
      <c r="E4418" s="33"/>
      <c r="F4418" s="81">
        <v>42963</v>
      </c>
      <c r="G4418" s="103">
        <v>1.3261E-2</v>
      </c>
      <c r="H4418" s="103">
        <v>1.4839E-2</v>
      </c>
      <c r="I4418" s="103">
        <v>1.7805999999999999E-2</v>
      </c>
      <c r="J4418" s="103">
        <v>2.0353E-2</v>
      </c>
      <c r="K4418" s="103">
        <v>2.222E-2</v>
      </c>
      <c r="L4418" s="94"/>
    </row>
    <row r="4419" spans="4:12" ht="15.75" customHeight="1" x14ac:dyDescent="0.25">
      <c r="D4419" s="33"/>
      <c r="E4419" s="33"/>
      <c r="F4419" s="81">
        <v>42964</v>
      </c>
      <c r="G4419" s="103">
        <v>1.2956000000000001E-2</v>
      </c>
      <c r="H4419" s="103">
        <v>1.4571000000000001E-2</v>
      </c>
      <c r="I4419" s="103">
        <v>1.7492000000000001E-2</v>
      </c>
      <c r="J4419" s="103">
        <v>1.9991000000000002E-2</v>
      </c>
      <c r="K4419" s="103">
        <v>2.1852999999999997E-2</v>
      </c>
      <c r="L4419" s="94"/>
    </row>
    <row r="4420" spans="4:12" ht="15.75" customHeight="1" x14ac:dyDescent="0.25">
      <c r="D4420" s="33"/>
      <c r="E4420" s="33"/>
      <c r="F4420" s="81">
        <v>42965</v>
      </c>
      <c r="G4420" s="103">
        <v>1.3054E-2</v>
      </c>
      <c r="H4420" s="103">
        <v>1.4570000000000001E-2</v>
      </c>
      <c r="I4420" s="103">
        <v>1.7589E-2</v>
      </c>
      <c r="J4420" s="103">
        <v>2.0062000000000003E-2</v>
      </c>
      <c r="K4420" s="103">
        <v>2.1939E-2</v>
      </c>
      <c r="L4420" s="94"/>
    </row>
    <row r="4421" spans="4:12" ht="15.75" customHeight="1" x14ac:dyDescent="0.25">
      <c r="D4421" s="33"/>
      <c r="E4421" s="33"/>
      <c r="F4421" s="81">
        <v>42968</v>
      </c>
      <c r="G4421" s="103">
        <v>1.3011999999999999E-2</v>
      </c>
      <c r="H4421" s="103">
        <v>1.4489E-2</v>
      </c>
      <c r="I4421" s="103">
        <v>1.7506000000000001E-2</v>
      </c>
      <c r="J4421" s="103">
        <v>1.9941E-2</v>
      </c>
      <c r="K4421" s="103">
        <v>2.1817000000000003E-2</v>
      </c>
      <c r="L4421" s="94"/>
    </row>
    <row r="4422" spans="4:12" ht="15.75" customHeight="1" x14ac:dyDescent="0.25">
      <c r="D4422" s="33"/>
      <c r="E4422" s="33"/>
      <c r="F4422" s="81">
        <v>42969</v>
      </c>
      <c r="G4422" s="103">
        <v>1.3216E-2</v>
      </c>
      <c r="H4422" s="103">
        <v>1.4731000000000001E-2</v>
      </c>
      <c r="I4422" s="103">
        <v>1.7836000000000001E-2</v>
      </c>
      <c r="J4422" s="103">
        <v>2.0278999999999998E-2</v>
      </c>
      <c r="K4422" s="103">
        <v>2.2130999999999998E-2</v>
      </c>
      <c r="L4422" s="94"/>
    </row>
    <row r="4423" spans="4:12" ht="15.75" customHeight="1" x14ac:dyDescent="0.25">
      <c r="D4423" s="33"/>
      <c r="E4423" s="33"/>
      <c r="F4423" s="81">
        <v>42970</v>
      </c>
      <c r="G4423" s="103">
        <v>1.3051E-2</v>
      </c>
      <c r="H4423" s="103">
        <v>1.4434000000000001E-2</v>
      </c>
      <c r="I4423" s="103">
        <v>1.7437999999999999E-2</v>
      </c>
      <c r="J4423" s="103">
        <v>1.9820000000000001E-2</v>
      </c>
      <c r="K4423" s="103">
        <v>2.1659999999999999E-2</v>
      </c>
      <c r="L4423" s="94"/>
    </row>
    <row r="4424" spans="4:12" ht="15.75" customHeight="1" x14ac:dyDescent="0.25">
      <c r="D4424" s="33"/>
      <c r="E4424" s="33"/>
      <c r="F4424" s="81">
        <v>42971</v>
      </c>
      <c r="G4424" s="103">
        <v>1.3297000000000002E-2</v>
      </c>
      <c r="H4424" s="103">
        <v>1.4702999999999999E-2</v>
      </c>
      <c r="I4424" s="103">
        <v>1.7752E-2</v>
      </c>
      <c r="J4424" s="103">
        <v>2.0133000000000002E-2</v>
      </c>
      <c r="K4424" s="103">
        <v>2.1939E-2</v>
      </c>
      <c r="L4424" s="94"/>
    </row>
    <row r="4425" spans="4:12" ht="15.75" customHeight="1" x14ac:dyDescent="0.25">
      <c r="D4425" s="33"/>
      <c r="E4425" s="33"/>
      <c r="F4425" s="81">
        <v>42972</v>
      </c>
      <c r="G4425" s="103">
        <v>1.3314999999999999E-2</v>
      </c>
      <c r="H4425" s="103">
        <v>1.4621E-2</v>
      </c>
      <c r="I4425" s="103">
        <v>1.7568E-2</v>
      </c>
      <c r="J4425" s="103">
        <v>1.9890000000000001E-2</v>
      </c>
      <c r="K4425" s="103">
        <v>2.1659000000000001E-2</v>
      </c>
      <c r="L4425" s="94"/>
    </row>
    <row r="4426" spans="4:12" ht="15.75" customHeight="1" x14ac:dyDescent="0.25">
      <c r="D4426" s="33"/>
      <c r="E4426" s="33"/>
      <c r="F4426" s="81">
        <v>42975</v>
      </c>
      <c r="G4426" s="103">
        <v>1.3252999999999999E-2</v>
      </c>
      <c r="H4426" s="103">
        <v>1.4513E-2</v>
      </c>
      <c r="I4426" s="103">
        <v>1.7402000000000001E-2</v>
      </c>
      <c r="J4426" s="103">
        <v>1.9769000000000002E-2</v>
      </c>
      <c r="K4426" s="103">
        <v>2.1570999999999996E-2</v>
      </c>
      <c r="L4426" s="94"/>
    </row>
    <row r="4427" spans="4:12" ht="15.75" customHeight="1" x14ac:dyDescent="0.25">
      <c r="D4427" s="33"/>
      <c r="E4427" s="33"/>
      <c r="F4427" s="81">
        <v>42976</v>
      </c>
      <c r="G4427" s="103">
        <v>1.3154999999999998E-2</v>
      </c>
      <c r="H4427" s="103">
        <v>1.4215E-2</v>
      </c>
      <c r="I4427" s="103">
        <v>1.7035999999999999E-2</v>
      </c>
      <c r="J4427" s="103">
        <v>1.9455E-2</v>
      </c>
      <c r="K4427" s="103">
        <v>2.1291999999999998E-2</v>
      </c>
      <c r="L4427" s="94"/>
    </row>
    <row r="4428" spans="4:12" ht="15.75" customHeight="1" x14ac:dyDescent="0.25">
      <c r="D4428" s="33"/>
      <c r="E4428" s="33"/>
      <c r="F4428" s="81">
        <v>42977</v>
      </c>
      <c r="G4428" s="103">
        <v>1.3254999999999999E-2</v>
      </c>
      <c r="H4428" s="103">
        <v>1.4322E-2</v>
      </c>
      <c r="I4428" s="103">
        <v>1.7166999999999998E-2</v>
      </c>
      <c r="J4428" s="103">
        <v>1.959E-2</v>
      </c>
      <c r="K4428" s="103">
        <v>2.1309000000000002E-2</v>
      </c>
      <c r="L4428" s="94"/>
    </row>
    <row r="4429" spans="4:12" ht="15.75" customHeight="1" x14ac:dyDescent="0.25">
      <c r="D4429" s="33"/>
      <c r="E4429" s="33"/>
      <c r="F4429" s="81">
        <v>42978</v>
      </c>
      <c r="G4429" s="103">
        <v>1.3254999999999999E-2</v>
      </c>
      <c r="H4429" s="103">
        <v>1.4267E-2</v>
      </c>
      <c r="I4429" s="103">
        <v>1.702E-2</v>
      </c>
      <c r="J4429" s="103">
        <v>1.9421999999999998E-2</v>
      </c>
      <c r="K4429" s="103">
        <v>2.1170000000000001E-2</v>
      </c>
      <c r="L4429" s="94"/>
    </row>
    <row r="4430" spans="4:12" ht="15.75" customHeight="1" x14ac:dyDescent="0.25">
      <c r="D4430" s="33"/>
      <c r="E4430" s="33"/>
      <c r="F4430" s="81">
        <v>42979</v>
      </c>
      <c r="G4430" s="103">
        <v>1.3420000000000001E-2</v>
      </c>
      <c r="H4430" s="103">
        <v>1.4591E-2</v>
      </c>
      <c r="I4430" s="103">
        <v>1.7382999999999999E-2</v>
      </c>
      <c r="J4430" s="103">
        <v>1.9928999999999999E-2</v>
      </c>
      <c r="K4430" s="103">
        <v>2.1657000000000003E-2</v>
      </c>
      <c r="L4430" s="94"/>
    </row>
    <row r="4431" spans="4:12" ht="15.75" customHeight="1" x14ac:dyDescent="0.25">
      <c r="D4431" s="33"/>
      <c r="E4431" s="33"/>
      <c r="F4431" s="81">
        <v>42983</v>
      </c>
      <c r="G4431" s="103">
        <v>1.29E-2</v>
      </c>
      <c r="H4431" s="103">
        <v>1.3883000000000001E-2</v>
      </c>
      <c r="I4431" s="103">
        <v>1.6413999999999998E-2</v>
      </c>
      <c r="J4431" s="103">
        <v>1.8894000000000001E-2</v>
      </c>
      <c r="K4431" s="103">
        <v>2.0596E-2</v>
      </c>
      <c r="L4431" s="94"/>
    </row>
    <row r="4432" spans="4:12" ht="15.75" customHeight="1" x14ac:dyDescent="0.25">
      <c r="D4432" s="33"/>
      <c r="E4432" s="33"/>
      <c r="F4432" s="81">
        <v>42984</v>
      </c>
      <c r="G4432" s="103">
        <v>1.3021E-2</v>
      </c>
      <c r="H4432" s="103">
        <v>1.41E-2</v>
      </c>
      <c r="I4432" s="103">
        <v>1.6840999999999998E-2</v>
      </c>
      <c r="J4432" s="103">
        <v>1.9327E-2</v>
      </c>
      <c r="K4432" s="103">
        <v>2.1045999999999999E-2</v>
      </c>
      <c r="L4432" s="94"/>
    </row>
    <row r="4433" spans="4:12" ht="15.75" customHeight="1" x14ac:dyDescent="0.25">
      <c r="D4433" s="33"/>
      <c r="E4433" s="33"/>
      <c r="F4433" s="81">
        <v>42985</v>
      </c>
      <c r="G4433" s="103">
        <v>1.2619999999999999E-2</v>
      </c>
      <c r="H4433" s="103">
        <v>1.3691E-2</v>
      </c>
      <c r="I4433" s="103">
        <v>1.6250000000000001E-2</v>
      </c>
      <c r="J4433" s="103">
        <v>1.8678E-2</v>
      </c>
      <c r="K4433" s="103">
        <v>2.0386999999999999E-2</v>
      </c>
      <c r="L4433" s="94"/>
    </row>
    <row r="4434" spans="4:12" ht="15.75" customHeight="1" x14ac:dyDescent="0.25">
      <c r="D4434" s="33"/>
      <c r="E4434" s="33"/>
      <c r="F4434" s="81">
        <v>42986</v>
      </c>
      <c r="G4434" s="103">
        <v>1.2619999999999999E-2</v>
      </c>
      <c r="H4434" s="103">
        <v>1.3687E-2</v>
      </c>
      <c r="I4434" s="103">
        <v>1.6331999999999999E-2</v>
      </c>
      <c r="J4434" s="103">
        <v>1.8797999999999999E-2</v>
      </c>
      <c r="K4434" s="103">
        <v>2.0507000000000001E-2</v>
      </c>
      <c r="L4434" s="94"/>
    </row>
    <row r="4435" spans="4:12" ht="15.75" customHeight="1" x14ac:dyDescent="0.25">
      <c r="D4435" s="33"/>
      <c r="E4435" s="33"/>
      <c r="F4435" s="81">
        <v>42989</v>
      </c>
      <c r="G4435" s="103">
        <v>1.3186E-2</v>
      </c>
      <c r="H4435" s="103">
        <v>1.4341999999999999E-2</v>
      </c>
      <c r="I4435" s="103">
        <v>1.7090000000000001E-2</v>
      </c>
      <c r="J4435" s="103">
        <v>1.9545E-2</v>
      </c>
      <c r="K4435" s="103">
        <v>2.1305999999999999E-2</v>
      </c>
      <c r="L4435" s="94"/>
    </row>
    <row r="4436" spans="4:12" ht="15.75" customHeight="1" x14ac:dyDescent="0.25">
      <c r="D4436" s="33"/>
      <c r="E4436" s="33"/>
      <c r="F4436" s="81">
        <v>42990</v>
      </c>
      <c r="G4436" s="103">
        <v>1.3348E-2</v>
      </c>
      <c r="H4436" s="103">
        <v>1.4632000000000001E-2</v>
      </c>
      <c r="I4436" s="103">
        <v>1.7454000000000001E-2</v>
      </c>
      <c r="J4436" s="103">
        <v>1.9883999999999999E-2</v>
      </c>
      <c r="K4436" s="103">
        <v>2.1671999999999997E-2</v>
      </c>
      <c r="L4436" s="94"/>
    </row>
    <row r="4437" spans="4:12" ht="15.75" customHeight="1" x14ac:dyDescent="0.25">
      <c r="D4437" s="33"/>
      <c r="E4437" s="33"/>
      <c r="F4437" s="81">
        <v>42991</v>
      </c>
      <c r="G4437" s="103">
        <v>1.3471E-2</v>
      </c>
      <c r="H4437" s="103">
        <v>1.4792000000000001E-2</v>
      </c>
      <c r="I4437" s="103">
        <v>1.7669999999999998E-2</v>
      </c>
      <c r="J4437" s="103">
        <v>2.0030000000000003E-2</v>
      </c>
      <c r="K4437" s="103">
        <v>2.1883E-2</v>
      </c>
      <c r="L4437" s="94"/>
    </row>
    <row r="4438" spans="4:12" ht="15.75" customHeight="1" x14ac:dyDescent="0.25">
      <c r="D4438" s="33"/>
      <c r="E4438" s="33"/>
      <c r="F4438" s="81">
        <v>42992</v>
      </c>
      <c r="G4438" s="103">
        <v>1.3614999999999999E-2</v>
      </c>
      <c r="H4438" s="103">
        <v>1.498E-2</v>
      </c>
      <c r="I4438" s="103">
        <v>1.7769999999999998E-2</v>
      </c>
      <c r="J4438" s="103">
        <v>2.0055E-2</v>
      </c>
      <c r="K4438" s="103">
        <v>2.1846999999999998E-2</v>
      </c>
      <c r="L4438" s="94"/>
    </row>
    <row r="4439" spans="4:12" ht="15.75" customHeight="1" x14ac:dyDescent="0.25">
      <c r="D4439" s="33"/>
      <c r="E4439" s="33"/>
      <c r="F4439" s="81">
        <v>42993</v>
      </c>
      <c r="G4439" s="103">
        <v>1.3803000000000001E-2</v>
      </c>
      <c r="H4439" s="103">
        <v>1.5250999999999999E-2</v>
      </c>
      <c r="I4439" s="103">
        <v>1.8055000000000002E-2</v>
      </c>
      <c r="J4439" s="103">
        <v>2.0323999999999998E-2</v>
      </c>
      <c r="K4439" s="103">
        <v>2.2023000000000001E-2</v>
      </c>
      <c r="L4439" s="94"/>
    </row>
    <row r="4440" spans="4:12" ht="15.75" customHeight="1" x14ac:dyDescent="0.25">
      <c r="D4440" s="33"/>
      <c r="E4440" s="33"/>
      <c r="F4440" s="81">
        <v>42996</v>
      </c>
      <c r="G4440" s="103">
        <v>1.3947000000000001E-2</v>
      </c>
      <c r="H4440" s="103">
        <v>1.5414000000000001E-2</v>
      </c>
      <c r="I4440" s="103">
        <v>1.8255999999999998E-2</v>
      </c>
      <c r="J4440" s="103">
        <v>2.0592000000000003E-2</v>
      </c>
      <c r="K4440" s="103">
        <v>2.2286999999999998E-2</v>
      </c>
      <c r="L4440" s="94"/>
    </row>
    <row r="4441" spans="4:12" ht="15.75" customHeight="1" x14ac:dyDescent="0.25">
      <c r="D4441" s="33"/>
      <c r="E4441" s="33"/>
      <c r="F4441" s="81">
        <v>42997</v>
      </c>
      <c r="G4441" s="103">
        <v>1.4011000000000001E-2</v>
      </c>
      <c r="H4441" s="103">
        <v>1.5443E-2</v>
      </c>
      <c r="I4441" s="103">
        <v>1.8341E-2</v>
      </c>
      <c r="J4441" s="103">
        <v>2.0714999999999997E-2</v>
      </c>
      <c r="K4441" s="103">
        <v>2.2446000000000001E-2</v>
      </c>
      <c r="L4441" s="94"/>
    </row>
    <row r="4442" spans="4:12" ht="15.75" customHeight="1" x14ac:dyDescent="0.25">
      <c r="D4442" s="33"/>
      <c r="E4442" s="33"/>
      <c r="F4442" s="81">
        <v>42998</v>
      </c>
      <c r="G4442" s="103">
        <v>1.4381999999999999E-2</v>
      </c>
      <c r="H4442" s="103">
        <v>1.5875999999999998E-2</v>
      </c>
      <c r="I4442" s="103">
        <v>1.8742999999999999E-2</v>
      </c>
      <c r="J4442" s="103">
        <v>2.1034000000000001E-2</v>
      </c>
      <c r="K4442" s="103">
        <v>2.2675999999999998E-2</v>
      </c>
      <c r="L4442" s="94"/>
    </row>
    <row r="4443" spans="4:12" ht="15.75" customHeight="1" x14ac:dyDescent="0.25">
      <c r="D4443" s="33"/>
      <c r="E4443" s="33"/>
      <c r="F4443" s="81">
        <v>42999</v>
      </c>
      <c r="G4443" s="103">
        <v>1.4384999999999998E-2</v>
      </c>
      <c r="H4443" s="103">
        <v>1.5959000000000001E-2</v>
      </c>
      <c r="I4443" s="103">
        <v>1.8862E-2</v>
      </c>
      <c r="J4443" s="103">
        <v>2.1158E-2</v>
      </c>
      <c r="K4443" s="103">
        <v>2.2765000000000001E-2</v>
      </c>
      <c r="L4443" s="94"/>
    </row>
    <row r="4444" spans="4:12" ht="15.75" customHeight="1" x14ac:dyDescent="0.25">
      <c r="D4444" s="33"/>
      <c r="E4444" s="33"/>
      <c r="F4444" s="81">
        <v>43000</v>
      </c>
      <c r="G4444" s="103">
        <v>1.431E-2</v>
      </c>
      <c r="H4444" s="103">
        <v>1.5747999999999998E-2</v>
      </c>
      <c r="I4444" s="103">
        <v>1.8613999999999999E-2</v>
      </c>
      <c r="J4444" s="103">
        <v>2.0865999999999999E-2</v>
      </c>
      <c r="K4444" s="103">
        <v>2.2498999999999998E-2</v>
      </c>
      <c r="L4444" s="94"/>
    </row>
    <row r="4445" spans="4:12" ht="15.75" customHeight="1" x14ac:dyDescent="0.25">
      <c r="D4445" s="33"/>
      <c r="E4445" s="33"/>
      <c r="F4445" s="81">
        <v>43003</v>
      </c>
      <c r="G4445" s="103">
        <v>1.423E-2</v>
      </c>
      <c r="H4445" s="103">
        <v>1.5587E-2</v>
      </c>
      <c r="I4445" s="103">
        <v>1.8364000000000002E-2</v>
      </c>
      <c r="J4445" s="103">
        <v>2.0596999999999997E-2</v>
      </c>
      <c r="K4445" s="103">
        <v>2.2198000000000002E-2</v>
      </c>
      <c r="L4445" s="94"/>
    </row>
    <row r="4446" spans="4:12" ht="15.75" customHeight="1" x14ac:dyDescent="0.25">
      <c r="D4446" s="33"/>
      <c r="E4446" s="33"/>
      <c r="F4446" s="81">
        <v>43004</v>
      </c>
      <c r="G4446" s="103">
        <v>1.4356000000000001E-2</v>
      </c>
      <c r="H4446" s="103">
        <v>1.5697000000000003E-2</v>
      </c>
      <c r="I4446" s="103">
        <v>1.8583000000000002E-2</v>
      </c>
      <c r="J4446" s="103">
        <v>2.0769000000000003E-2</v>
      </c>
      <c r="K4446" s="103">
        <v>2.2357000000000002E-2</v>
      </c>
      <c r="L4446" s="94"/>
    </row>
    <row r="4447" spans="4:12" ht="15.75" customHeight="1" x14ac:dyDescent="0.25">
      <c r="D4447" s="33"/>
      <c r="E4447" s="33"/>
      <c r="F4447" s="81">
        <v>43005</v>
      </c>
      <c r="G4447" s="103">
        <v>1.4707E-2</v>
      </c>
      <c r="H4447" s="103">
        <v>1.5970999999999999E-2</v>
      </c>
      <c r="I4447" s="103">
        <v>1.9054999999999999E-2</v>
      </c>
      <c r="J4447" s="103">
        <v>2.1408999999999997E-2</v>
      </c>
      <c r="K4447" s="103">
        <v>2.3102999999999999E-2</v>
      </c>
      <c r="L4447" s="94"/>
    </row>
    <row r="4448" spans="4:12" ht="15.75" customHeight="1" x14ac:dyDescent="0.25">
      <c r="D4448" s="33"/>
      <c r="E4448" s="33"/>
      <c r="F4448" s="81">
        <v>43006</v>
      </c>
      <c r="G4448" s="103">
        <v>1.4508E-2</v>
      </c>
      <c r="H4448" s="103">
        <v>1.5701E-2</v>
      </c>
      <c r="I4448" s="103">
        <v>1.8931E-2</v>
      </c>
      <c r="J4448" s="103">
        <v>2.1238E-2</v>
      </c>
      <c r="K4448" s="103">
        <v>2.3085000000000001E-2</v>
      </c>
      <c r="L4448" s="94"/>
    </row>
    <row r="4449" spans="4:12" ht="15.75" customHeight="1" x14ac:dyDescent="0.25">
      <c r="D4449" s="33"/>
      <c r="E4449" s="33"/>
      <c r="F4449" s="81">
        <v>43007</v>
      </c>
      <c r="G4449" s="103">
        <v>1.4827E-2</v>
      </c>
      <c r="H4449" s="103">
        <v>1.6225E-2</v>
      </c>
      <c r="I4449" s="103">
        <v>1.9359999999999999E-2</v>
      </c>
      <c r="J4449" s="103">
        <v>2.1684999999999999E-2</v>
      </c>
      <c r="K4449" s="103">
        <v>2.3336000000000003E-2</v>
      </c>
      <c r="L4449" s="94"/>
    </row>
    <row r="4450" spans="4:12" ht="15.75" customHeight="1" x14ac:dyDescent="0.25">
      <c r="D4450" s="33"/>
      <c r="E4450" s="33"/>
      <c r="F4450" s="81">
        <v>43010</v>
      </c>
      <c r="G4450" s="103">
        <v>1.4827999999999999E-2</v>
      </c>
      <c r="H4450" s="103">
        <v>1.6254000000000001E-2</v>
      </c>
      <c r="I4450" s="103">
        <v>1.9344E-2</v>
      </c>
      <c r="J4450" s="103">
        <v>2.1709999999999997E-2</v>
      </c>
      <c r="K4450" s="103">
        <v>2.3408000000000002E-2</v>
      </c>
      <c r="L4450" s="94"/>
    </row>
    <row r="4451" spans="4:12" ht="15.75" customHeight="1" x14ac:dyDescent="0.25">
      <c r="D4451" s="33"/>
      <c r="E4451" s="33"/>
      <c r="F4451" s="81">
        <v>43011</v>
      </c>
      <c r="G4451" s="103">
        <v>1.4710000000000001E-2</v>
      </c>
      <c r="H4451" s="103">
        <v>1.6064999999999999E-2</v>
      </c>
      <c r="I4451" s="103">
        <v>1.9161999999999998E-2</v>
      </c>
      <c r="J4451" s="103">
        <v>2.1516E-2</v>
      </c>
      <c r="K4451" s="103">
        <v>2.3229000000000003E-2</v>
      </c>
      <c r="L4451" s="94"/>
    </row>
    <row r="4452" spans="4:12" ht="15.75" customHeight="1" x14ac:dyDescent="0.25">
      <c r="D4452" s="33"/>
      <c r="E4452" s="33"/>
      <c r="F4452" s="81">
        <v>43012</v>
      </c>
      <c r="G4452" s="103">
        <v>1.4711E-2</v>
      </c>
      <c r="H4452" s="103">
        <v>1.6067000000000001E-2</v>
      </c>
      <c r="I4452" s="103">
        <v>1.9161999999999998E-2</v>
      </c>
      <c r="J4452" s="103">
        <v>2.1492000000000001E-2</v>
      </c>
      <c r="K4452" s="103">
        <v>2.3229000000000003E-2</v>
      </c>
      <c r="L4452" s="94"/>
    </row>
    <row r="4453" spans="4:12" ht="15.75" customHeight="1" x14ac:dyDescent="0.25">
      <c r="D4453" s="33"/>
      <c r="E4453" s="33"/>
      <c r="F4453" s="81">
        <v>43013</v>
      </c>
      <c r="G4453" s="103">
        <v>1.4873000000000001E-2</v>
      </c>
      <c r="H4453" s="103">
        <v>1.6261000000000001E-2</v>
      </c>
      <c r="I4453" s="103">
        <v>1.9443999999999999E-2</v>
      </c>
      <c r="J4453" s="103">
        <v>2.1783E-2</v>
      </c>
      <c r="K4453" s="103">
        <v>2.3479999999999997E-2</v>
      </c>
      <c r="L4453" s="94"/>
    </row>
    <row r="4454" spans="4:12" ht="15.75" customHeight="1" x14ac:dyDescent="0.25">
      <c r="D4454" s="33"/>
      <c r="E4454" s="33"/>
      <c r="F4454" s="81">
        <v>43014</v>
      </c>
      <c r="G4454" s="103">
        <v>1.504E-2</v>
      </c>
      <c r="H4454" s="103">
        <v>1.6379999999999999E-2</v>
      </c>
      <c r="I4454" s="103">
        <v>1.9560999999999999E-2</v>
      </c>
      <c r="J4454" s="103">
        <v>2.1857000000000001E-2</v>
      </c>
      <c r="K4454" s="103">
        <v>2.3589000000000002E-2</v>
      </c>
      <c r="L4454" s="94"/>
    </row>
    <row r="4455" spans="4:12" ht="15.75" customHeight="1" x14ac:dyDescent="0.25">
      <c r="D4455" s="33"/>
      <c r="E4455" s="33"/>
      <c r="F4455" s="81">
        <v>43018</v>
      </c>
      <c r="G4455" s="103">
        <v>1.5122999999999999E-2</v>
      </c>
      <c r="H4455" s="103">
        <v>1.6383000000000002E-2</v>
      </c>
      <c r="I4455" s="103">
        <v>1.9595000000000001E-2</v>
      </c>
      <c r="J4455" s="103">
        <v>2.1857000000000001E-2</v>
      </c>
      <c r="K4455" s="103">
        <v>2.3607E-2</v>
      </c>
      <c r="L4455" s="94"/>
    </row>
    <row r="4456" spans="4:12" ht="15.75" customHeight="1" x14ac:dyDescent="0.25">
      <c r="D4456" s="33"/>
      <c r="E4456" s="33"/>
      <c r="F4456" s="81">
        <v>43019</v>
      </c>
      <c r="G4456" s="103">
        <v>1.5186E-2</v>
      </c>
      <c r="H4456" s="103">
        <v>1.644E-2</v>
      </c>
      <c r="I4456" s="103">
        <v>1.9562E-2</v>
      </c>
      <c r="J4456" s="103">
        <v>2.1760000000000002E-2</v>
      </c>
      <c r="K4456" s="103">
        <v>2.3481000000000002E-2</v>
      </c>
      <c r="L4456" s="94"/>
    </row>
    <row r="4457" spans="4:12" ht="15.75" customHeight="1" x14ac:dyDescent="0.25">
      <c r="D4457" s="33"/>
      <c r="E4457" s="33"/>
      <c r="F4457" s="81">
        <v>43020</v>
      </c>
      <c r="G4457" s="103">
        <v>1.5127E-2</v>
      </c>
      <c r="H4457" s="103">
        <v>1.6626000000000002E-2</v>
      </c>
      <c r="I4457" s="103">
        <v>1.9379999999999998E-2</v>
      </c>
      <c r="J4457" s="103">
        <v>2.1516E-2</v>
      </c>
      <c r="K4457" s="103">
        <v>2.3177E-2</v>
      </c>
      <c r="L4457" s="94"/>
    </row>
    <row r="4458" spans="4:12" ht="15.75" customHeight="1" x14ac:dyDescent="0.25">
      <c r="D4458" s="33"/>
      <c r="E4458" s="33"/>
      <c r="F4458" s="81">
        <v>43021</v>
      </c>
      <c r="G4458" s="103">
        <v>1.4929E-2</v>
      </c>
      <c r="H4458" s="103">
        <v>1.6303999999999999E-2</v>
      </c>
      <c r="I4458" s="103">
        <v>1.8998000000000001E-2</v>
      </c>
      <c r="J4458" s="103">
        <v>2.1079000000000001E-2</v>
      </c>
      <c r="K4458" s="103">
        <v>2.273E-2</v>
      </c>
      <c r="L4458" s="94"/>
    </row>
    <row r="4459" spans="4:12" ht="15.75" customHeight="1" x14ac:dyDescent="0.25">
      <c r="D4459" s="33"/>
      <c r="E4459" s="33"/>
      <c r="F4459" s="81">
        <v>43024</v>
      </c>
      <c r="G4459" s="103">
        <v>1.5379E-2</v>
      </c>
      <c r="H4459" s="103">
        <v>1.6813999999999999E-2</v>
      </c>
      <c r="I4459" s="103">
        <v>1.9497E-2</v>
      </c>
      <c r="J4459" s="103">
        <v>2.1492000000000001E-2</v>
      </c>
      <c r="K4459" s="103">
        <v>2.3033999999999999E-2</v>
      </c>
      <c r="L4459" s="94"/>
    </row>
    <row r="4460" spans="4:12" ht="15.75" customHeight="1" x14ac:dyDescent="0.25">
      <c r="D4460" s="33"/>
      <c r="E4460" s="33"/>
      <c r="F4460" s="81">
        <v>43025</v>
      </c>
      <c r="G4460" s="103">
        <v>1.5462999999999999E-2</v>
      </c>
      <c r="H4460" s="103">
        <v>1.6813999999999999E-2</v>
      </c>
      <c r="I4460" s="103">
        <v>1.9581000000000001E-2</v>
      </c>
      <c r="J4460" s="103">
        <v>2.1516999999999998E-2</v>
      </c>
      <c r="K4460" s="103">
        <v>2.2997999999999998E-2</v>
      </c>
      <c r="L4460" s="94"/>
    </row>
    <row r="4461" spans="4:12" ht="15.75" customHeight="1" x14ac:dyDescent="0.25">
      <c r="D4461" s="33"/>
      <c r="E4461" s="33"/>
      <c r="F4461" s="81">
        <v>43026</v>
      </c>
      <c r="G4461" s="103">
        <v>1.5629000000000001E-2</v>
      </c>
      <c r="H4461" s="103">
        <v>1.7083999999999998E-2</v>
      </c>
      <c r="I4461" s="103">
        <v>1.9932000000000002E-2</v>
      </c>
      <c r="J4461" s="103">
        <v>2.1956000000000003E-2</v>
      </c>
      <c r="K4461" s="103">
        <v>2.3465E-2</v>
      </c>
      <c r="L4461" s="94"/>
    </row>
    <row r="4462" spans="4:12" ht="15.75" customHeight="1" x14ac:dyDescent="0.25">
      <c r="D4462" s="33"/>
      <c r="E4462" s="33"/>
      <c r="F4462" s="81">
        <v>43027</v>
      </c>
      <c r="G4462" s="103">
        <v>1.5304E-2</v>
      </c>
      <c r="H4462" s="103">
        <v>1.6653999999999999E-2</v>
      </c>
      <c r="I4462" s="103">
        <v>1.9532000000000001E-2</v>
      </c>
      <c r="J4462" s="103">
        <v>2.1638999999999999E-2</v>
      </c>
      <c r="K4462" s="103">
        <v>2.3178000000000001E-2</v>
      </c>
      <c r="L4462" s="94"/>
    </row>
    <row r="4463" spans="4:12" ht="15.75" customHeight="1" x14ac:dyDescent="0.25">
      <c r="D4463" s="33"/>
      <c r="E4463" s="33"/>
      <c r="F4463" s="81">
        <v>43028</v>
      </c>
      <c r="G4463" s="103">
        <v>1.5762999999999999E-2</v>
      </c>
      <c r="H4463" s="103">
        <v>1.7141E-2</v>
      </c>
      <c r="I4463" s="103">
        <v>2.0202000000000001E-2</v>
      </c>
      <c r="J4463" s="103">
        <v>2.2324E-2</v>
      </c>
      <c r="K4463" s="103">
        <v>2.3845000000000002E-2</v>
      </c>
      <c r="L4463" s="94"/>
    </row>
    <row r="4464" spans="4:12" ht="15.75" customHeight="1" x14ac:dyDescent="0.25">
      <c r="D4464" s="33"/>
      <c r="E4464" s="33"/>
      <c r="F4464" s="81">
        <v>43031</v>
      </c>
      <c r="G4464" s="103">
        <v>1.5642E-2</v>
      </c>
      <c r="H4464" s="103">
        <v>1.6952000000000002E-2</v>
      </c>
      <c r="I4464" s="103">
        <v>1.9984999999999999E-2</v>
      </c>
      <c r="J4464" s="103">
        <v>2.2128000000000002E-2</v>
      </c>
      <c r="K4464" s="103">
        <v>2.3664000000000001E-2</v>
      </c>
      <c r="L4464" s="94"/>
    </row>
    <row r="4465" spans="4:12" ht="15.75" customHeight="1" x14ac:dyDescent="0.25">
      <c r="D4465" s="33"/>
      <c r="E4465" s="33"/>
      <c r="F4465" s="81">
        <v>43032</v>
      </c>
      <c r="G4465" s="103">
        <v>1.5810000000000001E-2</v>
      </c>
      <c r="H4465" s="103">
        <v>1.7251000000000002E-2</v>
      </c>
      <c r="I4465" s="103">
        <v>2.0438999999999999E-2</v>
      </c>
      <c r="J4465" s="103">
        <v>2.2595000000000001E-2</v>
      </c>
      <c r="K4465" s="103">
        <v>2.4188999999999999E-2</v>
      </c>
      <c r="L4465" s="94"/>
    </row>
    <row r="4466" spans="4:12" ht="15.75" customHeight="1" x14ac:dyDescent="0.25">
      <c r="D4466" s="33"/>
      <c r="E4466" s="33"/>
      <c r="F4466" s="81">
        <v>43033</v>
      </c>
      <c r="G4466" s="103">
        <v>1.5949999999999999E-2</v>
      </c>
      <c r="H4466" s="103">
        <v>1.7252E-2</v>
      </c>
      <c r="I4466" s="103">
        <v>2.044E-2</v>
      </c>
      <c r="J4466" s="103">
        <v>2.2669999999999999E-2</v>
      </c>
      <c r="K4466" s="103">
        <v>2.4317000000000002E-2</v>
      </c>
      <c r="L4466" s="94"/>
    </row>
    <row r="4467" spans="4:12" ht="15.75" customHeight="1" x14ac:dyDescent="0.25">
      <c r="D4467" s="33"/>
      <c r="E4467" s="33"/>
      <c r="F4467" s="81">
        <v>43034</v>
      </c>
      <c r="G4467" s="103">
        <v>1.6149E-2</v>
      </c>
      <c r="H4467" s="103">
        <v>1.7496999999999999E-2</v>
      </c>
      <c r="I4467" s="103">
        <v>2.0777E-2</v>
      </c>
      <c r="J4467" s="103">
        <v>2.2991000000000001E-2</v>
      </c>
      <c r="K4467" s="103">
        <v>2.4609000000000002E-2</v>
      </c>
      <c r="L4467" s="94"/>
    </row>
    <row r="4468" spans="4:12" ht="15.75" customHeight="1" x14ac:dyDescent="0.25">
      <c r="D4468" s="33"/>
      <c r="E4468" s="33"/>
      <c r="F4468" s="81">
        <v>43035</v>
      </c>
      <c r="G4468" s="103">
        <v>1.5875E-2</v>
      </c>
      <c r="H4468" s="103">
        <v>1.7174000000000002E-2</v>
      </c>
      <c r="I4468" s="103">
        <v>2.0280999999999997E-2</v>
      </c>
      <c r="J4468" s="103">
        <v>2.2524000000000002E-2</v>
      </c>
      <c r="K4468" s="103">
        <v>2.4064000000000002E-2</v>
      </c>
      <c r="L4468" s="94"/>
    </row>
    <row r="4469" spans="4:12" ht="15.75" customHeight="1" x14ac:dyDescent="0.25">
      <c r="D4469" s="33"/>
      <c r="E4469" s="33"/>
      <c r="F4469" s="81">
        <v>43038</v>
      </c>
      <c r="G4469" s="103">
        <v>1.5737000000000001E-2</v>
      </c>
      <c r="H4469" s="103">
        <v>1.6955999999999999E-2</v>
      </c>
      <c r="I4469" s="103">
        <v>1.9951E-2</v>
      </c>
      <c r="J4469" s="103">
        <v>2.2161E-2</v>
      </c>
      <c r="K4469" s="103">
        <v>2.3683999999999997E-2</v>
      </c>
      <c r="L4469" s="94"/>
    </row>
    <row r="4470" spans="4:12" ht="15.75" customHeight="1" x14ac:dyDescent="0.25">
      <c r="D4470" s="33"/>
      <c r="E4470" s="33"/>
      <c r="F4470" s="81">
        <v>43039</v>
      </c>
      <c r="G4470" s="103">
        <v>1.5996999999999997E-2</v>
      </c>
      <c r="H4470" s="103">
        <v>1.7257000000000002E-2</v>
      </c>
      <c r="I4470" s="103">
        <v>2.0165000000000002E-2</v>
      </c>
      <c r="J4470" s="103">
        <v>2.2305999999999999E-2</v>
      </c>
      <c r="K4470" s="103">
        <v>2.3793000000000002E-2</v>
      </c>
      <c r="L4470" s="94"/>
    </row>
    <row r="4471" spans="4:12" ht="15.75" customHeight="1" x14ac:dyDescent="0.25">
      <c r="D4471" s="33"/>
      <c r="E4471" s="33"/>
      <c r="F4471" s="81">
        <v>43040</v>
      </c>
      <c r="G4471" s="103">
        <v>1.6119000000000001E-2</v>
      </c>
      <c r="H4471" s="103">
        <v>1.7340000000000001E-2</v>
      </c>
      <c r="I4471" s="103">
        <v>2.0182000000000002E-2</v>
      </c>
      <c r="J4471" s="103">
        <v>2.2256999999999999E-2</v>
      </c>
      <c r="K4471" s="103">
        <v>2.3721000000000003E-2</v>
      </c>
      <c r="L4471" s="94"/>
    </row>
    <row r="4472" spans="4:12" ht="15.75" customHeight="1" x14ac:dyDescent="0.25">
      <c r="D4472" s="33"/>
      <c r="E4472" s="33"/>
      <c r="F4472" s="81">
        <v>43041</v>
      </c>
      <c r="G4472" s="103">
        <v>1.6080000000000001E-2</v>
      </c>
      <c r="H4472" s="103">
        <v>1.7204000000000001E-2</v>
      </c>
      <c r="I4472" s="103">
        <v>0.02</v>
      </c>
      <c r="J4472" s="103">
        <v>2.2014999999999996E-2</v>
      </c>
      <c r="K4472" s="103">
        <v>2.3450000000000002E-2</v>
      </c>
      <c r="L4472" s="94"/>
    </row>
    <row r="4473" spans="4:12" ht="15.75" customHeight="1" x14ac:dyDescent="0.25">
      <c r="D4473" s="33"/>
      <c r="E4473" s="33"/>
      <c r="F4473" s="81">
        <v>43042</v>
      </c>
      <c r="G4473" s="103">
        <v>1.6145E-2</v>
      </c>
      <c r="H4473" s="103">
        <v>1.7289000000000002E-2</v>
      </c>
      <c r="I4473" s="103">
        <v>1.9900000000000001E-2</v>
      </c>
      <c r="J4473" s="103">
        <v>2.1821E-2</v>
      </c>
      <c r="K4473" s="103">
        <v>2.3324999999999999E-2</v>
      </c>
      <c r="L4473" s="94"/>
    </row>
    <row r="4474" spans="4:12" ht="15.75" customHeight="1" x14ac:dyDescent="0.25">
      <c r="D4474" s="33"/>
      <c r="E4474" s="33"/>
      <c r="F4474" s="81">
        <v>43045</v>
      </c>
      <c r="G4474" s="103">
        <v>1.6206999999999999E-2</v>
      </c>
      <c r="H4474" s="103">
        <v>1.7262E-2</v>
      </c>
      <c r="I4474" s="103">
        <v>1.9834000000000001E-2</v>
      </c>
      <c r="J4474" s="103">
        <v>2.1700000000000001E-2</v>
      </c>
      <c r="K4474" s="103">
        <v>2.3163E-2</v>
      </c>
      <c r="L4474" s="94"/>
    </row>
    <row r="4475" spans="4:12" ht="15.75" customHeight="1" x14ac:dyDescent="0.25">
      <c r="D4475" s="33"/>
      <c r="E4475" s="33"/>
      <c r="F4475" s="81">
        <v>43046</v>
      </c>
      <c r="G4475" s="103">
        <v>1.6289000000000001E-2</v>
      </c>
      <c r="H4475" s="103">
        <v>1.7346E-2</v>
      </c>
      <c r="I4475" s="103">
        <v>1.9883999999999999E-2</v>
      </c>
      <c r="J4475" s="103">
        <v>2.1748E-2</v>
      </c>
      <c r="K4475" s="103">
        <v>2.3144999999999999E-2</v>
      </c>
      <c r="L4475" s="94"/>
    </row>
    <row r="4476" spans="4:12" ht="15.75" customHeight="1" x14ac:dyDescent="0.25">
      <c r="D4476" s="33"/>
      <c r="E4476" s="33"/>
      <c r="F4476" s="81">
        <v>43047</v>
      </c>
      <c r="G4476" s="103">
        <v>1.6452000000000001E-2</v>
      </c>
      <c r="H4476" s="103">
        <v>1.7687999999999999E-2</v>
      </c>
      <c r="I4476" s="103">
        <v>2.0098999999999999E-2</v>
      </c>
      <c r="J4476" s="103">
        <v>2.1989999999999999E-2</v>
      </c>
      <c r="K4476" s="103">
        <v>2.3342999999999999E-2</v>
      </c>
      <c r="L4476" s="94"/>
    </row>
    <row r="4477" spans="4:12" ht="15.75" customHeight="1" x14ac:dyDescent="0.25">
      <c r="D4477" s="33"/>
      <c r="E4477" s="33"/>
      <c r="F4477" s="81">
        <v>43048</v>
      </c>
      <c r="G4477" s="103">
        <v>1.6333E-2</v>
      </c>
      <c r="H4477" s="103">
        <v>1.7580999999999999E-2</v>
      </c>
      <c r="I4477" s="103">
        <v>2.0116000000000002E-2</v>
      </c>
      <c r="J4477" s="103">
        <v>2.2086000000000001E-2</v>
      </c>
      <c r="K4477" s="103">
        <v>2.3416000000000003E-2</v>
      </c>
      <c r="L4477" s="94"/>
    </row>
    <row r="4478" spans="4:12" ht="15.75" customHeight="1" x14ac:dyDescent="0.25">
      <c r="D4478" s="33"/>
      <c r="E4478" s="33"/>
      <c r="F4478" s="81">
        <v>43049</v>
      </c>
      <c r="G4478" s="103">
        <v>1.6541E-2</v>
      </c>
      <c r="H4478" s="103">
        <v>1.7849E-2</v>
      </c>
      <c r="I4478" s="103">
        <v>2.0514999999999999E-2</v>
      </c>
      <c r="J4478" s="103">
        <v>2.2596999999999999E-2</v>
      </c>
      <c r="K4478" s="103">
        <v>2.3984000000000002E-2</v>
      </c>
      <c r="L4478" s="94"/>
    </row>
    <row r="4479" spans="4:12" ht="15.75" customHeight="1" x14ac:dyDescent="0.25">
      <c r="D4479" s="33"/>
      <c r="E4479" s="33"/>
      <c r="F4479" s="81">
        <v>43052</v>
      </c>
      <c r="G4479" s="103">
        <v>1.6808E-2</v>
      </c>
      <c r="H4479" s="103">
        <v>1.8118000000000002E-2</v>
      </c>
      <c r="I4479" s="103">
        <v>2.0749E-2</v>
      </c>
      <c r="J4479" s="103">
        <v>2.2743000000000003E-2</v>
      </c>
      <c r="K4479" s="103">
        <v>2.4055E-2</v>
      </c>
      <c r="L4479" s="94"/>
    </row>
    <row r="4480" spans="4:12" ht="15.75" customHeight="1" x14ac:dyDescent="0.25">
      <c r="D4480" s="33"/>
      <c r="E4480" s="33"/>
      <c r="F4480" s="81">
        <v>43053</v>
      </c>
      <c r="G4480" s="103">
        <v>1.6872000000000002E-2</v>
      </c>
      <c r="H4480" s="103">
        <v>1.8090999999999999E-2</v>
      </c>
      <c r="I4480" s="103">
        <v>2.0582E-2</v>
      </c>
      <c r="J4480" s="103">
        <v>2.2498999999999998E-2</v>
      </c>
      <c r="K4480" s="103">
        <v>2.3717000000000002E-2</v>
      </c>
      <c r="L4480" s="94"/>
    </row>
    <row r="4481" spans="4:12" ht="15.75" customHeight="1" x14ac:dyDescent="0.25">
      <c r="D4481" s="33"/>
      <c r="E4481" s="33"/>
      <c r="F4481" s="81">
        <v>43054</v>
      </c>
      <c r="G4481" s="103">
        <v>1.6834000000000002E-2</v>
      </c>
      <c r="H4481" s="103">
        <v>1.7957000000000001E-2</v>
      </c>
      <c r="I4481" s="103">
        <v>2.0316000000000001E-2</v>
      </c>
      <c r="J4481" s="103">
        <v>2.2085E-2</v>
      </c>
      <c r="K4481" s="103">
        <v>2.3222E-2</v>
      </c>
      <c r="L4481" s="94"/>
    </row>
    <row r="4482" spans="4:12" ht="15.75" customHeight="1" x14ac:dyDescent="0.25">
      <c r="D4482" s="33"/>
      <c r="E4482" s="33"/>
      <c r="F4482" s="81">
        <v>43055</v>
      </c>
      <c r="G4482" s="103">
        <v>1.7082E-2</v>
      </c>
      <c r="H4482" s="103">
        <v>1.8253999999999999E-2</v>
      </c>
      <c r="I4482" s="103">
        <v>2.0699000000000002E-2</v>
      </c>
      <c r="J4482" s="103">
        <v>2.2524000000000002E-2</v>
      </c>
      <c r="K4482" s="103">
        <v>2.3753000000000003E-2</v>
      </c>
      <c r="L4482" s="94"/>
    </row>
    <row r="4483" spans="4:12" ht="15.75" customHeight="1" x14ac:dyDescent="0.25">
      <c r="D4483" s="33"/>
      <c r="E4483" s="33"/>
      <c r="F4483" s="81">
        <v>43056</v>
      </c>
      <c r="G4483" s="103">
        <v>1.7212999999999999E-2</v>
      </c>
      <c r="H4483" s="103">
        <v>1.8228999999999999E-2</v>
      </c>
      <c r="I4483" s="103">
        <v>2.0567000000000002E-2</v>
      </c>
      <c r="J4483" s="103">
        <v>2.2304000000000001E-2</v>
      </c>
      <c r="K4483" s="103">
        <v>2.3435000000000001E-2</v>
      </c>
      <c r="L4483" s="94"/>
    </row>
    <row r="4484" spans="4:12" ht="15.75" customHeight="1" x14ac:dyDescent="0.25">
      <c r="D4484" s="33"/>
      <c r="E4484" s="33"/>
      <c r="F4484" s="81">
        <v>43059</v>
      </c>
      <c r="G4484" s="103">
        <v>1.7505E-2</v>
      </c>
      <c r="H4484" s="103">
        <v>1.8554000000000001E-2</v>
      </c>
      <c r="I4484" s="103">
        <v>2.0919E-2</v>
      </c>
      <c r="J4484" s="103">
        <v>2.2621000000000002E-2</v>
      </c>
      <c r="K4484" s="103">
        <v>2.3666E-2</v>
      </c>
      <c r="L4484" s="94"/>
    </row>
    <row r="4485" spans="4:12" ht="15.75" customHeight="1" x14ac:dyDescent="0.25">
      <c r="D4485" s="33"/>
      <c r="E4485" s="33"/>
      <c r="F4485" s="81">
        <v>43060</v>
      </c>
      <c r="G4485" s="103">
        <v>1.7715000000000002E-2</v>
      </c>
      <c r="H4485" s="103">
        <v>1.8772E-2</v>
      </c>
      <c r="I4485" s="103">
        <v>2.0985999999999998E-2</v>
      </c>
      <c r="J4485" s="103">
        <v>2.2572000000000002E-2</v>
      </c>
      <c r="K4485" s="103">
        <v>2.3559E-2</v>
      </c>
      <c r="L4485" s="94"/>
    </row>
    <row r="4486" spans="4:12" ht="15.75" customHeight="1" x14ac:dyDescent="0.25">
      <c r="D4486" s="33"/>
      <c r="E4486" s="33"/>
      <c r="F4486" s="81">
        <v>43061</v>
      </c>
      <c r="G4486" s="103">
        <v>1.7266999999999998E-2</v>
      </c>
      <c r="H4486" s="103">
        <v>1.8311999999999998E-2</v>
      </c>
      <c r="I4486" s="103">
        <v>2.0417000000000001E-2</v>
      </c>
      <c r="J4486" s="103">
        <v>2.2084000000000003E-2</v>
      </c>
      <c r="K4486" s="103">
        <v>2.3187000000000003E-2</v>
      </c>
      <c r="L4486" s="94"/>
    </row>
    <row r="4487" spans="4:12" ht="15.75" customHeight="1" x14ac:dyDescent="0.25">
      <c r="D4487" s="33"/>
      <c r="E4487" s="33"/>
      <c r="F4487" s="81">
        <v>43063</v>
      </c>
      <c r="G4487" s="103">
        <v>1.7443E-2</v>
      </c>
      <c r="H4487" s="103">
        <v>1.8450000000000001E-2</v>
      </c>
      <c r="I4487" s="103">
        <v>2.0636000000000002E-2</v>
      </c>
      <c r="J4487" s="103">
        <v>2.2303000000000003E-2</v>
      </c>
      <c r="K4487" s="103">
        <v>2.3418000000000001E-2</v>
      </c>
      <c r="L4487" s="94"/>
    </row>
    <row r="4488" spans="4:12" ht="15.75" customHeight="1" x14ac:dyDescent="0.25">
      <c r="D4488" s="33"/>
      <c r="E4488" s="33"/>
      <c r="F4488" s="81">
        <v>43066</v>
      </c>
      <c r="G4488" s="103">
        <v>1.7403999999999999E-2</v>
      </c>
      <c r="H4488" s="103">
        <v>1.8342000000000001E-2</v>
      </c>
      <c r="I4488" s="103">
        <v>2.0468E-2</v>
      </c>
      <c r="J4488" s="103">
        <v>2.2155999999999999E-2</v>
      </c>
      <c r="K4488" s="103">
        <v>2.3277000000000003E-2</v>
      </c>
      <c r="L4488" s="94"/>
    </row>
    <row r="4489" spans="4:12" ht="15.75" customHeight="1" x14ac:dyDescent="0.25">
      <c r="D4489" s="33"/>
      <c r="E4489" s="33"/>
      <c r="F4489" s="81">
        <v>43067</v>
      </c>
      <c r="G4489" s="103">
        <v>1.746E-2</v>
      </c>
      <c r="H4489" s="103">
        <v>1.8398000000000001E-2</v>
      </c>
      <c r="I4489" s="103">
        <v>2.0594000000000001E-2</v>
      </c>
      <c r="J4489" s="103">
        <v>2.2204999999999999E-2</v>
      </c>
      <c r="K4489" s="103">
        <v>2.3277000000000003E-2</v>
      </c>
      <c r="L4489" s="94"/>
    </row>
    <row r="4490" spans="4:12" ht="15.75" customHeight="1" x14ac:dyDescent="0.25">
      <c r="D4490" s="33"/>
      <c r="E4490" s="33"/>
      <c r="F4490" s="81">
        <v>43068</v>
      </c>
      <c r="G4490" s="103">
        <v>1.762E-2</v>
      </c>
      <c r="H4490" s="103">
        <v>1.8644000000000001E-2</v>
      </c>
      <c r="I4490" s="103">
        <v>2.1059000000000001E-2</v>
      </c>
      <c r="J4490" s="103">
        <v>2.2828000000000001E-2</v>
      </c>
      <c r="K4490" s="103">
        <v>2.3882E-2</v>
      </c>
      <c r="L4490" s="94"/>
    </row>
    <row r="4491" spans="4:12" ht="15.75" customHeight="1" x14ac:dyDescent="0.25">
      <c r="D4491" s="33"/>
      <c r="E4491" s="33"/>
      <c r="F4491" s="81">
        <v>43069</v>
      </c>
      <c r="G4491" s="103">
        <v>1.7819999999999999E-2</v>
      </c>
      <c r="H4491" s="103">
        <v>1.8918999999999998E-2</v>
      </c>
      <c r="I4491" s="103">
        <v>2.1375000000000002E-2</v>
      </c>
      <c r="J4491" s="103">
        <v>2.3073E-2</v>
      </c>
      <c r="K4491" s="103">
        <v>2.4097E-2</v>
      </c>
      <c r="L4491" s="94"/>
    </row>
    <row r="4492" spans="4:12" ht="15.75" customHeight="1" x14ac:dyDescent="0.25">
      <c r="D4492" s="33"/>
      <c r="E4492" s="33"/>
      <c r="F4492" s="81">
        <v>43070</v>
      </c>
      <c r="G4492" s="103">
        <v>1.772E-2</v>
      </c>
      <c r="H4492" s="103">
        <v>1.8839999999999999E-2</v>
      </c>
      <c r="I4492" s="103">
        <v>2.1126999999999996E-2</v>
      </c>
      <c r="J4492" s="103">
        <v>2.2707999999999999E-2</v>
      </c>
      <c r="K4492" s="103">
        <v>2.3615000000000001E-2</v>
      </c>
      <c r="L4492" s="94"/>
    </row>
    <row r="4493" spans="4:12" ht="15.75" customHeight="1" x14ac:dyDescent="0.25">
      <c r="D4493" s="33"/>
      <c r="E4493" s="33"/>
      <c r="F4493" s="81">
        <v>43073</v>
      </c>
      <c r="G4493" s="103">
        <v>1.8062999999999999E-2</v>
      </c>
      <c r="H4493" s="103">
        <v>1.9226E-2</v>
      </c>
      <c r="I4493" s="103">
        <v>2.1427999999999999E-2</v>
      </c>
      <c r="J4493" s="103">
        <v>2.2879999999999998E-2</v>
      </c>
      <c r="K4493" s="103">
        <v>2.3723000000000001E-2</v>
      </c>
      <c r="L4493" s="94"/>
    </row>
    <row r="4494" spans="4:12" ht="15.75" customHeight="1" x14ac:dyDescent="0.25">
      <c r="D4494" s="33"/>
      <c r="E4494" s="33"/>
      <c r="F4494" s="81">
        <v>43074</v>
      </c>
      <c r="G4494" s="103">
        <v>1.8183999999999999E-2</v>
      </c>
      <c r="H4494" s="103">
        <v>1.9282000000000001E-2</v>
      </c>
      <c r="I4494" s="103">
        <v>2.1427999999999999E-2</v>
      </c>
      <c r="J4494" s="103">
        <v>2.2782E-2</v>
      </c>
      <c r="K4494" s="103">
        <v>2.3509000000000002E-2</v>
      </c>
      <c r="L4494" s="94"/>
    </row>
    <row r="4495" spans="4:12" ht="15.75" customHeight="1" x14ac:dyDescent="0.25">
      <c r="D4495" s="33"/>
      <c r="E4495" s="33"/>
      <c r="F4495" s="81">
        <v>43075</v>
      </c>
      <c r="G4495" s="103">
        <v>1.8064E-2</v>
      </c>
      <c r="H4495" s="103">
        <v>1.9146E-2</v>
      </c>
      <c r="I4495" s="103">
        <v>2.1262E-2</v>
      </c>
      <c r="J4495" s="103">
        <v>2.2612E-2</v>
      </c>
      <c r="K4495" s="103">
        <v>2.3385E-2</v>
      </c>
      <c r="L4495" s="94"/>
    </row>
    <row r="4496" spans="4:12" ht="15.75" customHeight="1" x14ac:dyDescent="0.25">
      <c r="D4496" s="33"/>
      <c r="E4496" s="33"/>
      <c r="F4496" s="81">
        <v>43076</v>
      </c>
      <c r="G4496" s="103">
        <v>1.8023999999999998E-2</v>
      </c>
      <c r="H4496" s="103">
        <v>1.9119999999999998E-2</v>
      </c>
      <c r="I4496" s="103">
        <v>2.138E-2</v>
      </c>
      <c r="J4496" s="103">
        <v>2.2831999999999998E-2</v>
      </c>
      <c r="K4496" s="103">
        <v>2.3633999999999999E-2</v>
      </c>
      <c r="L4496" s="94"/>
    </row>
    <row r="4497" spans="4:12" ht="15.75" customHeight="1" x14ac:dyDescent="0.25">
      <c r="D4497" s="33"/>
      <c r="E4497" s="33"/>
      <c r="F4497" s="81">
        <v>43077</v>
      </c>
      <c r="G4497" s="103">
        <v>1.7944999999999999E-2</v>
      </c>
      <c r="H4497" s="103">
        <v>1.9068999999999999E-2</v>
      </c>
      <c r="I4497" s="103">
        <v>2.1398E-2</v>
      </c>
      <c r="J4497" s="103">
        <v>2.2883000000000001E-2</v>
      </c>
      <c r="K4497" s="103">
        <v>2.376E-2</v>
      </c>
      <c r="L4497" s="94"/>
    </row>
    <row r="4498" spans="4:12" ht="15.75" customHeight="1" x14ac:dyDescent="0.25">
      <c r="D4498" s="33"/>
      <c r="E4498" s="33"/>
      <c r="F4498" s="81">
        <v>43080</v>
      </c>
      <c r="G4498" s="103">
        <v>1.8189E-2</v>
      </c>
      <c r="H4498" s="103">
        <v>1.9375E-2</v>
      </c>
      <c r="I4498" s="103">
        <v>2.1566000000000002E-2</v>
      </c>
      <c r="J4498" s="103">
        <v>2.3006000000000002E-2</v>
      </c>
      <c r="K4498" s="103">
        <v>2.3885999999999998E-2</v>
      </c>
      <c r="L4498" s="94"/>
    </row>
    <row r="4499" spans="4:12" ht="15.75" customHeight="1" x14ac:dyDescent="0.25">
      <c r="D4499" s="33"/>
      <c r="E4499" s="33"/>
      <c r="F4499" s="81">
        <v>43081</v>
      </c>
      <c r="G4499" s="103">
        <v>1.8270999999999999E-2</v>
      </c>
      <c r="H4499" s="103">
        <v>1.9531E-2</v>
      </c>
      <c r="I4499" s="103">
        <v>2.1718000000000001E-2</v>
      </c>
      <c r="J4499" s="103">
        <v>2.3153999999999997E-2</v>
      </c>
      <c r="K4499" s="103">
        <v>2.4011000000000001E-2</v>
      </c>
      <c r="L4499" s="94"/>
    </row>
    <row r="4500" spans="4:12" ht="15.75" customHeight="1" x14ac:dyDescent="0.25">
      <c r="D4500" s="33"/>
      <c r="E4500" s="33"/>
      <c r="F4500" s="81">
        <v>43082</v>
      </c>
      <c r="G4500" s="103">
        <v>1.7742999999999998E-2</v>
      </c>
      <c r="H4500" s="103">
        <v>1.8911000000000001E-2</v>
      </c>
      <c r="I4500" s="103">
        <v>2.1049000000000002E-2</v>
      </c>
      <c r="J4500" s="103">
        <v>2.2467999999999998E-2</v>
      </c>
      <c r="K4500" s="103">
        <v>2.3422000000000002E-2</v>
      </c>
      <c r="L4500" s="94"/>
    </row>
    <row r="4501" spans="4:12" ht="15.75" customHeight="1" x14ac:dyDescent="0.25">
      <c r="D4501" s="33"/>
      <c r="E4501" s="33"/>
      <c r="F4501" s="81">
        <v>43083</v>
      </c>
      <c r="G4501" s="103">
        <v>1.8110000000000001E-2</v>
      </c>
      <c r="H4501" s="103">
        <v>1.9234999999999999E-2</v>
      </c>
      <c r="I4501" s="103">
        <v>2.1384E-2</v>
      </c>
      <c r="J4501" s="103">
        <v>2.2664E-2</v>
      </c>
      <c r="K4501" s="103">
        <v>2.3493E-2</v>
      </c>
      <c r="L4501" s="94"/>
    </row>
    <row r="4502" spans="4:12" ht="15.75" customHeight="1" x14ac:dyDescent="0.25">
      <c r="D4502" s="33"/>
      <c r="E4502" s="33"/>
      <c r="F4502" s="81">
        <v>43084</v>
      </c>
      <c r="G4502" s="103">
        <v>1.8357999999999999E-2</v>
      </c>
      <c r="H4502" s="103">
        <v>1.9479E-2</v>
      </c>
      <c r="I4502" s="103">
        <v>2.1537000000000001E-2</v>
      </c>
      <c r="J4502" s="103">
        <v>2.2764000000000003E-2</v>
      </c>
      <c r="K4502" s="103">
        <v>2.3530000000000002E-2</v>
      </c>
      <c r="L4502" s="94"/>
    </row>
    <row r="4503" spans="4:12" ht="15.75" customHeight="1" x14ac:dyDescent="0.25">
      <c r="D4503" s="33"/>
      <c r="E4503" s="33"/>
      <c r="F4503" s="81">
        <v>43087</v>
      </c>
      <c r="G4503" s="103">
        <v>1.8277000000000002E-2</v>
      </c>
      <c r="H4503" s="103">
        <v>1.9452000000000001E-2</v>
      </c>
      <c r="I4503" s="103">
        <v>2.1673000000000001E-2</v>
      </c>
      <c r="J4503" s="103">
        <v>2.3035E-2</v>
      </c>
      <c r="K4503" s="103">
        <v>2.3942000000000001E-2</v>
      </c>
      <c r="L4503" s="94"/>
    </row>
    <row r="4504" spans="4:12" ht="15.75" customHeight="1" x14ac:dyDescent="0.25">
      <c r="D4504" s="33"/>
      <c r="E4504" s="33"/>
      <c r="F4504" s="81">
        <v>43088</v>
      </c>
      <c r="G4504" s="103">
        <v>1.8525E-2</v>
      </c>
      <c r="H4504" s="103">
        <v>1.9751000000000001E-2</v>
      </c>
      <c r="I4504" s="103">
        <v>2.2211999999999999E-2</v>
      </c>
      <c r="J4504" s="103">
        <v>2.3702000000000001E-2</v>
      </c>
      <c r="K4504" s="103">
        <v>2.4643999999999999E-2</v>
      </c>
      <c r="L4504" s="94"/>
    </row>
    <row r="4505" spans="4:12" ht="15.75" customHeight="1" x14ac:dyDescent="0.25">
      <c r="D4505" s="33"/>
      <c r="E4505" s="33"/>
      <c r="F4505" s="81">
        <v>43089</v>
      </c>
      <c r="G4505" s="103">
        <v>1.8567E-2</v>
      </c>
      <c r="H4505" s="103">
        <v>1.9861E-2</v>
      </c>
      <c r="I4505" s="103">
        <v>2.2366E-2</v>
      </c>
      <c r="J4505" s="103">
        <v>2.3976000000000001E-2</v>
      </c>
      <c r="K4505" s="103">
        <v>2.4969999999999999E-2</v>
      </c>
      <c r="L4505" s="94"/>
    </row>
    <row r="4506" spans="4:12" ht="15.75" customHeight="1" x14ac:dyDescent="0.25">
      <c r="D4506" s="33"/>
      <c r="E4506" s="33"/>
      <c r="F4506" s="81">
        <v>43090</v>
      </c>
      <c r="G4506" s="103">
        <v>1.8775E-2</v>
      </c>
      <c r="H4506" s="103">
        <v>1.9942999999999999E-2</v>
      </c>
      <c r="I4506" s="103">
        <v>2.2450999999999999E-2</v>
      </c>
      <c r="J4506" s="103">
        <v>2.3952000000000001E-2</v>
      </c>
      <c r="K4506" s="103">
        <v>2.4826000000000001E-2</v>
      </c>
      <c r="L4506" s="94"/>
    </row>
    <row r="4507" spans="4:12" ht="15.75" customHeight="1" x14ac:dyDescent="0.25">
      <c r="D4507" s="33"/>
      <c r="E4507" s="33"/>
      <c r="F4507" s="81">
        <v>43091</v>
      </c>
      <c r="G4507" s="103">
        <v>1.8905999999999999E-2</v>
      </c>
      <c r="H4507" s="103">
        <v>2.0083000000000004E-2</v>
      </c>
      <c r="I4507" s="103">
        <v>2.249E-2</v>
      </c>
      <c r="J4507" s="103">
        <v>2.3931000000000001E-2</v>
      </c>
      <c r="K4507" s="103">
        <v>2.4809999999999999E-2</v>
      </c>
      <c r="L4507" s="94"/>
    </row>
    <row r="4508" spans="4:12" ht="15.75" customHeight="1" x14ac:dyDescent="0.25">
      <c r="D4508" s="33"/>
      <c r="E4508" s="33"/>
      <c r="F4508" s="81">
        <v>43095</v>
      </c>
      <c r="G4508" s="103">
        <v>1.8991000000000001E-2</v>
      </c>
      <c r="H4508" s="103">
        <v>2.0139000000000001E-2</v>
      </c>
      <c r="I4508" s="103">
        <v>2.2423999999999999E-2</v>
      </c>
      <c r="J4508" s="103">
        <v>2.3833000000000003E-2</v>
      </c>
      <c r="K4508" s="103">
        <v>2.4756E-2</v>
      </c>
      <c r="L4508" s="94"/>
    </row>
    <row r="4509" spans="4:12" ht="15.75" customHeight="1" x14ac:dyDescent="0.25">
      <c r="D4509" s="33"/>
      <c r="E4509" s="33"/>
      <c r="F4509" s="81">
        <v>43096</v>
      </c>
      <c r="G4509" s="103">
        <v>1.8929999999999999E-2</v>
      </c>
      <c r="H4509" s="103">
        <v>1.9758000000000001E-2</v>
      </c>
      <c r="I4509" s="103">
        <v>2.1933999999999999E-2</v>
      </c>
      <c r="J4509" s="103">
        <v>2.3313E-2</v>
      </c>
      <c r="K4509" s="103">
        <v>2.4107E-2</v>
      </c>
      <c r="L4509" s="94"/>
    </row>
    <row r="4510" spans="4:12" ht="15.75" customHeight="1" x14ac:dyDescent="0.25">
      <c r="D4510" s="33"/>
      <c r="E4510" s="33"/>
      <c r="F4510" s="81">
        <v>43097</v>
      </c>
      <c r="G4510" s="103">
        <v>1.9071000000000001E-2</v>
      </c>
      <c r="H4510" s="103">
        <v>1.9950000000000002E-2</v>
      </c>
      <c r="I4510" s="103">
        <v>2.2360999999999999E-2</v>
      </c>
      <c r="J4510" s="103">
        <v>2.3585999999999999E-2</v>
      </c>
      <c r="K4510" s="103">
        <v>2.4305E-2</v>
      </c>
      <c r="L4510" s="94"/>
    </row>
    <row r="4511" spans="4:12" ht="15.75" customHeight="1" x14ac:dyDescent="0.25">
      <c r="D4511" s="33"/>
      <c r="E4511" s="33"/>
      <c r="F4511" s="81">
        <v>43098</v>
      </c>
      <c r="G4511" s="103">
        <v>1.883E-2</v>
      </c>
      <c r="H4511" s="103">
        <v>1.9706999999999999E-2</v>
      </c>
      <c r="I4511" s="103">
        <v>2.2064E-2</v>
      </c>
      <c r="J4511" s="103">
        <v>2.3327000000000001E-2</v>
      </c>
      <c r="K4511" s="103">
        <v>2.4054000000000002E-2</v>
      </c>
      <c r="L4511" s="94"/>
    </row>
    <row r="4512" spans="4:12" ht="15.75" customHeight="1" x14ac:dyDescent="0.25">
      <c r="D4512" s="33"/>
      <c r="E4512" s="33"/>
      <c r="F4512" s="81">
        <v>43102</v>
      </c>
      <c r="G4512" s="103">
        <v>1.9191E-2</v>
      </c>
      <c r="H4512" s="103">
        <v>2.0091999999999999E-2</v>
      </c>
      <c r="I4512" s="103">
        <v>2.2481000000000001E-2</v>
      </c>
      <c r="J4512" s="103">
        <v>2.3793000000000002E-2</v>
      </c>
      <c r="K4512" s="103">
        <v>2.4632999999999999E-2</v>
      </c>
      <c r="L4512" s="94"/>
    </row>
    <row r="4513" spans="4:12" ht="15.75" customHeight="1" x14ac:dyDescent="0.25">
      <c r="D4513" s="33"/>
      <c r="E4513" s="33"/>
      <c r="F4513" s="81">
        <v>43103</v>
      </c>
      <c r="G4513" s="103">
        <v>1.9313E-2</v>
      </c>
      <c r="H4513" s="103">
        <v>2.0149E-2</v>
      </c>
      <c r="I4513" s="103">
        <v>2.2448000000000003E-2</v>
      </c>
      <c r="J4513" s="103">
        <v>2.3645999999999997E-2</v>
      </c>
      <c r="K4513" s="103">
        <v>2.4471E-2</v>
      </c>
      <c r="L4513" s="94"/>
    </row>
    <row r="4514" spans="4:12" ht="15.75" customHeight="1" x14ac:dyDescent="0.25">
      <c r="D4514" s="33"/>
      <c r="E4514" s="33"/>
      <c r="F4514" s="81">
        <v>43104</v>
      </c>
      <c r="G4514" s="103">
        <v>1.9515000000000001E-2</v>
      </c>
      <c r="H4514" s="103">
        <v>2.0369999999999999E-2</v>
      </c>
      <c r="I4514" s="103">
        <v>2.2682000000000001E-2</v>
      </c>
      <c r="J4514" s="103">
        <v>2.3818000000000002E-2</v>
      </c>
      <c r="K4514" s="103">
        <v>2.4525000000000002E-2</v>
      </c>
      <c r="L4514" s="94"/>
    </row>
    <row r="4515" spans="4:12" ht="15.75" customHeight="1" x14ac:dyDescent="0.25">
      <c r="D4515" s="33"/>
      <c r="E4515" s="33"/>
      <c r="F4515" s="81">
        <v>43105</v>
      </c>
      <c r="G4515" s="103">
        <v>1.9598999999999998E-2</v>
      </c>
      <c r="H4515" s="103">
        <v>2.0596E-2</v>
      </c>
      <c r="I4515" s="103">
        <v>2.2886000000000004E-2</v>
      </c>
      <c r="J4515" s="103">
        <v>2.4065E-2</v>
      </c>
      <c r="K4515" s="103">
        <v>2.4763E-2</v>
      </c>
      <c r="L4515" s="94"/>
    </row>
    <row r="4516" spans="4:12" ht="15.75" customHeight="1" x14ac:dyDescent="0.25">
      <c r="D4516" s="33"/>
      <c r="E4516" s="33"/>
      <c r="F4516" s="81">
        <v>43108</v>
      </c>
      <c r="G4516" s="103">
        <v>1.9578999999999999E-2</v>
      </c>
      <c r="H4516" s="103">
        <v>2.0569999999999998E-2</v>
      </c>
      <c r="I4516" s="103">
        <v>2.2869999999999998E-2</v>
      </c>
      <c r="J4516" s="103">
        <v>2.4041E-2</v>
      </c>
      <c r="K4516" s="103">
        <v>2.4799999999999999E-2</v>
      </c>
      <c r="L4516" s="94"/>
    </row>
    <row r="4517" spans="4:12" ht="15.75" customHeight="1" x14ac:dyDescent="0.25">
      <c r="D4517" s="33"/>
      <c r="E4517" s="33"/>
      <c r="F4517" s="81">
        <v>43109</v>
      </c>
      <c r="G4517" s="103">
        <v>1.9681999999999998E-2</v>
      </c>
      <c r="H4517" s="103">
        <v>2.0764999999999999E-2</v>
      </c>
      <c r="I4517" s="103">
        <v>2.3307000000000001E-2</v>
      </c>
      <c r="J4517" s="103">
        <v>2.4658000000000003E-2</v>
      </c>
      <c r="K4517" s="103">
        <v>2.5530000000000001E-2</v>
      </c>
      <c r="L4517" s="94"/>
    </row>
    <row r="4518" spans="4:12" ht="15.75" customHeight="1" x14ac:dyDescent="0.25">
      <c r="D4518" s="33"/>
      <c r="E4518" s="33"/>
      <c r="F4518" s="81">
        <v>43110</v>
      </c>
      <c r="G4518" s="103">
        <v>1.9723999999999998E-2</v>
      </c>
      <c r="H4518" s="103">
        <v>2.0892000000000001E-2</v>
      </c>
      <c r="I4518" s="103">
        <v>2.3290999999999999E-2</v>
      </c>
      <c r="J4518" s="103">
        <v>2.4708000000000001E-2</v>
      </c>
      <c r="K4518" s="103">
        <v>2.5568E-2</v>
      </c>
      <c r="L4518" s="94"/>
    </row>
    <row r="4519" spans="4:12" ht="15.75" customHeight="1" x14ac:dyDescent="0.25">
      <c r="D4519" s="33"/>
      <c r="E4519" s="33"/>
      <c r="F4519" s="81">
        <v>43111</v>
      </c>
      <c r="G4519" s="103">
        <v>1.9785999999999998E-2</v>
      </c>
      <c r="H4519" s="103">
        <v>2.0919E-2</v>
      </c>
      <c r="I4519" s="103">
        <v>2.3258999999999998E-2</v>
      </c>
      <c r="J4519" s="103">
        <v>2.4659E-2</v>
      </c>
      <c r="K4519" s="103">
        <v>2.5367000000000001E-2</v>
      </c>
      <c r="L4519" s="94"/>
    </row>
    <row r="4520" spans="4:12" ht="15.75" customHeight="1" x14ac:dyDescent="0.25">
      <c r="D4520" s="33"/>
      <c r="E4520" s="33"/>
      <c r="F4520" s="81">
        <v>43112</v>
      </c>
      <c r="G4520" s="103">
        <v>1.9976000000000001E-2</v>
      </c>
      <c r="H4520" s="103">
        <v>2.1162999999999998E-2</v>
      </c>
      <c r="I4520" s="103">
        <v>2.3465E-2</v>
      </c>
      <c r="J4520" s="103">
        <v>2.4761999999999999E-2</v>
      </c>
      <c r="K4520" s="103">
        <v>2.5461999999999999E-2</v>
      </c>
      <c r="L4520" s="94"/>
    </row>
    <row r="4521" spans="4:12" ht="15.75" customHeight="1" x14ac:dyDescent="0.25">
      <c r="D4521" s="33"/>
      <c r="E4521" s="33"/>
      <c r="F4521" s="81">
        <v>43116</v>
      </c>
      <c r="G4521" s="103">
        <v>2.0142000000000004E-2</v>
      </c>
      <c r="H4521" s="103">
        <v>2.1218000000000001E-2</v>
      </c>
      <c r="I4521" s="103">
        <v>2.3517E-2</v>
      </c>
      <c r="J4521" s="103">
        <v>2.4712999999999999E-2</v>
      </c>
      <c r="K4521" s="103">
        <v>2.5371000000000001E-2</v>
      </c>
      <c r="L4521" s="94"/>
    </row>
    <row r="4522" spans="4:12" ht="15.75" customHeight="1" x14ac:dyDescent="0.25">
      <c r="D4522" s="33"/>
      <c r="E4522" s="33"/>
      <c r="F4522" s="81">
        <v>43117</v>
      </c>
      <c r="G4522" s="103">
        <v>2.0430999999999998E-2</v>
      </c>
      <c r="H4522" s="103">
        <v>2.1652999999999999E-2</v>
      </c>
      <c r="I4522" s="103">
        <v>2.4043000000000002E-2</v>
      </c>
      <c r="J4522" s="103">
        <v>2.5285000000000002E-2</v>
      </c>
      <c r="K4522" s="103">
        <v>2.5903999999999996E-2</v>
      </c>
      <c r="L4522" s="94"/>
    </row>
    <row r="4523" spans="4:12" ht="15.75" customHeight="1" x14ac:dyDescent="0.25">
      <c r="D4523" s="33"/>
      <c r="E4523" s="33"/>
      <c r="F4523" s="81">
        <v>43118</v>
      </c>
      <c r="G4523" s="103">
        <v>2.0434000000000001E-2</v>
      </c>
      <c r="H4523" s="103">
        <v>2.1682E-2</v>
      </c>
      <c r="I4523" s="103">
        <v>2.418E-2</v>
      </c>
      <c r="J4523" s="103">
        <v>2.5535000000000002E-2</v>
      </c>
      <c r="K4523" s="103">
        <v>2.6255999999999998E-2</v>
      </c>
      <c r="L4523" s="94"/>
    </row>
    <row r="4524" spans="4:12" ht="15.75" customHeight="1" x14ac:dyDescent="0.25">
      <c r="D4524" s="33"/>
      <c r="E4524" s="33"/>
      <c r="F4524" s="81">
        <v>43119</v>
      </c>
      <c r="G4524" s="103">
        <v>2.0647000000000002E-2</v>
      </c>
      <c r="H4524" s="103">
        <v>2.2013999999999999E-2</v>
      </c>
      <c r="I4524" s="103">
        <v>2.4490999999999999E-2</v>
      </c>
      <c r="J4524" s="103">
        <v>2.5838999999999997E-2</v>
      </c>
      <c r="K4524" s="103">
        <v>2.6591999999999998E-2</v>
      </c>
      <c r="L4524" s="94"/>
    </row>
    <row r="4525" spans="4:12" ht="15.75" customHeight="1" x14ac:dyDescent="0.25">
      <c r="D4525" s="33"/>
      <c r="E4525" s="33"/>
      <c r="F4525" s="81">
        <v>43122</v>
      </c>
      <c r="G4525" s="103">
        <v>2.0608000000000001E-2</v>
      </c>
      <c r="H4525" s="103">
        <v>2.1987999999999997E-2</v>
      </c>
      <c r="I4525" s="103">
        <v>2.4476000000000001E-2</v>
      </c>
      <c r="J4525" s="103">
        <v>2.579E-2</v>
      </c>
      <c r="K4525" s="103">
        <v>2.6499999999999999E-2</v>
      </c>
      <c r="L4525" s="94"/>
    </row>
    <row r="4526" spans="4:12" ht="15.75" customHeight="1" x14ac:dyDescent="0.25">
      <c r="D4526" s="33"/>
      <c r="E4526" s="33"/>
      <c r="F4526" s="81">
        <v>43123</v>
      </c>
      <c r="G4526" s="103">
        <v>2.0402999999999998E-2</v>
      </c>
      <c r="H4526" s="103">
        <v>2.1743999999999999E-2</v>
      </c>
      <c r="I4526" s="103">
        <v>2.4119999999999999E-2</v>
      </c>
      <c r="J4526" s="103">
        <v>2.5391E-2</v>
      </c>
      <c r="K4526" s="103">
        <v>2.6131000000000001E-2</v>
      </c>
      <c r="L4526" s="94"/>
    </row>
    <row r="4527" spans="4:12" ht="15.75" customHeight="1" x14ac:dyDescent="0.25">
      <c r="D4527" s="33"/>
      <c r="E4527" s="33"/>
      <c r="F4527" s="81">
        <v>43124</v>
      </c>
      <c r="G4527" s="103">
        <v>2.0761999999999999E-2</v>
      </c>
      <c r="H4527" s="103">
        <v>2.1964000000000001E-2</v>
      </c>
      <c r="I4527" s="103">
        <v>2.4343E-2</v>
      </c>
      <c r="J4527" s="103">
        <v>2.5717E-2</v>
      </c>
      <c r="K4527" s="103">
        <v>2.6465000000000002E-2</v>
      </c>
      <c r="L4527" s="94"/>
    </row>
    <row r="4528" spans="4:12" ht="15.75" customHeight="1" x14ac:dyDescent="0.25">
      <c r="D4528" s="33"/>
      <c r="E4528" s="33"/>
      <c r="F4528" s="81">
        <v>43125</v>
      </c>
      <c r="G4528" s="103">
        <v>2.0841999999999999E-2</v>
      </c>
      <c r="H4528" s="103">
        <v>2.1992999999999999E-2</v>
      </c>
      <c r="I4528" s="103">
        <v>2.4199999999999999E-2</v>
      </c>
      <c r="J4528" s="103">
        <v>2.5468000000000001E-2</v>
      </c>
      <c r="K4528" s="103">
        <v>2.6169999999999999E-2</v>
      </c>
      <c r="L4528" s="94"/>
    </row>
    <row r="4529" spans="4:12" ht="15.75" customHeight="1" x14ac:dyDescent="0.25">
      <c r="D4529" s="33"/>
      <c r="E4529" s="33"/>
      <c r="F4529" s="81">
        <v>43126</v>
      </c>
      <c r="G4529" s="103">
        <v>2.1162999999999998E-2</v>
      </c>
      <c r="H4529" s="103">
        <v>2.2411E-2</v>
      </c>
      <c r="I4529" s="103">
        <v>2.4702000000000002E-2</v>
      </c>
      <c r="J4529" s="103">
        <v>2.5958000000000002E-2</v>
      </c>
      <c r="K4529" s="103">
        <v>2.6598999999999998E-2</v>
      </c>
      <c r="L4529" s="94"/>
    </row>
    <row r="4530" spans="4:12" ht="15.75" customHeight="1" x14ac:dyDescent="0.25">
      <c r="D4530" s="33"/>
      <c r="E4530" s="33"/>
      <c r="F4530" s="81">
        <v>43129</v>
      </c>
      <c r="G4530" s="103">
        <v>2.1162999999999998E-2</v>
      </c>
      <c r="H4530" s="103">
        <v>2.2523000000000001E-2</v>
      </c>
      <c r="I4530" s="103">
        <v>2.4902999999999998E-2</v>
      </c>
      <c r="J4530" s="103">
        <v>2.6254E-2</v>
      </c>
      <c r="K4530" s="103">
        <v>2.6936000000000002E-2</v>
      </c>
      <c r="L4530" s="94"/>
    </row>
    <row r="4531" spans="4:12" ht="15.75" customHeight="1" x14ac:dyDescent="0.25">
      <c r="D4531" s="33"/>
      <c r="E4531" s="33"/>
      <c r="F4531" s="81">
        <v>43130</v>
      </c>
      <c r="G4531" s="103">
        <v>2.1242999999999998E-2</v>
      </c>
      <c r="H4531" s="103">
        <v>2.2608000000000003E-2</v>
      </c>
      <c r="I4531" s="103">
        <v>2.5054E-2</v>
      </c>
      <c r="J4531" s="103">
        <v>2.6501E-2</v>
      </c>
      <c r="K4531" s="103">
        <v>2.7199000000000001E-2</v>
      </c>
      <c r="L4531" s="94"/>
    </row>
    <row r="4532" spans="4:12" ht="15.75" customHeight="1" x14ac:dyDescent="0.25">
      <c r="D4532" s="33"/>
      <c r="E4532" s="33"/>
      <c r="F4532" s="81">
        <v>43131</v>
      </c>
      <c r="G4532" s="103">
        <v>2.1406000000000001E-2</v>
      </c>
      <c r="H4532" s="103">
        <v>2.2831999999999998E-2</v>
      </c>
      <c r="I4532" s="103">
        <v>2.5139000000000002E-2</v>
      </c>
      <c r="J4532" s="103">
        <v>2.6477000000000001E-2</v>
      </c>
      <c r="K4532" s="103">
        <v>2.7050000000000001E-2</v>
      </c>
      <c r="L4532" s="94"/>
    </row>
    <row r="4533" spans="4:12" ht="15.75" customHeight="1" x14ac:dyDescent="0.25">
      <c r="D4533" s="33"/>
      <c r="E4533" s="33"/>
      <c r="F4533" s="81">
        <v>43132</v>
      </c>
      <c r="G4533" s="103">
        <v>2.1609E-2</v>
      </c>
      <c r="H4533" s="103">
        <v>2.3222E-2</v>
      </c>
      <c r="I4533" s="103">
        <v>2.5712000000000002E-2</v>
      </c>
      <c r="J4533" s="103">
        <v>2.7246000000000003E-2</v>
      </c>
      <c r="K4533" s="103">
        <v>2.7896000000000001E-2</v>
      </c>
      <c r="L4533" s="94"/>
    </row>
    <row r="4534" spans="4:12" ht="15.75" customHeight="1" x14ac:dyDescent="0.25">
      <c r="D4534" s="33"/>
      <c r="E4534" s="33"/>
      <c r="F4534" s="81">
        <v>43133</v>
      </c>
      <c r="G4534" s="103">
        <v>2.1413000000000001E-2</v>
      </c>
      <c r="H4534" s="103">
        <v>2.3230000000000001E-2</v>
      </c>
      <c r="I4534" s="103">
        <v>2.5883E-2</v>
      </c>
      <c r="J4534" s="103">
        <v>2.7648000000000002E-2</v>
      </c>
      <c r="K4534" s="103">
        <v>2.8410999999999999E-2</v>
      </c>
      <c r="L4534" s="94"/>
    </row>
    <row r="4535" spans="4:12" ht="15.75" customHeight="1" x14ac:dyDescent="0.25">
      <c r="D4535" s="33"/>
      <c r="E4535" s="33"/>
      <c r="F4535" s="81">
        <v>43136</v>
      </c>
      <c r="G4535" s="103">
        <v>2.0240999999999999E-2</v>
      </c>
      <c r="H4535" s="103">
        <v>2.1819000000000002E-2</v>
      </c>
      <c r="I4535" s="103">
        <v>2.4369000000000002E-2</v>
      </c>
      <c r="J4535" s="103">
        <v>2.6131999999999999E-2</v>
      </c>
      <c r="K4535" s="103">
        <v>2.7056E-2</v>
      </c>
      <c r="L4535" s="94"/>
    </row>
    <row r="4536" spans="4:12" ht="15.75" customHeight="1" x14ac:dyDescent="0.25">
      <c r="D4536" s="33"/>
      <c r="E4536" s="33"/>
      <c r="F4536" s="81">
        <v>43137</v>
      </c>
      <c r="G4536" s="103">
        <v>2.1051E-2</v>
      </c>
      <c r="H4536" s="103">
        <v>2.2846999999999999E-2</v>
      </c>
      <c r="I4536" s="103">
        <v>2.5396000000000002E-2</v>
      </c>
      <c r="J4536" s="103">
        <v>2.7101E-2</v>
      </c>
      <c r="K4536" s="103">
        <v>2.8015999999999999E-2</v>
      </c>
      <c r="L4536" s="94"/>
    </row>
    <row r="4537" spans="4:12" ht="15.75" customHeight="1" x14ac:dyDescent="0.25">
      <c r="D4537" s="33"/>
      <c r="E4537" s="33"/>
      <c r="F4537" s="81">
        <v>43138</v>
      </c>
      <c r="G4537" s="103">
        <v>2.1235E-2</v>
      </c>
      <c r="H4537" s="103">
        <v>2.3205E-2</v>
      </c>
      <c r="I4537" s="103">
        <v>2.5565000000000001E-2</v>
      </c>
      <c r="J4537" s="103">
        <v>2.7351E-2</v>
      </c>
      <c r="K4537" s="103">
        <v>2.8359000000000002E-2</v>
      </c>
      <c r="L4537" s="94"/>
    </row>
    <row r="4538" spans="4:12" ht="15.75" customHeight="1" x14ac:dyDescent="0.25">
      <c r="D4538" s="33"/>
      <c r="E4538" s="33"/>
      <c r="F4538" s="81">
        <v>43139</v>
      </c>
      <c r="G4538" s="103">
        <v>2.1034000000000001E-2</v>
      </c>
      <c r="H4538" s="103">
        <v>2.2987999999999998E-2</v>
      </c>
      <c r="I4538" s="103">
        <v>2.538E-2</v>
      </c>
      <c r="J4538" s="103">
        <v>2.7301000000000002E-2</v>
      </c>
      <c r="K4538" s="103">
        <v>2.8239999999999998E-2</v>
      </c>
      <c r="L4538" s="94"/>
    </row>
    <row r="4539" spans="4:12" ht="15.75" customHeight="1" x14ac:dyDescent="0.25">
      <c r="D4539" s="33"/>
      <c r="E4539" s="33"/>
      <c r="F4539" s="81">
        <v>43140</v>
      </c>
      <c r="G4539" s="103">
        <v>2.0732E-2</v>
      </c>
      <c r="H4539" s="103">
        <v>2.2879E-2</v>
      </c>
      <c r="I4539" s="103">
        <v>2.5432999999999997E-2</v>
      </c>
      <c r="J4539" s="103">
        <v>2.7479E-2</v>
      </c>
      <c r="K4539" s="103">
        <v>2.8511999999999999E-2</v>
      </c>
      <c r="L4539" s="94"/>
    </row>
    <row r="4540" spans="4:12" ht="15.75" customHeight="1" x14ac:dyDescent="0.25">
      <c r="D4540" s="33"/>
      <c r="E4540" s="33"/>
      <c r="F4540" s="81">
        <v>43143</v>
      </c>
      <c r="G4540" s="103">
        <v>2.0753000000000001E-2</v>
      </c>
      <c r="H4540" s="103">
        <v>2.3041999999999997E-2</v>
      </c>
      <c r="I4540" s="103">
        <v>2.5586999999999999E-2</v>
      </c>
      <c r="J4540" s="103">
        <v>2.7654999999999999E-2</v>
      </c>
      <c r="K4540" s="103">
        <v>2.8584999999999999E-2</v>
      </c>
      <c r="L4540" s="94"/>
    </row>
    <row r="4541" spans="4:12" ht="15.75" customHeight="1" x14ac:dyDescent="0.25">
      <c r="D4541" s="33"/>
      <c r="E4541" s="33"/>
      <c r="F4541" s="81">
        <v>43144</v>
      </c>
      <c r="G4541" s="103">
        <v>2.104E-2</v>
      </c>
      <c r="H4541" s="103">
        <v>2.3069000000000003E-2</v>
      </c>
      <c r="I4541" s="103">
        <v>2.5418E-2</v>
      </c>
      <c r="J4541" s="103">
        <v>2.7404999999999999E-2</v>
      </c>
      <c r="K4541" s="103">
        <v>2.8294E-2</v>
      </c>
      <c r="L4541" s="94"/>
    </row>
    <row r="4542" spans="4:12" ht="15.75" customHeight="1" x14ac:dyDescent="0.25">
      <c r="D4542" s="33"/>
      <c r="E4542" s="33"/>
      <c r="F4542" s="81">
        <v>43145</v>
      </c>
      <c r="G4542" s="103">
        <v>2.1636000000000002E-2</v>
      </c>
      <c r="H4542" s="103">
        <v>2.3938999999999998E-2</v>
      </c>
      <c r="I4542" s="103">
        <v>2.6318999999999999E-2</v>
      </c>
      <c r="J4542" s="103">
        <v>2.826E-2</v>
      </c>
      <c r="K4542" s="103">
        <v>2.9022000000000003E-2</v>
      </c>
      <c r="L4542" s="94"/>
    </row>
    <row r="4543" spans="4:12" ht="15.75" customHeight="1" x14ac:dyDescent="0.25">
      <c r="D4543" s="33"/>
      <c r="E4543" s="33"/>
      <c r="F4543" s="81">
        <v>43146</v>
      </c>
      <c r="G4543" s="103">
        <v>2.1844000000000002E-2</v>
      </c>
      <c r="H4543" s="103">
        <v>2.4076E-2</v>
      </c>
      <c r="I4543" s="103">
        <v>2.6507999999999997E-2</v>
      </c>
      <c r="J4543" s="103">
        <v>2.8361999999999998E-2</v>
      </c>
      <c r="K4543" s="103">
        <v>2.9094999999999999E-2</v>
      </c>
      <c r="L4543" s="94"/>
    </row>
    <row r="4544" spans="4:12" ht="15.75" customHeight="1" x14ac:dyDescent="0.25">
      <c r="D4544" s="33"/>
      <c r="E4544" s="33"/>
      <c r="F4544" s="81">
        <v>43147</v>
      </c>
      <c r="G4544" s="103">
        <v>2.1894999999999998E-2</v>
      </c>
      <c r="H4544" s="103">
        <v>2.3835000000000002E-2</v>
      </c>
      <c r="I4544" s="103">
        <v>2.6291000000000002E-2</v>
      </c>
      <c r="J4544" s="103">
        <v>2.8039000000000001E-2</v>
      </c>
      <c r="K4544" s="103">
        <v>2.8748999999999997E-2</v>
      </c>
      <c r="L4544" s="94"/>
    </row>
    <row r="4545" spans="4:12" ht="15.75" customHeight="1" x14ac:dyDescent="0.25">
      <c r="D4545" s="33"/>
      <c r="E4545" s="33"/>
      <c r="F4545" s="81">
        <v>43151</v>
      </c>
      <c r="G4545" s="103">
        <v>2.2187000000000002E-2</v>
      </c>
      <c r="H4545" s="103">
        <v>2.4055E-2</v>
      </c>
      <c r="I4545" s="103">
        <v>2.6446000000000001E-2</v>
      </c>
      <c r="J4545" s="103">
        <v>2.8140000000000002E-2</v>
      </c>
      <c r="K4545" s="103">
        <v>2.8896000000000002E-2</v>
      </c>
      <c r="L4545" s="94"/>
    </row>
    <row r="4546" spans="4:12" ht="15.75" customHeight="1" x14ac:dyDescent="0.25">
      <c r="D4546" s="33"/>
      <c r="E4546" s="33"/>
      <c r="F4546" s="81">
        <v>43152</v>
      </c>
      <c r="G4546" s="103">
        <v>2.2660999999999997E-2</v>
      </c>
      <c r="H4546" s="103">
        <v>2.4358000000000001E-2</v>
      </c>
      <c r="I4546" s="103">
        <v>2.6858E-2</v>
      </c>
      <c r="J4546" s="103">
        <v>2.8672E-2</v>
      </c>
      <c r="K4546" s="103">
        <v>2.9500000000000002E-2</v>
      </c>
      <c r="L4546" s="94"/>
    </row>
    <row r="4547" spans="4:12" ht="15.75" customHeight="1" x14ac:dyDescent="0.25">
      <c r="D4547" s="33"/>
      <c r="E4547" s="33"/>
      <c r="F4547" s="81">
        <v>43153</v>
      </c>
      <c r="G4547" s="103">
        <v>2.2460000000000001E-2</v>
      </c>
      <c r="H4547" s="103">
        <v>2.4085000000000002E-2</v>
      </c>
      <c r="I4547" s="103">
        <v>2.6551999999999999E-2</v>
      </c>
      <c r="J4547" s="103">
        <v>2.8344999999999999E-2</v>
      </c>
      <c r="K4547" s="103">
        <v>2.9207E-2</v>
      </c>
      <c r="L4547" s="94"/>
    </row>
    <row r="4548" spans="4:12" ht="15.75" customHeight="1" x14ac:dyDescent="0.25">
      <c r="D4548" s="33"/>
      <c r="E4548" s="33"/>
      <c r="F4548" s="81">
        <v>43154</v>
      </c>
      <c r="G4548" s="103">
        <v>2.2380000000000001E-2</v>
      </c>
      <c r="H4548" s="103">
        <v>2.3868999999999998E-2</v>
      </c>
      <c r="I4548" s="103">
        <v>2.6183000000000001E-2</v>
      </c>
      <c r="J4548" s="103">
        <v>2.7896000000000001E-2</v>
      </c>
      <c r="K4548" s="103">
        <v>2.8660000000000001E-2</v>
      </c>
      <c r="L4548" s="94"/>
    </row>
    <row r="4549" spans="4:12" ht="15.75" customHeight="1" x14ac:dyDescent="0.25">
      <c r="D4549" s="33"/>
      <c r="E4549" s="33"/>
      <c r="F4549" s="81">
        <v>43157</v>
      </c>
      <c r="G4549" s="103">
        <v>2.2219000000000003E-2</v>
      </c>
      <c r="H4549" s="103">
        <v>2.3704999999999997E-2</v>
      </c>
      <c r="I4549" s="103">
        <v>2.6099000000000001E-2</v>
      </c>
      <c r="J4549" s="103">
        <v>2.7820999999999999E-2</v>
      </c>
      <c r="K4549" s="103">
        <v>2.8622999999999999E-2</v>
      </c>
      <c r="L4549" s="94"/>
    </row>
    <row r="4550" spans="4:12" ht="15.75" customHeight="1" x14ac:dyDescent="0.25">
      <c r="D4550" s="33"/>
      <c r="E4550" s="33"/>
      <c r="F4550" s="81">
        <v>43158</v>
      </c>
      <c r="G4550" s="103">
        <v>2.2599999999999999E-2</v>
      </c>
      <c r="H4550" s="103">
        <v>2.4174000000000001E-2</v>
      </c>
      <c r="I4550" s="103">
        <v>2.6602999999999998E-2</v>
      </c>
      <c r="J4550" s="103">
        <v>2.8268000000000001E-2</v>
      </c>
      <c r="K4550" s="103">
        <v>2.8934000000000001E-2</v>
      </c>
      <c r="L4550" s="94"/>
    </row>
    <row r="4551" spans="4:12" ht="15.75" customHeight="1" x14ac:dyDescent="0.25">
      <c r="D4551" s="33"/>
      <c r="E4551" s="33"/>
      <c r="F4551" s="81">
        <v>43159</v>
      </c>
      <c r="G4551" s="103">
        <v>2.2499999999999999E-2</v>
      </c>
      <c r="H4551" s="103">
        <v>2.4065E-2</v>
      </c>
      <c r="I4551" s="103">
        <v>2.6400999999999997E-2</v>
      </c>
      <c r="J4551" s="103">
        <v>2.7945000000000001E-2</v>
      </c>
      <c r="K4551" s="103">
        <v>2.8605999999999999E-2</v>
      </c>
      <c r="L4551" s="94"/>
    </row>
    <row r="4552" spans="4:12" ht="15.75" customHeight="1" x14ac:dyDescent="0.25">
      <c r="D4552" s="33"/>
      <c r="E4552" s="33"/>
      <c r="F4552" s="81">
        <v>43160</v>
      </c>
      <c r="G4552" s="103">
        <v>2.2117000000000001E-2</v>
      </c>
      <c r="H4552" s="103">
        <v>2.3570000000000001E-2</v>
      </c>
      <c r="I4552" s="103">
        <v>2.5797E-2</v>
      </c>
      <c r="J4552" s="103">
        <v>2.7327000000000001E-2</v>
      </c>
      <c r="K4552" s="103">
        <v>2.8077999999999999E-2</v>
      </c>
      <c r="L4552" s="94"/>
    </row>
    <row r="4553" spans="4:12" ht="15.75" customHeight="1" x14ac:dyDescent="0.25">
      <c r="D4553" s="33"/>
      <c r="E4553" s="33"/>
      <c r="F4553" s="81">
        <v>43161</v>
      </c>
      <c r="G4553" s="103">
        <v>2.2418E-2</v>
      </c>
      <c r="H4553" s="103">
        <v>2.3959999999999999E-2</v>
      </c>
      <c r="I4553" s="103">
        <v>2.6282999999999997E-2</v>
      </c>
      <c r="J4553" s="103">
        <v>2.7871E-2</v>
      </c>
      <c r="K4553" s="103">
        <v>2.8643000000000002E-2</v>
      </c>
      <c r="L4553" s="94"/>
    </row>
    <row r="4554" spans="4:12" ht="15.75" customHeight="1" x14ac:dyDescent="0.25">
      <c r="D4554" s="33"/>
      <c r="E4554" s="33"/>
      <c r="F4554" s="81">
        <v>43164</v>
      </c>
      <c r="G4554" s="103">
        <v>2.2377999999999999E-2</v>
      </c>
      <c r="H4554" s="103">
        <v>2.4017E-2</v>
      </c>
      <c r="I4554" s="103">
        <v>2.6450999999999999E-2</v>
      </c>
      <c r="J4554" s="103">
        <v>2.8069999999999998E-2</v>
      </c>
      <c r="K4554" s="103">
        <v>2.8807999999999997E-2</v>
      </c>
      <c r="L4554" s="94"/>
    </row>
    <row r="4555" spans="4:12" ht="15.75" customHeight="1" x14ac:dyDescent="0.25">
      <c r="D4555" s="33"/>
      <c r="E4555" s="33"/>
      <c r="F4555" s="81">
        <v>43165</v>
      </c>
      <c r="G4555" s="103">
        <v>2.2498999999999998E-2</v>
      </c>
      <c r="H4555" s="103">
        <v>2.4184000000000001E-2</v>
      </c>
      <c r="I4555" s="103">
        <v>2.6536000000000001E-2</v>
      </c>
      <c r="J4555" s="103">
        <v>2.8143999999999999E-2</v>
      </c>
      <c r="K4555" s="103">
        <v>2.8863E-2</v>
      </c>
      <c r="L4555" s="94"/>
    </row>
    <row r="4556" spans="4:12" ht="15.75" customHeight="1" x14ac:dyDescent="0.25">
      <c r="D4556" s="33"/>
      <c r="E4556" s="33"/>
      <c r="F4556" s="81">
        <v>43166</v>
      </c>
      <c r="G4556" s="103">
        <v>2.2519000000000001E-2</v>
      </c>
      <c r="H4556" s="103">
        <v>2.4157999999999999E-2</v>
      </c>
      <c r="I4556" s="103">
        <v>2.6484999999999998E-2</v>
      </c>
      <c r="J4556" s="103">
        <v>2.8094999999999998E-2</v>
      </c>
      <c r="K4556" s="103">
        <v>2.8826999999999998E-2</v>
      </c>
      <c r="L4556" s="94"/>
    </row>
    <row r="4557" spans="4:12" ht="15.75" customHeight="1" x14ac:dyDescent="0.25">
      <c r="D4557" s="33"/>
      <c r="E4557" s="33"/>
      <c r="F4557" s="81">
        <v>43167</v>
      </c>
      <c r="G4557" s="103">
        <v>2.2498000000000001E-2</v>
      </c>
      <c r="H4557" s="103">
        <v>2.4131E-2</v>
      </c>
      <c r="I4557" s="103">
        <v>2.63E-2</v>
      </c>
      <c r="J4557" s="103">
        <v>2.7822E-2</v>
      </c>
      <c r="K4557" s="103">
        <v>2.8570999999999999E-2</v>
      </c>
      <c r="L4557" s="94"/>
    </row>
    <row r="4558" spans="4:12" ht="15.75" customHeight="1" x14ac:dyDescent="0.25">
      <c r="D4558" s="33"/>
      <c r="E4558" s="33"/>
      <c r="F4558" s="81">
        <v>43168</v>
      </c>
      <c r="G4558" s="103">
        <v>2.2579999999999999E-2</v>
      </c>
      <c r="H4558" s="103">
        <v>2.4302999999999998E-2</v>
      </c>
      <c r="I4558" s="103">
        <v>2.6501999999999998E-2</v>
      </c>
      <c r="J4558" s="103">
        <v>2.8094999999999998E-2</v>
      </c>
      <c r="K4558" s="103">
        <v>2.8938000000000002E-2</v>
      </c>
      <c r="L4558" s="94"/>
    </row>
    <row r="4559" spans="4:12" ht="15.75" customHeight="1" x14ac:dyDescent="0.25">
      <c r="D4559" s="33"/>
      <c r="E4559" s="33"/>
      <c r="F4559" s="81">
        <v>43171</v>
      </c>
      <c r="G4559" s="103">
        <v>2.2620000000000001E-2</v>
      </c>
      <c r="H4559" s="103">
        <v>2.4192999999999999E-2</v>
      </c>
      <c r="I4559" s="103">
        <v>2.6349999999999998E-2</v>
      </c>
      <c r="J4559" s="103">
        <v>2.7921000000000001E-2</v>
      </c>
      <c r="K4559" s="103">
        <v>2.8681000000000002E-2</v>
      </c>
      <c r="L4559" s="94"/>
    </row>
    <row r="4560" spans="4:12" ht="15.75" customHeight="1" x14ac:dyDescent="0.25">
      <c r="D4560" s="33"/>
      <c r="E4560" s="33"/>
      <c r="F4560" s="81">
        <v>43172</v>
      </c>
      <c r="G4560" s="103">
        <v>2.2538999999999997E-2</v>
      </c>
      <c r="H4560" s="103">
        <v>2.4129999999999999E-2</v>
      </c>
      <c r="I4560" s="103">
        <v>2.6180999999999999E-2</v>
      </c>
      <c r="J4560" s="103">
        <v>2.7698E-2</v>
      </c>
      <c r="K4560" s="103">
        <v>2.8426E-2</v>
      </c>
      <c r="L4560" s="94"/>
    </row>
    <row r="4561" spans="4:12" ht="15.75" customHeight="1" x14ac:dyDescent="0.25">
      <c r="D4561" s="33"/>
      <c r="E4561" s="33"/>
      <c r="F4561" s="81">
        <v>43173</v>
      </c>
      <c r="G4561" s="103">
        <v>2.2579999999999999E-2</v>
      </c>
      <c r="H4561" s="103">
        <v>2.4076E-2</v>
      </c>
      <c r="I4561" s="103">
        <v>2.6097000000000002E-2</v>
      </c>
      <c r="J4561" s="103">
        <v>2.7498999999999999E-2</v>
      </c>
      <c r="K4561" s="103">
        <v>2.8170000000000001E-2</v>
      </c>
      <c r="L4561" s="94"/>
    </row>
    <row r="4562" spans="4:12" ht="15.75" customHeight="1" x14ac:dyDescent="0.25">
      <c r="D4562" s="33"/>
      <c r="E4562" s="33"/>
      <c r="F4562" s="81">
        <v>43174</v>
      </c>
      <c r="G4562" s="103">
        <v>2.2846000000000002E-2</v>
      </c>
      <c r="H4562" s="103">
        <v>2.4293999999999996E-2</v>
      </c>
      <c r="I4562" s="103">
        <v>2.6248999999999998E-2</v>
      </c>
      <c r="J4562" s="103">
        <v>2.7623000000000002E-2</v>
      </c>
      <c r="K4562" s="103">
        <v>2.828E-2</v>
      </c>
      <c r="L4562" s="94"/>
    </row>
    <row r="4563" spans="4:12" ht="15.75" customHeight="1" x14ac:dyDescent="0.25">
      <c r="D4563" s="33"/>
      <c r="E4563" s="33"/>
      <c r="F4563" s="81">
        <v>43175</v>
      </c>
      <c r="G4563" s="103">
        <v>2.2909000000000002E-2</v>
      </c>
      <c r="H4563" s="103">
        <v>2.4430999999999998E-2</v>
      </c>
      <c r="I4563" s="103">
        <v>2.6418000000000001E-2</v>
      </c>
      <c r="J4563" s="103">
        <v>2.7772000000000002E-2</v>
      </c>
      <c r="K4563" s="103">
        <v>2.8445000000000002E-2</v>
      </c>
      <c r="L4563" s="94"/>
    </row>
    <row r="4564" spans="4:12" ht="15.75" customHeight="1" x14ac:dyDescent="0.25">
      <c r="D4564" s="33"/>
      <c r="E4564" s="33"/>
      <c r="F4564" s="81">
        <v>43178</v>
      </c>
      <c r="G4564" s="103">
        <v>2.3075000000000002E-2</v>
      </c>
      <c r="H4564" s="103">
        <v>2.4568E-2</v>
      </c>
      <c r="I4564" s="103">
        <v>2.6553E-2</v>
      </c>
      <c r="J4564" s="103">
        <v>2.7896999999999998E-2</v>
      </c>
      <c r="K4564" s="103">
        <v>2.8555000000000001E-2</v>
      </c>
      <c r="L4564" s="94"/>
    </row>
    <row r="4565" spans="4:12" ht="15.75" customHeight="1" x14ac:dyDescent="0.25">
      <c r="D4565" s="33"/>
      <c r="E4565" s="33"/>
      <c r="F4565" s="81">
        <v>43179</v>
      </c>
      <c r="G4565" s="103">
        <v>2.3448000000000004E-2</v>
      </c>
      <c r="H4565" s="103">
        <v>2.4923999999999998E-2</v>
      </c>
      <c r="I4565" s="103">
        <v>2.6962E-2</v>
      </c>
      <c r="J4565" s="103">
        <v>2.8296999999999999E-2</v>
      </c>
      <c r="K4565" s="103">
        <v>2.8959000000000002E-2</v>
      </c>
      <c r="L4565" s="94"/>
    </row>
    <row r="4566" spans="4:12" ht="15.75" customHeight="1" x14ac:dyDescent="0.25">
      <c r="D4566" s="33"/>
      <c r="E4566" s="33"/>
      <c r="F4566" s="81">
        <v>43180</v>
      </c>
      <c r="G4566" s="103">
        <v>2.3054999999999999E-2</v>
      </c>
      <c r="H4566" s="103">
        <v>2.4624E-2</v>
      </c>
      <c r="I4566" s="103">
        <v>2.6741000000000001E-2</v>
      </c>
      <c r="J4566" s="103">
        <v>2.8072E-2</v>
      </c>
      <c r="K4566" s="103">
        <v>2.8830000000000001E-2</v>
      </c>
      <c r="L4566" s="94"/>
    </row>
    <row r="4567" spans="4:12" ht="15.75" customHeight="1" x14ac:dyDescent="0.25">
      <c r="D4567" s="33"/>
      <c r="E4567" s="33"/>
      <c r="F4567" s="81">
        <v>43181</v>
      </c>
      <c r="G4567" s="103">
        <v>2.2786000000000001E-2</v>
      </c>
      <c r="H4567" s="103">
        <v>2.4268999999999999E-2</v>
      </c>
      <c r="I4567" s="103">
        <v>2.6231000000000001E-2</v>
      </c>
      <c r="J4567" s="103">
        <v>2.7522999999999999E-2</v>
      </c>
      <c r="K4567" s="103">
        <v>2.8243999999999998E-2</v>
      </c>
      <c r="L4567" s="94"/>
    </row>
    <row r="4568" spans="4:12" ht="15.75" customHeight="1" x14ac:dyDescent="0.25">
      <c r="D4568" s="33"/>
      <c r="E4568" s="33"/>
      <c r="F4568" s="81">
        <v>43182</v>
      </c>
      <c r="G4568" s="103">
        <v>2.2537999999999999E-2</v>
      </c>
      <c r="H4568" s="103">
        <v>2.4022999999999999E-2</v>
      </c>
      <c r="I4568" s="103">
        <v>2.5992999999999999E-2</v>
      </c>
      <c r="J4568" s="103">
        <v>2.7373999999999999E-2</v>
      </c>
      <c r="K4568" s="103">
        <v>2.8135E-2</v>
      </c>
      <c r="L4568" s="94"/>
    </row>
    <row r="4569" spans="4:12" ht="15.75" customHeight="1" x14ac:dyDescent="0.25">
      <c r="D4569" s="33"/>
      <c r="E4569" s="33"/>
      <c r="F4569" s="81">
        <v>43185</v>
      </c>
      <c r="G4569" s="103">
        <v>2.2703999999999998E-2</v>
      </c>
      <c r="H4569" s="103">
        <v>2.4380000000000002E-2</v>
      </c>
      <c r="I4569" s="103">
        <v>2.6400999999999997E-2</v>
      </c>
      <c r="J4569" s="103">
        <v>2.7747999999999998E-2</v>
      </c>
      <c r="K4569" s="103">
        <v>2.852E-2</v>
      </c>
      <c r="L4569" s="94"/>
    </row>
    <row r="4570" spans="4:12" ht="15.75" customHeight="1" x14ac:dyDescent="0.25">
      <c r="D4570" s="33"/>
      <c r="E4570" s="33"/>
      <c r="F4570" s="81">
        <v>43186</v>
      </c>
      <c r="G4570" s="103">
        <v>2.2641000000000001E-2</v>
      </c>
      <c r="H4570" s="103">
        <v>2.3831000000000001E-2</v>
      </c>
      <c r="I4570" s="103">
        <v>2.5670000000000002E-2</v>
      </c>
      <c r="J4570" s="103">
        <v>2.7000000000000003E-2</v>
      </c>
      <c r="K4570" s="103">
        <v>2.7753E-2</v>
      </c>
      <c r="L4570" s="94"/>
    </row>
    <row r="4571" spans="4:12" ht="15.75" customHeight="1" x14ac:dyDescent="0.25">
      <c r="D4571" s="33"/>
      <c r="E4571" s="33"/>
      <c r="F4571" s="81">
        <v>43187</v>
      </c>
      <c r="G4571" s="103">
        <v>2.2841999999999998E-2</v>
      </c>
      <c r="H4571" s="103">
        <v>2.4050999999999999E-2</v>
      </c>
      <c r="I4571" s="103">
        <v>2.5956E-2</v>
      </c>
      <c r="J4571" s="103">
        <v>2.7174E-2</v>
      </c>
      <c r="K4571" s="103">
        <v>2.7806999999999998E-2</v>
      </c>
      <c r="L4571" s="94"/>
    </row>
    <row r="4572" spans="4:12" ht="15.75" customHeight="1" x14ac:dyDescent="0.25">
      <c r="D4572" s="33"/>
      <c r="E4572" s="33"/>
      <c r="F4572" s="81">
        <v>43188</v>
      </c>
      <c r="G4572" s="103">
        <v>2.2660999999999997E-2</v>
      </c>
      <c r="H4572" s="103">
        <v>2.3831000000000001E-2</v>
      </c>
      <c r="I4572" s="103">
        <v>2.5619999999999997E-2</v>
      </c>
      <c r="J4572" s="103">
        <v>2.6841E-2</v>
      </c>
      <c r="K4572" s="103">
        <v>2.7389E-2</v>
      </c>
      <c r="L4572" s="94"/>
    </row>
    <row r="4573" spans="4:12" ht="15.75" customHeight="1" x14ac:dyDescent="0.25">
      <c r="D4573" s="33"/>
      <c r="E4573" s="33"/>
      <c r="F4573" s="81">
        <v>43192</v>
      </c>
      <c r="G4573" s="103">
        <v>2.2458999999999996E-2</v>
      </c>
      <c r="H4573" s="103">
        <v>2.3637000000000002E-2</v>
      </c>
      <c r="I4573" s="103">
        <v>2.5468999999999999E-2</v>
      </c>
      <c r="J4573" s="103">
        <v>2.6718000000000002E-2</v>
      </c>
      <c r="K4573" s="103">
        <v>2.7297999999999999E-2</v>
      </c>
      <c r="L4573" s="94"/>
    </row>
    <row r="4574" spans="4:12" ht="15.75" customHeight="1" x14ac:dyDescent="0.25">
      <c r="D4574" s="33"/>
      <c r="E4574" s="33"/>
      <c r="F4574" s="81">
        <v>43193</v>
      </c>
      <c r="G4574" s="103">
        <v>2.2782E-2</v>
      </c>
      <c r="H4574" s="103">
        <v>2.4051999999999997E-2</v>
      </c>
      <c r="I4574" s="103">
        <v>2.5956999999999997E-2</v>
      </c>
      <c r="J4574" s="103">
        <v>2.7188E-2</v>
      </c>
      <c r="K4574" s="103">
        <v>2.7753E-2</v>
      </c>
      <c r="L4574" s="94"/>
    </row>
    <row r="4575" spans="4:12" ht="15.75" customHeight="1" x14ac:dyDescent="0.25">
      <c r="D4575" s="33"/>
      <c r="E4575" s="33"/>
      <c r="F4575" s="81">
        <v>43194</v>
      </c>
      <c r="G4575" s="103">
        <v>2.2924000000000003E-2</v>
      </c>
      <c r="H4575" s="103">
        <v>2.4272999999999999E-2</v>
      </c>
      <c r="I4575" s="103">
        <v>2.6193000000000001E-2</v>
      </c>
      <c r="J4575" s="103">
        <v>2.7437E-2</v>
      </c>
      <c r="K4575" s="103">
        <v>2.8027000000000003E-2</v>
      </c>
      <c r="L4575" s="94"/>
    </row>
    <row r="4576" spans="4:12" ht="15.75" customHeight="1" x14ac:dyDescent="0.25">
      <c r="D4576" s="33"/>
      <c r="E4576" s="33"/>
      <c r="F4576" s="81">
        <v>43195</v>
      </c>
      <c r="G4576" s="103">
        <v>2.3026000000000001E-2</v>
      </c>
      <c r="H4576" s="103">
        <v>2.4412E-2</v>
      </c>
      <c r="I4576" s="103">
        <v>2.6380000000000001E-2</v>
      </c>
      <c r="J4576" s="103">
        <v>2.7660999999999998E-2</v>
      </c>
      <c r="K4576" s="103">
        <v>2.8319999999999998E-2</v>
      </c>
      <c r="L4576" s="94"/>
    </row>
    <row r="4577" spans="4:12" ht="15.75" customHeight="1" x14ac:dyDescent="0.25">
      <c r="D4577" s="33"/>
      <c r="E4577" s="33"/>
      <c r="F4577" s="81">
        <v>43196</v>
      </c>
      <c r="G4577" s="103">
        <v>2.2660999999999997E-2</v>
      </c>
      <c r="H4577" s="103">
        <v>2.3997000000000001E-2</v>
      </c>
      <c r="I4577" s="103">
        <v>2.5857999999999999E-2</v>
      </c>
      <c r="J4577" s="103">
        <v>2.7066E-2</v>
      </c>
      <c r="K4577" s="103">
        <v>2.7734999999999999E-2</v>
      </c>
      <c r="L4577" s="94"/>
    </row>
    <row r="4578" spans="4:12" ht="15.75" customHeight="1" x14ac:dyDescent="0.25">
      <c r="D4578" s="33"/>
      <c r="E4578" s="33"/>
      <c r="F4578" s="81">
        <v>43199</v>
      </c>
      <c r="G4578" s="103">
        <v>2.2783000000000001E-2</v>
      </c>
      <c r="H4578" s="103">
        <v>2.4108000000000001E-2</v>
      </c>
      <c r="I4578" s="103">
        <v>2.5975999999999999E-2</v>
      </c>
      <c r="J4578" s="103">
        <v>2.7164999999999998E-2</v>
      </c>
      <c r="K4578" s="103">
        <v>2.7789999999999999E-2</v>
      </c>
      <c r="L4578" s="94"/>
    </row>
    <row r="4579" spans="4:12" ht="15.75" customHeight="1" x14ac:dyDescent="0.25">
      <c r="D4579" s="33"/>
      <c r="E4579" s="33"/>
      <c r="F4579" s="81">
        <v>43200</v>
      </c>
      <c r="G4579" s="103">
        <v>2.3069000000000003E-2</v>
      </c>
      <c r="H4579" s="103">
        <v>2.4441999999999998E-2</v>
      </c>
      <c r="I4579" s="103">
        <v>2.6246999999999999E-2</v>
      </c>
      <c r="J4579" s="103">
        <v>2.7414000000000001E-2</v>
      </c>
      <c r="K4579" s="103">
        <v>2.8008999999999999E-2</v>
      </c>
      <c r="L4579" s="94"/>
    </row>
    <row r="4580" spans="4:12" ht="15.75" customHeight="1" x14ac:dyDescent="0.25">
      <c r="D4580" s="33"/>
      <c r="E4580" s="33"/>
      <c r="F4580" s="81">
        <v>43201</v>
      </c>
      <c r="G4580" s="103">
        <v>2.307E-2</v>
      </c>
      <c r="H4580" s="103">
        <v>2.443E-2</v>
      </c>
      <c r="I4580" s="103">
        <v>2.6128999999999999E-2</v>
      </c>
      <c r="J4580" s="103">
        <v>2.7215E-2</v>
      </c>
      <c r="K4580" s="103">
        <v>2.7808000000000003E-2</v>
      </c>
      <c r="L4580" s="94"/>
    </row>
    <row r="4581" spans="4:12" ht="15.75" customHeight="1" x14ac:dyDescent="0.25">
      <c r="D4581" s="33"/>
      <c r="E4581" s="33"/>
      <c r="F4581" s="81">
        <v>43202</v>
      </c>
      <c r="G4581" s="103">
        <v>2.3479999999999997E-2</v>
      </c>
      <c r="H4581" s="103">
        <v>2.4947E-2</v>
      </c>
      <c r="I4581" s="103">
        <v>2.6707000000000002E-2</v>
      </c>
      <c r="J4581" s="103">
        <v>2.7814000000000002E-2</v>
      </c>
      <c r="K4581" s="103">
        <v>2.8357999999999998E-2</v>
      </c>
      <c r="L4581" s="94"/>
    </row>
    <row r="4582" spans="4:12" ht="15.75" customHeight="1" x14ac:dyDescent="0.25">
      <c r="D4582" s="33"/>
      <c r="E4582" s="33"/>
      <c r="F4582" s="81">
        <v>43203</v>
      </c>
      <c r="G4582" s="103">
        <v>2.3565999999999997E-2</v>
      </c>
      <c r="H4582" s="103">
        <v>2.5002E-2</v>
      </c>
      <c r="I4582" s="103">
        <v>2.6726E-2</v>
      </c>
      <c r="J4582" s="103">
        <v>2.7764999999999998E-2</v>
      </c>
      <c r="K4582" s="103">
        <v>2.8267E-2</v>
      </c>
      <c r="L4582" s="94"/>
    </row>
    <row r="4583" spans="4:12" ht="15.75" customHeight="1" x14ac:dyDescent="0.25">
      <c r="D4583" s="33"/>
      <c r="E4583" s="33"/>
      <c r="F4583" s="81">
        <v>43206</v>
      </c>
      <c r="G4583" s="103">
        <v>2.3772999999999999E-2</v>
      </c>
      <c r="H4583" s="103">
        <v>2.5194000000000001E-2</v>
      </c>
      <c r="I4583" s="103">
        <v>2.6794999999999999E-2</v>
      </c>
      <c r="J4583" s="103">
        <v>2.7816E-2</v>
      </c>
      <c r="K4583" s="103">
        <v>2.8267E-2</v>
      </c>
      <c r="L4583" s="94"/>
    </row>
    <row r="4584" spans="4:12" ht="15.75" customHeight="1" x14ac:dyDescent="0.25">
      <c r="D4584" s="33"/>
      <c r="E4584" s="33"/>
      <c r="F4584" s="81">
        <v>43207</v>
      </c>
      <c r="G4584" s="103">
        <v>2.3940000000000003E-2</v>
      </c>
      <c r="H4584" s="103">
        <v>2.5276999999999997E-2</v>
      </c>
      <c r="I4584" s="103">
        <v>2.6880999999999999E-2</v>
      </c>
      <c r="J4584" s="103">
        <v>2.7841000000000001E-2</v>
      </c>
      <c r="K4584" s="103">
        <v>2.8285000000000001E-2</v>
      </c>
      <c r="L4584" s="94"/>
    </row>
    <row r="4585" spans="4:12" ht="15.75" customHeight="1" x14ac:dyDescent="0.25">
      <c r="D4585" s="33"/>
      <c r="E4585" s="33"/>
      <c r="F4585" s="81">
        <v>43208</v>
      </c>
      <c r="G4585" s="103">
        <v>2.4292999999999999E-2</v>
      </c>
      <c r="H4585" s="103">
        <v>2.5717E-2</v>
      </c>
      <c r="I4585" s="103">
        <v>2.7309E-2</v>
      </c>
      <c r="J4585" s="103">
        <v>2.8268000000000001E-2</v>
      </c>
      <c r="K4585" s="103">
        <v>2.8727999999999997E-2</v>
      </c>
      <c r="L4585" s="94"/>
    </row>
    <row r="4586" spans="4:12" ht="15.75" customHeight="1" x14ac:dyDescent="0.25">
      <c r="D4586" s="33"/>
      <c r="E4586" s="33"/>
      <c r="F4586" s="81">
        <v>43209</v>
      </c>
      <c r="G4586" s="103">
        <v>2.4275000000000001E-2</v>
      </c>
      <c r="H4586" s="103">
        <v>2.5828000000000004E-2</v>
      </c>
      <c r="I4586" s="103">
        <v>2.7549000000000001E-2</v>
      </c>
      <c r="J4586" s="103">
        <v>2.8645999999999998E-2</v>
      </c>
      <c r="K4586" s="103">
        <v>2.9098000000000002E-2</v>
      </c>
      <c r="L4586" s="94"/>
    </row>
    <row r="4587" spans="4:12" ht="15.75" customHeight="1" x14ac:dyDescent="0.25">
      <c r="D4587" s="33"/>
      <c r="E4587" s="33"/>
      <c r="F4587" s="81">
        <v>43210</v>
      </c>
      <c r="G4587" s="103">
        <v>2.4573000000000001E-2</v>
      </c>
      <c r="H4587" s="103">
        <v>2.6164E-2</v>
      </c>
      <c r="I4587" s="103">
        <v>2.7999E-2</v>
      </c>
      <c r="J4587" s="103">
        <v>2.9127999999999998E-2</v>
      </c>
      <c r="K4587" s="103">
        <v>2.9602E-2</v>
      </c>
      <c r="L4587" s="94"/>
    </row>
    <row r="4588" spans="4:12" ht="15.75" customHeight="1" x14ac:dyDescent="0.25">
      <c r="D4588" s="33"/>
      <c r="E4588" s="33"/>
      <c r="F4588" s="81">
        <v>43213</v>
      </c>
      <c r="G4588" s="103">
        <v>2.4763999999999998E-2</v>
      </c>
      <c r="H4588" s="103">
        <v>2.6359E-2</v>
      </c>
      <c r="I4588" s="103">
        <v>2.8206999999999999E-2</v>
      </c>
      <c r="J4588" s="103">
        <v>2.9357000000000001E-2</v>
      </c>
      <c r="K4588" s="103">
        <v>2.9752000000000001E-2</v>
      </c>
      <c r="L4588" s="94"/>
    </row>
    <row r="4589" spans="4:12" ht="15.75" customHeight="1" x14ac:dyDescent="0.25">
      <c r="D4589" s="33"/>
      <c r="E4589" s="33"/>
      <c r="F4589" s="81">
        <v>43214</v>
      </c>
      <c r="G4589" s="103">
        <v>2.4746000000000001E-2</v>
      </c>
      <c r="H4589" s="103">
        <v>2.6333000000000002E-2</v>
      </c>
      <c r="I4589" s="103">
        <v>2.826E-2</v>
      </c>
      <c r="J4589" s="103">
        <v>2.9534999999999999E-2</v>
      </c>
      <c r="K4589" s="103">
        <v>2.9994999999999997E-2</v>
      </c>
      <c r="L4589" s="94"/>
    </row>
    <row r="4590" spans="4:12" ht="15.75" customHeight="1" x14ac:dyDescent="0.25">
      <c r="D4590" s="33"/>
      <c r="E4590" s="33"/>
      <c r="F4590" s="81">
        <v>43215</v>
      </c>
      <c r="G4590" s="103">
        <v>2.4878000000000001E-2</v>
      </c>
      <c r="H4590" s="103">
        <v>2.6335000000000001E-2</v>
      </c>
      <c r="I4590" s="103">
        <v>2.8365999999999999E-2</v>
      </c>
      <c r="J4590" s="103">
        <v>2.9714000000000001E-2</v>
      </c>
      <c r="K4590" s="103">
        <v>3.0259000000000001E-2</v>
      </c>
      <c r="L4590" s="94"/>
    </row>
    <row r="4591" spans="4:12" ht="15.75" customHeight="1" x14ac:dyDescent="0.25">
      <c r="D4591" s="33"/>
      <c r="E4591" s="33"/>
      <c r="F4591" s="81">
        <v>43216</v>
      </c>
      <c r="G4591" s="103">
        <v>2.4816999999999999E-2</v>
      </c>
      <c r="H4591" s="103">
        <v>2.6199E-2</v>
      </c>
      <c r="I4591" s="103">
        <v>2.8123999999999996E-2</v>
      </c>
      <c r="J4591" s="103">
        <v>2.9360000000000001E-2</v>
      </c>
      <c r="K4591" s="103">
        <v>2.9809000000000002E-2</v>
      </c>
      <c r="L4591" s="94"/>
    </row>
    <row r="4592" spans="4:12" ht="15.75" customHeight="1" x14ac:dyDescent="0.25">
      <c r="D4592" s="33"/>
      <c r="E4592" s="33"/>
      <c r="F4592" s="81">
        <v>43217</v>
      </c>
      <c r="G4592" s="103">
        <v>2.4837999999999999E-2</v>
      </c>
      <c r="H4592" s="103">
        <v>2.6178E-2</v>
      </c>
      <c r="I4592" s="103">
        <v>2.8006000000000003E-2</v>
      </c>
      <c r="J4592" s="103">
        <v>2.9197000000000001E-2</v>
      </c>
      <c r="K4592" s="103">
        <v>2.9567999999999997E-2</v>
      </c>
      <c r="L4592" s="94"/>
    </row>
    <row r="4593" spans="4:12" ht="15.75" customHeight="1" x14ac:dyDescent="0.25">
      <c r="D4593" s="33"/>
      <c r="E4593" s="33"/>
      <c r="F4593" s="81">
        <v>43220</v>
      </c>
      <c r="G4593" s="103">
        <v>2.4878999999999998E-2</v>
      </c>
      <c r="H4593" s="103">
        <v>2.6263000000000002E-2</v>
      </c>
      <c r="I4593" s="103">
        <v>2.7972E-2</v>
      </c>
      <c r="J4593" s="103">
        <v>2.9123E-2</v>
      </c>
      <c r="K4593" s="103">
        <v>2.9531000000000002E-2</v>
      </c>
      <c r="L4593" s="94"/>
    </row>
    <row r="4594" spans="4:12" ht="15.75" customHeight="1" x14ac:dyDescent="0.25">
      <c r="D4594" s="33"/>
      <c r="E4594" s="33"/>
      <c r="F4594" s="81">
        <v>43221</v>
      </c>
      <c r="G4594" s="103">
        <v>2.5041999999999998E-2</v>
      </c>
      <c r="H4594" s="103">
        <v>2.6404E-2</v>
      </c>
      <c r="I4594" s="103">
        <v>2.8123999999999996E-2</v>
      </c>
      <c r="J4594" s="103">
        <v>2.9247000000000002E-2</v>
      </c>
      <c r="K4594" s="103">
        <v>2.9644E-2</v>
      </c>
      <c r="L4594" s="94"/>
    </row>
    <row r="4595" spans="4:12" ht="15.75" customHeight="1" x14ac:dyDescent="0.25">
      <c r="D4595" s="33"/>
      <c r="E4595" s="33"/>
      <c r="F4595" s="81">
        <v>43222</v>
      </c>
      <c r="G4595" s="103">
        <v>2.4882000000000001E-2</v>
      </c>
      <c r="H4595" s="103">
        <v>2.6295000000000002E-2</v>
      </c>
      <c r="I4595" s="103">
        <v>2.7955000000000001E-2</v>
      </c>
      <c r="J4595" s="103">
        <v>2.9171999999999997E-2</v>
      </c>
      <c r="K4595" s="103">
        <v>2.9662999999999998E-2</v>
      </c>
      <c r="L4595" s="94"/>
    </row>
    <row r="4596" spans="4:12" ht="15.75" customHeight="1" x14ac:dyDescent="0.25">
      <c r="D4596" s="33"/>
      <c r="E4596" s="33"/>
      <c r="F4596" s="81">
        <v>43223</v>
      </c>
      <c r="G4596" s="103">
        <v>2.4761999999999999E-2</v>
      </c>
      <c r="H4596" s="103">
        <v>2.6158000000000001E-2</v>
      </c>
      <c r="I4596" s="103">
        <v>2.7803000000000001E-2</v>
      </c>
      <c r="J4596" s="103">
        <v>2.8923999999999998E-2</v>
      </c>
      <c r="K4596" s="103">
        <v>2.9458000000000002E-2</v>
      </c>
      <c r="L4596" s="94"/>
    </row>
    <row r="4597" spans="4:12" ht="15.75" customHeight="1" x14ac:dyDescent="0.25">
      <c r="D4597" s="33"/>
      <c r="E4597" s="33"/>
      <c r="F4597" s="81">
        <v>43224</v>
      </c>
      <c r="G4597" s="103">
        <v>2.4969000000000002E-2</v>
      </c>
      <c r="H4597" s="103">
        <v>2.6332000000000001E-2</v>
      </c>
      <c r="I4597" s="103">
        <v>2.7837000000000001E-2</v>
      </c>
      <c r="J4597" s="103">
        <v>2.8997999999999999E-2</v>
      </c>
      <c r="K4597" s="103">
        <v>2.9496999999999999E-2</v>
      </c>
      <c r="L4597" s="94"/>
    </row>
    <row r="4598" spans="4:12" ht="15.75" customHeight="1" x14ac:dyDescent="0.25">
      <c r="D4598" s="33"/>
      <c r="E4598" s="33"/>
      <c r="F4598" s="81">
        <v>43227</v>
      </c>
      <c r="G4598" s="103">
        <v>2.4969999999999999E-2</v>
      </c>
      <c r="H4598" s="103">
        <v>2.6306E-2</v>
      </c>
      <c r="I4598" s="103">
        <v>2.7871E-2</v>
      </c>
      <c r="J4598" s="103">
        <v>2.8997999999999999E-2</v>
      </c>
      <c r="K4598" s="103">
        <v>2.9496999999999999E-2</v>
      </c>
      <c r="L4598" s="94"/>
    </row>
    <row r="4599" spans="4:12" ht="15.75" customHeight="1" x14ac:dyDescent="0.25">
      <c r="D4599" s="33"/>
      <c r="E4599" s="33"/>
      <c r="F4599" s="81">
        <v>43228</v>
      </c>
      <c r="G4599" s="103">
        <v>2.5093999999999998E-2</v>
      </c>
      <c r="H4599" s="103">
        <v>2.6447999999999999E-2</v>
      </c>
      <c r="I4599" s="103">
        <v>2.8142999999999998E-2</v>
      </c>
      <c r="J4599" s="103">
        <v>2.9298000000000001E-2</v>
      </c>
      <c r="K4599" s="103">
        <v>2.9759999999999998E-2</v>
      </c>
      <c r="L4599" s="94"/>
    </row>
    <row r="4600" spans="4:12" ht="15.75" customHeight="1" x14ac:dyDescent="0.25">
      <c r="D4600" s="33"/>
      <c r="E4600" s="33"/>
      <c r="F4600" s="81">
        <v>43229</v>
      </c>
      <c r="G4600" s="103">
        <v>2.53E-2</v>
      </c>
      <c r="H4600" s="103">
        <v>2.6823E-2</v>
      </c>
      <c r="I4600" s="103">
        <v>2.8398E-2</v>
      </c>
      <c r="J4600" s="103">
        <v>2.9573000000000002E-2</v>
      </c>
      <c r="K4600" s="103">
        <v>3.0041999999999999E-2</v>
      </c>
      <c r="L4600" s="94"/>
    </row>
    <row r="4601" spans="4:12" ht="15.75" customHeight="1" x14ac:dyDescent="0.25">
      <c r="D4601" s="33"/>
      <c r="E4601" s="33"/>
      <c r="F4601" s="81">
        <v>43230</v>
      </c>
      <c r="G4601" s="103">
        <v>2.5301999999999998E-2</v>
      </c>
      <c r="H4601" s="103">
        <v>2.6849999999999999E-2</v>
      </c>
      <c r="I4601" s="103">
        <v>2.8296000000000002E-2</v>
      </c>
      <c r="J4601" s="103">
        <v>2.9323000000000002E-2</v>
      </c>
      <c r="K4601" s="103">
        <v>2.9622000000000002E-2</v>
      </c>
      <c r="L4601" s="94"/>
    </row>
    <row r="4602" spans="4:12" ht="15.75" customHeight="1" x14ac:dyDescent="0.25">
      <c r="D4602" s="33"/>
      <c r="E4602" s="33"/>
      <c r="F4602" s="81">
        <v>43231</v>
      </c>
      <c r="G4602" s="103">
        <v>2.5349E-2</v>
      </c>
      <c r="H4602" s="103">
        <v>2.6905000000000002E-2</v>
      </c>
      <c r="I4602" s="103">
        <v>2.8382000000000001E-2</v>
      </c>
      <c r="J4602" s="103">
        <v>2.9398000000000001E-2</v>
      </c>
      <c r="K4602" s="103">
        <v>2.9694999999999999E-2</v>
      </c>
      <c r="L4602" s="94"/>
    </row>
    <row r="4603" spans="4:12" ht="15.75" customHeight="1" x14ac:dyDescent="0.25">
      <c r="D4603" s="33"/>
      <c r="E4603" s="33"/>
      <c r="F4603" s="81">
        <v>43234</v>
      </c>
      <c r="G4603" s="103">
        <v>2.5474999999999998E-2</v>
      </c>
      <c r="H4603" s="103">
        <v>2.7068999999999999E-2</v>
      </c>
      <c r="I4603" s="103">
        <v>2.8620999999999997E-2</v>
      </c>
      <c r="J4603" s="103">
        <v>2.9699E-2</v>
      </c>
      <c r="K4603" s="103">
        <v>3.0024000000000002E-2</v>
      </c>
      <c r="L4603" s="94"/>
    </row>
    <row r="4604" spans="4:12" ht="15.75" customHeight="1" x14ac:dyDescent="0.25">
      <c r="D4604" s="33"/>
      <c r="E4604" s="33"/>
      <c r="F4604" s="81">
        <v>43235</v>
      </c>
      <c r="G4604" s="103">
        <v>2.5745000000000001E-2</v>
      </c>
      <c r="H4604" s="103">
        <v>2.7452000000000001E-2</v>
      </c>
      <c r="I4604" s="103">
        <v>2.9186E-2</v>
      </c>
      <c r="J4604" s="103">
        <v>3.0379E-2</v>
      </c>
      <c r="K4604" s="103">
        <v>3.0722999999999997E-2</v>
      </c>
      <c r="L4604" s="94"/>
    </row>
    <row r="4605" spans="4:12" ht="15.75" customHeight="1" x14ac:dyDescent="0.25">
      <c r="D4605" s="33"/>
      <c r="E4605" s="33"/>
      <c r="F4605" s="81">
        <v>43236</v>
      </c>
      <c r="G4605" s="103">
        <v>2.5851000000000002E-2</v>
      </c>
      <c r="H4605" s="103">
        <v>2.7618E-2</v>
      </c>
      <c r="I4605" s="103">
        <v>2.9392000000000001E-2</v>
      </c>
      <c r="J4605" s="103">
        <v>3.0607000000000002E-2</v>
      </c>
      <c r="K4605" s="103">
        <v>3.0964000000000002E-2</v>
      </c>
      <c r="L4605" s="94"/>
    </row>
    <row r="4606" spans="4:12" ht="15.75" customHeight="1" x14ac:dyDescent="0.25">
      <c r="D4606" s="33"/>
      <c r="E4606" s="33"/>
      <c r="F4606" s="81">
        <v>43237</v>
      </c>
      <c r="G4606" s="103">
        <v>2.5647000000000003E-2</v>
      </c>
      <c r="H4606" s="103">
        <v>2.7482000000000003E-2</v>
      </c>
      <c r="I4606" s="103">
        <v>2.9359000000000003E-2</v>
      </c>
      <c r="J4606" s="103">
        <v>3.0633000000000001E-2</v>
      </c>
      <c r="K4606" s="103">
        <v>3.1112000000000001E-2</v>
      </c>
      <c r="L4606" s="94"/>
    </row>
    <row r="4607" spans="4:12" ht="15.75" customHeight="1" x14ac:dyDescent="0.25">
      <c r="D4607" s="33"/>
      <c r="E4607" s="33"/>
      <c r="F4607" s="81">
        <v>43238</v>
      </c>
      <c r="G4607" s="103">
        <v>2.5467E-2</v>
      </c>
      <c r="H4607" s="103">
        <v>2.7126999999999998E-2</v>
      </c>
      <c r="I4607" s="103">
        <v>2.8881E-2</v>
      </c>
      <c r="J4607" s="103">
        <v>3.0104000000000002E-2</v>
      </c>
      <c r="K4607" s="103">
        <v>3.0558999999999999E-2</v>
      </c>
      <c r="L4607" s="94"/>
    </row>
    <row r="4608" spans="4:12" ht="15.75" customHeight="1" x14ac:dyDescent="0.25">
      <c r="D4608" s="33"/>
      <c r="E4608" s="33"/>
      <c r="F4608" s="81">
        <v>43241</v>
      </c>
      <c r="G4608" s="103">
        <v>2.5655999999999998E-2</v>
      </c>
      <c r="H4608" s="103">
        <v>2.7292999999999998E-2</v>
      </c>
      <c r="I4608" s="103">
        <v>2.895E-2</v>
      </c>
      <c r="J4608" s="103">
        <v>3.0130000000000001E-2</v>
      </c>
      <c r="K4608" s="103">
        <v>3.0596000000000002E-2</v>
      </c>
      <c r="L4608" s="94"/>
    </row>
    <row r="4609" spans="4:12" ht="15.75" customHeight="1" x14ac:dyDescent="0.25">
      <c r="D4609" s="33"/>
      <c r="E4609" s="33"/>
      <c r="F4609" s="81">
        <v>43242</v>
      </c>
      <c r="G4609" s="103">
        <v>2.5680000000000001E-2</v>
      </c>
      <c r="H4609" s="103">
        <v>2.7265999999999999E-2</v>
      </c>
      <c r="I4609" s="103">
        <v>2.8967999999999997E-2</v>
      </c>
      <c r="J4609" s="103">
        <v>3.0130000000000001E-2</v>
      </c>
      <c r="K4609" s="103">
        <v>3.0596999999999999E-2</v>
      </c>
      <c r="L4609" s="94"/>
    </row>
    <row r="4610" spans="4:12" ht="15.75" customHeight="1" x14ac:dyDescent="0.25">
      <c r="D4610" s="33"/>
      <c r="E4610" s="33"/>
      <c r="F4610" s="81">
        <v>43243</v>
      </c>
      <c r="G4610" s="103">
        <v>2.5281999999999999E-2</v>
      </c>
      <c r="H4610" s="103">
        <v>2.6633E-2</v>
      </c>
      <c r="I4610" s="103">
        <v>2.8249E-2</v>
      </c>
      <c r="J4610" s="103">
        <v>2.9449999999999997E-2</v>
      </c>
      <c r="K4610" s="103">
        <v>2.9935E-2</v>
      </c>
      <c r="L4610" s="94"/>
    </row>
    <row r="4611" spans="4:12" ht="15.75" customHeight="1" x14ac:dyDescent="0.25">
      <c r="D4611" s="33"/>
      <c r="E4611" s="33"/>
      <c r="F4611" s="81">
        <v>43244</v>
      </c>
      <c r="G4611" s="103">
        <v>2.5081000000000003E-2</v>
      </c>
      <c r="H4611" s="103">
        <v>2.6495999999999999E-2</v>
      </c>
      <c r="I4611" s="103">
        <v>2.8140999999999999E-2</v>
      </c>
      <c r="J4611" s="103">
        <v>2.9325E-2</v>
      </c>
      <c r="K4611" s="103">
        <v>2.9769999999999998E-2</v>
      </c>
      <c r="L4611" s="94"/>
    </row>
    <row r="4612" spans="4:12" ht="15.75" customHeight="1" x14ac:dyDescent="0.25">
      <c r="D4612" s="33"/>
      <c r="E4612" s="33"/>
      <c r="F4612" s="81">
        <v>43245</v>
      </c>
      <c r="G4612" s="103">
        <v>2.4757999999999999E-2</v>
      </c>
      <c r="H4612" s="103">
        <v>2.6082000000000001E-2</v>
      </c>
      <c r="I4612" s="103">
        <v>2.7651999999999999E-2</v>
      </c>
      <c r="J4612" s="103">
        <v>2.8849E-2</v>
      </c>
      <c r="K4612" s="103">
        <v>2.9312999999999999E-2</v>
      </c>
      <c r="L4612" s="94"/>
    </row>
    <row r="4613" spans="4:12" ht="15.75" customHeight="1" x14ac:dyDescent="0.25">
      <c r="D4613" s="33"/>
      <c r="E4613" s="33"/>
      <c r="F4613" s="81">
        <v>43249</v>
      </c>
      <c r="G4613" s="103">
        <v>2.3191000000000003E-2</v>
      </c>
      <c r="H4613" s="103">
        <v>2.4321000000000002E-2</v>
      </c>
      <c r="I4613" s="103">
        <v>2.5840999999999999E-2</v>
      </c>
      <c r="J4613" s="103">
        <v>2.7147000000000001E-2</v>
      </c>
      <c r="K4613" s="103">
        <v>2.7810000000000001E-2</v>
      </c>
      <c r="L4613" s="94"/>
    </row>
    <row r="4614" spans="4:12" ht="15.75" customHeight="1" x14ac:dyDescent="0.25">
      <c r="D4614" s="33"/>
      <c r="E4614" s="33"/>
      <c r="F4614" s="81">
        <v>43250</v>
      </c>
      <c r="G4614" s="103">
        <v>2.4115000000000001E-2</v>
      </c>
      <c r="H4614" s="103">
        <v>2.5310000000000003E-2</v>
      </c>
      <c r="I4614" s="103">
        <v>2.6810999999999998E-2</v>
      </c>
      <c r="J4614" s="103">
        <v>2.8008000000000002E-2</v>
      </c>
      <c r="K4614" s="103">
        <v>2.8549999999999999E-2</v>
      </c>
      <c r="L4614" s="94"/>
    </row>
    <row r="4615" spans="4:12" ht="15.75" customHeight="1" x14ac:dyDescent="0.25">
      <c r="D4615" s="33"/>
      <c r="E4615" s="33"/>
      <c r="F4615" s="81">
        <v>43251</v>
      </c>
      <c r="G4615" s="103">
        <v>2.4274E-2</v>
      </c>
      <c r="H4615" s="103">
        <v>2.5501999999999997E-2</v>
      </c>
      <c r="I4615" s="103">
        <v>2.6962E-2</v>
      </c>
      <c r="J4615" s="103">
        <v>2.8056999999999999E-2</v>
      </c>
      <c r="K4615" s="103">
        <v>2.8586E-2</v>
      </c>
      <c r="L4615" s="94"/>
    </row>
    <row r="4616" spans="4:12" ht="15.75" customHeight="1" x14ac:dyDescent="0.25">
      <c r="D4616" s="33"/>
      <c r="E4616" s="33"/>
      <c r="F4616" s="81">
        <v>43252</v>
      </c>
      <c r="G4616" s="103">
        <v>2.4716000000000002E-2</v>
      </c>
      <c r="H4616" s="103">
        <v>2.5998E-2</v>
      </c>
      <c r="I4616" s="103">
        <v>2.7483E-2</v>
      </c>
      <c r="J4616" s="103">
        <v>2.8576000000000001E-2</v>
      </c>
      <c r="K4616" s="103">
        <v>2.9022000000000003E-2</v>
      </c>
      <c r="L4616" s="94"/>
    </row>
    <row r="4617" spans="4:12" ht="15.75" customHeight="1" x14ac:dyDescent="0.25">
      <c r="D4617" s="33"/>
      <c r="E4617" s="33"/>
      <c r="F4617" s="81">
        <v>43255</v>
      </c>
      <c r="G4617" s="103">
        <v>2.5160999999999999E-2</v>
      </c>
      <c r="H4617" s="103">
        <v>2.6497000000000003E-2</v>
      </c>
      <c r="I4617" s="103">
        <v>2.7938999999999999E-2</v>
      </c>
      <c r="J4617" s="103">
        <v>2.8997999999999999E-2</v>
      </c>
      <c r="K4617" s="103">
        <v>2.9424000000000002E-2</v>
      </c>
      <c r="L4617" s="94"/>
    </row>
    <row r="4618" spans="4:12" ht="15.75" customHeight="1" x14ac:dyDescent="0.25">
      <c r="D4618" s="33"/>
      <c r="E4618" s="33"/>
      <c r="F4618" s="81">
        <v>43256</v>
      </c>
      <c r="G4618" s="103">
        <v>2.4917999999999999E-2</v>
      </c>
      <c r="H4618" s="103">
        <v>2.6190999999999999E-2</v>
      </c>
      <c r="I4618" s="103">
        <v>2.7685000000000001E-2</v>
      </c>
      <c r="J4618" s="103">
        <v>2.8774000000000001E-2</v>
      </c>
      <c r="K4618" s="103">
        <v>2.9277000000000001E-2</v>
      </c>
      <c r="L4618" s="94"/>
    </row>
    <row r="4619" spans="4:12" ht="15.75" customHeight="1" x14ac:dyDescent="0.25">
      <c r="D4619" s="33"/>
      <c r="E4619" s="33"/>
      <c r="F4619" s="81">
        <v>43257</v>
      </c>
      <c r="G4619" s="103">
        <v>2.5160999999999999E-2</v>
      </c>
      <c r="H4619" s="103">
        <v>2.6497000000000003E-2</v>
      </c>
      <c r="I4619" s="103">
        <v>2.8090999999999998E-2</v>
      </c>
      <c r="J4619" s="103">
        <v>2.9222999999999999E-2</v>
      </c>
      <c r="K4619" s="103">
        <v>2.9716999999999997E-2</v>
      </c>
      <c r="L4619" s="94"/>
    </row>
    <row r="4620" spans="4:12" ht="15.75" customHeight="1" x14ac:dyDescent="0.25">
      <c r="D4620" s="33"/>
      <c r="E4620" s="33"/>
      <c r="F4620" s="81">
        <v>43258</v>
      </c>
      <c r="G4620" s="103">
        <v>2.4875999999999999E-2</v>
      </c>
      <c r="H4620" s="103">
        <v>2.6162999999999999E-2</v>
      </c>
      <c r="I4620" s="103">
        <v>2.7633999999999999E-2</v>
      </c>
      <c r="J4620" s="103">
        <v>2.8724E-2</v>
      </c>
      <c r="K4620" s="103">
        <v>2.9203999999999997E-2</v>
      </c>
      <c r="L4620" s="94"/>
    </row>
    <row r="4621" spans="4:12" ht="15.75" customHeight="1" x14ac:dyDescent="0.25">
      <c r="D4621" s="33"/>
      <c r="E4621" s="33"/>
      <c r="F4621" s="81">
        <v>43259</v>
      </c>
      <c r="G4621" s="103">
        <v>2.4976999999999999E-2</v>
      </c>
      <c r="H4621" s="103">
        <v>2.6329999999999999E-2</v>
      </c>
      <c r="I4621" s="103">
        <v>2.7837999999999998E-2</v>
      </c>
      <c r="J4621" s="103">
        <v>2.8972999999999999E-2</v>
      </c>
      <c r="K4621" s="103">
        <v>2.9461000000000001E-2</v>
      </c>
      <c r="L4621" s="94"/>
    </row>
    <row r="4622" spans="4:12" ht="15.75" customHeight="1" x14ac:dyDescent="0.25">
      <c r="D4622" s="33"/>
      <c r="E4622" s="33"/>
      <c r="F4622" s="81">
        <v>43262</v>
      </c>
      <c r="G4622" s="103">
        <v>2.5201999999999999E-2</v>
      </c>
      <c r="H4622" s="103">
        <v>2.6525E-2</v>
      </c>
      <c r="I4622" s="103">
        <v>2.7956999999999999E-2</v>
      </c>
      <c r="J4622" s="103">
        <v>2.9023E-2</v>
      </c>
      <c r="K4622" s="103">
        <v>2.9516000000000001E-2</v>
      </c>
      <c r="L4622" s="94"/>
    </row>
    <row r="4623" spans="4:12" ht="15.75" customHeight="1" x14ac:dyDescent="0.25">
      <c r="D4623" s="33"/>
      <c r="E4623" s="33"/>
      <c r="F4623" s="81">
        <v>43263</v>
      </c>
      <c r="G4623" s="103">
        <v>2.5387E-2</v>
      </c>
      <c r="H4623" s="103">
        <v>2.6714000000000002E-2</v>
      </c>
      <c r="I4623" s="103">
        <v>2.8093E-2</v>
      </c>
      <c r="J4623" s="103">
        <v>2.9123E-2</v>
      </c>
      <c r="K4623" s="103">
        <v>2.9607999999999999E-2</v>
      </c>
      <c r="L4623" s="94"/>
    </row>
    <row r="4624" spans="4:12" ht="15.75" customHeight="1" x14ac:dyDescent="0.25">
      <c r="D4624" s="33"/>
      <c r="E4624" s="33"/>
      <c r="F4624" s="81">
        <v>43264</v>
      </c>
      <c r="G4624" s="103">
        <v>2.5675E-2</v>
      </c>
      <c r="H4624" s="103">
        <v>2.6987000000000001E-2</v>
      </c>
      <c r="I4624" s="103">
        <v>2.8296999999999999E-2</v>
      </c>
      <c r="J4624" s="103">
        <v>2.9272999999999997E-2</v>
      </c>
      <c r="K4624" s="103">
        <v>2.9662999999999998E-2</v>
      </c>
      <c r="L4624" s="94"/>
    </row>
    <row r="4625" spans="4:12" ht="15.75" customHeight="1" x14ac:dyDescent="0.25">
      <c r="D4625" s="33"/>
      <c r="E4625" s="33"/>
      <c r="F4625" s="81">
        <v>43265</v>
      </c>
      <c r="G4625" s="103">
        <v>2.5634999999999998E-2</v>
      </c>
      <c r="H4625" s="103">
        <v>2.6876999999999998E-2</v>
      </c>
      <c r="I4625" s="103">
        <v>2.8058999999999997E-2</v>
      </c>
      <c r="J4625" s="103">
        <v>2.8997999999999999E-2</v>
      </c>
      <c r="K4625" s="103">
        <v>2.9350999999999999E-2</v>
      </c>
      <c r="L4625" s="94"/>
    </row>
    <row r="4626" spans="4:12" ht="15.75" customHeight="1" x14ac:dyDescent="0.25">
      <c r="D4626" s="33"/>
      <c r="E4626" s="33"/>
      <c r="F4626" s="81">
        <v>43266</v>
      </c>
      <c r="G4626" s="103">
        <v>2.5471000000000001E-2</v>
      </c>
      <c r="H4626" s="103">
        <v>2.6741999999999998E-2</v>
      </c>
      <c r="I4626" s="103">
        <v>2.7974000000000002E-2</v>
      </c>
      <c r="J4626" s="103">
        <v>2.8873000000000003E-2</v>
      </c>
      <c r="K4626" s="103">
        <v>2.9205000000000002E-2</v>
      </c>
      <c r="L4626" s="94"/>
    </row>
    <row r="4627" spans="4:12" ht="15.75" customHeight="1" x14ac:dyDescent="0.25">
      <c r="D4627" s="33"/>
      <c r="E4627" s="33"/>
      <c r="F4627" s="81">
        <v>43269</v>
      </c>
      <c r="G4627" s="103">
        <v>2.5492000000000001E-2</v>
      </c>
      <c r="H4627" s="103">
        <v>2.6686999999999999E-2</v>
      </c>
      <c r="I4627" s="103">
        <v>2.7906E-2</v>
      </c>
      <c r="J4627" s="103">
        <v>2.8798000000000001E-2</v>
      </c>
      <c r="K4627" s="103">
        <v>2.9169E-2</v>
      </c>
      <c r="L4627" s="94"/>
    </row>
    <row r="4628" spans="4:12" ht="15.75" customHeight="1" x14ac:dyDescent="0.25">
      <c r="D4628" s="33"/>
      <c r="E4628" s="33"/>
      <c r="F4628" s="81">
        <v>43270</v>
      </c>
      <c r="G4628" s="103">
        <v>2.5451999999999999E-2</v>
      </c>
      <c r="H4628" s="103">
        <v>2.6495999999999999E-2</v>
      </c>
      <c r="I4628" s="103">
        <v>2.7702000000000001E-2</v>
      </c>
      <c r="J4628" s="103">
        <v>2.8574000000000002E-2</v>
      </c>
      <c r="K4628" s="103">
        <v>2.8967E-2</v>
      </c>
      <c r="L4628" s="94"/>
    </row>
    <row r="4629" spans="4:12" ht="15.75" customHeight="1" x14ac:dyDescent="0.25">
      <c r="D4629" s="33"/>
      <c r="E4629" s="33"/>
      <c r="F4629" s="81">
        <v>43271</v>
      </c>
      <c r="G4629" s="103">
        <v>2.5659000000000001E-2</v>
      </c>
      <c r="H4629" s="103">
        <v>2.6770000000000002E-2</v>
      </c>
      <c r="I4629" s="103">
        <v>2.8077000000000001E-2</v>
      </c>
      <c r="J4629" s="103">
        <v>2.8972999999999999E-2</v>
      </c>
      <c r="K4629" s="103">
        <v>2.9388999999999998E-2</v>
      </c>
      <c r="L4629" s="94"/>
    </row>
    <row r="4630" spans="4:12" ht="15.75" customHeight="1" x14ac:dyDescent="0.25">
      <c r="D4630" s="33"/>
      <c r="E4630" s="33"/>
      <c r="F4630" s="81">
        <v>43272</v>
      </c>
      <c r="G4630" s="103">
        <v>2.5369000000000003E-2</v>
      </c>
      <c r="H4630" s="103">
        <v>2.6440999999999999E-2</v>
      </c>
      <c r="I4630" s="103">
        <v>2.7667999999999998E-2</v>
      </c>
      <c r="J4630" s="103">
        <v>2.8548E-2</v>
      </c>
      <c r="K4630" s="103">
        <v>2.8967E-2</v>
      </c>
      <c r="L4630" s="94"/>
    </row>
    <row r="4631" spans="4:12" ht="15.75" customHeight="1" x14ac:dyDescent="0.25">
      <c r="D4631" s="33"/>
      <c r="E4631" s="33"/>
      <c r="F4631" s="81">
        <v>43273</v>
      </c>
      <c r="G4631" s="103">
        <v>2.5412000000000001E-2</v>
      </c>
      <c r="H4631" s="103">
        <v>2.6413000000000002E-2</v>
      </c>
      <c r="I4631" s="103">
        <v>2.7667999999999998E-2</v>
      </c>
      <c r="J4631" s="103">
        <v>2.8523E-2</v>
      </c>
      <c r="K4631" s="103">
        <v>2.8948999999999999E-2</v>
      </c>
      <c r="L4631" s="94"/>
    </row>
    <row r="4632" spans="4:12" ht="15.75" customHeight="1" x14ac:dyDescent="0.25">
      <c r="D4632" s="33"/>
      <c r="E4632" s="33"/>
      <c r="F4632" s="81">
        <v>43276</v>
      </c>
      <c r="G4632" s="103">
        <v>2.5329000000000001E-2</v>
      </c>
      <c r="H4632" s="103">
        <v>2.6276000000000001E-2</v>
      </c>
      <c r="I4632" s="103">
        <v>2.7515000000000001E-2</v>
      </c>
      <c r="J4632" s="103">
        <v>2.8398E-2</v>
      </c>
      <c r="K4632" s="103">
        <v>2.8803000000000002E-2</v>
      </c>
      <c r="L4632" s="94"/>
    </row>
    <row r="4633" spans="4:12" ht="15.75" customHeight="1" x14ac:dyDescent="0.25">
      <c r="D4633" s="33"/>
      <c r="E4633" s="33"/>
      <c r="F4633" s="81">
        <v>43277</v>
      </c>
      <c r="G4633" s="103">
        <v>2.5329000000000001E-2</v>
      </c>
      <c r="H4633" s="103">
        <v>2.6221000000000001E-2</v>
      </c>
      <c r="I4633" s="103">
        <v>2.7463000000000001E-2</v>
      </c>
      <c r="J4633" s="103">
        <v>2.8347999999999998E-2</v>
      </c>
      <c r="K4633" s="103">
        <v>2.8766E-2</v>
      </c>
      <c r="L4633" s="94"/>
    </row>
    <row r="4634" spans="4:12" ht="15.75" customHeight="1" x14ac:dyDescent="0.25">
      <c r="D4634" s="33"/>
      <c r="E4634" s="33"/>
      <c r="F4634" s="81">
        <v>43278</v>
      </c>
      <c r="G4634" s="103">
        <v>2.504E-2</v>
      </c>
      <c r="H4634" s="103">
        <v>2.5835E-2</v>
      </c>
      <c r="I4634" s="103">
        <v>2.6951999999999997E-2</v>
      </c>
      <c r="J4634" s="103">
        <v>2.7824000000000002E-2</v>
      </c>
      <c r="K4634" s="103">
        <v>2.8256E-2</v>
      </c>
      <c r="L4634" s="94"/>
    </row>
    <row r="4635" spans="4:12" ht="15.75" customHeight="1" x14ac:dyDescent="0.25">
      <c r="D4635" s="33"/>
      <c r="E4635" s="33"/>
      <c r="F4635" s="81">
        <v>43279</v>
      </c>
      <c r="G4635" s="103">
        <v>2.5100999999999998E-2</v>
      </c>
      <c r="H4635" s="103">
        <v>2.5944999999999999E-2</v>
      </c>
      <c r="I4635" s="103">
        <v>2.7141999999999999E-2</v>
      </c>
      <c r="J4635" s="103">
        <v>2.7972999999999998E-2</v>
      </c>
      <c r="K4635" s="103">
        <v>2.8365000000000001E-2</v>
      </c>
      <c r="L4635" s="94"/>
    </row>
    <row r="4636" spans="4:12" ht="15.75" customHeight="1" x14ac:dyDescent="0.25">
      <c r="D4636" s="33"/>
      <c r="E4636" s="33"/>
      <c r="F4636" s="81">
        <v>43280</v>
      </c>
      <c r="G4636" s="103">
        <v>2.5281999999999999E-2</v>
      </c>
      <c r="H4636" s="103">
        <v>2.622E-2</v>
      </c>
      <c r="I4636" s="103">
        <v>2.7378E-2</v>
      </c>
      <c r="J4636" s="103">
        <v>2.8218E-2</v>
      </c>
      <c r="K4636" s="103">
        <v>2.8601000000000001E-2</v>
      </c>
      <c r="L4636" s="94"/>
    </row>
    <row r="4637" spans="4:12" ht="15.75" customHeight="1" x14ac:dyDescent="0.25">
      <c r="D4637" s="33"/>
      <c r="E4637" s="33"/>
      <c r="F4637" s="81">
        <v>43283</v>
      </c>
      <c r="G4637" s="103">
        <v>2.5485000000000001E-2</v>
      </c>
      <c r="H4637" s="103">
        <v>2.6413000000000002E-2</v>
      </c>
      <c r="I4637" s="103">
        <v>2.7548E-2</v>
      </c>
      <c r="J4637" s="103">
        <v>2.8342999999999997E-2</v>
      </c>
      <c r="K4637" s="103">
        <v>2.8711E-2</v>
      </c>
      <c r="L4637" s="94"/>
    </row>
    <row r="4638" spans="4:12" ht="15.75" customHeight="1" x14ac:dyDescent="0.25">
      <c r="D4638" s="33"/>
      <c r="E4638" s="33"/>
      <c r="F4638" s="81">
        <v>43284</v>
      </c>
      <c r="G4638" s="103">
        <v>2.5242000000000001E-2</v>
      </c>
      <c r="H4638" s="103">
        <v>2.6164E-2</v>
      </c>
      <c r="I4638" s="103">
        <v>2.7210999999999999E-2</v>
      </c>
      <c r="J4638" s="103">
        <v>2.7921000000000001E-2</v>
      </c>
      <c r="K4638" s="103">
        <v>2.8309000000000001E-2</v>
      </c>
      <c r="L4638" s="94"/>
    </row>
    <row r="4639" spans="4:12" ht="15.75" customHeight="1" x14ac:dyDescent="0.25">
      <c r="D4639" s="33"/>
      <c r="E4639" s="33"/>
      <c r="F4639" s="81">
        <v>43286</v>
      </c>
      <c r="G4639" s="103">
        <v>2.5506999999999998E-2</v>
      </c>
      <c r="H4639" s="103">
        <v>2.6386E-2</v>
      </c>
      <c r="I4639" s="103">
        <v>2.7279000000000001E-2</v>
      </c>
      <c r="J4639" s="103">
        <v>2.7970000000000002E-2</v>
      </c>
      <c r="K4639" s="103">
        <v>2.8291E-2</v>
      </c>
      <c r="L4639" s="94"/>
    </row>
    <row r="4640" spans="4:12" ht="15.75" customHeight="1" x14ac:dyDescent="0.25">
      <c r="D4640" s="33"/>
      <c r="E4640" s="33"/>
      <c r="F4640" s="81">
        <v>43287</v>
      </c>
      <c r="G4640" s="103">
        <v>2.5365000000000002E-2</v>
      </c>
      <c r="H4640" s="103">
        <v>2.6301999999999999E-2</v>
      </c>
      <c r="I4640" s="103">
        <v>2.7178000000000001E-2</v>
      </c>
      <c r="J4640" s="103">
        <v>2.7896000000000001E-2</v>
      </c>
      <c r="K4640" s="103">
        <v>2.8216999999999999E-2</v>
      </c>
      <c r="L4640" s="94"/>
    </row>
    <row r="4641" spans="4:12" ht="15.75" customHeight="1" x14ac:dyDescent="0.25">
      <c r="D4641" s="33"/>
      <c r="E4641" s="33"/>
      <c r="F4641" s="81">
        <v>43290</v>
      </c>
      <c r="G4641" s="103">
        <v>2.5590000000000002E-2</v>
      </c>
      <c r="H4641" s="103">
        <v>2.6581E-2</v>
      </c>
      <c r="I4641" s="103">
        <v>2.7484000000000001E-2</v>
      </c>
      <c r="J4641" s="103">
        <v>2.8244999999999999E-2</v>
      </c>
      <c r="K4641" s="103">
        <v>2.8563999999999999E-2</v>
      </c>
      <c r="L4641" s="94"/>
    </row>
    <row r="4642" spans="4:12" ht="15.75" customHeight="1" x14ac:dyDescent="0.25">
      <c r="D4642" s="33"/>
      <c r="E4642" s="33"/>
      <c r="F4642" s="81">
        <v>43291</v>
      </c>
      <c r="G4642" s="103">
        <v>2.5693000000000001E-2</v>
      </c>
      <c r="H4642" s="103">
        <v>2.6608999999999997E-2</v>
      </c>
      <c r="I4642" s="103">
        <v>2.7467000000000002E-2</v>
      </c>
      <c r="J4642" s="103">
        <v>2.8170000000000001E-2</v>
      </c>
      <c r="K4642" s="103">
        <v>2.8490999999999999E-2</v>
      </c>
      <c r="L4642" s="94"/>
    </row>
    <row r="4643" spans="4:12" ht="15.75" customHeight="1" x14ac:dyDescent="0.25">
      <c r="D4643" s="33"/>
      <c r="E4643" s="33"/>
      <c r="F4643" s="81">
        <v>43292</v>
      </c>
      <c r="G4643" s="103">
        <v>2.5776E-2</v>
      </c>
      <c r="H4643" s="103">
        <v>2.6741000000000001E-2</v>
      </c>
      <c r="I4643" s="103">
        <v>2.7501999999999999E-2</v>
      </c>
      <c r="J4643" s="103">
        <v>2.8195000000000001E-2</v>
      </c>
      <c r="K4643" s="103">
        <v>2.8490999999999999E-2</v>
      </c>
      <c r="L4643" s="94"/>
    </row>
    <row r="4644" spans="4:12" ht="15.75" customHeight="1" x14ac:dyDescent="0.25">
      <c r="D4644" s="33"/>
      <c r="E4644" s="33"/>
      <c r="F4644" s="81">
        <v>43293</v>
      </c>
      <c r="G4644" s="103">
        <v>2.5859E-2</v>
      </c>
      <c r="H4644" s="103">
        <v>2.6741000000000001E-2</v>
      </c>
      <c r="I4644" s="103">
        <v>2.7467999999999999E-2</v>
      </c>
      <c r="J4644" s="103">
        <v>2.8144999999999996E-2</v>
      </c>
      <c r="K4644" s="103">
        <v>2.8454E-2</v>
      </c>
      <c r="L4644" s="94"/>
    </row>
    <row r="4645" spans="4:12" ht="15.75" customHeight="1" x14ac:dyDescent="0.25">
      <c r="D4645" s="33"/>
      <c r="E4645" s="33"/>
      <c r="F4645" s="81">
        <v>43294</v>
      </c>
      <c r="G4645" s="103">
        <v>2.5779999999999997E-2</v>
      </c>
      <c r="H4645" s="103">
        <v>2.6522999999999998E-2</v>
      </c>
      <c r="I4645" s="103">
        <v>2.7248999999999999E-2</v>
      </c>
      <c r="J4645" s="103">
        <v>2.7945999999999999E-2</v>
      </c>
      <c r="K4645" s="103">
        <v>2.8271000000000001E-2</v>
      </c>
      <c r="L4645" s="94"/>
    </row>
    <row r="4646" spans="4:12" ht="15.75" customHeight="1" x14ac:dyDescent="0.25">
      <c r="D4646" s="33"/>
      <c r="E4646" s="33"/>
      <c r="F4646" s="81">
        <v>43297</v>
      </c>
      <c r="G4646" s="103">
        <v>2.5965999999999999E-2</v>
      </c>
      <c r="H4646" s="103">
        <v>2.6768999999999998E-2</v>
      </c>
      <c r="I4646" s="103">
        <v>2.7522000000000001E-2</v>
      </c>
      <c r="J4646" s="103">
        <v>2.8246000000000004E-2</v>
      </c>
      <c r="K4646" s="103">
        <v>2.8582E-2</v>
      </c>
      <c r="L4646" s="94"/>
    </row>
    <row r="4647" spans="4:12" ht="15.75" customHeight="1" x14ac:dyDescent="0.25">
      <c r="D4647" s="33"/>
      <c r="E4647" s="33"/>
      <c r="F4647" s="81">
        <v>43298</v>
      </c>
      <c r="G4647" s="103">
        <v>2.6154E-2</v>
      </c>
      <c r="H4647" s="103">
        <v>2.6851E-2</v>
      </c>
      <c r="I4647" s="103">
        <v>2.7625E-2</v>
      </c>
      <c r="J4647" s="103">
        <v>2.8296000000000002E-2</v>
      </c>
      <c r="K4647" s="103">
        <v>2.86E-2</v>
      </c>
      <c r="L4647" s="94"/>
    </row>
    <row r="4648" spans="4:12" ht="15.75" customHeight="1" x14ac:dyDescent="0.25">
      <c r="D4648" s="33"/>
      <c r="E4648" s="33"/>
      <c r="F4648" s="81">
        <v>43299</v>
      </c>
      <c r="G4648" s="103">
        <v>2.6093000000000002E-2</v>
      </c>
      <c r="H4648" s="103">
        <v>2.6879E-2</v>
      </c>
      <c r="I4648" s="103">
        <v>2.7675999999999999E-2</v>
      </c>
      <c r="J4648" s="103">
        <v>2.8346E-2</v>
      </c>
      <c r="K4648" s="103">
        <v>2.8692000000000002E-2</v>
      </c>
      <c r="L4648" s="94"/>
    </row>
    <row r="4649" spans="4:12" ht="15.75" customHeight="1" x14ac:dyDescent="0.25">
      <c r="D4649" s="33"/>
      <c r="E4649" s="33"/>
      <c r="F4649" s="81">
        <v>43300</v>
      </c>
      <c r="G4649" s="103">
        <v>2.5906999999999999E-2</v>
      </c>
      <c r="H4649" s="103">
        <v>2.6605E-2</v>
      </c>
      <c r="I4649" s="103">
        <v>2.7335999999999999E-2</v>
      </c>
      <c r="J4649" s="103">
        <v>2.8022000000000002E-2</v>
      </c>
      <c r="K4649" s="103">
        <v>2.8380000000000002E-2</v>
      </c>
      <c r="L4649" s="94"/>
    </row>
    <row r="4650" spans="4:12" ht="15.75" customHeight="1" x14ac:dyDescent="0.25">
      <c r="D4650" s="33"/>
      <c r="E4650" s="33"/>
      <c r="F4650" s="81">
        <v>43301</v>
      </c>
      <c r="G4650" s="103">
        <v>2.5931000000000003E-2</v>
      </c>
      <c r="H4650" s="103">
        <v>2.6771E-2</v>
      </c>
      <c r="I4650" s="103">
        <v>2.7644999999999999E-2</v>
      </c>
      <c r="J4650" s="103">
        <v>2.8473000000000002E-2</v>
      </c>
      <c r="K4650" s="103">
        <v>2.8930999999999998E-2</v>
      </c>
      <c r="L4650" s="94"/>
    </row>
    <row r="4651" spans="4:12" ht="15.75" customHeight="1" x14ac:dyDescent="0.25">
      <c r="D4651" s="33"/>
      <c r="E4651" s="33"/>
      <c r="F4651" s="81">
        <v>43304</v>
      </c>
      <c r="G4651" s="103">
        <v>2.6286999999999998E-2</v>
      </c>
      <c r="H4651" s="103">
        <v>2.7238999999999999E-2</v>
      </c>
      <c r="I4651" s="103">
        <v>2.8176E-2</v>
      </c>
      <c r="J4651" s="103">
        <v>2.9076000000000001E-2</v>
      </c>
      <c r="K4651" s="103">
        <v>2.9540999999999998E-2</v>
      </c>
      <c r="L4651" s="94"/>
    </row>
    <row r="4652" spans="4:12" ht="15.75" customHeight="1" x14ac:dyDescent="0.25">
      <c r="D4652" s="33"/>
      <c r="E4652" s="33"/>
      <c r="F4652" s="81">
        <v>43305</v>
      </c>
      <c r="G4652" s="103">
        <v>2.6331000000000004E-2</v>
      </c>
      <c r="H4652" s="103">
        <v>2.7322000000000003E-2</v>
      </c>
      <c r="I4652" s="103">
        <v>2.8195000000000001E-2</v>
      </c>
      <c r="J4652" s="103">
        <v>2.9051E-2</v>
      </c>
      <c r="K4652" s="103">
        <v>2.9485999999999998E-2</v>
      </c>
      <c r="L4652" s="94"/>
    </row>
    <row r="4653" spans="4:12" ht="15.75" customHeight="1" x14ac:dyDescent="0.25">
      <c r="D4653" s="33"/>
      <c r="E4653" s="33"/>
      <c r="F4653" s="81">
        <v>43306</v>
      </c>
      <c r="G4653" s="103">
        <v>2.6693999999999999E-2</v>
      </c>
      <c r="H4653" s="103">
        <v>2.7543999999999999E-2</v>
      </c>
      <c r="I4653" s="103">
        <v>2.8488000000000003E-2</v>
      </c>
      <c r="J4653" s="103">
        <v>2.9354000000000002E-2</v>
      </c>
      <c r="K4653" s="103">
        <v>2.9746000000000002E-2</v>
      </c>
      <c r="L4653" s="94"/>
    </row>
    <row r="4654" spans="4:12" ht="15.75" customHeight="1" x14ac:dyDescent="0.25">
      <c r="D4654" s="33"/>
      <c r="E4654" s="33"/>
      <c r="F4654" s="81">
        <v>43307</v>
      </c>
      <c r="G4654" s="103">
        <v>2.6815000000000002E-2</v>
      </c>
      <c r="H4654" s="103">
        <v>2.7711E-2</v>
      </c>
      <c r="I4654" s="103">
        <v>2.8597000000000001E-2</v>
      </c>
      <c r="J4654" s="103">
        <v>2.9380000000000003E-2</v>
      </c>
      <c r="K4654" s="103">
        <v>2.9763999999999999E-2</v>
      </c>
      <c r="L4654" s="94"/>
    </row>
    <row r="4655" spans="4:12" ht="15.75" customHeight="1" x14ac:dyDescent="0.25">
      <c r="D4655" s="33"/>
      <c r="E4655" s="33"/>
      <c r="F4655" s="81">
        <v>43308</v>
      </c>
      <c r="G4655" s="103">
        <v>2.6693999999999999E-2</v>
      </c>
      <c r="H4655" s="103">
        <v>2.7604000000000004E-2</v>
      </c>
      <c r="I4655" s="103">
        <v>2.8393999999999999E-2</v>
      </c>
      <c r="J4655" s="103">
        <v>2.9171999999999997E-2</v>
      </c>
      <c r="K4655" s="103">
        <v>2.9542000000000002E-2</v>
      </c>
      <c r="L4655" s="94"/>
    </row>
    <row r="4656" spans="4:12" ht="15.75" customHeight="1" x14ac:dyDescent="0.25">
      <c r="D4656" s="33"/>
      <c r="E4656" s="33"/>
      <c r="F4656" s="81">
        <v>43311</v>
      </c>
      <c r="G4656" s="103">
        <v>2.6613000000000001E-2</v>
      </c>
      <c r="H4656" s="103">
        <v>2.7576999999999997E-2</v>
      </c>
      <c r="I4656" s="103">
        <v>2.8496E-2</v>
      </c>
      <c r="J4656" s="103">
        <v>2.9322000000000001E-2</v>
      </c>
      <c r="K4656" s="103">
        <v>2.9727999999999997E-2</v>
      </c>
      <c r="L4656" s="94"/>
    </row>
    <row r="4657" spans="4:12" ht="15.75" customHeight="1" x14ac:dyDescent="0.25">
      <c r="D4657" s="33"/>
      <c r="E4657" s="33"/>
      <c r="F4657" s="81">
        <v>43312</v>
      </c>
      <c r="G4657" s="103">
        <v>2.6693999999999999E-2</v>
      </c>
      <c r="H4657" s="103">
        <v>2.7660999999999998E-2</v>
      </c>
      <c r="I4657" s="103">
        <v>2.8479000000000001E-2</v>
      </c>
      <c r="J4657" s="103">
        <v>2.9247000000000002E-2</v>
      </c>
      <c r="K4657" s="103">
        <v>2.9597999999999999E-2</v>
      </c>
      <c r="L4657" s="94"/>
    </row>
    <row r="4658" spans="4:12" ht="15.75" customHeight="1" x14ac:dyDescent="0.25">
      <c r="D4658" s="33"/>
      <c r="E4658" s="33"/>
      <c r="F4658" s="81">
        <v>43313</v>
      </c>
      <c r="G4658" s="103">
        <v>2.6776000000000001E-2</v>
      </c>
      <c r="H4658" s="103">
        <v>2.7801999999999997E-2</v>
      </c>
      <c r="I4658" s="103">
        <v>2.8751000000000002E-2</v>
      </c>
      <c r="J4658" s="103">
        <v>2.9620999999999998E-2</v>
      </c>
      <c r="K4658" s="103">
        <v>3.0064E-2</v>
      </c>
      <c r="L4658" s="94"/>
    </row>
    <row r="4659" spans="4:12" ht="15.75" customHeight="1" x14ac:dyDescent="0.25">
      <c r="D4659" s="33"/>
      <c r="E4659" s="33"/>
      <c r="F4659" s="81">
        <v>43314</v>
      </c>
      <c r="G4659" s="103">
        <v>2.6634000000000001E-2</v>
      </c>
      <c r="H4659" s="103">
        <v>2.7608000000000001E-2</v>
      </c>
      <c r="I4659" s="103">
        <v>2.8548E-2</v>
      </c>
      <c r="J4659" s="103">
        <v>2.9397000000000003E-2</v>
      </c>
      <c r="K4659" s="103">
        <v>2.9859E-2</v>
      </c>
      <c r="L4659" s="94"/>
    </row>
    <row r="4660" spans="4:12" ht="15.75" customHeight="1" x14ac:dyDescent="0.25">
      <c r="D4660" s="33"/>
      <c r="E4660" s="33"/>
      <c r="F4660" s="81">
        <v>43315</v>
      </c>
      <c r="G4660" s="103">
        <v>2.6432000000000001E-2</v>
      </c>
      <c r="H4660" s="103">
        <v>2.7303999999999998E-2</v>
      </c>
      <c r="I4660" s="103">
        <v>2.8125000000000001E-2</v>
      </c>
      <c r="J4660" s="103">
        <v>2.8997999999999999E-2</v>
      </c>
      <c r="K4660" s="103">
        <v>2.9488E-2</v>
      </c>
      <c r="L4660" s="94"/>
    </row>
    <row r="4661" spans="4:12" ht="15.75" customHeight="1" x14ac:dyDescent="0.25">
      <c r="D4661" s="33"/>
      <c r="E4661" s="33"/>
      <c r="F4661" s="81">
        <v>43318</v>
      </c>
      <c r="G4661" s="103">
        <v>2.6452E-2</v>
      </c>
      <c r="H4661" s="103">
        <v>2.7276999999999999E-2</v>
      </c>
      <c r="I4661" s="103">
        <v>2.8041E-2</v>
      </c>
      <c r="J4661" s="103">
        <v>2.8849E-2</v>
      </c>
      <c r="K4661" s="103">
        <v>2.9394999999999998E-2</v>
      </c>
      <c r="L4661" s="94"/>
    </row>
    <row r="4662" spans="4:12" ht="15.75" customHeight="1" x14ac:dyDescent="0.25">
      <c r="D4662" s="33"/>
      <c r="E4662" s="33"/>
      <c r="F4662" s="81">
        <v>43319</v>
      </c>
      <c r="G4662" s="103">
        <v>2.6697000000000002E-2</v>
      </c>
      <c r="H4662" s="103">
        <v>2.7585000000000002E-2</v>
      </c>
      <c r="I4662" s="103">
        <v>2.8414000000000002E-2</v>
      </c>
      <c r="J4662" s="103">
        <v>2.9197999999999998E-2</v>
      </c>
      <c r="K4662" s="103">
        <v>2.9729999999999999E-2</v>
      </c>
      <c r="L4662" s="94"/>
    </row>
    <row r="4663" spans="4:12" ht="15.75" customHeight="1" x14ac:dyDescent="0.25">
      <c r="D4663" s="33"/>
      <c r="E4663" s="33"/>
      <c r="F4663" s="81">
        <v>43320</v>
      </c>
      <c r="G4663" s="103">
        <v>2.6676999999999999E-2</v>
      </c>
      <c r="H4663" s="103">
        <v>2.7608999999999998E-2</v>
      </c>
      <c r="I4663" s="103">
        <v>2.8312E-2</v>
      </c>
      <c r="J4663" s="103">
        <v>2.9123E-2</v>
      </c>
      <c r="K4663" s="103">
        <v>2.9600000000000001E-2</v>
      </c>
      <c r="L4663" s="94"/>
    </row>
    <row r="4664" spans="4:12" ht="15.75" customHeight="1" x14ac:dyDescent="0.25">
      <c r="D4664" s="33"/>
      <c r="E4664" s="33"/>
      <c r="F4664" s="81">
        <v>43321</v>
      </c>
      <c r="G4664" s="103">
        <v>2.6452E-2</v>
      </c>
      <c r="H4664" s="103">
        <v>2.7362999999999998E-2</v>
      </c>
      <c r="I4664" s="103">
        <v>2.8075000000000003E-2</v>
      </c>
      <c r="J4664" s="103">
        <v>2.8799000000000002E-2</v>
      </c>
      <c r="K4664" s="103">
        <v>2.9258000000000003E-2</v>
      </c>
      <c r="L4664" s="94"/>
    </row>
    <row r="4665" spans="4:12" ht="15.75" customHeight="1" x14ac:dyDescent="0.25">
      <c r="D4665" s="33"/>
      <c r="E4665" s="33"/>
      <c r="F4665" s="81">
        <v>43322</v>
      </c>
      <c r="G4665" s="103">
        <v>2.6041999999999999E-2</v>
      </c>
      <c r="H4665" s="103">
        <v>2.6790999999999999E-2</v>
      </c>
      <c r="I4665" s="103">
        <v>2.7448E-2</v>
      </c>
      <c r="J4665" s="103">
        <v>2.8227000000000002E-2</v>
      </c>
      <c r="K4665" s="103">
        <v>2.8732000000000001E-2</v>
      </c>
      <c r="L4665" s="94"/>
    </row>
    <row r="4666" spans="4:12" ht="15.75" customHeight="1" x14ac:dyDescent="0.25">
      <c r="D4666" s="33"/>
      <c r="E4666" s="33"/>
      <c r="F4666" s="81">
        <v>43325</v>
      </c>
      <c r="G4666" s="103">
        <v>2.6124000000000001E-2</v>
      </c>
      <c r="H4666" s="103">
        <v>2.6927E-2</v>
      </c>
      <c r="I4666" s="103">
        <v>2.7498999999999999E-2</v>
      </c>
      <c r="J4666" s="103">
        <v>2.8250999999999998E-2</v>
      </c>
      <c r="K4666" s="103">
        <v>2.8785999999999999E-2</v>
      </c>
      <c r="L4666" s="94"/>
    </row>
    <row r="4667" spans="4:12" ht="15.75" customHeight="1" x14ac:dyDescent="0.25">
      <c r="D4667" s="33"/>
      <c r="E4667" s="33"/>
      <c r="F4667" s="81">
        <v>43326</v>
      </c>
      <c r="G4667" s="103">
        <v>2.6370000000000001E-2</v>
      </c>
      <c r="H4667" s="103">
        <v>2.7118000000000003E-2</v>
      </c>
      <c r="I4667" s="103">
        <v>2.7719000000000001E-2</v>
      </c>
      <c r="J4667" s="103">
        <v>2.8424999999999999E-2</v>
      </c>
      <c r="K4667" s="103">
        <v>2.8984999999999997E-2</v>
      </c>
      <c r="L4667" s="94"/>
    </row>
    <row r="4668" spans="4:12" ht="15.75" customHeight="1" x14ac:dyDescent="0.25">
      <c r="D4668" s="33"/>
      <c r="E4668" s="33"/>
      <c r="F4668" s="81">
        <v>43327</v>
      </c>
      <c r="G4668" s="103">
        <v>2.6082000000000001E-2</v>
      </c>
      <c r="H4668" s="103">
        <v>2.6789999999999998E-2</v>
      </c>
      <c r="I4668" s="103">
        <v>2.7345999999999999E-2</v>
      </c>
      <c r="J4668" s="103">
        <v>2.8052000000000001E-2</v>
      </c>
      <c r="K4668" s="103">
        <v>2.8622999999999999E-2</v>
      </c>
      <c r="L4668" s="94"/>
    </row>
    <row r="4669" spans="4:12" ht="15.75" customHeight="1" x14ac:dyDescent="0.25">
      <c r="D4669" s="33"/>
      <c r="E4669" s="33"/>
      <c r="F4669" s="81">
        <v>43328</v>
      </c>
      <c r="G4669" s="103">
        <v>2.6164E-2</v>
      </c>
      <c r="H4669" s="103">
        <v>2.6817000000000001E-2</v>
      </c>
      <c r="I4669" s="103">
        <v>2.7413E-2</v>
      </c>
      <c r="J4669" s="103">
        <v>2.8126000000000002E-2</v>
      </c>
      <c r="K4669" s="103">
        <v>2.8659E-2</v>
      </c>
      <c r="L4669" s="94"/>
    </row>
    <row r="4670" spans="4:12" ht="15.75" customHeight="1" x14ac:dyDescent="0.25">
      <c r="D4670" s="33"/>
      <c r="E4670" s="33"/>
      <c r="F4670" s="81">
        <v>43329</v>
      </c>
      <c r="G4670" s="103">
        <v>2.6059000000000002E-2</v>
      </c>
      <c r="H4670" s="103">
        <v>2.6787000000000002E-2</v>
      </c>
      <c r="I4670" s="103">
        <v>2.7413E-2</v>
      </c>
      <c r="J4670" s="103">
        <v>2.8076E-2</v>
      </c>
      <c r="K4670" s="103">
        <v>2.8605000000000002E-2</v>
      </c>
      <c r="L4670" s="94"/>
    </row>
    <row r="4671" spans="4:12" ht="15.75" customHeight="1" x14ac:dyDescent="0.25">
      <c r="D4671" s="33"/>
      <c r="E4671" s="33"/>
      <c r="F4671" s="81">
        <v>43332</v>
      </c>
      <c r="G4671" s="103">
        <v>2.5851000000000002E-2</v>
      </c>
      <c r="H4671" s="103">
        <v>2.6457999999999999E-2</v>
      </c>
      <c r="I4671" s="103">
        <v>2.6970999999999998E-2</v>
      </c>
      <c r="J4671" s="103">
        <v>2.7629000000000001E-2</v>
      </c>
      <c r="K4671" s="103">
        <v>2.819E-2</v>
      </c>
      <c r="L4671" s="94"/>
    </row>
    <row r="4672" spans="4:12" ht="15.75" customHeight="1" x14ac:dyDescent="0.25">
      <c r="D4672" s="33"/>
      <c r="E4672" s="33"/>
      <c r="F4672" s="81">
        <v>43333</v>
      </c>
      <c r="G4672" s="103">
        <v>2.5954000000000001E-2</v>
      </c>
      <c r="H4672" s="103">
        <v>2.6621000000000002E-2</v>
      </c>
      <c r="I4672" s="103">
        <v>2.7107000000000003E-2</v>
      </c>
      <c r="J4672" s="103">
        <v>2.7751999999999999E-2</v>
      </c>
      <c r="K4672" s="103">
        <v>2.8298E-2</v>
      </c>
      <c r="L4672" s="94"/>
    </row>
    <row r="4673" spans="4:12" ht="15.75" customHeight="1" x14ac:dyDescent="0.25">
      <c r="D4673" s="33"/>
      <c r="E4673" s="33"/>
      <c r="F4673" s="81">
        <v>43334</v>
      </c>
      <c r="G4673" s="103">
        <v>2.5912000000000001E-2</v>
      </c>
      <c r="H4673" s="103">
        <v>2.6509999999999999E-2</v>
      </c>
      <c r="I4673" s="103">
        <v>2.7039000000000001E-2</v>
      </c>
      <c r="J4673" s="103">
        <v>2.7651999999999999E-2</v>
      </c>
      <c r="K4673" s="103">
        <v>2.8189000000000002E-2</v>
      </c>
      <c r="L4673" s="94"/>
    </row>
    <row r="4674" spans="4:12" ht="15.75" customHeight="1" x14ac:dyDescent="0.25">
      <c r="D4674" s="33"/>
      <c r="E4674" s="33"/>
      <c r="F4674" s="81">
        <v>43335</v>
      </c>
      <c r="G4674" s="103">
        <v>2.6162000000000001E-2</v>
      </c>
      <c r="H4674" s="103">
        <v>2.6728999999999999E-2</v>
      </c>
      <c r="I4674" s="103">
        <v>2.7225000000000003E-2</v>
      </c>
      <c r="J4674" s="103">
        <v>2.7800999999999999E-2</v>
      </c>
      <c r="K4674" s="103">
        <v>2.8260999999999998E-2</v>
      </c>
      <c r="L4674" s="94"/>
    </row>
    <row r="4675" spans="4:12" ht="15.75" customHeight="1" x14ac:dyDescent="0.25">
      <c r="D4675" s="33"/>
      <c r="E4675" s="33"/>
      <c r="F4675" s="81">
        <v>43336</v>
      </c>
      <c r="G4675" s="103">
        <v>2.6202E-2</v>
      </c>
      <c r="H4675" s="103">
        <v>2.6726E-2</v>
      </c>
      <c r="I4675" s="103">
        <v>2.7122E-2</v>
      </c>
      <c r="J4675" s="103">
        <v>2.7675000000000002E-2</v>
      </c>
      <c r="K4675" s="103">
        <v>2.8098000000000001E-2</v>
      </c>
      <c r="L4675" s="94"/>
    </row>
    <row r="4676" spans="4:12" ht="15.75" customHeight="1" x14ac:dyDescent="0.25">
      <c r="D4676" s="33"/>
      <c r="E4676" s="33"/>
      <c r="F4676" s="81">
        <v>43339</v>
      </c>
      <c r="G4676" s="103">
        <v>2.6412000000000001E-2</v>
      </c>
      <c r="H4676" s="103">
        <v>2.7001000000000001E-2</v>
      </c>
      <c r="I4676" s="103">
        <v>2.7412000000000002E-2</v>
      </c>
      <c r="J4676" s="103">
        <v>2.8022999999999999E-2</v>
      </c>
      <c r="K4676" s="103">
        <v>2.8458999999999998E-2</v>
      </c>
      <c r="L4676" s="94"/>
    </row>
    <row r="4677" spans="4:12" ht="15.75" customHeight="1" x14ac:dyDescent="0.25">
      <c r="D4677" s="33"/>
      <c r="E4677" s="33"/>
      <c r="F4677" s="81">
        <v>43340</v>
      </c>
      <c r="G4677" s="103">
        <v>2.6654000000000001E-2</v>
      </c>
      <c r="H4677" s="103">
        <v>2.7276999999999999E-2</v>
      </c>
      <c r="I4677" s="103">
        <v>2.7736999999999998E-2</v>
      </c>
      <c r="J4677" s="103">
        <v>2.8372000000000001E-2</v>
      </c>
      <c r="K4677" s="103">
        <v>2.8804E-2</v>
      </c>
      <c r="L4677" s="94"/>
    </row>
    <row r="4678" spans="4:12" ht="15.75" customHeight="1" x14ac:dyDescent="0.25">
      <c r="D4678" s="33"/>
      <c r="E4678" s="33"/>
      <c r="F4678" s="81">
        <v>43341</v>
      </c>
      <c r="G4678" s="103">
        <v>2.6755000000000001E-2</v>
      </c>
      <c r="H4678" s="103">
        <v>2.7414999999999998E-2</v>
      </c>
      <c r="I4678" s="103">
        <v>2.7820000000000001E-2</v>
      </c>
      <c r="J4678" s="103">
        <v>2.8447E-2</v>
      </c>
      <c r="K4678" s="103">
        <v>2.8839999999999998E-2</v>
      </c>
      <c r="L4678" s="94"/>
    </row>
    <row r="4679" spans="4:12" ht="15.75" customHeight="1" x14ac:dyDescent="0.25">
      <c r="D4679" s="33"/>
      <c r="E4679" s="33"/>
      <c r="F4679" s="81">
        <v>43342</v>
      </c>
      <c r="G4679" s="103">
        <v>2.6492000000000002E-2</v>
      </c>
      <c r="H4679" s="103">
        <v>2.7109999999999999E-2</v>
      </c>
      <c r="I4679" s="103">
        <v>2.75E-2</v>
      </c>
      <c r="J4679" s="103">
        <v>2.8142999999999998E-2</v>
      </c>
      <c r="K4679" s="103">
        <v>2.8549999999999999E-2</v>
      </c>
      <c r="L4679" s="94"/>
    </row>
    <row r="4680" spans="4:12" ht="15.75" customHeight="1" x14ac:dyDescent="0.25">
      <c r="D4680" s="33"/>
      <c r="E4680" s="33"/>
      <c r="F4680" s="81">
        <v>43343</v>
      </c>
      <c r="G4680" s="103">
        <v>2.6269000000000001E-2</v>
      </c>
      <c r="H4680" s="103">
        <v>2.6913999999999997E-2</v>
      </c>
      <c r="I4680" s="103">
        <v>2.7382E-2</v>
      </c>
      <c r="J4680" s="103">
        <v>2.8094000000000001E-2</v>
      </c>
      <c r="K4680" s="103">
        <v>2.8603999999999997E-2</v>
      </c>
      <c r="L4680" s="94"/>
    </row>
    <row r="4681" spans="4:12" ht="15.75" customHeight="1" x14ac:dyDescent="0.25">
      <c r="D4681" s="33"/>
      <c r="E4681" s="33"/>
      <c r="F4681" s="81">
        <v>43347</v>
      </c>
      <c r="G4681" s="103">
        <v>2.6533000000000001E-2</v>
      </c>
      <c r="H4681" s="103">
        <v>2.7219000000000004E-2</v>
      </c>
      <c r="I4681" s="103">
        <v>2.7719000000000001E-2</v>
      </c>
      <c r="J4681" s="103">
        <v>2.8493000000000001E-2</v>
      </c>
      <c r="K4681" s="103">
        <v>2.8984999999999997E-2</v>
      </c>
      <c r="L4681" s="94"/>
    </row>
    <row r="4682" spans="4:12" ht="15.75" customHeight="1" x14ac:dyDescent="0.25">
      <c r="D4682" s="33"/>
      <c r="E4682" s="33"/>
      <c r="F4682" s="81">
        <v>43348</v>
      </c>
      <c r="G4682" s="103">
        <v>2.6493000000000003E-2</v>
      </c>
      <c r="H4682" s="103">
        <v>2.7189999999999999E-2</v>
      </c>
      <c r="I4682" s="103">
        <v>2.7685000000000001E-2</v>
      </c>
      <c r="J4682" s="103">
        <v>2.8468E-2</v>
      </c>
      <c r="K4682" s="103">
        <v>2.9022000000000003E-2</v>
      </c>
      <c r="L4682" s="94"/>
    </row>
    <row r="4683" spans="4:12" ht="15.75" customHeight="1" x14ac:dyDescent="0.25">
      <c r="D4683" s="33"/>
      <c r="E4683" s="33"/>
      <c r="F4683" s="81">
        <v>43349</v>
      </c>
      <c r="G4683" s="103">
        <v>2.6329999999999999E-2</v>
      </c>
      <c r="H4683" s="103">
        <v>2.6939999999999999E-2</v>
      </c>
      <c r="I4683" s="103">
        <v>2.7414999999999998E-2</v>
      </c>
      <c r="J4683" s="103">
        <v>2.8169E-2</v>
      </c>
      <c r="K4683" s="103">
        <v>2.8731E-2</v>
      </c>
      <c r="L4683" s="94"/>
    </row>
    <row r="4684" spans="4:12" ht="15.75" customHeight="1" x14ac:dyDescent="0.25">
      <c r="D4684" s="33"/>
      <c r="E4684" s="33"/>
      <c r="F4684" s="81">
        <v>43350</v>
      </c>
      <c r="G4684" s="103">
        <v>2.7025E-2</v>
      </c>
      <c r="H4684" s="103">
        <v>2.7719999999999998E-2</v>
      </c>
      <c r="I4684" s="103">
        <v>2.8211E-2</v>
      </c>
      <c r="J4684" s="103">
        <v>2.8919E-2</v>
      </c>
      <c r="K4684" s="103">
        <v>2.9388000000000001E-2</v>
      </c>
      <c r="L4684" s="94"/>
    </row>
    <row r="4685" spans="4:12" ht="15.75" customHeight="1" x14ac:dyDescent="0.25">
      <c r="D4685" s="33"/>
      <c r="E4685" s="33"/>
      <c r="F4685" s="81">
        <v>43353</v>
      </c>
      <c r="G4685" s="103">
        <v>2.7108E-2</v>
      </c>
      <c r="H4685" s="103">
        <v>2.7776000000000002E-2</v>
      </c>
      <c r="I4685" s="103">
        <v>2.8228E-2</v>
      </c>
      <c r="J4685" s="103">
        <v>2.8843999999999998E-2</v>
      </c>
      <c r="K4685" s="103">
        <v>2.9314E-2</v>
      </c>
      <c r="L4685" s="94"/>
    </row>
    <row r="4686" spans="4:12" ht="15.75" customHeight="1" x14ac:dyDescent="0.25">
      <c r="D4686" s="33"/>
      <c r="E4686" s="33"/>
      <c r="F4686" s="81">
        <v>43354</v>
      </c>
      <c r="G4686" s="103">
        <v>2.7437999999999997E-2</v>
      </c>
      <c r="H4686" s="103">
        <v>2.8168000000000002E-2</v>
      </c>
      <c r="I4686" s="103">
        <v>2.8671000000000002E-2</v>
      </c>
      <c r="J4686" s="103">
        <v>2.9346000000000001E-2</v>
      </c>
      <c r="K4686" s="103">
        <v>2.9754999999999997E-2</v>
      </c>
      <c r="L4686" s="94"/>
    </row>
    <row r="4687" spans="4:12" ht="15.75" customHeight="1" x14ac:dyDescent="0.25">
      <c r="D4687" s="33"/>
      <c r="E4687" s="33"/>
      <c r="F4687" s="81">
        <v>43355</v>
      </c>
      <c r="G4687" s="103">
        <v>2.7480999999999998E-2</v>
      </c>
      <c r="H4687" s="103">
        <v>2.8184000000000001E-2</v>
      </c>
      <c r="I4687" s="103">
        <v>2.862E-2</v>
      </c>
      <c r="J4687" s="103">
        <v>2.9221E-2</v>
      </c>
      <c r="K4687" s="103">
        <v>2.9626E-2</v>
      </c>
      <c r="L4687" s="94"/>
    </row>
    <row r="4688" spans="4:12" ht="15.75" customHeight="1" x14ac:dyDescent="0.25">
      <c r="D4688" s="33"/>
      <c r="E4688" s="33"/>
      <c r="F4688" s="81">
        <v>43356</v>
      </c>
      <c r="G4688" s="103">
        <v>2.7564999999999999E-2</v>
      </c>
      <c r="H4688" s="103">
        <v>2.8239E-2</v>
      </c>
      <c r="I4688" s="103">
        <v>2.8723000000000002E-2</v>
      </c>
      <c r="J4688" s="103">
        <v>2.9297E-2</v>
      </c>
      <c r="K4688" s="103">
        <v>2.9700000000000001E-2</v>
      </c>
      <c r="L4688" s="94"/>
    </row>
    <row r="4689" spans="4:12" ht="15.75" customHeight="1" x14ac:dyDescent="0.25">
      <c r="D4689" s="33"/>
      <c r="E4689" s="33"/>
      <c r="F4689" s="81">
        <v>43357</v>
      </c>
      <c r="G4689" s="103">
        <v>2.7777E-2</v>
      </c>
      <c r="H4689" s="103">
        <v>2.8540999999999997E-2</v>
      </c>
      <c r="I4689" s="103">
        <v>2.9033000000000003E-2</v>
      </c>
      <c r="J4689" s="103">
        <v>2.9626E-2</v>
      </c>
      <c r="K4689" s="103">
        <v>2.9959E-2</v>
      </c>
      <c r="L4689" s="94"/>
    </row>
    <row r="4690" spans="4:12" ht="15.75" customHeight="1" x14ac:dyDescent="0.25">
      <c r="D4690" s="33"/>
      <c r="E4690" s="33"/>
      <c r="F4690" s="81">
        <v>43360</v>
      </c>
      <c r="G4690" s="103">
        <v>2.7778999999999998E-2</v>
      </c>
      <c r="H4690" s="103">
        <v>2.8431999999999999E-2</v>
      </c>
      <c r="I4690" s="103">
        <v>2.8879000000000002E-2</v>
      </c>
      <c r="J4690" s="103">
        <v>2.9500999999999999E-2</v>
      </c>
      <c r="K4690" s="103">
        <v>2.9866999999999998E-2</v>
      </c>
      <c r="L4690" s="94"/>
    </row>
    <row r="4691" spans="4:12" ht="15.75" customHeight="1" x14ac:dyDescent="0.25">
      <c r="D4691" s="33"/>
      <c r="E4691" s="33"/>
      <c r="F4691" s="81">
        <v>43361</v>
      </c>
      <c r="G4691" s="103">
        <v>2.7987999999999999E-2</v>
      </c>
      <c r="H4691" s="103">
        <v>2.8818E-2</v>
      </c>
      <c r="I4691" s="103">
        <v>2.9427999999999999E-2</v>
      </c>
      <c r="J4691" s="103">
        <v>3.0158999999999998E-2</v>
      </c>
      <c r="K4691" s="103">
        <v>3.0550999999999998E-2</v>
      </c>
      <c r="L4691" s="94"/>
    </row>
    <row r="4692" spans="4:12" ht="15.75" customHeight="1" x14ac:dyDescent="0.25">
      <c r="D4692" s="33"/>
      <c r="E4692" s="33"/>
      <c r="F4692" s="81">
        <v>43362</v>
      </c>
      <c r="G4692" s="103">
        <v>2.7907000000000001E-2</v>
      </c>
      <c r="H4692" s="103">
        <v>2.8845999999999997E-2</v>
      </c>
      <c r="I4692" s="103">
        <v>2.9464000000000001E-2</v>
      </c>
      <c r="J4692" s="103">
        <v>3.0210000000000001E-2</v>
      </c>
      <c r="K4692" s="103">
        <v>3.0626E-2</v>
      </c>
      <c r="L4692" s="94"/>
    </row>
    <row r="4693" spans="4:12" ht="15.75" customHeight="1" x14ac:dyDescent="0.25">
      <c r="D4693" s="33"/>
      <c r="E4693" s="33"/>
      <c r="F4693" s="81">
        <v>43363</v>
      </c>
      <c r="G4693" s="103">
        <v>2.8034E-2</v>
      </c>
      <c r="H4693" s="103">
        <v>2.8929999999999997E-2</v>
      </c>
      <c r="I4693" s="103">
        <v>2.9533E-2</v>
      </c>
      <c r="J4693" s="103">
        <v>3.0237E-2</v>
      </c>
      <c r="K4693" s="103">
        <v>3.0626E-2</v>
      </c>
      <c r="L4693" s="94"/>
    </row>
    <row r="4694" spans="4:12" ht="15.75" customHeight="1" x14ac:dyDescent="0.25">
      <c r="D4694" s="33"/>
      <c r="E4694" s="33"/>
      <c r="F4694" s="81">
        <v>43364</v>
      </c>
      <c r="G4694" s="103">
        <v>2.7999E-2</v>
      </c>
      <c r="H4694" s="103">
        <v>2.8878000000000001E-2</v>
      </c>
      <c r="I4694" s="103">
        <v>2.9485000000000001E-2</v>
      </c>
      <c r="J4694" s="103">
        <v>3.0238999999999999E-2</v>
      </c>
      <c r="K4694" s="103">
        <v>3.0628000000000002E-2</v>
      </c>
      <c r="L4694" s="94"/>
    </row>
    <row r="4695" spans="4:12" ht="15.75" customHeight="1" x14ac:dyDescent="0.25">
      <c r="D4695" s="33"/>
      <c r="E4695" s="33"/>
      <c r="F4695" s="81">
        <v>43367</v>
      </c>
      <c r="G4695" s="103">
        <v>2.8169E-2</v>
      </c>
      <c r="H4695" s="103">
        <v>2.9017000000000001E-2</v>
      </c>
      <c r="I4695" s="103">
        <v>2.9674999999999997E-2</v>
      </c>
      <c r="J4695" s="103">
        <v>3.0443999999999999E-2</v>
      </c>
      <c r="K4695" s="103">
        <v>3.0889000000000003E-2</v>
      </c>
      <c r="L4695" s="94"/>
    </row>
    <row r="4696" spans="4:12" ht="15.75" customHeight="1" x14ac:dyDescent="0.25">
      <c r="D4696" s="33"/>
      <c r="E4696" s="33"/>
      <c r="F4696" s="81">
        <v>43368</v>
      </c>
      <c r="G4696" s="103">
        <v>2.8391000000000003E-2</v>
      </c>
      <c r="H4696" s="103">
        <v>2.913E-2</v>
      </c>
      <c r="I4696" s="103">
        <v>2.9813999999999997E-2</v>
      </c>
      <c r="J4696" s="103">
        <v>3.0571999999999998E-2</v>
      </c>
      <c r="K4696" s="103">
        <v>3.0964000000000002E-2</v>
      </c>
      <c r="L4696" s="94"/>
    </row>
    <row r="4697" spans="4:12" ht="15.75" customHeight="1" x14ac:dyDescent="0.25">
      <c r="D4697" s="33"/>
      <c r="E4697" s="33"/>
      <c r="F4697" s="81">
        <v>43369</v>
      </c>
      <c r="G4697" s="103">
        <v>2.8147999999999999E-2</v>
      </c>
      <c r="H4697" s="103">
        <v>2.8769999999999997E-2</v>
      </c>
      <c r="I4697" s="103">
        <v>2.9443999999999998E-2</v>
      </c>
      <c r="J4697" s="103">
        <v>3.0064E-2</v>
      </c>
      <c r="K4697" s="103">
        <v>3.048E-2</v>
      </c>
      <c r="L4697" s="94"/>
    </row>
    <row r="4698" spans="4:12" ht="15.75" customHeight="1" x14ac:dyDescent="0.25">
      <c r="D4698" s="33"/>
      <c r="E4698" s="33"/>
      <c r="F4698" s="81">
        <v>43370</v>
      </c>
      <c r="G4698" s="103">
        <v>2.8269000000000002E-2</v>
      </c>
      <c r="H4698" s="103">
        <v>2.8910000000000002E-2</v>
      </c>
      <c r="I4698" s="103">
        <v>2.9563000000000002E-2</v>
      </c>
      <c r="J4698" s="103">
        <v>3.0116E-2</v>
      </c>
      <c r="K4698" s="103">
        <v>3.0518E-2</v>
      </c>
      <c r="L4698" s="94"/>
    </row>
    <row r="4699" spans="4:12" ht="15.75" customHeight="1" x14ac:dyDescent="0.25">
      <c r="D4699" s="33"/>
      <c r="E4699" s="33"/>
      <c r="F4699" s="81">
        <v>43371</v>
      </c>
      <c r="G4699" s="103">
        <v>2.8188000000000001E-2</v>
      </c>
      <c r="H4699" s="103">
        <v>2.8830000000000001E-2</v>
      </c>
      <c r="I4699" s="103">
        <v>2.9529E-2</v>
      </c>
      <c r="J4699" s="103">
        <v>3.0198999999999997E-2</v>
      </c>
      <c r="K4699" s="103">
        <v>3.0612E-2</v>
      </c>
      <c r="L4699" s="94"/>
    </row>
    <row r="4700" spans="4:12" ht="15.75" customHeight="1" x14ac:dyDescent="0.25">
      <c r="D4700" s="33"/>
      <c r="E4700" s="33"/>
      <c r="F4700" s="81">
        <v>43374</v>
      </c>
      <c r="G4700" s="103">
        <v>2.8189000000000002E-2</v>
      </c>
      <c r="H4700" s="103">
        <v>2.8858999999999999E-2</v>
      </c>
      <c r="I4700" s="103">
        <v>2.9613999999999998E-2</v>
      </c>
      <c r="J4700" s="103">
        <v>3.0349000000000001E-2</v>
      </c>
      <c r="K4700" s="103">
        <v>3.0836000000000002E-2</v>
      </c>
      <c r="L4700" s="94"/>
    </row>
    <row r="4701" spans="4:12" ht="15.75" customHeight="1" x14ac:dyDescent="0.25">
      <c r="D4701" s="33"/>
      <c r="E4701" s="33"/>
      <c r="F4701" s="81">
        <v>43375</v>
      </c>
      <c r="G4701" s="103">
        <v>2.8108000000000001E-2</v>
      </c>
      <c r="H4701" s="103">
        <v>2.8832E-2</v>
      </c>
      <c r="I4701" s="103">
        <v>2.9512E-2</v>
      </c>
      <c r="J4701" s="103">
        <v>3.0198999999999997E-2</v>
      </c>
      <c r="K4701" s="103">
        <v>3.0630999999999999E-2</v>
      </c>
      <c r="L4701" s="94"/>
    </row>
    <row r="4702" spans="4:12" ht="15.75" customHeight="1" x14ac:dyDescent="0.25">
      <c r="D4702" s="33"/>
      <c r="E4702" s="33"/>
      <c r="F4702" s="81">
        <v>43376</v>
      </c>
      <c r="G4702" s="103">
        <v>2.8719999999999999E-2</v>
      </c>
      <c r="H4702" s="103">
        <v>2.9643000000000003E-2</v>
      </c>
      <c r="I4702" s="103">
        <v>3.0449E-2</v>
      </c>
      <c r="J4702" s="103">
        <v>3.1302999999999997E-2</v>
      </c>
      <c r="K4702" s="103">
        <v>3.1813000000000001E-2</v>
      </c>
      <c r="L4702" s="94"/>
    </row>
    <row r="4703" spans="4:12" ht="15.75" customHeight="1" x14ac:dyDescent="0.25">
      <c r="D4703" s="33"/>
      <c r="E4703" s="33"/>
      <c r="F4703" s="81">
        <v>43377</v>
      </c>
      <c r="G4703" s="103">
        <v>2.8679999999999997E-2</v>
      </c>
      <c r="H4703" s="103">
        <v>2.9617000000000001E-2</v>
      </c>
      <c r="I4703" s="103">
        <v>3.0449999999999998E-2</v>
      </c>
      <c r="J4703" s="103">
        <v>3.1328999999999996E-2</v>
      </c>
      <c r="K4703" s="103">
        <v>3.1869999999999996E-2</v>
      </c>
      <c r="L4703" s="94"/>
    </row>
    <row r="4704" spans="4:12" ht="15.75" customHeight="1" x14ac:dyDescent="0.25">
      <c r="D4704" s="33"/>
      <c r="E4704" s="33"/>
      <c r="F4704" s="81">
        <v>43378</v>
      </c>
      <c r="G4704" s="103">
        <v>2.8849999999999997E-2</v>
      </c>
      <c r="H4704" s="103">
        <v>2.9821E-2</v>
      </c>
      <c r="I4704" s="103">
        <v>3.0693000000000002E-2</v>
      </c>
      <c r="J4704" s="103">
        <v>3.1733999999999998E-2</v>
      </c>
      <c r="K4704" s="103">
        <v>3.2328000000000003E-2</v>
      </c>
      <c r="L4704" s="94"/>
    </row>
    <row r="4705" spans="4:12" ht="15.75" customHeight="1" x14ac:dyDescent="0.25">
      <c r="D4705" s="33"/>
      <c r="E4705" s="33"/>
      <c r="F4705" s="81">
        <v>43382</v>
      </c>
      <c r="G4705" s="103">
        <v>2.8851000000000002E-2</v>
      </c>
      <c r="H4705" s="103">
        <v>2.9794000000000001E-2</v>
      </c>
      <c r="I4705" s="103">
        <v>3.0556999999999997E-2</v>
      </c>
      <c r="J4705" s="103">
        <v>3.1482000000000003E-2</v>
      </c>
      <c r="K4705" s="103">
        <v>3.2063000000000001E-2</v>
      </c>
      <c r="L4705" s="94"/>
    </row>
    <row r="4706" spans="4:12" ht="15.75" customHeight="1" x14ac:dyDescent="0.25">
      <c r="D4706" s="33"/>
      <c r="E4706" s="33"/>
      <c r="F4706" s="81">
        <v>43383</v>
      </c>
      <c r="G4706" s="103">
        <v>2.8420999999999998E-2</v>
      </c>
      <c r="H4706" s="103">
        <v>2.9289999999999997E-2</v>
      </c>
      <c r="I4706" s="103">
        <v>3.0026999999999998E-2</v>
      </c>
      <c r="J4706" s="103">
        <v>3.0977999999999999E-2</v>
      </c>
      <c r="K4706" s="103">
        <v>3.1628999999999997E-2</v>
      </c>
      <c r="L4706" s="94"/>
    </row>
    <row r="4707" spans="4:12" ht="15.75" customHeight="1" x14ac:dyDescent="0.25">
      <c r="D4707" s="33"/>
      <c r="E4707" s="33"/>
      <c r="F4707" s="81">
        <v>43384</v>
      </c>
      <c r="G4707" s="103">
        <v>2.8483999999999999E-2</v>
      </c>
      <c r="H4707" s="103">
        <v>2.9352999999999997E-2</v>
      </c>
      <c r="I4707" s="103">
        <v>3.0044000000000001E-2</v>
      </c>
      <c r="J4707" s="103">
        <v>3.0928000000000001E-2</v>
      </c>
      <c r="K4707" s="103">
        <v>3.1497999999999998E-2</v>
      </c>
      <c r="L4707" s="94"/>
    </row>
    <row r="4708" spans="4:12" ht="15.75" customHeight="1" x14ac:dyDescent="0.25">
      <c r="D4708" s="33"/>
      <c r="E4708" s="33"/>
      <c r="F4708" s="81">
        <v>43385</v>
      </c>
      <c r="G4708" s="103">
        <v>2.8527999999999998E-2</v>
      </c>
      <c r="H4708" s="103">
        <v>2.9408E-2</v>
      </c>
      <c r="I4708" s="103">
        <v>3.0148999999999999E-2</v>
      </c>
      <c r="J4708" s="103">
        <v>3.1053999999999998E-2</v>
      </c>
      <c r="K4708" s="103">
        <v>3.1613000000000002E-2</v>
      </c>
      <c r="L4708" s="94"/>
    </row>
    <row r="4709" spans="4:12" ht="15.75" customHeight="1" x14ac:dyDescent="0.25">
      <c r="D4709" s="33"/>
      <c r="E4709" s="33"/>
      <c r="F4709" s="81">
        <v>43388</v>
      </c>
      <c r="G4709" s="103">
        <v>2.8549999999999999E-2</v>
      </c>
      <c r="H4709" s="103">
        <v>2.9408E-2</v>
      </c>
      <c r="I4709" s="103">
        <v>3.0098E-2</v>
      </c>
      <c r="J4709" s="103">
        <v>3.1004E-2</v>
      </c>
      <c r="K4709" s="103">
        <v>3.1557000000000002E-2</v>
      </c>
      <c r="L4709" s="94"/>
    </row>
    <row r="4710" spans="4:12" ht="15.75" customHeight="1" x14ac:dyDescent="0.25">
      <c r="D4710" s="33"/>
      <c r="E4710" s="33"/>
      <c r="F4710" s="81">
        <v>43389</v>
      </c>
      <c r="G4710" s="103">
        <v>2.8655E-2</v>
      </c>
      <c r="H4710" s="103">
        <v>2.9517999999999999E-2</v>
      </c>
      <c r="I4710" s="103">
        <v>3.0235999999999999E-2</v>
      </c>
      <c r="J4710" s="103">
        <v>3.1105999999999998E-2</v>
      </c>
      <c r="K4710" s="103">
        <v>3.1633000000000001E-2</v>
      </c>
      <c r="L4710" s="94"/>
    </row>
    <row r="4711" spans="4:12" ht="15.75" customHeight="1" x14ac:dyDescent="0.25">
      <c r="D4711" s="33"/>
      <c r="E4711" s="33"/>
      <c r="F4711" s="81">
        <v>43390</v>
      </c>
      <c r="G4711" s="103">
        <v>2.8885000000000001E-2</v>
      </c>
      <c r="H4711" s="103">
        <v>2.9821E-2</v>
      </c>
      <c r="I4711" s="103">
        <v>3.058E-2</v>
      </c>
      <c r="J4711" s="103">
        <v>3.1484999999999999E-2</v>
      </c>
      <c r="K4711" s="103">
        <v>3.2050000000000002E-2</v>
      </c>
      <c r="L4711" s="94"/>
    </row>
    <row r="4712" spans="4:12" ht="15.75" customHeight="1" x14ac:dyDescent="0.25">
      <c r="D4712" s="33"/>
      <c r="E4712" s="33"/>
      <c r="F4712" s="81">
        <v>43391</v>
      </c>
      <c r="G4712" s="103">
        <v>2.8740999999999999E-2</v>
      </c>
      <c r="H4712" s="103">
        <v>2.9574E-2</v>
      </c>
      <c r="I4712" s="103">
        <v>3.0272E-2</v>
      </c>
      <c r="J4712" s="103">
        <v>3.1181999999999998E-2</v>
      </c>
      <c r="K4712" s="103">
        <v>3.1786000000000002E-2</v>
      </c>
      <c r="L4712" s="94"/>
    </row>
    <row r="4713" spans="4:12" ht="15.75" customHeight="1" x14ac:dyDescent="0.25">
      <c r="D4713" s="33"/>
      <c r="E4713" s="33"/>
      <c r="F4713" s="81">
        <v>43392</v>
      </c>
      <c r="G4713" s="103">
        <v>2.9037999999999998E-2</v>
      </c>
      <c r="H4713" s="103">
        <v>2.9824000000000003E-2</v>
      </c>
      <c r="I4713" s="103">
        <v>3.0463E-2</v>
      </c>
      <c r="J4713" s="103">
        <v>3.1335000000000002E-2</v>
      </c>
      <c r="K4713" s="103">
        <v>3.1920999999999998E-2</v>
      </c>
      <c r="L4713" s="94"/>
    </row>
    <row r="4714" spans="4:12" ht="15.75" customHeight="1" x14ac:dyDescent="0.25">
      <c r="D4714" s="33"/>
      <c r="E4714" s="33"/>
      <c r="F4714" s="81">
        <v>43395</v>
      </c>
      <c r="G4714" s="103">
        <v>2.9082E-2</v>
      </c>
      <c r="H4714" s="103">
        <v>2.9853000000000001E-2</v>
      </c>
      <c r="I4714" s="103">
        <v>3.0497999999999997E-2</v>
      </c>
      <c r="J4714" s="103">
        <v>3.1361E-2</v>
      </c>
      <c r="K4714" s="103">
        <v>3.1977999999999999E-2</v>
      </c>
      <c r="L4714" s="94"/>
    </row>
    <row r="4715" spans="4:12" ht="15.75" customHeight="1" x14ac:dyDescent="0.25">
      <c r="D4715" s="33"/>
      <c r="E4715" s="33"/>
      <c r="F4715" s="81">
        <v>43396</v>
      </c>
      <c r="G4715" s="103">
        <v>2.879E-2</v>
      </c>
      <c r="H4715" s="103">
        <v>2.9522E-2</v>
      </c>
      <c r="I4715" s="103">
        <v>3.0120000000000001E-2</v>
      </c>
      <c r="J4715" s="103">
        <v>3.0981000000000002E-2</v>
      </c>
      <c r="K4715" s="103">
        <v>3.1676000000000003E-2</v>
      </c>
      <c r="L4715" s="94"/>
    </row>
    <row r="4716" spans="4:12" ht="15.75" customHeight="1" x14ac:dyDescent="0.25">
      <c r="D4716" s="33"/>
      <c r="E4716" s="33"/>
      <c r="F4716" s="81">
        <v>43397</v>
      </c>
      <c r="G4716" s="103">
        <v>2.8304999999999997E-2</v>
      </c>
      <c r="H4716" s="103">
        <v>2.8831000000000002E-2</v>
      </c>
      <c r="I4716" s="103">
        <v>2.9398000000000001E-2</v>
      </c>
      <c r="J4716" s="103">
        <v>3.0275E-2</v>
      </c>
      <c r="K4716" s="103">
        <v>3.1035E-2</v>
      </c>
      <c r="L4716" s="94"/>
    </row>
    <row r="4717" spans="4:12" ht="15.75" customHeight="1" x14ac:dyDescent="0.25">
      <c r="D4717" s="33"/>
      <c r="E4717" s="33"/>
      <c r="F4717" s="81">
        <v>43398</v>
      </c>
      <c r="G4717" s="103">
        <v>2.8466999999999999E-2</v>
      </c>
      <c r="H4717" s="103">
        <v>2.9024000000000001E-2</v>
      </c>
      <c r="I4717" s="103">
        <v>2.9596000000000001E-2</v>
      </c>
      <c r="J4717" s="103">
        <v>3.0426000000000002E-2</v>
      </c>
      <c r="K4717" s="103">
        <v>3.1166999999999997E-2</v>
      </c>
      <c r="L4717" s="94"/>
    </row>
    <row r="4718" spans="4:12" ht="15.75" customHeight="1" x14ac:dyDescent="0.25">
      <c r="D4718" s="33"/>
      <c r="E4718" s="33"/>
      <c r="F4718" s="81">
        <v>43399</v>
      </c>
      <c r="G4718" s="103">
        <v>2.8062E-2</v>
      </c>
      <c r="H4718" s="103">
        <v>2.8554E-2</v>
      </c>
      <c r="I4718" s="103">
        <v>2.9071E-2</v>
      </c>
      <c r="J4718" s="103">
        <v>2.9975000000000002E-2</v>
      </c>
      <c r="K4718" s="103">
        <v>3.0754999999999998E-2</v>
      </c>
      <c r="L4718" s="94"/>
    </row>
    <row r="4719" spans="4:12" ht="15.75" customHeight="1" x14ac:dyDescent="0.25">
      <c r="D4719" s="33"/>
      <c r="E4719" s="33"/>
      <c r="F4719" s="81">
        <v>43402</v>
      </c>
      <c r="G4719" s="103">
        <v>2.8163999999999998E-2</v>
      </c>
      <c r="H4719" s="103">
        <v>2.8719999999999999E-2</v>
      </c>
      <c r="I4719" s="103">
        <v>2.9190000000000001E-2</v>
      </c>
      <c r="J4719" s="103">
        <v>3.0074999999999998E-2</v>
      </c>
      <c r="K4719" s="103">
        <v>3.0849000000000001E-2</v>
      </c>
      <c r="L4719" s="94"/>
    </row>
    <row r="4720" spans="4:12" ht="15.75" customHeight="1" x14ac:dyDescent="0.25">
      <c r="D4720" s="33"/>
      <c r="E4720" s="33"/>
      <c r="F4720" s="81">
        <v>43403</v>
      </c>
      <c r="G4720" s="103">
        <v>2.8506999999999998E-2</v>
      </c>
      <c r="H4720" s="103">
        <v>2.9079999999999998E-2</v>
      </c>
      <c r="I4720" s="103">
        <v>2.9561999999999998E-2</v>
      </c>
      <c r="J4720" s="103">
        <v>3.0449E-2</v>
      </c>
      <c r="K4720" s="103">
        <v>3.1227000000000001E-2</v>
      </c>
      <c r="L4720" s="94"/>
    </row>
    <row r="4721" spans="4:12" ht="15.75" customHeight="1" x14ac:dyDescent="0.25">
      <c r="D4721" s="33"/>
      <c r="E4721" s="33"/>
      <c r="F4721" s="81">
        <v>43404</v>
      </c>
      <c r="G4721" s="103">
        <v>2.8668999999999997E-2</v>
      </c>
      <c r="H4721" s="103">
        <v>2.9247000000000002E-2</v>
      </c>
      <c r="I4721" s="103">
        <v>2.9748999999999998E-2</v>
      </c>
      <c r="J4721" s="103">
        <v>3.0623999999999998E-2</v>
      </c>
      <c r="K4721" s="103">
        <v>3.1434999999999998E-2</v>
      </c>
      <c r="L4721" s="94"/>
    </row>
    <row r="4722" spans="4:12" ht="15.75" customHeight="1" x14ac:dyDescent="0.25">
      <c r="D4722" s="33"/>
      <c r="E4722" s="33"/>
      <c r="F4722" s="81">
        <v>43405</v>
      </c>
      <c r="G4722" s="103">
        <v>2.8445000000000002E-2</v>
      </c>
      <c r="H4722" s="103">
        <v>2.8997000000000002E-2</v>
      </c>
      <c r="I4722" s="103">
        <v>2.9563000000000002E-2</v>
      </c>
      <c r="J4722" s="103">
        <v>3.0474000000000001E-2</v>
      </c>
      <c r="K4722" s="103">
        <v>3.1302999999999997E-2</v>
      </c>
      <c r="L4722" s="94"/>
    </row>
    <row r="4723" spans="4:12" ht="15.75" customHeight="1" x14ac:dyDescent="0.25">
      <c r="D4723" s="33"/>
      <c r="E4723" s="33"/>
      <c r="F4723" s="81">
        <v>43406</v>
      </c>
      <c r="G4723" s="103">
        <v>2.9034000000000001E-2</v>
      </c>
      <c r="H4723" s="103">
        <v>2.9695999999999997E-2</v>
      </c>
      <c r="I4723" s="103">
        <v>3.0329999999999999E-2</v>
      </c>
      <c r="J4723" s="103">
        <v>3.1278E-2</v>
      </c>
      <c r="K4723" s="103">
        <v>3.2120999999999997E-2</v>
      </c>
      <c r="L4723" s="94"/>
    </row>
    <row r="4724" spans="4:12" ht="15.75" customHeight="1" x14ac:dyDescent="0.25">
      <c r="D4724" s="33"/>
      <c r="E4724" s="33"/>
      <c r="F4724" s="81">
        <v>43409</v>
      </c>
      <c r="G4724" s="103">
        <v>2.9075000000000004E-2</v>
      </c>
      <c r="H4724" s="103">
        <v>2.9724E-2</v>
      </c>
      <c r="I4724" s="103">
        <v>3.0280000000000001E-2</v>
      </c>
      <c r="J4724" s="103">
        <v>3.1177999999999997E-2</v>
      </c>
      <c r="K4724" s="103">
        <v>3.2008000000000002E-2</v>
      </c>
      <c r="L4724" s="94"/>
    </row>
    <row r="4725" spans="4:12" ht="15.75" customHeight="1" x14ac:dyDescent="0.25">
      <c r="D4725" s="33"/>
      <c r="E4725" s="33"/>
      <c r="F4725" s="81">
        <v>43410</v>
      </c>
      <c r="G4725" s="103">
        <v>2.9279000000000003E-2</v>
      </c>
      <c r="H4725" s="103">
        <v>3.0067E-2</v>
      </c>
      <c r="I4725" s="103">
        <v>3.0554000000000001E-2</v>
      </c>
      <c r="J4725" s="103">
        <v>3.1455000000000004E-2</v>
      </c>
      <c r="K4725" s="103">
        <v>3.2275999999999999E-2</v>
      </c>
      <c r="L4725" s="94"/>
    </row>
    <row r="4726" spans="4:12" ht="15.75" customHeight="1" x14ac:dyDescent="0.25">
      <c r="D4726" s="33"/>
      <c r="E4726" s="33"/>
      <c r="F4726" s="81">
        <v>43411</v>
      </c>
      <c r="G4726" s="103">
        <v>2.9567E-2</v>
      </c>
      <c r="H4726" s="103">
        <v>3.0369E-2</v>
      </c>
      <c r="I4726" s="103">
        <v>3.0794999999999999E-2</v>
      </c>
      <c r="J4726" s="103">
        <v>3.1606999999999996E-2</v>
      </c>
      <c r="K4726" s="103">
        <v>3.2355000000000002E-2</v>
      </c>
      <c r="L4726" s="94"/>
    </row>
    <row r="4727" spans="4:12" ht="15.75" customHeight="1" x14ac:dyDescent="0.25">
      <c r="D4727" s="33"/>
      <c r="E4727" s="33"/>
      <c r="F4727" s="81">
        <v>43412</v>
      </c>
      <c r="G4727" s="103">
        <v>2.9649999999999999E-2</v>
      </c>
      <c r="H4727" s="103">
        <v>3.0424000000000003E-2</v>
      </c>
      <c r="I4727" s="103">
        <v>3.0916000000000003E-2</v>
      </c>
      <c r="J4727" s="103">
        <v>3.1684000000000004E-2</v>
      </c>
      <c r="K4727" s="103">
        <v>3.2372999999999999E-2</v>
      </c>
      <c r="L4727" s="94"/>
    </row>
    <row r="4728" spans="4:12" ht="15.75" customHeight="1" x14ac:dyDescent="0.25">
      <c r="D4728" s="33"/>
      <c r="E4728" s="33"/>
      <c r="F4728" s="81">
        <v>43413</v>
      </c>
      <c r="G4728" s="103">
        <v>2.9241000000000003E-2</v>
      </c>
      <c r="H4728" s="103">
        <v>2.9929000000000001E-2</v>
      </c>
      <c r="I4728" s="103">
        <v>3.0352999999999998E-2</v>
      </c>
      <c r="J4728" s="103">
        <v>3.1130000000000001E-2</v>
      </c>
      <c r="K4728" s="103">
        <v>3.1819E-2</v>
      </c>
      <c r="L4728" s="94"/>
    </row>
    <row r="4729" spans="4:12" ht="15.75" customHeight="1" x14ac:dyDescent="0.25">
      <c r="D4729" s="33"/>
      <c r="E4729" s="33"/>
      <c r="F4729" s="81">
        <v>43417</v>
      </c>
      <c r="G4729" s="103">
        <v>2.8910999999999999E-2</v>
      </c>
      <c r="H4729" s="103">
        <v>2.9489999999999999E-2</v>
      </c>
      <c r="I4729" s="103">
        <v>2.9839999999999998E-2</v>
      </c>
      <c r="J4729" s="103">
        <v>3.0626E-2</v>
      </c>
      <c r="K4729" s="103">
        <v>3.1397000000000001E-2</v>
      </c>
      <c r="L4729" s="94"/>
    </row>
    <row r="4730" spans="4:12" ht="15.75" customHeight="1" x14ac:dyDescent="0.25">
      <c r="D4730" s="33"/>
      <c r="E4730" s="33"/>
      <c r="F4730" s="81">
        <v>43418</v>
      </c>
      <c r="G4730" s="103">
        <v>2.8662999999999998E-2</v>
      </c>
      <c r="H4730" s="103">
        <v>2.9216000000000002E-2</v>
      </c>
      <c r="I4730" s="103">
        <v>2.9567E-2</v>
      </c>
      <c r="J4730" s="103">
        <v>3.04E-2</v>
      </c>
      <c r="K4730" s="103">
        <v>3.125E-2</v>
      </c>
      <c r="L4730" s="94"/>
    </row>
    <row r="4731" spans="4:12" ht="15.75" customHeight="1" x14ac:dyDescent="0.25">
      <c r="D4731" s="33"/>
      <c r="E4731" s="33"/>
      <c r="F4731" s="81">
        <v>43419</v>
      </c>
      <c r="G4731" s="103">
        <v>2.8538999999999998E-2</v>
      </c>
      <c r="H4731" s="103">
        <v>2.9051E-2</v>
      </c>
      <c r="I4731" s="103">
        <v>2.9378999999999999E-2</v>
      </c>
      <c r="J4731" s="103">
        <v>3.0224000000000001E-2</v>
      </c>
      <c r="K4731" s="103">
        <v>3.1103000000000002E-2</v>
      </c>
      <c r="L4731" s="94"/>
    </row>
    <row r="4732" spans="4:12" ht="15.75" customHeight="1" x14ac:dyDescent="0.25">
      <c r="D4732" s="33"/>
      <c r="E4732" s="33"/>
      <c r="F4732" s="81">
        <v>43420</v>
      </c>
      <c r="G4732" s="103">
        <v>2.7997999999999999E-2</v>
      </c>
      <c r="H4732" s="103">
        <v>2.8420000000000001E-2</v>
      </c>
      <c r="I4732" s="103">
        <v>2.8782000000000002E-2</v>
      </c>
      <c r="J4732" s="103">
        <v>2.9698000000000002E-2</v>
      </c>
      <c r="K4732" s="103">
        <v>3.0628000000000002E-2</v>
      </c>
      <c r="L4732" s="94"/>
    </row>
    <row r="4733" spans="4:12" ht="15.75" customHeight="1" x14ac:dyDescent="0.25">
      <c r="D4733" s="33"/>
      <c r="E4733" s="33"/>
      <c r="F4733" s="81">
        <v>43423</v>
      </c>
      <c r="G4733" s="103">
        <v>2.7892999999999998E-2</v>
      </c>
      <c r="H4733" s="103">
        <v>2.8309999999999998E-2</v>
      </c>
      <c r="I4733" s="103">
        <v>2.8697E-2</v>
      </c>
      <c r="J4733" s="103">
        <v>2.9697000000000001E-2</v>
      </c>
      <c r="K4733" s="103">
        <v>3.0628000000000002E-2</v>
      </c>
      <c r="L4733" s="94"/>
    </row>
    <row r="4734" spans="4:12" ht="15.75" customHeight="1" x14ac:dyDescent="0.25">
      <c r="D4734" s="33"/>
      <c r="E4734" s="33"/>
      <c r="F4734" s="81">
        <v>43424</v>
      </c>
      <c r="G4734" s="103">
        <v>2.8036999999999999E-2</v>
      </c>
      <c r="H4734" s="103">
        <v>2.8473999999999999E-2</v>
      </c>
      <c r="I4734" s="103">
        <v>2.8866999999999997E-2</v>
      </c>
      <c r="J4734" s="103">
        <v>2.9746999999999999E-2</v>
      </c>
      <c r="K4734" s="103">
        <v>3.0628000000000002E-2</v>
      </c>
      <c r="L4734" s="94"/>
    </row>
    <row r="4735" spans="4:12" ht="15.75" customHeight="1" x14ac:dyDescent="0.25">
      <c r="D4735" s="33"/>
      <c r="E4735" s="33"/>
      <c r="F4735" s="81">
        <v>43425</v>
      </c>
      <c r="G4735" s="103">
        <v>2.8138999999999997E-2</v>
      </c>
      <c r="H4735" s="103">
        <v>2.8500999999999999E-2</v>
      </c>
      <c r="I4735" s="103">
        <v>2.8901E-2</v>
      </c>
      <c r="J4735" s="103">
        <v>2.9772E-2</v>
      </c>
      <c r="K4735" s="103">
        <v>3.0627000000000001E-2</v>
      </c>
      <c r="L4735" s="94"/>
    </row>
    <row r="4736" spans="4:12" ht="15.75" customHeight="1" x14ac:dyDescent="0.25">
      <c r="D4736" s="33"/>
      <c r="E4736" s="33"/>
      <c r="F4736" s="81">
        <v>43427</v>
      </c>
      <c r="G4736" s="103">
        <v>2.8094000000000001E-2</v>
      </c>
      <c r="H4736" s="103">
        <v>2.8361000000000001E-2</v>
      </c>
      <c r="I4736" s="103">
        <v>2.8662E-2</v>
      </c>
      <c r="J4736" s="103">
        <v>2.9496000000000001E-2</v>
      </c>
      <c r="K4736" s="103">
        <v>3.039E-2</v>
      </c>
      <c r="L4736" s="94"/>
    </row>
    <row r="4737" spans="4:12" ht="15.75" customHeight="1" x14ac:dyDescent="0.25">
      <c r="D4737" s="33"/>
      <c r="E4737" s="33"/>
      <c r="F4737" s="81">
        <v>43430</v>
      </c>
      <c r="G4737" s="103">
        <v>2.8302000000000001E-2</v>
      </c>
      <c r="H4737" s="103">
        <v>2.8554E-2</v>
      </c>
      <c r="I4737" s="103">
        <v>2.8849999999999997E-2</v>
      </c>
      <c r="J4737" s="103">
        <v>2.9670999999999999E-2</v>
      </c>
      <c r="K4737" s="103">
        <v>3.0535E-2</v>
      </c>
      <c r="L4737" s="94"/>
    </row>
    <row r="4738" spans="4:12" ht="15.75" customHeight="1" x14ac:dyDescent="0.25">
      <c r="D4738" s="33"/>
      <c r="E4738" s="33"/>
      <c r="F4738" s="81">
        <v>43431</v>
      </c>
      <c r="G4738" s="103">
        <v>2.8329E-2</v>
      </c>
      <c r="H4738" s="103">
        <v>2.8608999999999999E-2</v>
      </c>
      <c r="I4738" s="103">
        <v>2.8901E-2</v>
      </c>
      <c r="J4738" s="103">
        <v>2.9721000000000001E-2</v>
      </c>
      <c r="K4738" s="103">
        <v>3.0571999999999998E-2</v>
      </c>
      <c r="L4738" s="94"/>
    </row>
    <row r="4739" spans="4:12" ht="15.75" customHeight="1" x14ac:dyDescent="0.25">
      <c r="D4739" s="33"/>
      <c r="E4739" s="33"/>
      <c r="F4739" s="81">
        <v>43432</v>
      </c>
      <c r="G4739" s="103">
        <v>2.8086000000000003E-2</v>
      </c>
      <c r="H4739" s="103">
        <v>2.8414999999999999E-2</v>
      </c>
      <c r="I4739" s="103">
        <v>2.8649000000000001E-2</v>
      </c>
      <c r="J4739" s="103">
        <v>2.9594999999999996E-2</v>
      </c>
      <c r="K4739" s="103">
        <v>3.0590000000000003E-2</v>
      </c>
      <c r="L4739" s="94"/>
    </row>
    <row r="4740" spans="4:12" ht="15.75" customHeight="1" x14ac:dyDescent="0.25">
      <c r="D4740" s="33"/>
      <c r="E4740" s="33"/>
      <c r="F4740" s="81">
        <v>43433</v>
      </c>
      <c r="G4740" s="103">
        <v>2.8086000000000003E-2</v>
      </c>
      <c r="H4740" s="103">
        <v>2.8275999999999999E-2</v>
      </c>
      <c r="I4740" s="103">
        <v>2.8462999999999999E-2</v>
      </c>
      <c r="J4740" s="103">
        <v>2.9420999999999999E-2</v>
      </c>
      <c r="K4740" s="103">
        <v>3.0297999999999999E-2</v>
      </c>
      <c r="L4740" s="94"/>
    </row>
    <row r="4741" spans="4:12" ht="15.75" customHeight="1" x14ac:dyDescent="0.25">
      <c r="D4741" s="33"/>
      <c r="E4741" s="33"/>
      <c r="F4741" s="81">
        <v>43434</v>
      </c>
      <c r="G4741" s="103">
        <v>2.7865000000000001E-2</v>
      </c>
      <c r="H4741" s="103">
        <v>2.7997000000000001E-2</v>
      </c>
      <c r="I4741" s="103">
        <v>2.8125000000000001E-2</v>
      </c>
      <c r="J4741" s="103">
        <v>2.8972999999999999E-2</v>
      </c>
      <c r="K4741" s="103">
        <v>2.9878999999999999E-2</v>
      </c>
      <c r="L4741" s="94"/>
    </row>
    <row r="4742" spans="4:12" ht="15.75" customHeight="1" x14ac:dyDescent="0.25">
      <c r="D4742" s="33"/>
      <c r="E4742" s="33"/>
      <c r="F4742" s="81">
        <v>43437</v>
      </c>
      <c r="G4742" s="103">
        <v>2.8211E-2</v>
      </c>
      <c r="H4742" s="103">
        <v>2.8274000000000001E-2</v>
      </c>
      <c r="I4742" s="103">
        <v>2.8174999999999999E-2</v>
      </c>
      <c r="J4742" s="103">
        <v>2.8849E-2</v>
      </c>
      <c r="K4742" s="103">
        <v>2.9697000000000001E-2</v>
      </c>
      <c r="L4742" s="94"/>
    </row>
    <row r="4743" spans="4:12" ht="15.75" customHeight="1" x14ac:dyDescent="0.25">
      <c r="D4743" s="33"/>
      <c r="E4743" s="33"/>
      <c r="F4743" s="81">
        <v>43438</v>
      </c>
      <c r="G4743" s="103">
        <v>2.7947000000000003E-2</v>
      </c>
      <c r="H4743" s="103">
        <v>2.8050000000000002E-2</v>
      </c>
      <c r="I4743" s="103">
        <v>2.7871E-2</v>
      </c>
      <c r="J4743" s="103">
        <v>2.8401999999999997E-2</v>
      </c>
      <c r="K4743" s="103">
        <v>2.9136000000000002E-2</v>
      </c>
      <c r="L4743" s="94"/>
    </row>
    <row r="4744" spans="4:12" ht="15.75" customHeight="1" x14ac:dyDescent="0.25">
      <c r="D4744" s="33"/>
      <c r="E4744" s="33"/>
      <c r="F4744" s="81">
        <v>43439</v>
      </c>
      <c r="G4744" s="103">
        <v>2.7947000000000003E-2</v>
      </c>
      <c r="H4744" s="103">
        <v>2.8050000000000002E-2</v>
      </c>
      <c r="I4744" s="103">
        <v>2.7871E-2</v>
      </c>
      <c r="J4744" s="103">
        <v>2.8401999999999997E-2</v>
      </c>
      <c r="K4744" s="103">
        <v>2.9136000000000002E-2</v>
      </c>
      <c r="L4744" s="94"/>
    </row>
    <row r="4745" spans="4:12" ht="15.75" customHeight="1" x14ac:dyDescent="0.25">
      <c r="D4745" s="33"/>
      <c r="E4745" s="33"/>
      <c r="F4745" s="81">
        <v>43440</v>
      </c>
      <c r="G4745" s="103">
        <v>2.76E-2</v>
      </c>
      <c r="H4745" s="103">
        <v>2.7660000000000001E-2</v>
      </c>
      <c r="I4745" s="103">
        <v>2.7532999999999998E-2</v>
      </c>
      <c r="J4745" s="103">
        <v>2.8178999999999999E-2</v>
      </c>
      <c r="K4745" s="103">
        <v>2.8955000000000002E-2</v>
      </c>
      <c r="L4745" s="94"/>
    </row>
    <row r="4746" spans="4:12" ht="15.75" customHeight="1" x14ac:dyDescent="0.25">
      <c r="D4746" s="33"/>
      <c r="E4746" s="33"/>
      <c r="F4746" s="81">
        <v>43441</v>
      </c>
      <c r="G4746" s="103">
        <v>2.7109000000000001E-2</v>
      </c>
      <c r="H4746" s="103">
        <v>2.7126999999999998E-2</v>
      </c>
      <c r="I4746" s="103">
        <v>2.6890999999999998E-2</v>
      </c>
      <c r="J4746" s="103">
        <v>2.7584000000000001E-2</v>
      </c>
      <c r="K4746" s="103">
        <v>2.8450000000000003E-2</v>
      </c>
      <c r="L4746" s="94"/>
    </row>
    <row r="4747" spans="4:12" ht="15.75" customHeight="1" x14ac:dyDescent="0.25">
      <c r="D4747" s="33"/>
      <c r="E4747" s="33"/>
      <c r="F4747" s="81">
        <v>43444</v>
      </c>
      <c r="G4747" s="103">
        <v>2.7292E-2</v>
      </c>
      <c r="H4747" s="103">
        <v>2.7320999999999998E-2</v>
      </c>
      <c r="I4747" s="103">
        <v>2.7141999999999999E-2</v>
      </c>
      <c r="J4747" s="103">
        <v>2.7757E-2</v>
      </c>
      <c r="K4747" s="103">
        <v>2.8575E-2</v>
      </c>
      <c r="L4747" s="94"/>
    </row>
    <row r="4748" spans="4:12" ht="15.75" customHeight="1" x14ac:dyDescent="0.25">
      <c r="D4748" s="33"/>
      <c r="E4748" s="33"/>
      <c r="F4748" s="81">
        <v>43445</v>
      </c>
      <c r="G4748" s="103">
        <v>2.7640999999999999E-2</v>
      </c>
      <c r="H4748" s="103">
        <v>2.7625999999999998E-2</v>
      </c>
      <c r="I4748" s="103">
        <v>2.7410999999999998E-2</v>
      </c>
      <c r="J4748" s="103">
        <v>2.8003999999999998E-2</v>
      </c>
      <c r="K4748" s="103">
        <v>2.879E-2</v>
      </c>
      <c r="L4748" s="94"/>
    </row>
    <row r="4749" spans="4:12" ht="15.75" customHeight="1" x14ac:dyDescent="0.25">
      <c r="D4749" s="33"/>
      <c r="E4749" s="33"/>
      <c r="F4749" s="81">
        <v>43446</v>
      </c>
      <c r="G4749" s="103">
        <v>2.7723000000000001E-2</v>
      </c>
      <c r="H4749" s="103">
        <v>2.7755000000000002E-2</v>
      </c>
      <c r="I4749" s="103">
        <v>2.7681000000000001E-2</v>
      </c>
      <c r="J4749" s="103">
        <v>2.8351000000000001E-2</v>
      </c>
      <c r="K4749" s="103">
        <v>2.9096E-2</v>
      </c>
      <c r="L4749" s="94"/>
    </row>
    <row r="4750" spans="4:12" ht="15.75" customHeight="1" x14ac:dyDescent="0.25">
      <c r="D4750" s="33"/>
      <c r="E4750" s="33"/>
      <c r="F4750" s="81">
        <v>43447</v>
      </c>
      <c r="G4750" s="103">
        <v>2.7619999999999999E-2</v>
      </c>
      <c r="H4750" s="103">
        <v>2.7563000000000001E-2</v>
      </c>
      <c r="I4750" s="103">
        <v>2.7545E-2</v>
      </c>
      <c r="J4750" s="103">
        <v>2.8301E-2</v>
      </c>
      <c r="K4750" s="103">
        <v>2.9131000000000001E-2</v>
      </c>
      <c r="L4750" s="94"/>
    </row>
    <row r="4751" spans="4:12" ht="15.75" customHeight="1" x14ac:dyDescent="0.25">
      <c r="D4751" s="33"/>
      <c r="E4751" s="33"/>
      <c r="F4751" s="81">
        <v>43448</v>
      </c>
      <c r="G4751" s="103">
        <v>2.733E-2</v>
      </c>
      <c r="H4751" s="103">
        <v>2.7206999999999999E-2</v>
      </c>
      <c r="I4751" s="103">
        <v>2.7306E-2</v>
      </c>
      <c r="J4751" s="103">
        <v>2.8052000000000001E-2</v>
      </c>
      <c r="K4751" s="103">
        <v>2.8895000000000001E-2</v>
      </c>
      <c r="L4751" s="94"/>
    </row>
    <row r="4752" spans="4:12" ht="15.75" customHeight="1" x14ac:dyDescent="0.25">
      <c r="D4752" s="33"/>
      <c r="E4752" s="33"/>
      <c r="F4752" s="81">
        <v>43451</v>
      </c>
      <c r="G4752" s="103">
        <v>2.6916000000000002E-2</v>
      </c>
      <c r="H4752" s="103">
        <v>2.6824000000000001E-2</v>
      </c>
      <c r="I4752" s="103">
        <v>2.6932999999999999E-2</v>
      </c>
      <c r="J4752" s="103">
        <v>2.7729E-2</v>
      </c>
      <c r="K4752" s="103">
        <v>2.8570000000000002E-2</v>
      </c>
      <c r="L4752" s="94"/>
    </row>
    <row r="4753" spans="4:12" ht="15.75" customHeight="1" x14ac:dyDescent="0.25">
      <c r="D4753" s="33"/>
      <c r="E4753" s="33"/>
      <c r="F4753" s="81">
        <v>43452</v>
      </c>
      <c r="G4753" s="103">
        <v>2.6439000000000001E-2</v>
      </c>
      <c r="H4753" s="103">
        <v>2.6276999999999998E-2</v>
      </c>
      <c r="I4753" s="103">
        <v>2.6459999999999997E-2</v>
      </c>
      <c r="J4753" s="103">
        <v>2.7282999999999998E-2</v>
      </c>
      <c r="K4753" s="103">
        <v>2.8174999999999999E-2</v>
      </c>
      <c r="L4753" s="94"/>
    </row>
    <row r="4754" spans="4:12" ht="15.75" customHeight="1" x14ac:dyDescent="0.25">
      <c r="D4754" s="33"/>
      <c r="E4754" s="33"/>
      <c r="F4754" s="81">
        <v>43453</v>
      </c>
      <c r="G4754" s="103">
        <v>2.6457999999999999E-2</v>
      </c>
      <c r="H4754" s="103">
        <v>2.6194000000000002E-2</v>
      </c>
      <c r="I4754" s="103">
        <v>2.6189E-2</v>
      </c>
      <c r="J4754" s="103">
        <v>2.6814000000000001E-2</v>
      </c>
      <c r="K4754" s="103">
        <v>2.7548E-2</v>
      </c>
      <c r="L4754" s="94"/>
    </row>
    <row r="4755" spans="4:12" ht="15.75" customHeight="1" x14ac:dyDescent="0.25">
      <c r="D4755" s="33"/>
      <c r="E4755" s="33"/>
      <c r="F4755" s="81">
        <v>43454</v>
      </c>
      <c r="G4755" s="103">
        <v>2.6705999999999997E-2</v>
      </c>
      <c r="H4755" s="103">
        <v>2.6495999999999999E-2</v>
      </c>
      <c r="I4755" s="103">
        <v>2.6676999999999999E-2</v>
      </c>
      <c r="J4755" s="103">
        <v>2.7282000000000001E-2</v>
      </c>
      <c r="K4755" s="103">
        <v>2.8065000000000003E-2</v>
      </c>
      <c r="L4755" s="94"/>
    </row>
    <row r="4756" spans="4:12" ht="15.75" customHeight="1" x14ac:dyDescent="0.25">
      <c r="D4756" s="33"/>
      <c r="E4756" s="33"/>
      <c r="F4756" s="81">
        <v>43455</v>
      </c>
      <c r="G4756" s="103">
        <v>2.6388999999999999E-2</v>
      </c>
      <c r="H4756" s="103">
        <v>2.6194000000000002E-2</v>
      </c>
      <c r="I4756" s="103">
        <v>2.6386E-2</v>
      </c>
      <c r="J4756" s="103">
        <v>2.7181E-2</v>
      </c>
      <c r="K4756" s="103">
        <v>2.7902E-2</v>
      </c>
      <c r="L4756" s="94"/>
    </row>
    <row r="4757" spans="4:12" ht="15.75" customHeight="1" x14ac:dyDescent="0.25">
      <c r="D4757" s="33"/>
      <c r="E4757" s="33"/>
      <c r="F4757" s="81">
        <v>43458</v>
      </c>
      <c r="G4757" s="103">
        <v>2.5592999999999998E-2</v>
      </c>
      <c r="H4757" s="103">
        <v>2.5533999999999998E-2</v>
      </c>
      <c r="I4757" s="103">
        <v>2.5793E-2</v>
      </c>
      <c r="J4757" s="103">
        <v>2.6562000000000002E-2</v>
      </c>
      <c r="K4757" s="103">
        <v>2.7383000000000001E-2</v>
      </c>
      <c r="L4757" s="94"/>
    </row>
    <row r="4758" spans="4:12" ht="15.75" customHeight="1" x14ac:dyDescent="0.25">
      <c r="D4758" s="33"/>
      <c r="E4758" s="33"/>
      <c r="F4758" s="81">
        <v>43460</v>
      </c>
      <c r="G4758" s="103">
        <v>2.6150000000000003E-2</v>
      </c>
      <c r="H4758" s="103">
        <v>2.6055000000000002E-2</v>
      </c>
      <c r="I4758" s="103">
        <v>2.6483E-2</v>
      </c>
      <c r="J4758" s="103">
        <v>2.7328000000000002E-2</v>
      </c>
      <c r="K4758" s="103">
        <v>2.8079E-2</v>
      </c>
      <c r="L4758" s="94"/>
    </row>
    <row r="4759" spans="4:12" ht="15.75" customHeight="1" x14ac:dyDescent="0.25">
      <c r="D4759" s="33"/>
      <c r="E4759" s="33"/>
      <c r="F4759" s="81">
        <v>43461</v>
      </c>
      <c r="G4759" s="103">
        <v>2.5624999999999998E-2</v>
      </c>
      <c r="H4759" s="103">
        <v>2.5586999999999999E-2</v>
      </c>
      <c r="I4759" s="103">
        <v>2.6166000000000002E-2</v>
      </c>
      <c r="J4759" s="103">
        <v>2.6758000000000001E-2</v>
      </c>
      <c r="K4759" s="103">
        <v>2.7666E-2</v>
      </c>
      <c r="L4759" s="94"/>
    </row>
    <row r="4760" spans="4:12" ht="15.75" customHeight="1" x14ac:dyDescent="0.25">
      <c r="D4760" s="33"/>
      <c r="E4760" s="33"/>
      <c r="F4760" s="81">
        <v>43462</v>
      </c>
      <c r="G4760" s="103">
        <v>2.5160999999999999E-2</v>
      </c>
      <c r="H4760" s="103">
        <v>2.4950999999999997E-2</v>
      </c>
      <c r="I4760" s="103">
        <v>2.5547E-2</v>
      </c>
      <c r="J4760" s="103">
        <v>2.6275E-2</v>
      </c>
      <c r="K4760" s="103">
        <v>2.7181999999999998E-2</v>
      </c>
      <c r="L4760" s="94"/>
    </row>
    <row r="4761" spans="4:12" ht="15.75" customHeight="1" x14ac:dyDescent="0.25">
      <c r="D4761" s="33"/>
      <c r="E4761" s="33"/>
      <c r="F4761" s="81">
        <v>43465</v>
      </c>
      <c r="G4761" s="103">
        <v>2.4878000000000001E-2</v>
      </c>
      <c r="H4761" s="103">
        <v>2.4563000000000001E-2</v>
      </c>
      <c r="I4761" s="103">
        <v>2.5110999999999998E-2</v>
      </c>
      <c r="J4761" s="103">
        <v>2.5857000000000002E-2</v>
      </c>
      <c r="K4761" s="103">
        <v>2.6842000000000001E-2</v>
      </c>
      <c r="L4761" s="94"/>
    </row>
    <row r="4762" spans="4:12" ht="15.75" customHeight="1" x14ac:dyDescent="0.25">
      <c r="D4762" s="33"/>
      <c r="E4762" s="33"/>
      <c r="F4762" s="81">
        <v>43467</v>
      </c>
      <c r="G4762" s="103">
        <v>2.4676E-2</v>
      </c>
      <c r="H4762" s="103">
        <v>2.4285999999999999E-2</v>
      </c>
      <c r="I4762" s="103">
        <v>2.4577000000000002E-2</v>
      </c>
      <c r="J4762" s="103">
        <v>2.5196E-2</v>
      </c>
      <c r="K4762" s="103">
        <v>2.6204000000000002E-2</v>
      </c>
      <c r="L4762" s="94"/>
    </row>
    <row r="4763" spans="4:12" ht="15.75" customHeight="1" x14ac:dyDescent="0.25">
      <c r="D4763" s="33"/>
      <c r="E4763" s="33"/>
      <c r="F4763" s="81">
        <v>43468</v>
      </c>
      <c r="G4763" s="103">
        <v>2.3786000000000002E-2</v>
      </c>
      <c r="H4763" s="103">
        <v>2.3376000000000001E-2</v>
      </c>
      <c r="I4763" s="103">
        <v>2.3578999999999999E-2</v>
      </c>
      <c r="J4763" s="103">
        <v>2.4319E-2</v>
      </c>
      <c r="K4763" s="103">
        <v>2.5535000000000002E-2</v>
      </c>
      <c r="L4763" s="94"/>
    </row>
    <row r="4764" spans="4:12" ht="15.75" customHeight="1" x14ac:dyDescent="0.25">
      <c r="D4764" s="33"/>
      <c r="E4764" s="33"/>
      <c r="F4764" s="81">
        <v>43469</v>
      </c>
      <c r="G4764" s="103">
        <v>2.4937000000000001E-2</v>
      </c>
      <c r="H4764" s="103">
        <v>2.4749E-2</v>
      </c>
      <c r="I4764" s="103">
        <v>2.5007999999999999E-2</v>
      </c>
      <c r="J4764" s="103">
        <v>2.5610000000000001E-2</v>
      </c>
      <c r="K4764" s="103">
        <v>2.6676999999999999E-2</v>
      </c>
      <c r="L4764" s="94"/>
    </row>
    <row r="4765" spans="4:12" ht="15.75" customHeight="1" x14ac:dyDescent="0.25">
      <c r="D4765" s="33"/>
      <c r="E4765" s="33"/>
      <c r="F4765" s="81">
        <v>43472</v>
      </c>
      <c r="G4765" s="103">
        <v>2.5405999999999998E-2</v>
      </c>
      <c r="H4765" s="103">
        <v>2.5217999999999997E-2</v>
      </c>
      <c r="I4765" s="103">
        <v>2.5375000000000002E-2</v>
      </c>
      <c r="J4765" s="103">
        <v>2.5954000000000001E-2</v>
      </c>
      <c r="K4765" s="103">
        <v>2.6960000000000001E-2</v>
      </c>
      <c r="L4765" s="94"/>
    </row>
    <row r="4766" spans="4:12" ht="15.75" customHeight="1" x14ac:dyDescent="0.25">
      <c r="D4766" s="33"/>
      <c r="E4766" s="33"/>
      <c r="F4766" s="81">
        <v>43473</v>
      </c>
      <c r="G4766" s="103">
        <v>2.5855000000000003E-2</v>
      </c>
      <c r="H4766" s="103">
        <v>2.5661999999999997E-2</v>
      </c>
      <c r="I4766" s="103">
        <v>2.5794999999999998E-2</v>
      </c>
      <c r="J4766" s="103">
        <v>2.6322999999999999E-2</v>
      </c>
      <c r="K4766" s="103">
        <v>2.7280000000000002E-2</v>
      </c>
      <c r="L4766" s="94"/>
    </row>
    <row r="4767" spans="4:12" ht="15.75" customHeight="1" x14ac:dyDescent="0.25">
      <c r="D4767" s="33"/>
      <c r="E4767" s="33"/>
      <c r="F4767" s="81">
        <v>43474</v>
      </c>
      <c r="G4767" s="103">
        <v>2.5529000000000003E-2</v>
      </c>
      <c r="H4767" s="103">
        <v>2.5299000000000002E-2</v>
      </c>
      <c r="I4767" s="103">
        <v>2.5474999999999998E-2</v>
      </c>
      <c r="J4767" s="103">
        <v>2.6100999999999999E-2</v>
      </c>
      <c r="K4767" s="103">
        <v>2.7099999999999999E-2</v>
      </c>
      <c r="L4767" s="94"/>
    </row>
    <row r="4768" spans="4:12" ht="15.75" customHeight="1" x14ac:dyDescent="0.25">
      <c r="D4768" s="33"/>
      <c r="E4768" s="33"/>
      <c r="F4768" s="81">
        <v>43475</v>
      </c>
      <c r="G4768" s="103">
        <v>2.5755E-2</v>
      </c>
      <c r="H4768" s="103">
        <v>2.5463E-2</v>
      </c>
      <c r="I4768" s="103">
        <v>2.5676000000000001E-2</v>
      </c>
      <c r="J4768" s="103">
        <v>2.6373000000000001E-2</v>
      </c>
      <c r="K4768" s="103">
        <v>2.7421000000000001E-2</v>
      </c>
      <c r="L4768" s="94"/>
    </row>
    <row r="4769" spans="4:12" ht="15.75" customHeight="1" x14ac:dyDescent="0.25">
      <c r="D4769" s="33"/>
      <c r="E4769" s="33"/>
      <c r="F4769" s="81">
        <v>43476</v>
      </c>
      <c r="G4769" s="103">
        <v>2.5408E-2</v>
      </c>
      <c r="H4769" s="103">
        <v>2.5163000000000001E-2</v>
      </c>
      <c r="I4769" s="103">
        <v>2.5287999999999998E-2</v>
      </c>
      <c r="J4769" s="103">
        <v>2.5953E-2</v>
      </c>
      <c r="K4769" s="103">
        <v>2.7007E-2</v>
      </c>
      <c r="L4769" s="94"/>
    </row>
    <row r="4770" spans="4:12" ht="15.75" customHeight="1" x14ac:dyDescent="0.25">
      <c r="D4770" s="33"/>
      <c r="E4770" s="33"/>
      <c r="F4770" s="81">
        <v>43479</v>
      </c>
      <c r="G4770" s="103">
        <v>2.5346999999999998E-2</v>
      </c>
      <c r="H4770" s="103">
        <v>2.5108999999999999E-2</v>
      </c>
      <c r="I4770" s="103">
        <v>2.5236999999999999E-2</v>
      </c>
      <c r="J4770" s="103">
        <v>2.5928E-2</v>
      </c>
      <c r="K4770" s="103">
        <v>2.7023999999999999E-2</v>
      </c>
      <c r="L4770" s="94"/>
    </row>
    <row r="4771" spans="4:12" ht="15.75" customHeight="1" x14ac:dyDescent="0.25">
      <c r="D4771" s="33"/>
      <c r="E4771" s="33"/>
      <c r="F4771" s="81">
        <v>43480</v>
      </c>
      <c r="G4771" s="103">
        <v>2.5346999999999998E-2</v>
      </c>
      <c r="H4771" s="103">
        <v>2.5135999999999999E-2</v>
      </c>
      <c r="I4771" s="103">
        <v>2.5304000000000004E-2</v>
      </c>
      <c r="J4771" s="103">
        <v>2.6051000000000001E-2</v>
      </c>
      <c r="K4771" s="103">
        <v>2.7111999999999997E-2</v>
      </c>
      <c r="L4771" s="94"/>
    </row>
    <row r="4772" spans="4:12" ht="15.75" customHeight="1" x14ac:dyDescent="0.25">
      <c r="D4772" s="33"/>
      <c r="E4772" s="33"/>
      <c r="F4772" s="81">
        <v>43481</v>
      </c>
      <c r="G4772" s="103">
        <v>2.5409000000000001E-2</v>
      </c>
      <c r="H4772" s="103">
        <v>2.5217999999999997E-2</v>
      </c>
      <c r="I4772" s="103">
        <v>2.537E-2</v>
      </c>
      <c r="J4772" s="103">
        <v>2.6150000000000003E-2</v>
      </c>
      <c r="K4772" s="103">
        <v>2.7217999999999999E-2</v>
      </c>
      <c r="L4772" s="94"/>
    </row>
    <row r="4773" spans="4:12" ht="15.75" customHeight="1" x14ac:dyDescent="0.25">
      <c r="D4773" s="33"/>
      <c r="E4773" s="33"/>
      <c r="F4773" s="81">
        <v>43482</v>
      </c>
      <c r="G4773" s="103">
        <v>2.5637E-2</v>
      </c>
      <c r="H4773" s="103">
        <v>2.5491E-2</v>
      </c>
      <c r="I4773" s="103">
        <v>2.5707000000000001E-2</v>
      </c>
      <c r="J4773" s="103">
        <v>2.6520999999999999E-2</v>
      </c>
      <c r="K4773" s="103">
        <v>2.7504000000000001E-2</v>
      </c>
      <c r="L4773" s="94"/>
    </row>
    <row r="4774" spans="4:12" ht="15.75" customHeight="1" x14ac:dyDescent="0.25">
      <c r="D4774" s="33"/>
      <c r="E4774" s="33"/>
      <c r="F4774" s="81">
        <v>43483</v>
      </c>
      <c r="G4774" s="103">
        <v>2.6139000000000003E-2</v>
      </c>
      <c r="H4774" s="103">
        <v>2.5985999999999999E-2</v>
      </c>
      <c r="I4774" s="103">
        <v>2.6231000000000001E-2</v>
      </c>
      <c r="J4774" s="103">
        <v>2.6943999999999999E-2</v>
      </c>
      <c r="K4774" s="103">
        <v>2.7841999999999999E-2</v>
      </c>
      <c r="L4774" s="94"/>
    </row>
    <row r="4775" spans="4:12" ht="15.75" customHeight="1" x14ac:dyDescent="0.25">
      <c r="D4775" s="33"/>
      <c r="E4775" s="33"/>
      <c r="F4775" s="81">
        <v>43487</v>
      </c>
      <c r="G4775" s="103">
        <v>2.5869E-2</v>
      </c>
      <c r="H4775" s="103">
        <v>2.5628999999999999E-2</v>
      </c>
      <c r="I4775" s="103">
        <v>2.5773000000000001E-2</v>
      </c>
      <c r="J4775" s="103">
        <v>2.6497000000000003E-2</v>
      </c>
      <c r="K4775" s="103">
        <v>2.7392E-2</v>
      </c>
      <c r="L4775" s="94"/>
    </row>
    <row r="4776" spans="4:12" ht="15.75" customHeight="1" x14ac:dyDescent="0.25">
      <c r="D4776" s="33"/>
      <c r="E4776" s="33"/>
      <c r="F4776" s="81">
        <v>43488</v>
      </c>
      <c r="G4776" s="103">
        <v>2.5829000000000001E-2</v>
      </c>
      <c r="H4776" s="103">
        <v>2.563E-2</v>
      </c>
      <c r="I4776" s="103">
        <v>2.5756000000000001E-2</v>
      </c>
      <c r="J4776" s="103">
        <v>2.6497000000000003E-2</v>
      </c>
      <c r="K4776" s="103">
        <v>2.7408999999999999E-2</v>
      </c>
      <c r="L4776" s="94"/>
    </row>
    <row r="4777" spans="4:12" ht="15.75" customHeight="1" x14ac:dyDescent="0.25">
      <c r="D4777" s="33"/>
      <c r="E4777" s="33"/>
      <c r="F4777" s="81">
        <v>43489</v>
      </c>
      <c r="G4777" s="103">
        <v>2.5642000000000002E-2</v>
      </c>
      <c r="H4777" s="103">
        <v>2.5382999999999999E-2</v>
      </c>
      <c r="I4777" s="103">
        <v>2.5501999999999997E-2</v>
      </c>
      <c r="J4777" s="103">
        <v>2.6199E-2</v>
      </c>
      <c r="K4777" s="103">
        <v>2.7157000000000001E-2</v>
      </c>
      <c r="L4777" s="94"/>
    </row>
    <row r="4778" spans="4:12" ht="15.75" customHeight="1" x14ac:dyDescent="0.25">
      <c r="D4778" s="33"/>
      <c r="E4778" s="33"/>
      <c r="F4778" s="81">
        <v>43490</v>
      </c>
      <c r="G4778" s="103">
        <v>2.6062999999999999E-2</v>
      </c>
      <c r="H4778" s="103">
        <v>2.588E-2</v>
      </c>
      <c r="I4778" s="103">
        <v>2.5992000000000001E-2</v>
      </c>
      <c r="J4778" s="103">
        <v>2.6696000000000001E-2</v>
      </c>
      <c r="K4778" s="103">
        <v>2.7585000000000002E-2</v>
      </c>
      <c r="L4778" s="94"/>
    </row>
    <row r="4779" spans="4:12" ht="15.75" customHeight="1" x14ac:dyDescent="0.25">
      <c r="D4779" s="33"/>
      <c r="E4779" s="33"/>
      <c r="F4779" s="81">
        <v>43493</v>
      </c>
      <c r="G4779" s="103">
        <v>2.5897E-2</v>
      </c>
      <c r="H4779" s="103">
        <v>2.5770000000000001E-2</v>
      </c>
      <c r="I4779" s="103">
        <v>2.5804999999999998E-2</v>
      </c>
      <c r="J4779" s="103">
        <v>2.6497000000000003E-2</v>
      </c>
      <c r="K4779" s="103">
        <v>2.7440000000000003E-2</v>
      </c>
      <c r="L4779" s="94"/>
    </row>
    <row r="4780" spans="4:12" ht="15.75" customHeight="1" x14ac:dyDescent="0.25">
      <c r="D4780" s="33"/>
      <c r="E4780" s="33"/>
      <c r="F4780" s="81">
        <v>43494</v>
      </c>
      <c r="G4780" s="103">
        <v>2.5725999999999999E-2</v>
      </c>
      <c r="H4780" s="103">
        <v>2.5467E-2</v>
      </c>
      <c r="I4780" s="103">
        <v>2.5451999999999999E-2</v>
      </c>
      <c r="J4780" s="103">
        <v>2.6099000000000001E-2</v>
      </c>
      <c r="K4780" s="103">
        <v>2.7098000000000001E-2</v>
      </c>
      <c r="L4780" s="94"/>
    </row>
    <row r="4781" spans="4:12" ht="15.75" customHeight="1" x14ac:dyDescent="0.25">
      <c r="D4781" s="33"/>
      <c r="E4781" s="33"/>
      <c r="F4781" s="81">
        <v>43495</v>
      </c>
      <c r="G4781" s="103">
        <v>2.5081000000000003E-2</v>
      </c>
      <c r="H4781" s="103">
        <v>2.4805000000000001E-2</v>
      </c>
      <c r="I4781" s="103">
        <v>2.4832999999999997E-2</v>
      </c>
      <c r="J4781" s="103">
        <v>2.5661E-2</v>
      </c>
      <c r="K4781" s="103">
        <v>2.6775000000000004E-2</v>
      </c>
      <c r="L4781" s="94"/>
    </row>
    <row r="4782" spans="4:12" ht="15.75" customHeight="1" x14ac:dyDescent="0.25">
      <c r="D4782" s="33"/>
      <c r="E4782" s="33"/>
      <c r="F4782" s="81">
        <v>43496</v>
      </c>
      <c r="G4782" s="103">
        <v>2.4575999999999997E-2</v>
      </c>
      <c r="H4782" s="103">
        <v>2.4336000000000003E-2</v>
      </c>
      <c r="I4782" s="103">
        <v>2.4365000000000001E-2</v>
      </c>
      <c r="J4782" s="103">
        <v>2.5172E-2</v>
      </c>
      <c r="K4782" s="103">
        <v>2.6293E-2</v>
      </c>
      <c r="L4782" s="94"/>
    </row>
    <row r="4783" spans="4:12" ht="15.75" customHeight="1" x14ac:dyDescent="0.25">
      <c r="D4783" s="33"/>
      <c r="E4783" s="33"/>
      <c r="F4783" s="81">
        <v>43497</v>
      </c>
      <c r="G4783" s="103">
        <v>2.5019E-2</v>
      </c>
      <c r="H4783" s="103">
        <v>2.4887000000000003E-2</v>
      </c>
      <c r="I4783" s="103">
        <v>2.5033E-2</v>
      </c>
      <c r="J4783" s="103">
        <v>2.5807000000000004E-2</v>
      </c>
      <c r="K4783" s="103">
        <v>2.6842000000000001E-2</v>
      </c>
      <c r="L4783" s="94"/>
    </row>
    <row r="4784" spans="4:12" ht="15.75" customHeight="1" x14ac:dyDescent="0.25">
      <c r="D4784" s="33"/>
      <c r="E4784" s="33"/>
      <c r="F4784" s="81">
        <v>43500</v>
      </c>
      <c r="G4784" s="103">
        <v>2.5364000000000001E-2</v>
      </c>
      <c r="H4784" s="103">
        <v>2.5247000000000002E-2</v>
      </c>
      <c r="I4784" s="103">
        <v>2.5352E-2</v>
      </c>
      <c r="J4784" s="103">
        <v>2.6175999999999998E-2</v>
      </c>
      <c r="K4784" s="103">
        <v>2.7234999999999999E-2</v>
      </c>
      <c r="L4784" s="94"/>
    </row>
    <row r="4785" spans="4:12" ht="15.75" customHeight="1" x14ac:dyDescent="0.25">
      <c r="D4785" s="33"/>
      <c r="E4785" s="33"/>
      <c r="F4785" s="81">
        <v>43501</v>
      </c>
      <c r="G4785" s="103">
        <v>2.5222000000000001E-2</v>
      </c>
      <c r="H4785" s="103">
        <v>2.4996999999999998E-2</v>
      </c>
      <c r="I4785" s="103">
        <v>2.5099999999999997E-2</v>
      </c>
      <c r="J4785" s="103">
        <v>2.5954000000000001E-2</v>
      </c>
      <c r="K4785" s="103">
        <v>2.6983E-2</v>
      </c>
      <c r="L4785" s="94"/>
    </row>
    <row r="4786" spans="4:12" ht="15.75" customHeight="1" x14ac:dyDescent="0.25">
      <c r="D4786" s="33"/>
      <c r="E4786" s="33"/>
      <c r="F4786" s="81">
        <v>43502</v>
      </c>
      <c r="G4786" s="103">
        <v>2.5243000000000002E-2</v>
      </c>
      <c r="H4786" s="103">
        <v>2.4973000000000002E-2</v>
      </c>
      <c r="I4786" s="103">
        <v>2.5033E-2</v>
      </c>
      <c r="J4786" s="103">
        <v>2.5905000000000001E-2</v>
      </c>
      <c r="K4786" s="103">
        <v>2.6945999999999998E-2</v>
      </c>
      <c r="L4786" s="94"/>
    </row>
    <row r="4787" spans="4:12" ht="15.75" customHeight="1" x14ac:dyDescent="0.25">
      <c r="D4787" s="33"/>
      <c r="E4787" s="33"/>
      <c r="F4787" s="81">
        <v>43503</v>
      </c>
      <c r="G4787" s="103">
        <v>2.4794999999999998E-2</v>
      </c>
      <c r="H4787" s="103">
        <v>2.4565E-2</v>
      </c>
      <c r="I4787" s="103">
        <v>2.4629999999999999E-2</v>
      </c>
      <c r="J4787" s="103">
        <v>2.5512E-2</v>
      </c>
      <c r="K4787" s="103">
        <v>2.6571999999999998E-2</v>
      </c>
      <c r="L4787" s="94"/>
    </row>
    <row r="4788" spans="4:12" ht="15.75" customHeight="1" x14ac:dyDescent="0.25">
      <c r="D4788" s="33"/>
      <c r="E4788" s="33"/>
      <c r="F4788" s="81">
        <v>43504</v>
      </c>
      <c r="G4788" s="103">
        <v>2.4649999999999998E-2</v>
      </c>
      <c r="H4788" s="103">
        <v>2.4402E-2</v>
      </c>
      <c r="I4788" s="103">
        <v>2.4445000000000001E-2</v>
      </c>
      <c r="J4788" s="103">
        <v>2.5314999999999997E-2</v>
      </c>
      <c r="K4788" s="103">
        <v>2.6339000000000001E-2</v>
      </c>
      <c r="L4788" s="94"/>
    </row>
    <row r="4789" spans="4:12" ht="15.75" customHeight="1" x14ac:dyDescent="0.25">
      <c r="D4789" s="33"/>
      <c r="E4789" s="33"/>
      <c r="F4789" s="81">
        <v>43507</v>
      </c>
      <c r="G4789" s="103">
        <v>2.4853999999999998E-2</v>
      </c>
      <c r="H4789" s="103">
        <v>2.4620000000000003E-2</v>
      </c>
      <c r="I4789" s="103">
        <v>2.4663000000000001E-2</v>
      </c>
      <c r="J4789" s="103">
        <v>2.5535000000000002E-2</v>
      </c>
      <c r="K4789" s="103">
        <v>2.6536000000000001E-2</v>
      </c>
      <c r="L4789" s="94"/>
    </row>
    <row r="4790" spans="4:12" ht="15.75" customHeight="1" x14ac:dyDescent="0.25">
      <c r="D4790" s="33"/>
      <c r="E4790" s="33"/>
      <c r="F4790" s="81">
        <v>43508</v>
      </c>
      <c r="G4790" s="103">
        <v>2.5059000000000001E-2</v>
      </c>
      <c r="H4790" s="103">
        <v>2.4891E-2</v>
      </c>
      <c r="I4790" s="103">
        <v>2.4965000000000001E-2</v>
      </c>
      <c r="J4790" s="103">
        <v>2.5878999999999999E-2</v>
      </c>
      <c r="K4790" s="103">
        <v>2.6876999999999998E-2</v>
      </c>
      <c r="L4790" s="94"/>
    </row>
    <row r="4791" spans="4:12" ht="15.75" customHeight="1" x14ac:dyDescent="0.25">
      <c r="D4791" s="33"/>
      <c r="E4791" s="33"/>
      <c r="F4791" s="81">
        <v>43509</v>
      </c>
      <c r="G4791" s="103">
        <v>2.5305000000000001E-2</v>
      </c>
      <c r="H4791" s="103">
        <v>2.5190000000000001E-2</v>
      </c>
      <c r="I4791" s="103">
        <v>2.5234999999999997E-2</v>
      </c>
      <c r="J4791" s="103">
        <v>2.6076000000000002E-2</v>
      </c>
      <c r="K4791" s="103">
        <v>2.7021000000000003E-2</v>
      </c>
      <c r="L4791" s="94"/>
    </row>
    <row r="4792" spans="4:12" ht="15.75" customHeight="1" x14ac:dyDescent="0.25">
      <c r="D4792" s="33"/>
      <c r="E4792" s="33"/>
      <c r="F4792" s="81">
        <v>43510</v>
      </c>
      <c r="G4792" s="103">
        <v>2.4934999999999999E-2</v>
      </c>
      <c r="H4792" s="103">
        <v>2.4728E-2</v>
      </c>
      <c r="I4792" s="103">
        <v>2.4729000000000001E-2</v>
      </c>
      <c r="J4792" s="103">
        <v>2.5533999999999998E-2</v>
      </c>
      <c r="K4792" s="103">
        <v>2.6536000000000001E-2</v>
      </c>
      <c r="L4792" s="94"/>
    </row>
    <row r="4793" spans="4:12" ht="15.75" customHeight="1" x14ac:dyDescent="0.25">
      <c r="D4793" s="33"/>
      <c r="E4793" s="33"/>
      <c r="F4793" s="81">
        <v>43511</v>
      </c>
      <c r="G4793" s="103">
        <v>2.5141E-2</v>
      </c>
      <c r="H4793" s="103">
        <v>2.4889999999999999E-2</v>
      </c>
      <c r="I4793" s="103">
        <v>2.4931000000000002E-2</v>
      </c>
      <c r="J4793" s="103">
        <v>2.5655999999999998E-2</v>
      </c>
      <c r="K4793" s="103">
        <v>2.6625999999999997E-2</v>
      </c>
      <c r="L4793" s="94"/>
    </row>
    <row r="4794" spans="4:12" ht="15.75" customHeight="1" x14ac:dyDescent="0.25">
      <c r="D4794" s="33"/>
      <c r="E4794" s="33"/>
      <c r="F4794" s="81">
        <v>43515</v>
      </c>
      <c r="G4794" s="103">
        <v>2.4872000000000002E-2</v>
      </c>
      <c r="H4794" s="103">
        <v>2.4563000000000001E-2</v>
      </c>
      <c r="I4794" s="103">
        <v>2.4575999999999997E-2</v>
      </c>
      <c r="J4794" s="103">
        <v>2.5360000000000001E-2</v>
      </c>
      <c r="K4794" s="103">
        <v>2.6339000000000001E-2</v>
      </c>
      <c r="L4794" s="94"/>
    </row>
    <row r="4795" spans="4:12" ht="15.75" customHeight="1" x14ac:dyDescent="0.25">
      <c r="D4795" s="33"/>
      <c r="E4795" s="33"/>
      <c r="F4795" s="81">
        <v>43516</v>
      </c>
      <c r="G4795" s="103">
        <v>2.4975000000000001E-2</v>
      </c>
      <c r="H4795" s="103">
        <v>2.4643999999999999E-2</v>
      </c>
      <c r="I4795" s="103">
        <v>2.4676999999999998E-2</v>
      </c>
      <c r="J4795" s="103">
        <v>2.5434000000000002E-2</v>
      </c>
      <c r="K4795" s="103">
        <v>2.6446999999999998E-2</v>
      </c>
      <c r="L4795" s="94"/>
    </row>
    <row r="4796" spans="4:12" ht="15.75" customHeight="1" x14ac:dyDescent="0.25">
      <c r="D4796" s="33"/>
      <c r="E4796" s="33"/>
      <c r="F4796" s="81">
        <v>43517</v>
      </c>
      <c r="G4796" s="103">
        <v>2.5285999999999999E-2</v>
      </c>
      <c r="H4796" s="103">
        <v>2.5054E-2</v>
      </c>
      <c r="I4796" s="103">
        <v>2.5134E-2</v>
      </c>
      <c r="J4796" s="103">
        <v>2.5952000000000003E-2</v>
      </c>
      <c r="K4796" s="103">
        <v>2.6913999999999997E-2</v>
      </c>
      <c r="L4796" s="94"/>
    </row>
    <row r="4797" spans="4:12" ht="15.75" customHeight="1" x14ac:dyDescent="0.25">
      <c r="D4797" s="33"/>
      <c r="E4797" s="33"/>
      <c r="F4797" s="81">
        <v>43518</v>
      </c>
      <c r="G4797" s="103">
        <v>2.4933E-2</v>
      </c>
      <c r="H4797" s="103">
        <v>2.4615000000000001E-2</v>
      </c>
      <c r="I4797" s="103">
        <v>2.4709999999999999E-2</v>
      </c>
      <c r="J4797" s="103">
        <v>2.5506000000000001E-2</v>
      </c>
      <c r="K4797" s="103">
        <v>2.6518E-2</v>
      </c>
      <c r="L4797" s="94"/>
    </row>
    <row r="4798" spans="4:12" ht="15.75" customHeight="1" x14ac:dyDescent="0.25">
      <c r="D4798" s="33"/>
      <c r="E4798" s="33"/>
      <c r="F4798" s="81">
        <v>43521</v>
      </c>
      <c r="G4798" s="103">
        <v>2.5057999999999997E-2</v>
      </c>
      <c r="H4798" s="103">
        <v>2.4697E-2</v>
      </c>
      <c r="I4798" s="103">
        <v>2.4761000000000002E-2</v>
      </c>
      <c r="J4798" s="103">
        <v>2.5579999999999999E-2</v>
      </c>
      <c r="K4798" s="103">
        <v>2.6625999999999997E-2</v>
      </c>
      <c r="L4798" s="94"/>
    </row>
    <row r="4799" spans="4:12" ht="15.75" customHeight="1" x14ac:dyDescent="0.25">
      <c r="D4799" s="33"/>
      <c r="E4799" s="33"/>
      <c r="F4799" s="81">
        <v>43522</v>
      </c>
      <c r="G4799" s="103">
        <v>2.4819000000000001E-2</v>
      </c>
      <c r="H4799" s="103">
        <v>2.4449000000000002E-2</v>
      </c>
      <c r="I4799" s="103">
        <v>2.4451000000000001E-2</v>
      </c>
      <c r="J4799" s="103">
        <v>2.5308000000000001E-2</v>
      </c>
      <c r="K4799" s="103">
        <v>2.6356999999999998E-2</v>
      </c>
      <c r="L4799" s="94"/>
    </row>
    <row r="4800" spans="4:12" ht="15.75" customHeight="1" x14ac:dyDescent="0.25">
      <c r="D4800" s="33"/>
      <c r="E4800" s="33"/>
      <c r="F4800" s="81">
        <v>43523</v>
      </c>
      <c r="G4800" s="103">
        <v>2.4980000000000002E-2</v>
      </c>
      <c r="H4800" s="103">
        <v>2.4668000000000002E-2</v>
      </c>
      <c r="I4800" s="103">
        <v>2.4803000000000002E-2</v>
      </c>
      <c r="J4800" s="103">
        <v>2.581E-2</v>
      </c>
      <c r="K4800" s="103">
        <v>2.6825000000000002E-2</v>
      </c>
      <c r="L4800" s="94"/>
    </row>
    <row r="4801" spans="4:12" ht="15.75" customHeight="1" x14ac:dyDescent="0.25">
      <c r="D4801" s="33"/>
      <c r="E4801" s="33"/>
      <c r="F4801" s="81">
        <v>43524</v>
      </c>
      <c r="G4801" s="103">
        <v>2.5141E-2</v>
      </c>
      <c r="H4801" s="103">
        <v>2.4943E-2</v>
      </c>
      <c r="I4801" s="103">
        <v>2.5121999999999998E-2</v>
      </c>
      <c r="J4801" s="103">
        <v>2.6204999999999999E-2</v>
      </c>
      <c r="K4801" s="103">
        <v>2.7149999999999997E-2</v>
      </c>
      <c r="L4801" s="94"/>
    </row>
    <row r="4802" spans="4:12" ht="15.75" customHeight="1" x14ac:dyDescent="0.25">
      <c r="D4802" s="33"/>
      <c r="E4802" s="33"/>
      <c r="F4802" s="81">
        <v>43525</v>
      </c>
      <c r="G4802" s="103">
        <v>2.5526E-2</v>
      </c>
      <c r="H4802" s="103">
        <v>2.5329000000000001E-2</v>
      </c>
      <c r="I4802" s="103">
        <v>2.5562000000000001E-2</v>
      </c>
      <c r="J4802" s="103">
        <v>2.6602000000000001E-2</v>
      </c>
      <c r="K4802" s="103">
        <v>2.7531E-2</v>
      </c>
      <c r="L4802" s="94"/>
    </row>
    <row r="4803" spans="4:12" ht="15.75" customHeight="1" x14ac:dyDescent="0.25">
      <c r="D4803" s="33"/>
      <c r="E4803" s="33"/>
      <c r="F4803" s="81">
        <v>43528</v>
      </c>
      <c r="G4803" s="103">
        <v>2.5405E-2</v>
      </c>
      <c r="H4803" s="103">
        <v>2.5163000000000001E-2</v>
      </c>
      <c r="I4803" s="103">
        <v>2.5276E-2</v>
      </c>
      <c r="J4803" s="103">
        <v>2.6280000000000001E-2</v>
      </c>
      <c r="K4803" s="103">
        <v>2.7223000000000001E-2</v>
      </c>
      <c r="L4803" s="94"/>
    </row>
    <row r="4804" spans="4:12" ht="15.75" customHeight="1" x14ac:dyDescent="0.25">
      <c r="D4804" s="33"/>
      <c r="E4804" s="33"/>
      <c r="F4804" s="81">
        <v>43529</v>
      </c>
      <c r="G4804" s="103">
        <v>2.5446E-2</v>
      </c>
      <c r="H4804" s="103">
        <v>2.5246000000000001E-2</v>
      </c>
      <c r="I4804" s="103">
        <v>2.5276999999999997E-2</v>
      </c>
      <c r="J4804" s="103">
        <v>2.6255999999999998E-2</v>
      </c>
      <c r="K4804" s="103">
        <v>2.7168999999999999E-2</v>
      </c>
      <c r="L4804" s="94"/>
    </row>
    <row r="4805" spans="4:12" ht="15.75" customHeight="1" x14ac:dyDescent="0.25">
      <c r="D4805" s="33"/>
      <c r="E4805" s="33"/>
      <c r="F4805" s="81">
        <v>43530</v>
      </c>
      <c r="G4805" s="103">
        <v>2.5160999999999999E-2</v>
      </c>
      <c r="H4805" s="103">
        <v>2.4942000000000002E-2</v>
      </c>
      <c r="I4805" s="103">
        <v>2.4990999999999999E-2</v>
      </c>
      <c r="J4805" s="103">
        <v>2.5935E-2</v>
      </c>
      <c r="K4805" s="103">
        <v>2.6934E-2</v>
      </c>
      <c r="L4805" s="94"/>
    </row>
    <row r="4806" spans="4:12" ht="15.75" customHeight="1" x14ac:dyDescent="0.25">
      <c r="D4806" s="33"/>
      <c r="E4806" s="33"/>
      <c r="F4806" s="81">
        <v>43531</v>
      </c>
      <c r="G4806" s="103">
        <v>2.4733999999999999E-2</v>
      </c>
      <c r="H4806" s="103">
        <v>2.4444E-2</v>
      </c>
      <c r="I4806" s="103">
        <v>2.4403000000000001E-2</v>
      </c>
      <c r="J4806" s="103">
        <v>2.5367999999999998E-2</v>
      </c>
      <c r="K4806" s="103">
        <v>2.6393E-2</v>
      </c>
      <c r="L4806" s="94"/>
    </row>
    <row r="4807" spans="4:12" ht="15.75" customHeight="1" x14ac:dyDescent="0.25">
      <c r="D4807" s="33"/>
      <c r="E4807" s="33"/>
      <c r="F4807" s="81">
        <v>43532</v>
      </c>
      <c r="G4807" s="103">
        <v>2.461E-2</v>
      </c>
      <c r="H4807" s="103">
        <v>2.4359000000000002E-2</v>
      </c>
      <c r="I4807" s="103">
        <v>2.4302999999999998E-2</v>
      </c>
      <c r="J4807" s="103">
        <v>2.5196E-2</v>
      </c>
      <c r="K4807" s="103">
        <v>2.6284999999999999E-2</v>
      </c>
      <c r="L4807" s="94"/>
    </row>
    <row r="4808" spans="4:12" ht="15.75" customHeight="1" x14ac:dyDescent="0.25">
      <c r="D4808" s="33"/>
      <c r="E4808" s="33"/>
      <c r="F4808" s="81">
        <v>43535</v>
      </c>
      <c r="G4808" s="103">
        <v>2.4752E-2</v>
      </c>
      <c r="H4808" s="103">
        <v>2.4497000000000001E-2</v>
      </c>
      <c r="I4808" s="103">
        <v>2.4420999999999998E-2</v>
      </c>
      <c r="J4808" s="103">
        <v>2.5293999999999997E-2</v>
      </c>
      <c r="K4808" s="103">
        <v>2.6393E-2</v>
      </c>
      <c r="L4808" s="94"/>
    </row>
    <row r="4809" spans="4:12" ht="15.75" customHeight="1" x14ac:dyDescent="0.25">
      <c r="D4809" s="33"/>
      <c r="E4809" s="33"/>
      <c r="F4809" s="81">
        <v>43536</v>
      </c>
      <c r="G4809" s="103">
        <v>2.4506E-2</v>
      </c>
      <c r="H4809" s="103">
        <v>2.4076E-2</v>
      </c>
      <c r="I4809" s="103">
        <v>2.4085000000000002E-2</v>
      </c>
      <c r="J4809" s="103">
        <v>2.4975000000000001E-2</v>
      </c>
      <c r="K4809" s="103">
        <v>2.6015E-2</v>
      </c>
      <c r="L4809" s="94"/>
    </row>
    <row r="4810" spans="4:12" ht="15.75" customHeight="1" x14ac:dyDescent="0.25">
      <c r="D4810" s="33"/>
      <c r="E4810" s="33"/>
      <c r="F4810" s="81">
        <v>43537</v>
      </c>
      <c r="G4810" s="103">
        <v>2.4648E-2</v>
      </c>
      <c r="H4810" s="103">
        <v>2.4265999999999999E-2</v>
      </c>
      <c r="I4810" s="103">
        <v>2.4304000000000003E-2</v>
      </c>
      <c r="J4810" s="103">
        <v>2.5221E-2</v>
      </c>
      <c r="K4810" s="103">
        <v>2.6213E-2</v>
      </c>
      <c r="L4810" s="94"/>
    </row>
    <row r="4811" spans="4:12" ht="15.75" customHeight="1" x14ac:dyDescent="0.25">
      <c r="D4811" s="33"/>
      <c r="E4811" s="33"/>
      <c r="F4811" s="81">
        <v>43538</v>
      </c>
      <c r="G4811" s="103">
        <v>2.4607E-2</v>
      </c>
      <c r="H4811" s="103">
        <v>2.4184000000000001E-2</v>
      </c>
      <c r="I4811" s="103">
        <v>2.4304000000000003E-2</v>
      </c>
      <c r="J4811" s="103">
        <v>2.5245000000000004E-2</v>
      </c>
      <c r="K4811" s="103">
        <v>2.6303E-2</v>
      </c>
      <c r="L4811" s="94"/>
    </row>
    <row r="4812" spans="4:12" ht="15.75" customHeight="1" x14ac:dyDescent="0.25">
      <c r="D4812" s="33"/>
      <c r="E4812" s="33"/>
      <c r="F4812" s="81">
        <v>43539</v>
      </c>
      <c r="G4812" s="103">
        <v>2.4378E-2</v>
      </c>
      <c r="H4812" s="103">
        <v>2.3885999999999998E-2</v>
      </c>
      <c r="I4812" s="103">
        <v>2.3950999999999997E-2</v>
      </c>
      <c r="J4812" s="103">
        <v>2.4875999999999999E-2</v>
      </c>
      <c r="K4812" s="103">
        <v>2.5870999999999998E-2</v>
      </c>
      <c r="L4812" s="94"/>
    </row>
    <row r="4813" spans="4:12" ht="15.75" customHeight="1" x14ac:dyDescent="0.25">
      <c r="D4813" s="33"/>
      <c r="E4813" s="33"/>
      <c r="F4813" s="81">
        <v>43542</v>
      </c>
      <c r="G4813" s="103">
        <v>2.4521000000000001E-2</v>
      </c>
      <c r="H4813" s="103">
        <v>2.4049000000000001E-2</v>
      </c>
      <c r="I4813" s="103">
        <v>2.4119000000000002E-2</v>
      </c>
      <c r="J4813" s="103">
        <v>2.5072999999999998E-2</v>
      </c>
      <c r="K4813" s="103">
        <v>2.6033000000000001E-2</v>
      </c>
      <c r="L4813" s="94"/>
    </row>
    <row r="4814" spans="4:12" ht="15.75" customHeight="1" x14ac:dyDescent="0.25">
      <c r="D4814" s="33"/>
      <c r="E4814" s="33"/>
      <c r="F4814" s="81">
        <v>43543</v>
      </c>
      <c r="G4814" s="103">
        <v>2.4686E-2</v>
      </c>
      <c r="H4814" s="103">
        <v>2.4212999999999998E-2</v>
      </c>
      <c r="I4814" s="103">
        <v>2.4253999999999998E-2</v>
      </c>
      <c r="J4814" s="103">
        <v>2.5171000000000002E-2</v>
      </c>
      <c r="K4814" s="103">
        <v>2.6122999999999997E-2</v>
      </c>
      <c r="L4814" s="94"/>
    </row>
    <row r="4815" spans="4:12" ht="15.75" customHeight="1" x14ac:dyDescent="0.25">
      <c r="D4815" s="33"/>
      <c r="E4815" s="33"/>
      <c r="F4815" s="81">
        <v>43544</v>
      </c>
      <c r="G4815" s="103">
        <v>2.3961E-2</v>
      </c>
      <c r="H4815" s="103">
        <v>2.334E-2</v>
      </c>
      <c r="I4815" s="103">
        <v>2.3277000000000003E-2</v>
      </c>
      <c r="J4815" s="103">
        <v>2.4237000000000002E-2</v>
      </c>
      <c r="K4815" s="103">
        <v>2.5263000000000001E-2</v>
      </c>
      <c r="L4815" s="94"/>
    </row>
    <row r="4816" spans="4:12" ht="15.75" customHeight="1" x14ac:dyDescent="0.25">
      <c r="D4816" s="33"/>
      <c r="E4816" s="33"/>
      <c r="F4816" s="81">
        <v>43545</v>
      </c>
      <c r="G4816" s="103">
        <v>2.4083999999999998E-2</v>
      </c>
      <c r="H4816" s="103">
        <v>2.3422000000000002E-2</v>
      </c>
      <c r="I4816" s="103">
        <v>2.3412000000000002E-2</v>
      </c>
      <c r="J4816" s="103">
        <v>2.4359000000000002E-2</v>
      </c>
      <c r="K4816" s="103">
        <v>2.5369000000000003E-2</v>
      </c>
      <c r="L4816" s="94"/>
    </row>
    <row r="4817" spans="4:12" ht="15.75" customHeight="1" x14ac:dyDescent="0.25">
      <c r="D4817" s="33"/>
      <c r="E4817" s="33"/>
      <c r="F4817" s="81">
        <v>43546</v>
      </c>
      <c r="G4817" s="103">
        <v>2.3166000000000003E-2</v>
      </c>
      <c r="H4817" s="103">
        <v>2.2411E-2</v>
      </c>
      <c r="I4817" s="103">
        <v>2.2418999999999998E-2</v>
      </c>
      <c r="J4817" s="103">
        <v>2.3354E-2</v>
      </c>
      <c r="K4817" s="103">
        <v>2.4390000000000002E-2</v>
      </c>
      <c r="L4817" s="94"/>
    </row>
    <row r="4818" spans="4:12" ht="15.75" customHeight="1" x14ac:dyDescent="0.25">
      <c r="D4818" s="33"/>
      <c r="E4818" s="33"/>
      <c r="F4818" s="81">
        <v>43549</v>
      </c>
      <c r="G4818" s="103">
        <v>2.2416000000000002E-2</v>
      </c>
      <c r="H4818" s="103">
        <v>2.1647E-2</v>
      </c>
      <c r="I4818" s="103">
        <v>2.1783E-2</v>
      </c>
      <c r="J4818" s="103">
        <v>2.2866000000000001E-2</v>
      </c>
      <c r="K4818" s="103">
        <v>2.3982999999999997E-2</v>
      </c>
      <c r="L4818" s="94"/>
    </row>
    <row r="4819" spans="4:12" ht="15.75" customHeight="1" x14ac:dyDescent="0.25">
      <c r="D4819" s="33"/>
      <c r="E4819" s="33"/>
      <c r="F4819" s="81">
        <v>43550</v>
      </c>
      <c r="G4819" s="103">
        <v>2.2662000000000002E-2</v>
      </c>
      <c r="H4819" s="103">
        <v>2.1916999999999999E-2</v>
      </c>
      <c r="I4819" s="103">
        <v>2.2048999999999999E-2</v>
      </c>
      <c r="J4819" s="103">
        <v>2.3109000000000001E-2</v>
      </c>
      <c r="K4819" s="103">
        <v>2.4230000000000002E-2</v>
      </c>
      <c r="L4819" s="94"/>
    </row>
    <row r="4820" spans="4:12" ht="15.75" customHeight="1" x14ac:dyDescent="0.25">
      <c r="D4820" s="33"/>
      <c r="E4820" s="33"/>
      <c r="F4820" s="81">
        <v>43551</v>
      </c>
      <c r="G4820" s="103">
        <v>2.2000000000000002E-2</v>
      </c>
      <c r="H4820" s="103">
        <v>2.137E-2</v>
      </c>
      <c r="I4820" s="103">
        <v>2.1562999999999999E-2</v>
      </c>
      <c r="J4820" s="103">
        <v>2.2596999999999999E-2</v>
      </c>
      <c r="K4820" s="103">
        <v>2.3664999999999999E-2</v>
      </c>
      <c r="L4820" s="94"/>
    </row>
    <row r="4821" spans="4:12" ht="15.75" customHeight="1" x14ac:dyDescent="0.25">
      <c r="D4821" s="33"/>
      <c r="E4821" s="33"/>
      <c r="F4821" s="81">
        <v>43552</v>
      </c>
      <c r="G4821" s="103">
        <v>2.2359E-2</v>
      </c>
      <c r="H4821" s="103">
        <v>2.1831999999999997E-2</v>
      </c>
      <c r="I4821" s="103">
        <v>2.2145000000000001E-2</v>
      </c>
      <c r="J4821" s="103">
        <v>2.2985999999999999E-2</v>
      </c>
      <c r="K4821" s="103">
        <v>2.3946000000000002E-2</v>
      </c>
      <c r="L4821" s="94"/>
    </row>
    <row r="4822" spans="4:12" ht="15.75" customHeight="1" x14ac:dyDescent="0.25">
      <c r="D4822" s="33"/>
      <c r="E4822" s="33"/>
      <c r="F4822" s="81">
        <v>43553</v>
      </c>
      <c r="G4822" s="103">
        <v>2.2599999999999999E-2</v>
      </c>
      <c r="H4822" s="103">
        <v>2.2044999999999999E-2</v>
      </c>
      <c r="I4822" s="103">
        <v>2.2330000000000003E-2</v>
      </c>
      <c r="J4822" s="103">
        <v>2.3132E-2</v>
      </c>
      <c r="K4822" s="103">
        <v>2.4049999999999998E-2</v>
      </c>
      <c r="L4822" s="94"/>
    </row>
    <row r="4823" spans="4:12" ht="15.75" customHeight="1" x14ac:dyDescent="0.25">
      <c r="D4823" s="33"/>
      <c r="E4823" s="33"/>
      <c r="F4823" s="81">
        <v>43556</v>
      </c>
      <c r="G4823" s="103">
        <v>2.3326E-2</v>
      </c>
      <c r="H4823" s="103">
        <v>2.2921999999999998E-2</v>
      </c>
      <c r="I4823" s="103">
        <v>2.3215E-2</v>
      </c>
      <c r="J4823" s="103">
        <v>2.4037000000000003E-2</v>
      </c>
      <c r="K4823" s="103">
        <v>2.5009E-2</v>
      </c>
      <c r="L4823" s="94"/>
    </row>
    <row r="4824" spans="4:12" ht="15.75" customHeight="1" x14ac:dyDescent="0.25">
      <c r="D4824" s="33"/>
      <c r="E4824" s="33"/>
      <c r="F4824" s="81">
        <v>43557</v>
      </c>
      <c r="G4824" s="103">
        <v>2.3023999999999999E-2</v>
      </c>
      <c r="H4824" s="103">
        <v>2.2564000000000001E-2</v>
      </c>
      <c r="I4824" s="103">
        <v>2.2865000000000003E-2</v>
      </c>
      <c r="J4824" s="103">
        <v>2.3744000000000001E-2</v>
      </c>
      <c r="K4824" s="103">
        <v>2.4740999999999999E-2</v>
      </c>
      <c r="L4824" s="94"/>
    </row>
    <row r="4825" spans="4:12" ht="15.75" customHeight="1" x14ac:dyDescent="0.25">
      <c r="D4825" s="33"/>
      <c r="E4825" s="33"/>
      <c r="F4825" s="81">
        <v>43558</v>
      </c>
      <c r="G4825" s="103">
        <v>2.3348000000000001E-2</v>
      </c>
      <c r="H4825" s="103">
        <v>2.2948E-2</v>
      </c>
      <c r="I4825" s="103">
        <v>2.3268E-2</v>
      </c>
      <c r="J4825" s="103">
        <v>2.4209999999999999E-2</v>
      </c>
      <c r="K4825" s="103">
        <v>2.5241E-2</v>
      </c>
      <c r="L4825" s="94"/>
    </row>
    <row r="4826" spans="4:12" ht="15.75" customHeight="1" x14ac:dyDescent="0.25">
      <c r="D4826" s="33"/>
      <c r="E4826" s="33"/>
      <c r="F4826" s="81">
        <v>43559</v>
      </c>
      <c r="G4826" s="103">
        <v>2.3369000000000001E-2</v>
      </c>
      <c r="H4826" s="103">
        <v>2.2919000000000002E-2</v>
      </c>
      <c r="I4826" s="103">
        <v>2.3200999999999999E-2</v>
      </c>
      <c r="J4826" s="103">
        <v>2.4087999999999998E-2</v>
      </c>
      <c r="K4826" s="103">
        <v>2.5151E-2</v>
      </c>
      <c r="L4826" s="94"/>
    </row>
    <row r="4827" spans="4:12" ht="15.75" customHeight="1" x14ac:dyDescent="0.25">
      <c r="D4827" s="33"/>
      <c r="E4827" s="33"/>
      <c r="F4827" s="81">
        <v>43560</v>
      </c>
      <c r="G4827" s="103">
        <v>2.3393000000000001E-2</v>
      </c>
      <c r="H4827" s="103">
        <v>2.2889E-2</v>
      </c>
      <c r="I4827" s="103">
        <v>2.3053000000000001E-2</v>
      </c>
      <c r="J4827" s="103">
        <v>2.3942000000000001E-2</v>
      </c>
      <c r="K4827" s="103">
        <v>2.4954E-2</v>
      </c>
      <c r="L4827" s="94"/>
    </row>
    <row r="4828" spans="4:12" ht="15.75" customHeight="1" x14ac:dyDescent="0.25">
      <c r="D4828" s="33"/>
      <c r="E4828" s="33"/>
      <c r="F4828" s="81">
        <v>43563</v>
      </c>
      <c r="G4828" s="103">
        <v>2.3618E-2</v>
      </c>
      <c r="H4828" s="103">
        <v>2.3136999999999998E-2</v>
      </c>
      <c r="I4828" s="103">
        <v>2.3272000000000001E-2</v>
      </c>
      <c r="J4828" s="103">
        <v>2.4188000000000001E-2</v>
      </c>
      <c r="K4828" s="103">
        <v>2.5222000000000001E-2</v>
      </c>
      <c r="L4828" s="94"/>
    </row>
    <row r="4829" spans="4:12" ht="15.75" customHeight="1" x14ac:dyDescent="0.25">
      <c r="D4829" s="33"/>
      <c r="E4829" s="33"/>
      <c r="F4829" s="81">
        <v>43564</v>
      </c>
      <c r="G4829" s="103">
        <v>2.3497000000000001E-2</v>
      </c>
      <c r="H4829" s="103">
        <v>2.2915000000000001E-2</v>
      </c>
      <c r="I4829" s="103">
        <v>2.3054999999999999E-2</v>
      </c>
      <c r="J4829" s="103">
        <v>2.3991999999999999E-2</v>
      </c>
      <c r="K4829" s="103">
        <v>2.5006E-2</v>
      </c>
      <c r="L4829" s="94"/>
    </row>
    <row r="4830" spans="4:12" ht="15.75" customHeight="1" x14ac:dyDescent="0.25">
      <c r="D4830" s="33"/>
      <c r="E4830" s="33"/>
      <c r="F4830" s="81">
        <v>43565</v>
      </c>
      <c r="G4830" s="103">
        <v>2.3212E-2</v>
      </c>
      <c r="H4830" s="103">
        <v>2.2690000000000002E-2</v>
      </c>
      <c r="I4830" s="103">
        <v>2.2719999999999997E-2</v>
      </c>
      <c r="J4830" s="103">
        <v>2.3647999999999999E-2</v>
      </c>
      <c r="K4830" s="103">
        <v>2.4649000000000001E-2</v>
      </c>
      <c r="L4830" s="94"/>
    </row>
    <row r="4831" spans="4:12" ht="15.75" customHeight="1" x14ac:dyDescent="0.25">
      <c r="D4831" s="33"/>
      <c r="E4831" s="33"/>
      <c r="F4831" s="81">
        <v>43566</v>
      </c>
      <c r="G4831" s="103">
        <v>2.3540000000000002E-2</v>
      </c>
      <c r="H4831" s="103">
        <v>2.3041999999999997E-2</v>
      </c>
      <c r="I4831" s="103">
        <v>2.3107000000000003E-2</v>
      </c>
      <c r="J4831" s="103">
        <v>2.3993E-2</v>
      </c>
      <c r="K4831" s="103">
        <v>2.4969999999999999E-2</v>
      </c>
      <c r="L4831" s="94"/>
    </row>
    <row r="4832" spans="4:12" ht="15.75" customHeight="1" x14ac:dyDescent="0.25">
      <c r="D4832" s="33"/>
      <c r="E4832" s="33"/>
      <c r="F4832" s="81">
        <v>43567</v>
      </c>
      <c r="G4832" s="103">
        <v>2.3914000000000001E-2</v>
      </c>
      <c r="H4832" s="103">
        <v>2.3612000000000001E-2</v>
      </c>
      <c r="I4832" s="103">
        <v>2.3802E-2</v>
      </c>
      <c r="J4832" s="103">
        <v>2.4686E-2</v>
      </c>
      <c r="K4832" s="103">
        <v>2.5651E-2</v>
      </c>
      <c r="L4832" s="94"/>
    </row>
    <row r="4833" spans="4:12" ht="15.75" customHeight="1" x14ac:dyDescent="0.25">
      <c r="D4833" s="33"/>
      <c r="E4833" s="33"/>
      <c r="F4833" s="81">
        <v>43570</v>
      </c>
      <c r="G4833" s="103">
        <v>2.3916E-2</v>
      </c>
      <c r="H4833" s="103">
        <v>2.3559E-2</v>
      </c>
      <c r="I4833" s="103">
        <v>2.3719E-2</v>
      </c>
      <c r="J4833" s="103">
        <v>2.4588000000000002E-2</v>
      </c>
      <c r="K4833" s="103">
        <v>2.5543E-2</v>
      </c>
      <c r="L4833" s="94"/>
    </row>
    <row r="4834" spans="4:12" ht="15.75" customHeight="1" x14ac:dyDescent="0.25">
      <c r="D4834" s="33"/>
      <c r="E4834" s="33"/>
      <c r="F4834" s="81">
        <v>43571</v>
      </c>
      <c r="G4834" s="103">
        <v>2.4124E-2</v>
      </c>
      <c r="H4834" s="103">
        <v>2.3831999999999999E-2</v>
      </c>
      <c r="I4834" s="103">
        <v>2.4059000000000001E-2</v>
      </c>
      <c r="J4834" s="103">
        <v>2.4961000000000001E-2</v>
      </c>
      <c r="K4834" s="103">
        <v>2.5903999999999996E-2</v>
      </c>
      <c r="L4834" s="94"/>
    </row>
    <row r="4835" spans="4:12" ht="15.75" customHeight="1" x14ac:dyDescent="0.25">
      <c r="D4835" s="33"/>
      <c r="E4835" s="33"/>
      <c r="F4835" s="81">
        <v>43572</v>
      </c>
      <c r="G4835" s="103">
        <v>2.4001999999999999E-2</v>
      </c>
      <c r="H4835" s="103">
        <v>2.3751000000000001E-2</v>
      </c>
      <c r="I4835" s="103">
        <v>2.4026000000000002E-2</v>
      </c>
      <c r="J4835" s="103">
        <v>2.4961999999999998E-2</v>
      </c>
      <c r="K4835" s="103">
        <v>2.5939999999999998E-2</v>
      </c>
      <c r="L4835" s="94"/>
    </row>
    <row r="4836" spans="4:12" ht="15.75" customHeight="1" x14ac:dyDescent="0.25">
      <c r="D4836" s="33"/>
      <c r="E4836" s="33"/>
      <c r="F4836" s="81">
        <v>43573</v>
      </c>
      <c r="G4836" s="103">
        <v>2.3802E-2</v>
      </c>
      <c r="H4836" s="103">
        <v>2.3481999999999999E-2</v>
      </c>
      <c r="I4836" s="103">
        <v>2.3708999999999997E-2</v>
      </c>
      <c r="J4836" s="103">
        <v>2.4617E-2</v>
      </c>
      <c r="K4836" s="103">
        <v>2.5596000000000001E-2</v>
      </c>
      <c r="L4836" s="94"/>
    </row>
    <row r="4837" spans="4:12" ht="15.75" customHeight="1" x14ac:dyDescent="0.25">
      <c r="D4837" s="33"/>
      <c r="E4837" s="33"/>
      <c r="F4837" s="81">
        <v>43577</v>
      </c>
      <c r="G4837" s="103">
        <v>2.3866000000000002E-2</v>
      </c>
      <c r="H4837" s="103">
        <v>2.3536999999999999E-2</v>
      </c>
      <c r="I4837" s="103">
        <v>2.3862999999999999E-2</v>
      </c>
      <c r="J4837" s="103">
        <v>2.4841000000000002E-2</v>
      </c>
      <c r="K4837" s="103">
        <v>2.5884999999999998E-2</v>
      </c>
      <c r="L4837" s="94"/>
    </row>
    <row r="4838" spans="4:12" ht="15.75" customHeight="1" x14ac:dyDescent="0.25">
      <c r="D4838" s="33"/>
      <c r="E4838" s="33"/>
      <c r="F4838" s="81">
        <v>43578</v>
      </c>
      <c r="G4838" s="103">
        <v>2.3639E-2</v>
      </c>
      <c r="H4838" s="103">
        <v>2.3318999999999999E-2</v>
      </c>
      <c r="I4838" s="103">
        <v>2.3593000000000003E-2</v>
      </c>
      <c r="J4838" s="103">
        <v>2.4569000000000001E-2</v>
      </c>
      <c r="K4838" s="103">
        <v>2.5649999999999999E-2</v>
      </c>
      <c r="L4838" s="94"/>
    </row>
    <row r="4839" spans="4:12" ht="15.75" customHeight="1" x14ac:dyDescent="0.25">
      <c r="D4839" s="33"/>
      <c r="E4839" s="33"/>
      <c r="F4839" s="81">
        <v>43579</v>
      </c>
      <c r="G4839" s="103">
        <v>2.3178000000000001E-2</v>
      </c>
      <c r="H4839" s="103">
        <v>2.2827E-2</v>
      </c>
      <c r="I4839" s="103">
        <v>2.3119000000000001E-2</v>
      </c>
      <c r="J4839" s="103">
        <v>2.4073999999999998E-2</v>
      </c>
      <c r="K4839" s="103">
        <v>2.5180999999999999E-2</v>
      </c>
      <c r="L4839" s="94"/>
    </row>
    <row r="4840" spans="4:12" ht="15.75" customHeight="1" x14ac:dyDescent="0.25">
      <c r="D4840" s="33"/>
      <c r="E4840" s="33"/>
      <c r="F4840" s="81">
        <v>43580</v>
      </c>
      <c r="G4840" s="103">
        <v>2.3318999999999999E-2</v>
      </c>
      <c r="H4840" s="103">
        <v>2.3018999999999998E-2</v>
      </c>
      <c r="I4840" s="103">
        <v>2.3299E-2</v>
      </c>
      <c r="J4840" s="103">
        <v>2.4247999999999999E-2</v>
      </c>
      <c r="K4840" s="103">
        <v>2.5325E-2</v>
      </c>
      <c r="L4840" s="94"/>
    </row>
    <row r="4841" spans="4:12" ht="15.75" customHeight="1" x14ac:dyDescent="0.25">
      <c r="D4841" s="33"/>
      <c r="E4841" s="33"/>
      <c r="F4841" s="81">
        <v>43581</v>
      </c>
      <c r="G4841" s="103">
        <v>2.2820999999999998E-2</v>
      </c>
      <c r="H4841" s="103">
        <v>2.2471000000000001E-2</v>
      </c>
      <c r="I4841" s="103">
        <v>2.2882E-2</v>
      </c>
      <c r="J4841" s="103">
        <v>2.3847E-2</v>
      </c>
      <c r="K4841" s="103">
        <v>2.4982000000000001E-2</v>
      </c>
      <c r="L4841" s="94"/>
    </row>
    <row r="4842" spans="4:12" ht="15.75" customHeight="1" x14ac:dyDescent="0.25">
      <c r="D4842" s="33"/>
      <c r="E4842" s="33"/>
      <c r="F4842" s="81">
        <v>43584</v>
      </c>
      <c r="G4842" s="103">
        <v>2.2921999999999998E-2</v>
      </c>
      <c r="H4842" s="103">
        <v>2.2663000000000003E-2</v>
      </c>
      <c r="I4842" s="103">
        <v>2.3115999999999998E-2</v>
      </c>
      <c r="J4842" s="103">
        <v>2.4115999999999999E-2</v>
      </c>
      <c r="K4842" s="103">
        <v>2.5252E-2</v>
      </c>
      <c r="L4842" s="94"/>
    </row>
    <row r="4843" spans="4:12" ht="15.75" customHeight="1" x14ac:dyDescent="0.25">
      <c r="D4843" s="33"/>
      <c r="E4843" s="33"/>
      <c r="F4843" s="81">
        <v>43585</v>
      </c>
      <c r="G4843" s="103">
        <v>2.2660999999999997E-2</v>
      </c>
      <c r="H4843" s="103">
        <v>2.2387999999999998E-2</v>
      </c>
      <c r="I4843" s="103">
        <v>2.2783000000000001E-2</v>
      </c>
      <c r="J4843" s="103">
        <v>2.3872000000000001E-2</v>
      </c>
      <c r="K4843" s="103">
        <v>2.5017999999999999E-2</v>
      </c>
      <c r="L4843" s="94"/>
    </row>
    <row r="4844" spans="4:12" ht="15.75" customHeight="1" x14ac:dyDescent="0.25">
      <c r="D4844" s="33"/>
      <c r="E4844" s="33"/>
      <c r="F4844" s="81">
        <v>43586</v>
      </c>
      <c r="G4844" s="103">
        <v>2.3043999999999999E-2</v>
      </c>
      <c r="H4844" s="103">
        <v>2.2772999999999998E-2</v>
      </c>
      <c r="I4844" s="103">
        <v>2.2999000000000002E-2</v>
      </c>
      <c r="J4844" s="103">
        <v>2.3944999999999998E-2</v>
      </c>
      <c r="K4844" s="103">
        <v>2.4998999999999997E-2</v>
      </c>
      <c r="L4844" s="94"/>
    </row>
    <row r="4845" spans="4:12" ht="15.75" customHeight="1" x14ac:dyDescent="0.25">
      <c r="D4845" s="33"/>
      <c r="E4845" s="33"/>
      <c r="F4845" s="81">
        <v>43587</v>
      </c>
      <c r="G4845" s="103">
        <v>2.3448000000000004E-2</v>
      </c>
      <c r="H4845" s="103">
        <v>2.3158999999999999E-2</v>
      </c>
      <c r="I4845" s="103">
        <v>2.3450000000000002E-2</v>
      </c>
      <c r="J4845" s="103">
        <v>2.4409999999999998E-2</v>
      </c>
      <c r="K4845" s="103">
        <v>2.5413999999999999E-2</v>
      </c>
      <c r="L4845" s="94"/>
    </row>
    <row r="4846" spans="4:12" ht="15.75" customHeight="1" x14ac:dyDescent="0.25">
      <c r="D4846" s="33"/>
      <c r="E4846" s="33"/>
      <c r="F4846" s="81">
        <v>43588</v>
      </c>
      <c r="G4846" s="103">
        <v>2.3330000000000004E-2</v>
      </c>
      <c r="H4846" s="103">
        <v>2.2995000000000002E-2</v>
      </c>
      <c r="I4846" s="103">
        <v>2.3233999999999998E-2</v>
      </c>
      <c r="J4846" s="103">
        <v>2.4239E-2</v>
      </c>
      <c r="K4846" s="103">
        <v>2.5249999999999998E-2</v>
      </c>
      <c r="L4846" s="94"/>
    </row>
    <row r="4847" spans="4:12" ht="15.75" customHeight="1" x14ac:dyDescent="0.25">
      <c r="D4847" s="33"/>
      <c r="E4847" s="33"/>
      <c r="F4847" s="81">
        <v>43591</v>
      </c>
      <c r="G4847" s="103">
        <v>2.2904000000000001E-2</v>
      </c>
      <c r="H4847" s="103">
        <v>2.247E-2</v>
      </c>
      <c r="I4847" s="103">
        <v>2.2633E-2</v>
      </c>
      <c r="J4847" s="103">
        <v>2.3602999999999999E-2</v>
      </c>
      <c r="K4847" s="103">
        <v>2.4691999999999999E-2</v>
      </c>
      <c r="L4847" s="94"/>
    </row>
    <row r="4848" spans="4:12" ht="15.75" customHeight="1" x14ac:dyDescent="0.25">
      <c r="D4848" s="33"/>
      <c r="E4848" s="33"/>
      <c r="F4848" s="81">
        <v>43592</v>
      </c>
      <c r="G4848" s="103">
        <v>2.2844000000000003E-2</v>
      </c>
      <c r="H4848" s="103">
        <v>2.247E-2</v>
      </c>
      <c r="I4848" s="103">
        <v>2.2583000000000002E-2</v>
      </c>
      <c r="J4848" s="103">
        <v>2.3530000000000002E-2</v>
      </c>
      <c r="K4848" s="103">
        <v>2.4565999999999998E-2</v>
      </c>
      <c r="L4848" s="94"/>
    </row>
    <row r="4849" spans="4:12" ht="15.75" customHeight="1" x14ac:dyDescent="0.25">
      <c r="D4849" s="33"/>
      <c r="E4849" s="33"/>
      <c r="F4849" s="81">
        <v>43593</v>
      </c>
      <c r="G4849" s="103">
        <v>2.2966E-2</v>
      </c>
      <c r="H4849" s="103">
        <v>2.2604000000000003E-2</v>
      </c>
      <c r="I4849" s="103">
        <v>2.2850000000000002E-2</v>
      </c>
      <c r="J4849" s="103">
        <v>2.3774000000000003E-2</v>
      </c>
      <c r="K4849" s="103">
        <v>2.4834999999999999E-2</v>
      </c>
      <c r="L4849" s="94"/>
    </row>
    <row r="4850" spans="4:12" ht="15.75" customHeight="1" x14ac:dyDescent="0.25">
      <c r="D4850" s="33"/>
      <c r="E4850" s="33"/>
      <c r="F4850" s="81">
        <v>43594</v>
      </c>
      <c r="G4850" s="103">
        <v>2.2579999999999999E-2</v>
      </c>
      <c r="H4850" s="103">
        <v>2.2170000000000002E-2</v>
      </c>
      <c r="I4850" s="103">
        <v>2.2449E-2</v>
      </c>
      <c r="J4850" s="103">
        <v>2.3359000000000001E-2</v>
      </c>
      <c r="K4850" s="103">
        <v>2.4423E-2</v>
      </c>
      <c r="L4850" s="94"/>
    </row>
    <row r="4851" spans="4:12" ht="15.75" customHeight="1" x14ac:dyDescent="0.25">
      <c r="D4851" s="33"/>
      <c r="E4851" s="33"/>
      <c r="F4851" s="81">
        <v>43595</v>
      </c>
      <c r="G4851" s="103">
        <v>2.2660999999999997E-2</v>
      </c>
      <c r="H4851" s="103">
        <v>2.2305999999999999E-2</v>
      </c>
      <c r="I4851" s="103">
        <v>2.2633E-2</v>
      </c>
      <c r="J4851" s="103">
        <v>2.3578000000000002E-2</v>
      </c>
      <c r="K4851" s="103">
        <v>2.4671999999999999E-2</v>
      </c>
      <c r="L4851" s="94"/>
    </row>
    <row r="4852" spans="4:12" ht="15.75" customHeight="1" x14ac:dyDescent="0.25">
      <c r="D4852" s="33"/>
      <c r="E4852" s="33"/>
      <c r="F4852" s="81">
        <v>43598</v>
      </c>
      <c r="G4852" s="103">
        <v>2.1884000000000001E-2</v>
      </c>
      <c r="H4852" s="103">
        <v>2.1465999999999999E-2</v>
      </c>
      <c r="I4852" s="103">
        <v>2.1831E-2</v>
      </c>
      <c r="J4852" s="103">
        <v>2.2846000000000002E-2</v>
      </c>
      <c r="K4852" s="103">
        <v>2.4014999999999998E-2</v>
      </c>
      <c r="L4852" s="94"/>
    </row>
    <row r="4853" spans="4:12" ht="15.75" customHeight="1" x14ac:dyDescent="0.25">
      <c r="D4853" s="33"/>
      <c r="E4853" s="33"/>
      <c r="F4853" s="81">
        <v>43599</v>
      </c>
      <c r="G4853" s="103">
        <v>2.1964999999999998E-2</v>
      </c>
      <c r="H4853" s="103">
        <v>2.1547E-2</v>
      </c>
      <c r="I4853" s="103">
        <v>2.1880999999999998E-2</v>
      </c>
      <c r="J4853" s="103">
        <v>2.2894999999999999E-2</v>
      </c>
      <c r="K4853" s="103">
        <v>2.4104E-2</v>
      </c>
      <c r="L4853" s="94"/>
    </row>
    <row r="4854" spans="4:12" ht="15.75" customHeight="1" x14ac:dyDescent="0.25">
      <c r="D4854" s="33"/>
      <c r="E4854" s="33"/>
      <c r="F4854" s="81">
        <v>43600</v>
      </c>
      <c r="G4854" s="103">
        <v>2.1596000000000001E-2</v>
      </c>
      <c r="H4854" s="103">
        <v>2.1141999999999998E-2</v>
      </c>
      <c r="I4854" s="103">
        <v>2.1480000000000003E-2</v>
      </c>
      <c r="J4854" s="103">
        <v>2.2505000000000001E-2</v>
      </c>
      <c r="K4854" s="103">
        <v>2.3732000000000003E-2</v>
      </c>
      <c r="L4854" s="94"/>
    </row>
    <row r="4855" spans="4:12" ht="15.75" customHeight="1" x14ac:dyDescent="0.25">
      <c r="D4855" s="33"/>
      <c r="E4855" s="33"/>
      <c r="F4855" s="81">
        <v>43601</v>
      </c>
      <c r="G4855" s="103">
        <v>2.1922000000000001E-2</v>
      </c>
      <c r="H4855" s="103">
        <v>2.1385000000000001E-2</v>
      </c>
      <c r="I4855" s="103">
        <v>2.1696E-2</v>
      </c>
      <c r="J4855" s="103">
        <v>2.2724000000000001E-2</v>
      </c>
      <c r="K4855" s="103">
        <v>2.3944E-2</v>
      </c>
      <c r="L4855" s="94"/>
    </row>
    <row r="4856" spans="4:12" ht="15.75" customHeight="1" x14ac:dyDescent="0.25">
      <c r="D4856" s="33"/>
      <c r="E4856" s="33"/>
      <c r="F4856" s="81">
        <v>43602</v>
      </c>
      <c r="G4856" s="103">
        <v>2.1981000000000001E-2</v>
      </c>
      <c r="H4856" s="103">
        <v>2.1440000000000001E-2</v>
      </c>
      <c r="I4856" s="103">
        <v>2.1728000000000001E-2</v>
      </c>
      <c r="J4856" s="103">
        <v>2.2722000000000003E-2</v>
      </c>
      <c r="K4856" s="103">
        <v>2.3909E-2</v>
      </c>
      <c r="L4856" s="94"/>
    </row>
    <row r="4857" spans="4:12" ht="15.75" customHeight="1" x14ac:dyDescent="0.25">
      <c r="D4857" s="33"/>
      <c r="E4857" s="33"/>
      <c r="F4857" s="81">
        <v>43605</v>
      </c>
      <c r="G4857" s="103">
        <v>2.2208000000000002E-2</v>
      </c>
      <c r="H4857" s="103">
        <v>2.1739000000000001E-2</v>
      </c>
      <c r="I4857" s="103">
        <v>2.2046E-2</v>
      </c>
      <c r="J4857" s="103">
        <v>2.3039E-2</v>
      </c>
      <c r="K4857" s="103">
        <v>2.4157000000000001E-2</v>
      </c>
      <c r="L4857" s="94"/>
    </row>
    <row r="4858" spans="4:12" ht="15.75" customHeight="1" x14ac:dyDescent="0.25">
      <c r="D4858" s="33"/>
      <c r="E4858" s="33"/>
      <c r="F4858" s="81">
        <v>43606</v>
      </c>
      <c r="G4858" s="103">
        <v>2.2537999999999999E-2</v>
      </c>
      <c r="H4858" s="103">
        <v>2.1984E-2</v>
      </c>
      <c r="I4858" s="103">
        <v>2.2263999999999999E-2</v>
      </c>
      <c r="J4858" s="103">
        <v>2.3210000000000001E-2</v>
      </c>
      <c r="K4858" s="103">
        <v>2.4264000000000001E-2</v>
      </c>
      <c r="L4858" s="94"/>
    </row>
    <row r="4859" spans="4:12" ht="15.75" customHeight="1" x14ac:dyDescent="0.25">
      <c r="D4859" s="33"/>
      <c r="E4859" s="33"/>
      <c r="F4859" s="81">
        <v>43607</v>
      </c>
      <c r="G4859" s="103">
        <v>2.2227E-2</v>
      </c>
      <c r="H4859" s="103">
        <v>2.1602999999999997E-2</v>
      </c>
      <c r="I4859" s="103">
        <v>2.1793999999999997E-2</v>
      </c>
      <c r="J4859" s="103">
        <v>2.2721000000000002E-2</v>
      </c>
      <c r="K4859" s="103">
        <v>2.3820000000000001E-2</v>
      </c>
      <c r="L4859" s="94"/>
    </row>
    <row r="4860" spans="4:12" ht="15.75" customHeight="1" x14ac:dyDescent="0.25">
      <c r="D4860" s="33"/>
      <c r="E4860" s="33"/>
      <c r="F4860" s="81">
        <v>43608</v>
      </c>
      <c r="G4860" s="103">
        <v>2.146E-2</v>
      </c>
      <c r="H4860" s="103">
        <v>2.0895E-2</v>
      </c>
      <c r="I4860" s="103">
        <v>2.1141E-2</v>
      </c>
      <c r="J4860" s="103">
        <v>2.2112E-2</v>
      </c>
      <c r="K4860" s="103">
        <v>2.3184999999999997E-2</v>
      </c>
      <c r="L4860" s="94"/>
    </row>
    <row r="4861" spans="4:12" ht="15.75" customHeight="1" x14ac:dyDescent="0.25">
      <c r="D4861" s="33"/>
      <c r="E4861" s="33"/>
      <c r="F4861" s="81">
        <v>43609</v>
      </c>
      <c r="G4861" s="103">
        <v>2.1641000000000001E-2</v>
      </c>
      <c r="H4861" s="103">
        <v>2.1030000000000004E-2</v>
      </c>
      <c r="I4861" s="103">
        <v>2.1204999999999998E-2</v>
      </c>
      <c r="J4861" s="103">
        <v>2.2134000000000001E-2</v>
      </c>
      <c r="K4861" s="103">
        <v>2.3201999999999997E-2</v>
      </c>
      <c r="L4861" s="94"/>
    </row>
    <row r="4862" spans="4:12" ht="15.75" customHeight="1" x14ac:dyDescent="0.25">
      <c r="D4862" s="33"/>
      <c r="E4862" s="33"/>
      <c r="F4862" s="81">
        <v>43613</v>
      </c>
      <c r="G4862" s="103">
        <v>2.1243999999999999E-2</v>
      </c>
      <c r="H4862" s="103">
        <v>2.0593E-2</v>
      </c>
      <c r="I4862" s="103">
        <v>2.0686E-2</v>
      </c>
      <c r="J4862" s="103">
        <v>2.1551000000000001E-2</v>
      </c>
      <c r="K4862" s="103">
        <v>2.2658000000000001E-2</v>
      </c>
      <c r="L4862" s="94"/>
    </row>
    <row r="4863" spans="4:12" ht="15.75" customHeight="1" x14ac:dyDescent="0.25">
      <c r="D4863" s="33"/>
      <c r="E4863" s="33"/>
      <c r="F4863" s="81">
        <v>43614</v>
      </c>
      <c r="G4863" s="103">
        <v>2.1090000000000001E-2</v>
      </c>
      <c r="H4863" s="103">
        <v>2.0565000000000003E-2</v>
      </c>
      <c r="I4863" s="103">
        <v>2.0694000000000001E-2</v>
      </c>
      <c r="J4863" s="103">
        <v>2.1598000000000003E-2</v>
      </c>
      <c r="K4863" s="103">
        <v>2.2605E-2</v>
      </c>
      <c r="L4863" s="94"/>
    </row>
    <row r="4864" spans="4:12" ht="15.75" customHeight="1" x14ac:dyDescent="0.25">
      <c r="D4864" s="33"/>
      <c r="E4864" s="33"/>
      <c r="F4864" s="81">
        <v>43615</v>
      </c>
      <c r="G4864" s="103">
        <v>2.0609000000000002E-2</v>
      </c>
      <c r="H4864" s="103">
        <v>2.0045E-2</v>
      </c>
      <c r="I4864" s="103">
        <v>2.0198000000000001E-2</v>
      </c>
      <c r="J4864" s="103">
        <v>2.1152999999999998E-2</v>
      </c>
      <c r="K4864" s="103">
        <v>2.2133E-2</v>
      </c>
      <c r="L4864" s="94"/>
    </row>
    <row r="4865" spans="4:12" ht="15.75" customHeight="1" x14ac:dyDescent="0.25">
      <c r="D4865" s="33"/>
      <c r="E4865" s="33"/>
      <c r="F4865" s="81">
        <v>43616</v>
      </c>
      <c r="G4865" s="103">
        <v>1.9220999999999999E-2</v>
      </c>
      <c r="H4865" s="103">
        <v>1.8731000000000001E-2</v>
      </c>
      <c r="I4865" s="103">
        <v>1.9110000000000002E-2</v>
      </c>
      <c r="J4865" s="103">
        <v>2.0167000000000001E-2</v>
      </c>
      <c r="K4865" s="103">
        <v>2.1246000000000001E-2</v>
      </c>
      <c r="L4865" s="94"/>
    </row>
    <row r="4866" spans="4:12" ht="15.75" customHeight="1" x14ac:dyDescent="0.25">
      <c r="D4866" s="33"/>
      <c r="E4866" s="33"/>
      <c r="F4866" s="81">
        <v>43619</v>
      </c>
      <c r="G4866" s="103">
        <v>1.8317E-2</v>
      </c>
      <c r="H4866" s="103">
        <v>1.7884999999999998E-2</v>
      </c>
      <c r="I4866" s="103">
        <v>1.8353999999999999E-2</v>
      </c>
      <c r="J4866" s="103">
        <v>1.9543999999999999E-2</v>
      </c>
      <c r="K4866" s="103">
        <v>2.0710000000000003E-2</v>
      </c>
      <c r="L4866" s="94"/>
    </row>
    <row r="4867" spans="4:12" ht="15.75" customHeight="1" x14ac:dyDescent="0.25">
      <c r="D4867" s="33"/>
      <c r="E4867" s="33"/>
      <c r="F4867" s="81">
        <v>43620</v>
      </c>
      <c r="G4867" s="103">
        <v>1.8834E-2</v>
      </c>
      <c r="H4867" s="103">
        <v>1.8481000000000001E-2</v>
      </c>
      <c r="I4867" s="103">
        <v>1.8960999999999999E-2</v>
      </c>
      <c r="J4867" s="103">
        <v>2.019E-2</v>
      </c>
      <c r="K4867" s="103">
        <v>2.1295999999999999E-2</v>
      </c>
      <c r="L4867" s="94"/>
    </row>
    <row r="4868" spans="4:12" ht="15.75" customHeight="1" x14ac:dyDescent="0.25">
      <c r="D4868" s="33"/>
      <c r="E4868" s="33"/>
      <c r="F4868" s="81">
        <v>43621</v>
      </c>
      <c r="G4868" s="103">
        <v>1.8568999999999999E-2</v>
      </c>
      <c r="H4868" s="103">
        <v>1.8232999999999999E-2</v>
      </c>
      <c r="I4868" s="103">
        <v>1.8763000000000002E-2</v>
      </c>
      <c r="J4868" s="103">
        <v>2.0116999999999999E-2</v>
      </c>
      <c r="K4868" s="103">
        <v>2.1347999999999999E-2</v>
      </c>
      <c r="L4868" s="94"/>
    </row>
    <row r="4869" spans="4:12" ht="15.75" customHeight="1" x14ac:dyDescent="0.25">
      <c r="D4869" s="33"/>
      <c r="E4869" s="33"/>
      <c r="F4869" s="81">
        <v>43622</v>
      </c>
      <c r="G4869" s="103">
        <v>1.8787000000000002E-2</v>
      </c>
      <c r="H4869" s="103">
        <v>1.8421E-2</v>
      </c>
      <c r="I4869" s="103">
        <v>1.8828000000000001E-2</v>
      </c>
      <c r="J4869" s="103">
        <v>2.0021000000000001E-2</v>
      </c>
      <c r="K4869" s="103">
        <v>2.1173999999999998E-2</v>
      </c>
      <c r="L4869" s="94"/>
    </row>
    <row r="4870" spans="4:12" ht="15.75" customHeight="1" x14ac:dyDescent="0.25">
      <c r="D4870" s="33"/>
      <c r="E4870" s="33"/>
      <c r="F4870" s="81">
        <v>43623</v>
      </c>
      <c r="G4870" s="103">
        <v>1.8494E-2</v>
      </c>
      <c r="H4870" s="103">
        <v>1.8166999999999999E-2</v>
      </c>
      <c r="I4870" s="103">
        <v>1.8529E-2</v>
      </c>
      <c r="J4870" s="103">
        <v>1.9684E-2</v>
      </c>
      <c r="K4870" s="103">
        <v>2.0809000000000001E-2</v>
      </c>
      <c r="L4870" s="94"/>
    </row>
    <row r="4871" spans="4:12" ht="15.75" customHeight="1" x14ac:dyDescent="0.25">
      <c r="D4871" s="33"/>
      <c r="E4871" s="33"/>
      <c r="F4871" s="81">
        <v>43626</v>
      </c>
      <c r="G4871" s="103">
        <v>1.9036000000000001E-2</v>
      </c>
      <c r="H4871" s="103">
        <v>1.874E-2</v>
      </c>
      <c r="I4871" s="103">
        <v>1.9154999999999998E-2</v>
      </c>
      <c r="J4871" s="103">
        <v>2.0331999999999999E-2</v>
      </c>
      <c r="K4871" s="103">
        <v>2.1484E-2</v>
      </c>
      <c r="L4871" s="94"/>
    </row>
    <row r="4872" spans="4:12" ht="15.75" customHeight="1" x14ac:dyDescent="0.25">
      <c r="D4872" s="33"/>
      <c r="E4872" s="33"/>
      <c r="F4872" s="81">
        <v>43627</v>
      </c>
      <c r="G4872" s="103">
        <v>1.9296999999999998E-2</v>
      </c>
      <c r="H4872" s="103">
        <v>1.8793000000000001E-2</v>
      </c>
      <c r="I4872" s="103">
        <v>1.9154999999999998E-2</v>
      </c>
      <c r="J4872" s="103">
        <v>2.0283000000000002E-2</v>
      </c>
      <c r="K4872" s="103">
        <v>2.1430999999999999E-2</v>
      </c>
      <c r="L4872" s="94"/>
    </row>
    <row r="4873" spans="4:12" ht="15.75" customHeight="1" x14ac:dyDescent="0.25">
      <c r="D4873" s="33"/>
      <c r="E4873" s="33"/>
      <c r="F4873" s="81">
        <v>43628</v>
      </c>
      <c r="G4873" s="103">
        <v>1.8786000000000001E-2</v>
      </c>
      <c r="H4873" s="103">
        <v>1.8172999999999998E-2</v>
      </c>
      <c r="I4873" s="103">
        <v>1.8707999999999999E-2</v>
      </c>
      <c r="J4873" s="103">
        <v>1.9921999999999999E-2</v>
      </c>
      <c r="K4873" s="103">
        <v>2.1204999999999998E-2</v>
      </c>
      <c r="L4873" s="94"/>
    </row>
    <row r="4874" spans="4:12" ht="15.75" customHeight="1" x14ac:dyDescent="0.25">
      <c r="D4874" s="33"/>
      <c r="E4874" s="33"/>
      <c r="F4874" s="81">
        <v>43629</v>
      </c>
      <c r="G4874" s="103">
        <v>1.8357000000000002E-2</v>
      </c>
      <c r="H4874" s="103">
        <v>1.7769E-2</v>
      </c>
      <c r="I4874" s="103">
        <v>1.8378000000000002E-2</v>
      </c>
      <c r="J4874" s="103">
        <v>1.9584999999999998E-2</v>
      </c>
      <c r="K4874" s="103">
        <v>2.0945000000000002E-2</v>
      </c>
      <c r="L4874" s="94"/>
    </row>
    <row r="4875" spans="4:12" ht="15.75" customHeight="1" x14ac:dyDescent="0.25">
      <c r="D4875" s="33"/>
      <c r="E4875" s="33"/>
      <c r="F4875" s="81">
        <v>43630</v>
      </c>
      <c r="G4875" s="103">
        <v>1.8405000000000001E-2</v>
      </c>
      <c r="H4875" s="103">
        <v>1.7822999999999999E-2</v>
      </c>
      <c r="I4875" s="103">
        <v>1.8325999999999999E-2</v>
      </c>
      <c r="J4875" s="103">
        <v>1.9462999999999998E-2</v>
      </c>
      <c r="K4875" s="103">
        <v>2.0804E-2</v>
      </c>
      <c r="L4875" s="94"/>
    </row>
    <row r="4876" spans="4:12" ht="15.75" customHeight="1" x14ac:dyDescent="0.25">
      <c r="D4876" s="33"/>
      <c r="E4876" s="33"/>
      <c r="F4876" s="81">
        <v>43633</v>
      </c>
      <c r="G4876" s="103">
        <v>1.8686999999999999E-2</v>
      </c>
      <c r="H4876" s="103">
        <v>1.8120000000000001E-2</v>
      </c>
      <c r="I4876" s="103">
        <v>1.8556E-2</v>
      </c>
      <c r="J4876" s="103">
        <v>1.9678999999999999E-2</v>
      </c>
      <c r="K4876" s="103">
        <v>2.0941999999999999E-2</v>
      </c>
      <c r="L4876" s="94"/>
    </row>
    <row r="4877" spans="4:12" ht="15.75" customHeight="1" x14ac:dyDescent="0.25">
      <c r="D4877" s="33"/>
      <c r="E4877" s="33"/>
      <c r="F4877" s="81">
        <v>43634</v>
      </c>
      <c r="G4877" s="103">
        <v>1.8643E-2</v>
      </c>
      <c r="H4877" s="103">
        <v>1.7985000000000001E-2</v>
      </c>
      <c r="I4877" s="103">
        <v>1.8324E-2</v>
      </c>
      <c r="J4877" s="103">
        <v>1.9317999999999998E-2</v>
      </c>
      <c r="K4877" s="103">
        <v>2.0594999999999999E-2</v>
      </c>
      <c r="L4877" s="94"/>
    </row>
    <row r="4878" spans="4:12" ht="15.75" customHeight="1" x14ac:dyDescent="0.25">
      <c r="D4878" s="33"/>
      <c r="E4878" s="33"/>
      <c r="F4878" s="81">
        <v>43635</v>
      </c>
      <c r="G4878" s="103">
        <v>1.7351000000000002E-2</v>
      </c>
      <c r="H4878" s="103">
        <v>1.6879999999999999E-2</v>
      </c>
      <c r="I4878" s="103">
        <v>1.7580999999999999E-2</v>
      </c>
      <c r="J4878" s="103">
        <v>1.8838999999999998E-2</v>
      </c>
      <c r="K4878" s="103">
        <v>2.0232999999999998E-2</v>
      </c>
      <c r="L4878" s="94"/>
    </row>
    <row r="4879" spans="4:12" ht="15.75" customHeight="1" x14ac:dyDescent="0.25">
      <c r="D4879" s="33"/>
      <c r="E4879" s="33"/>
      <c r="F4879" s="81">
        <v>43636</v>
      </c>
      <c r="G4879" s="103">
        <v>1.7774999999999999E-2</v>
      </c>
      <c r="H4879" s="103">
        <v>1.7311E-2</v>
      </c>
      <c r="I4879" s="103">
        <v>1.7809999999999999E-2</v>
      </c>
      <c r="J4879" s="103">
        <v>1.8932999999999998E-2</v>
      </c>
      <c r="K4879" s="103">
        <v>2.0284E-2</v>
      </c>
      <c r="L4879" s="94"/>
    </row>
    <row r="4880" spans="4:12" ht="15.75" customHeight="1" x14ac:dyDescent="0.25">
      <c r="D4880" s="33"/>
      <c r="E4880" s="33"/>
      <c r="F4880" s="81">
        <v>43637</v>
      </c>
      <c r="G4880" s="103">
        <v>1.7677999999999999E-2</v>
      </c>
      <c r="H4880" s="103">
        <v>1.7229000000000001E-2</v>
      </c>
      <c r="I4880" s="103">
        <v>1.7905999999999998E-2</v>
      </c>
      <c r="J4880" s="103">
        <v>1.9146E-2</v>
      </c>
      <c r="K4880" s="103">
        <v>2.0539999999999999E-2</v>
      </c>
      <c r="L4880" s="94"/>
    </row>
    <row r="4881" spans="4:12" ht="15.75" customHeight="1" x14ac:dyDescent="0.25">
      <c r="D4881" s="33"/>
      <c r="E4881" s="33"/>
      <c r="F4881" s="81">
        <v>43640</v>
      </c>
      <c r="G4881" s="103">
        <v>1.7323999999999999E-2</v>
      </c>
      <c r="H4881" s="103">
        <v>1.6822999999999998E-2</v>
      </c>
      <c r="I4881" s="103">
        <v>1.7475000000000001E-2</v>
      </c>
      <c r="J4881" s="103">
        <v>1.8713999999999998E-2</v>
      </c>
      <c r="K4881" s="103">
        <v>2.0143000000000001E-2</v>
      </c>
      <c r="L4881" s="94"/>
    </row>
    <row r="4882" spans="4:12" ht="15.75" customHeight="1" x14ac:dyDescent="0.25">
      <c r="D4882" s="33"/>
      <c r="E4882" s="33"/>
      <c r="F4882" s="81">
        <v>43641</v>
      </c>
      <c r="G4882" s="103">
        <v>1.7318E-2</v>
      </c>
      <c r="H4882" s="103">
        <v>1.6740999999999999E-2</v>
      </c>
      <c r="I4882" s="103">
        <v>1.7242999999999998E-2</v>
      </c>
      <c r="J4882" s="103">
        <v>1.8450000000000001E-2</v>
      </c>
      <c r="K4882" s="103">
        <v>1.985E-2</v>
      </c>
      <c r="L4882" s="94"/>
    </row>
    <row r="4883" spans="4:12" ht="15.75" customHeight="1" x14ac:dyDescent="0.25">
      <c r="D4883" s="33"/>
      <c r="E4883" s="33"/>
      <c r="F4883" s="81">
        <v>43642</v>
      </c>
      <c r="G4883" s="103">
        <v>1.7689E-2</v>
      </c>
      <c r="H4883" s="103">
        <v>1.7417999999999999E-2</v>
      </c>
      <c r="I4883" s="103">
        <v>1.7951999999999999E-2</v>
      </c>
      <c r="J4883" s="103">
        <v>1.9144000000000001E-2</v>
      </c>
      <c r="K4883" s="103">
        <v>2.0468E-2</v>
      </c>
      <c r="L4883" s="94"/>
    </row>
    <row r="4884" spans="4:12" ht="15.75" customHeight="1" x14ac:dyDescent="0.25">
      <c r="D4884" s="33"/>
      <c r="E4884" s="33"/>
      <c r="F4884" s="81">
        <v>43643</v>
      </c>
      <c r="G4884" s="103">
        <v>1.7448999999999999E-2</v>
      </c>
      <c r="H4884" s="103">
        <v>1.7092E-2</v>
      </c>
      <c r="I4884" s="103">
        <v>1.7697000000000001E-2</v>
      </c>
      <c r="J4884" s="103">
        <v>1.8807000000000001E-2</v>
      </c>
      <c r="K4884" s="103">
        <v>2.0139999999999998E-2</v>
      </c>
      <c r="L4884" s="94"/>
    </row>
    <row r="4885" spans="4:12" ht="15.75" customHeight="1" x14ac:dyDescent="0.25">
      <c r="D4885" s="33"/>
      <c r="E4885" s="33"/>
      <c r="F4885" s="81">
        <v>43644</v>
      </c>
      <c r="G4885" s="103">
        <v>1.7548999999999999E-2</v>
      </c>
      <c r="H4885" s="103">
        <v>1.7063999999999999E-2</v>
      </c>
      <c r="I4885" s="103">
        <v>1.7663999999999999E-2</v>
      </c>
      <c r="J4885" s="103">
        <v>1.8749999999999999E-2</v>
      </c>
      <c r="K4885" s="103">
        <v>2.0050999999999999E-2</v>
      </c>
      <c r="L4885" s="94"/>
    </row>
    <row r="4886" spans="4:12" ht="15.75" customHeight="1" x14ac:dyDescent="0.25">
      <c r="D4886" s="33"/>
      <c r="E4886" s="33"/>
      <c r="F4886" s="81">
        <v>43647</v>
      </c>
      <c r="G4886" s="103">
        <v>1.7871999999999999E-2</v>
      </c>
      <c r="H4886" s="103">
        <v>1.7390000000000003E-2</v>
      </c>
      <c r="I4886" s="103">
        <v>1.7894E-2</v>
      </c>
      <c r="J4886" s="103">
        <v>1.8966E-2</v>
      </c>
      <c r="K4886" s="103">
        <v>2.0240000000000001E-2</v>
      </c>
      <c r="L4886" s="94"/>
    </row>
    <row r="4887" spans="4:12" ht="15.75" customHeight="1" x14ac:dyDescent="0.25">
      <c r="D4887" s="33"/>
      <c r="E4887" s="33"/>
      <c r="F4887" s="81">
        <v>43648</v>
      </c>
      <c r="G4887" s="103">
        <v>1.7613E-2</v>
      </c>
      <c r="H4887" s="103">
        <v>1.7090000000000001E-2</v>
      </c>
      <c r="I4887" s="103">
        <v>1.7434000000000002E-2</v>
      </c>
      <c r="J4887" s="103">
        <v>1.8463E-2</v>
      </c>
      <c r="K4887" s="103">
        <v>1.9740000000000001E-2</v>
      </c>
      <c r="L4887" s="94"/>
    </row>
    <row r="4888" spans="4:12" ht="15.75" customHeight="1" x14ac:dyDescent="0.25">
      <c r="D4888" s="33"/>
      <c r="E4888" s="33"/>
      <c r="F4888" s="81">
        <v>43649</v>
      </c>
      <c r="G4888" s="103">
        <v>1.7596000000000001E-2</v>
      </c>
      <c r="H4888" s="103">
        <v>1.7062000000000001E-2</v>
      </c>
      <c r="I4888" s="103">
        <v>1.7336000000000001E-2</v>
      </c>
      <c r="J4888" s="103">
        <v>1.8319000000000002E-2</v>
      </c>
      <c r="K4888" s="103">
        <v>1.9498000000000001E-2</v>
      </c>
      <c r="L4888" s="94"/>
    </row>
    <row r="4889" spans="4:12" ht="15.75" customHeight="1" x14ac:dyDescent="0.25">
      <c r="D4889" s="33"/>
      <c r="E4889" s="33"/>
      <c r="F4889" s="81">
        <v>43651</v>
      </c>
      <c r="G4889" s="103">
        <v>1.8592999999999998E-2</v>
      </c>
      <c r="H4889" s="103">
        <v>1.8128999999999999E-2</v>
      </c>
      <c r="I4889" s="103">
        <v>1.8308000000000001E-2</v>
      </c>
      <c r="J4889" s="103">
        <v>1.9181999999999998E-2</v>
      </c>
      <c r="K4889" s="103">
        <v>2.0337999999999998E-2</v>
      </c>
      <c r="L4889" s="94"/>
    </row>
    <row r="4890" spans="4:12" ht="15.75" customHeight="1" x14ac:dyDescent="0.25">
      <c r="D4890" s="33"/>
      <c r="E4890" s="33"/>
      <c r="F4890" s="81">
        <v>43654</v>
      </c>
      <c r="G4890" s="103">
        <v>1.89E-2</v>
      </c>
      <c r="H4890" s="103">
        <v>1.8349999999999998E-2</v>
      </c>
      <c r="I4890" s="103">
        <v>1.8556E-2</v>
      </c>
      <c r="J4890" s="103">
        <v>1.9399E-2</v>
      </c>
      <c r="K4890" s="103">
        <v>2.0476000000000001E-2</v>
      </c>
      <c r="L4890" s="94"/>
    </row>
    <row r="4891" spans="4:12" ht="15.75" customHeight="1" x14ac:dyDescent="0.25">
      <c r="D4891" s="33"/>
      <c r="E4891" s="33"/>
      <c r="F4891" s="81">
        <v>43655</v>
      </c>
      <c r="G4891" s="103">
        <v>1.9066E-2</v>
      </c>
      <c r="H4891" s="103">
        <v>1.8571000000000001E-2</v>
      </c>
      <c r="I4891" s="103">
        <v>1.8789E-2</v>
      </c>
      <c r="J4891" s="103">
        <v>1.9592999999999999E-2</v>
      </c>
      <c r="K4891" s="103">
        <v>2.0648E-2</v>
      </c>
      <c r="L4891" s="94"/>
    </row>
    <row r="4892" spans="4:12" ht="15.75" customHeight="1" x14ac:dyDescent="0.25">
      <c r="D4892" s="33"/>
      <c r="E4892" s="33"/>
      <c r="F4892" s="81">
        <v>43656</v>
      </c>
      <c r="G4892" s="103">
        <v>1.8277000000000002E-2</v>
      </c>
      <c r="H4892" s="103">
        <v>1.7984E-2</v>
      </c>
      <c r="I4892" s="103">
        <v>1.8259000000000001E-2</v>
      </c>
      <c r="J4892" s="103">
        <v>1.9303000000000001E-2</v>
      </c>
      <c r="K4892" s="103">
        <v>2.0613000000000003E-2</v>
      </c>
      <c r="L4892" s="94"/>
    </row>
    <row r="4893" spans="4:12" ht="15.75" customHeight="1" x14ac:dyDescent="0.25">
      <c r="D4893" s="33"/>
      <c r="E4893" s="33"/>
      <c r="F4893" s="81">
        <v>43657</v>
      </c>
      <c r="G4893" s="103">
        <v>1.8624999999999999E-2</v>
      </c>
      <c r="H4893" s="103">
        <v>1.8494999999999998E-2</v>
      </c>
      <c r="I4893" s="103">
        <v>1.8923000000000002E-2</v>
      </c>
      <c r="J4893" s="103">
        <v>2.0028999999999998E-2</v>
      </c>
      <c r="K4893" s="103">
        <v>2.1377999999999998E-2</v>
      </c>
      <c r="L4893" s="94"/>
    </row>
    <row r="4894" spans="4:12" ht="15.75" customHeight="1" x14ac:dyDescent="0.25">
      <c r="D4894" s="33"/>
      <c r="E4894" s="33"/>
      <c r="F4894" s="81">
        <v>43658</v>
      </c>
      <c r="G4894" s="103">
        <v>1.8471000000000001E-2</v>
      </c>
      <c r="H4894" s="103">
        <v>1.8252999999999998E-2</v>
      </c>
      <c r="I4894" s="103">
        <v>1.8709E-2</v>
      </c>
      <c r="J4894" s="103">
        <v>1.9835999999999999E-2</v>
      </c>
      <c r="K4894" s="103">
        <v>2.1219000000000002E-2</v>
      </c>
      <c r="L4894" s="94"/>
    </row>
    <row r="4895" spans="4:12" ht="15.75" customHeight="1" x14ac:dyDescent="0.25">
      <c r="D4895" s="33"/>
      <c r="E4895" s="33"/>
      <c r="F4895" s="81">
        <v>43661</v>
      </c>
      <c r="G4895" s="103">
        <v>1.8290000000000001E-2</v>
      </c>
      <c r="H4895" s="103">
        <v>1.8065000000000001E-2</v>
      </c>
      <c r="I4895" s="103">
        <v>1.8444000000000002E-2</v>
      </c>
      <c r="J4895" s="103">
        <v>1.9570000000000001E-2</v>
      </c>
      <c r="K4895" s="103">
        <v>2.0886999999999999E-2</v>
      </c>
      <c r="L4895" s="94"/>
    </row>
    <row r="4896" spans="4:12" ht="15.75" customHeight="1" x14ac:dyDescent="0.25">
      <c r="D4896" s="33"/>
      <c r="E4896" s="33"/>
      <c r="F4896" s="81">
        <v>43662</v>
      </c>
      <c r="G4896" s="103">
        <v>1.8498000000000001E-2</v>
      </c>
      <c r="H4896" s="103">
        <v>1.8308000000000001E-2</v>
      </c>
      <c r="I4896" s="103">
        <v>1.8676999999999999E-2</v>
      </c>
      <c r="J4896" s="103">
        <v>1.9740000000000001E-2</v>
      </c>
      <c r="K4896" s="103">
        <v>2.1026E-2</v>
      </c>
      <c r="L4896" s="94"/>
    </row>
    <row r="4897" spans="4:12" ht="15.75" customHeight="1" x14ac:dyDescent="0.25">
      <c r="D4897" s="33"/>
      <c r="E4897" s="33"/>
      <c r="F4897" s="81">
        <v>43663</v>
      </c>
      <c r="G4897" s="103">
        <v>1.8110999999999999E-2</v>
      </c>
      <c r="H4897" s="103">
        <v>1.7822999999999999E-2</v>
      </c>
      <c r="I4897" s="103">
        <v>1.8128999999999999E-2</v>
      </c>
      <c r="J4897" s="103">
        <v>1.9207999999999999E-2</v>
      </c>
      <c r="K4897" s="103">
        <v>2.0451E-2</v>
      </c>
      <c r="L4897" s="94"/>
    </row>
    <row r="4898" spans="4:12" ht="15.75" customHeight="1" x14ac:dyDescent="0.25">
      <c r="D4898" s="33"/>
      <c r="E4898" s="33"/>
      <c r="F4898" s="81">
        <v>43664</v>
      </c>
      <c r="G4898" s="103">
        <v>1.7559000000000002E-2</v>
      </c>
      <c r="H4898" s="103">
        <v>1.7337999999999999E-2</v>
      </c>
      <c r="I4898" s="103">
        <v>1.7665E-2</v>
      </c>
      <c r="J4898" s="103">
        <v>1.8822000000000002E-2</v>
      </c>
      <c r="K4898" s="103">
        <v>2.0242E-2</v>
      </c>
      <c r="L4898" s="94"/>
    </row>
    <row r="4899" spans="4:12" ht="15.75" customHeight="1" x14ac:dyDescent="0.25">
      <c r="D4899" s="33"/>
      <c r="E4899" s="33"/>
      <c r="F4899" s="81">
        <v>43665</v>
      </c>
      <c r="G4899" s="103">
        <v>1.8183000000000001E-2</v>
      </c>
      <c r="H4899" s="103">
        <v>1.7850999999999999E-2</v>
      </c>
      <c r="I4899" s="103">
        <v>1.8147E-2</v>
      </c>
      <c r="J4899" s="103">
        <v>1.9257E-2</v>
      </c>
      <c r="K4899" s="103">
        <v>2.0552000000000001E-2</v>
      </c>
      <c r="L4899" s="94"/>
    </row>
    <row r="4900" spans="4:12" ht="15.75" customHeight="1" x14ac:dyDescent="0.25">
      <c r="D4900" s="33"/>
      <c r="E4900" s="33"/>
      <c r="F4900" s="81">
        <v>43668</v>
      </c>
      <c r="G4900" s="103">
        <v>1.8123E-2</v>
      </c>
      <c r="H4900" s="103">
        <v>1.7769999999999998E-2</v>
      </c>
      <c r="I4900" s="103">
        <v>1.8030999999999998E-2</v>
      </c>
      <c r="J4900" s="103">
        <v>1.916E-2</v>
      </c>
      <c r="K4900" s="103">
        <v>2.0464000000000003E-2</v>
      </c>
      <c r="L4900" s="94"/>
    </row>
    <row r="4901" spans="4:12" ht="15.75" customHeight="1" x14ac:dyDescent="0.25">
      <c r="D4901" s="33"/>
      <c r="E4901" s="33"/>
      <c r="F4901" s="81">
        <v>43669</v>
      </c>
      <c r="G4901" s="103">
        <v>1.8373999999999998E-2</v>
      </c>
      <c r="H4901" s="103">
        <v>1.8041000000000001E-2</v>
      </c>
      <c r="I4901" s="103">
        <v>1.8331E-2</v>
      </c>
      <c r="J4901" s="103">
        <v>1.9474999999999999E-2</v>
      </c>
      <c r="K4901" s="103">
        <v>2.0812000000000001E-2</v>
      </c>
      <c r="L4901" s="94"/>
    </row>
    <row r="4902" spans="4:12" ht="15.75" customHeight="1" x14ac:dyDescent="0.25">
      <c r="D4902" s="33"/>
      <c r="E4902" s="33"/>
      <c r="F4902" s="81">
        <v>43670</v>
      </c>
      <c r="G4902" s="103">
        <v>1.8179000000000001E-2</v>
      </c>
      <c r="H4902" s="103">
        <v>1.7824E-2</v>
      </c>
      <c r="I4902" s="103">
        <v>1.8098E-2</v>
      </c>
      <c r="J4902" s="103">
        <v>1.916E-2</v>
      </c>
      <c r="K4902" s="103">
        <v>2.0428000000000002E-2</v>
      </c>
      <c r="L4902" s="94"/>
    </row>
    <row r="4903" spans="4:12" ht="15.75" customHeight="1" x14ac:dyDescent="0.25">
      <c r="D4903" s="33"/>
      <c r="E4903" s="33"/>
      <c r="F4903" s="81">
        <v>43671</v>
      </c>
      <c r="G4903" s="103">
        <v>1.8638999999999999E-2</v>
      </c>
      <c r="H4903" s="103">
        <v>1.8314E-2</v>
      </c>
      <c r="I4903" s="103">
        <v>1.8585000000000001E-2</v>
      </c>
      <c r="J4903" s="103">
        <v>1.9547999999999999E-2</v>
      </c>
      <c r="K4903" s="103">
        <v>2.0809999999999999E-2</v>
      </c>
      <c r="L4903" s="94"/>
    </row>
    <row r="4904" spans="4:12" ht="15.75" customHeight="1" x14ac:dyDescent="0.25">
      <c r="D4904" s="33"/>
      <c r="E4904" s="33"/>
      <c r="F4904" s="81">
        <v>43672</v>
      </c>
      <c r="G4904" s="103">
        <v>1.8519000000000001E-2</v>
      </c>
      <c r="H4904" s="103">
        <v>1.8179000000000001E-2</v>
      </c>
      <c r="I4904" s="103">
        <v>1.8468999999999999E-2</v>
      </c>
      <c r="J4904" s="103">
        <v>1.9470000000000001E-2</v>
      </c>
      <c r="K4904" s="103">
        <v>2.0702999999999999E-2</v>
      </c>
      <c r="L4904" s="94"/>
    </row>
    <row r="4905" spans="4:12" ht="15.75" customHeight="1" x14ac:dyDescent="0.25">
      <c r="D4905" s="33"/>
      <c r="E4905" s="33"/>
      <c r="F4905" s="81">
        <v>43675</v>
      </c>
      <c r="G4905" s="103">
        <v>1.8579000000000002E-2</v>
      </c>
      <c r="H4905" s="103">
        <v>1.8207000000000001E-2</v>
      </c>
      <c r="I4905" s="103">
        <v>1.8468999999999999E-2</v>
      </c>
      <c r="J4905" s="103">
        <v>1.9397000000000001E-2</v>
      </c>
      <c r="K4905" s="103">
        <v>2.0649999999999998E-2</v>
      </c>
      <c r="L4905" s="94"/>
    </row>
    <row r="4906" spans="4:12" ht="15.75" customHeight="1" x14ac:dyDescent="0.25">
      <c r="D4906" s="33"/>
      <c r="E4906" s="33"/>
      <c r="F4906" s="81">
        <v>43676</v>
      </c>
      <c r="G4906" s="103">
        <v>1.8459E-2</v>
      </c>
      <c r="H4906" s="103">
        <v>1.8099000000000001E-2</v>
      </c>
      <c r="I4906" s="103">
        <v>1.8420000000000002E-2</v>
      </c>
      <c r="J4906" s="103">
        <v>1.9373000000000001E-2</v>
      </c>
      <c r="K4906" s="103">
        <v>2.0579999999999998E-2</v>
      </c>
      <c r="L4906" s="94"/>
    </row>
    <row r="4907" spans="4:12" ht="15.75" customHeight="1" x14ac:dyDescent="0.25">
      <c r="D4907" s="33"/>
      <c r="E4907" s="33"/>
      <c r="F4907" s="81">
        <v>43677</v>
      </c>
      <c r="G4907" s="103">
        <v>1.8721000000000002E-2</v>
      </c>
      <c r="H4907" s="103">
        <v>1.8263000000000001E-2</v>
      </c>
      <c r="I4907" s="103">
        <v>1.8272E-2</v>
      </c>
      <c r="J4907" s="103">
        <v>1.9133000000000001E-2</v>
      </c>
      <c r="K4907" s="103">
        <v>2.0144000000000002E-2</v>
      </c>
      <c r="L4907" s="94"/>
    </row>
    <row r="4908" spans="4:12" ht="15.75" customHeight="1" x14ac:dyDescent="0.25">
      <c r="D4908" s="33"/>
      <c r="E4908" s="33"/>
      <c r="F4908" s="81">
        <v>43678</v>
      </c>
      <c r="G4908" s="103">
        <v>1.7340000000000001E-2</v>
      </c>
      <c r="H4908" s="103">
        <v>1.6845000000000002E-2</v>
      </c>
      <c r="I4908" s="103">
        <v>1.6829E-2</v>
      </c>
      <c r="J4908" s="103">
        <v>1.7701000000000001E-2</v>
      </c>
      <c r="K4908" s="103">
        <v>1.8935E-2</v>
      </c>
      <c r="L4908" s="94"/>
    </row>
    <row r="4909" spans="4:12" ht="15.75" customHeight="1" x14ac:dyDescent="0.25">
      <c r="D4909" s="33"/>
      <c r="E4909" s="33"/>
      <c r="F4909" s="81">
        <v>43679</v>
      </c>
      <c r="G4909" s="103">
        <v>1.7118000000000001E-2</v>
      </c>
      <c r="H4909" s="103">
        <v>1.6678999999999999E-2</v>
      </c>
      <c r="I4909" s="103">
        <v>1.6582E-2</v>
      </c>
      <c r="J4909" s="103">
        <v>1.7367E-2</v>
      </c>
      <c r="K4909" s="103">
        <v>1.8452E-2</v>
      </c>
      <c r="L4909" s="94"/>
    </row>
    <row r="4910" spans="4:12" ht="15.75" customHeight="1" x14ac:dyDescent="0.25">
      <c r="D4910" s="33"/>
      <c r="E4910" s="33"/>
      <c r="F4910" s="81">
        <v>43682</v>
      </c>
      <c r="G4910" s="103">
        <v>1.5733E-2</v>
      </c>
      <c r="H4910" s="103">
        <v>1.529E-2</v>
      </c>
      <c r="I4910" s="103">
        <v>1.5180000000000001E-2</v>
      </c>
      <c r="J4910" s="103">
        <v>1.6043000000000002E-2</v>
      </c>
      <c r="K4910" s="103">
        <v>1.7075E-2</v>
      </c>
      <c r="L4910" s="94"/>
    </row>
    <row r="4911" spans="4:12" ht="15.75" customHeight="1" x14ac:dyDescent="0.25">
      <c r="D4911" s="33"/>
      <c r="E4911" s="33"/>
      <c r="F4911" s="81">
        <v>43683</v>
      </c>
      <c r="G4911" s="103">
        <v>1.583E-2</v>
      </c>
      <c r="H4911" s="103">
        <v>1.5233000000000002E-2</v>
      </c>
      <c r="I4911" s="103">
        <v>1.5129999999999999E-2</v>
      </c>
      <c r="J4911" s="103">
        <v>1.5972E-2</v>
      </c>
      <c r="K4911" s="103">
        <v>1.7023E-2</v>
      </c>
      <c r="L4911" s="94"/>
    </row>
    <row r="4912" spans="4:12" ht="15.75" customHeight="1" x14ac:dyDescent="0.25">
      <c r="D4912" s="33"/>
      <c r="E4912" s="33"/>
      <c r="F4912" s="81">
        <v>43684</v>
      </c>
      <c r="G4912" s="103">
        <v>1.6069E-2</v>
      </c>
      <c r="H4912" s="103">
        <v>1.5455000000000002E-2</v>
      </c>
      <c r="I4912" s="103">
        <v>1.5502999999999999E-2</v>
      </c>
      <c r="J4912" s="103">
        <v>1.6324000000000002E-2</v>
      </c>
      <c r="K4912" s="103">
        <v>1.7342E-2</v>
      </c>
      <c r="L4912" s="94"/>
    </row>
    <row r="4913" spans="4:12" ht="15.75" customHeight="1" x14ac:dyDescent="0.25">
      <c r="D4913" s="33"/>
      <c r="E4913" s="33"/>
      <c r="F4913" s="81">
        <v>43685</v>
      </c>
      <c r="G4913" s="103">
        <v>1.6188000000000001E-2</v>
      </c>
      <c r="H4913" s="103">
        <v>1.5482000000000001E-2</v>
      </c>
      <c r="I4913" s="103">
        <v>1.5453E-2</v>
      </c>
      <c r="J4913" s="103">
        <v>1.6182000000000002E-2</v>
      </c>
      <c r="K4913" s="103">
        <v>1.7172E-2</v>
      </c>
      <c r="L4913" s="94"/>
    </row>
    <row r="4914" spans="4:12" ht="15.75" customHeight="1" x14ac:dyDescent="0.25">
      <c r="D4914" s="33"/>
      <c r="E4914" s="33"/>
      <c r="F4914" s="81">
        <v>43686</v>
      </c>
      <c r="G4914" s="103">
        <v>1.6466000000000001E-2</v>
      </c>
      <c r="H4914" s="103">
        <v>1.5910000000000001E-2</v>
      </c>
      <c r="I4914" s="103">
        <v>1.5792E-2</v>
      </c>
      <c r="J4914" s="103">
        <v>1.6532999999999999E-2</v>
      </c>
      <c r="K4914" s="103">
        <v>1.7447000000000001E-2</v>
      </c>
      <c r="L4914" s="94"/>
    </row>
    <row r="4915" spans="4:12" ht="15.75" customHeight="1" x14ac:dyDescent="0.25">
      <c r="D4915" s="33"/>
      <c r="E4915" s="33"/>
      <c r="F4915" s="81">
        <v>43689</v>
      </c>
      <c r="G4915" s="103">
        <v>1.5837E-2</v>
      </c>
      <c r="H4915" s="103">
        <v>1.5106999999999999E-2</v>
      </c>
      <c r="I4915" s="103">
        <v>1.4926999999999999E-2</v>
      </c>
      <c r="J4915" s="103">
        <v>1.5636000000000001E-2</v>
      </c>
      <c r="K4915" s="103">
        <v>1.6454E-2</v>
      </c>
      <c r="L4915" s="94"/>
    </row>
    <row r="4916" spans="4:12" ht="15.75" customHeight="1" x14ac:dyDescent="0.25">
      <c r="D4916" s="33"/>
      <c r="E4916" s="33"/>
      <c r="F4916" s="81">
        <v>43690</v>
      </c>
      <c r="G4916" s="103">
        <v>1.6666E-2</v>
      </c>
      <c r="H4916" s="103">
        <v>1.6097999999999998E-2</v>
      </c>
      <c r="I4916" s="103">
        <v>1.584E-2</v>
      </c>
      <c r="J4916" s="103">
        <v>1.6366000000000002E-2</v>
      </c>
      <c r="K4916" s="103">
        <v>1.7035000000000002E-2</v>
      </c>
      <c r="L4916" s="94"/>
    </row>
    <row r="4917" spans="4:12" ht="15.75" customHeight="1" x14ac:dyDescent="0.25">
      <c r="D4917" s="33"/>
      <c r="E4917" s="33"/>
      <c r="F4917" s="81">
        <v>43691</v>
      </c>
      <c r="G4917" s="103">
        <v>1.5771E-2</v>
      </c>
      <c r="H4917" s="103">
        <v>1.5240999999999999E-2</v>
      </c>
      <c r="I4917" s="103">
        <v>1.4892000000000001E-2</v>
      </c>
      <c r="J4917" s="103">
        <v>1.5351999999999999E-2</v>
      </c>
      <c r="K4917" s="103">
        <v>1.5792E-2</v>
      </c>
      <c r="L4917" s="94"/>
    </row>
    <row r="4918" spans="4:12" ht="15.75" customHeight="1" x14ac:dyDescent="0.25">
      <c r="D4918" s="33"/>
      <c r="E4918" s="33"/>
      <c r="F4918" s="81">
        <v>43692</v>
      </c>
      <c r="G4918" s="103">
        <v>1.4957E-2</v>
      </c>
      <c r="H4918" s="103">
        <v>1.4464999999999999E-2</v>
      </c>
      <c r="I4918" s="103">
        <v>1.4239999999999999E-2</v>
      </c>
      <c r="J4918" s="103">
        <v>1.4789000000000002E-2</v>
      </c>
      <c r="K4918" s="103">
        <v>1.5269E-2</v>
      </c>
      <c r="L4918" s="94"/>
    </row>
    <row r="4919" spans="4:12" ht="15.75" customHeight="1" x14ac:dyDescent="0.25">
      <c r="D4919" s="33"/>
      <c r="E4919" s="33"/>
      <c r="F4919" s="81">
        <v>43693</v>
      </c>
      <c r="G4919" s="103">
        <v>1.4763E-2</v>
      </c>
      <c r="H4919" s="103">
        <v>1.4303E-2</v>
      </c>
      <c r="I4919" s="103">
        <v>1.4169000000000001E-2</v>
      </c>
      <c r="J4919" s="103">
        <v>1.4878000000000001E-2</v>
      </c>
      <c r="K4919" s="103">
        <v>1.5538000000000001E-2</v>
      </c>
      <c r="L4919" s="94"/>
    </row>
    <row r="4920" spans="4:12" ht="15.75" customHeight="1" x14ac:dyDescent="0.25">
      <c r="D4920" s="33"/>
      <c r="E4920" s="33"/>
      <c r="F4920" s="81">
        <v>43696</v>
      </c>
      <c r="G4920" s="103">
        <v>1.5453E-2</v>
      </c>
      <c r="H4920" s="103">
        <v>1.4919E-2</v>
      </c>
      <c r="I4920" s="103">
        <v>1.477E-2</v>
      </c>
      <c r="J4920" s="103">
        <v>1.5509999999999999E-2</v>
      </c>
      <c r="K4920" s="103">
        <v>1.6063000000000001E-2</v>
      </c>
      <c r="L4920" s="94"/>
    </row>
    <row r="4921" spans="4:12" ht="15.75" customHeight="1" x14ac:dyDescent="0.25">
      <c r="D4921" s="33"/>
      <c r="E4921" s="33"/>
      <c r="F4921" s="81">
        <v>43697</v>
      </c>
      <c r="G4921" s="103">
        <v>1.5122999999999999E-2</v>
      </c>
      <c r="H4921" s="103">
        <v>1.4435999999999999E-2</v>
      </c>
      <c r="I4921" s="103">
        <v>1.4329000000000001E-2</v>
      </c>
      <c r="J4921" s="103">
        <v>1.4992E-2</v>
      </c>
      <c r="K4921" s="103">
        <v>1.5555000000000001E-2</v>
      </c>
      <c r="L4921" s="94"/>
    </row>
    <row r="4922" spans="4:12" ht="15.75" customHeight="1" x14ac:dyDescent="0.25">
      <c r="D4922" s="33"/>
      <c r="E4922" s="33"/>
      <c r="F4922" s="81">
        <v>43698</v>
      </c>
      <c r="G4922" s="103">
        <v>1.5733E-2</v>
      </c>
      <c r="H4922" s="103">
        <v>1.4999999999999999E-2</v>
      </c>
      <c r="I4922" s="103">
        <v>1.4735E-2</v>
      </c>
      <c r="J4922" s="103">
        <v>1.5343000000000001E-2</v>
      </c>
      <c r="K4922" s="103">
        <v>1.5893000000000001E-2</v>
      </c>
      <c r="L4922" s="94"/>
    </row>
    <row r="4923" spans="4:12" ht="15.75" customHeight="1" x14ac:dyDescent="0.25">
      <c r="D4923" s="33"/>
      <c r="E4923" s="33"/>
      <c r="F4923" s="81">
        <v>43699</v>
      </c>
      <c r="G4923" s="103">
        <v>1.6121E-2</v>
      </c>
      <c r="H4923" s="103">
        <v>1.5323E-2</v>
      </c>
      <c r="I4923" s="103">
        <v>1.5011000000000002E-2</v>
      </c>
      <c r="J4923" s="103">
        <v>1.5601E-2</v>
      </c>
      <c r="K4923" s="103">
        <v>1.6131E-2</v>
      </c>
      <c r="L4923" s="94"/>
    </row>
    <row r="4924" spans="4:12" ht="15.75" customHeight="1" x14ac:dyDescent="0.25">
      <c r="D4924" s="33"/>
      <c r="E4924" s="33"/>
      <c r="F4924" s="81">
        <v>43700</v>
      </c>
      <c r="G4924" s="103">
        <v>1.5331999999999998E-2</v>
      </c>
      <c r="H4924" s="103">
        <v>1.4514000000000001E-2</v>
      </c>
      <c r="I4924" s="103">
        <v>1.4173E-2</v>
      </c>
      <c r="J4924" s="103">
        <v>1.4796999999999999E-2</v>
      </c>
      <c r="K4924" s="103">
        <v>1.5350999999999998E-2</v>
      </c>
      <c r="L4924" s="94"/>
    </row>
    <row r="4925" spans="4:12" ht="15.75" customHeight="1" x14ac:dyDescent="0.25">
      <c r="D4925" s="33"/>
      <c r="E4925" s="33"/>
      <c r="F4925" s="81">
        <v>43703</v>
      </c>
      <c r="G4925" s="103">
        <v>1.5390999999999998E-2</v>
      </c>
      <c r="H4925" s="103">
        <v>1.4567000000000002E-2</v>
      </c>
      <c r="I4925" s="103">
        <v>1.4171E-2</v>
      </c>
      <c r="J4925" s="103">
        <v>1.4772E-2</v>
      </c>
      <c r="K4925" s="103">
        <v>1.5350999999999998E-2</v>
      </c>
      <c r="L4925" s="94"/>
    </row>
    <row r="4926" spans="4:12" ht="15.75" customHeight="1" x14ac:dyDescent="0.25">
      <c r="D4926" s="33"/>
      <c r="E4926" s="33"/>
      <c r="F4926" s="81">
        <v>43704</v>
      </c>
      <c r="G4926" s="103">
        <v>1.5223E-2</v>
      </c>
      <c r="H4926" s="103">
        <v>1.4323999999999998E-2</v>
      </c>
      <c r="I4926" s="103">
        <v>1.3777999999999999E-2</v>
      </c>
      <c r="J4926" s="103">
        <v>1.4301999999999999E-2</v>
      </c>
      <c r="K4926" s="103">
        <v>1.4711E-2</v>
      </c>
      <c r="L4926" s="94"/>
    </row>
    <row r="4927" spans="4:12" ht="15.75" customHeight="1" x14ac:dyDescent="0.25">
      <c r="D4927" s="33"/>
      <c r="E4927" s="33"/>
      <c r="F4927" s="81">
        <v>43705</v>
      </c>
      <c r="G4927" s="103">
        <v>1.4999999999999999E-2</v>
      </c>
      <c r="H4927" s="103">
        <v>1.4161999999999999E-2</v>
      </c>
      <c r="I4927" s="103">
        <v>1.3792E-2</v>
      </c>
      <c r="J4927" s="103">
        <v>1.43E-2</v>
      </c>
      <c r="K4927" s="103">
        <v>1.4794E-2</v>
      </c>
      <c r="L4927" s="94"/>
    </row>
    <row r="4928" spans="4:12" ht="15.75" customHeight="1" x14ac:dyDescent="0.25">
      <c r="D4928" s="33"/>
      <c r="E4928" s="33"/>
      <c r="F4928" s="81">
        <v>43706</v>
      </c>
      <c r="G4928" s="103">
        <v>1.52E-2</v>
      </c>
      <c r="H4928" s="103">
        <v>1.4403999999999998E-2</v>
      </c>
      <c r="I4928" s="103">
        <v>1.3963000000000001E-2</v>
      </c>
      <c r="J4928" s="103">
        <v>1.451E-2</v>
      </c>
      <c r="K4928" s="103">
        <v>1.4945E-2</v>
      </c>
      <c r="L4928" s="94"/>
    </row>
    <row r="4929" spans="4:12" ht="15.75" customHeight="1" x14ac:dyDescent="0.25">
      <c r="D4929" s="33"/>
      <c r="E4929" s="33"/>
      <c r="F4929" s="81">
        <v>43707</v>
      </c>
      <c r="G4929" s="103">
        <v>1.504E-2</v>
      </c>
      <c r="H4929" s="103">
        <v>1.4266000000000001E-2</v>
      </c>
      <c r="I4929" s="103">
        <v>1.3865000000000001E-2</v>
      </c>
      <c r="J4929" s="103">
        <v>1.4504999999999999E-2</v>
      </c>
      <c r="K4929" s="103">
        <v>1.4961E-2</v>
      </c>
      <c r="L4929" s="94"/>
    </row>
    <row r="4930" spans="4:12" ht="15.75" customHeight="1" x14ac:dyDescent="0.25">
      <c r="D4930" s="33"/>
      <c r="E4930" s="33"/>
      <c r="F4930" s="81">
        <v>43711</v>
      </c>
      <c r="G4930" s="103">
        <v>1.452E-2</v>
      </c>
      <c r="H4930" s="103">
        <v>1.3723000000000001E-2</v>
      </c>
      <c r="I4930" s="103">
        <v>1.3295E-2</v>
      </c>
      <c r="J4930" s="103">
        <v>1.3985000000000001E-2</v>
      </c>
      <c r="K4930" s="103">
        <v>1.4573000000000001E-2</v>
      </c>
      <c r="L4930" s="94"/>
    </row>
    <row r="4931" spans="4:12" ht="15.75" customHeight="1" x14ac:dyDescent="0.25">
      <c r="D4931" s="33"/>
      <c r="E4931" s="33"/>
      <c r="F4931" s="81">
        <v>43712</v>
      </c>
      <c r="G4931" s="103">
        <v>1.4319E-2</v>
      </c>
      <c r="H4931" s="103">
        <v>1.3559000000000002E-2</v>
      </c>
      <c r="I4931" s="103">
        <v>1.3182000000000001E-2</v>
      </c>
      <c r="J4931" s="103">
        <v>1.3962E-2</v>
      </c>
      <c r="K4931" s="103">
        <v>1.4657E-2</v>
      </c>
      <c r="L4931" s="94"/>
    </row>
    <row r="4932" spans="4:12" ht="15.75" customHeight="1" x14ac:dyDescent="0.25">
      <c r="D4932" s="33"/>
      <c r="E4932" s="33"/>
      <c r="F4932" s="81">
        <v>43713</v>
      </c>
      <c r="G4932" s="103">
        <v>1.5260000000000001E-2</v>
      </c>
      <c r="H4932" s="103">
        <v>1.4590000000000001E-2</v>
      </c>
      <c r="I4932" s="103">
        <v>1.426E-2</v>
      </c>
      <c r="J4932" s="103">
        <v>1.5026999999999999E-2</v>
      </c>
      <c r="K4932" s="103">
        <v>1.5585999999999999E-2</v>
      </c>
      <c r="L4932" s="94"/>
    </row>
    <row r="4933" spans="4:12" ht="15.75" customHeight="1" x14ac:dyDescent="0.25">
      <c r="D4933" s="33"/>
      <c r="E4933" s="33"/>
      <c r="F4933" s="81">
        <v>43714</v>
      </c>
      <c r="G4933" s="103">
        <v>1.5402000000000001E-2</v>
      </c>
      <c r="H4933" s="103">
        <v>1.478E-2</v>
      </c>
      <c r="I4933" s="103">
        <v>1.4328E-2</v>
      </c>
      <c r="J4933" s="103">
        <v>1.5076000000000001E-2</v>
      </c>
      <c r="K4933" s="103">
        <v>1.5602E-2</v>
      </c>
      <c r="L4933" s="94"/>
    </row>
    <row r="4934" spans="4:12" ht="15.75" customHeight="1" x14ac:dyDescent="0.25">
      <c r="D4934" s="33"/>
      <c r="E4934" s="33"/>
      <c r="F4934" s="81">
        <v>43717</v>
      </c>
      <c r="G4934" s="103">
        <v>1.5928000000000001E-2</v>
      </c>
      <c r="H4934" s="103">
        <v>1.5327E-2</v>
      </c>
      <c r="I4934" s="103">
        <v>1.4986999999999999E-2</v>
      </c>
      <c r="J4934" s="103">
        <v>1.5768999999999998E-2</v>
      </c>
      <c r="K4934" s="103">
        <v>1.6437999999999998E-2</v>
      </c>
      <c r="L4934" s="94"/>
    </row>
    <row r="4935" spans="4:12" ht="15.75" customHeight="1" x14ac:dyDescent="0.25">
      <c r="D4935" s="33"/>
      <c r="E4935" s="33"/>
      <c r="F4935" s="81">
        <v>43718</v>
      </c>
      <c r="G4935" s="103">
        <v>1.6760000000000001E-2</v>
      </c>
      <c r="H4935" s="103">
        <v>1.6233999999999998E-2</v>
      </c>
      <c r="I4935" s="103">
        <v>1.5913E-2</v>
      </c>
      <c r="J4935" s="103">
        <v>1.6706000000000002E-2</v>
      </c>
      <c r="K4935" s="103">
        <v>1.7316000000000002E-2</v>
      </c>
      <c r="L4935" s="94"/>
    </row>
    <row r="4936" spans="4:12" ht="15.75" customHeight="1" x14ac:dyDescent="0.25">
      <c r="D4936" s="33"/>
      <c r="E4936" s="33"/>
      <c r="F4936" s="81">
        <v>43719</v>
      </c>
      <c r="G4936" s="103">
        <v>1.6742E-2</v>
      </c>
      <c r="H4936" s="103">
        <v>1.6126000000000001E-2</v>
      </c>
      <c r="I4936" s="103">
        <v>1.5931999999999998E-2</v>
      </c>
      <c r="J4936" s="103">
        <v>1.6730999999999999E-2</v>
      </c>
      <c r="K4936" s="103">
        <v>1.7384999999999998E-2</v>
      </c>
      <c r="L4936" s="94"/>
    </row>
    <row r="4937" spans="4:12" ht="15.75" customHeight="1" x14ac:dyDescent="0.25">
      <c r="D4937" s="33"/>
      <c r="E4937" s="33"/>
      <c r="F4937" s="81">
        <v>43720</v>
      </c>
      <c r="G4937" s="103">
        <v>1.7191999999999999E-2</v>
      </c>
      <c r="H4937" s="103">
        <v>1.6583000000000001E-2</v>
      </c>
      <c r="I4937" s="103">
        <v>1.6348999999999999E-2</v>
      </c>
      <c r="J4937" s="103">
        <v>1.7045999999999999E-2</v>
      </c>
      <c r="K4937" s="103">
        <v>1.7715000000000002E-2</v>
      </c>
      <c r="L4937" s="94"/>
    </row>
    <row r="4938" spans="4:12" ht="15.75" customHeight="1" x14ac:dyDescent="0.25">
      <c r="D4938" s="33"/>
      <c r="E4938" s="33"/>
      <c r="F4938" s="81">
        <v>43721</v>
      </c>
      <c r="G4938" s="103">
        <v>1.7999000000000001E-2</v>
      </c>
      <c r="H4938" s="103">
        <v>1.7579999999999998E-2</v>
      </c>
      <c r="I4938" s="103">
        <v>1.7506999999999998E-2</v>
      </c>
      <c r="J4938" s="103">
        <v>1.8314999999999998E-2</v>
      </c>
      <c r="K4938" s="103">
        <v>1.8957999999999999E-2</v>
      </c>
      <c r="L4938" s="94"/>
    </row>
    <row r="4939" spans="4:12" ht="15.75" customHeight="1" x14ac:dyDescent="0.25">
      <c r="D4939" s="33"/>
      <c r="E4939" s="33"/>
      <c r="F4939" s="81">
        <v>43724</v>
      </c>
      <c r="G4939" s="103">
        <v>1.7593000000000001E-2</v>
      </c>
      <c r="H4939" s="103">
        <v>1.7177000000000001E-2</v>
      </c>
      <c r="I4939" s="103">
        <v>1.6990999999999999E-2</v>
      </c>
      <c r="J4939" s="103">
        <v>1.7804E-2</v>
      </c>
      <c r="K4939" s="103">
        <v>1.8467000000000001E-2</v>
      </c>
      <c r="L4939" s="94"/>
    </row>
    <row r="4940" spans="4:12" ht="15.75" customHeight="1" x14ac:dyDescent="0.25">
      <c r="D4940" s="33"/>
      <c r="E4940" s="33"/>
      <c r="F4940" s="81">
        <v>43725</v>
      </c>
      <c r="G4940" s="103">
        <v>1.7247999999999999E-2</v>
      </c>
      <c r="H4940" s="103">
        <v>1.6801E-2</v>
      </c>
      <c r="I4940" s="103">
        <v>1.6576E-2</v>
      </c>
      <c r="J4940" s="103">
        <v>1.7416000000000001E-2</v>
      </c>
      <c r="K4940" s="103">
        <v>1.8012999999999998E-2</v>
      </c>
      <c r="L4940" s="94"/>
    </row>
    <row r="4941" spans="4:12" ht="15.75" customHeight="1" x14ac:dyDescent="0.25">
      <c r="D4941" s="33"/>
      <c r="E4941" s="33"/>
      <c r="F4941" s="81">
        <v>43726</v>
      </c>
      <c r="G4941" s="103">
        <v>1.7621000000000001E-2</v>
      </c>
      <c r="H4941" s="103">
        <v>1.7045999999999999E-2</v>
      </c>
      <c r="I4941" s="103">
        <v>1.6761999999999999E-2</v>
      </c>
      <c r="J4941" s="103">
        <v>1.7538999999999999E-2</v>
      </c>
      <c r="K4941" s="103">
        <v>1.7961000000000001E-2</v>
      </c>
      <c r="L4941" s="94"/>
    </row>
    <row r="4942" spans="4:12" ht="15.75" customHeight="1" x14ac:dyDescent="0.25">
      <c r="D4942" s="33"/>
      <c r="E4942" s="33"/>
      <c r="F4942" s="81">
        <v>43727</v>
      </c>
      <c r="G4942" s="103">
        <v>1.7378000000000001E-2</v>
      </c>
      <c r="H4942" s="103">
        <v>1.6857999999999998E-2</v>
      </c>
      <c r="I4942" s="103">
        <v>1.6597000000000001E-2</v>
      </c>
      <c r="J4942" s="103">
        <v>1.7322000000000001E-2</v>
      </c>
      <c r="K4942" s="103">
        <v>1.7840000000000002E-2</v>
      </c>
      <c r="L4942" s="94"/>
    </row>
    <row r="4943" spans="4:12" ht="15.75" customHeight="1" x14ac:dyDescent="0.25">
      <c r="D4943" s="33"/>
      <c r="E4943" s="33"/>
      <c r="F4943" s="81">
        <v>43728</v>
      </c>
      <c r="G4943" s="103">
        <v>1.6830000000000001E-2</v>
      </c>
      <c r="H4943" s="103">
        <v>1.6160000000000001E-2</v>
      </c>
      <c r="I4943" s="103">
        <v>1.6002000000000002E-2</v>
      </c>
      <c r="J4943" s="103">
        <v>1.6695000000000002E-2</v>
      </c>
      <c r="K4943" s="103">
        <v>1.7215000000000001E-2</v>
      </c>
      <c r="L4943" s="94"/>
    </row>
    <row r="4944" spans="4:12" ht="15.75" customHeight="1" x14ac:dyDescent="0.25">
      <c r="D4944" s="33"/>
      <c r="E4944" s="33"/>
      <c r="F4944" s="81">
        <v>43731</v>
      </c>
      <c r="G4944" s="103">
        <v>1.6812000000000001E-2</v>
      </c>
      <c r="H4944" s="103">
        <v>1.6161000000000002E-2</v>
      </c>
      <c r="I4944" s="103">
        <v>1.6021000000000001E-2</v>
      </c>
      <c r="J4944" s="103">
        <v>1.6648E-2</v>
      </c>
      <c r="K4944" s="103">
        <v>1.7266999999999998E-2</v>
      </c>
      <c r="L4944" s="94"/>
    </row>
    <row r="4945" spans="4:12" ht="15.75" customHeight="1" x14ac:dyDescent="0.25">
      <c r="D4945" s="33"/>
      <c r="E4945" s="33"/>
      <c r="F4945" s="81">
        <v>43732</v>
      </c>
      <c r="G4945" s="103">
        <v>1.6256E-2</v>
      </c>
      <c r="H4945" s="103">
        <v>1.5485000000000001E-2</v>
      </c>
      <c r="I4945" s="103">
        <v>1.5273000000000002E-2</v>
      </c>
      <c r="J4945" s="103">
        <v>1.5875999999999998E-2</v>
      </c>
      <c r="K4945" s="103">
        <v>1.6455999999999998E-2</v>
      </c>
      <c r="L4945" s="94"/>
    </row>
    <row r="4946" spans="4:12" ht="15.75" customHeight="1" x14ac:dyDescent="0.25">
      <c r="D4946" s="33"/>
      <c r="E4946" s="33"/>
      <c r="F4946" s="81">
        <v>43733</v>
      </c>
      <c r="G4946" s="103">
        <v>1.6795000000000001E-2</v>
      </c>
      <c r="H4946" s="103">
        <v>1.6163E-2</v>
      </c>
      <c r="I4946" s="103">
        <v>1.6073999999999998E-2</v>
      </c>
      <c r="J4946" s="103">
        <v>1.6722999999999998E-2</v>
      </c>
      <c r="K4946" s="103">
        <v>1.7372000000000002E-2</v>
      </c>
      <c r="L4946" s="94"/>
    </row>
    <row r="4947" spans="4:12" ht="15.75" customHeight="1" x14ac:dyDescent="0.25">
      <c r="D4947" s="33"/>
      <c r="E4947" s="33"/>
      <c r="F4947" s="81">
        <v>43734</v>
      </c>
      <c r="G4947" s="103">
        <v>1.6555E-2</v>
      </c>
      <c r="H4947" s="103">
        <v>1.5919000000000003E-2</v>
      </c>
      <c r="I4947" s="103">
        <v>1.5799000000000001E-2</v>
      </c>
      <c r="J4947" s="103">
        <v>1.6336E-2</v>
      </c>
      <c r="K4947" s="103">
        <v>1.6920999999999999E-2</v>
      </c>
      <c r="L4947" s="94"/>
    </row>
    <row r="4948" spans="4:12" ht="15.75" customHeight="1" x14ac:dyDescent="0.25">
      <c r="D4948" s="33"/>
      <c r="E4948" s="33"/>
      <c r="F4948" s="81">
        <v>43735</v>
      </c>
      <c r="G4948" s="103">
        <v>1.6315E-2</v>
      </c>
      <c r="H4948" s="103">
        <v>1.5731999999999999E-2</v>
      </c>
      <c r="I4948" s="103">
        <v>1.562E-2</v>
      </c>
      <c r="J4948" s="103">
        <v>1.6226000000000001E-2</v>
      </c>
      <c r="K4948" s="103">
        <v>1.6801E-2</v>
      </c>
      <c r="L4948" s="94"/>
    </row>
    <row r="4949" spans="4:12" ht="15.75" customHeight="1" x14ac:dyDescent="0.25">
      <c r="D4949" s="33"/>
      <c r="E4949" s="33"/>
      <c r="F4949" s="81">
        <v>43738</v>
      </c>
      <c r="G4949" s="103">
        <v>1.6216999999999999E-2</v>
      </c>
      <c r="H4949" s="103">
        <v>1.5596E-2</v>
      </c>
      <c r="I4949" s="103">
        <v>1.5440000000000001E-2</v>
      </c>
      <c r="J4949" s="103">
        <v>1.6131E-2</v>
      </c>
      <c r="K4949" s="103">
        <v>1.6646000000000001E-2</v>
      </c>
      <c r="L4949" s="94"/>
    </row>
    <row r="4950" spans="4:12" ht="15.75" customHeight="1" x14ac:dyDescent="0.25">
      <c r="D4950" s="33"/>
      <c r="E4950" s="33"/>
      <c r="F4950" s="81">
        <v>43739</v>
      </c>
      <c r="G4950" s="103">
        <v>1.5459000000000001E-2</v>
      </c>
      <c r="H4950" s="103">
        <v>1.4918000000000001E-2</v>
      </c>
      <c r="I4950" s="103">
        <v>1.4902E-2</v>
      </c>
      <c r="J4950" s="103">
        <v>1.5705E-2</v>
      </c>
      <c r="K4950" s="103">
        <v>1.6352999999999999E-2</v>
      </c>
      <c r="L4950" s="94"/>
    </row>
    <row r="4951" spans="4:12" ht="15.75" customHeight="1" x14ac:dyDescent="0.25">
      <c r="D4951" s="33"/>
      <c r="E4951" s="33"/>
      <c r="F4951" s="81">
        <v>43740</v>
      </c>
      <c r="G4951" s="103">
        <v>1.478E-2</v>
      </c>
      <c r="H4951" s="103">
        <v>1.4320999999999999E-2</v>
      </c>
      <c r="I4951" s="103">
        <v>1.4316000000000001E-2</v>
      </c>
      <c r="J4951" s="103">
        <v>1.5233000000000002E-2</v>
      </c>
      <c r="K4951" s="103">
        <v>1.5991999999999999E-2</v>
      </c>
      <c r="L4951" s="94"/>
    </row>
    <row r="4952" spans="4:12" ht="15.75" customHeight="1" x14ac:dyDescent="0.25">
      <c r="D4952" s="33"/>
      <c r="E4952" s="33"/>
      <c r="F4952" s="81">
        <v>43741</v>
      </c>
      <c r="G4952" s="103">
        <v>1.3900999999999998E-2</v>
      </c>
      <c r="H4952" s="103">
        <v>1.3453E-2</v>
      </c>
      <c r="I4952" s="103">
        <v>1.3472999999999999E-2</v>
      </c>
      <c r="J4952" s="103">
        <v>1.4480999999999999E-2</v>
      </c>
      <c r="K4952" s="103">
        <v>1.5341E-2</v>
      </c>
      <c r="L4952" s="94"/>
    </row>
    <row r="4953" spans="4:12" ht="15.75" customHeight="1" x14ac:dyDescent="0.25">
      <c r="D4953" s="33"/>
      <c r="E4953" s="33"/>
      <c r="F4953" s="81">
        <v>43742</v>
      </c>
      <c r="G4953" s="103">
        <v>1.4036E-2</v>
      </c>
      <c r="H4953" s="103">
        <v>1.3585E-2</v>
      </c>
      <c r="I4953" s="103">
        <v>1.3469999999999999E-2</v>
      </c>
      <c r="J4953" s="103">
        <v>1.4432E-2</v>
      </c>
      <c r="K4953" s="103">
        <v>1.529E-2</v>
      </c>
      <c r="L4953" s="94"/>
    </row>
    <row r="4954" spans="4:12" ht="15.75" customHeight="1" x14ac:dyDescent="0.25">
      <c r="D4954" s="33"/>
      <c r="E4954" s="33"/>
      <c r="F4954" s="81">
        <v>43745</v>
      </c>
      <c r="G4954" s="103">
        <v>1.4617E-2</v>
      </c>
      <c r="H4954" s="103">
        <v>1.4127000000000001E-2</v>
      </c>
      <c r="I4954" s="103">
        <v>1.3908E-2</v>
      </c>
      <c r="J4954" s="103">
        <v>1.4760000000000001E-2</v>
      </c>
      <c r="K4954" s="103">
        <v>1.558E-2</v>
      </c>
      <c r="L4954" s="94"/>
    </row>
    <row r="4955" spans="4:12" ht="15.75" customHeight="1" x14ac:dyDescent="0.25">
      <c r="D4955" s="33"/>
      <c r="E4955" s="33"/>
      <c r="F4955" s="81">
        <v>43746</v>
      </c>
      <c r="G4955" s="103">
        <v>1.4194E-2</v>
      </c>
      <c r="H4955" s="103">
        <v>1.3691E-2</v>
      </c>
      <c r="I4955" s="103">
        <v>1.3517E-2</v>
      </c>
      <c r="J4955" s="103">
        <v>1.4407000000000001E-2</v>
      </c>
      <c r="K4955" s="103">
        <v>1.5288999999999999E-2</v>
      </c>
      <c r="L4955" s="94"/>
    </row>
    <row r="4956" spans="4:12" ht="15.75" customHeight="1" x14ac:dyDescent="0.25">
      <c r="D4956" s="33"/>
      <c r="E4956" s="33"/>
      <c r="F4956" s="81">
        <v>43747</v>
      </c>
      <c r="G4956" s="103">
        <v>1.4657E-2</v>
      </c>
      <c r="H4956" s="103">
        <v>1.4256999999999999E-2</v>
      </c>
      <c r="I4956" s="103">
        <v>1.4036999999999999E-2</v>
      </c>
      <c r="J4956" s="103">
        <v>1.4924E-2</v>
      </c>
      <c r="K4956" s="103">
        <v>1.5835999999999999E-2</v>
      </c>
      <c r="L4956" s="94"/>
    </row>
    <row r="4957" spans="4:12" ht="15.75" customHeight="1" x14ac:dyDescent="0.25">
      <c r="D4957" s="33"/>
      <c r="E4957" s="33"/>
      <c r="F4957" s="81">
        <v>43748</v>
      </c>
      <c r="G4957" s="103">
        <v>1.5424E-2</v>
      </c>
      <c r="H4957" s="103">
        <v>1.5033000000000001E-2</v>
      </c>
      <c r="I4957" s="103">
        <v>1.4884999999999999E-2</v>
      </c>
      <c r="J4957" s="103">
        <v>1.5774999999999997E-2</v>
      </c>
      <c r="K4957" s="103">
        <v>1.6680999999999998E-2</v>
      </c>
      <c r="L4957" s="94"/>
    </row>
    <row r="4958" spans="4:12" ht="15.75" customHeight="1" x14ac:dyDescent="0.25">
      <c r="D4958" s="33"/>
      <c r="E4958" s="33"/>
      <c r="F4958" s="81">
        <v>43749</v>
      </c>
      <c r="G4958" s="103">
        <v>1.5913999999999998E-2</v>
      </c>
      <c r="H4958" s="103">
        <v>1.5650000000000001E-2</v>
      </c>
      <c r="I4958" s="103">
        <v>1.5542E-2</v>
      </c>
      <c r="J4958" s="103">
        <v>1.6417000000000001E-2</v>
      </c>
      <c r="K4958" s="103">
        <v>1.729E-2</v>
      </c>
      <c r="L4958" s="94"/>
    </row>
    <row r="4959" spans="4:12" ht="15.75" customHeight="1" x14ac:dyDescent="0.25">
      <c r="D4959" s="33"/>
      <c r="E4959" s="33"/>
      <c r="F4959" s="81">
        <v>43753</v>
      </c>
      <c r="G4959" s="103">
        <v>1.618E-2</v>
      </c>
      <c r="H4959" s="103">
        <v>1.5973999999999999E-2</v>
      </c>
      <c r="I4959" s="103">
        <v>1.5970999999999999E-2</v>
      </c>
      <c r="J4959" s="103">
        <v>1.6822999999999998E-2</v>
      </c>
      <c r="K4959" s="103">
        <v>1.771E-2</v>
      </c>
      <c r="L4959" s="94"/>
    </row>
    <row r="4960" spans="4:12" ht="15.75" customHeight="1" x14ac:dyDescent="0.25">
      <c r="D4960" s="33"/>
      <c r="E4960" s="33"/>
      <c r="F4960" s="81">
        <v>43754</v>
      </c>
      <c r="G4960" s="103">
        <v>1.5834999999999998E-2</v>
      </c>
      <c r="H4960" s="103">
        <v>1.5626000000000001E-2</v>
      </c>
      <c r="I4960" s="103">
        <v>1.5608E-2</v>
      </c>
      <c r="J4960" s="103">
        <v>1.6463999999999999E-2</v>
      </c>
      <c r="K4960" s="103">
        <v>1.7395000000000001E-2</v>
      </c>
      <c r="L4960" s="94"/>
    </row>
    <row r="4961" spans="4:12" ht="15.75" customHeight="1" x14ac:dyDescent="0.25">
      <c r="D4961" s="33"/>
      <c r="E4961" s="33"/>
      <c r="F4961" s="81">
        <v>43755</v>
      </c>
      <c r="G4961" s="103">
        <v>1.5998999999999999E-2</v>
      </c>
      <c r="H4961" s="103">
        <v>1.5762999999999999E-2</v>
      </c>
      <c r="I4961" s="103">
        <v>1.5757E-2</v>
      </c>
      <c r="J4961" s="103">
        <v>1.6632000000000001E-2</v>
      </c>
      <c r="K4961" s="103">
        <v>1.7517999999999999E-2</v>
      </c>
      <c r="L4961" s="94"/>
    </row>
    <row r="4962" spans="4:12" ht="15.75" customHeight="1" x14ac:dyDescent="0.25">
      <c r="D4962" s="33"/>
      <c r="E4962" s="33"/>
      <c r="F4962" s="81">
        <v>43756</v>
      </c>
      <c r="G4962" s="103">
        <v>1.5736E-2</v>
      </c>
      <c r="H4962" s="103">
        <v>1.5552E-2</v>
      </c>
      <c r="I4962" s="103">
        <v>1.5674999999999998E-2</v>
      </c>
      <c r="J4962" s="103">
        <v>1.6559999999999998E-2</v>
      </c>
      <c r="K4962" s="103">
        <v>1.7536E-2</v>
      </c>
      <c r="L4962" s="94"/>
    </row>
    <row r="4963" spans="4:12" ht="15.75" customHeight="1" x14ac:dyDescent="0.25">
      <c r="D4963" s="33"/>
      <c r="E4963" s="33"/>
      <c r="F4963" s="81">
        <v>43759</v>
      </c>
      <c r="G4963" s="103">
        <v>1.6209999999999999E-2</v>
      </c>
      <c r="H4963" s="103">
        <v>1.6012999999999999E-2</v>
      </c>
      <c r="I4963" s="103">
        <v>1.6105999999999999E-2</v>
      </c>
      <c r="J4963" s="103">
        <v>1.704E-2</v>
      </c>
      <c r="K4963" s="103">
        <v>1.7992999999999999E-2</v>
      </c>
      <c r="L4963" s="94"/>
    </row>
    <row r="4964" spans="4:12" ht="15.75" customHeight="1" x14ac:dyDescent="0.25">
      <c r="D4964" s="33"/>
      <c r="E4964" s="33"/>
      <c r="F4964" s="81">
        <v>43760</v>
      </c>
      <c r="G4964" s="103">
        <v>1.5944E-2</v>
      </c>
      <c r="H4964" s="103">
        <v>1.5798E-2</v>
      </c>
      <c r="I4964" s="103">
        <v>1.5858000000000001E-2</v>
      </c>
      <c r="J4964" s="103">
        <v>1.668E-2</v>
      </c>
      <c r="K4964" s="103">
        <v>1.7606999999999998E-2</v>
      </c>
      <c r="L4964" s="94"/>
    </row>
    <row r="4965" spans="4:12" ht="15.75" customHeight="1" x14ac:dyDescent="0.25">
      <c r="D4965" s="33"/>
      <c r="E4965" s="33"/>
      <c r="F4965" s="81">
        <v>43761</v>
      </c>
      <c r="G4965" s="103">
        <v>1.5817000000000001E-2</v>
      </c>
      <c r="H4965" s="103">
        <v>1.5800000000000002E-2</v>
      </c>
      <c r="I4965" s="103">
        <v>1.5907999999999999E-2</v>
      </c>
      <c r="J4965" s="103">
        <v>1.6777E-2</v>
      </c>
      <c r="K4965" s="103">
        <v>1.7642000000000001E-2</v>
      </c>
      <c r="L4965" s="94"/>
    </row>
    <row r="4966" spans="4:12" ht="15.75" customHeight="1" x14ac:dyDescent="0.25">
      <c r="D4966" s="33"/>
      <c r="E4966" s="33"/>
      <c r="F4966" s="81">
        <v>43762</v>
      </c>
      <c r="G4966" s="103">
        <v>1.5776999999999999E-2</v>
      </c>
      <c r="H4966" s="103">
        <v>1.5774999999999997E-2</v>
      </c>
      <c r="I4966" s="103">
        <v>1.5831999999999999E-2</v>
      </c>
      <c r="J4966" s="103">
        <v>1.6753000000000001E-2</v>
      </c>
      <c r="K4966" s="103">
        <v>1.7659999999999999E-2</v>
      </c>
      <c r="L4966" s="94"/>
    </row>
    <row r="4967" spans="4:12" ht="15.75" customHeight="1" x14ac:dyDescent="0.25">
      <c r="D4967" s="33"/>
      <c r="E4967" s="33"/>
      <c r="F4967" s="81">
        <v>43763</v>
      </c>
      <c r="G4967" s="103">
        <v>1.6175999999999999E-2</v>
      </c>
      <c r="H4967" s="103">
        <v>1.6133999999999999E-2</v>
      </c>
      <c r="I4967" s="103">
        <v>1.6191999999999998E-2</v>
      </c>
      <c r="J4967" s="103">
        <v>1.7058E-2</v>
      </c>
      <c r="K4967" s="103">
        <v>1.7943000000000001E-2</v>
      </c>
      <c r="L4967" s="94"/>
    </row>
    <row r="4968" spans="4:12" ht="15.75" customHeight="1" x14ac:dyDescent="0.25">
      <c r="D4968" s="33"/>
      <c r="E4968" s="33"/>
      <c r="F4968" s="81">
        <v>43766</v>
      </c>
      <c r="G4968" s="103">
        <v>1.6434999999999998E-2</v>
      </c>
      <c r="H4968" s="103">
        <v>1.6463000000000002E-2</v>
      </c>
      <c r="I4968" s="103">
        <v>1.6618000000000001E-2</v>
      </c>
      <c r="J4968" s="103">
        <v>1.7488E-2</v>
      </c>
      <c r="K4968" s="103">
        <v>1.8420000000000002E-2</v>
      </c>
      <c r="L4968" s="94"/>
    </row>
    <row r="4969" spans="4:12" ht="15.75" customHeight="1" x14ac:dyDescent="0.25">
      <c r="D4969" s="33"/>
      <c r="E4969" s="33"/>
      <c r="F4969" s="81">
        <v>43767</v>
      </c>
      <c r="G4969" s="103">
        <v>1.6414999999999999E-2</v>
      </c>
      <c r="H4969" s="103">
        <v>1.6492E-2</v>
      </c>
      <c r="I4969" s="103">
        <v>1.6618000000000001E-2</v>
      </c>
      <c r="J4969" s="103">
        <v>1.7464E-2</v>
      </c>
      <c r="K4969" s="103">
        <v>1.8384999999999999E-2</v>
      </c>
      <c r="L4969" s="94"/>
    </row>
    <row r="4970" spans="4:12" ht="15.75" customHeight="1" x14ac:dyDescent="0.25">
      <c r="D4970" s="33"/>
      <c r="E4970" s="33"/>
      <c r="F4970" s="81">
        <v>43768</v>
      </c>
      <c r="G4970" s="103">
        <v>1.5976000000000001E-2</v>
      </c>
      <c r="H4970" s="103">
        <v>1.5949000000000001E-2</v>
      </c>
      <c r="I4970" s="103">
        <v>1.6061000000000002E-2</v>
      </c>
      <c r="J4970" s="103">
        <v>1.6843999999999998E-2</v>
      </c>
      <c r="K4970" s="103">
        <v>1.7715000000000002E-2</v>
      </c>
      <c r="L4970" s="94"/>
    </row>
    <row r="4971" spans="4:12" ht="15.75" customHeight="1" x14ac:dyDescent="0.25">
      <c r="D4971" s="33"/>
      <c r="E4971" s="33"/>
      <c r="F4971" s="81">
        <v>43769</v>
      </c>
      <c r="G4971" s="103">
        <v>1.5239000000000001E-2</v>
      </c>
      <c r="H4971" s="103">
        <v>1.5161000000000001E-2</v>
      </c>
      <c r="I4971" s="103">
        <v>1.5195E-2</v>
      </c>
      <c r="J4971" s="103">
        <v>1.6036999999999999E-2</v>
      </c>
      <c r="K4971" s="103">
        <v>1.6910000000000001E-2</v>
      </c>
      <c r="L4971" s="94"/>
    </row>
    <row r="4972" spans="4:12" ht="15.75" customHeight="1" x14ac:dyDescent="0.25">
      <c r="D4972" s="33"/>
      <c r="E4972" s="33"/>
      <c r="F4972" s="81">
        <v>43770</v>
      </c>
      <c r="G4972" s="103">
        <v>1.5520000000000001E-2</v>
      </c>
      <c r="H4972" s="103">
        <v>1.5438E-2</v>
      </c>
      <c r="I4972" s="103">
        <v>1.5424E-2</v>
      </c>
      <c r="J4972" s="103">
        <v>1.6274E-2</v>
      </c>
      <c r="K4972" s="103">
        <v>1.7103E-2</v>
      </c>
      <c r="L4972" s="94"/>
    </row>
    <row r="4973" spans="4:12" ht="15.75" customHeight="1" x14ac:dyDescent="0.25">
      <c r="D4973" s="33"/>
      <c r="E4973" s="33"/>
      <c r="F4973" s="81">
        <v>43773</v>
      </c>
      <c r="G4973" s="103">
        <v>1.5821999999999999E-2</v>
      </c>
      <c r="H4973" s="103">
        <v>1.5876999999999999E-2</v>
      </c>
      <c r="I4973" s="103">
        <v>1.5931999999999998E-2</v>
      </c>
      <c r="J4973" s="103">
        <v>1.6845000000000002E-2</v>
      </c>
      <c r="K4973" s="103">
        <v>1.7769999999999998E-2</v>
      </c>
      <c r="L4973" s="94"/>
    </row>
    <row r="4974" spans="4:12" ht="15.75" customHeight="1" x14ac:dyDescent="0.25">
      <c r="D4974" s="33"/>
      <c r="E4974" s="33"/>
      <c r="F4974" s="81">
        <v>43774</v>
      </c>
      <c r="G4974" s="103">
        <v>1.6244999999999999E-2</v>
      </c>
      <c r="H4974" s="103">
        <v>1.6372000000000001E-2</v>
      </c>
      <c r="I4974" s="103">
        <v>1.6639999999999999E-2</v>
      </c>
      <c r="J4974" s="103">
        <v>1.7683000000000001E-2</v>
      </c>
      <c r="K4974" s="103">
        <v>1.8584E-2</v>
      </c>
      <c r="L4974" s="94"/>
    </row>
    <row r="4975" spans="4:12" ht="15.75" customHeight="1" x14ac:dyDescent="0.25">
      <c r="D4975" s="33"/>
      <c r="E4975" s="33"/>
      <c r="F4975" s="81">
        <v>43775</v>
      </c>
      <c r="G4975" s="103">
        <v>1.6086E-2</v>
      </c>
      <c r="H4975" s="103">
        <v>1.6116999999999999E-2</v>
      </c>
      <c r="I4975" s="103">
        <v>1.6310999999999999E-2</v>
      </c>
      <c r="J4975" s="103">
        <v>1.7346999999999998E-2</v>
      </c>
      <c r="K4975" s="103">
        <v>1.8283000000000001E-2</v>
      </c>
      <c r="L4975" s="94"/>
    </row>
    <row r="4976" spans="4:12" ht="15.75" customHeight="1" x14ac:dyDescent="0.25">
      <c r="D4976" s="33"/>
      <c r="E4976" s="33"/>
      <c r="F4976" s="81">
        <v>43776</v>
      </c>
      <c r="G4976" s="103">
        <v>1.6671999999999999E-2</v>
      </c>
      <c r="H4976" s="103">
        <v>1.6889000000000001E-2</v>
      </c>
      <c r="I4976" s="103">
        <v>1.7301999999999998E-2</v>
      </c>
      <c r="J4976" s="103">
        <v>1.8334E-2</v>
      </c>
      <c r="K4976" s="103">
        <v>1.9172999999999999E-2</v>
      </c>
      <c r="L4976" s="94"/>
    </row>
    <row r="4977" spans="4:12" ht="15.75" customHeight="1" x14ac:dyDescent="0.25">
      <c r="D4977" s="33"/>
      <c r="E4977" s="33"/>
      <c r="F4977" s="81">
        <v>43777</v>
      </c>
      <c r="G4977" s="103">
        <v>1.6742E-2</v>
      </c>
      <c r="H4977" s="103">
        <v>1.7025999999999999E-2</v>
      </c>
      <c r="I4977" s="103">
        <v>1.7455999999999999E-2</v>
      </c>
      <c r="J4977" s="103">
        <v>1.8579000000000002E-2</v>
      </c>
      <c r="K4977" s="103">
        <v>1.9417E-2</v>
      </c>
      <c r="L4977" s="94"/>
    </row>
    <row r="4978" spans="4:12" ht="15.75" customHeight="1" x14ac:dyDescent="0.25">
      <c r="D4978" s="33"/>
      <c r="E4978" s="33"/>
      <c r="F4978" s="81">
        <v>43781</v>
      </c>
      <c r="G4978" s="103">
        <v>1.6623000000000002E-2</v>
      </c>
      <c r="H4978" s="103">
        <v>1.6919E-2</v>
      </c>
      <c r="I4978" s="103">
        <v>1.7391E-2</v>
      </c>
      <c r="J4978" s="103">
        <v>1.8459E-2</v>
      </c>
      <c r="K4978" s="103">
        <v>1.9347E-2</v>
      </c>
      <c r="L4978" s="94"/>
    </row>
    <row r="4979" spans="4:12" ht="15.75" customHeight="1" x14ac:dyDescent="0.25">
      <c r="D4979" s="33"/>
      <c r="E4979" s="33"/>
      <c r="F4979" s="81">
        <v>43782</v>
      </c>
      <c r="G4979" s="103">
        <v>1.636E-2</v>
      </c>
      <c r="H4979" s="103">
        <v>1.6544E-2</v>
      </c>
      <c r="I4979" s="103">
        <v>1.6910999999999999E-2</v>
      </c>
      <c r="J4979" s="103">
        <v>1.7951999999999999E-2</v>
      </c>
      <c r="K4979" s="103">
        <v>1.8859999999999998E-2</v>
      </c>
      <c r="L4979" s="94"/>
    </row>
    <row r="4980" spans="4:12" ht="15.75" customHeight="1" x14ac:dyDescent="0.25">
      <c r="D4980" s="33"/>
      <c r="E4980" s="33"/>
      <c r="F4980" s="81">
        <v>43783</v>
      </c>
      <c r="G4980" s="103">
        <v>1.5913999999999998E-2</v>
      </c>
      <c r="H4980" s="103">
        <v>1.5928999999999999E-2</v>
      </c>
      <c r="I4980" s="103">
        <v>1.6284E-2</v>
      </c>
      <c r="J4980" s="103">
        <v>1.7278000000000002E-2</v>
      </c>
      <c r="K4980" s="103">
        <v>1.8186000000000001E-2</v>
      </c>
      <c r="L4980" s="94"/>
    </row>
    <row r="4981" spans="4:12" ht="15.75" customHeight="1" x14ac:dyDescent="0.25">
      <c r="D4981" s="33"/>
      <c r="E4981" s="33"/>
      <c r="F4981" s="81">
        <v>43784</v>
      </c>
      <c r="G4981" s="103">
        <v>1.6101000000000001E-2</v>
      </c>
      <c r="H4981" s="103">
        <v>1.6115999999999998E-2</v>
      </c>
      <c r="I4981" s="103">
        <v>1.6468E-2</v>
      </c>
      <c r="J4981" s="103">
        <v>1.7447999999999998E-2</v>
      </c>
      <c r="K4981" s="103">
        <v>1.8308000000000001E-2</v>
      </c>
      <c r="L4981" s="94"/>
    </row>
    <row r="4982" spans="4:12" ht="15.75" customHeight="1" x14ac:dyDescent="0.25">
      <c r="D4982" s="33"/>
      <c r="E4982" s="33"/>
      <c r="F4982" s="81">
        <v>43787</v>
      </c>
      <c r="G4982" s="103">
        <v>1.5980000000000001E-2</v>
      </c>
      <c r="H4982" s="103">
        <v>1.6035000000000001E-2</v>
      </c>
      <c r="I4982" s="103">
        <v>1.6352999999999999E-2</v>
      </c>
      <c r="J4982" s="103">
        <v>1.7328E-2</v>
      </c>
      <c r="K4982" s="103">
        <v>1.8152999999999999E-2</v>
      </c>
      <c r="L4982" s="94"/>
    </row>
    <row r="4983" spans="4:12" ht="15.75" customHeight="1" x14ac:dyDescent="0.25">
      <c r="D4983" s="33"/>
      <c r="E4983" s="33"/>
      <c r="F4983" s="81">
        <v>43788</v>
      </c>
      <c r="G4983" s="103">
        <v>1.5960999999999999E-2</v>
      </c>
      <c r="H4983" s="103">
        <v>1.5927E-2</v>
      </c>
      <c r="I4983" s="103">
        <v>1.6204E-2</v>
      </c>
      <c r="J4983" s="103">
        <v>1.7088000000000002E-2</v>
      </c>
      <c r="K4983" s="103">
        <v>1.7825999999999998E-2</v>
      </c>
      <c r="L4983" s="94"/>
    </row>
    <row r="4984" spans="4:12" ht="15.75" customHeight="1" x14ac:dyDescent="0.25">
      <c r="D4984" s="33"/>
      <c r="E4984" s="33"/>
      <c r="F4984" s="81">
        <v>43789</v>
      </c>
      <c r="G4984" s="103">
        <v>1.5757E-2</v>
      </c>
      <c r="H4984" s="103">
        <v>1.5658000000000002E-2</v>
      </c>
      <c r="I4984" s="103">
        <v>1.5890000000000001E-2</v>
      </c>
      <c r="J4984" s="103">
        <v>1.6752E-2</v>
      </c>
      <c r="K4984" s="103">
        <v>1.7448999999999999E-2</v>
      </c>
      <c r="L4984" s="94"/>
    </row>
    <row r="4985" spans="4:12" ht="15.75" customHeight="1" x14ac:dyDescent="0.25">
      <c r="D4985" s="33"/>
      <c r="E4985" s="33"/>
      <c r="F4985" s="81">
        <v>43790</v>
      </c>
      <c r="G4985" s="103">
        <v>1.6046000000000001E-2</v>
      </c>
      <c r="H4985" s="103">
        <v>1.5925999999999999E-2</v>
      </c>
      <c r="I4985" s="103">
        <v>1.6188999999999999E-2</v>
      </c>
      <c r="J4985" s="103">
        <v>1.7063999999999999E-2</v>
      </c>
      <c r="K4985" s="103">
        <v>1.7722999999999999E-2</v>
      </c>
      <c r="L4985" s="94"/>
    </row>
    <row r="4986" spans="4:12" ht="15.75" customHeight="1" x14ac:dyDescent="0.25">
      <c r="D4986" s="33"/>
      <c r="E4986" s="33"/>
      <c r="F4986" s="81">
        <v>43791</v>
      </c>
      <c r="G4986" s="103">
        <v>1.6277E-2</v>
      </c>
      <c r="H4986" s="103">
        <v>1.6087000000000001E-2</v>
      </c>
      <c r="I4986" s="103">
        <v>1.6240000000000001E-2</v>
      </c>
      <c r="J4986" s="103">
        <v>1.7041000000000001E-2</v>
      </c>
      <c r="K4986" s="103">
        <v>1.7706E-2</v>
      </c>
      <c r="L4986" s="94"/>
    </row>
    <row r="4987" spans="4:12" ht="15.75" customHeight="1" x14ac:dyDescent="0.25">
      <c r="D4987" s="33"/>
      <c r="E4987" s="33"/>
      <c r="F4987" s="81">
        <v>43794</v>
      </c>
      <c r="G4987" s="103">
        <v>1.6133999999999999E-2</v>
      </c>
      <c r="H4987" s="103">
        <v>1.5979E-2</v>
      </c>
      <c r="I4987" s="103">
        <v>1.6108000000000001E-2</v>
      </c>
      <c r="J4987" s="103">
        <v>1.6944999999999998E-2</v>
      </c>
      <c r="K4987" s="103">
        <v>1.7551000000000001E-2</v>
      </c>
      <c r="L4987" s="94"/>
    </row>
    <row r="4988" spans="4:12" ht="15.75" customHeight="1" x14ac:dyDescent="0.25">
      <c r="D4988" s="33"/>
      <c r="E4988" s="33"/>
      <c r="F4988" s="81">
        <v>43795</v>
      </c>
      <c r="G4988" s="103">
        <v>1.5819E-2</v>
      </c>
      <c r="H4988" s="103">
        <v>1.5762000000000002E-2</v>
      </c>
      <c r="I4988" s="103">
        <v>1.5959000000000001E-2</v>
      </c>
      <c r="J4988" s="103">
        <v>1.6801E-2</v>
      </c>
      <c r="K4988" s="103">
        <v>1.7413999999999999E-2</v>
      </c>
      <c r="L4988" s="94"/>
    </row>
    <row r="4989" spans="4:12" ht="15.75" customHeight="1" x14ac:dyDescent="0.25">
      <c r="D4989" s="33"/>
      <c r="E4989" s="33"/>
      <c r="F4989" s="81">
        <v>43796</v>
      </c>
      <c r="G4989" s="103">
        <v>1.6258999999999999E-2</v>
      </c>
      <c r="H4989" s="103">
        <v>1.6141000000000003E-2</v>
      </c>
      <c r="I4989" s="103">
        <v>1.6292000000000001E-2</v>
      </c>
      <c r="J4989" s="103">
        <v>1.7162999999999998E-2</v>
      </c>
      <c r="K4989" s="103">
        <v>1.7654E-2</v>
      </c>
      <c r="L4989" s="94"/>
    </row>
    <row r="4990" spans="4:12" ht="15.75" customHeight="1" x14ac:dyDescent="0.25">
      <c r="D4990" s="33"/>
      <c r="E4990" s="33"/>
      <c r="F4990" s="81">
        <v>43798</v>
      </c>
      <c r="G4990" s="103">
        <v>1.6119000000000001E-2</v>
      </c>
      <c r="H4990" s="103">
        <v>1.6086E-2</v>
      </c>
      <c r="I4990" s="103">
        <v>1.6258999999999999E-2</v>
      </c>
      <c r="J4990" s="103">
        <v>1.7274000000000001E-2</v>
      </c>
      <c r="K4990" s="103">
        <v>1.7757999999999999E-2</v>
      </c>
      <c r="L4990" s="94"/>
    </row>
    <row r="4991" spans="4:12" ht="15.75" customHeight="1" x14ac:dyDescent="0.25">
      <c r="D4991" s="33"/>
      <c r="E4991" s="33"/>
      <c r="F4991" s="81">
        <v>43801</v>
      </c>
      <c r="G4991" s="103">
        <v>1.6E-2</v>
      </c>
      <c r="H4991" s="103">
        <v>1.6140000000000002E-2</v>
      </c>
      <c r="I4991" s="103">
        <v>1.6424000000000001E-2</v>
      </c>
      <c r="J4991" s="103">
        <v>1.7585E-2</v>
      </c>
      <c r="K4991" s="103">
        <v>1.8189E-2</v>
      </c>
      <c r="L4991" s="94"/>
    </row>
    <row r="4992" spans="4:12" ht="15.75" customHeight="1" x14ac:dyDescent="0.25">
      <c r="D4992" s="33"/>
      <c r="E4992" s="33"/>
      <c r="F4992" s="81">
        <v>43802</v>
      </c>
      <c r="G4992" s="103">
        <v>1.538E-2</v>
      </c>
      <c r="H4992" s="103">
        <v>1.5378000000000001E-2</v>
      </c>
      <c r="I4992" s="103">
        <v>1.5424E-2</v>
      </c>
      <c r="J4992" s="103">
        <v>1.6535000000000001E-2</v>
      </c>
      <c r="K4992" s="103">
        <v>1.7156999999999999E-2</v>
      </c>
      <c r="L4992" s="94"/>
    </row>
    <row r="4993" spans="4:12" ht="15.75" customHeight="1" x14ac:dyDescent="0.25">
      <c r="D4993" s="33"/>
      <c r="E4993" s="33"/>
      <c r="F4993" s="81">
        <v>43803</v>
      </c>
      <c r="G4993" s="103">
        <v>1.5720999999999999E-2</v>
      </c>
      <c r="H4993" s="103">
        <v>1.5813000000000001E-2</v>
      </c>
      <c r="I4993" s="103">
        <v>1.5998000000000002E-2</v>
      </c>
      <c r="J4993" s="103">
        <v>1.7059999999999999E-2</v>
      </c>
      <c r="K4993" s="103">
        <v>1.7739999999999999E-2</v>
      </c>
      <c r="L4993" s="94"/>
    </row>
    <row r="4994" spans="4:12" ht="15.75" customHeight="1" x14ac:dyDescent="0.25">
      <c r="D4994" s="33"/>
      <c r="E4994" s="33"/>
      <c r="F4994" s="81">
        <v>43804</v>
      </c>
      <c r="G4994" s="103">
        <v>1.5923E-2</v>
      </c>
      <c r="H4994" s="103">
        <v>1.6085000000000002E-2</v>
      </c>
      <c r="I4994" s="103">
        <v>1.6327000000000001E-2</v>
      </c>
      <c r="J4994" s="103">
        <v>1.7419E-2</v>
      </c>
      <c r="K4994" s="103">
        <v>1.8103000000000001E-2</v>
      </c>
      <c r="L4994" s="94"/>
    </row>
    <row r="4995" spans="4:12" ht="15.75" customHeight="1" x14ac:dyDescent="0.25">
      <c r="D4995" s="33"/>
      <c r="E4995" s="33"/>
      <c r="F4995" s="81">
        <v>43805</v>
      </c>
      <c r="G4995" s="103">
        <v>1.6149E-2</v>
      </c>
      <c r="H4995" s="103">
        <v>1.6386000000000001E-2</v>
      </c>
      <c r="I4995" s="103">
        <v>1.6626000000000002E-2</v>
      </c>
      <c r="J4995" s="103">
        <v>1.7707999999999998E-2</v>
      </c>
      <c r="K4995" s="103">
        <v>1.8363000000000001E-2</v>
      </c>
      <c r="L4995" s="94"/>
    </row>
    <row r="4996" spans="4:12" ht="15.75" customHeight="1" x14ac:dyDescent="0.25">
      <c r="D4996" s="33"/>
      <c r="E4996" s="33"/>
      <c r="F4996" s="81">
        <v>43808</v>
      </c>
      <c r="G4996" s="103">
        <v>1.6129999999999999E-2</v>
      </c>
      <c r="H4996" s="103">
        <v>1.6275999999999999E-2</v>
      </c>
      <c r="I4996" s="103">
        <v>1.6560999999999999E-2</v>
      </c>
      <c r="J4996" s="103">
        <v>1.7541000000000001E-2</v>
      </c>
      <c r="K4996" s="103">
        <v>1.8189999999999998E-2</v>
      </c>
      <c r="L4996" s="94"/>
    </row>
    <row r="4997" spans="4:12" ht="15.75" customHeight="1" x14ac:dyDescent="0.25">
      <c r="D4997" s="33"/>
      <c r="E4997" s="33"/>
      <c r="F4997" s="81">
        <v>43809</v>
      </c>
      <c r="G4997" s="103">
        <v>1.6517E-2</v>
      </c>
      <c r="H4997" s="103">
        <v>1.6652E-2</v>
      </c>
      <c r="I4997" s="103">
        <v>1.6858999999999999E-2</v>
      </c>
      <c r="J4997" s="103">
        <v>1.7805999999999999E-2</v>
      </c>
      <c r="K4997" s="103">
        <v>1.8415999999999998E-2</v>
      </c>
      <c r="L4997" s="94"/>
    </row>
    <row r="4998" spans="4:12" ht="15.75" customHeight="1" x14ac:dyDescent="0.25">
      <c r="D4998" s="33"/>
      <c r="E4998" s="33"/>
      <c r="F4998" s="81">
        <v>43810</v>
      </c>
      <c r="G4998" s="103">
        <v>1.6132999999999998E-2</v>
      </c>
      <c r="H4998" s="103">
        <v>1.6223000000000001E-2</v>
      </c>
      <c r="I4998" s="103">
        <v>1.6381E-2</v>
      </c>
      <c r="J4998" s="103">
        <v>1.7349E-2</v>
      </c>
      <c r="K4998" s="103">
        <v>1.7913999999999999E-2</v>
      </c>
      <c r="L4998" s="94"/>
    </row>
    <row r="4999" spans="4:12" ht="15.75" customHeight="1" x14ac:dyDescent="0.25">
      <c r="D4999" s="33"/>
      <c r="E4999" s="33"/>
      <c r="F4999" s="81">
        <v>43811</v>
      </c>
      <c r="G4999" s="103">
        <v>1.6582E-2</v>
      </c>
      <c r="H4999" s="103">
        <v>1.6840000000000001E-2</v>
      </c>
      <c r="I4999" s="103">
        <v>1.7257999999999999E-2</v>
      </c>
      <c r="J4999" s="103">
        <v>1.8289E-2</v>
      </c>
      <c r="K4999" s="103">
        <v>1.8922000000000001E-2</v>
      </c>
      <c r="L4999" s="94"/>
    </row>
    <row r="5000" spans="4:12" ht="15.75" customHeight="1" x14ac:dyDescent="0.25">
      <c r="D5000" s="33"/>
      <c r="E5000" s="33"/>
      <c r="F5000" s="81">
        <v>43812</v>
      </c>
      <c r="G5000" s="103">
        <v>1.6036999999999999E-2</v>
      </c>
      <c r="H5000" s="103">
        <v>1.6195999999999999E-2</v>
      </c>
      <c r="I5000" s="103">
        <v>1.6532000000000002E-2</v>
      </c>
      <c r="J5000" s="103">
        <v>1.7591000000000002E-2</v>
      </c>
      <c r="K5000" s="103">
        <v>1.8225999999999999E-2</v>
      </c>
      <c r="L5000" s="94"/>
    </row>
    <row r="5001" spans="4:12" ht="15.75" customHeight="1" x14ac:dyDescent="0.25">
      <c r="D5001" s="33"/>
      <c r="E5001" s="33"/>
      <c r="F5001" s="81">
        <v>43815</v>
      </c>
      <c r="G5001" s="103">
        <v>1.6263E-2</v>
      </c>
      <c r="H5001" s="103">
        <v>1.6517999999999998E-2</v>
      </c>
      <c r="I5001" s="103">
        <v>1.7014000000000001E-2</v>
      </c>
      <c r="J5001" s="103">
        <v>1.8075000000000001E-2</v>
      </c>
      <c r="K5001" s="103">
        <v>1.8713E-2</v>
      </c>
      <c r="L5001" s="94"/>
    </row>
    <row r="5002" spans="4:12" ht="15.75" customHeight="1" x14ac:dyDescent="0.25">
      <c r="D5002" s="33"/>
      <c r="E5002" s="33"/>
      <c r="F5002" s="81">
        <v>43816</v>
      </c>
      <c r="G5002" s="103">
        <v>1.6224000000000002E-2</v>
      </c>
      <c r="H5002" s="103">
        <v>1.6518999999999999E-2</v>
      </c>
      <c r="I5002" s="103">
        <v>1.7065E-2</v>
      </c>
      <c r="J5002" s="103">
        <v>1.8148000000000001E-2</v>
      </c>
      <c r="K5002" s="103">
        <v>1.8801000000000002E-2</v>
      </c>
      <c r="L5002" s="94"/>
    </row>
    <row r="5003" spans="4:12" ht="15.75" customHeight="1" x14ac:dyDescent="0.25">
      <c r="D5003" s="33"/>
      <c r="E5003" s="33"/>
      <c r="F5003" s="81">
        <v>43817</v>
      </c>
      <c r="G5003" s="103">
        <v>1.6286999999999999E-2</v>
      </c>
      <c r="H5003" s="103">
        <v>1.6653000000000001E-2</v>
      </c>
      <c r="I5003" s="103">
        <v>1.7332E-2</v>
      </c>
      <c r="J5003" s="103">
        <v>1.8463E-2</v>
      </c>
      <c r="K5003" s="103">
        <v>1.9169000000000002E-2</v>
      </c>
      <c r="L5003" s="94"/>
    </row>
    <row r="5004" spans="4:12" ht="15.75" customHeight="1" x14ac:dyDescent="0.25">
      <c r="D5004" s="33"/>
      <c r="E5004" s="33"/>
      <c r="F5004" s="81">
        <v>43818</v>
      </c>
      <c r="G5004" s="103">
        <v>1.6268000000000001E-2</v>
      </c>
      <c r="H5004" s="103">
        <v>1.66E-2</v>
      </c>
      <c r="I5004" s="103">
        <v>1.7316999999999999E-2</v>
      </c>
      <c r="J5004" s="103">
        <v>1.8488999999999998E-2</v>
      </c>
      <c r="K5004" s="103">
        <v>1.9204000000000002E-2</v>
      </c>
      <c r="L5004" s="94"/>
    </row>
    <row r="5005" spans="4:12" ht="15.75" customHeight="1" x14ac:dyDescent="0.25">
      <c r="D5005" s="33"/>
      <c r="E5005" s="33"/>
      <c r="F5005" s="81">
        <v>43819</v>
      </c>
      <c r="G5005" s="103">
        <v>1.6293999999999999E-2</v>
      </c>
      <c r="H5005" s="103">
        <v>1.6573000000000001E-2</v>
      </c>
      <c r="I5005" s="103">
        <v>1.7304E-2</v>
      </c>
      <c r="J5005" s="103">
        <v>1.8442E-2</v>
      </c>
      <c r="K5005" s="103">
        <v>1.9171000000000001E-2</v>
      </c>
      <c r="L5005" s="94"/>
    </row>
    <row r="5006" spans="4:12" ht="15.75" customHeight="1" x14ac:dyDescent="0.25">
      <c r="D5006" s="33"/>
      <c r="E5006" s="33"/>
      <c r="F5006" s="81">
        <v>43822</v>
      </c>
      <c r="G5006" s="103">
        <v>1.6522999999999999E-2</v>
      </c>
      <c r="H5006" s="103">
        <v>1.6763E-2</v>
      </c>
      <c r="I5006" s="103">
        <v>1.7488E-2</v>
      </c>
      <c r="J5006" s="103">
        <v>1.8589000000000001E-2</v>
      </c>
      <c r="K5006" s="103">
        <v>1.9293999999999999E-2</v>
      </c>
      <c r="L5006" s="94"/>
    </row>
    <row r="5007" spans="4:12" ht="15.75" customHeight="1" x14ac:dyDescent="0.25">
      <c r="D5007" s="33"/>
      <c r="E5007" s="33"/>
      <c r="F5007" s="81">
        <v>43823</v>
      </c>
      <c r="G5007" s="103">
        <v>1.6209999999999999E-2</v>
      </c>
      <c r="H5007" s="103">
        <v>1.6385E-2</v>
      </c>
      <c r="I5007" s="103">
        <v>1.7090000000000001E-2</v>
      </c>
      <c r="J5007" s="103">
        <v>1.8275E-2</v>
      </c>
      <c r="K5007" s="103">
        <v>1.8995999999999999E-2</v>
      </c>
      <c r="L5007" s="94"/>
    </row>
    <row r="5008" spans="4:12" ht="15.75" customHeight="1" x14ac:dyDescent="0.25">
      <c r="D5008" s="33"/>
      <c r="E5008" s="33"/>
      <c r="F5008" s="81">
        <v>43825</v>
      </c>
      <c r="G5008" s="103">
        <v>1.6310000000000002E-2</v>
      </c>
      <c r="H5008" s="103">
        <v>1.6438999999999999E-2</v>
      </c>
      <c r="I5008" s="103">
        <v>1.7188999999999999E-2</v>
      </c>
      <c r="J5008" s="103">
        <v>1.8178E-2</v>
      </c>
      <c r="K5008" s="103">
        <v>1.8944000000000003E-2</v>
      </c>
      <c r="L5008" s="94"/>
    </row>
    <row r="5009" spans="4:12" ht="15.75" customHeight="1" x14ac:dyDescent="0.25">
      <c r="D5009" s="33"/>
      <c r="E5009" s="33"/>
      <c r="F5009" s="81">
        <v>43826</v>
      </c>
      <c r="G5009" s="103">
        <v>1.5812E-2</v>
      </c>
      <c r="H5009" s="103">
        <v>1.5978000000000003E-2</v>
      </c>
      <c r="I5009" s="103">
        <v>1.678E-2</v>
      </c>
      <c r="J5009" s="103">
        <v>1.8001E-2</v>
      </c>
      <c r="K5009" s="103">
        <v>1.8752000000000001E-2</v>
      </c>
      <c r="L5009" s="94"/>
    </row>
    <row r="5010" spans="4:12" ht="15.75" customHeight="1" x14ac:dyDescent="0.25">
      <c r="D5010" s="33"/>
      <c r="E5010" s="33"/>
      <c r="F5010" s="81">
        <v>43829</v>
      </c>
      <c r="G5010" s="103">
        <v>1.5653E-2</v>
      </c>
      <c r="H5010" s="103">
        <v>1.5896E-2</v>
      </c>
      <c r="I5010" s="103">
        <v>1.6698999999999999E-2</v>
      </c>
      <c r="J5010" s="103">
        <v>1.7977E-2</v>
      </c>
      <c r="K5010" s="103">
        <v>1.8787999999999999E-2</v>
      </c>
      <c r="L5010" s="94"/>
    </row>
    <row r="5011" spans="4:12" ht="15.75" customHeight="1" x14ac:dyDescent="0.25">
      <c r="D5011" s="33"/>
      <c r="E5011" s="33"/>
      <c r="F5011" s="81">
        <v>43830</v>
      </c>
      <c r="G5011" s="103">
        <v>1.5691E-2</v>
      </c>
      <c r="H5011" s="103">
        <v>1.6086E-2</v>
      </c>
      <c r="I5011" s="103">
        <v>1.6910000000000001E-2</v>
      </c>
      <c r="J5011" s="103">
        <v>1.8312999999999999E-2</v>
      </c>
      <c r="K5011" s="103">
        <v>1.9175000000000001E-2</v>
      </c>
      <c r="L5011" s="94"/>
    </row>
    <row r="5012" spans="4:12" ht="15.75" customHeight="1" x14ac:dyDescent="0.25">
      <c r="D5012" s="33"/>
      <c r="E5012" s="33"/>
      <c r="F5012" s="81">
        <v>43832</v>
      </c>
      <c r="G5012" s="103">
        <v>1.5689999999999999E-2</v>
      </c>
      <c r="H5012" s="103">
        <v>1.5922000000000002E-2</v>
      </c>
      <c r="I5012" s="103">
        <v>1.6664999999999999E-2</v>
      </c>
      <c r="J5012" s="103">
        <v>1.7929999999999998E-2</v>
      </c>
      <c r="K5012" s="103">
        <v>1.8770999999999999E-2</v>
      </c>
      <c r="L5012" s="94"/>
    </row>
    <row r="5013" spans="4:12" ht="15.75" customHeight="1" x14ac:dyDescent="0.25">
      <c r="D5013" s="33"/>
      <c r="E5013" s="33"/>
      <c r="F5013" s="81">
        <v>43833</v>
      </c>
      <c r="G5013" s="103">
        <v>1.5245999999999999E-2</v>
      </c>
      <c r="H5013" s="103">
        <v>1.5403E-2</v>
      </c>
      <c r="I5013" s="103">
        <v>1.5896E-2</v>
      </c>
      <c r="J5013" s="103">
        <v>1.7047E-2</v>
      </c>
      <c r="K5013" s="103">
        <v>1.7881000000000001E-2</v>
      </c>
      <c r="L5013" s="94"/>
    </row>
    <row r="5014" spans="4:12" ht="15.75" customHeight="1" x14ac:dyDescent="0.25">
      <c r="D5014" s="33"/>
      <c r="E5014" s="33"/>
      <c r="F5014" s="81">
        <v>43836</v>
      </c>
      <c r="G5014" s="103">
        <v>1.5445E-2</v>
      </c>
      <c r="H5014" s="103">
        <v>1.5566E-2</v>
      </c>
      <c r="I5014" s="103">
        <v>1.6057999999999999E-2</v>
      </c>
      <c r="J5014" s="103">
        <v>1.7214E-2</v>
      </c>
      <c r="K5014" s="103">
        <v>1.8089999999999998E-2</v>
      </c>
      <c r="L5014" s="94"/>
    </row>
    <row r="5015" spans="4:12" ht="15.75" customHeight="1" x14ac:dyDescent="0.25">
      <c r="D5015" s="33"/>
      <c r="E5015" s="33"/>
      <c r="F5015" s="81">
        <v>43837</v>
      </c>
      <c r="G5015" s="103">
        <v>1.5403999999999999E-2</v>
      </c>
      <c r="H5015" s="103">
        <v>1.5565000000000001E-2</v>
      </c>
      <c r="I5015" s="103">
        <v>1.6122000000000001E-2</v>
      </c>
      <c r="J5015" s="103">
        <v>1.7284999999999998E-2</v>
      </c>
      <c r="K5015" s="103">
        <v>1.8177000000000002E-2</v>
      </c>
      <c r="L5015" s="94"/>
    </row>
    <row r="5016" spans="4:12" ht="15.75" customHeight="1" x14ac:dyDescent="0.25">
      <c r="D5016" s="33"/>
      <c r="E5016" s="33"/>
      <c r="F5016" s="81">
        <v>43838</v>
      </c>
      <c r="G5016" s="103">
        <v>1.5806000000000001E-2</v>
      </c>
      <c r="H5016" s="103">
        <v>1.6070999999999998E-2</v>
      </c>
      <c r="I5016" s="103">
        <v>1.6629000000000001E-2</v>
      </c>
      <c r="J5016" s="103">
        <v>1.7811E-2</v>
      </c>
      <c r="K5016" s="103">
        <v>1.8737999999999998E-2</v>
      </c>
      <c r="L5016" s="94"/>
    </row>
    <row r="5017" spans="4:12" ht="15.75" customHeight="1" x14ac:dyDescent="0.25">
      <c r="D5017" s="33"/>
      <c r="E5017" s="33"/>
      <c r="F5017" s="81">
        <v>43839</v>
      </c>
      <c r="G5017" s="103">
        <v>1.5785E-2</v>
      </c>
      <c r="H5017" s="103">
        <v>1.5963999999999999E-2</v>
      </c>
      <c r="I5017" s="103">
        <v>1.653E-2</v>
      </c>
      <c r="J5017" s="103">
        <v>1.7666999999999999E-2</v>
      </c>
      <c r="K5017" s="103">
        <v>1.8544999999999999E-2</v>
      </c>
      <c r="L5017" s="94"/>
    </row>
    <row r="5018" spans="4:12" ht="15.75" customHeight="1" x14ac:dyDescent="0.25">
      <c r="D5018" s="33"/>
      <c r="E5018" s="33"/>
      <c r="F5018" s="81">
        <v>43840</v>
      </c>
      <c r="G5018" s="103">
        <v>1.5702000000000001E-2</v>
      </c>
      <c r="H5018" s="103">
        <v>1.583E-2</v>
      </c>
      <c r="I5018" s="103">
        <v>1.6315E-2</v>
      </c>
      <c r="J5018" s="103">
        <v>1.7403999999999999E-2</v>
      </c>
      <c r="K5018" s="103">
        <v>1.8196E-2</v>
      </c>
      <c r="L5018" s="94"/>
    </row>
    <row r="5019" spans="4:12" ht="15.75" customHeight="1" x14ac:dyDescent="0.25">
      <c r="D5019" s="33"/>
      <c r="E5019" s="33"/>
      <c r="F5019" s="81">
        <v>43843</v>
      </c>
      <c r="G5019" s="103">
        <v>1.5842999999999999E-2</v>
      </c>
      <c r="H5019" s="103">
        <v>1.5963999999999999E-2</v>
      </c>
      <c r="I5019" s="103">
        <v>1.6494999999999999E-2</v>
      </c>
      <c r="J5019" s="103">
        <v>1.7642999999999999E-2</v>
      </c>
      <c r="K5019" s="103">
        <v>1.8459E-2</v>
      </c>
      <c r="L5019" s="94"/>
    </row>
    <row r="5020" spans="4:12" ht="15.75" customHeight="1" x14ac:dyDescent="0.25">
      <c r="D5020" s="33"/>
      <c r="E5020" s="33"/>
      <c r="F5020" s="81">
        <v>43844</v>
      </c>
      <c r="G5020" s="103">
        <v>1.5700000000000002E-2</v>
      </c>
      <c r="H5020" s="103">
        <v>1.5775999999999998E-2</v>
      </c>
      <c r="I5020" s="103">
        <v>1.6198999999999998E-2</v>
      </c>
      <c r="J5020" s="103">
        <v>1.7284000000000001E-2</v>
      </c>
      <c r="K5020" s="103">
        <v>1.8109E-2</v>
      </c>
      <c r="L5020" s="94"/>
    </row>
    <row r="5021" spans="4:12" ht="15.75" customHeight="1" x14ac:dyDescent="0.25">
      <c r="D5021" s="33"/>
      <c r="E5021" s="33"/>
      <c r="F5021" s="81">
        <v>43845</v>
      </c>
      <c r="G5021" s="103">
        <v>1.5536000000000001E-2</v>
      </c>
      <c r="H5021" s="103">
        <v>1.5588999999999999E-2</v>
      </c>
      <c r="I5021" s="103">
        <v>1.5984999999999999E-2</v>
      </c>
      <c r="J5021" s="103">
        <v>1.7069000000000001E-2</v>
      </c>
      <c r="K5021" s="103">
        <v>1.7829999999999999E-2</v>
      </c>
      <c r="L5021" s="94"/>
    </row>
    <row r="5022" spans="4:12" ht="15.75" customHeight="1" x14ac:dyDescent="0.25">
      <c r="D5022" s="33"/>
      <c r="E5022" s="33"/>
      <c r="F5022" s="81">
        <v>43846</v>
      </c>
      <c r="G5022" s="103">
        <v>1.5657000000000001E-2</v>
      </c>
      <c r="H5022" s="103">
        <v>1.5751000000000001E-2</v>
      </c>
      <c r="I5022" s="103">
        <v>1.6247000000000001E-2</v>
      </c>
      <c r="J5022" s="103">
        <v>1.7332E-2</v>
      </c>
      <c r="K5022" s="103">
        <v>1.8074E-2</v>
      </c>
      <c r="L5022" s="94"/>
    </row>
    <row r="5023" spans="4:12" ht="15.75" customHeight="1" x14ac:dyDescent="0.25">
      <c r="D5023" s="33"/>
      <c r="E5023" s="33"/>
      <c r="F5023" s="81">
        <v>43847</v>
      </c>
      <c r="G5023" s="103">
        <v>1.5592E-2</v>
      </c>
      <c r="H5023" s="103">
        <v>1.5671999999999998E-2</v>
      </c>
      <c r="I5023" s="103">
        <v>1.6195000000000001E-2</v>
      </c>
      <c r="J5023" s="103">
        <v>1.7332E-2</v>
      </c>
      <c r="K5023" s="103">
        <v>1.8214999999999999E-2</v>
      </c>
      <c r="L5023" s="94"/>
    </row>
    <row r="5024" spans="4:12" ht="15.75" customHeight="1" x14ac:dyDescent="0.25">
      <c r="D5024" s="33"/>
      <c r="E5024" s="33"/>
      <c r="F5024" s="81">
        <v>43851</v>
      </c>
      <c r="G5024" s="103">
        <v>1.5304E-2</v>
      </c>
      <c r="H5024" s="103">
        <v>1.5323E-2</v>
      </c>
      <c r="I5024" s="103">
        <v>1.575E-2</v>
      </c>
      <c r="J5024" s="103">
        <v>1.6853E-2</v>
      </c>
      <c r="K5024" s="103">
        <v>1.7742999999999998E-2</v>
      </c>
      <c r="L5024" s="94"/>
    </row>
    <row r="5025" spans="4:12" ht="15.75" customHeight="1" x14ac:dyDescent="0.25">
      <c r="D5025" s="33"/>
      <c r="E5025" s="33"/>
      <c r="F5025" s="81">
        <v>43852</v>
      </c>
      <c r="G5025" s="103">
        <v>1.5283E-2</v>
      </c>
      <c r="H5025" s="103">
        <v>1.5269E-2</v>
      </c>
      <c r="I5025" s="103">
        <v>1.5748999999999999E-2</v>
      </c>
      <c r="J5025" s="103">
        <v>1.6851999999999999E-2</v>
      </c>
      <c r="K5025" s="103">
        <v>1.7690999999999998E-2</v>
      </c>
      <c r="L5025" s="94"/>
    </row>
    <row r="5026" spans="4:12" ht="15.75" customHeight="1" x14ac:dyDescent="0.25">
      <c r="D5026" s="33"/>
      <c r="E5026" s="33"/>
      <c r="F5026" s="81">
        <v>43853</v>
      </c>
      <c r="G5026" s="103">
        <v>1.5137000000000001E-2</v>
      </c>
      <c r="H5026" s="103">
        <v>1.5053E-2</v>
      </c>
      <c r="I5026" s="103">
        <v>1.5469E-2</v>
      </c>
      <c r="J5026" s="103">
        <v>1.6493999999999998E-2</v>
      </c>
      <c r="K5026" s="103">
        <v>1.7325E-2</v>
      </c>
      <c r="L5026" s="94"/>
    </row>
    <row r="5027" spans="4:12" ht="15.75" customHeight="1" x14ac:dyDescent="0.25">
      <c r="D5027" s="33"/>
      <c r="E5027" s="33"/>
      <c r="F5027" s="81">
        <v>43854</v>
      </c>
      <c r="G5027" s="103">
        <v>1.4946999999999998E-2</v>
      </c>
      <c r="H5027" s="103">
        <v>1.4756E-2</v>
      </c>
      <c r="I5027" s="103">
        <v>1.5038000000000001E-2</v>
      </c>
      <c r="J5027" s="103">
        <v>1.6015999999999999E-2</v>
      </c>
      <c r="K5027" s="103">
        <v>1.6839E-2</v>
      </c>
      <c r="L5027" s="94"/>
    </row>
    <row r="5028" spans="4:12" ht="15.75" customHeight="1" x14ac:dyDescent="0.25">
      <c r="D5028" s="33"/>
      <c r="E5028" s="33"/>
      <c r="F5028" s="81">
        <v>43857</v>
      </c>
      <c r="G5028" s="103">
        <v>1.4409E-2</v>
      </c>
      <c r="H5028" s="103">
        <v>1.4161999999999999E-2</v>
      </c>
      <c r="I5028" s="103">
        <v>1.4414E-2</v>
      </c>
      <c r="J5028" s="103">
        <v>1.5279000000000001E-2</v>
      </c>
      <c r="K5028" s="103">
        <v>1.6080000000000001E-2</v>
      </c>
      <c r="L5028" s="94"/>
    </row>
    <row r="5029" spans="4:12" ht="15.75" customHeight="1" x14ac:dyDescent="0.25">
      <c r="D5029" s="33"/>
      <c r="E5029" s="33"/>
      <c r="F5029" s="81">
        <v>43858</v>
      </c>
      <c r="G5029" s="103">
        <v>1.4624999999999999E-2</v>
      </c>
      <c r="H5029" s="103">
        <v>1.4539999999999999E-2</v>
      </c>
      <c r="I5029" s="103">
        <v>1.4791E-2</v>
      </c>
      <c r="J5029" s="103">
        <v>1.5706000000000001E-2</v>
      </c>
      <c r="K5029" s="103">
        <v>1.6562E-2</v>
      </c>
      <c r="L5029" s="94"/>
    </row>
    <row r="5030" spans="4:12" ht="15.75" customHeight="1" x14ac:dyDescent="0.25">
      <c r="D5030" s="33"/>
      <c r="E5030" s="33"/>
      <c r="F5030" s="81">
        <v>43859</v>
      </c>
      <c r="G5030" s="103">
        <v>1.4128E-2</v>
      </c>
      <c r="H5030" s="103">
        <v>1.3891000000000001E-2</v>
      </c>
      <c r="I5030" s="103">
        <v>1.4057999999999999E-2</v>
      </c>
      <c r="J5030" s="103">
        <v>1.4999999999999999E-2</v>
      </c>
      <c r="K5030" s="103">
        <v>1.5839000000000002E-2</v>
      </c>
      <c r="L5030" s="94"/>
    </row>
    <row r="5031" spans="4:12" ht="15.75" customHeight="1" x14ac:dyDescent="0.25">
      <c r="D5031" s="33"/>
      <c r="E5031" s="33"/>
      <c r="F5031" s="81">
        <v>43860</v>
      </c>
      <c r="G5031" s="103">
        <v>1.4128E-2</v>
      </c>
      <c r="H5031" s="103">
        <v>1.3916999999999999E-2</v>
      </c>
      <c r="I5031" s="103">
        <v>1.4057999999999999E-2</v>
      </c>
      <c r="J5031" s="103">
        <v>1.5023999999999999E-2</v>
      </c>
      <c r="K5031" s="103">
        <v>1.5855999999999999E-2</v>
      </c>
      <c r="L5031" s="94"/>
    </row>
    <row r="5032" spans="4:12" ht="15.75" customHeight="1" x14ac:dyDescent="0.25">
      <c r="D5032" s="33"/>
      <c r="E5032" s="33"/>
      <c r="F5032" s="81">
        <v>43861</v>
      </c>
      <c r="G5032" s="103">
        <v>1.3132E-2</v>
      </c>
      <c r="H5032" s="103">
        <v>1.294E-2</v>
      </c>
      <c r="I5032" s="103">
        <v>1.3134E-2</v>
      </c>
      <c r="J5032" s="103">
        <v>1.4199E-2</v>
      </c>
      <c r="K5032" s="103">
        <v>1.5068E-2</v>
      </c>
      <c r="L5032" s="94"/>
    </row>
    <row r="5033" spans="4:12" ht="15.75" customHeight="1" x14ac:dyDescent="0.25">
      <c r="D5033" s="33"/>
      <c r="E5033" s="33"/>
      <c r="F5033" s="81">
        <v>43864</v>
      </c>
      <c r="G5033" s="103">
        <v>1.353E-2</v>
      </c>
      <c r="H5033" s="103">
        <v>1.3317000000000001E-2</v>
      </c>
      <c r="I5033" s="103">
        <v>1.3474E-2</v>
      </c>
      <c r="J5033" s="103">
        <v>1.4480999999999999E-2</v>
      </c>
      <c r="K5033" s="103">
        <v>1.5271999999999999E-2</v>
      </c>
      <c r="L5033" s="94"/>
    </row>
    <row r="5034" spans="4:12" ht="15.75" customHeight="1" x14ac:dyDescent="0.25">
      <c r="D5034" s="33"/>
      <c r="E5034" s="33"/>
      <c r="F5034" s="81">
        <v>43865</v>
      </c>
      <c r="G5034" s="103">
        <v>1.409E-2</v>
      </c>
      <c r="H5034" s="103">
        <v>1.3966000000000001E-2</v>
      </c>
      <c r="I5034" s="103">
        <v>1.4190000000000001E-2</v>
      </c>
      <c r="J5034" s="103">
        <v>1.5188999999999999E-2</v>
      </c>
      <c r="K5034" s="103">
        <v>1.5990999999999998E-2</v>
      </c>
      <c r="L5034" s="94"/>
    </row>
    <row r="5035" spans="4:12" ht="15.75" customHeight="1" x14ac:dyDescent="0.25">
      <c r="D5035" s="33"/>
      <c r="E5035" s="33"/>
      <c r="F5035" s="81">
        <v>43866</v>
      </c>
      <c r="G5035" s="103">
        <v>1.4431000000000001E-2</v>
      </c>
      <c r="H5035" s="103">
        <v>1.4373E-2</v>
      </c>
      <c r="I5035" s="103">
        <v>1.4631E-2</v>
      </c>
      <c r="J5035" s="103">
        <v>1.5664000000000001E-2</v>
      </c>
      <c r="K5035" s="103">
        <v>1.6508000000000002E-2</v>
      </c>
      <c r="L5035" s="94"/>
    </row>
    <row r="5036" spans="4:12" ht="15.75" customHeight="1" x14ac:dyDescent="0.25">
      <c r="D5036" s="33"/>
      <c r="E5036" s="33"/>
      <c r="F5036" s="81">
        <v>43867</v>
      </c>
      <c r="G5036" s="103">
        <v>1.4452E-2</v>
      </c>
      <c r="H5036" s="103">
        <v>1.4372000000000001E-2</v>
      </c>
      <c r="I5036" s="103">
        <v>1.4615E-2</v>
      </c>
      <c r="J5036" s="103">
        <v>1.5616000000000001E-2</v>
      </c>
      <c r="K5036" s="103">
        <v>1.6422000000000003E-2</v>
      </c>
      <c r="L5036" s="94"/>
    </row>
    <row r="5037" spans="4:12" ht="15.75" customHeight="1" x14ac:dyDescent="0.25">
      <c r="D5037" s="33"/>
      <c r="E5037" s="33"/>
      <c r="F5037" s="81">
        <v>43868</v>
      </c>
      <c r="G5037" s="103">
        <v>1.4011000000000001E-2</v>
      </c>
      <c r="H5037" s="103">
        <v>1.3906E-2</v>
      </c>
      <c r="I5037" s="103">
        <v>1.4044000000000001E-2</v>
      </c>
      <c r="J5037" s="103">
        <v>1.5071000000000001E-2</v>
      </c>
      <c r="K5037" s="103">
        <v>1.5834000000000001E-2</v>
      </c>
      <c r="L5037" s="94"/>
    </row>
    <row r="5038" spans="4:12" ht="15.75" customHeight="1" x14ac:dyDescent="0.25">
      <c r="D5038" s="33"/>
      <c r="E5038" s="33"/>
      <c r="F5038" s="81">
        <v>43871</v>
      </c>
      <c r="G5038" s="103">
        <v>1.3931000000000001E-2</v>
      </c>
      <c r="H5038" s="103">
        <v>1.3769E-2</v>
      </c>
      <c r="I5038" s="103">
        <v>1.3879999999999998E-2</v>
      </c>
      <c r="J5038" s="103">
        <v>1.4881E-2</v>
      </c>
      <c r="K5038" s="103">
        <v>1.5696000000000002E-2</v>
      </c>
      <c r="L5038" s="94"/>
    </row>
    <row r="5039" spans="4:12" ht="15.75" customHeight="1" x14ac:dyDescent="0.25">
      <c r="D5039" s="33"/>
      <c r="E5039" s="33"/>
      <c r="F5039" s="81">
        <v>43872</v>
      </c>
      <c r="G5039" s="103">
        <v>1.4234E-2</v>
      </c>
      <c r="H5039" s="103">
        <v>1.3986E-2</v>
      </c>
      <c r="I5039" s="103">
        <v>1.4207000000000001E-2</v>
      </c>
      <c r="J5039" s="103">
        <v>1.5188999999999999E-2</v>
      </c>
      <c r="K5039" s="103">
        <v>1.6005999999999999E-2</v>
      </c>
      <c r="L5039" s="94"/>
    </row>
    <row r="5040" spans="4:12" ht="15.75" customHeight="1" x14ac:dyDescent="0.25">
      <c r="D5040" s="33"/>
      <c r="E5040" s="33"/>
      <c r="F5040" s="81">
        <v>43873</v>
      </c>
      <c r="G5040" s="103">
        <v>1.4437E-2</v>
      </c>
      <c r="H5040" s="103">
        <v>1.4205000000000001E-2</v>
      </c>
      <c r="I5040" s="103">
        <v>1.4502999999999999E-2</v>
      </c>
      <c r="J5040" s="103">
        <v>1.5499000000000001E-2</v>
      </c>
      <c r="K5040" s="103">
        <v>1.6333E-2</v>
      </c>
      <c r="L5040" s="94"/>
    </row>
    <row r="5041" spans="4:12" ht="15.75" customHeight="1" x14ac:dyDescent="0.25">
      <c r="D5041" s="33"/>
      <c r="E5041" s="33"/>
      <c r="F5041" s="81">
        <v>43874</v>
      </c>
      <c r="G5041" s="103">
        <v>1.4437999999999999E-2</v>
      </c>
      <c r="H5041" s="103">
        <v>1.4178E-2</v>
      </c>
      <c r="I5041" s="103">
        <v>1.4437E-2</v>
      </c>
      <c r="J5041" s="103">
        <v>1.538E-2</v>
      </c>
      <c r="K5041" s="103">
        <v>1.6173E-2</v>
      </c>
      <c r="L5041" s="94"/>
    </row>
    <row r="5042" spans="4:12" ht="15.75" customHeight="1" x14ac:dyDescent="0.25">
      <c r="D5042" s="33"/>
      <c r="E5042" s="33"/>
      <c r="F5042" s="81">
        <v>43875</v>
      </c>
      <c r="G5042" s="103">
        <v>1.4279E-2</v>
      </c>
      <c r="H5042" s="103">
        <v>1.3964000000000001E-2</v>
      </c>
      <c r="I5042" s="103">
        <v>1.4159E-2</v>
      </c>
      <c r="J5042" s="103">
        <v>1.5071000000000001E-2</v>
      </c>
      <c r="K5042" s="103">
        <v>1.5848000000000001E-2</v>
      </c>
      <c r="L5042" s="94"/>
    </row>
    <row r="5043" spans="4:12" ht="15.75" customHeight="1" x14ac:dyDescent="0.25">
      <c r="D5043" s="33"/>
      <c r="E5043" s="33"/>
      <c r="F5043" s="81">
        <v>43879</v>
      </c>
      <c r="G5043" s="103">
        <v>1.4116E-2</v>
      </c>
      <c r="H5043" s="103">
        <v>1.3776999999999999E-2</v>
      </c>
      <c r="I5043" s="103">
        <v>1.3978999999999998E-2</v>
      </c>
      <c r="J5043" s="103">
        <v>1.4833000000000001E-2</v>
      </c>
      <c r="K5043" s="103">
        <v>1.5609999999999999E-2</v>
      </c>
      <c r="L5043" s="94"/>
    </row>
    <row r="5044" spans="4:12" ht="15.75" customHeight="1" x14ac:dyDescent="0.25">
      <c r="D5044" s="33"/>
      <c r="E5044" s="33"/>
      <c r="F5044" s="81">
        <v>43880</v>
      </c>
      <c r="G5044" s="103">
        <v>1.4218999999999999E-2</v>
      </c>
      <c r="H5044" s="103">
        <v>1.3911E-2</v>
      </c>
      <c r="I5044" s="103">
        <v>1.4078E-2</v>
      </c>
      <c r="J5044" s="103">
        <v>1.4927999999999999E-2</v>
      </c>
      <c r="K5044" s="103">
        <v>1.5661000000000001E-2</v>
      </c>
      <c r="L5044" s="94"/>
    </row>
    <row r="5045" spans="4:12" ht="15.75" customHeight="1" x14ac:dyDescent="0.25">
      <c r="D5045" s="33"/>
      <c r="E5045" s="33"/>
      <c r="F5045" s="81">
        <v>43881</v>
      </c>
      <c r="G5045" s="103">
        <v>1.3892E-2</v>
      </c>
      <c r="H5045" s="103">
        <v>1.3589E-2</v>
      </c>
      <c r="I5045" s="103">
        <v>1.3635E-2</v>
      </c>
      <c r="J5045" s="103">
        <v>1.443E-2</v>
      </c>
      <c r="K5045" s="103">
        <v>1.5152000000000001E-2</v>
      </c>
      <c r="L5045" s="94"/>
    </row>
    <row r="5046" spans="4:12" ht="15.75" customHeight="1" x14ac:dyDescent="0.25">
      <c r="D5046" s="33"/>
      <c r="E5046" s="33"/>
      <c r="F5046" s="81">
        <v>43882</v>
      </c>
      <c r="G5046" s="103">
        <v>1.3543000000000001E-2</v>
      </c>
      <c r="H5046" s="103">
        <v>1.3186E-2</v>
      </c>
      <c r="I5046" s="103">
        <v>1.3224E-2</v>
      </c>
      <c r="J5046" s="103">
        <v>1.4027000000000001E-2</v>
      </c>
      <c r="K5046" s="103">
        <v>1.4713E-2</v>
      </c>
      <c r="L5046" s="94"/>
    </row>
    <row r="5047" spans="4:12" ht="15.75" customHeight="1" x14ac:dyDescent="0.25">
      <c r="D5047" s="33"/>
      <c r="E5047" s="33"/>
      <c r="F5047" s="81">
        <v>43885</v>
      </c>
      <c r="G5047" s="103">
        <v>1.2476000000000001E-2</v>
      </c>
      <c r="H5047" s="103">
        <v>1.2032000000000001E-2</v>
      </c>
      <c r="I5047" s="103">
        <v>1.2096000000000001E-2</v>
      </c>
      <c r="J5047" s="103">
        <v>1.2919E-2</v>
      </c>
      <c r="K5047" s="103">
        <v>1.3705E-2</v>
      </c>
      <c r="L5047" s="94"/>
    </row>
    <row r="5048" spans="4:12" ht="15.75" customHeight="1" x14ac:dyDescent="0.25">
      <c r="D5048" s="33"/>
      <c r="E5048" s="33"/>
      <c r="F5048" s="81">
        <v>43886</v>
      </c>
      <c r="G5048" s="103">
        <v>1.2248000000000002E-2</v>
      </c>
      <c r="H5048" s="103">
        <v>1.179E-2</v>
      </c>
      <c r="I5048" s="103">
        <v>1.1835E-2</v>
      </c>
      <c r="J5048" s="103">
        <v>1.2730999999999999E-2</v>
      </c>
      <c r="K5048" s="103">
        <v>1.3521E-2</v>
      </c>
      <c r="L5048" s="94"/>
    </row>
    <row r="5049" spans="4:12" ht="15.75" customHeight="1" x14ac:dyDescent="0.25">
      <c r="D5049" s="33"/>
      <c r="E5049" s="33"/>
      <c r="F5049" s="81">
        <v>43887</v>
      </c>
      <c r="G5049" s="103">
        <v>1.1647000000000001E-2</v>
      </c>
      <c r="H5049" s="103">
        <v>1.1467E-2</v>
      </c>
      <c r="I5049" s="103">
        <v>1.159E-2</v>
      </c>
      <c r="J5049" s="103">
        <v>1.2588999999999999E-2</v>
      </c>
      <c r="K5049" s="103">
        <v>1.3370999999999999E-2</v>
      </c>
      <c r="L5049" s="94"/>
    </row>
    <row r="5050" spans="4:12" ht="15.75" customHeight="1" x14ac:dyDescent="0.25">
      <c r="D5050" s="33"/>
      <c r="E5050" s="33"/>
      <c r="F5050" s="81">
        <v>43888</v>
      </c>
      <c r="G5050" s="103">
        <v>1.0615000000000001E-2</v>
      </c>
      <c r="H5050" s="103">
        <v>1.0502000000000001E-2</v>
      </c>
      <c r="I5050" s="103">
        <v>1.0685999999999999E-2</v>
      </c>
      <c r="J5050" s="103">
        <v>1.1631000000000001E-2</v>
      </c>
      <c r="K5050" s="103">
        <v>1.2607E-2</v>
      </c>
      <c r="L5050" s="94"/>
    </row>
    <row r="5051" spans="4:12" ht="15.75" customHeight="1" x14ac:dyDescent="0.25">
      <c r="D5051" s="33"/>
      <c r="E5051" s="33"/>
      <c r="F5051" s="81">
        <v>43889</v>
      </c>
      <c r="G5051" s="103">
        <v>9.130000000000001E-3</v>
      </c>
      <c r="H5051" s="103">
        <v>8.9720000000000008E-3</v>
      </c>
      <c r="I5051" s="103">
        <v>9.3559999999999997E-3</v>
      </c>
      <c r="J5051" s="103">
        <v>1.0623E-2</v>
      </c>
      <c r="K5051" s="103">
        <v>1.1486000000000001E-2</v>
      </c>
      <c r="L5051" s="94"/>
    </row>
    <row r="5052" spans="4:12" ht="15.75" customHeight="1" x14ac:dyDescent="0.25">
      <c r="D5052" s="33"/>
      <c r="E5052" s="33"/>
      <c r="F5052" s="81">
        <v>43892</v>
      </c>
      <c r="G5052" s="103">
        <v>9.0290000000000006E-3</v>
      </c>
      <c r="H5052" s="103">
        <v>8.9940000000000003E-3</v>
      </c>
      <c r="I5052" s="103">
        <v>9.4190000000000003E-3</v>
      </c>
      <c r="J5052" s="103">
        <v>1.0714999999999999E-2</v>
      </c>
      <c r="K5052" s="103">
        <v>1.1632E-2</v>
      </c>
      <c r="L5052" s="94"/>
    </row>
    <row r="5053" spans="4:12" ht="15.75" customHeight="1" x14ac:dyDescent="0.25">
      <c r="D5053" s="33"/>
      <c r="E5053" s="33"/>
      <c r="F5053" s="81">
        <v>43893</v>
      </c>
      <c r="G5053" s="103">
        <v>6.9910000000000007E-3</v>
      </c>
      <c r="H5053" s="103">
        <v>7.0759999999999998E-3</v>
      </c>
      <c r="I5053" s="103">
        <v>7.4310000000000001E-3</v>
      </c>
      <c r="J5053" s="103">
        <v>8.8470000000000007E-3</v>
      </c>
      <c r="K5053" s="103">
        <v>9.9900000000000006E-3</v>
      </c>
      <c r="L5053" s="94"/>
    </row>
    <row r="5054" spans="4:12" ht="15.75" customHeight="1" x14ac:dyDescent="0.25">
      <c r="D5054" s="33"/>
      <c r="E5054" s="33"/>
      <c r="F5054" s="81">
        <v>43894</v>
      </c>
      <c r="G5054" s="103">
        <v>6.9259999999999999E-3</v>
      </c>
      <c r="H5054" s="103">
        <v>7.1760000000000001E-3</v>
      </c>
      <c r="I5054" s="103">
        <v>7.8250000000000004E-3</v>
      </c>
      <c r="J5054" s="103">
        <v>9.3740000000000004E-3</v>
      </c>
      <c r="K5054" s="103">
        <v>1.0522E-2</v>
      </c>
      <c r="L5054" s="94"/>
    </row>
    <row r="5055" spans="4:12" ht="15.75" customHeight="1" x14ac:dyDescent="0.25">
      <c r="D5055" s="33"/>
      <c r="E5055" s="33"/>
      <c r="F5055" s="81">
        <v>43895</v>
      </c>
      <c r="G5055" s="103">
        <v>5.9730000000000009E-3</v>
      </c>
      <c r="H5055" s="103">
        <v>6.2420000000000002E-3</v>
      </c>
      <c r="I5055" s="103">
        <v>6.7789999999999994E-3</v>
      </c>
      <c r="J5055" s="103">
        <v>8.1599999999999989E-3</v>
      </c>
      <c r="K5055" s="103">
        <v>9.1199999999999996E-3</v>
      </c>
      <c r="L5055" s="94"/>
    </row>
    <row r="5056" spans="4:12" ht="15.75" customHeight="1" x14ac:dyDescent="0.25">
      <c r="D5056" s="33"/>
      <c r="E5056" s="33"/>
      <c r="F5056" s="81">
        <v>43896</v>
      </c>
      <c r="G5056" s="103">
        <v>5.0619999999999997E-3</v>
      </c>
      <c r="H5056" s="103">
        <v>5.5849999999999997E-3</v>
      </c>
      <c r="I5056" s="103">
        <v>6.0929999999999995E-3</v>
      </c>
      <c r="J5056" s="103">
        <v>7.11E-3</v>
      </c>
      <c r="K5056" s="103">
        <v>7.6229999999999996E-3</v>
      </c>
      <c r="L5056" s="94"/>
    </row>
    <row r="5057" spans="4:12" ht="15.75" customHeight="1" x14ac:dyDescent="0.25">
      <c r="D5057" s="33"/>
      <c r="E5057" s="33"/>
      <c r="F5057" s="81">
        <v>43899</v>
      </c>
      <c r="G5057" s="103">
        <v>3.81E-3</v>
      </c>
      <c r="H5057" s="103">
        <v>4.3080000000000002E-3</v>
      </c>
      <c r="I5057" s="103">
        <v>4.7720000000000002E-3</v>
      </c>
      <c r="J5057" s="103">
        <v>5.5989999999999998E-3</v>
      </c>
      <c r="K5057" s="103">
        <v>5.4069999999999995E-3</v>
      </c>
      <c r="L5057" s="94"/>
    </row>
    <row r="5058" spans="4:12" ht="15.75" customHeight="1" x14ac:dyDescent="0.25">
      <c r="D5058" s="33"/>
      <c r="E5058" s="33"/>
      <c r="F5058" s="81">
        <v>43900</v>
      </c>
      <c r="G5058" s="103">
        <v>5.3420000000000004E-3</v>
      </c>
      <c r="H5058" s="103">
        <v>6.2610000000000001E-3</v>
      </c>
      <c r="I5058" s="103">
        <v>6.672E-3</v>
      </c>
      <c r="J5058" s="103">
        <v>7.6749999999999995E-3</v>
      </c>
      <c r="K5058" s="103">
        <v>8.0300000000000007E-3</v>
      </c>
      <c r="L5058" s="94"/>
    </row>
    <row r="5059" spans="4:12" ht="15.75" customHeight="1" x14ac:dyDescent="0.25">
      <c r="D5059" s="33"/>
      <c r="E5059" s="33"/>
      <c r="F5059" s="81">
        <v>43901</v>
      </c>
      <c r="G5059" s="103">
        <v>5.195E-3</v>
      </c>
      <c r="H5059" s="103">
        <v>6.3709999999999999E-3</v>
      </c>
      <c r="I5059" s="103">
        <v>7.0340000000000003E-3</v>
      </c>
      <c r="J5059" s="103">
        <v>8.3359999999999997E-3</v>
      </c>
      <c r="K5059" s="103">
        <v>8.6950000000000013E-3</v>
      </c>
      <c r="L5059" s="94"/>
    </row>
    <row r="5060" spans="4:12" ht="15.75" customHeight="1" x14ac:dyDescent="0.25">
      <c r="D5060" s="33"/>
      <c r="E5060" s="33"/>
      <c r="F5060" s="81">
        <v>43902</v>
      </c>
      <c r="G5060" s="103">
        <v>4.81E-3</v>
      </c>
      <c r="H5060" s="103">
        <v>5.5789999999999998E-3</v>
      </c>
      <c r="I5060" s="103">
        <v>6.0350000000000004E-3</v>
      </c>
      <c r="J5060" s="103">
        <v>7.4900000000000001E-3</v>
      </c>
      <c r="K5060" s="103">
        <v>8.0420000000000005E-3</v>
      </c>
      <c r="L5060" s="94"/>
    </row>
    <row r="5061" spans="4:12" ht="15.75" customHeight="1" x14ac:dyDescent="0.25">
      <c r="D5061" s="33"/>
      <c r="E5061" s="33"/>
      <c r="F5061" s="81">
        <v>43903</v>
      </c>
      <c r="G5061" s="103">
        <v>4.9030000000000002E-3</v>
      </c>
      <c r="H5061" s="103">
        <v>6.0009999999999994E-3</v>
      </c>
      <c r="I5061" s="103">
        <v>7.1679999999999999E-3</v>
      </c>
      <c r="J5061" s="103">
        <v>9.0430000000000007E-3</v>
      </c>
      <c r="K5061" s="103">
        <v>9.6030000000000004E-3</v>
      </c>
      <c r="L5061" s="94"/>
    </row>
    <row r="5062" spans="4:12" ht="15.75" customHeight="1" x14ac:dyDescent="0.25">
      <c r="D5062" s="33"/>
      <c r="E5062" s="33"/>
      <c r="F5062" s="81">
        <v>43906</v>
      </c>
      <c r="G5062" s="103">
        <v>3.5989999999999998E-3</v>
      </c>
      <c r="H5062" s="103">
        <v>4.2640000000000004E-3</v>
      </c>
      <c r="I5062" s="103">
        <v>4.9049999999999996E-3</v>
      </c>
      <c r="J5062" s="103">
        <v>6.6210000000000001E-3</v>
      </c>
      <c r="K5062" s="103">
        <v>7.1819999999999991E-3</v>
      </c>
      <c r="L5062" s="94"/>
    </row>
    <row r="5063" spans="4:12" ht="15.75" customHeight="1" x14ac:dyDescent="0.25">
      <c r="D5063" s="33"/>
      <c r="E5063" s="33"/>
      <c r="F5063" s="81">
        <v>43907</v>
      </c>
      <c r="G5063" s="103">
        <v>4.9249999999999997E-3</v>
      </c>
      <c r="H5063" s="103">
        <v>6.1609999999999998E-3</v>
      </c>
      <c r="I5063" s="103">
        <v>7.4339999999999996E-3</v>
      </c>
      <c r="J5063" s="103">
        <v>9.7350000000000006E-3</v>
      </c>
      <c r="K5063" s="103">
        <v>1.0784E-2</v>
      </c>
      <c r="L5063" s="94"/>
    </row>
    <row r="5064" spans="4:12" ht="15.75" customHeight="1" x14ac:dyDescent="0.25">
      <c r="D5064" s="33"/>
      <c r="E5064" s="33"/>
      <c r="F5064" s="81">
        <v>43908</v>
      </c>
      <c r="G5064" s="103">
        <v>5.3369999999999997E-3</v>
      </c>
      <c r="H5064" s="103">
        <v>6.5069999999999998E-3</v>
      </c>
      <c r="I5064" s="103">
        <v>7.8790000000000006E-3</v>
      </c>
      <c r="J5064" s="103">
        <v>1.0899000000000001E-2</v>
      </c>
      <c r="K5064" s="103">
        <v>1.1915E-2</v>
      </c>
      <c r="L5064" s="94"/>
    </row>
    <row r="5065" spans="4:12" ht="15.75" customHeight="1" x14ac:dyDescent="0.25">
      <c r="D5065" s="33"/>
      <c r="E5065" s="33"/>
      <c r="F5065" s="81">
        <v>43909</v>
      </c>
      <c r="G5065" s="103">
        <v>4.5069999999999997E-3</v>
      </c>
      <c r="H5065" s="103">
        <v>5.5279999999999999E-3</v>
      </c>
      <c r="I5065" s="103">
        <v>6.8720000000000005E-3</v>
      </c>
      <c r="J5065" s="103">
        <v>1.0082000000000001E-2</v>
      </c>
      <c r="K5065" s="103">
        <v>1.1404000000000001E-2</v>
      </c>
      <c r="L5065" s="94"/>
    </row>
    <row r="5066" spans="4:12" ht="15.75" customHeight="1" x14ac:dyDescent="0.25">
      <c r="D5066" s="33"/>
      <c r="E5066" s="33"/>
      <c r="F5066" s="81">
        <v>43910</v>
      </c>
      <c r="G5066" s="103">
        <v>3.1340000000000001E-3</v>
      </c>
      <c r="H5066" s="103">
        <v>3.7330000000000002E-3</v>
      </c>
      <c r="I5066" s="103">
        <v>4.5850000000000005E-3</v>
      </c>
      <c r="J5066" s="103">
        <v>7.2699999999999996E-3</v>
      </c>
      <c r="K5066" s="103">
        <v>8.4539999999999997E-3</v>
      </c>
      <c r="L5066" s="94"/>
    </row>
    <row r="5067" spans="4:12" ht="15.75" customHeight="1" x14ac:dyDescent="0.25">
      <c r="D5067" s="33"/>
      <c r="E5067" s="33"/>
      <c r="F5067" s="81">
        <v>43913</v>
      </c>
      <c r="G5067" s="103">
        <v>3.1230000000000003E-3</v>
      </c>
      <c r="H5067" s="103">
        <v>3.336E-3</v>
      </c>
      <c r="I5067" s="103">
        <v>4.1099999999999999E-3</v>
      </c>
      <c r="J5067" s="103">
        <v>6.45E-3</v>
      </c>
      <c r="K5067" s="103">
        <v>7.8630000000000002E-3</v>
      </c>
      <c r="L5067" s="94"/>
    </row>
    <row r="5068" spans="4:12" ht="15.75" customHeight="1" x14ac:dyDescent="0.25">
      <c r="D5068" s="33"/>
      <c r="E5068" s="33"/>
      <c r="F5068" s="81">
        <v>43914</v>
      </c>
      <c r="G5068" s="103">
        <v>3.715E-3</v>
      </c>
      <c r="H5068" s="103">
        <v>4.1530000000000004E-3</v>
      </c>
      <c r="I5068" s="103">
        <v>5.2249999999999996E-3</v>
      </c>
      <c r="J5068" s="103">
        <v>7.3590000000000001E-3</v>
      </c>
      <c r="K5068" s="103">
        <v>8.4659999999999996E-3</v>
      </c>
      <c r="L5068" s="94"/>
    </row>
    <row r="5069" spans="4:12" ht="15.75" customHeight="1" x14ac:dyDescent="0.25">
      <c r="D5069" s="33"/>
      <c r="E5069" s="33"/>
      <c r="F5069" s="81">
        <v>43915</v>
      </c>
      <c r="G5069" s="103">
        <v>3.2990000000000003E-3</v>
      </c>
      <c r="H5069" s="103">
        <v>3.9139999999999999E-3</v>
      </c>
      <c r="I5069" s="103">
        <v>5.254E-3</v>
      </c>
      <c r="J5069" s="103">
        <v>7.4489999999999999E-3</v>
      </c>
      <c r="K5069" s="103">
        <v>8.6730000000000002E-3</v>
      </c>
      <c r="L5069" s="94"/>
    </row>
    <row r="5070" spans="4:12" ht="15.75" customHeight="1" x14ac:dyDescent="0.25">
      <c r="D5070" s="33"/>
      <c r="E5070" s="33"/>
      <c r="F5070" s="81">
        <v>43916</v>
      </c>
      <c r="G5070" s="103">
        <v>2.9270000000000003E-3</v>
      </c>
      <c r="H5070" s="103">
        <v>3.6749999999999999E-3</v>
      </c>
      <c r="I5070" s="103">
        <v>5.254E-3</v>
      </c>
      <c r="J5070" s="103">
        <v>7.2189999999999997E-3</v>
      </c>
      <c r="K5070" s="103">
        <v>8.4469999999999996E-3</v>
      </c>
      <c r="L5070" s="94"/>
    </row>
    <row r="5071" spans="4:12" ht="15.75" customHeight="1" x14ac:dyDescent="0.25">
      <c r="D5071" s="33"/>
      <c r="E5071" s="33"/>
      <c r="F5071" s="81">
        <v>43917</v>
      </c>
      <c r="G5071" s="103">
        <v>2.418E-3</v>
      </c>
      <c r="H5071" s="103">
        <v>2.9039999999999999E-3</v>
      </c>
      <c r="I5071" s="103">
        <v>3.9420000000000002E-3</v>
      </c>
      <c r="J5071" s="103">
        <v>5.6120000000000007E-3</v>
      </c>
      <c r="K5071" s="103">
        <v>6.7459999999999994E-3</v>
      </c>
      <c r="L5071" s="94"/>
    </row>
    <row r="5072" spans="4:12" ht="15.75" customHeight="1" x14ac:dyDescent="0.25">
      <c r="D5072" s="33"/>
      <c r="E5072" s="33"/>
      <c r="F5072" s="81">
        <v>43920</v>
      </c>
      <c r="G5072" s="103">
        <v>2.281E-3</v>
      </c>
      <c r="H5072" s="103">
        <v>2.9549999999999997E-3</v>
      </c>
      <c r="I5072" s="103">
        <v>4.1310000000000001E-3</v>
      </c>
      <c r="J5072" s="103">
        <v>5.8620000000000009E-3</v>
      </c>
      <c r="K5072" s="103">
        <v>7.2640000000000005E-3</v>
      </c>
      <c r="L5072" s="94"/>
    </row>
    <row r="5073" spans="4:12" ht="15.75" customHeight="1" x14ac:dyDescent="0.25">
      <c r="D5073" s="33"/>
      <c r="E5073" s="33"/>
      <c r="F5073" s="81">
        <v>43921</v>
      </c>
      <c r="G5073" s="103">
        <v>2.4550000000000002E-3</v>
      </c>
      <c r="H5073" s="103">
        <v>2.9260000000000002E-3</v>
      </c>
      <c r="I5073" s="103">
        <v>3.7990000000000003E-3</v>
      </c>
      <c r="J5073" s="103">
        <v>5.4069999999999995E-3</v>
      </c>
      <c r="K5073" s="103">
        <v>6.6949999999999996E-3</v>
      </c>
      <c r="L5073" s="94"/>
    </row>
    <row r="5074" spans="4:12" ht="15.75" customHeight="1" x14ac:dyDescent="0.25">
      <c r="D5074" s="33"/>
      <c r="E5074" s="33"/>
      <c r="F5074" s="81">
        <v>43922</v>
      </c>
      <c r="G5074" s="103">
        <v>2.0609999999999999E-3</v>
      </c>
      <c r="H5074" s="103">
        <v>2.5540000000000003E-3</v>
      </c>
      <c r="I5074" s="103">
        <v>3.5149999999999999E-3</v>
      </c>
      <c r="J5074" s="103">
        <v>4.862E-3</v>
      </c>
      <c r="K5074" s="103">
        <v>5.8320000000000004E-3</v>
      </c>
      <c r="L5074" s="94"/>
    </row>
    <row r="5075" spans="4:12" ht="15.75" customHeight="1" x14ac:dyDescent="0.25">
      <c r="D5075" s="33"/>
      <c r="E5075" s="33"/>
      <c r="F5075" s="81">
        <v>43923</v>
      </c>
      <c r="G5075" s="103">
        <v>2.2550000000000001E-3</v>
      </c>
      <c r="H5075" s="103">
        <v>2.7900000000000004E-3</v>
      </c>
      <c r="I5075" s="103">
        <v>3.8140000000000001E-3</v>
      </c>
      <c r="J5075" s="103">
        <v>5.0880000000000005E-3</v>
      </c>
      <c r="K5075" s="103">
        <v>5.9699999999999996E-3</v>
      </c>
      <c r="L5075" s="94"/>
    </row>
    <row r="5076" spans="4:12" ht="15.75" customHeight="1" x14ac:dyDescent="0.25">
      <c r="D5076" s="33"/>
      <c r="E5076" s="33"/>
      <c r="F5076" s="81">
        <v>43924</v>
      </c>
      <c r="G5076" s="103">
        <v>2.2889999999999998E-3</v>
      </c>
      <c r="H5076" s="103">
        <v>2.9970000000000001E-3</v>
      </c>
      <c r="I5076" s="103">
        <v>3.8440000000000002E-3</v>
      </c>
      <c r="J5076" s="103">
        <v>5.11E-3</v>
      </c>
      <c r="K5076" s="103">
        <v>5.9480000000000002E-3</v>
      </c>
      <c r="L5076" s="94"/>
    </row>
    <row r="5077" spans="4:12" ht="15.75" customHeight="1" x14ac:dyDescent="0.25">
      <c r="D5077" s="33"/>
      <c r="E5077" s="33"/>
      <c r="F5077" s="81">
        <v>43927</v>
      </c>
      <c r="G5077" s="103">
        <v>2.6219999999999998E-3</v>
      </c>
      <c r="H5077" s="103">
        <v>3.3419999999999999E-3</v>
      </c>
      <c r="I5077" s="103">
        <v>4.3969999999999999E-3</v>
      </c>
      <c r="J5077" s="103">
        <v>5.77E-3</v>
      </c>
      <c r="K5077" s="103">
        <v>6.6979999999999991E-3</v>
      </c>
      <c r="L5077" s="94"/>
    </row>
    <row r="5078" spans="4:12" ht="15.75" customHeight="1" x14ac:dyDescent="0.25">
      <c r="D5078" s="33"/>
      <c r="E5078" s="33"/>
      <c r="F5078" s="81">
        <v>43928</v>
      </c>
      <c r="G5078" s="103">
        <v>2.601E-3</v>
      </c>
      <c r="H5078" s="103">
        <v>3.4960000000000004E-3</v>
      </c>
      <c r="I5078" s="103">
        <v>4.5710000000000004E-3</v>
      </c>
      <c r="J5078" s="103">
        <v>6.1580000000000003E-3</v>
      </c>
      <c r="K5078" s="103">
        <v>7.1220000000000007E-3</v>
      </c>
      <c r="L5078" s="94"/>
    </row>
    <row r="5079" spans="4:12" ht="15.75" customHeight="1" x14ac:dyDescent="0.25">
      <c r="D5079" s="33"/>
      <c r="E5079" s="33"/>
      <c r="F5079" s="81">
        <v>43929</v>
      </c>
      <c r="G5079" s="103">
        <v>2.5200000000000001E-3</v>
      </c>
      <c r="H5079" s="103">
        <v>3.3909999999999999E-3</v>
      </c>
      <c r="I5079" s="103">
        <v>4.7139999999999994E-3</v>
      </c>
      <c r="J5079" s="103">
        <v>6.5480000000000009E-3</v>
      </c>
      <c r="K5079" s="103">
        <v>7.7219999999999997E-3</v>
      </c>
      <c r="L5079" s="94"/>
    </row>
    <row r="5080" spans="4:12" ht="15.75" customHeight="1" x14ac:dyDescent="0.25">
      <c r="D5080" s="33"/>
      <c r="E5080" s="33"/>
      <c r="F5080" s="81">
        <v>43930</v>
      </c>
      <c r="G5080" s="103">
        <v>2.2539999999999999E-3</v>
      </c>
      <c r="H5080" s="103">
        <v>2.9449999999999997E-3</v>
      </c>
      <c r="I5080" s="103">
        <v>4.045E-3</v>
      </c>
      <c r="J5080" s="103">
        <v>5.9519999999999998E-3</v>
      </c>
      <c r="K5080" s="103">
        <v>7.1909999999999995E-3</v>
      </c>
      <c r="L5080" s="94"/>
    </row>
    <row r="5081" spans="4:12" ht="15.75" customHeight="1" x14ac:dyDescent="0.25">
      <c r="D5081" s="33"/>
      <c r="E5081" s="33"/>
      <c r="F5081" s="81">
        <v>43934</v>
      </c>
      <c r="G5081" s="103">
        <v>2.4520000000000002E-3</v>
      </c>
      <c r="H5081" s="103">
        <v>3.2069999999999998E-3</v>
      </c>
      <c r="I5081" s="103">
        <v>4.4900000000000001E-3</v>
      </c>
      <c r="J5081" s="103">
        <v>6.411E-3</v>
      </c>
      <c r="K5081" s="103">
        <v>7.7130000000000002E-3</v>
      </c>
      <c r="L5081" s="94"/>
    </row>
    <row r="5082" spans="4:12" ht="15.75" customHeight="1" x14ac:dyDescent="0.25">
      <c r="D5082" s="33"/>
      <c r="E5082" s="33"/>
      <c r="F5082" s="81">
        <v>43935</v>
      </c>
      <c r="G5082" s="103">
        <v>2.1900000000000001E-3</v>
      </c>
      <c r="H5082" s="103">
        <v>2.8399999999999996E-3</v>
      </c>
      <c r="I5082" s="103">
        <v>4.2030000000000001E-3</v>
      </c>
      <c r="J5082" s="103">
        <v>6.1119999999999994E-3</v>
      </c>
      <c r="K5082" s="103">
        <v>7.5199999999999998E-3</v>
      </c>
      <c r="L5082" s="94"/>
    </row>
    <row r="5083" spans="4:12" ht="15.75" customHeight="1" x14ac:dyDescent="0.25">
      <c r="D5083" s="33"/>
      <c r="E5083" s="33"/>
      <c r="F5083" s="81">
        <v>43936</v>
      </c>
      <c r="G5083" s="103">
        <v>1.9689999999999998E-3</v>
      </c>
      <c r="H5083" s="103">
        <v>2.369E-3</v>
      </c>
      <c r="I5083" s="103">
        <v>3.3769999999999998E-3</v>
      </c>
      <c r="J5083" s="103">
        <v>5.0139999999999994E-3</v>
      </c>
      <c r="K5083" s="103">
        <v>6.3160000000000004E-3</v>
      </c>
      <c r="L5083" s="94"/>
    </row>
    <row r="5084" spans="4:12" ht="15.75" customHeight="1" x14ac:dyDescent="0.25">
      <c r="D5084" s="33"/>
      <c r="E5084" s="33"/>
      <c r="F5084" s="81">
        <v>43937</v>
      </c>
      <c r="G5084" s="103">
        <v>2.0660000000000001E-3</v>
      </c>
      <c r="H5084" s="103">
        <v>2.552E-3</v>
      </c>
      <c r="I5084" s="103">
        <v>3.5670000000000003E-3</v>
      </c>
      <c r="J5084" s="103">
        <v>5.1280000000000006E-3</v>
      </c>
      <c r="K5084" s="103">
        <v>6.267E-3</v>
      </c>
      <c r="L5084" s="94"/>
    </row>
    <row r="5085" spans="4:12" ht="15.75" customHeight="1" x14ac:dyDescent="0.25">
      <c r="D5085" s="33"/>
      <c r="E5085" s="33"/>
      <c r="F5085" s="81">
        <v>43938</v>
      </c>
      <c r="G5085" s="103">
        <v>2.019E-3</v>
      </c>
      <c r="H5085" s="103">
        <v>2.5000000000000001E-3</v>
      </c>
      <c r="I5085" s="103">
        <v>3.5959999999999998E-3</v>
      </c>
      <c r="J5085" s="103">
        <v>5.195E-3</v>
      </c>
      <c r="K5085" s="103">
        <v>6.4170000000000008E-3</v>
      </c>
      <c r="L5085" s="94"/>
    </row>
    <row r="5086" spans="4:12" ht="15.75" customHeight="1" x14ac:dyDescent="0.25">
      <c r="D5086" s="33"/>
      <c r="E5086" s="33"/>
      <c r="F5086" s="81">
        <v>43941</v>
      </c>
      <c r="G5086" s="103">
        <v>2.016E-3</v>
      </c>
      <c r="H5086" s="103">
        <v>2.5000000000000001E-3</v>
      </c>
      <c r="I5086" s="103">
        <v>3.421E-3</v>
      </c>
      <c r="J5086" s="103">
        <v>4.8980000000000004E-3</v>
      </c>
      <c r="K5086" s="103">
        <v>6.0529999999999994E-3</v>
      </c>
      <c r="L5086" s="94"/>
    </row>
    <row r="5087" spans="4:12" ht="15.75" customHeight="1" x14ac:dyDescent="0.25">
      <c r="D5087" s="33"/>
      <c r="E5087" s="33"/>
      <c r="F5087" s="81">
        <v>43942</v>
      </c>
      <c r="G5087" s="103">
        <v>2.0339999999999998E-3</v>
      </c>
      <c r="H5087" s="103">
        <v>2.421E-3</v>
      </c>
      <c r="I5087" s="103">
        <v>3.356E-3</v>
      </c>
      <c r="J5087" s="103">
        <v>4.738E-3</v>
      </c>
      <c r="K5087" s="103">
        <v>5.6910000000000007E-3</v>
      </c>
      <c r="L5087" s="94"/>
    </row>
    <row r="5088" spans="4:12" ht="15.75" customHeight="1" x14ac:dyDescent="0.25">
      <c r="D5088" s="33"/>
      <c r="E5088" s="33"/>
      <c r="F5088" s="81">
        <v>43943</v>
      </c>
      <c r="G5088" s="103">
        <v>2.1329999999999999E-3</v>
      </c>
      <c r="H5088" s="103">
        <v>2.6050000000000001E-3</v>
      </c>
      <c r="I5088" s="103">
        <v>3.673E-3</v>
      </c>
      <c r="J5088" s="103">
        <v>5.1249999999999993E-3</v>
      </c>
      <c r="K5088" s="103">
        <v>6.1900000000000002E-3</v>
      </c>
      <c r="L5088" s="94"/>
    </row>
    <row r="5089" spans="4:12" ht="15.75" customHeight="1" x14ac:dyDescent="0.25">
      <c r="D5089" s="33"/>
      <c r="E5089" s="33"/>
      <c r="F5089" s="81">
        <v>43944</v>
      </c>
      <c r="G5089" s="103">
        <v>2.1909999999999998E-3</v>
      </c>
      <c r="H5089" s="103">
        <v>2.6850000000000003E-3</v>
      </c>
      <c r="I5089" s="103">
        <v>3.689E-3</v>
      </c>
      <c r="J5089" s="103">
        <v>5.1019999999999998E-3</v>
      </c>
      <c r="K5089" s="103">
        <v>6.0150000000000004E-3</v>
      </c>
      <c r="L5089" s="94"/>
    </row>
    <row r="5090" spans="4:12" ht="15.75" customHeight="1" x14ac:dyDescent="0.25">
      <c r="D5090" s="33"/>
      <c r="E5090" s="33"/>
      <c r="F5090" s="81">
        <v>43945</v>
      </c>
      <c r="G5090" s="103">
        <v>2.245E-3</v>
      </c>
      <c r="H5090" s="103">
        <v>2.712E-3</v>
      </c>
      <c r="I5090" s="103">
        <v>3.7339999999999999E-3</v>
      </c>
      <c r="J5090" s="103">
        <v>5.169E-3</v>
      </c>
      <c r="K5090" s="103">
        <v>6.0080000000000003E-3</v>
      </c>
      <c r="L5090" s="94"/>
    </row>
    <row r="5091" spans="4:12" ht="15.75" customHeight="1" x14ac:dyDescent="0.25">
      <c r="D5091" s="33"/>
      <c r="E5091" s="33"/>
      <c r="F5091" s="81">
        <v>43948</v>
      </c>
      <c r="G5091" s="103">
        <v>2.2230000000000001E-3</v>
      </c>
      <c r="H5091" s="103">
        <v>2.8710000000000003E-3</v>
      </c>
      <c r="I5091" s="103">
        <v>4.0369999999999998E-3</v>
      </c>
      <c r="J5091" s="103">
        <v>5.6049999999999997E-3</v>
      </c>
      <c r="K5091" s="103">
        <v>6.6049999999999998E-3</v>
      </c>
      <c r="L5091" s="94"/>
    </row>
    <row r="5092" spans="4:12" ht="15.75" customHeight="1" x14ac:dyDescent="0.25">
      <c r="D5092" s="33"/>
      <c r="E5092" s="33"/>
      <c r="F5092" s="81">
        <v>43949</v>
      </c>
      <c r="G5092" s="103">
        <v>2.1120000000000002E-3</v>
      </c>
      <c r="H5092" s="103">
        <v>2.6590000000000003E-3</v>
      </c>
      <c r="I5092" s="103">
        <v>3.7499999999999999E-3</v>
      </c>
      <c r="J5092" s="103">
        <v>5.1910000000000003E-3</v>
      </c>
      <c r="K5092" s="103">
        <v>6.1289999999999999E-3</v>
      </c>
      <c r="L5092" s="94"/>
    </row>
    <row r="5093" spans="4:12" ht="15.75" customHeight="1" x14ac:dyDescent="0.25">
      <c r="D5093" s="33"/>
      <c r="E5093" s="33"/>
      <c r="F5093" s="81">
        <v>43950</v>
      </c>
      <c r="G5093" s="103">
        <v>2.0140000000000002E-3</v>
      </c>
      <c r="H5093" s="103">
        <v>2.526E-3</v>
      </c>
      <c r="I5093" s="103">
        <v>3.6709999999999998E-3</v>
      </c>
      <c r="J5093" s="103">
        <v>5.2729999999999999E-3</v>
      </c>
      <c r="K5093" s="103">
        <v>6.2690000000000003E-3</v>
      </c>
      <c r="L5093" s="94"/>
    </row>
    <row r="5094" spans="4:12" ht="15.75" customHeight="1" x14ac:dyDescent="0.25">
      <c r="D5094" s="33"/>
      <c r="E5094" s="33"/>
      <c r="F5094" s="81">
        <v>43951</v>
      </c>
      <c r="G5094" s="103">
        <v>1.9559999999999998E-3</v>
      </c>
      <c r="H5094" s="103">
        <v>2.447E-3</v>
      </c>
      <c r="I5094" s="103">
        <v>3.6240000000000001E-3</v>
      </c>
      <c r="J5094" s="103">
        <v>5.3420000000000004E-3</v>
      </c>
      <c r="K5094" s="103">
        <v>6.3929999999999994E-3</v>
      </c>
      <c r="L5094" s="94"/>
    </row>
    <row r="5095" spans="4:12" ht="15.75" customHeight="1" x14ac:dyDescent="0.25">
      <c r="D5095" s="33"/>
      <c r="E5095" s="33"/>
      <c r="F5095" s="81">
        <v>43952</v>
      </c>
      <c r="G5095" s="103">
        <v>1.9E-3</v>
      </c>
      <c r="H5095" s="103">
        <v>2.3669999999999997E-3</v>
      </c>
      <c r="I5095" s="103">
        <v>3.4970000000000001E-3</v>
      </c>
      <c r="J5095" s="103">
        <v>5.1139999999999996E-3</v>
      </c>
      <c r="K5095" s="103">
        <v>6.1180000000000002E-3</v>
      </c>
      <c r="L5095" s="94"/>
    </row>
    <row r="5096" spans="4:12" ht="15.75" customHeight="1" x14ac:dyDescent="0.25">
      <c r="D5096" s="33"/>
      <c r="E5096" s="33"/>
      <c r="F5096" s="81">
        <v>43955</v>
      </c>
      <c r="G5096" s="103">
        <v>1.8220000000000001E-3</v>
      </c>
      <c r="H5096" s="103">
        <v>2.4199999999999998E-3</v>
      </c>
      <c r="I5096" s="103">
        <v>3.6389999999999999E-3</v>
      </c>
      <c r="J5096" s="103">
        <v>5.2510000000000005E-3</v>
      </c>
      <c r="K5096" s="103">
        <v>6.3360000000000005E-3</v>
      </c>
      <c r="L5096" s="94"/>
    </row>
    <row r="5097" spans="4:12" ht="15.75" customHeight="1" x14ac:dyDescent="0.25">
      <c r="D5097" s="33"/>
      <c r="E5097" s="33"/>
      <c r="F5097" s="81">
        <v>43956</v>
      </c>
      <c r="G5097" s="103">
        <v>1.882E-3</v>
      </c>
      <c r="H5097" s="103">
        <v>2.4729999999999999E-3</v>
      </c>
      <c r="I5097" s="103">
        <v>3.7499999999999999E-3</v>
      </c>
      <c r="J5097" s="103">
        <v>5.411E-3</v>
      </c>
      <c r="K5097" s="103">
        <v>6.6190000000000008E-3</v>
      </c>
      <c r="L5097" s="94"/>
    </row>
    <row r="5098" spans="4:12" ht="15.75" customHeight="1" x14ac:dyDescent="0.25">
      <c r="D5098" s="33"/>
      <c r="E5098" s="33"/>
      <c r="F5098" s="81">
        <v>43957</v>
      </c>
      <c r="G5098" s="103">
        <v>1.784E-3</v>
      </c>
      <c r="H5098" s="103">
        <v>2.4199999999999998E-3</v>
      </c>
      <c r="I5098" s="103">
        <v>3.7180000000000004E-3</v>
      </c>
      <c r="J5098" s="103">
        <v>5.6630000000000005E-3</v>
      </c>
      <c r="K5098" s="103">
        <v>7.0299999999999998E-3</v>
      </c>
      <c r="L5098" s="94"/>
    </row>
    <row r="5099" spans="4:12" ht="15.75" customHeight="1" x14ac:dyDescent="0.25">
      <c r="D5099" s="33"/>
      <c r="E5099" s="33"/>
      <c r="F5099" s="81">
        <v>43958</v>
      </c>
      <c r="G5099" s="103">
        <v>1.3880000000000001E-3</v>
      </c>
      <c r="H5099" s="103">
        <v>1.913E-3</v>
      </c>
      <c r="I5099" s="103">
        <v>3.0539999999999999E-3</v>
      </c>
      <c r="J5099" s="103">
        <v>4.9769999999999997E-3</v>
      </c>
      <c r="K5099" s="103">
        <v>6.4090000000000006E-3</v>
      </c>
      <c r="L5099" s="94"/>
    </row>
    <row r="5100" spans="4:12" ht="15.75" customHeight="1" x14ac:dyDescent="0.25">
      <c r="D5100" s="33"/>
      <c r="E5100" s="33"/>
      <c r="F5100" s="81">
        <v>43959</v>
      </c>
      <c r="G5100" s="103">
        <v>1.5679999999999999E-3</v>
      </c>
      <c r="H5100" s="103">
        <v>2.1519999999999998E-3</v>
      </c>
      <c r="I5100" s="103">
        <v>3.3379999999999998E-3</v>
      </c>
      <c r="J5100" s="103">
        <v>5.3200000000000001E-3</v>
      </c>
      <c r="K5100" s="103">
        <v>6.8310000000000003E-3</v>
      </c>
      <c r="L5100" s="94"/>
    </row>
    <row r="5101" spans="4:12" ht="15.75" customHeight="1" x14ac:dyDescent="0.25">
      <c r="D5101" s="33"/>
      <c r="E5101" s="33"/>
      <c r="F5101" s="81">
        <v>43962</v>
      </c>
      <c r="G5101" s="103">
        <v>1.7469999999999999E-3</v>
      </c>
      <c r="H5101" s="103">
        <v>2.232E-3</v>
      </c>
      <c r="I5101" s="103">
        <v>3.5119999999999999E-3</v>
      </c>
      <c r="J5101" s="103">
        <v>5.5040000000000002E-3</v>
      </c>
      <c r="K5101" s="103">
        <v>7.0989999999999994E-3</v>
      </c>
      <c r="L5101" s="94"/>
    </row>
    <row r="5102" spans="4:12" ht="15.75" customHeight="1" x14ac:dyDescent="0.25">
      <c r="D5102" s="33"/>
      <c r="E5102" s="33"/>
      <c r="F5102" s="81">
        <v>43963</v>
      </c>
      <c r="G5102" s="103">
        <v>1.5890000000000001E-3</v>
      </c>
      <c r="H5102" s="103">
        <v>2.0339999999999998E-3</v>
      </c>
      <c r="I5102" s="103">
        <v>3.2420000000000001E-3</v>
      </c>
      <c r="J5102" s="103">
        <v>5.1370000000000001E-3</v>
      </c>
      <c r="K5102" s="103">
        <v>6.6510000000000007E-3</v>
      </c>
      <c r="L5102" s="94"/>
    </row>
    <row r="5103" spans="4:12" ht="15.75" customHeight="1" x14ac:dyDescent="0.25">
      <c r="D5103" s="33"/>
      <c r="E5103" s="33"/>
      <c r="F5103" s="81">
        <v>43964</v>
      </c>
      <c r="G5103" s="103">
        <v>1.5890000000000001E-3</v>
      </c>
      <c r="H5103" s="103">
        <v>2.0339999999999998E-3</v>
      </c>
      <c r="I5103" s="103">
        <v>3.1619999999999999E-3</v>
      </c>
      <c r="J5103" s="103">
        <v>4.9769999999999997E-3</v>
      </c>
      <c r="K5103" s="103">
        <v>6.5249999999999996E-3</v>
      </c>
      <c r="L5103" s="94"/>
    </row>
    <row r="5104" spans="4:12" ht="15.75" customHeight="1" x14ac:dyDescent="0.25">
      <c r="D5104" s="33"/>
      <c r="E5104" s="33"/>
      <c r="F5104" s="81">
        <v>43965</v>
      </c>
      <c r="G5104" s="103">
        <v>1.47E-3</v>
      </c>
      <c r="H5104" s="103">
        <v>1.877E-3</v>
      </c>
      <c r="I5104" s="103">
        <v>3.0509999999999999E-3</v>
      </c>
      <c r="J5104" s="103">
        <v>4.7710000000000001E-3</v>
      </c>
      <c r="K5104" s="103">
        <v>6.2180000000000004E-3</v>
      </c>
      <c r="L5104" s="94"/>
    </row>
    <row r="5105" spans="4:12" ht="15.75" customHeight="1" x14ac:dyDescent="0.25">
      <c r="D5105" s="33"/>
      <c r="E5105" s="33"/>
      <c r="F5105" s="81">
        <v>43966</v>
      </c>
      <c r="G5105" s="103">
        <v>1.451E-3</v>
      </c>
      <c r="H5105" s="103">
        <v>1.8260000000000001E-3</v>
      </c>
      <c r="I5105" s="103">
        <v>3.0819999999999997E-3</v>
      </c>
      <c r="J5105" s="103">
        <v>4.8630000000000001E-3</v>
      </c>
      <c r="K5105" s="103">
        <v>6.4280000000000006E-3</v>
      </c>
      <c r="L5105" s="94"/>
    </row>
    <row r="5106" spans="4:12" ht="15.75" customHeight="1" x14ac:dyDescent="0.25">
      <c r="D5106" s="33"/>
      <c r="E5106" s="33"/>
      <c r="F5106" s="81">
        <v>43969</v>
      </c>
      <c r="G5106" s="103">
        <v>1.7719999999999999E-3</v>
      </c>
      <c r="H5106" s="103">
        <v>2.2729999999999998E-3</v>
      </c>
      <c r="I5106" s="103">
        <v>3.7019999999999996E-3</v>
      </c>
      <c r="J5106" s="103">
        <v>5.574E-3</v>
      </c>
      <c r="K5106" s="103">
        <v>7.2570000000000004E-3</v>
      </c>
      <c r="L5106" s="94"/>
    </row>
    <row r="5107" spans="4:12" ht="15.75" customHeight="1" x14ac:dyDescent="0.25">
      <c r="D5107" s="33"/>
      <c r="E5107" s="33"/>
      <c r="F5107" s="81">
        <v>43970</v>
      </c>
      <c r="G5107" s="103">
        <v>1.652E-3</v>
      </c>
      <c r="H5107" s="103">
        <v>2.0639999999999999E-3</v>
      </c>
      <c r="I5107" s="103">
        <v>3.32E-3</v>
      </c>
      <c r="J5107" s="103">
        <v>5.2059999999999997E-3</v>
      </c>
      <c r="K5107" s="103">
        <v>6.8820000000000001E-3</v>
      </c>
      <c r="L5107" s="94"/>
    </row>
    <row r="5108" spans="4:12" ht="15.75" customHeight="1" x14ac:dyDescent="0.25">
      <c r="D5108" s="33"/>
      <c r="E5108" s="33"/>
      <c r="F5108" s="81">
        <v>43971</v>
      </c>
      <c r="G5108" s="103">
        <v>1.6329999999999999E-3</v>
      </c>
      <c r="H5108" s="103">
        <v>2.117E-3</v>
      </c>
      <c r="I5108" s="103">
        <v>3.3829999999999997E-3</v>
      </c>
      <c r="J5108" s="103">
        <v>5.2059999999999997E-3</v>
      </c>
      <c r="K5108" s="103">
        <v>6.8010000000000006E-3</v>
      </c>
      <c r="L5108" s="94"/>
    </row>
    <row r="5109" spans="4:12" ht="15.75" customHeight="1" x14ac:dyDescent="0.25">
      <c r="D5109" s="33"/>
      <c r="E5109" s="33"/>
      <c r="F5109" s="81">
        <v>43972</v>
      </c>
      <c r="G5109" s="103">
        <v>1.653E-3</v>
      </c>
      <c r="H5109" s="103">
        <v>2.1180000000000001E-3</v>
      </c>
      <c r="I5109" s="103">
        <v>3.3829999999999997E-3</v>
      </c>
      <c r="J5109" s="103">
        <v>5.1839999999999994E-3</v>
      </c>
      <c r="K5109" s="103">
        <v>6.7200000000000003E-3</v>
      </c>
      <c r="L5109" s="94"/>
    </row>
    <row r="5110" spans="4:12" ht="15.75" customHeight="1" x14ac:dyDescent="0.25">
      <c r="D5110" s="33"/>
      <c r="E5110" s="33"/>
      <c r="F5110" s="81">
        <v>43973</v>
      </c>
      <c r="G5110" s="103">
        <v>1.676E-3</v>
      </c>
      <c r="H5110" s="103">
        <v>2.068E-3</v>
      </c>
      <c r="I5110" s="103">
        <v>3.3339999999999997E-3</v>
      </c>
      <c r="J5110" s="103">
        <v>5.0460000000000001E-3</v>
      </c>
      <c r="K5110" s="103">
        <v>6.5910000000000005E-3</v>
      </c>
      <c r="L5110" s="94"/>
    </row>
    <row r="5111" spans="4:12" ht="15.75" customHeight="1" x14ac:dyDescent="0.25">
      <c r="D5111" s="33"/>
      <c r="E5111" s="33"/>
      <c r="F5111" s="81">
        <v>43977</v>
      </c>
      <c r="G5111" s="103">
        <v>1.717E-3</v>
      </c>
      <c r="H5111" s="103">
        <v>2.1220000000000002E-3</v>
      </c>
      <c r="I5111" s="103">
        <v>3.4780000000000002E-3</v>
      </c>
      <c r="J5111" s="103">
        <v>5.2759999999999994E-3</v>
      </c>
      <c r="K5111" s="103">
        <v>6.9649999999999998E-3</v>
      </c>
      <c r="L5111" s="94"/>
    </row>
    <row r="5112" spans="4:12" ht="15.75" customHeight="1" x14ac:dyDescent="0.25">
      <c r="D5112" s="33"/>
      <c r="E5112" s="33"/>
      <c r="F5112" s="81">
        <v>43978</v>
      </c>
      <c r="G5112" s="103">
        <v>1.799E-3</v>
      </c>
      <c r="H5112" s="103">
        <v>2.202E-3</v>
      </c>
      <c r="I5112" s="103">
        <v>3.4780000000000002E-3</v>
      </c>
      <c r="J5112" s="103">
        <v>5.2300000000000003E-3</v>
      </c>
      <c r="K5112" s="103">
        <v>6.8189999999999995E-3</v>
      </c>
      <c r="L5112" s="94"/>
    </row>
    <row r="5113" spans="4:12" ht="15.75" customHeight="1" x14ac:dyDescent="0.25">
      <c r="D5113" s="33"/>
      <c r="E5113" s="33"/>
      <c r="F5113" s="81">
        <v>43979</v>
      </c>
      <c r="G5113" s="103">
        <v>1.701E-3</v>
      </c>
      <c r="H5113" s="103">
        <v>2.15E-3</v>
      </c>
      <c r="I5113" s="103">
        <v>3.3839999999999999E-3</v>
      </c>
      <c r="J5113" s="103">
        <v>5.2529999999999999E-3</v>
      </c>
      <c r="K5113" s="103">
        <v>6.8999999999999999E-3</v>
      </c>
      <c r="L5113" s="94"/>
    </row>
    <row r="5114" spans="4:12" ht="15.75" customHeight="1" x14ac:dyDescent="0.25">
      <c r="D5114" s="33"/>
      <c r="E5114" s="33"/>
      <c r="F5114" s="81">
        <v>43980</v>
      </c>
      <c r="G5114" s="103">
        <v>1.603E-3</v>
      </c>
      <c r="H5114" s="103">
        <v>1.9400000000000001E-3</v>
      </c>
      <c r="I5114" s="103">
        <v>3.0359999999999996E-3</v>
      </c>
      <c r="J5114" s="103">
        <v>4.9769999999999997E-3</v>
      </c>
      <c r="K5114" s="103">
        <v>6.5259999999999997E-3</v>
      </c>
      <c r="L5114" s="94"/>
    </row>
    <row r="5115" spans="4:12" ht="15.75" customHeight="1" x14ac:dyDescent="0.25">
      <c r="D5115" s="33"/>
      <c r="E5115" s="33"/>
      <c r="F5115" s="81">
        <v>43983</v>
      </c>
      <c r="G5115" s="103">
        <v>1.5640000000000001E-3</v>
      </c>
      <c r="H5115" s="103">
        <v>1.941E-3</v>
      </c>
      <c r="I5115" s="103">
        <v>3.0520000000000005E-3</v>
      </c>
      <c r="J5115" s="103">
        <v>5.0000000000000001E-3</v>
      </c>
      <c r="K5115" s="103">
        <v>6.5910000000000005E-3</v>
      </c>
      <c r="L5115" s="94"/>
    </row>
    <row r="5116" spans="4:12" ht="15.75" customHeight="1" x14ac:dyDescent="0.25">
      <c r="D5116" s="33"/>
      <c r="E5116" s="33"/>
      <c r="F5116" s="81">
        <v>43984</v>
      </c>
      <c r="G5116" s="103">
        <v>1.6230000000000001E-3</v>
      </c>
      <c r="H5116" s="103">
        <v>2.0479999999999999E-3</v>
      </c>
      <c r="I5116" s="103">
        <v>3.179E-3</v>
      </c>
      <c r="J5116" s="103">
        <v>5.182E-3</v>
      </c>
      <c r="K5116" s="103">
        <v>6.8520000000000005E-3</v>
      </c>
      <c r="L5116" s="94"/>
    </row>
    <row r="5117" spans="4:12" ht="15.75" customHeight="1" x14ac:dyDescent="0.25">
      <c r="D5117" s="33"/>
      <c r="E5117" s="33"/>
      <c r="F5117" s="81">
        <v>43985</v>
      </c>
      <c r="G5117" s="103">
        <v>1.9E-3</v>
      </c>
      <c r="H5117" s="103">
        <v>2.4220000000000001E-3</v>
      </c>
      <c r="I5117" s="103">
        <v>3.6549999999999998E-3</v>
      </c>
      <c r="J5117" s="103">
        <v>5.7540000000000004E-3</v>
      </c>
      <c r="K5117" s="103">
        <v>7.4580000000000002E-3</v>
      </c>
      <c r="L5117" s="94"/>
    </row>
    <row r="5118" spans="4:12" ht="15.75" customHeight="1" x14ac:dyDescent="0.25">
      <c r="D5118" s="33"/>
      <c r="E5118" s="33"/>
      <c r="F5118" s="81">
        <v>43986</v>
      </c>
      <c r="G5118" s="103">
        <v>1.9400000000000001E-3</v>
      </c>
      <c r="H5118" s="103">
        <v>2.5300000000000001E-3</v>
      </c>
      <c r="I5118" s="103">
        <v>4.084E-3</v>
      </c>
      <c r="J5118" s="103">
        <v>6.3970000000000008E-3</v>
      </c>
      <c r="K5118" s="103">
        <v>8.234E-3</v>
      </c>
      <c r="L5118" s="94"/>
    </row>
    <row r="5119" spans="4:12" ht="15.75" customHeight="1" x14ac:dyDescent="0.25">
      <c r="D5119" s="33"/>
      <c r="E5119" s="33"/>
      <c r="F5119" s="81">
        <v>43987</v>
      </c>
      <c r="G5119" s="103">
        <v>2.062E-3</v>
      </c>
      <c r="H5119" s="103">
        <v>2.8279999999999998E-3</v>
      </c>
      <c r="I5119" s="103">
        <v>4.6300000000000004E-3</v>
      </c>
      <c r="J5119" s="103">
        <v>7.0230000000000006E-3</v>
      </c>
      <c r="K5119" s="103">
        <v>8.9510000000000006E-3</v>
      </c>
      <c r="L5119" s="94"/>
    </row>
    <row r="5120" spans="4:12" ht="15.75" customHeight="1" x14ac:dyDescent="0.25">
      <c r="D5120" s="33"/>
      <c r="E5120" s="33"/>
      <c r="F5120" s="81">
        <v>43990</v>
      </c>
      <c r="G5120" s="103">
        <v>2.261E-3</v>
      </c>
      <c r="H5120" s="103">
        <v>2.8299999999999996E-3</v>
      </c>
      <c r="I5120" s="103">
        <v>4.4710000000000001E-3</v>
      </c>
      <c r="J5120" s="103">
        <v>6.8610000000000008E-3</v>
      </c>
      <c r="K5120" s="103">
        <v>8.7519999999999994E-3</v>
      </c>
      <c r="L5120" s="94"/>
    </row>
    <row r="5121" spans="4:12" ht="15.75" customHeight="1" x14ac:dyDescent="0.25">
      <c r="D5121" s="33"/>
      <c r="E5121" s="33"/>
      <c r="F5121" s="81">
        <v>43991</v>
      </c>
      <c r="G5121" s="103">
        <v>2.0239999999999998E-3</v>
      </c>
      <c r="H5121" s="103">
        <v>2.6310000000000001E-3</v>
      </c>
      <c r="I5121" s="103">
        <v>4.0089999999999995E-3</v>
      </c>
      <c r="J5121" s="103">
        <v>6.4229999999999999E-3</v>
      </c>
      <c r="K5121" s="103">
        <v>8.2529999999999999E-3</v>
      </c>
      <c r="L5121" s="94"/>
    </row>
    <row r="5122" spans="4:12" ht="15.75" customHeight="1" x14ac:dyDescent="0.25">
      <c r="D5122" s="33"/>
      <c r="E5122" s="33"/>
      <c r="F5122" s="81">
        <v>43992</v>
      </c>
      <c r="G5122" s="103">
        <v>1.6669999999999999E-3</v>
      </c>
      <c r="H5122" s="103">
        <v>1.977E-3</v>
      </c>
      <c r="I5122" s="103">
        <v>3.15E-3</v>
      </c>
      <c r="J5122" s="103">
        <v>5.3890000000000006E-3</v>
      </c>
      <c r="K5122" s="103">
        <v>7.2629999999999995E-3</v>
      </c>
      <c r="L5122" s="94"/>
    </row>
    <row r="5123" spans="4:12" ht="15.75" customHeight="1" x14ac:dyDescent="0.25">
      <c r="D5123" s="33"/>
      <c r="E5123" s="33"/>
      <c r="F5123" s="81">
        <v>43993</v>
      </c>
      <c r="G5123" s="103">
        <v>1.967E-3</v>
      </c>
      <c r="H5123" s="103">
        <v>2.2910000000000001E-3</v>
      </c>
      <c r="I5123" s="103">
        <v>3.2300000000000002E-3</v>
      </c>
      <c r="J5123" s="103">
        <v>5.1600000000000005E-3</v>
      </c>
      <c r="K5123" s="103">
        <v>6.6900000000000006E-3</v>
      </c>
      <c r="L5123" s="94"/>
    </row>
    <row r="5124" spans="4:12" ht="15.75" customHeight="1" x14ac:dyDescent="0.25">
      <c r="D5124" s="33"/>
      <c r="E5124" s="33"/>
      <c r="F5124" s="81">
        <v>43994</v>
      </c>
      <c r="G5124" s="103">
        <v>1.9300000000000001E-3</v>
      </c>
      <c r="H5124" s="103">
        <v>2.2389999999999997E-3</v>
      </c>
      <c r="I5124" s="103">
        <v>3.2790000000000002E-3</v>
      </c>
      <c r="J5124" s="103">
        <v>5.3890000000000006E-3</v>
      </c>
      <c r="K5124" s="103">
        <v>7.0340000000000003E-3</v>
      </c>
      <c r="L5124" s="94"/>
    </row>
    <row r="5125" spans="4:12" ht="15.75" customHeight="1" x14ac:dyDescent="0.25">
      <c r="D5125" s="33"/>
      <c r="E5125" s="33"/>
      <c r="F5125" s="81">
        <v>43997</v>
      </c>
      <c r="G5125" s="103">
        <v>1.89E-3</v>
      </c>
      <c r="H5125" s="103">
        <v>2.238E-3</v>
      </c>
      <c r="I5125" s="103">
        <v>3.4229999999999998E-3</v>
      </c>
      <c r="J5125" s="103">
        <v>5.5269999999999998E-3</v>
      </c>
      <c r="K5125" s="103">
        <v>7.2150000000000001E-3</v>
      </c>
      <c r="L5125" s="94"/>
    </row>
    <row r="5126" spans="4:12" ht="15.75" customHeight="1" x14ac:dyDescent="0.25">
      <c r="D5126" s="33"/>
      <c r="E5126" s="33"/>
      <c r="F5126" s="81">
        <v>43998</v>
      </c>
      <c r="G5126" s="103">
        <v>1.9919999999999998E-3</v>
      </c>
      <c r="H5126" s="103">
        <v>2.2899999999999999E-3</v>
      </c>
      <c r="I5126" s="103">
        <v>3.4389999999999998E-3</v>
      </c>
      <c r="J5126" s="103">
        <v>5.6420000000000003E-3</v>
      </c>
      <c r="K5126" s="103">
        <v>7.528E-3</v>
      </c>
      <c r="L5126" s="94"/>
    </row>
    <row r="5127" spans="4:12" ht="15.75" customHeight="1" x14ac:dyDescent="0.25">
      <c r="D5127" s="33"/>
      <c r="E5127" s="33"/>
      <c r="F5127" s="81">
        <v>43999</v>
      </c>
      <c r="G5127" s="103">
        <v>1.9520000000000002E-3</v>
      </c>
      <c r="H5127" s="103">
        <v>2.264E-3</v>
      </c>
      <c r="I5127" s="103">
        <v>3.4399999999999999E-3</v>
      </c>
      <c r="J5127" s="103">
        <v>5.5510000000000004E-3</v>
      </c>
      <c r="K5127" s="103">
        <v>7.3800000000000003E-3</v>
      </c>
      <c r="L5127" s="94"/>
    </row>
    <row r="5128" spans="4:12" ht="15.75" customHeight="1" x14ac:dyDescent="0.25">
      <c r="D5128" s="33"/>
      <c r="E5128" s="33"/>
      <c r="F5128" s="81">
        <v>44000</v>
      </c>
      <c r="G5128" s="103">
        <v>1.933E-3</v>
      </c>
      <c r="H5128" s="103">
        <v>2.238E-3</v>
      </c>
      <c r="I5128" s="103">
        <v>3.3279999999999998E-3</v>
      </c>
      <c r="J5128" s="103">
        <v>5.3439999999999998E-3</v>
      </c>
      <c r="K5128" s="103">
        <v>7.084E-3</v>
      </c>
      <c r="L5128" s="94"/>
    </row>
    <row r="5129" spans="4:12" ht="15.75" customHeight="1" x14ac:dyDescent="0.25">
      <c r="D5129" s="33"/>
      <c r="E5129" s="33"/>
      <c r="F5129" s="81">
        <v>44001</v>
      </c>
      <c r="G5129" s="103">
        <v>1.8549999999999999E-3</v>
      </c>
      <c r="H5129" s="103">
        <v>2.1840000000000002E-3</v>
      </c>
      <c r="I5129" s="103">
        <v>3.2659999999999998E-3</v>
      </c>
      <c r="J5129" s="103">
        <v>5.2519999999999997E-3</v>
      </c>
      <c r="K5129" s="103">
        <v>6.9369999999999996E-3</v>
      </c>
      <c r="L5129" s="94"/>
    </row>
    <row r="5130" spans="4:12" ht="15.75" customHeight="1" x14ac:dyDescent="0.25">
      <c r="D5130" s="33"/>
      <c r="E5130" s="33"/>
      <c r="F5130" s="81">
        <v>44004</v>
      </c>
      <c r="G5130" s="103">
        <v>1.9170000000000001E-3</v>
      </c>
      <c r="H5130" s="103">
        <v>2.2100000000000002E-3</v>
      </c>
      <c r="I5130" s="103">
        <v>3.3939999999999999E-3</v>
      </c>
      <c r="J5130" s="103">
        <v>5.391E-3</v>
      </c>
      <c r="K5130" s="103">
        <v>7.0850000000000002E-3</v>
      </c>
      <c r="L5130" s="94"/>
    </row>
    <row r="5131" spans="4:12" ht="15.75" customHeight="1" x14ac:dyDescent="0.25">
      <c r="D5131" s="33"/>
      <c r="E5131" s="33"/>
      <c r="F5131" s="81">
        <v>44005</v>
      </c>
      <c r="G5131" s="103">
        <v>1.8570000000000001E-3</v>
      </c>
      <c r="H5131" s="103">
        <v>2.1310000000000001E-3</v>
      </c>
      <c r="I5131" s="103">
        <v>3.2990000000000003E-3</v>
      </c>
      <c r="J5131" s="103">
        <v>5.3680000000000004E-3</v>
      </c>
      <c r="K5131" s="103">
        <v>7.1180000000000002E-3</v>
      </c>
      <c r="L5131" s="94"/>
    </row>
    <row r="5132" spans="4:12" ht="15.75" customHeight="1" x14ac:dyDescent="0.25">
      <c r="D5132" s="33"/>
      <c r="E5132" s="33"/>
      <c r="F5132" s="81">
        <v>44006</v>
      </c>
      <c r="G5132" s="103">
        <v>1.8759999999999998E-3</v>
      </c>
      <c r="H5132" s="103">
        <v>2.104E-3</v>
      </c>
      <c r="I5132" s="103">
        <v>3.1549999999999998E-3</v>
      </c>
      <c r="J5132" s="103">
        <v>5.1380000000000002E-3</v>
      </c>
      <c r="K5132" s="103">
        <v>6.7900000000000009E-3</v>
      </c>
      <c r="L5132" s="94"/>
    </row>
    <row r="5133" spans="4:12" ht="15.75" customHeight="1" x14ac:dyDescent="0.25">
      <c r="D5133" s="33"/>
      <c r="E5133" s="33"/>
      <c r="F5133" s="81">
        <v>44007</v>
      </c>
      <c r="G5133" s="103">
        <v>1.8570000000000001E-3</v>
      </c>
      <c r="H5133" s="103">
        <v>2.0509999999999999E-3</v>
      </c>
      <c r="I5133" s="103">
        <v>3.32E-3</v>
      </c>
      <c r="J5133" s="103">
        <v>5.1839999999999994E-3</v>
      </c>
      <c r="K5133" s="103">
        <v>6.8560000000000001E-3</v>
      </c>
      <c r="L5133" s="94"/>
    </row>
    <row r="5134" spans="4:12" ht="15.75" customHeight="1" x14ac:dyDescent="0.25">
      <c r="D5134" s="33"/>
      <c r="E5134" s="33"/>
      <c r="F5134" s="81">
        <v>44008</v>
      </c>
      <c r="G5134" s="103">
        <v>1.6609999999999999E-3</v>
      </c>
      <c r="H5134" s="103">
        <v>1.838E-3</v>
      </c>
      <c r="I5134" s="103">
        <v>3.0200000000000001E-3</v>
      </c>
      <c r="J5134" s="103">
        <v>4.8859999999999997E-3</v>
      </c>
      <c r="K5134" s="103">
        <v>6.4129999999999994E-3</v>
      </c>
      <c r="L5134" s="94"/>
    </row>
    <row r="5135" spans="4:12" ht="15.75" customHeight="1" x14ac:dyDescent="0.25">
      <c r="D5135" s="33"/>
      <c r="E5135" s="33"/>
      <c r="F5135" s="81">
        <v>44011</v>
      </c>
      <c r="G5135" s="103">
        <v>1.485E-3</v>
      </c>
      <c r="H5135" s="103">
        <v>1.6789999999999999E-3</v>
      </c>
      <c r="I5135" s="103">
        <v>2.7360000000000002E-3</v>
      </c>
      <c r="J5135" s="103">
        <v>4.6589999999999999E-3</v>
      </c>
      <c r="K5135" s="103">
        <v>6.234E-3</v>
      </c>
      <c r="L5135" s="94"/>
    </row>
    <row r="5136" spans="4:12" ht="15.75" customHeight="1" x14ac:dyDescent="0.25">
      <c r="D5136" s="33"/>
      <c r="E5136" s="33"/>
      <c r="F5136" s="81">
        <v>44012</v>
      </c>
      <c r="G5136" s="103">
        <v>1.485E-3</v>
      </c>
      <c r="H5136" s="103">
        <v>1.7310000000000001E-3</v>
      </c>
      <c r="I5136" s="103">
        <v>2.8779999999999999E-3</v>
      </c>
      <c r="J5136" s="103">
        <v>4.9090000000000002E-3</v>
      </c>
      <c r="K5136" s="103">
        <v>6.561E-3</v>
      </c>
      <c r="L5136" s="94"/>
    </row>
    <row r="5137" spans="4:12" ht="15.75" customHeight="1" x14ac:dyDescent="0.25">
      <c r="D5137" s="33"/>
      <c r="E5137" s="33"/>
      <c r="F5137" s="81">
        <v>44013</v>
      </c>
      <c r="G5137" s="103">
        <v>1.603E-3</v>
      </c>
      <c r="H5137" s="103">
        <v>1.89E-3</v>
      </c>
      <c r="I5137" s="103">
        <v>3.1150000000000001E-3</v>
      </c>
      <c r="J5137" s="103">
        <v>5.1139999999999996E-3</v>
      </c>
      <c r="K5137" s="103">
        <v>6.7579999999999993E-3</v>
      </c>
      <c r="L5137" s="94"/>
    </row>
    <row r="5138" spans="4:12" ht="15.75" customHeight="1" x14ac:dyDescent="0.25">
      <c r="D5138" s="33"/>
      <c r="E5138" s="33"/>
      <c r="F5138" s="81">
        <v>44014</v>
      </c>
      <c r="G5138" s="103">
        <v>1.5260000000000002E-3</v>
      </c>
      <c r="H5138" s="103">
        <v>1.8079999999999999E-3</v>
      </c>
      <c r="I5138" s="103">
        <v>2.9580000000000001E-3</v>
      </c>
      <c r="J5138" s="103">
        <v>4.9769999999999997E-3</v>
      </c>
      <c r="K5138" s="103">
        <v>6.6930000000000002E-3</v>
      </c>
      <c r="L5138" s="94"/>
    </row>
    <row r="5139" spans="4:12" ht="15.75" customHeight="1" x14ac:dyDescent="0.25">
      <c r="D5139" s="33"/>
      <c r="E5139" s="33"/>
      <c r="F5139" s="81">
        <v>44018</v>
      </c>
      <c r="G5139" s="103">
        <v>1.5659999999999999E-3</v>
      </c>
      <c r="H5139" s="103">
        <v>1.8599999999999999E-3</v>
      </c>
      <c r="I5139" s="103">
        <v>3.0220000000000004E-3</v>
      </c>
      <c r="J5139" s="103">
        <v>5.0229999999999997E-3</v>
      </c>
      <c r="K5139" s="103">
        <v>6.7589999999999994E-3</v>
      </c>
      <c r="L5139" s="94"/>
    </row>
    <row r="5140" spans="4:12" ht="15.75" customHeight="1" x14ac:dyDescent="0.25">
      <c r="D5140" s="33"/>
      <c r="E5140" s="33"/>
      <c r="F5140" s="81">
        <v>44019</v>
      </c>
      <c r="G5140" s="103">
        <v>1.567E-3</v>
      </c>
      <c r="H5140" s="103">
        <v>1.8060000000000001E-3</v>
      </c>
      <c r="I5140" s="103">
        <v>2.8639999999999998E-3</v>
      </c>
      <c r="J5140" s="103">
        <v>4.7720000000000002E-3</v>
      </c>
      <c r="K5140" s="103">
        <v>6.3970000000000008E-3</v>
      </c>
      <c r="L5140" s="94"/>
    </row>
    <row r="5141" spans="4:12" ht="15.75" customHeight="1" x14ac:dyDescent="0.25">
      <c r="D5141" s="33"/>
      <c r="E5141" s="33"/>
      <c r="F5141" s="81">
        <v>44020</v>
      </c>
      <c r="G5141" s="103">
        <v>1.5870000000000001E-3</v>
      </c>
      <c r="H5141" s="103">
        <v>1.8509999999999998E-3</v>
      </c>
      <c r="I5141" s="103">
        <v>3.0070000000000001E-3</v>
      </c>
      <c r="J5141" s="103">
        <v>4.9769999999999997E-3</v>
      </c>
      <c r="K5141" s="103">
        <v>6.6439999999999997E-3</v>
      </c>
      <c r="L5141" s="94"/>
    </row>
    <row r="5142" spans="4:12" ht="15.75" customHeight="1" x14ac:dyDescent="0.25">
      <c r="D5142" s="33"/>
      <c r="E5142" s="33"/>
      <c r="F5142" s="81">
        <v>44021</v>
      </c>
      <c r="G5142" s="103">
        <v>1.5079999999999998E-3</v>
      </c>
      <c r="H5142" s="103">
        <v>1.7719999999999999E-3</v>
      </c>
      <c r="I5142" s="103">
        <v>2.8319999999999999E-3</v>
      </c>
      <c r="J5142" s="103">
        <v>4.6350000000000002E-3</v>
      </c>
      <c r="K5142" s="103">
        <v>6.1350000000000007E-3</v>
      </c>
      <c r="L5142" s="94"/>
    </row>
    <row r="5143" spans="4:12" ht="15.75" customHeight="1" x14ac:dyDescent="0.25">
      <c r="D5143" s="33"/>
      <c r="E5143" s="33"/>
      <c r="F5143" s="81">
        <v>44022</v>
      </c>
      <c r="G5143" s="103">
        <v>1.529E-3</v>
      </c>
      <c r="H5143" s="103">
        <v>1.8509999999999998E-3</v>
      </c>
      <c r="I5143" s="103">
        <v>3.055E-3</v>
      </c>
      <c r="J5143" s="103">
        <v>4.9309999999999996E-3</v>
      </c>
      <c r="K5143" s="103">
        <v>6.4470000000000005E-3</v>
      </c>
      <c r="L5143" s="94"/>
    </row>
    <row r="5144" spans="4:12" ht="15.75" customHeight="1" x14ac:dyDescent="0.25">
      <c r="D5144" s="33"/>
      <c r="E5144" s="33"/>
      <c r="F5144" s="81">
        <v>44025</v>
      </c>
      <c r="G5144" s="103">
        <v>1.5090000000000001E-3</v>
      </c>
      <c r="H5144" s="103">
        <v>1.7719999999999999E-3</v>
      </c>
      <c r="I5144" s="103">
        <v>2.849E-3</v>
      </c>
      <c r="J5144" s="103">
        <v>4.6569999999999997E-3</v>
      </c>
      <c r="K5144" s="103">
        <v>6.1839999999999994E-3</v>
      </c>
      <c r="L5144" s="94"/>
    </row>
    <row r="5145" spans="4:12" ht="15.75" customHeight="1" x14ac:dyDescent="0.25">
      <c r="D5145" s="33"/>
      <c r="E5145" s="33"/>
      <c r="F5145" s="81">
        <v>44026</v>
      </c>
      <c r="G5145" s="103">
        <v>1.57E-3</v>
      </c>
      <c r="H5145" s="103">
        <v>1.8509999999999998E-3</v>
      </c>
      <c r="I5145" s="103">
        <v>2.8970000000000003E-3</v>
      </c>
      <c r="J5145" s="103">
        <v>4.6800000000000001E-3</v>
      </c>
      <c r="K5145" s="103">
        <v>6.2329999999999998E-3</v>
      </c>
      <c r="L5145" s="94"/>
    </row>
    <row r="5146" spans="4:12" ht="15.75" customHeight="1" x14ac:dyDescent="0.25">
      <c r="D5146" s="33"/>
      <c r="E5146" s="33"/>
      <c r="F5146" s="81">
        <v>44027</v>
      </c>
      <c r="G5146" s="103">
        <v>1.5499999999999999E-3</v>
      </c>
      <c r="H5146" s="103">
        <v>1.799E-3</v>
      </c>
      <c r="I5146" s="103">
        <v>2.8810000000000003E-3</v>
      </c>
      <c r="J5146" s="103">
        <v>4.7029999999999997E-3</v>
      </c>
      <c r="K5146" s="103">
        <v>6.2989999999999999E-3</v>
      </c>
      <c r="L5146" s="94"/>
    </row>
    <row r="5147" spans="4:12" ht="15.75" customHeight="1" x14ac:dyDescent="0.25">
      <c r="D5147" s="33"/>
      <c r="E5147" s="33"/>
      <c r="F5147" s="81">
        <v>44028</v>
      </c>
      <c r="G5147" s="103">
        <v>1.4499999999999999E-3</v>
      </c>
      <c r="H5147" s="103">
        <v>1.7210000000000001E-3</v>
      </c>
      <c r="I5147" s="103">
        <v>2.7539999999999999E-3</v>
      </c>
      <c r="J5147" s="103">
        <v>4.5889999999999993E-3</v>
      </c>
      <c r="K5147" s="103">
        <v>6.1679999999999999E-3</v>
      </c>
      <c r="L5147" s="94"/>
    </row>
    <row r="5148" spans="4:12" ht="15.75" customHeight="1" x14ac:dyDescent="0.25">
      <c r="D5148" s="33"/>
      <c r="E5148" s="33"/>
      <c r="F5148" s="81">
        <v>44029</v>
      </c>
      <c r="G5148" s="103">
        <v>1.451E-3</v>
      </c>
      <c r="H5148" s="103">
        <v>1.7489999999999999E-3</v>
      </c>
      <c r="I5148" s="103">
        <v>2.8339999999999997E-3</v>
      </c>
      <c r="J5148" s="103">
        <v>4.6569999999999997E-3</v>
      </c>
      <c r="K5148" s="103">
        <v>6.2660000000000007E-3</v>
      </c>
      <c r="L5148" s="94"/>
    </row>
    <row r="5149" spans="4:12" ht="15.75" customHeight="1" x14ac:dyDescent="0.25">
      <c r="D5149" s="33"/>
      <c r="E5149" s="33"/>
      <c r="F5149" s="81">
        <v>44032</v>
      </c>
      <c r="G5149" s="103">
        <v>1.472E-3</v>
      </c>
      <c r="H5149" s="103">
        <v>1.7489999999999999E-3</v>
      </c>
      <c r="I5149" s="103">
        <v>2.787E-3</v>
      </c>
      <c r="J5149" s="103">
        <v>4.5880000000000001E-3</v>
      </c>
      <c r="K5149" s="103">
        <v>6.1019999999999998E-3</v>
      </c>
      <c r="L5149" s="94"/>
    </row>
    <row r="5150" spans="4:12" ht="15.75" customHeight="1" x14ac:dyDescent="0.25">
      <c r="D5150" s="33"/>
      <c r="E5150" s="33"/>
      <c r="F5150" s="81">
        <v>44033</v>
      </c>
      <c r="G5150" s="103">
        <v>1.4109999999999999E-3</v>
      </c>
      <c r="H5150" s="103">
        <v>1.6439999999999998E-3</v>
      </c>
      <c r="I5150" s="103">
        <v>2.643E-3</v>
      </c>
      <c r="J5150" s="103">
        <v>4.4729999999999995E-3</v>
      </c>
      <c r="K5150" s="103">
        <v>6.0040000000000007E-3</v>
      </c>
      <c r="L5150" s="94"/>
    </row>
    <row r="5151" spans="4:12" ht="15.75" customHeight="1" x14ac:dyDescent="0.25">
      <c r="D5151" s="33"/>
      <c r="E5151" s="33"/>
      <c r="F5151" s="81">
        <v>44034</v>
      </c>
      <c r="G5151" s="103">
        <v>1.4920000000000001E-3</v>
      </c>
      <c r="H5151" s="103">
        <v>1.7240000000000001E-3</v>
      </c>
      <c r="I5151" s="103">
        <v>2.7389999999999997E-3</v>
      </c>
      <c r="J5151" s="103">
        <v>4.4729999999999995E-3</v>
      </c>
      <c r="K5151" s="103">
        <v>5.9709999999999997E-3</v>
      </c>
      <c r="L5151" s="94"/>
    </row>
    <row r="5152" spans="4:12" ht="15.75" customHeight="1" x14ac:dyDescent="0.25">
      <c r="D5152" s="33"/>
      <c r="E5152" s="33"/>
      <c r="F5152" s="81">
        <v>44035</v>
      </c>
      <c r="G5152" s="103">
        <v>1.5129999999999998E-3</v>
      </c>
      <c r="H5152" s="103">
        <v>1.7240000000000001E-3</v>
      </c>
      <c r="I5152" s="103">
        <v>2.7069999999999998E-3</v>
      </c>
      <c r="J5152" s="103">
        <v>4.3819999999999996E-3</v>
      </c>
      <c r="K5152" s="103">
        <v>5.7740000000000005E-3</v>
      </c>
      <c r="L5152" s="94"/>
    </row>
    <row r="5153" spans="4:12" ht="15.75" customHeight="1" x14ac:dyDescent="0.25">
      <c r="D5153" s="33"/>
      <c r="E5153" s="33"/>
      <c r="F5153" s="81">
        <v>44036</v>
      </c>
      <c r="G5153" s="103">
        <v>1.4729999999999999E-3</v>
      </c>
      <c r="H5153" s="103">
        <v>1.6719999999999999E-3</v>
      </c>
      <c r="I5153" s="103">
        <v>2.7560000000000002E-3</v>
      </c>
      <c r="J5153" s="103">
        <v>4.4269999999999995E-3</v>
      </c>
      <c r="K5153" s="103">
        <v>5.888E-3</v>
      </c>
      <c r="L5153" s="94"/>
    </row>
    <row r="5154" spans="4:12" ht="15.75" customHeight="1" x14ac:dyDescent="0.25">
      <c r="D5154" s="33"/>
      <c r="E5154" s="33"/>
      <c r="F5154" s="81">
        <v>44039</v>
      </c>
      <c r="G5154" s="103">
        <v>1.5140000000000002E-3</v>
      </c>
      <c r="H5154" s="103">
        <v>1.779E-3</v>
      </c>
      <c r="I5154" s="103">
        <v>2.8519999999999999E-3</v>
      </c>
      <c r="J5154" s="103">
        <v>4.633E-3</v>
      </c>
      <c r="K5154" s="103">
        <v>6.1510000000000002E-3</v>
      </c>
      <c r="L5154" s="94"/>
    </row>
    <row r="5155" spans="4:12" ht="15.75" customHeight="1" x14ac:dyDescent="0.25">
      <c r="D5155" s="33"/>
      <c r="E5155" s="33"/>
      <c r="F5155" s="81">
        <v>44040</v>
      </c>
      <c r="G5155" s="103">
        <v>1.387E-3</v>
      </c>
      <c r="H5155" s="103">
        <v>1.6200000000000001E-3</v>
      </c>
      <c r="I5155" s="103">
        <v>2.6419999999999998E-3</v>
      </c>
      <c r="J5155" s="103">
        <v>4.2890000000000003E-3</v>
      </c>
      <c r="K5155" s="103">
        <v>5.79E-3</v>
      </c>
      <c r="L5155" s="94"/>
    </row>
    <row r="5156" spans="4:12" ht="15.75" customHeight="1" x14ac:dyDescent="0.25">
      <c r="D5156" s="33"/>
      <c r="E5156" s="33"/>
      <c r="F5156" s="81">
        <v>44041</v>
      </c>
      <c r="G5156" s="103">
        <v>1.3089999999999998E-3</v>
      </c>
      <c r="H5156" s="103">
        <v>1.488E-3</v>
      </c>
      <c r="I5156" s="103">
        <v>2.516E-3</v>
      </c>
      <c r="J5156" s="103">
        <v>4.2720000000000006E-3</v>
      </c>
      <c r="K5156" s="103">
        <v>5.7410000000000004E-3</v>
      </c>
      <c r="L5156" s="94"/>
    </row>
    <row r="5157" spans="4:12" ht="15.75" customHeight="1" x14ac:dyDescent="0.25">
      <c r="D5157" s="33"/>
      <c r="E5157" s="33"/>
      <c r="F5157" s="81">
        <v>44042</v>
      </c>
      <c r="G5157" s="103">
        <v>1.1720000000000001E-3</v>
      </c>
      <c r="H5157" s="103">
        <v>1.3029999999999999E-3</v>
      </c>
      <c r="I5157" s="103">
        <v>2.3110000000000001E-3</v>
      </c>
      <c r="J5157" s="103">
        <v>4.045E-3</v>
      </c>
      <c r="K5157" s="103">
        <v>5.4619999999999998E-3</v>
      </c>
      <c r="L5157" s="94"/>
    </row>
    <row r="5158" spans="4:12" ht="15.75" customHeight="1" x14ac:dyDescent="0.25">
      <c r="D5158" s="33"/>
      <c r="E5158" s="33"/>
      <c r="F5158" s="81">
        <v>44043</v>
      </c>
      <c r="G5158" s="103">
        <v>1.054E-3</v>
      </c>
      <c r="H5158" s="103">
        <v>1.1440000000000001E-3</v>
      </c>
      <c r="I5158" s="103">
        <v>2.0439999999999998E-3</v>
      </c>
      <c r="J5158" s="103">
        <v>3.8179999999999998E-3</v>
      </c>
      <c r="K5158" s="103">
        <v>5.2820000000000002E-3</v>
      </c>
      <c r="L5158" s="94"/>
    </row>
    <row r="5159" spans="4:12" ht="15.75" customHeight="1" x14ac:dyDescent="0.25">
      <c r="D5159" s="33"/>
      <c r="E5159" s="33"/>
      <c r="F5159" s="81">
        <v>44046</v>
      </c>
      <c r="G5159" s="103">
        <v>1.093E-3</v>
      </c>
      <c r="H5159" s="103">
        <v>1.1969999999999999E-3</v>
      </c>
      <c r="I5159" s="103">
        <v>2.1849999999999999E-3</v>
      </c>
      <c r="J5159" s="103">
        <v>4.0000000000000001E-3</v>
      </c>
      <c r="K5159" s="103">
        <v>5.5430000000000002E-3</v>
      </c>
      <c r="L5159" s="94"/>
    </row>
    <row r="5160" spans="4:12" ht="15.75" customHeight="1" x14ac:dyDescent="0.25">
      <c r="D5160" s="33"/>
      <c r="E5160" s="33"/>
      <c r="F5160" s="81">
        <v>44047</v>
      </c>
      <c r="G5160" s="103">
        <v>1.0730000000000002E-3</v>
      </c>
      <c r="H5160" s="103">
        <v>1.1169999999999999E-3</v>
      </c>
      <c r="I5160" s="103">
        <v>1.902E-3</v>
      </c>
      <c r="J5160" s="103">
        <v>3.5690000000000001E-3</v>
      </c>
      <c r="K5160" s="103">
        <v>5.0690000000000006E-3</v>
      </c>
      <c r="L5160" s="94"/>
    </row>
    <row r="5161" spans="4:12" ht="15.75" customHeight="1" x14ac:dyDescent="0.25">
      <c r="D5161" s="33"/>
      <c r="E5161" s="33"/>
      <c r="F5161" s="81">
        <v>44048</v>
      </c>
      <c r="G5161" s="103">
        <v>1.1709999999999999E-3</v>
      </c>
      <c r="H5161" s="103">
        <v>1.2770000000000001E-3</v>
      </c>
      <c r="I5161" s="103">
        <v>2.232E-3</v>
      </c>
      <c r="J5161" s="103">
        <v>3.954E-3</v>
      </c>
      <c r="K5161" s="103">
        <v>5.4769999999999992E-3</v>
      </c>
      <c r="L5161" s="94"/>
    </row>
    <row r="5162" spans="4:12" ht="15.75" customHeight="1" x14ac:dyDescent="0.25">
      <c r="D5162" s="33"/>
      <c r="E5162" s="33"/>
      <c r="F5162" s="81">
        <v>44049</v>
      </c>
      <c r="G5162" s="103">
        <v>1.1509999999999999E-3</v>
      </c>
      <c r="H5162" s="103">
        <v>1.2770000000000001E-3</v>
      </c>
      <c r="I5162" s="103">
        <v>2.137E-3</v>
      </c>
      <c r="J5162" s="103">
        <v>3.8409999999999998E-3</v>
      </c>
      <c r="K5162" s="103">
        <v>5.3620000000000004E-3</v>
      </c>
      <c r="L5162" s="94"/>
    </row>
    <row r="5163" spans="4:12" ht="15.75" customHeight="1" x14ac:dyDescent="0.25">
      <c r="D5163" s="33"/>
      <c r="E5163" s="33"/>
      <c r="F5163" s="81">
        <v>44050</v>
      </c>
      <c r="G5163" s="103">
        <v>1.2900000000000001E-3</v>
      </c>
      <c r="H5163" s="103">
        <v>1.4099999999999998E-3</v>
      </c>
      <c r="I5163" s="103">
        <v>2.31E-3</v>
      </c>
      <c r="J5163" s="103">
        <v>4.0679999999999996E-3</v>
      </c>
      <c r="K5163" s="103">
        <v>5.6399999999999992E-3</v>
      </c>
      <c r="L5163" s="94"/>
    </row>
    <row r="5164" spans="4:12" ht="15.75" customHeight="1" x14ac:dyDescent="0.25">
      <c r="D5164" s="33"/>
      <c r="E5164" s="33"/>
      <c r="F5164" s="81">
        <v>44053</v>
      </c>
      <c r="G5164" s="103">
        <v>1.31E-3</v>
      </c>
      <c r="H5164" s="103">
        <v>1.4369999999999999E-3</v>
      </c>
      <c r="I5164" s="103">
        <v>2.3580000000000003E-3</v>
      </c>
      <c r="J5164" s="103">
        <v>4.1599999999999996E-3</v>
      </c>
      <c r="K5164" s="103">
        <v>5.7549999999999997E-3</v>
      </c>
      <c r="L5164" s="94"/>
    </row>
    <row r="5165" spans="4:12" ht="15.75" customHeight="1" x14ac:dyDescent="0.25">
      <c r="D5165" s="33"/>
      <c r="E5165" s="33"/>
      <c r="F5165" s="81">
        <v>44054</v>
      </c>
      <c r="G5165" s="103">
        <v>1.4890000000000001E-3</v>
      </c>
      <c r="H5165" s="103">
        <v>1.6789999999999999E-3</v>
      </c>
      <c r="I5165" s="103">
        <v>2.7539999999999999E-3</v>
      </c>
      <c r="J5165" s="103">
        <v>4.7089999999999996E-3</v>
      </c>
      <c r="K5165" s="103">
        <v>6.4149999999999997E-3</v>
      </c>
      <c r="L5165" s="94"/>
    </row>
    <row r="5166" spans="4:12" ht="15.75" customHeight="1" x14ac:dyDescent="0.25">
      <c r="D5166" s="33"/>
      <c r="E5166" s="33"/>
      <c r="F5166" s="81">
        <v>44055</v>
      </c>
      <c r="G5166" s="103">
        <v>1.609E-3</v>
      </c>
      <c r="H5166" s="103">
        <v>1.9040000000000001E-3</v>
      </c>
      <c r="I5166" s="103">
        <v>3.039E-3</v>
      </c>
      <c r="J5166" s="103">
        <v>5.0070000000000002E-3</v>
      </c>
      <c r="K5166" s="103">
        <v>6.7469999999999995E-3</v>
      </c>
      <c r="L5166" s="94"/>
    </row>
    <row r="5167" spans="4:12" ht="15.75" customHeight="1" x14ac:dyDescent="0.25">
      <c r="D5167" s="33"/>
      <c r="E5167" s="33"/>
      <c r="F5167" s="81">
        <v>44056</v>
      </c>
      <c r="G5167" s="103">
        <v>1.6289999999999998E-3</v>
      </c>
      <c r="H5167" s="103">
        <v>2.0089999999999999E-3</v>
      </c>
      <c r="I5167" s="103">
        <v>3.215E-3</v>
      </c>
      <c r="J5167" s="103">
        <v>5.2370000000000003E-3</v>
      </c>
      <c r="K5167" s="103">
        <v>7.208E-3</v>
      </c>
      <c r="L5167" s="94"/>
    </row>
    <row r="5168" spans="4:12" ht="15.75" customHeight="1" x14ac:dyDescent="0.25">
      <c r="D5168" s="33"/>
      <c r="E5168" s="33"/>
      <c r="F5168" s="81">
        <v>44057</v>
      </c>
      <c r="G5168" s="103">
        <v>1.4499999999999999E-3</v>
      </c>
      <c r="H5168" s="103">
        <v>1.8E-3</v>
      </c>
      <c r="I5168" s="103">
        <v>2.9449999999999997E-3</v>
      </c>
      <c r="J5168" s="103">
        <v>4.986E-3</v>
      </c>
      <c r="K5168" s="103">
        <v>7.0940000000000005E-3</v>
      </c>
      <c r="L5168" s="94"/>
    </row>
    <row r="5169" spans="4:12" ht="15.75" customHeight="1" x14ac:dyDescent="0.25">
      <c r="D5169" s="33"/>
      <c r="E5169" s="33"/>
      <c r="F5169" s="81">
        <v>44060</v>
      </c>
      <c r="G5169" s="103">
        <v>1.5110000000000002E-3</v>
      </c>
      <c r="H5169" s="103">
        <v>1.8E-3</v>
      </c>
      <c r="I5169" s="103">
        <v>2.882E-3</v>
      </c>
      <c r="J5169" s="103">
        <v>4.8259999999999996E-3</v>
      </c>
      <c r="K5169" s="103">
        <v>6.8820000000000001E-3</v>
      </c>
      <c r="L5169" s="94"/>
    </row>
    <row r="5170" spans="4:12" ht="15.75" customHeight="1" x14ac:dyDescent="0.25">
      <c r="D5170" s="33"/>
      <c r="E5170" s="33"/>
      <c r="F5170" s="81">
        <v>44061</v>
      </c>
      <c r="G5170" s="103">
        <v>1.431E-3</v>
      </c>
      <c r="H5170" s="103">
        <v>1.6689999999999999E-3</v>
      </c>
      <c r="I5170" s="103">
        <v>2.7700000000000003E-3</v>
      </c>
      <c r="J5170" s="103">
        <v>4.7109999999999999E-3</v>
      </c>
      <c r="K5170" s="103">
        <v>6.6869999999999994E-3</v>
      </c>
      <c r="L5170" s="94"/>
    </row>
    <row r="5171" spans="4:12" ht="15.75" customHeight="1" x14ac:dyDescent="0.25">
      <c r="D5171" s="33"/>
      <c r="E5171" s="33"/>
      <c r="F5171" s="81">
        <v>44062</v>
      </c>
      <c r="G5171" s="103">
        <v>1.3910000000000001E-3</v>
      </c>
      <c r="H5171" s="103">
        <v>1.67E-3</v>
      </c>
      <c r="I5171" s="103">
        <v>2.8339999999999997E-3</v>
      </c>
      <c r="J5171" s="103">
        <v>4.7799999999999995E-3</v>
      </c>
      <c r="K5171" s="103">
        <v>6.8010000000000006E-3</v>
      </c>
      <c r="L5171" s="94"/>
    </row>
    <row r="5172" spans="4:12" ht="15.75" customHeight="1" x14ac:dyDescent="0.25">
      <c r="D5172" s="33"/>
      <c r="E5172" s="33"/>
      <c r="F5172" s="81">
        <v>44063</v>
      </c>
      <c r="G5172" s="103">
        <v>1.4109999999999999E-3</v>
      </c>
      <c r="H5172" s="103">
        <v>1.6439999999999998E-3</v>
      </c>
      <c r="I5172" s="103">
        <v>2.7229999999999997E-3</v>
      </c>
      <c r="J5172" s="103">
        <v>4.5739999999999999E-3</v>
      </c>
      <c r="K5172" s="103">
        <v>6.509E-3</v>
      </c>
      <c r="L5172" s="94"/>
    </row>
    <row r="5173" spans="4:12" ht="15.75" customHeight="1" x14ac:dyDescent="0.25">
      <c r="D5173" s="33"/>
      <c r="E5173" s="33"/>
      <c r="F5173" s="81">
        <v>44064</v>
      </c>
      <c r="G5173" s="103">
        <v>1.4319999999999999E-3</v>
      </c>
      <c r="H5173" s="103">
        <v>1.6189999999999998E-3</v>
      </c>
      <c r="I5173" s="103">
        <v>2.643E-3</v>
      </c>
      <c r="J5173" s="103">
        <v>4.4140000000000004E-3</v>
      </c>
      <c r="K5173" s="103">
        <v>6.2819999999999994E-3</v>
      </c>
      <c r="L5173" s="94"/>
    </row>
    <row r="5174" spans="4:12" ht="15.75" customHeight="1" x14ac:dyDescent="0.25">
      <c r="D5174" s="33"/>
      <c r="E5174" s="33"/>
      <c r="F5174" s="81">
        <v>44067</v>
      </c>
      <c r="G5174" s="103">
        <v>1.5129999999999998E-3</v>
      </c>
      <c r="H5174" s="103">
        <v>1.751E-3</v>
      </c>
      <c r="I5174" s="103">
        <v>2.8189999999999999E-3</v>
      </c>
      <c r="J5174" s="103">
        <v>4.6210000000000001E-3</v>
      </c>
      <c r="K5174" s="103">
        <v>6.5420000000000001E-3</v>
      </c>
      <c r="L5174" s="94"/>
    </row>
    <row r="5175" spans="4:12" ht="15.75" customHeight="1" x14ac:dyDescent="0.25">
      <c r="D5175" s="33"/>
      <c r="E5175" s="33"/>
      <c r="F5175" s="81">
        <v>44068</v>
      </c>
      <c r="G5175" s="103">
        <v>1.493E-3</v>
      </c>
      <c r="H5175" s="103">
        <v>1.7780000000000001E-3</v>
      </c>
      <c r="I5175" s="103">
        <v>2.9310000000000004E-3</v>
      </c>
      <c r="J5175" s="103">
        <v>4.829E-3</v>
      </c>
      <c r="K5175" s="103">
        <v>6.8349999999999999E-3</v>
      </c>
      <c r="L5175" s="94"/>
    </row>
    <row r="5176" spans="4:12" ht="15.75" customHeight="1" x14ac:dyDescent="0.25">
      <c r="D5176" s="33"/>
      <c r="E5176" s="33"/>
      <c r="F5176" s="81">
        <v>44069</v>
      </c>
      <c r="G5176" s="103">
        <v>1.5040000000000001E-3</v>
      </c>
      <c r="H5176" s="103">
        <v>1.7519999999999999E-3</v>
      </c>
      <c r="I5176" s="103">
        <v>2.8519999999999999E-3</v>
      </c>
      <c r="J5176" s="103">
        <v>4.829E-3</v>
      </c>
      <c r="K5176" s="103">
        <v>6.8840000000000004E-3</v>
      </c>
      <c r="L5176" s="94"/>
    </row>
    <row r="5177" spans="4:12" ht="15.75" customHeight="1" x14ac:dyDescent="0.25">
      <c r="D5177" s="33"/>
      <c r="E5177" s="33"/>
      <c r="F5177" s="81">
        <v>44070</v>
      </c>
      <c r="G5177" s="103">
        <v>1.583E-3</v>
      </c>
      <c r="H5177" s="103">
        <v>1.9109999999999999E-3</v>
      </c>
      <c r="I5177" s="103">
        <v>3.13E-3</v>
      </c>
      <c r="J5177" s="103">
        <v>5.2690000000000002E-3</v>
      </c>
      <c r="K5177" s="103">
        <v>7.522E-3</v>
      </c>
      <c r="L5177" s="94"/>
    </row>
    <row r="5178" spans="4:12" ht="15.75" customHeight="1" x14ac:dyDescent="0.25">
      <c r="D5178" s="33"/>
      <c r="E5178" s="33"/>
      <c r="F5178" s="81">
        <v>44071</v>
      </c>
      <c r="G5178" s="103">
        <v>1.2700000000000001E-3</v>
      </c>
      <c r="H5178" s="103">
        <v>1.4349999999999999E-3</v>
      </c>
      <c r="I5178" s="103">
        <v>2.6889999999999996E-3</v>
      </c>
      <c r="J5178" s="103">
        <v>4.9550000000000002E-3</v>
      </c>
      <c r="K5178" s="103">
        <v>7.2109999999999995E-3</v>
      </c>
      <c r="L5178" s="94"/>
    </row>
    <row r="5179" spans="4:12" ht="15.75" customHeight="1" x14ac:dyDescent="0.25">
      <c r="D5179" s="33"/>
      <c r="E5179" s="33"/>
      <c r="F5179" s="81">
        <v>44074</v>
      </c>
      <c r="G5179" s="103">
        <v>1.3089999999999998E-3</v>
      </c>
      <c r="H5179" s="103">
        <v>1.4890000000000001E-3</v>
      </c>
      <c r="I5179" s="103">
        <v>2.673E-3</v>
      </c>
      <c r="J5179" s="103">
        <v>4.8859999999999997E-3</v>
      </c>
      <c r="K5179" s="103">
        <v>7.0479999999999996E-3</v>
      </c>
      <c r="L5179" s="94"/>
    </row>
    <row r="5180" spans="4:12" ht="15.75" customHeight="1" x14ac:dyDescent="0.25">
      <c r="D5180" s="33"/>
      <c r="E5180" s="33"/>
      <c r="F5180" s="81">
        <v>44075</v>
      </c>
      <c r="G5180" s="103">
        <v>1.3089999999999998E-3</v>
      </c>
      <c r="H5180" s="103">
        <v>1.462E-3</v>
      </c>
      <c r="I5180" s="103">
        <v>2.532E-3</v>
      </c>
      <c r="J5180" s="103">
        <v>4.614E-3</v>
      </c>
      <c r="K5180" s="103">
        <v>6.6890000000000005E-3</v>
      </c>
      <c r="L5180" s="94"/>
    </row>
    <row r="5181" spans="4:12" ht="15.75" customHeight="1" x14ac:dyDescent="0.25">
      <c r="D5181" s="33"/>
      <c r="E5181" s="33"/>
      <c r="F5181" s="81">
        <v>44076</v>
      </c>
      <c r="G5181" s="103">
        <v>1.3289999999999999E-3</v>
      </c>
      <c r="H5181" s="103">
        <v>1.4890000000000001E-3</v>
      </c>
      <c r="I5181" s="103">
        <v>2.516E-3</v>
      </c>
      <c r="J5181" s="103">
        <v>4.5000000000000005E-3</v>
      </c>
      <c r="K5181" s="103">
        <v>6.4770000000000001E-3</v>
      </c>
      <c r="L5181" s="94"/>
    </row>
    <row r="5182" spans="4:12" ht="15.75" customHeight="1" x14ac:dyDescent="0.25">
      <c r="D5182" s="33"/>
      <c r="E5182" s="33"/>
      <c r="F5182" s="81">
        <v>44077</v>
      </c>
      <c r="G5182" s="103">
        <v>1.2700000000000001E-3</v>
      </c>
      <c r="H5182" s="103">
        <v>1.436E-3</v>
      </c>
      <c r="I5182" s="103">
        <v>2.4840000000000001E-3</v>
      </c>
      <c r="J5182" s="103">
        <v>4.3639999999999998E-3</v>
      </c>
      <c r="K5182" s="103">
        <v>6.3470000000000002E-3</v>
      </c>
      <c r="L5182" s="94"/>
    </row>
    <row r="5183" spans="4:12" ht="15.75" customHeight="1" x14ac:dyDescent="0.25">
      <c r="D5183" s="33"/>
      <c r="E5183" s="33"/>
      <c r="F5183" s="81">
        <v>44078</v>
      </c>
      <c r="G5183" s="103">
        <v>1.428E-3</v>
      </c>
      <c r="H5183" s="103">
        <v>1.7310000000000001E-3</v>
      </c>
      <c r="I5183" s="103">
        <v>2.9909999999999997E-3</v>
      </c>
      <c r="J5183" s="103">
        <v>5.0229999999999997E-3</v>
      </c>
      <c r="K5183" s="103">
        <v>7.1799999999999998E-3</v>
      </c>
      <c r="L5183" s="94"/>
    </row>
    <row r="5184" spans="4:12" ht="15.75" customHeight="1" x14ac:dyDescent="0.25">
      <c r="D5184" s="33"/>
      <c r="E5184" s="33"/>
      <c r="F5184" s="81">
        <v>44082</v>
      </c>
      <c r="G5184" s="103">
        <v>1.4080000000000002E-3</v>
      </c>
      <c r="H5184" s="103">
        <v>1.6509999999999999E-3</v>
      </c>
      <c r="I5184" s="103">
        <v>2.6740000000000002E-3</v>
      </c>
      <c r="J5184" s="103">
        <v>4.6350000000000002E-3</v>
      </c>
      <c r="K5184" s="103">
        <v>6.7879999999999998E-3</v>
      </c>
      <c r="L5184" s="94"/>
    </row>
    <row r="5185" spans="4:12" ht="15.75" customHeight="1" x14ac:dyDescent="0.25">
      <c r="D5185" s="33"/>
      <c r="E5185" s="33"/>
      <c r="F5185" s="81">
        <v>44083</v>
      </c>
      <c r="G5185" s="103">
        <v>1.4680000000000001E-3</v>
      </c>
      <c r="H5185" s="103">
        <v>1.72E-3</v>
      </c>
      <c r="I5185" s="103">
        <v>2.8170000000000001E-3</v>
      </c>
      <c r="J5185" s="103">
        <v>4.7949999999999998E-3</v>
      </c>
      <c r="K5185" s="103">
        <v>7.0009999999999994E-3</v>
      </c>
      <c r="L5185" s="94"/>
    </row>
    <row r="5186" spans="4:12" ht="15.75" customHeight="1" x14ac:dyDescent="0.25">
      <c r="D5186" s="33"/>
      <c r="E5186" s="33"/>
      <c r="F5186" s="81">
        <v>44084</v>
      </c>
      <c r="G5186" s="103">
        <v>1.389E-3</v>
      </c>
      <c r="H5186" s="103">
        <v>1.616E-3</v>
      </c>
      <c r="I5186" s="103">
        <v>2.6740000000000002E-3</v>
      </c>
      <c r="J5186" s="103">
        <v>4.6350000000000002E-3</v>
      </c>
      <c r="K5186" s="103">
        <v>6.7720000000000002E-3</v>
      </c>
      <c r="L5186" s="94"/>
    </row>
    <row r="5187" spans="4:12" ht="15.75" customHeight="1" x14ac:dyDescent="0.25">
      <c r="D5187" s="33"/>
      <c r="E5187" s="33"/>
      <c r="F5187" s="81">
        <v>44085</v>
      </c>
      <c r="G5187" s="103">
        <v>1.2700000000000001E-3</v>
      </c>
      <c r="H5187" s="103">
        <v>1.5110000000000002E-3</v>
      </c>
      <c r="I5187" s="103">
        <v>2.516E-3</v>
      </c>
      <c r="J5187" s="103">
        <v>4.4520000000000002E-3</v>
      </c>
      <c r="K5187" s="103">
        <v>6.6579999999999999E-3</v>
      </c>
      <c r="L5187" s="94"/>
    </row>
    <row r="5188" spans="4:12" ht="15.75" customHeight="1" x14ac:dyDescent="0.25">
      <c r="D5188" s="33"/>
      <c r="E5188" s="33"/>
      <c r="F5188" s="81">
        <v>44088</v>
      </c>
      <c r="G5188" s="103">
        <v>1.3700000000000001E-3</v>
      </c>
      <c r="H5188" s="103">
        <v>1.5890000000000001E-3</v>
      </c>
      <c r="I5188" s="103">
        <v>2.643E-3</v>
      </c>
      <c r="J5188" s="103">
        <v>4.5430000000000002E-3</v>
      </c>
      <c r="K5188" s="103">
        <v>6.7229999999999998E-3</v>
      </c>
      <c r="L5188" s="94"/>
    </row>
    <row r="5189" spans="4:12" ht="15.75" customHeight="1" x14ac:dyDescent="0.25">
      <c r="D5189" s="33"/>
      <c r="E5189" s="33"/>
      <c r="F5189" s="81">
        <v>44089</v>
      </c>
      <c r="G5189" s="103">
        <v>1.3900000000000002E-3</v>
      </c>
      <c r="H5189" s="103">
        <v>1.616E-3</v>
      </c>
      <c r="I5189" s="103">
        <v>2.722E-3</v>
      </c>
      <c r="J5189" s="103">
        <v>4.5889999999999993E-3</v>
      </c>
      <c r="K5189" s="103">
        <v>6.7889999999999999E-3</v>
      </c>
      <c r="L5189" s="94"/>
    </row>
    <row r="5190" spans="4:12" ht="15.75" customHeight="1" x14ac:dyDescent="0.25">
      <c r="D5190" s="33"/>
      <c r="E5190" s="33"/>
      <c r="F5190" s="81">
        <v>44090</v>
      </c>
      <c r="G5190" s="103">
        <v>1.3700000000000001E-3</v>
      </c>
      <c r="H5190" s="103">
        <v>1.616E-3</v>
      </c>
      <c r="I5190" s="103">
        <v>2.8179999999999998E-3</v>
      </c>
      <c r="J5190" s="103">
        <v>4.7479999999999996E-3</v>
      </c>
      <c r="K5190" s="103">
        <v>6.9689999999999995E-3</v>
      </c>
      <c r="L5190" s="94"/>
    </row>
    <row r="5191" spans="4:12" ht="15.75" customHeight="1" x14ac:dyDescent="0.25">
      <c r="D5191" s="33"/>
      <c r="E5191" s="33"/>
      <c r="F5191" s="81">
        <v>44091</v>
      </c>
      <c r="G5191" s="103">
        <v>1.3500000000000001E-3</v>
      </c>
      <c r="H5191" s="103">
        <v>1.5900000000000001E-3</v>
      </c>
      <c r="I5191" s="103">
        <v>2.7700000000000003E-3</v>
      </c>
      <c r="J5191" s="103">
        <v>4.7029999999999997E-3</v>
      </c>
      <c r="K5191" s="103">
        <v>6.8869999999999999E-3</v>
      </c>
      <c r="L5191" s="94"/>
    </row>
    <row r="5192" spans="4:12" ht="15.75" customHeight="1" x14ac:dyDescent="0.25">
      <c r="D5192" s="33"/>
      <c r="E5192" s="33"/>
      <c r="F5192" s="81">
        <v>44092</v>
      </c>
      <c r="G5192" s="103">
        <v>1.3910000000000001E-3</v>
      </c>
      <c r="H5192" s="103">
        <v>1.6180000000000001E-3</v>
      </c>
      <c r="I5192" s="103">
        <v>2.8189999999999999E-3</v>
      </c>
      <c r="J5192" s="103">
        <v>4.7479999999999996E-3</v>
      </c>
      <c r="K5192" s="103">
        <v>6.9369999999999996E-3</v>
      </c>
      <c r="L5192" s="94"/>
    </row>
    <row r="5193" spans="4:12" ht="15.75" customHeight="1" x14ac:dyDescent="0.25">
      <c r="D5193" s="33"/>
      <c r="E5193" s="33"/>
      <c r="F5193" s="81">
        <v>44095</v>
      </c>
      <c r="G5193" s="103">
        <v>1.371E-3</v>
      </c>
      <c r="H5193" s="103">
        <v>1.539E-3</v>
      </c>
      <c r="I5193" s="103">
        <v>2.6590000000000003E-3</v>
      </c>
      <c r="J5193" s="103">
        <v>4.542E-3</v>
      </c>
      <c r="K5193" s="103">
        <v>6.6579999999999999E-3</v>
      </c>
      <c r="L5193" s="94"/>
    </row>
    <row r="5194" spans="4:12" ht="15.75" customHeight="1" x14ac:dyDescent="0.25">
      <c r="D5194" s="33"/>
      <c r="E5194" s="33"/>
      <c r="F5194" s="81">
        <v>44096</v>
      </c>
      <c r="G5194" s="103">
        <v>1.351E-3</v>
      </c>
      <c r="H5194" s="103">
        <v>1.539E-3</v>
      </c>
      <c r="I5194" s="103">
        <v>2.6590000000000003E-3</v>
      </c>
      <c r="J5194" s="103">
        <v>4.542E-3</v>
      </c>
      <c r="K5194" s="103">
        <v>6.7079999999999996E-3</v>
      </c>
      <c r="L5194" s="94"/>
    </row>
    <row r="5195" spans="4:12" ht="15.75" customHeight="1" x14ac:dyDescent="0.25">
      <c r="D5195" s="33"/>
      <c r="E5195" s="33"/>
      <c r="F5195" s="81">
        <v>44097</v>
      </c>
      <c r="G5195" s="103">
        <v>1.387E-3</v>
      </c>
      <c r="H5195" s="103">
        <v>1.5920000000000001E-3</v>
      </c>
      <c r="I5195" s="103">
        <v>2.7069999999999998E-3</v>
      </c>
      <c r="J5195" s="103">
        <v>4.5869999999999999E-3</v>
      </c>
      <c r="K5195" s="103">
        <v>6.7239999999999999E-3</v>
      </c>
      <c r="L5195" s="94"/>
    </row>
    <row r="5196" spans="4:12" ht="15.75" customHeight="1" x14ac:dyDescent="0.25">
      <c r="D5196" s="33"/>
      <c r="E5196" s="33"/>
      <c r="F5196" s="81">
        <v>44098</v>
      </c>
      <c r="G5196" s="103">
        <v>1.328E-3</v>
      </c>
      <c r="H5196" s="103">
        <v>1.5659999999999999E-3</v>
      </c>
      <c r="I5196" s="103">
        <v>2.7520000000000001E-3</v>
      </c>
      <c r="J5196" s="103">
        <v>4.5409999999999999E-3</v>
      </c>
      <c r="K5196" s="103">
        <v>6.6590000000000009E-3</v>
      </c>
      <c r="L5196" s="94"/>
    </row>
    <row r="5197" spans="4:12" ht="15.75" customHeight="1" x14ac:dyDescent="0.25">
      <c r="D5197" s="33"/>
      <c r="E5197" s="33"/>
      <c r="F5197" s="81">
        <v>44099</v>
      </c>
      <c r="G5197" s="103">
        <v>1.2889999999999998E-3</v>
      </c>
      <c r="H5197" s="103">
        <v>1.488E-3</v>
      </c>
      <c r="I5197" s="103">
        <v>2.673E-3</v>
      </c>
      <c r="J5197" s="103">
        <v>4.5450000000000004E-3</v>
      </c>
      <c r="K5197" s="103">
        <v>6.5439999999999995E-3</v>
      </c>
      <c r="L5197" s="94"/>
    </row>
    <row r="5198" spans="4:12" ht="15.75" customHeight="1" x14ac:dyDescent="0.25">
      <c r="D5198" s="33"/>
      <c r="E5198" s="33"/>
      <c r="F5198" s="81">
        <v>44102</v>
      </c>
      <c r="G5198" s="103">
        <v>1.25E-3</v>
      </c>
      <c r="H5198" s="103">
        <v>1.4349999999999999E-3</v>
      </c>
      <c r="I5198" s="103">
        <v>2.5790000000000001E-3</v>
      </c>
      <c r="J5198" s="103">
        <v>4.4759999999999999E-3</v>
      </c>
      <c r="K5198" s="103">
        <v>6.5280000000000008E-3</v>
      </c>
      <c r="L5198" s="94"/>
    </row>
    <row r="5199" spans="4:12" ht="15.75" customHeight="1" x14ac:dyDescent="0.25">
      <c r="D5199" s="33"/>
      <c r="E5199" s="33"/>
      <c r="F5199" s="81">
        <v>44103</v>
      </c>
      <c r="G5199" s="103">
        <v>1.23E-3</v>
      </c>
      <c r="H5199" s="103">
        <v>1.462E-3</v>
      </c>
      <c r="I5199" s="103">
        <v>2.5469999999999998E-3</v>
      </c>
      <c r="J5199" s="103">
        <v>4.4540000000000005E-3</v>
      </c>
      <c r="K5199" s="103">
        <v>6.4949999999999999E-3</v>
      </c>
      <c r="L5199" s="94"/>
    </row>
    <row r="5200" spans="4:12" ht="15.75" customHeight="1" x14ac:dyDescent="0.25">
      <c r="D5200" s="33"/>
      <c r="E5200" s="33"/>
      <c r="F5200" s="81">
        <v>44104</v>
      </c>
      <c r="G5200" s="103">
        <v>1.2700000000000001E-3</v>
      </c>
      <c r="H5200" s="103">
        <v>1.5679999999999999E-3</v>
      </c>
      <c r="I5200" s="103">
        <v>2.7680000000000001E-3</v>
      </c>
      <c r="J5200" s="103">
        <v>4.7039999999999998E-3</v>
      </c>
      <c r="K5200" s="103">
        <v>6.8400000000000006E-3</v>
      </c>
      <c r="L5200" s="94"/>
    </row>
    <row r="5201" spans="4:12" ht="15.75" customHeight="1" x14ac:dyDescent="0.25">
      <c r="D5201" s="33"/>
      <c r="E5201" s="33"/>
      <c r="F5201" s="81">
        <v>44105</v>
      </c>
      <c r="G5201" s="103">
        <v>1.2700000000000001E-3</v>
      </c>
      <c r="H5201" s="103">
        <v>1.5679999999999999E-3</v>
      </c>
      <c r="I5201" s="103">
        <v>2.7209999999999999E-3</v>
      </c>
      <c r="J5201" s="103">
        <v>4.6360000000000004E-3</v>
      </c>
      <c r="K5201" s="103">
        <v>6.7739999999999996E-3</v>
      </c>
      <c r="L5201" s="94"/>
    </row>
    <row r="5202" spans="4:12" ht="15.75" customHeight="1" x14ac:dyDescent="0.25">
      <c r="D5202" s="33"/>
      <c r="E5202" s="33"/>
      <c r="F5202" s="81">
        <v>44106</v>
      </c>
      <c r="G5202" s="103">
        <v>1.2889999999999998E-3</v>
      </c>
      <c r="H5202" s="103">
        <v>1.6489999999999999E-3</v>
      </c>
      <c r="I5202" s="103">
        <v>2.8630000000000001E-3</v>
      </c>
      <c r="J5202" s="103">
        <v>4.8199999999999996E-3</v>
      </c>
      <c r="K5202" s="103">
        <v>7.0049999999999999E-3</v>
      </c>
      <c r="L5202" s="94"/>
    </row>
    <row r="5203" spans="4:12" ht="15.75" customHeight="1" x14ac:dyDescent="0.25">
      <c r="D5203" s="33"/>
      <c r="E5203" s="33"/>
      <c r="F5203" s="81">
        <v>44109</v>
      </c>
      <c r="G5203" s="103">
        <v>1.4469999999999999E-3</v>
      </c>
      <c r="H5203" s="103">
        <v>1.8890000000000001E-3</v>
      </c>
      <c r="I5203" s="103">
        <v>3.3539999999999998E-3</v>
      </c>
      <c r="J5203" s="103">
        <v>5.5089999999999991E-3</v>
      </c>
      <c r="K5203" s="103">
        <v>7.8169999999999993E-3</v>
      </c>
      <c r="L5203" s="94"/>
    </row>
    <row r="5204" spans="4:12" ht="15.75" customHeight="1" x14ac:dyDescent="0.25">
      <c r="D5204" s="33"/>
      <c r="E5204" s="33"/>
      <c r="F5204" s="81">
        <v>44110</v>
      </c>
      <c r="G5204" s="103">
        <v>1.467E-3</v>
      </c>
      <c r="H5204" s="103">
        <v>1.7829999999999999E-3</v>
      </c>
      <c r="I5204" s="103">
        <v>3.117E-3</v>
      </c>
      <c r="J5204" s="103">
        <v>5.1190000000000003E-3</v>
      </c>
      <c r="K5204" s="103">
        <v>7.3529999999999993E-3</v>
      </c>
      <c r="L5204" s="94"/>
    </row>
    <row r="5205" spans="4:12" ht="15.75" customHeight="1" x14ac:dyDescent="0.25">
      <c r="D5205" s="33"/>
      <c r="E5205" s="33"/>
      <c r="F5205" s="81">
        <v>44111</v>
      </c>
      <c r="G5205" s="103">
        <v>1.5070000000000001E-3</v>
      </c>
      <c r="H5205" s="103">
        <v>1.9819999999999998E-3</v>
      </c>
      <c r="I5205" s="103">
        <v>3.4189999999999997E-3</v>
      </c>
      <c r="J5205" s="103">
        <v>5.5789999999999998E-3</v>
      </c>
      <c r="K5205" s="103">
        <v>7.868E-3</v>
      </c>
      <c r="L5205" s="94"/>
    </row>
    <row r="5206" spans="4:12" ht="15.75" customHeight="1" x14ac:dyDescent="0.25">
      <c r="D5206" s="33"/>
      <c r="E5206" s="33"/>
      <c r="F5206" s="81">
        <v>44112</v>
      </c>
      <c r="G5206" s="103">
        <v>1.5079999999999998E-3</v>
      </c>
      <c r="H5206" s="103">
        <v>1.9559999999999998E-3</v>
      </c>
      <c r="I5206" s="103">
        <v>3.372E-3</v>
      </c>
      <c r="J5206" s="103">
        <v>5.5110000000000003E-3</v>
      </c>
      <c r="K5206" s="103">
        <v>7.8519999999999996E-3</v>
      </c>
      <c r="L5206" s="94"/>
    </row>
    <row r="5207" spans="4:12" ht="15.75" customHeight="1" x14ac:dyDescent="0.25">
      <c r="D5207" s="33"/>
      <c r="E5207" s="33"/>
      <c r="F5207" s="81">
        <v>44113</v>
      </c>
      <c r="G5207" s="103">
        <v>1.529E-3</v>
      </c>
      <c r="H5207" s="103">
        <v>1.9819999999999998E-3</v>
      </c>
      <c r="I5207" s="103">
        <v>3.3739999999999998E-3</v>
      </c>
      <c r="J5207" s="103">
        <v>5.4900000000000001E-3</v>
      </c>
      <c r="K5207" s="103">
        <v>7.7370000000000008E-3</v>
      </c>
      <c r="L5207" s="94"/>
    </row>
    <row r="5208" spans="4:12" ht="15.75" customHeight="1" x14ac:dyDescent="0.25">
      <c r="D5208" s="33"/>
      <c r="E5208" s="33"/>
      <c r="F5208" s="81">
        <v>44117</v>
      </c>
      <c r="G5208" s="103">
        <v>1.3900000000000002E-3</v>
      </c>
      <c r="H5208" s="103">
        <v>1.7460000000000002E-3</v>
      </c>
      <c r="I5208" s="103">
        <v>3.0399999999999997E-3</v>
      </c>
      <c r="J5208" s="103">
        <v>5.0539999999999995E-3</v>
      </c>
      <c r="K5208" s="103">
        <v>7.2719999999999998E-3</v>
      </c>
      <c r="L5208" s="94"/>
    </row>
    <row r="5209" spans="4:12" ht="15.75" customHeight="1" x14ac:dyDescent="0.25">
      <c r="D5209" s="33"/>
      <c r="E5209" s="33"/>
      <c r="F5209" s="81">
        <v>44118</v>
      </c>
      <c r="G5209" s="103">
        <v>1.3900000000000002E-3</v>
      </c>
      <c r="H5209" s="103">
        <v>1.7460000000000002E-3</v>
      </c>
      <c r="I5209" s="103">
        <v>3.0399999999999997E-3</v>
      </c>
      <c r="J5209" s="103">
        <v>5.0539999999999995E-3</v>
      </c>
      <c r="K5209" s="103">
        <v>7.2560000000000003E-3</v>
      </c>
      <c r="L5209" s="94"/>
    </row>
    <row r="5210" spans="4:12" ht="15.75" customHeight="1" x14ac:dyDescent="0.25">
      <c r="D5210" s="33"/>
      <c r="E5210" s="33"/>
      <c r="F5210" s="81">
        <v>44119</v>
      </c>
      <c r="G5210" s="103">
        <v>1.3900000000000002E-3</v>
      </c>
      <c r="H5210" s="103">
        <v>1.7469999999999999E-3</v>
      </c>
      <c r="I5210" s="103">
        <v>3.1359999999999999E-3</v>
      </c>
      <c r="J5210" s="103">
        <v>5.1470000000000005E-3</v>
      </c>
      <c r="K5210" s="103">
        <v>7.3219999999999995E-3</v>
      </c>
      <c r="L5210" s="94"/>
    </row>
    <row r="5211" spans="4:12" ht="15.75" customHeight="1" x14ac:dyDescent="0.25">
      <c r="D5211" s="33"/>
      <c r="E5211" s="33"/>
      <c r="F5211" s="81">
        <v>44120</v>
      </c>
      <c r="G5211" s="103">
        <v>1.431E-3</v>
      </c>
      <c r="H5211" s="103">
        <v>1.8010000000000001E-3</v>
      </c>
      <c r="I5211" s="103">
        <v>3.2169999999999998E-3</v>
      </c>
      <c r="J5211" s="103">
        <v>5.2399999999999999E-3</v>
      </c>
      <c r="K5211" s="103">
        <v>7.4560000000000008E-3</v>
      </c>
      <c r="L5211" s="94"/>
    </row>
    <row r="5212" spans="4:12" ht="15.75" customHeight="1" x14ac:dyDescent="0.25">
      <c r="D5212" s="33"/>
      <c r="E5212" s="33"/>
      <c r="F5212" s="81">
        <v>44123</v>
      </c>
      <c r="G5212" s="103">
        <v>1.451E-3</v>
      </c>
      <c r="H5212" s="103">
        <v>1.9059999999999999E-3</v>
      </c>
      <c r="I5212" s="103">
        <v>3.3450000000000003E-3</v>
      </c>
      <c r="J5212" s="103">
        <v>5.4720000000000003E-3</v>
      </c>
      <c r="K5212" s="103">
        <v>7.6899999999999998E-3</v>
      </c>
      <c r="L5212" s="94"/>
    </row>
    <row r="5213" spans="4:12" ht="15.75" customHeight="1" x14ac:dyDescent="0.25">
      <c r="D5213" s="33"/>
      <c r="E5213" s="33"/>
      <c r="F5213" s="81">
        <v>44124</v>
      </c>
      <c r="G5213" s="103">
        <v>1.431E-3</v>
      </c>
      <c r="H5213" s="103">
        <v>1.8809999999999999E-3</v>
      </c>
      <c r="I5213" s="103">
        <v>3.3450000000000003E-3</v>
      </c>
      <c r="J5213" s="103">
        <v>5.5420000000000001E-3</v>
      </c>
      <c r="K5213" s="103">
        <v>7.8569999999999994E-3</v>
      </c>
      <c r="L5213" s="94"/>
    </row>
    <row r="5214" spans="4:12" ht="15.75" customHeight="1" x14ac:dyDescent="0.25">
      <c r="D5214" s="33"/>
      <c r="E5214" s="33"/>
      <c r="F5214" s="81">
        <v>44125</v>
      </c>
      <c r="G5214" s="103">
        <v>1.472E-3</v>
      </c>
      <c r="H5214" s="103">
        <v>1.9599999999999999E-3</v>
      </c>
      <c r="I5214" s="103">
        <v>3.5539999999999999E-3</v>
      </c>
      <c r="J5214" s="103">
        <v>5.8440000000000002E-3</v>
      </c>
      <c r="K5214" s="103">
        <v>8.2260000000000007E-3</v>
      </c>
      <c r="L5214" s="94"/>
    </row>
    <row r="5215" spans="4:12" ht="15.75" customHeight="1" x14ac:dyDescent="0.25">
      <c r="D5215" s="33"/>
      <c r="E5215" s="33"/>
      <c r="F5215" s="81">
        <v>44126</v>
      </c>
      <c r="G5215" s="103">
        <v>1.5329999999999999E-3</v>
      </c>
      <c r="H5215" s="103">
        <v>2.0399999999999997E-3</v>
      </c>
      <c r="I5215" s="103">
        <v>3.7469999999999999E-3</v>
      </c>
      <c r="J5215" s="103">
        <v>6.0999999999999995E-3</v>
      </c>
      <c r="K5215" s="103">
        <v>8.5620000000000002E-3</v>
      </c>
      <c r="L5215" s="94"/>
    </row>
    <row r="5216" spans="4:12" ht="15.75" customHeight="1" x14ac:dyDescent="0.25">
      <c r="D5216" s="33"/>
      <c r="E5216" s="33"/>
      <c r="F5216" s="81">
        <v>44127</v>
      </c>
      <c r="G5216" s="103">
        <v>1.554E-3</v>
      </c>
      <c r="H5216" s="103">
        <v>2.016E-3</v>
      </c>
      <c r="I5216" s="103">
        <v>3.7650000000000001E-3</v>
      </c>
      <c r="J5216" s="103">
        <v>6.0790000000000002E-3</v>
      </c>
      <c r="K5216" s="103">
        <v>8.428999999999999E-3</v>
      </c>
      <c r="L5216" s="94"/>
    </row>
    <row r="5217" spans="4:12" ht="15.75" customHeight="1" x14ac:dyDescent="0.25">
      <c r="D5217" s="33"/>
      <c r="E5217" s="33"/>
      <c r="F5217" s="81">
        <v>44130</v>
      </c>
      <c r="G5217" s="103">
        <v>1.4940000000000001E-3</v>
      </c>
      <c r="H5217" s="103">
        <v>1.91E-3</v>
      </c>
      <c r="I5217" s="103">
        <v>3.509E-3</v>
      </c>
      <c r="J5217" s="103">
        <v>5.7079999999999995E-3</v>
      </c>
      <c r="K5217" s="103">
        <v>8.0099999999999998E-3</v>
      </c>
      <c r="L5217" s="94"/>
    </row>
    <row r="5218" spans="4:12" ht="15.75" customHeight="1" x14ac:dyDescent="0.25">
      <c r="D5218" s="33"/>
      <c r="E5218" s="33"/>
      <c r="F5218" s="81">
        <v>44131</v>
      </c>
      <c r="G5218" s="103">
        <v>1.4530000000000001E-3</v>
      </c>
      <c r="H5218" s="103">
        <v>1.805E-3</v>
      </c>
      <c r="I5218" s="103">
        <v>3.3010000000000001E-3</v>
      </c>
      <c r="J5218" s="103">
        <v>5.4310000000000001E-3</v>
      </c>
      <c r="K5218" s="103">
        <v>7.6759999999999997E-3</v>
      </c>
      <c r="L5218" s="94"/>
    </row>
    <row r="5219" spans="4:12" ht="15.75" customHeight="1" x14ac:dyDescent="0.25">
      <c r="D5219" s="33"/>
      <c r="E5219" s="33"/>
      <c r="F5219" s="81">
        <v>44132</v>
      </c>
      <c r="G5219" s="103">
        <v>1.4660000000000001E-3</v>
      </c>
      <c r="H5219" s="103">
        <v>1.8060000000000001E-3</v>
      </c>
      <c r="I5219" s="103">
        <v>3.3010000000000001E-3</v>
      </c>
      <c r="J5219" s="103">
        <v>5.5010000000000007E-3</v>
      </c>
      <c r="K5219" s="103">
        <v>7.7099999999999998E-3</v>
      </c>
      <c r="L5219" s="94"/>
    </row>
    <row r="5220" spans="4:12" ht="15.75" customHeight="1" x14ac:dyDescent="0.25">
      <c r="D5220" s="33"/>
      <c r="E5220" s="33"/>
      <c r="F5220" s="81">
        <v>44133</v>
      </c>
      <c r="G5220" s="103">
        <v>1.4660000000000001E-3</v>
      </c>
      <c r="H5220" s="103">
        <v>1.8859999999999999E-3</v>
      </c>
      <c r="I5220" s="103">
        <v>3.7009999999999999E-3</v>
      </c>
      <c r="J5220" s="103">
        <v>5.9430000000000004E-3</v>
      </c>
      <c r="K5220" s="103">
        <v>8.2299999999999995E-3</v>
      </c>
      <c r="L5220" s="94"/>
    </row>
    <row r="5221" spans="4:12" ht="15.75" customHeight="1" x14ac:dyDescent="0.25">
      <c r="D5221" s="33"/>
      <c r="E5221" s="33"/>
      <c r="F5221" s="81">
        <v>44134</v>
      </c>
      <c r="G5221" s="103">
        <v>1.5249999999999999E-3</v>
      </c>
      <c r="H5221" s="103">
        <v>1.967E-3</v>
      </c>
      <c r="I5221" s="103">
        <v>3.8440000000000002E-3</v>
      </c>
      <c r="J5221" s="103">
        <v>6.4190000000000002E-3</v>
      </c>
      <c r="K5221" s="103">
        <v>8.737E-3</v>
      </c>
      <c r="L5221" s="94"/>
    </row>
    <row r="5222" spans="4:12" ht="15.75" customHeight="1" x14ac:dyDescent="0.25">
      <c r="D5222" s="33"/>
      <c r="E5222" s="33"/>
      <c r="F5222" s="81">
        <v>44137</v>
      </c>
      <c r="G5222" s="103">
        <v>1.5449999999999999E-3</v>
      </c>
      <c r="H5222" s="103">
        <v>1.941E-3</v>
      </c>
      <c r="I5222" s="103">
        <v>3.7490000000000002E-3</v>
      </c>
      <c r="J5222" s="103">
        <v>6.235000000000001E-3</v>
      </c>
      <c r="K5222" s="103">
        <v>8.4340000000000005E-3</v>
      </c>
      <c r="L5222" s="94"/>
    </row>
    <row r="5223" spans="4:12" ht="15.75" customHeight="1" x14ac:dyDescent="0.25">
      <c r="D5223" s="33"/>
      <c r="E5223" s="33"/>
      <c r="F5223" s="81">
        <v>44138</v>
      </c>
      <c r="G5223" s="103">
        <v>1.663E-3</v>
      </c>
      <c r="H5223" s="103">
        <v>2.1020000000000001E-3</v>
      </c>
      <c r="I5223" s="103">
        <v>3.9560000000000003E-3</v>
      </c>
      <c r="J5223" s="103">
        <v>6.6039999999999996E-3</v>
      </c>
      <c r="K5223" s="103">
        <v>8.9929999999999993E-3</v>
      </c>
      <c r="L5223" s="94"/>
    </row>
    <row r="5224" spans="4:12" ht="15.75" customHeight="1" x14ac:dyDescent="0.25">
      <c r="D5224" s="33"/>
      <c r="E5224" s="33"/>
      <c r="F5224" s="81">
        <v>44139</v>
      </c>
      <c r="G5224" s="103">
        <v>1.4469999999999999E-3</v>
      </c>
      <c r="H5224" s="103">
        <v>1.8360000000000002E-3</v>
      </c>
      <c r="I5224" s="103">
        <v>3.2750000000000001E-3</v>
      </c>
      <c r="J5224" s="103">
        <v>5.5019999999999999E-3</v>
      </c>
      <c r="K5224" s="103">
        <v>7.6290000000000004E-3</v>
      </c>
      <c r="L5224" s="94"/>
    </row>
    <row r="5225" spans="4:12" ht="15.75" customHeight="1" x14ac:dyDescent="0.25">
      <c r="D5225" s="33"/>
      <c r="E5225" s="33"/>
      <c r="F5225" s="81">
        <v>44140</v>
      </c>
      <c r="G5225" s="103">
        <v>1.4469999999999999E-3</v>
      </c>
      <c r="H5225" s="103">
        <v>1.8629999999999999E-3</v>
      </c>
      <c r="I5225" s="103">
        <v>3.2590000000000002E-3</v>
      </c>
      <c r="J5225" s="103">
        <v>5.4800000000000005E-3</v>
      </c>
      <c r="K5225" s="103">
        <v>7.6290000000000004E-3</v>
      </c>
      <c r="L5225" s="94"/>
    </row>
    <row r="5226" spans="4:12" ht="15.75" customHeight="1" x14ac:dyDescent="0.25">
      <c r="D5226" s="33"/>
      <c r="E5226" s="33"/>
      <c r="F5226" s="81">
        <v>44141</v>
      </c>
      <c r="G5226" s="103">
        <v>1.5269999999999999E-3</v>
      </c>
      <c r="H5226" s="103">
        <v>1.9719999999999998E-3</v>
      </c>
      <c r="I5226" s="103">
        <v>3.6099999999999999E-3</v>
      </c>
      <c r="J5226" s="103">
        <v>5.8930000000000007E-3</v>
      </c>
      <c r="K5226" s="103">
        <v>8.1849999999999996E-3</v>
      </c>
      <c r="L5226" s="94"/>
    </row>
    <row r="5227" spans="4:12" ht="15.75" customHeight="1" x14ac:dyDescent="0.25">
      <c r="D5227" s="33"/>
      <c r="E5227" s="33"/>
      <c r="F5227" s="81">
        <v>44144</v>
      </c>
      <c r="G5227" s="103">
        <v>1.7060000000000001E-3</v>
      </c>
      <c r="H5227" s="103">
        <v>2.3210000000000001E-3</v>
      </c>
      <c r="I5227" s="103">
        <v>4.28E-3</v>
      </c>
      <c r="J5227" s="103">
        <v>6.816E-3</v>
      </c>
      <c r="K5227" s="103">
        <v>9.2350000000000002E-3</v>
      </c>
      <c r="L5227" s="94"/>
    </row>
    <row r="5228" spans="4:12" ht="15.75" customHeight="1" x14ac:dyDescent="0.25">
      <c r="D5228" s="33"/>
      <c r="E5228" s="33"/>
      <c r="F5228" s="81">
        <v>44145</v>
      </c>
      <c r="G5228" s="103">
        <v>1.807E-3</v>
      </c>
      <c r="H5228" s="103">
        <v>2.526E-3</v>
      </c>
      <c r="I5228" s="103">
        <v>4.5379999999999995E-3</v>
      </c>
      <c r="J5228" s="103">
        <v>7.1650000000000004E-3</v>
      </c>
      <c r="K5228" s="103">
        <v>9.5949999999999994E-3</v>
      </c>
      <c r="L5228" s="94"/>
    </row>
    <row r="5229" spans="4:12" ht="15.75" customHeight="1" x14ac:dyDescent="0.25">
      <c r="D5229" s="33"/>
      <c r="E5229" s="33"/>
      <c r="F5229" s="81">
        <v>44147</v>
      </c>
      <c r="G5229" s="103">
        <v>1.768E-3</v>
      </c>
      <c r="H5229" s="103">
        <v>2.264E-3</v>
      </c>
      <c r="I5229" s="103">
        <v>3.9160000000000002E-3</v>
      </c>
      <c r="J5229" s="103">
        <v>6.3549999999999995E-3</v>
      </c>
      <c r="K5229" s="103">
        <v>8.8149999999999999E-3</v>
      </c>
      <c r="L5229" s="94"/>
    </row>
    <row r="5230" spans="4:12" ht="15.75" customHeight="1" x14ac:dyDescent="0.25">
      <c r="D5230" s="33"/>
      <c r="E5230" s="33"/>
      <c r="F5230" s="81">
        <v>44148</v>
      </c>
      <c r="G5230" s="103">
        <v>1.7899999999999999E-3</v>
      </c>
      <c r="H5230" s="103">
        <v>2.343E-3</v>
      </c>
      <c r="I5230" s="103">
        <v>4.0619999999999996E-3</v>
      </c>
      <c r="J5230" s="103">
        <v>6.5190000000000005E-3</v>
      </c>
      <c r="K5230" s="103">
        <v>8.9630000000000005E-3</v>
      </c>
      <c r="L5230" s="94"/>
    </row>
    <row r="5231" spans="4:12" ht="15.75" customHeight="1" x14ac:dyDescent="0.25">
      <c r="D5231" s="33"/>
      <c r="E5231" s="33"/>
      <c r="F5231" s="81">
        <v>44151</v>
      </c>
      <c r="G5231" s="103">
        <v>1.771E-3</v>
      </c>
      <c r="H5231" s="103">
        <v>2.317E-3</v>
      </c>
      <c r="I5231" s="103">
        <v>4.0629999999999998E-3</v>
      </c>
      <c r="J5231" s="103">
        <v>6.5890000000000002E-3</v>
      </c>
      <c r="K5231" s="103">
        <v>9.0609999999999996E-3</v>
      </c>
      <c r="L5231" s="94"/>
    </row>
    <row r="5232" spans="4:12" ht="15.75" customHeight="1" x14ac:dyDescent="0.25">
      <c r="D5232" s="33"/>
      <c r="E5232" s="33"/>
      <c r="F5232" s="81">
        <v>44152</v>
      </c>
      <c r="G5232" s="103">
        <v>1.6919999999999999E-3</v>
      </c>
      <c r="H5232" s="103">
        <v>2.1849999999999999E-3</v>
      </c>
      <c r="I5232" s="103">
        <v>3.7919999999999998E-3</v>
      </c>
      <c r="J5232" s="103">
        <v>6.1960000000000001E-3</v>
      </c>
      <c r="K5232" s="103">
        <v>8.5699999999999995E-3</v>
      </c>
      <c r="L5232" s="94"/>
    </row>
    <row r="5233" spans="4:12" ht="15.75" customHeight="1" x14ac:dyDescent="0.25">
      <c r="D5233" s="33"/>
      <c r="E5233" s="33"/>
      <c r="F5233" s="81">
        <v>44153</v>
      </c>
      <c r="G5233" s="103">
        <v>1.732E-3</v>
      </c>
      <c r="H5233" s="103">
        <v>2.264E-3</v>
      </c>
      <c r="I5233" s="103">
        <v>3.9519999999999998E-3</v>
      </c>
      <c r="J5233" s="103">
        <v>6.3579999999999999E-3</v>
      </c>
      <c r="K5233" s="103">
        <v>8.7010000000000004E-3</v>
      </c>
      <c r="L5233" s="94"/>
    </row>
    <row r="5234" spans="4:12" ht="15.75" customHeight="1" x14ac:dyDescent="0.25">
      <c r="D5234" s="33"/>
      <c r="E5234" s="33"/>
      <c r="F5234" s="81">
        <v>44154</v>
      </c>
      <c r="G5234" s="103">
        <v>1.6120000000000002E-3</v>
      </c>
      <c r="H5234" s="103">
        <v>2.1320000000000002E-3</v>
      </c>
      <c r="I5234" s="103">
        <v>3.7290000000000001E-3</v>
      </c>
      <c r="J5234" s="103">
        <v>6.0350000000000004E-3</v>
      </c>
      <c r="K5234" s="103">
        <v>8.293E-3</v>
      </c>
      <c r="L5234" s="94"/>
    </row>
    <row r="5235" spans="4:12" ht="15.75" customHeight="1" x14ac:dyDescent="0.25">
      <c r="D5235" s="33"/>
      <c r="E5235" s="33"/>
      <c r="F5235" s="81">
        <v>44155</v>
      </c>
      <c r="G5235" s="103">
        <v>1.573E-3</v>
      </c>
      <c r="H5235" s="103">
        <v>2.0790000000000001E-3</v>
      </c>
      <c r="I5235" s="103">
        <v>3.715E-3</v>
      </c>
      <c r="J5235" s="103">
        <v>6.0369999999999998E-3</v>
      </c>
      <c r="K5235" s="103">
        <v>8.2430000000000003E-3</v>
      </c>
      <c r="L5235" s="94"/>
    </row>
    <row r="5236" spans="4:12" ht="15.75" customHeight="1" x14ac:dyDescent="0.25">
      <c r="D5236" s="33"/>
      <c r="E5236" s="33"/>
      <c r="F5236" s="81">
        <v>44158</v>
      </c>
      <c r="G5236" s="103">
        <v>1.5939999999999999E-3</v>
      </c>
      <c r="H5236" s="103">
        <v>2.1310000000000001E-3</v>
      </c>
      <c r="I5236" s="103">
        <v>3.8440000000000002E-3</v>
      </c>
      <c r="J5236" s="103">
        <v>6.2680000000000001E-3</v>
      </c>
      <c r="K5236" s="103">
        <v>8.5369999999999994E-3</v>
      </c>
      <c r="L5236" s="94"/>
    </row>
    <row r="5237" spans="4:12" ht="15.75" customHeight="1" x14ac:dyDescent="0.25">
      <c r="D5237" s="33"/>
      <c r="E5237" s="33"/>
      <c r="F5237" s="81">
        <v>44159</v>
      </c>
      <c r="G5237" s="103">
        <v>1.6020000000000001E-3</v>
      </c>
      <c r="H5237" s="103">
        <v>2.1570000000000001E-3</v>
      </c>
      <c r="I5237" s="103">
        <v>3.9550000000000002E-3</v>
      </c>
      <c r="J5237" s="103">
        <v>6.4080000000000005E-3</v>
      </c>
      <c r="K5237" s="103">
        <v>8.7989999999999995E-3</v>
      </c>
      <c r="L5237" s="94"/>
    </row>
    <row r="5238" spans="4:12" ht="15.75" customHeight="1" x14ac:dyDescent="0.25">
      <c r="D5238" s="33"/>
      <c r="E5238" s="33"/>
      <c r="F5238" s="81">
        <v>44160</v>
      </c>
      <c r="G5238" s="103">
        <v>1.583E-3</v>
      </c>
      <c r="H5238" s="103">
        <v>2.0509999999999999E-3</v>
      </c>
      <c r="I5238" s="103">
        <v>3.9399999999999999E-3</v>
      </c>
      <c r="J5238" s="103">
        <v>6.4559999999999999E-3</v>
      </c>
      <c r="K5238" s="103">
        <v>8.8160000000000009E-3</v>
      </c>
      <c r="L5238" s="94"/>
    </row>
    <row r="5239" spans="4:12" ht="15.75" customHeight="1" x14ac:dyDescent="0.25">
      <c r="D5239" s="33"/>
      <c r="E5239" s="33"/>
      <c r="F5239" s="81">
        <v>44162</v>
      </c>
      <c r="G5239" s="103">
        <v>1.5240000000000002E-3</v>
      </c>
      <c r="H5239" s="103">
        <v>1.9170000000000001E-3</v>
      </c>
      <c r="I5239" s="103">
        <v>3.64E-3</v>
      </c>
      <c r="J5239" s="103">
        <v>6.0899999999999999E-3</v>
      </c>
      <c r="K5239" s="103">
        <v>8.3730000000000002E-3</v>
      </c>
      <c r="L5239" s="94"/>
    </row>
    <row r="5240" spans="4:12" ht="15.75" customHeight="1" x14ac:dyDescent="0.25">
      <c r="D5240" s="33"/>
      <c r="E5240" s="33"/>
      <c r="F5240" s="81">
        <v>44165</v>
      </c>
      <c r="G5240" s="103">
        <v>1.485E-3</v>
      </c>
      <c r="H5240" s="103">
        <v>1.8640000000000002E-3</v>
      </c>
      <c r="I5240" s="103">
        <v>3.6080000000000001E-3</v>
      </c>
      <c r="J5240" s="103">
        <v>6.1129999999999995E-3</v>
      </c>
      <c r="K5240" s="103">
        <v>8.3890000000000006E-3</v>
      </c>
      <c r="L5240" s="94"/>
    </row>
    <row r="5241" spans="4:12" ht="15.75" customHeight="1" x14ac:dyDescent="0.25">
      <c r="D5241" s="33"/>
      <c r="E5241" s="33"/>
      <c r="F5241" s="81">
        <v>44166</v>
      </c>
      <c r="G5241" s="103">
        <v>1.6619999999999998E-3</v>
      </c>
      <c r="H5241" s="103">
        <v>2.1549999999999998E-3</v>
      </c>
      <c r="I5241" s="103">
        <v>4.1610000000000006E-3</v>
      </c>
      <c r="J5241" s="103">
        <v>6.8230000000000001E-3</v>
      </c>
      <c r="K5241" s="103">
        <v>9.2600000000000009E-3</v>
      </c>
      <c r="L5241" s="94"/>
    </row>
    <row r="5242" spans="4:12" ht="15.75" customHeight="1" x14ac:dyDescent="0.25">
      <c r="D5242" s="33"/>
      <c r="E5242" s="33"/>
      <c r="F5242" s="81">
        <v>44167</v>
      </c>
      <c r="G5242" s="103">
        <v>1.5840000000000001E-3</v>
      </c>
      <c r="H5242" s="103">
        <v>2.1279999999999997E-3</v>
      </c>
      <c r="I5242" s="103">
        <v>4.1460000000000004E-3</v>
      </c>
      <c r="J5242" s="103">
        <v>6.8459999999999997E-3</v>
      </c>
      <c r="K5242" s="103">
        <v>9.3600000000000003E-3</v>
      </c>
      <c r="L5242" s="94"/>
    </row>
    <row r="5243" spans="4:12" ht="15.75" customHeight="1" x14ac:dyDescent="0.25">
      <c r="D5243" s="33"/>
      <c r="E5243" s="33"/>
      <c r="F5243" s="81">
        <v>44168</v>
      </c>
      <c r="G5243" s="103">
        <v>1.4860000000000001E-3</v>
      </c>
      <c r="H5243" s="103">
        <v>1.9950000000000002E-3</v>
      </c>
      <c r="I5243" s="103">
        <v>3.9399999999999999E-3</v>
      </c>
      <c r="J5243" s="103">
        <v>6.5710000000000005E-3</v>
      </c>
      <c r="K5243" s="103">
        <v>9.0629999999999999E-3</v>
      </c>
      <c r="L5243" s="94"/>
    </row>
    <row r="5244" spans="4:12" ht="15.75" customHeight="1" x14ac:dyDescent="0.25">
      <c r="D5244" s="33"/>
      <c r="E5244" s="33"/>
      <c r="F5244" s="81">
        <v>44169</v>
      </c>
      <c r="G5244" s="103">
        <v>1.5070000000000001E-3</v>
      </c>
      <c r="H5244" s="103">
        <v>2.0999999999999999E-3</v>
      </c>
      <c r="I5244" s="103">
        <v>4.1619999999999999E-3</v>
      </c>
      <c r="J5244" s="103">
        <v>6.9849999999999999E-3</v>
      </c>
      <c r="K5244" s="103">
        <v>9.6589999999999992E-3</v>
      </c>
      <c r="L5244" s="94"/>
    </row>
    <row r="5245" spans="4:12" ht="15.75" customHeight="1" x14ac:dyDescent="0.25">
      <c r="D5245" s="33"/>
      <c r="E5245" s="33"/>
      <c r="F5245" s="81">
        <v>44172</v>
      </c>
      <c r="G5245" s="103">
        <v>1.4080000000000002E-3</v>
      </c>
      <c r="H5245" s="103">
        <v>1.9659999999999999E-3</v>
      </c>
      <c r="I5245" s="103">
        <v>3.8609999999999998E-3</v>
      </c>
      <c r="J5245" s="103">
        <v>6.5710000000000005E-3</v>
      </c>
      <c r="K5245" s="103">
        <v>9.2280000000000001E-3</v>
      </c>
      <c r="L5245" s="94"/>
    </row>
    <row r="5246" spans="4:12" ht="15.75" customHeight="1" x14ac:dyDescent="0.25">
      <c r="D5246" s="33"/>
      <c r="E5246" s="33"/>
      <c r="F5246" s="81">
        <v>44173</v>
      </c>
      <c r="G5246" s="103">
        <v>1.5079999999999998E-3</v>
      </c>
      <c r="H5246" s="103">
        <v>2.019E-3</v>
      </c>
      <c r="I5246" s="103">
        <v>3.9250000000000005E-3</v>
      </c>
      <c r="J5246" s="103">
        <v>6.5710000000000005E-3</v>
      </c>
      <c r="K5246" s="103">
        <v>9.1789999999999997E-3</v>
      </c>
      <c r="L5246" s="94"/>
    </row>
    <row r="5247" spans="4:12" ht="15.75" customHeight="1" x14ac:dyDescent="0.25">
      <c r="D5247" s="33"/>
      <c r="E5247" s="33"/>
      <c r="F5247" s="81">
        <v>44174</v>
      </c>
      <c r="G5247" s="103">
        <v>1.488E-3</v>
      </c>
      <c r="H5247" s="103">
        <v>2.1129999999999999E-3</v>
      </c>
      <c r="I5247" s="103">
        <v>4.0360000000000005E-3</v>
      </c>
      <c r="J5247" s="103">
        <v>6.7090000000000006E-3</v>
      </c>
      <c r="K5247" s="103">
        <v>9.3610000000000013E-3</v>
      </c>
      <c r="L5247" s="94"/>
    </row>
    <row r="5248" spans="4:12" ht="15.75" customHeight="1" x14ac:dyDescent="0.25">
      <c r="D5248" s="33"/>
      <c r="E5248" s="33"/>
      <c r="F5248" s="81">
        <v>44175</v>
      </c>
      <c r="G5248" s="103">
        <v>1.369E-3</v>
      </c>
      <c r="H5248" s="103">
        <v>1.9289999999999999E-3</v>
      </c>
      <c r="I5248" s="103">
        <v>3.8609999999999998E-3</v>
      </c>
      <c r="J5248" s="103">
        <v>6.4570000000000009E-3</v>
      </c>
      <c r="K5248" s="103">
        <v>9.0629999999999999E-3</v>
      </c>
      <c r="L5248" s="94"/>
    </row>
    <row r="5249" spans="4:12" ht="15.75" customHeight="1" x14ac:dyDescent="0.25">
      <c r="D5249" s="33"/>
      <c r="E5249" s="33"/>
      <c r="F5249" s="81">
        <v>44176</v>
      </c>
      <c r="G5249" s="103">
        <v>1.15E-3</v>
      </c>
      <c r="H5249" s="103">
        <v>1.7460000000000002E-3</v>
      </c>
      <c r="I5249" s="103">
        <v>3.6549999999999998E-3</v>
      </c>
      <c r="J5249" s="103">
        <v>6.2729999999999999E-3</v>
      </c>
      <c r="K5249" s="103">
        <v>8.9639999999999997E-3</v>
      </c>
      <c r="L5249" s="94"/>
    </row>
    <row r="5250" spans="4:12" ht="15.75" customHeight="1" x14ac:dyDescent="0.25">
      <c r="D5250" s="33"/>
      <c r="E5250" s="33"/>
      <c r="F5250" s="81">
        <v>44179</v>
      </c>
      <c r="G5250" s="103">
        <v>1.15E-3</v>
      </c>
      <c r="H5250" s="103">
        <v>1.694E-3</v>
      </c>
      <c r="I5250" s="103">
        <v>3.5750000000000001E-3</v>
      </c>
      <c r="J5250" s="103">
        <v>6.2269999999999999E-3</v>
      </c>
      <c r="K5250" s="103">
        <v>8.9309999999999997E-3</v>
      </c>
      <c r="L5250" s="94"/>
    </row>
    <row r="5251" spans="4:12" ht="15.75" customHeight="1" x14ac:dyDescent="0.25">
      <c r="D5251" s="33"/>
      <c r="E5251" s="33"/>
      <c r="F5251" s="81">
        <v>44180</v>
      </c>
      <c r="G5251" s="103">
        <v>1.1299999999999999E-3</v>
      </c>
      <c r="H5251" s="103">
        <v>1.7210000000000001E-3</v>
      </c>
      <c r="I5251" s="103">
        <v>3.6389999999999999E-3</v>
      </c>
      <c r="J5251" s="103">
        <v>6.3419999999999995E-3</v>
      </c>
      <c r="K5251" s="103">
        <v>9.0799999999999995E-3</v>
      </c>
      <c r="L5251" s="94"/>
    </row>
    <row r="5252" spans="4:12" ht="15.75" customHeight="1" x14ac:dyDescent="0.25">
      <c r="D5252" s="33"/>
      <c r="E5252" s="33"/>
      <c r="F5252" s="81">
        <v>44181</v>
      </c>
      <c r="G5252" s="103">
        <v>1.15E-3</v>
      </c>
      <c r="H5252" s="103">
        <v>1.7469999999999999E-3</v>
      </c>
      <c r="I5252" s="103">
        <v>3.6700000000000001E-3</v>
      </c>
      <c r="J5252" s="103">
        <v>6.3880000000000004E-3</v>
      </c>
      <c r="K5252" s="103">
        <v>9.1629999999999993E-3</v>
      </c>
      <c r="L5252" s="94"/>
    </row>
    <row r="5253" spans="4:12" ht="15.75" customHeight="1" x14ac:dyDescent="0.25">
      <c r="D5253" s="33"/>
      <c r="E5253" s="33"/>
      <c r="F5253" s="81">
        <v>44182</v>
      </c>
      <c r="G5253" s="103">
        <v>1.2099999999999999E-3</v>
      </c>
      <c r="H5253" s="103">
        <v>1.8260000000000001E-3</v>
      </c>
      <c r="I5253" s="103">
        <v>3.7819999999999998E-3</v>
      </c>
      <c r="J5253" s="103">
        <v>6.5259999999999997E-3</v>
      </c>
      <c r="K5253" s="103">
        <v>9.3289999999999988E-3</v>
      </c>
      <c r="L5253" s="94"/>
    </row>
    <row r="5254" spans="4:12" ht="15.75" customHeight="1" x14ac:dyDescent="0.25">
      <c r="D5254" s="33"/>
      <c r="E5254" s="33"/>
      <c r="F5254" s="81">
        <v>44183</v>
      </c>
      <c r="G5254" s="103">
        <v>1.2099999999999999E-3</v>
      </c>
      <c r="H5254" s="103">
        <v>1.802E-3</v>
      </c>
      <c r="I5254" s="103">
        <v>3.8140000000000001E-3</v>
      </c>
      <c r="J5254" s="103">
        <v>6.5959999999999994E-3</v>
      </c>
      <c r="K5254" s="103">
        <v>9.4619999999999999E-3</v>
      </c>
      <c r="L5254" s="94"/>
    </row>
    <row r="5255" spans="4:12" ht="15.75" customHeight="1" x14ac:dyDescent="0.25">
      <c r="D5255" s="33"/>
      <c r="E5255" s="33"/>
      <c r="F5255" s="81">
        <v>44186</v>
      </c>
      <c r="G5255" s="103">
        <v>1.2099999999999999E-3</v>
      </c>
      <c r="H5255" s="103">
        <v>1.776E-3</v>
      </c>
      <c r="I5255" s="103">
        <v>3.7980000000000002E-3</v>
      </c>
      <c r="J5255" s="103">
        <v>6.5269999999999998E-3</v>
      </c>
      <c r="K5255" s="103">
        <v>9.3460000000000001E-3</v>
      </c>
      <c r="L5255" s="94"/>
    </row>
    <row r="5256" spans="4:12" ht="15.75" customHeight="1" x14ac:dyDescent="0.25">
      <c r="D5256" s="33"/>
      <c r="E5256" s="33"/>
      <c r="F5256" s="81">
        <v>44187</v>
      </c>
      <c r="G5256" s="103">
        <v>1.129E-3</v>
      </c>
      <c r="H5256" s="103">
        <v>1.645E-3</v>
      </c>
      <c r="I5256" s="103">
        <v>3.6220000000000002E-3</v>
      </c>
      <c r="J5256" s="103">
        <v>6.3419999999999995E-3</v>
      </c>
      <c r="K5256" s="103">
        <v>9.1640000000000003E-3</v>
      </c>
      <c r="L5256" s="94"/>
    </row>
    <row r="5257" spans="4:12" ht="15.75" customHeight="1" x14ac:dyDescent="0.25">
      <c r="D5257" s="33"/>
      <c r="E5257" s="33"/>
      <c r="F5257" s="81">
        <v>44188</v>
      </c>
      <c r="G5257" s="103">
        <v>1.1690000000000001E-3</v>
      </c>
      <c r="H5257" s="103">
        <v>1.671E-3</v>
      </c>
      <c r="I5257" s="103">
        <v>3.7019999999999996E-3</v>
      </c>
      <c r="J5257" s="103">
        <v>6.5500000000000003E-3</v>
      </c>
      <c r="K5257" s="103">
        <v>9.4299999999999991E-3</v>
      </c>
      <c r="L5257" s="94"/>
    </row>
    <row r="5258" spans="4:12" ht="15.75" customHeight="1" x14ac:dyDescent="0.25">
      <c r="D5258" s="33"/>
      <c r="E5258" s="33"/>
      <c r="F5258" s="81">
        <v>44189</v>
      </c>
      <c r="G5258" s="103">
        <v>1.189E-3</v>
      </c>
      <c r="H5258" s="103">
        <v>1.6459999999999999E-3</v>
      </c>
      <c r="I5258" s="103">
        <v>3.6220000000000002E-3</v>
      </c>
      <c r="J5258" s="103">
        <v>6.4349999999999997E-3</v>
      </c>
      <c r="K5258" s="103">
        <v>9.2309999999999996E-3</v>
      </c>
      <c r="L5258" s="94"/>
    </row>
    <row r="5259" spans="4:12" ht="15.75" customHeight="1" x14ac:dyDescent="0.25">
      <c r="D5259" s="33"/>
      <c r="E5259" s="33"/>
      <c r="F5259" s="81">
        <v>44193</v>
      </c>
      <c r="G5259" s="103">
        <v>1.189E-3</v>
      </c>
      <c r="H5259" s="103">
        <v>1.647E-3</v>
      </c>
      <c r="I5259" s="103">
        <v>3.542E-3</v>
      </c>
      <c r="J5259" s="103">
        <v>6.3890000000000006E-3</v>
      </c>
      <c r="K5259" s="103">
        <v>9.2309999999999996E-3</v>
      </c>
      <c r="L5259" s="94"/>
    </row>
    <row r="5260" spans="4:12" ht="15.75" customHeight="1" x14ac:dyDescent="0.25">
      <c r="D5260" s="33"/>
      <c r="E5260" s="33"/>
      <c r="F5260" s="81">
        <v>44194</v>
      </c>
      <c r="G5260" s="103">
        <v>1.25E-3</v>
      </c>
      <c r="H5260" s="103">
        <v>1.7000000000000001E-3</v>
      </c>
      <c r="I5260" s="103">
        <v>3.7819999999999998E-3</v>
      </c>
      <c r="J5260" s="103">
        <v>6.4349999999999997E-3</v>
      </c>
      <c r="K5260" s="103">
        <v>9.3640000000000008E-3</v>
      </c>
      <c r="L5260" s="94"/>
    </row>
    <row r="5261" spans="4:12" ht="15.75" customHeight="1" x14ac:dyDescent="0.25">
      <c r="D5261" s="33"/>
      <c r="E5261" s="33"/>
      <c r="F5261" s="81">
        <v>44195</v>
      </c>
      <c r="G5261" s="103">
        <v>1.2110000000000001E-3</v>
      </c>
      <c r="H5261" s="103">
        <v>1.6479999999999999E-3</v>
      </c>
      <c r="I5261" s="103">
        <v>3.6709999999999998E-3</v>
      </c>
      <c r="J5261" s="103">
        <v>6.502E-3</v>
      </c>
      <c r="K5261" s="103">
        <v>9.2309999999999996E-3</v>
      </c>
      <c r="L5261" s="94"/>
    </row>
    <row r="5262" spans="4:12" ht="15.75" customHeight="1" x14ac:dyDescent="0.25">
      <c r="D5262" s="33"/>
      <c r="E5262" s="33"/>
      <c r="F5262" s="81">
        <v>44196</v>
      </c>
      <c r="G5262" s="103">
        <v>1.2110000000000001E-3</v>
      </c>
      <c r="H5262" s="103">
        <v>1.6489999999999999E-3</v>
      </c>
      <c r="I5262" s="103">
        <v>3.6080000000000001E-3</v>
      </c>
      <c r="J5262" s="103">
        <v>6.4329999999999995E-3</v>
      </c>
      <c r="K5262" s="103">
        <v>9.1319999999999995E-3</v>
      </c>
      <c r="L5262" s="94"/>
    </row>
    <row r="5263" spans="4:12" ht="15.75" customHeight="1" x14ac:dyDescent="0.25">
      <c r="D5263" s="33"/>
      <c r="E5263" s="33"/>
      <c r="F5263" s="81">
        <v>44200</v>
      </c>
      <c r="G5263" s="103">
        <v>1.132E-3</v>
      </c>
      <c r="H5263" s="103">
        <v>1.5690000000000001E-3</v>
      </c>
      <c r="I5263" s="103">
        <v>3.4970000000000001E-3</v>
      </c>
      <c r="J5263" s="103">
        <v>6.319E-3</v>
      </c>
      <c r="K5263" s="103">
        <v>9.1319999999999995E-3</v>
      </c>
      <c r="L5263" s="94"/>
    </row>
    <row r="5264" spans="4:12" ht="15.75" customHeight="1" x14ac:dyDescent="0.25">
      <c r="D5264" s="33"/>
      <c r="E5264" s="33"/>
      <c r="F5264" s="81">
        <v>44201</v>
      </c>
      <c r="G5264" s="103">
        <v>1.2110000000000001E-3</v>
      </c>
      <c r="H5264" s="103">
        <v>1.7030000000000001E-3</v>
      </c>
      <c r="I5264" s="103">
        <v>3.7659999999999998E-3</v>
      </c>
      <c r="J5264" s="103">
        <v>6.6629999999999997E-3</v>
      </c>
      <c r="K5264" s="103">
        <v>9.5490000000000002E-3</v>
      </c>
      <c r="L5264" s="94"/>
    </row>
    <row r="5265" spans="4:12" ht="15.75" customHeight="1" x14ac:dyDescent="0.25">
      <c r="D5265" s="33"/>
      <c r="E5265" s="33"/>
      <c r="F5265" s="81">
        <v>44202</v>
      </c>
      <c r="G5265" s="103">
        <v>1.369E-3</v>
      </c>
      <c r="H5265" s="103">
        <v>1.9970000000000001E-3</v>
      </c>
      <c r="I5265" s="103">
        <v>4.2580000000000005E-3</v>
      </c>
      <c r="J5265" s="103">
        <v>7.3309999999999998E-3</v>
      </c>
      <c r="K5265" s="103">
        <v>1.0355000000000001E-2</v>
      </c>
      <c r="L5265" s="94"/>
    </row>
    <row r="5266" spans="4:12" ht="15.75" customHeight="1" x14ac:dyDescent="0.25">
      <c r="D5266" s="33"/>
      <c r="E5266" s="33"/>
      <c r="F5266" s="81">
        <v>44203</v>
      </c>
      <c r="G5266" s="103">
        <v>1.369E-3</v>
      </c>
      <c r="H5266" s="103">
        <v>2.1320000000000002E-3</v>
      </c>
      <c r="I5266" s="103">
        <v>4.5919999999999997E-3</v>
      </c>
      <c r="J5266" s="103">
        <v>7.7480000000000005E-3</v>
      </c>
      <c r="K5266" s="103">
        <v>1.0794999999999999E-2</v>
      </c>
      <c r="L5266" s="94"/>
    </row>
    <row r="5267" spans="4:12" ht="15.75" customHeight="1" x14ac:dyDescent="0.25">
      <c r="D5267" s="33"/>
      <c r="E5267" s="33"/>
      <c r="F5267" s="81">
        <v>44204</v>
      </c>
      <c r="G5267" s="103">
        <v>1.3289999999999999E-3</v>
      </c>
      <c r="H5267" s="103">
        <v>2.1879999999999998E-3</v>
      </c>
      <c r="I5267" s="103">
        <v>4.8330000000000005E-3</v>
      </c>
      <c r="J5267" s="103">
        <v>8.0979999999999993E-3</v>
      </c>
      <c r="K5267" s="103">
        <v>1.1153E-2</v>
      </c>
      <c r="L5267" s="94"/>
    </row>
    <row r="5268" spans="4:12" ht="15.75" customHeight="1" x14ac:dyDescent="0.25">
      <c r="D5268" s="33"/>
      <c r="E5268" s="33"/>
      <c r="F5268" s="81">
        <v>44207</v>
      </c>
      <c r="G5268" s="103">
        <v>1.449E-3</v>
      </c>
      <c r="H5268" s="103">
        <v>2.2430000000000002E-3</v>
      </c>
      <c r="I5268" s="103">
        <v>5.058E-3</v>
      </c>
      <c r="J5268" s="103">
        <v>8.4250000000000002E-3</v>
      </c>
      <c r="K5268" s="103">
        <v>1.146E-2</v>
      </c>
      <c r="L5268" s="94"/>
    </row>
    <row r="5269" spans="4:12" ht="15.75" customHeight="1" x14ac:dyDescent="0.25">
      <c r="D5269" s="33"/>
      <c r="E5269" s="33"/>
      <c r="F5269" s="81">
        <v>44208</v>
      </c>
      <c r="G5269" s="103">
        <v>1.449E-3</v>
      </c>
      <c r="H5269" s="103">
        <v>2.3219999999999998E-3</v>
      </c>
      <c r="I5269" s="103">
        <v>4.9940000000000002E-3</v>
      </c>
      <c r="J5269" s="103">
        <v>8.3090000000000004E-3</v>
      </c>
      <c r="K5269" s="103">
        <v>1.1291000000000001E-2</v>
      </c>
      <c r="L5269" s="94"/>
    </row>
    <row r="5270" spans="4:12" ht="15.75" customHeight="1" x14ac:dyDescent="0.25">
      <c r="D5270" s="33"/>
      <c r="E5270" s="33"/>
      <c r="F5270" s="81">
        <v>44209</v>
      </c>
      <c r="G5270" s="103">
        <v>1.4299999999999998E-3</v>
      </c>
      <c r="H5270" s="103">
        <v>2.1909999999999998E-3</v>
      </c>
      <c r="I5270" s="103">
        <v>4.6909999999999999E-3</v>
      </c>
      <c r="J5270" s="103">
        <v>7.8440000000000003E-3</v>
      </c>
      <c r="K5270" s="103">
        <v>1.0832E-2</v>
      </c>
      <c r="L5270" s="94"/>
    </row>
    <row r="5271" spans="4:12" ht="15.75" customHeight="1" x14ac:dyDescent="0.25">
      <c r="D5271" s="33"/>
      <c r="E5271" s="33"/>
      <c r="F5271" s="81">
        <v>44210</v>
      </c>
      <c r="G5271" s="103">
        <v>1.3900000000000002E-3</v>
      </c>
      <c r="H5271" s="103">
        <v>2.2170000000000002E-3</v>
      </c>
      <c r="I5271" s="103">
        <v>4.836E-3</v>
      </c>
      <c r="J5271" s="103">
        <v>8.147999999999999E-3</v>
      </c>
      <c r="K5271" s="103">
        <v>1.1292E-2</v>
      </c>
      <c r="L5271" s="94"/>
    </row>
    <row r="5272" spans="4:12" ht="15.75" customHeight="1" x14ac:dyDescent="0.25">
      <c r="D5272" s="33"/>
      <c r="E5272" s="33"/>
      <c r="F5272" s="81">
        <v>44211</v>
      </c>
      <c r="G5272" s="103">
        <v>1.33E-3</v>
      </c>
      <c r="H5272" s="103">
        <v>2.0369999999999997E-3</v>
      </c>
      <c r="I5272" s="103">
        <v>4.5009999999999998E-3</v>
      </c>
      <c r="J5272" s="103">
        <v>7.685E-3</v>
      </c>
      <c r="K5272" s="103">
        <v>1.0834999999999999E-2</v>
      </c>
      <c r="L5272" s="94"/>
    </row>
    <row r="5273" spans="4:12" ht="15.75" customHeight="1" x14ac:dyDescent="0.25">
      <c r="D5273" s="33"/>
      <c r="E5273" s="33"/>
      <c r="F5273" s="81">
        <v>44215</v>
      </c>
      <c r="G5273" s="103">
        <v>1.31E-3</v>
      </c>
      <c r="H5273" s="103">
        <v>1.9850000000000002E-3</v>
      </c>
      <c r="I5273" s="103">
        <v>4.4540000000000005E-3</v>
      </c>
      <c r="J5273" s="103">
        <v>7.685E-3</v>
      </c>
      <c r="K5273" s="103">
        <v>1.0886E-2</v>
      </c>
      <c r="L5273" s="94"/>
    </row>
    <row r="5274" spans="4:12" ht="15.75" customHeight="1" x14ac:dyDescent="0.25">
      <c r="D5274" s="33"/>
      <c r="E5274" s="33"/>
      <c r="F5274" s="81">
        <v>44216</v>
      </c>
      <c r="G5274" s="103">
        <v>1.2700000000000001E-3</v>
      </c>
      <c r="H5274" s="103">
        <v>1.9070000000000001E-3</v>
      </c>
      <c r="I5274" s="103">
        <v>4.4060000000000002E-3</v>
      </c>
      <c r="J5274" s="103">
        <v>7.6160000000000004E-3</v>
      </c>
      <c r="K5274" s="103">
        <v>1.0802000000000001E-2</v>
      </c>
      <c r="L5274" s="94"/>
    </row>
    <row r="5275" spans="4:12" ht="15.75" customHeight="1" x14ac:dyDescent="0.25">
      <c r="D5275" s="33"/>
      <c r="E5275" s="33"/>
      <c r="F5275" s="81">
        <v>44217</v>
      </c>
      <c r="G5275" s="103">
        <v>1.189E-3</v>
      </c>
      <c r="H5275" s="103">
        <v>1.8549999999999999E-3</v>
      </c>
      <c r="I5275" s="103">
        <v>4.4540000000000005E-3</v>
      </c>
      <c r="J5275" s="103">
        <v>7.7559999999999999E-3</v>
      </c>
      <c r="K5275" s="103">
        <v>1.1057999999999998E-2</v>
      </c>
      <c r="L5275" s="94"/>
    </row>
    <row r="5276" spans="4:12" ht="15.75" customHeight="1" x14ac:dyDescent="0.25">
      <c r="D5276" s="33"/>
      <c r="E5276" s="33"/>
      <c r="F5276" s="81">
        <v>44218</v>
      </c>
      <c r="G5276" s="103">
        <v>1.209E-3</v>
      </c>
      <c r="H5276" s="103">
        <v>1.8559999999999998E-3</v>
      </c>
      <c r="I5276" s="103">
        <v>4.3109999999999997E-3</v>
      </c>
      <c r="J5276" s="103">
        <v>7.6180000000000006E-3</v>
      </c>
      <c r="K5276" s="103">
        <v>1.0854999999999998E-2</v>
      </c>
      <c r="L5276" s="94"/>
    </row>
    <row r="5277" spans="4:12" ht="15.75" customHeight="1" x14ac:dyDescent="0.25">
      <c r="D5277" s="33"/>
      <c r="E5277" s="33"/>
      <c r="F5277" s="81">
        <v>44221</v>
      </c>
      <c r="G5277" s="103">
        <v>1.1490000000000001E-3</v>
      </c>
      <c r="H5277" s="103">
        <v>1.725E-3</v>
      </c>
      <c r="I5277" s="103">
        <v>4.0220000000000004E-3</v>
      </c>
      <c r="J5277" s="103">
        <v>7.1530000000000005E-3</v>
      </c>
      <c r="K5277" s="103">
        <v>1.0295E-2</v>
      </c>
      <c r="L5277" s="94"/>
    </row>
    <row r="5278" spans="4:12" ht="15.75" customHeight="1" x14ac:dyDescent="0.25">
      <c r="D5278" s="33"/>
      <c r="E5278" s="33"/>
      <c r="F5278" s="81">
        <v>44222</v>
      </c>
      <c r="G5278" s="103">
        <v>1.2110000000000001E-3</v>
      </c>
      <c r="H5278" s="103">
        <v>1.7780000000000001E-3</v>
      </c>
      <c r="I5278" s="103">
        <v>4.0870000000000004E-3</v>
      </c>
      <c r="J5278" s="103">
        <v>7.2230000000000003E-3</v>
      </c>
      <c r="K5278" s="103">
        <v>1.0347E-2</v>
      </c>
      <c r="L5278" s="94"/>
    </row>
    <row r="5279" spans="4:12" ht="15.75" customHeight="1" x14ac:dyDescent="0.25">
      <c r="D5279" s="33"/>
      <c r="E5279" s="33"/>
      <c r="F5279" s="81">
        <v>44223</v>
      </c>
      <c r="G5279" s="103">
        <v>1.191E-3</v>
      </c>
      <c r="H5279" s="103">
        <v>1.7519999999999999E-3</v>
      </c>
      <c r="I5279" s="103">
        <v>4.1139999999999996E-3</v>
      </c>
      <c r="J5279" s="103">
        <v>7.084E-3</v>
      </c>
      <c r="K5279" s="103">
        <v>1.0161E-2</v>
      </c>
      <c r="L5279" s="94"/>
    </row>
    <row r="5280" spans="4:12" ht="15.75" customHeight="1" x14ac:dyDescent="0.25">
      <c r="D5280" s="33"/>
      <c r="E5280" s="33"/>
      <c r="F5280" s="81">
        <v>44224</v>
      </c>
      <c r="G5280" s="103">
        <v>1.1720000000000001E-3</v>
      </c>
      <c r="H5280" s="103">
        <v>1.8060000000000001E-3</v>
      </c>
      <c r="I5280" s="103">
        <v>4.2720000000000006E-3</v>
      </c>
      <c r="J5280" s="103">
        <v>7.3400000000000002E-3</v>
      </c>
      <c r="K5280" s="103">
        <v>1.0449E-2</v>
      </c>
      <c r="L5280" s="94"/>
    </row>
    <row r="5281" spans="4:12" ht="15.75" customHeight="1" x14ac:dyDescent="0.25">
      <c r="D5281" s="33"/>
      <c r="E5281" s="33"/>
      <c r="F5281" s="81">
        <v>44225</v>
      </c>
      <c r="G5281" s="103">
        <v>1.093E-3</v>
      </c>
      <c r="H5281" s="103">
        <v>1.701E-3</v>
      </c>
      <c r="I5281" s="103">
        <v>4.1929999999999997E-3</v>
      </c>
      <c r="J5281" s="103">
        <v>7.5460000000000006E-3</v>
      </c>
      <c r="K5281" s="103">
        <v>1.0655E-2</v>
      </c>
      <c r="L5281" s="94"/>
    </row>
    <row r="5282" spans="4:12" ht="15.75" customHeight="1" x14ac:dyDescent="0.25">
      <c r="D5282" s="33"/>
      <c r="E5282" s="33"/>
      <c r="F5282" s="81">
        <v>44228</v>
      </c>
      <c r="G5282" s="103">
        <v>1.0730000000000002E-3</v>
      </c>
      <c r="H5282" s="103">
        <v>1.7280000000000002E-3</v>
      </c>
      <c r="I5282" s="103">
        <v>4.241E-3</v>
      </c>
      <c r="J5282" s="103">
        <v>7.6149999999999994E-3</v>
      </c>
      <c r="K5282" s="103">
        <v>1.0792E-2</v>
      </c>
      <c r="L5282" s="94"/>
    </row>
    <row r="5283" spans="4:12" ht="15.75" customHeight="1" x14ac:dyDescent="0.25">
      <c r="D5283" s="33"/>
      <c r="E5283" s="33"/>
      <c r="F5283" s="81">
        <v>44229</v>
      </c>
      <c r="G5283" s="103">
        <v>1.132E-3</v>
      </c>
      <c r="H5283" s="103">
        <v>1.7549999999999998E-3</v>
      </c>
      <c r="I5283" s="103">
        <v>4.3990000000000001E-3</v>
      </c>
      <c r="J5283" s="103">
        <v>7.7990000000000004E-3</v>
      </c>
      <c r="K5283" s="103">
        <v>1.0963000000000001E-2</v>
      </c>
      <c r="L5283" s="94"/>
    </row>
    <row r="5284" spans="4:12" ht="15.75" customHeight="1" x14ac:dyDescent="0.25">
      <c r="D5284" s="33"/>
      <c r="E5284" s="33"/>
      <c r="F5284" s="81">
        <v>44230</v>
      </c>
      <c r="G5284" s="103">
        <v>1.1709999999999999E-3</v>
      </c>
      <c r="H5284" s="103">
        <v>1.8619999999999999E-3</v>
      </c>
      <c r="I5284" s="103">
        <v>4.6220000000000002E-3</v>
      </c>
      <c r="J5284" s="103">
        <v>8.0990000000000003E-3</v>
      </c>
      <c r="K5284" s="103">
        <v>1.1374E-2</v>
      </c>
      <c r="L5284" s="94"/>
    </row>
    <row r="5285" spans="4:12" ht="15.75" customHeight="1" x14ac:dyDescent="0.25">
      <c r="D5285" s="33"/>
      <c r="E5285" s="33"/>
      <c r="F5285" s="81">
        <v>44231</v>
      </c>
      <c r="G5285" s="103">
        <v>1.1119999999999999E-3</v>
      </c>
      <c r="H5285" s="103">
        <v>1.8360000000000002E-3</v>
      </c>
      <c r="I5285" s="103">
        <v>4.5750000000000001E-3</v>
      </c>
      <c r="J5285" s="103">
        <v>8.0529999999999994E-3</v>
      </c>
      <c r="K5285" s="103">
        <v>1.1391999999999999E-2</v>
      </c>
      <c r="L5285" s="94"/>
    </row>
    <row r="5286" spans="4:12" ht="15.75" customHeight="1" x14ac:dyDescent="0.25">
      <c r="D5286" s="33"/>
      <c r="E5286" s="33"/>
      <c r="F5286" s="81">
        <v>44232</v>
      </c>
      <c r="G5286" s="103">
        <v>1.013E-3</v>
      </c>
      <c r="H5286" s="103">
        <v>1.7569999999999999E-3</v>
      </c>
      <c r="I5286" s="103">
        <v>4.6239999999999996E-3</v>
      </c>
      <c r="J5286" s="103">
        <v>8.1689999999999992E-3</v>
      </c>
      <c r="K5286" s="103">
        <v>1.1635E-2</v>
      </c>
      <c r="L5286" s="94"/>
    </row>
    <row r="5287" spans="4:12" ht="15.75" customHeight="1" x14ac:dyDescent="0.25">
      <c r="D5287" s="33"/>
      <c r="E5287" s="33"/>
      <c r="F5287" s="81">
        <v>44235</v>
      </c>
      <c r="G5287" s="103">
        <v>1.111E-3</v>
      </c>
      <c r="H5287" s="103">
        <v>1.8649999999999999E-3</v>
      </c>
      <c r="I5287" s="103">
        <v>4.7840000000000001E-3</v>
      </c>
      <c r="J5287" s="103">
        <v>8.3090000000000004E-3</v>
      </c>
      <c r="K5287" s="103">
        <v>1.1705E-2</v>
      </c>
      <c r="L5287" s="94"/>
    </row>
    <row r="5288" spans="4:12" ht="15.75" customHeight="1" x14ac:dyDescent="0.25">
      <c r="D5288" s="33"/>
      <c r="E5288" s="33"/>
      <c r="F5288" s="81">
        <v>44236</v>
      </c>
      <c r="G5288" s="103">
        <v>1.1509999999999999E-3</v>
      </c>
      <c r="H5288" s="103">
        <v>1.8659999999999998E-3</v>
      </c>
      <c r="I5288" s="103">
        <v>4.7369999999999999E-3</v>
      </c>
      <c r="J5288" s="103">
        <v>8.1930000000000006E-3</v>
      </c>
      <c r="K5288" s="103">
        <v>1.1568E-2</v>
      </c>
      <c r="L5288" s="94"/>
    </row>
    <row r="5289" spans="4:12" ht="15.75" customHeight="1" x14ac:dyDescent="0.25">
      <c r="D5289" s="33"/>
      <c r="E5289" s="33"/>
      <c r="F5289" s="81">
        <v>44237</v>
      </c>
      <c r="G5289" s="103">
        <v>1.0709999999999999E-3</v>
      </c>
      <c r="H5289" s="103">
        <v>1.799E-3</v>
      </c>
      <c r="I5289" s="103">
        <v>4.4979999999999994E-3</v>
      </c>
      <c r="J5289" s="103">
        <v>7.8919999999999997E-3</v>
      </c>
      <c r="K5289" s="103">
        <v>1.1225000000000001E-2</v>
      </c>
      <c r="L5289" s="94"/>
    </row>
    <row r="5290" spans="4:12" ht="15.75" customHeight="1" x14ac:dyDescent="0.25">
      <c r="D5290" s="33"/>
      <c r="E5290" s="33"/>
      <c r="F5290" s="81">
        <v>44238</v>
      </c>
      <c r="G5290" s="103">
        <v>1.091E-3</v>
      </c>
      <c r="H5290" s="103">
        <v>1.8509999999999998E-3</v>
      </c>
      <c r="I5290" s="103">
        <v>4.6259999999999999E-3</v>
      </c>
      <c r="J5290" s="103">
        <v>8.0780000000000001E-3</v>
      </c>
      <c r="K5290" s="103">
        <v>1.1632E-2</v>
      </c>
      <c r="L5290" s="94"/>
    </row>
    <row r="5291" spans="4:12" ht="15.75" customHeight="1" x14ac:dyDescent="0.25">
      <c r="D5291" s="33"/>
      <c r="E5291" s="33"/>
      <c r="F5291" s="81">
        <v>44239</v>
      </c>
      <c r="G5291" s="103">
        <v>1.09E-3</v>
      </c>
      <c r="H5291" s="103">
        <v>1.9300000000000001E-3</v>
      </c>
      <c r="I5291" s="103">
        <v>4.9160000000000002E-3</v>
      </c>
      <c r="J5291" s="103">
        <v>8.4499999999999992E-3</v>
      </c>
      <c r="K5291" s="103">
        <v>1.2081999999999999E-2</v>
      </c>
      <c r="L5291" s="94"/>
    </row>
    <row r="5292" spans="4:12" ht="15.75" customHeight="1" x14ac:dyDescent="0.25">
      <c r="D5292" s="33"/>
      <c r="E5292" s="33"/>
      <c r="F5292" s="81">
        <v>44243</v>
      </c>
      <c r="G5292" s="103">
        <v>1.1899999999999999E-3</v>
      </c>
      <c r="H5292" s="103">
        <v>2.2980000000000001E-3</v>
      </c>
      <c r="I5292" s="103">
        <v>5.7369999999999999E-3</v>
      </c>
      <c r="J5292" s="103">
        <v>9.4549999999999999E-3</v>
      </c>
      <c r="K5292" s="103">
        <v>1.3141E-2</v>
      </c>
      <c r="L5292" s="94"/>
    </row>
    <row r="5293" spans="4:12" ht="15.75" customHeight="1" x14ac:dyDescent="0.25">
      <c r="D5293" s="33"/>
      <c r="E5293" s="33"/>
      <c r="F5293" s="81">
        <v>44244</v>
      </c>
      <c r="G5293" s="103">
        <v>1.029E-3</v>
      </c>
      <c r="H5293" s="103">
        <v>2.036E-3</v>
      </c>
      <c r="I5293" s="103">
        <v>5.4640000000000001E-3</v>
      </c>
      <c r="J5293" s="103">
        <v>9.1509999999999994E-3</v>
      </c>
      <c r="K5293" s="103">
        <v>1.2702999999999999E-2</v>
      </c>
      <c r="L5293" s="94"/>
    </row>
    <row r="5294" spans="4:12" ht="15.75" customHeight="1" x14ac:dyDescent="0.25">
      <c r="D5294" s="33"/>
      <c r="E5294" s="33"/>
      <c r="F5294" s="81">
        <v>44245</v>
      </c>
      <c r="G5294" s="103">
        <v>1.049E-3</v>
      </c>
      <c r="H5294" s="103">
        <v>2.0369999999999997E-3</v>
      </c>
      <c r="I5294" s="103">
        <v>5.5289999999999992E-3</v>
      </c>
      <c r="J5294" s="103">
        <v>9.3390000000000001E-3</v>
      </c>
      <c r="K5294" s="103">
        <v>1.2956000000000001E-2</v>
      </c>
      <c r="L5294" s="94"/>
    </row>
    <row r="5295" spans="4:12" ht="15.75" customHeight="1" x14ac:dyDescent="0.25">
      <c r="D5295" s="33"/>
      <c r="E5295" s="33"/>
      <c r="F5295" s="81">
        <v>44246</v>
      </c>
      <c r="G5295" s="103">
        <v>1.0480000000000001E-3</v>
      </c>
      <c r="H5295" s="103">
        <v>2.065E-3</v>
      </c>
      <c r="I5295" s="103">
        <v>5.7580000000000001E-3</v>
      </c>
      <c r="J5295" s="103">
        <v>9.6940000000000012E-3</v>
      </c>
      <c r="K5295" s="103">
        <v>1.3364000000000001E-2</v>
      </c>
      <c r="L5295" s="94"/>
    </row>
    <row r="5296" spans="4:12" ht="15.75" customHeight="1" x14ac:dyDescent="0.25">
      <c r="D5296" s="33"/>
      <c r="E5296" s="33"/>
      <c r="F5296" s="81">
        <v>44249</v>
      </c>
      <c r="G5296" s="103">
        <v>1.109E-3</v>
      </c>
      <c r="H5296" s="103">
        <v>2.251E-3</v>
      </c>
      <c r="I5296" s="103">
        <v>5.986E-3</v>
      </c>
      <c r="J5296" s="103">
        <v>9.9539999999999993E-3</v>
      </c>
      <c r="K5296" s="103">
        <v>1.3653E-2</v>
      </c>
      <c r="L5296" s="94"/>
    </row>
    <row r="5297" spans="4:16" ht="15.75" customHeight="1" x14ac:dyDescent="0.25">
      <c r="D5297" s="33"/>
      <c r="E5297" s="33"/>
      <c r="F5297" s="81">
        <v>44250</v>
      </c>
      <c r="G5297" s="103">
        <v>1.108E-3</v>
      </c>
      <c r="H5297" s="103">
        <v>2.1460000000000003E-3</v>
      </c>
      <c r="I5297" s="103">
        <v>5.6630000000000005E-3</v>
      </c>
      <c r="J5297" s="103">
        <v>9.6480000000000003E-3</v>
      </c>
      <c r="K5297" s="103">
        <v>1.3415999999999999E-2</v>
      </c>
      <c r="L5297" s="94"/>
    </row>
    <row r="5298" spans="4:16" ht="15.75" customHeight="1" x14ac:dyDescent="0.25">
      <c r="D5298" s="33"/>
      <c r="E5298" s="33"/>
      <c r="F5298" s="81">
        <v>44251</v>
      </c>
      <c r="G5298" s="103">
        <v>1.23E-3</v>
      </c>
      <c r="H5298" s="103">
        <v>2.3580000000000003E-3</v>
      </c>
      <c r="I5298" s="103">
        <v>6.0040000000000007E-3</v>
      </c>
      <c r="J5298" s="103">
        <v>1.0026E-2</v>
      </c>
      <c r="K5298" s="103">
        <v>1.3755999999999999E-2</v>
      </c>
      <c r="L5298" s="94"/>
    </row>
    <row r="5299" spans="4:16" ht="15.75" customHeight="1" x14ac:dyDescent="0.25">
      <c r="D5299" s="33"/>
      <c r="E5299" s="33"/>
      <c r="F5299" s="81">
        <v>44252</v>
      </c>
      <c r="G5299" s="103">
        <v>1.72E-3</v>
      </c>
      <c r="H5299" s="103">
        <v>3.5530000000000002E-3</v>
      </c>
      <c r="I5299" s="103">
        <v>8.1980000000000004E-3</v>
      </c>
      <c r="J5299" s="103">
        <v>1.1953999999999999E-2</v>
      </c>
      <c r="K5299" s="103">
        <v>1.5199000000000001E-2</v>
      </c>
      <c r="L5299" s="94"/>
    </row>
    <row r="5300" spans="4:16" ht="15.75" customHeight="1" x14ac:dyDescent="0.25">
      <c r="D5300" s="33"/>
      <c r="E5300" s="33"/>
      <c r="F5300" s="81">
        <v>44253</v>
      </c>
      <c r="G5300" s="103">
        <v>1.2700000000000001E-3</v>
      </c>
      <c r="H5300" s="103">
        <v>2.761E-3</v>
      </c>
      <c r="I5300" s="103">
        <v>7.3129999999999992E-3</v>
      </c>
      <c r="J5300" s="103">
        <v>1.1180000000000001E-2</v>
      </c>
      <c r="K5300" s="103">
        <v>1.4049000000000001E-2</v>
      </c>
      <c r="L5300" s="94"/>
    </row>
    <row r="5301" spans="4:16" ht="15.75" customHeight="1" x14ac:dyDescent="0.25">
      <c r="D5301" s="33"/>
      <c r="E5301" s="33"/>
      <c r="F5301" s="81">
        <v>44256</v>
      </c>
      <c r="G5301" s="103">
        <v>1.191E-3</v>
      </c>
      <c r="H5301" s="103">
        <v>2.496E-3</v>
      </c>
      <c r="I5301" s="103">
        <v>6.9610000000000002E-3</v>
      </c>
      <c r="J5301" s="103">
        <v>1.0924E-2</v>
      </c>
      <c r="K5301" s="103">
        <v>1.417E-2</v>
      </c>
      <c r="L5301" s="94"/>
    </row>
    <row r="5302" spans="4:16" ht="15.75" customHeight="1" x14ac:dyDescent="0.25">
      <c r="D5302" s="33"/>
      <c r="E5302" s="33"/>
      <c r="F5302" s="81">
        <v>44257</v>
      </c>
      <c r="G5302" s="103">
        <v>1.2110000000000001E-3</v>
      </c>
      <c r="H5302" s="103">
        <v>2.444E-3</v>
      </c>
      <c r="I5302" s="103">
        <v>6.594E-3</v>
      </c>
      <c r="J5302" s="103">
        <v>1.0576E-2</v>
      </c>
      <c r="K5302" s="103">
        <v>1.3913999999999999E-2</v>
      </c>
      <c r="L5302" s="94"/>
    </row>
    <row r="5303" spans="4:16" ht="15.75" customHeight="1" x14ac:dyDescent="0.25">
      <c r="D5303" s="33"/>
      <c r="E5303" s="33"/>
      <c r="F5303" s="81">
        <v>44258</v>
      </c>
      <c r="G5303" s="103">
        <v>1.4069999999999998E-3</v>
      </c>
      <c r="H5303" s="103">
        <v>2.898E-3</v>
      </c>
      <c r="I5303" s="103">
        <v>7.3160000000000005E-3</v>
      </c>
      <c r="J5303" s="103">
        <v>1.1483E-2</v>
      </c>
      <c r="K5303" s="103">
        <v>1.4807999999999998E-2</v>
      </c>
      <c r="L5303" s="94"/>
    </row>
    <row r="5304" spans="4:16" ht="15.75" customHeight="1" x14ac:dyDescent="0.25">
      <c r="D5304" s="33"/>
      <c r="E5304" s="33"/>
      <c r="F5304" s="81">
        <v>44259</v>
      </c>
      <c r="G5304" s="103">
        <v>1.4469999999999999E-3</v>
      </c>
      <c r="H5304" s="103">
        <v>3.0869999999999999E-3</v>
      </c>
      <c r="I5304" s="103">
        <v>7.8979999999999988E-3</v>
      </c>
      <c r="J5304" s="103">
        <v>1.2279999999999999E-2</v>
      </c>
      <c r="K5304" s="103">
        <v>1.5640000000000001E-2</v>
      </c>
      <c r="L5304" s="94"/>
    </row>
    <row r="5305" spans="4:16" ht="15.75" customHeight="1" x14ac:dyDescent="0.25">
      <c r="D5305" s="33"/>
      <c r="E5305" s="33"/>
      <c r="F5305" s="81">
        <v>44260</v>
      </c>
      <c r="G5305" s="103">
        <v>1.369E-3</v>
      </c>
      <c r="H5305" s="103">
        <v>3.065E-3</v>
      </c>
      <c r="I5305" s="103">
        <v>7.9830000000000005E-3</v>
      </c>
      <c r="J5305" s="103">
        <v>1.2327999999999999E-2</v>
      </c>
      <c r="K5305" s="103">
        <v>1.5661000000000001E-2</v>
      </c>
      <c r="L5305" s="94"/>
    </row>
    <row r="5306" spans="4:16" ht="15.75" customHeight="1" x14ac:dyDescent="0.25">
      <c r="D5306" s="33"/>
      <c r="E5306" s="33"/>
      <c r="F5306" s="81">
        <v>44263</v>
      </c>
      <c r="G5306" s="103">
        <v>1.6259999999999998E-3</v>
      </c>
      <c r="H5306" s="103">
        <v>3.3889999999999997E-3</v>
      </c>
      <c r="I5306" s="103">
        <v>8.5360000000000002E-3</v>
      </c>
      <c r="J5306" s="103">
        <v>1.2800000000000001E-2</v>
      </c>
      <c r="K5306" s="103">
        <v>1.5907000000000001E-2</v>
      </c>
      <c r="L5306" s="94"/>
    </row>
    <row r="5307" spans="4:16" ht="15.75" customHeight="1" x14ac:dyDescent="0.25">
      <c r="D5307" s="33"/>
      <c r="E5307" s="33"/>
      <c r="F5307" s="81">
        <v>44264</v>
      </c>
      <c r="G5307" s="103">
        <v>1.6070000000000001E-3</v>
      </c>
      <c r="H5307" s="103">
        <v>3.176E-3</v>
      </c>
      <c r="I5307" s="103">
        <v>8.0510000000000009E-3</v>
      </c>
      <c r="J5307" s="103">
        <v>1.2163999999999999E-2</v>
      </c>
      <c r="K5307" s="103">
        <v>1.5263000000000001E-2</v>
      </c>
      <c r="L5307" s="94"/>
    </row>
    <row r="5308" spans="4:16" ht="15.75" customHeight="1" x14ac:dyDescent="0.25">
      <c r="D5308" s="33"/>
      <c r="E5308" s="33"/>
      <c r="F5308" s="81">
        <v>44265</v>
      </c>
      <c r="G5308" s="103">
        <v>1.5279999999999998E-3</v>
      </c>
      <c r="H5308" s="103">
        <v>3.2329999999999998E-3</v>
      </c>
      <c r="I5308" s="103">
        <v>7.8910000000000004E-3</v>
      </c>
      <c r="J5308" s="103">
        <v>1.2E-2</v>
      </c>
      <c r="K5308" s="103">
        <v>1.5178000000000001E-2</v>
      </c>
      <c r="L5308" s="94"/>
    </row>
    <row r="5309" spans="4:16" ht="15.75" customHeight="1" x14ac:dyDescent="0.25">
      <c r="D5309" s="33"/>
      <c r="E5309" s="33"/>
      <c r="F5309" s="81">
        <v>44266</v>
      </c>
      <c r="G5309" s="103">
        <v>1.389E-3</v>
      </c>
      <c r="H5309" s="103">
        <v>3.1549999999999998E-3</v>
      </c>
      <c r="I5309" s="103">
        <v>7.8600000000000007E-3</v>
      </c>
      <c r="J5309" s="103">
        <v>1.2071E-2</v>
      </c>
      <c r="K5309" s="103">
        <v>1.537E-2</v>
      </c>
      <c r="L5309" s="94"/>
    </row>
    <row r="5310" spans="4:16" ht="15.75" customHeight="1" x14ac:dyDescent="0.25">
      <c r="D5310" s="33"/>
      <c r="E5310" s="33"/>
      <c r="F5310" s="81">
        <v>44267</v>
      </c>
      <c r="G5310" s="103">
        <v>1.47E-3</v>
      </c>
      <c r="H5310" s="103">
        <v>3.3639999999999998E-3</v>
      </c>
      <c r="I5310" s="103">
        <v>8.4009999999999987E-3</v>
      </c>
      <c r="J5310" s="103">
        <v>1.2827E-2</v>
      </c>
      <c r="K5310" s="103">
        <v>1.6247000000000001E-2</v>
      </c>
      <c r="L5310" s="94"/>
      <c r="N5310" s="38"/>
      <c r="O5310" s="38"/>
      <c r="P5310" s="38"/>
    </row>
    <row r="5311" spans="4:16" ht="15.75" customHeight="1" x14ac:dyDescent="0.25">
      <c r="D5311" s="33"/>
      <c r="E5311" s="33"/>
      <c r="F5311" s="81">
        <v>44270</v>
      </c>
      <c r="G5311" s="103">
        <v>1.5100000000000001E-3</v>
      </c>
      <c r="H5311" s="103">
        <v>3.339E-3</v>
      </c>
      <c r="I5311" s="103">
        <v>8.2719999999999998E-3</v>
      </c>
      <c r="J5311" s="103">
        <v>1.2709E-2</v>
      </c>
      <c r="K5311" s="103">
        <v>1.6055E-2</v>
      </c>
      <c r="L5311" s="94"/>
    </row>
    <row r="5312" spans="4:16" ht="15.75" customHeight="1" x14ac:dyDescent="0.25">
      <c r="D5312" s="33"/>
      <c r="E5312" s="33"/>
      <c r="F5312" s="81">
        <v>44271</v>
      </c>
      <c r="G5312" s="103">
        <v>1.49E-3</v>
      </c>
      <c r="H5312" s="103">
        <v>3.3400000000000001E-3</v>
      </c>
      <c r="I5312" s="103">
        <v>8.2899999999999988E-3</v>
      </c>
      <c r="J5312" s="103">
        <v>1.2757000000000001E-2</v>
      </c>
      <c r="K5312" s="103">
        <v>1.6178999999999999E-2</v>
      </c>
      <c r="L5312" s="94"/>
    </row>
    <row r="5313" spans="4:16" ht="15.75" customHeight="1" x14ac:dyDescent="0.25">
      <c r="D5313" s="33"/>
      <c r="E5313" s="33"/>
      <c r="F5313" s="81">
        <v>44272</v>
      </c>
      <c r="G5313" s="103">
        <v>1.33E-3</v>
      </c>
      <c r="H5313" s="103">
        <v>2.9989999999999999E-3</v>
      </c>
      <c r="I5313" s="103">
        <v>7.9830000000000005E-3</v>
      </c>
      <c r="J5313" s="103">
        <v>1.2758E-2</v>
      </c>
      <c r="K5313" s="103">
        <v>1.6427000000000001E-2</v>
      </c>
      <c r="L5313" s="94"/>
    </row>
    <row r="5314" spans="4:16" ht="15.75" customHeight="1" x14ac:dyDescent="0.25">
      <c r="D5314" s="33"/>
      <c r="E5314" s="33"/>
      <c r="F5314" s="81">
        <v>44273</v>
      </c>
      <c r="G5314" s="103">
        <v>1.5310000000000002E-3</v>
      </c>
      <c r="H5314" s="103">
        <v>3.2360000000000002E-3</v>
      </c>
      <c r="I5314" s="103">
        <v>8.6359999999999996E-3</v>
      </c>
      <c r="J5314" s="103">
        <v>1.3423000000000001E-2</v>
      </c>
      <c r="K5314" s="103">
        <v>1.7082E-2</v>
      </c>
      <c r="L5314" s="94"/>
    </row>
    <row r="5315" spans="4:16" ht="15.75" customHeight="1" x14ac:dyDescent="0.25">
      <c r="D5315" s="33"/>
      <c r="E5315" s="33"/>
      <c r="F5315" s="81">
        <v>44274</v>
      </c>
      <c r="G5315" s="103">
        <v>1.4920000000000001E-3</v>
      </c>
      <c r="H5315" s="103">
        <v>3.2910000000000001E-3</v>
      </c>
      <c r="I5315" s="103">
        <v>8.8060000000000013E-3</v>
      </c>
      <c r="J5315" s="103">
        <v>1.3641E-2</v>
      </c>
      <c r="K5315" s="103">
        <v>1.721E-2</v>
      </c>
      <c r="L5315" s="94"/>
      <c r="N5315" s="38"/>
      <c r="O5315" s="38"/>
      <c r="P5315" s="38"/>
    </row>
    <row r="5316" spans="4:16" ht="15.75" customHeight="1" x14ac:dyDescent="0.25">
      <c r="D5316" s="33"/>
      <c r="E5316" s="33"/>
      <c r="F5316" s="81">
        <v>44277</v>
      </c>
      <c r="G5316" s="103">
        <v>1.472E-3</v>
      </c>
      <c r="H5316" s="103">
        <v>3.186E-3</v>
      </c>
      <c r="I5316" s="103">
        <v>8.6280000000000003E-3</v>
      </c>
      <c r="J5316" s="103">
        <v>1.3403E-2</v>
      </c>
      <c r="K5316" s="103">
        <v>1.6946000000000003E-2</v>
      </c>
      <c r="L5316" s="94"/>
    </row>
    <row r="5317" spans="4:16" ht="15.75" customHeight="1" x14ac:dyDescent="0.25">
      <c r="D5317" s="33"/>
      <c r="E5317" s="33"/>
      <c r="F5317" s="81">
        <v>44278</v>
      </c>
      <c r="G5317" s="103">
        <v>1.4519999999999999E-3</v>
      </c>
      <c r="H5317" s="103">
        <v>3.0539999999999999E-3</v>
      </c>
      <c r="I5317" s="103">
        <v>8.1560000000000001E-3</v>
      </c>
      <c r="J5317" s="103">
        <v>1.2737E-2</v>
      </c>
      <c r="K5317" s="103">
        <v>1.6206000000000002E-2</v>
      </c>
      <c r="L5317" s="94"/>
    </row>
    <row r="5318" spans="4:16" ht="15.75" customHeight="1" x14ac:dyDescent="0.25">
      <c r="D5318" s="33"/>
      <c r="E5318" s="33"/>
      <c r="F5318" s="81">
        <v>44279</v>
      </c>
      <c r="G5318" s="103">
        <v>1.4649999999999999E-3</v>
      </c>
      <c r="H5318" s="103">
        <v>3.0020000000000003E-3</v>
      </c>
      <c r="I5318" s="103">
        <v>8.0759999999999998E-3</v>
      </c>
      <c r="J5318" s="103">
        <v>1.2595E-2</v>
      </c>
      <c r="K5318" s="103">
        <v>1.6084000000000001E-2</v>
      </c>
      <c r="L5318" s="94"/>
    </row>
    <row r="5319" spans="4:16" ht="15.75" customHeight="1" x14ac:dyDescent="0.25">
      <c r="D5319" s="33"/>
      <c r="E5319" s="33"/>
      <c r="F5319" s="81">
        <v>44280</v>
      </c>
      <c r="G5319" s="103">
        <v>1.3669999999999999E-3</v>
      </c>
      <c r="H5319" s="103">
        <v>2.9230000000000003E-3</v>
      </c>
      <c r="I5319" s="103">
        <v>8.3470000000000003E-3</v>
      </c>
      <c r="J5319" s="103">
        <v>1.2809999999999998E-2</v>
      </c>
      <c r="K5319" s="103">
        <v>1.6331999999999999E-2</v>
      </c>
      <c r="L5319" s="94"/>
    </row>
    <row r="5320" spans="4:16" ht="15.75" customHeight="1" x14ac:dyDescent="0.25">
      <c r="D5320" s="33"/>
      <c r="E5320" s="33"/>
      <c r="F5320" s="81">
        <v>44281</v>
      </c>
      <c r="G5320" s="103">
        <v>1.387E-3</v>
      </c>
      <c r="H5320" s="103">
        <v>3.0830000000000002E-3</v>
      </c>
      <c r="I5320" s="103">
        <v>8.652E-3</v>
      </c>
      <c r="J5320" s="103">
        <v>1.3344E-2</v>
      </c>
      <c r="K5320" s="103">
        <v>1.6760000000000001E-2</v>
      </c>
      <c r="L5320" s="94"/>
    </row>
    <row r="5321" spans="4:16" ht="15.75" customHeight="1" x14ac:dyDescent="0.25">
      <c r="D5321" s="33"/>
      <c r="E5321" s="33"/>
      <c r="F5321" s="81">
        <v>44284</v>
      </c>
      <c r="G5321" s="103">
        <v>1.4069999999999998E-3</v>
      </c>
      <c r="H5321" s="103">
        <v>3.1369999999999996E-3</v>
      </c>
      <c r="I5321" s="103">
        <v>8.8770000000000012E-3</v>
      </c>
      <c r="J5321" s="103">
        <v>1.3627E-2</v>
      </c>
      <c r="K5321" s="103">
        <v>1.7080999999999999E-2</v>
      </c>
      <c r="L5321" s="94"/>
    </row>
    <row r="5322" spans="4:16" ht="15.75" customHeight="1" x14ac:dyDescent="0.25">
      <c r="D5322" s="33"/>
      <c r="E5322" s="33"/>
      <c r="F5322" s="81">
        <v>44285</v>
      </c>
      <c r="G5322" s="103">
        <v>1.4649999999999999E-3</v>
      </c>
      <c r="H5322" s="103">
        <v>3.2169999999999998E-3</v>
      </c>
      <c r="I5322" s="103">
        <v>8.9569999999999997E-3</v>
      </c>
      <c r="J5322" s="103">
        <v>1.3673999999999999E-2</v>
      </c>
      <c r="K5322" s="103">
        <v>1.7029000000000002E-2</v>
      </c>
      <c r="L5322" s="94"/>
    </row>
    <row r="5323" spans="4:16" ht="15.75" customHeight="1" x14ac:dyDescent="0.25">
      <c r="D5323" s="33"/>
      <c r="E5323" s="33"/>
      <c r="F5323" s="81">
        <v>44286</v>
      </c>
      <c r="G5323" s="103">
        <v>1.603E-3</v>
      </c>
      <c r="H5323" s="103">
        <v>3.4580000000000001E-3</v>
      </c>
      <c r="I5323" s="103">
        <v>9.3930000000000003E-3</v>
      </c>
      <c r="J5323" s="103">
        <v>1.4194999999999999E-2</v>
      </c>
      <c r="K5323" s="103">
        <v>1.7403999999999999E-2</v>
      </c>
      <c r="L5323" s="94"/>
    </row>
    <row r="5324" spans="4:16" ht="15.75" customHeight="1" x14ac:dyDescent="0.25">
      <c r="D5324" s="33"/>
      <c r="E5324" s="33"/>
      <c r="F5324" s="81">
        <v>44287</v>
      </c>
      <c r="G5324" s="103">
        <v>1.585E-3</v>
      </c>
      <c r="H5324" s="103">
        <v>3.3539999999999998E-3</v>
      </c>
      <c r="I5324" s="103">
        <v>9.0089999999999996E-3</v>
      </c>
      <c r="J5324" s="103">
        <v>1.3582E-2</v>
      </c>
      <c r="K5324" s="103">
        <v>1.6698999999999999E-2</v>
      </c>
      <c r="L5324" s="94"/>
    </row>
    <row r="5325" spans="4:16" ht="15.75" customHeight="1" x14ac:dyDescent="0.25">
      <c r="D5325" s="33"/>
      <c r="E5325" s="33"/>
      <c r="F5325" s="81">
        <v>44291</v>
      </c>
      <c r="G5325" s="103">
        <v>1.6639999999999999E-3</v>
      </c>
      <c r="H5325" s="103">
        <v>3.516E-3</v>
      </c>
      <c r="I5325" s="103">
        <v>9.2200000000000008E-3</v>
      </c>
      <c r="J5325" s="103">
        <v>1.3819E-2</v>
      </c>
      <c r="K5325" s="103">
        <v>1.7003000000000001E-2</v>
      </c>
      <c r="L5325" s="94"/>
    </row>
    <row r="5326" spans="4:16" ht="15.75" customHeight="1" x14ac:dyDescent="0.25">
      <c r="D5326" s="33"/>
      <c r="E5326" s="33"/>
      <c r="F5326" s="81">
        <v>44292</v>
      </c>
      <c r="G5326" s="103">
        <v>1.5659999999999999E-3</v>
      </c>
      <c r="H5326" s="103">
        <v>3.3289999999999999E-3</v>
      </c>
      <c r="I5326" s="103">
        <v>8.7209999999999996E-3</v>
      </c>
      <c r="J5326" s="103">
        <v>1.3299E-2</v>
      </c>
      <c r="K5326" s="103">
        <v>1.6559999999999998E-2</v>
      </c>
      <c r="L5326" s="94"/>
    </row>
    <row r="5327" spans="4:16" ht="15.75" customHeight="1" x14ac:dyDescent="0.25">
      <c r="D5327" s="33"/>
      <c r="E5327" s="33"/>
      <c r="F5327" s="81">
        <v>44293</v>
      </c>
      <c r="G5327" s="103">
        <v>1.5269999999999999E-3</v>
      </c>
      <c r="H5327" s="103">
        <v>3.2759999999999998E-3</v>
      </c>
      <c r="I5327" s="103">
        <v>8.6890000000000005E-3</v>
      </c>
      <c r="J5327" s="103">
        <v>1.3346999999999999E-2</v>
      </c>
      <c r="K5327" s="103">
        <v>1.6739E-2</v>
      </c>
      <c r="L5327" s="94"/>
    </row>
    <row r="5328" spans="4:16" ht="15.75" customHeight="1" x14ac:dyDescent="0.25">
      <c r="D5328" s="33"/>
      <c r="E5328" s="33"/>
      <c r="F5328" s="81">
        <v>44294</v>
      </c>
      <c r="G5328" s="103">
        <v>1.488E-3</v>
      </c>
      <c r="H5328" s="103">
        <v>3.1700000000000001E-3</v>
      </c>
      <c r="I5328" s="103">
        <v>8.350999999999999E-3</v>
      </c>
      <c r="J5328" s="103">
        <v>1.2851999999999999E-2</v>
      </c>
      <c r="K5328" s="103">
        <v>1.6191999999999998E-2</v>
      </c>
      <c r="L5328" s="94"/>
    </row>
    <row r="5329" spans="4:12" ht="15.75" customHeight="1" x14ac:dyDescent="0.25">
      <c r="D5329" s="33"/>
      <c r="E5329" s="33"/>
      <c r="F5329" s="81">
        <v>44295</v>
      </c>
      <c r="G5329" s="103">
        <v>1.5479999999999999E-3</v>
      </c>
      <c r="H5329" s="103">
        <v>3.333E-3</v>
      </c>
      <c r="I5329" s="103">
        <v>8.627000000000001E-3</v>
      </c>
      <c r="J5329" s="103">
        <v>1.3206000000000001E-2</v>
      </c>
      <c r="K5329" s="103">
        <v>1.6585000000000003E-2</v>
      </c>
      <c r="L5329" s="94"/>
    </row>
    <row r="5330" spans="4:12" ht="15.75" customHeight="1" x14ac:dyDescent="0.25">
      <c r="D5330" s="33"/>
      <c r="E5330" s="33"/>
      <c r="F5330" s="81">
        <v>44298</v>
      </c>
      <c r="G5330" s="103">
        <v>1.668E-3</v>
      </c>
      <c r="H5330" s="103">
        <v>3.4949999999999998E-3</v>
      </c>
      <c r="I5330" s="103">
        <v>8.8050000000000003E-3</v>
      </c>
      <c r="J5330" s="103">
        <v>1.3325E-2</v>
      </c>
      <c r="K5330" s="103">
        <v>1.6656999999999998E-2</v>
      </c>
      <c r="L5330" s="94"/>
    </row>
    <row r="5331" spans="4:12" ht="15.75" customHeight="1" x14ac:dyDescent="0.25">
      <c r="D5331" s="33"/>
      <c r="E5331" s="33"/>
      <c r="F5331" s="81">
        <v>44299</v>
      </c>
      <c r="G5331" s="103">
        <v>1.5890000000000001E-3</v>
      </c>
      <c r="H5331" s="103">
        <v>3.4879999999999998E-3</v>
      </c>
      <c r="I5331" s="103">
        <v>8.3540000000000003E-3</v>
      </c>
      <c r="J5331" s="103">
        <v>1.2829E-2</v>
      </c>
      <c r="K5331" s="103">
        <v>1.6145E-2</v>
      </c>
      <c r="L5331" s="94"/>
    </row>
    <row r="5332" spans="4:12" ht="15.75" customHeight="1" x14ac:dyDescent="0.25">
      <c r="D5332" s="33"/>
      <c r="E5332" s="33"/>
      <c r="F5332" s="81">
        <v>44300</v>
      </c>
      <c r="G5332" s="103">
        <v>1.6100000000000001E-3</v>
      </c>
      <c r="H5332" s="103">
        <v>3.5399999999999997E-3</v>
      </c>
      <c r="I5332" s="103">
        <v>8.548E-3</v>
      </c>
      <c r="J5332" s="103">
        <v>1.3018E-2</v>
      </c>
      <c r="K5332" s="103">
        <v>1.6323000000000001E-2</v>
      </c>
      <c r="L5332" s="94"/>
    </row>
    <row r="5333" spans="4:12" ht="15.75" customHeight="1" x14ac:dyDescent="0.25">
      <c r="D5333" s="33"/>
      <c r="E5333" s="33"/>
      <c r="F5333" s="81">
        <v>44301</v>
      </c>
      <c r="G5333" s="103">
        <v>1.5900000000000001E-3</v>
      </c>
      <c r="H5333" s="103">
        <v>3.3570000000000002E-3</v>
      </c>
      <c r="I5333" s="103">
        <v>8.1770000000000002E-3</v>
      </c>
      <c r="J5333" s="103">
        <v>1.2500000000000001E-2</v>
      </c>
      <c r="K5333" s="103">
        <v>1.5759000000000002E-2</v>
      </c>
      <c r="L5333" s="94"/>
    </row>
    <row r="5334" spans="4:12" ht="15.75" customHeight="1" x14ac:dyDescent="0.25">
      <c r="D5334" s="33"/>
      <c r="E5334" s="33"/>
      <c r="F5334" s="81">
        <v>44302</v>
      </c>
      <c r="G5334" s="103">
        <v>1.6120000000000002E-3</v>
      </c>
      <c r="H5334" s="103">
        <v>3.408E-3</v>
      </c>
      <c r="I5334" s="103">
        <v>8.3070000000000001E-3</v>
      </c>
      <c r="J5334" s="103">
        <v>1.2594000000000001E-2</v>
      </c>
      <c r="K5334" s="103">
        <v>1.5798E-2</v>
      </c>
      <c r="L5334" s="94"/>
    </row>
    <row r="5335" spans="4:12" ht="15.75" customHeight="1" x14ac:dyDescent="0.25">
      <c r="D5335" s="33"/>
      <c r="E5335" s="33"/>
      <c r="F5335" s="81">
        <v>44305</v>
      </c>
      <c r="G5335" s="103">
        <v>1.572E-3</v>
      </c>
      <c r="H5335" s="103">
        <v>3.3550000000000003E-3</v>
      </c>
      <c r="I5335" s="103">
        <v>8.2920000000000008E-3</v>
      </c>
      <c r="J5335" s="103">
        <v>1.2735000000000002E-2</v>
      </c>
      <c r="K5335" s="103">
        <v>1.6046999999999999E-2</v>
      </c>
      <c r="L5335" s="94"/>
    </row>
    <row r="5336" spans="4:12" ht="15.75" customHeight="1" x14ac:dyDescent="0.25">
      <c r="D5336" s="33"/>
      <c r="E5336" s="33"/>
      <c r="F5336" s="81">
        <v>44306</v>
      </c>
      <c r="G5336" s="103">
        <v>1.4920000000000001E-3</v>
      </c>
      <c r="H5336" s="103">
        <v>3.1709999999999998E-3</v>
      </c>
      <c r="I5336" s="103">
        <v>7.92E-3</v>
      </c>
      <c r="J5336" s="103">
        <v>1.2311000000000001E-2</v>
      </c>
      <c r="K5336" s="103">
        <v>1.5588999999999999E-2</v>
      </c>
      <c r="L5336" s="94"/>
    </row>
    <row r="5337" spans="4:12" ht="15.75" customHeight="1" x14ac:dyDescent="0.25">
      <c r="D5337" s="33"/>
      <c r="E5337" s="33"/>
      <c r="F5337" s="81">
        <v>44307</v>
      </c>
      <c r="G5337" s="103">
        <v>1.472E-3</v>
      </c>
      <c r="H5337" s="103">
        <v>3.1440000000000001E-3</v>
      </c>
      <c r="I5337" s="103">
        <v>7.9679999999999994E-3</v>
      </c>
      <c r="J5337" s="103">
        <v>1.2311000000000001E-2</v>
      </c>
      <c r="K5337" s="103">
        <v>1.5555000000000001E-2</v>
      </c>
      <c r="L5337" s="94"/>
    </row>
    <row r="5338" spans="4:12" ht="15.75" customHeight="1" x14ac:dyDescent="0.25">
      <c r="D5338" s="33"/>
      <c r="E5338" s="33"/>
      <c r="F5338" s="81">
        <v>44308</v>
      </c>
      <c r="G5338" s="103">
        <v>1.472E-3</v>
      </c>
      <c r="H5338" s="103">
        <v>3.117E-3</v>
      </c>
      <c r="I5338" s="103">
        <v>7.9039999999999996E-3</v>
      </c>
      <c r="J5338" s="103">
        <v>1.2217E-2</v>
      </c>
      <c r="K5338" s="103">
        <v>1.538E-2</v>
      </c>
      <c r="L5338" s="94"/>
    </row>
    <row r="5339" spans="4:12" ht="15.75" customHeight="1" x14ac:dyDescent="0.25">
      <c r="D5339" s="33"/>
      <c r="E5339" s="33"/>
      <c r="F5339" s="81">
        <v>44309</v>
      </c>
      <c r="G5339" s="103">
        <v>1.575E-3</v>
      </c>
      <c r="H5339" s="103">
        <v>3.3270000000000001E-3</v>
      </c>
      <c r="I5339" s="103">
        <v>8.1639999999999994E-3</v>
      </c>
      <c r="J5339" s="103">
        <v>1.2476000000000001E-2</v>
      </c>
      <c r="K5339" s="103">
        <v>1.5577000000000001E-2</v>
      </c>
      <c r="L5339" s="94"/>
    </row>
    <row r="5340" spans="4:12" ht="15.75" customHeight="1" x14ac:dyDescent="0.25">
      <c r="D5340" s="33"/>
      <c r="E5340" s="33"/>
      <c r="F5340" s="81">
        <v>44312</v>
      </c>
      <c r="G5340" s="103">
        <v>1.6769999999999999E-3</v>
      </c>
      <c r="H5340" s="103">
        <v>3.4060000000000002E-3</v>
      </c>
      <c r="I5340" s="103">
        <v>8.294000000000001E-3</v>
      </c>
      <c r="J5340" s="103">
        <v>1.2594000000000001E-2</v>
      </c>
      <c r="K5340" s="103">
        <v>1.5667E-2</v>
      </c>
      <c r="L5340" s="94"/>
    </row>
    <row r="5341" spans="4:12" ht="15.75" customHeight="1" x14ac:dyDescent="0.25">
      <c r="D5341" s="33"/>
      <c r="E5341" s="33"/>
      <c r="F5341" s="81">
        <v>44313</v>
      </c>
      <c r="G5341" s="103">
        <v>1.7979999999999999E-3</v>
      </c>
      <c r="H5341" s="103">
        <v>3.5639999999999999E-3</v>
      </c>
      <c r="I5341" s="103">
        <v>8.8129999999999997E-3</v>
      </c>
      <c r="J5341" s="103">
        <v>1.302E-2</v>
      </c>
      <c r="K5341" s="103">
        <v>1.6215999999999998E-2</v>
      </c>
      <c r="L5341" s="94"/>
    </row>
    <row r="5342" spans="4:12" ht="15.75" customHeight="1" x14ac:dyDescent="0.25">
      <c r="D5342" s="33"/>
      <c r="E5342" s="33"/>
      <c r="F5342" s="81">
        <v>44314</v>
      </c>
      <c r="G5342" s="103">
        <v>1.6409999999999999E-3</v>
      </c>
      <c r="H5342" s="103">
        <v>3.3250000000000003E-3</v>
      </c>
      <c r="I5342" s="103">
        <v>8.5079999999999999E-3</v>
      </c>
      <c r="J5342" s="103">
        <v>1.2991999999999998E-2</v>
      </c>
      <c r="K5342" s="103">
        <v>1.6094000000000001E-2</v>
      </c>
      <c r="L5342" s="94"/>
    </row>
    <row r="5343" spans="4:12" ht="15.75" customHeight="1" x14ac:dyDescent="0.25">
      <c r="D5343" s="33"/>
      <c r="E5343" s="33"/>
      <c r="F5343" s="81">
        <v>44315</v>
      </c>
      <c r="G5343" s="103">
        <v>1.6220000000000002E-3</v>
      </c>
      <c r="H5343" s="103">
        <v>3.3519999999999999E-3</v>
      </c>
      <c r="I5343" s="103">
        <v>8.6359999999999996E-3</v>
      </c>
      <c r="J5343" s="103">
        <v>1.3226999999999999E-2</v>
      </c>
      <c r="K5343" s="103">
        <v>1.6343E-2</v>
      </c>
      <c r="L5343" s="94"/>
    </row>
    <row r="5344" spans="4:12" ht="15.75" customHeight="1" x14ac:dyDescent="0.25">
      <c r="D5344" s="33"/>
      <c r="E5344" s="33"/>
      <c r="F5344" s="81">
        <v>44316</v>
      </c>
      <c r="G5344" s="103">
        <v>1.5840000000000001E-3</v>
      </c>
      <c r="H5344" s="103">
        <v>3.297E-3</v>
      </c>
      <c r="I5344" s="103">
        <v>8.4609999999999998E-3</v>
      </c>
      <c r="J5344" s="103">
        <v>1.3086E-2</v>
      </c>
      <c r="K5344" s="103">
        <v>1.6258999999999999E-2</v>
      </c>
      <c r="L5344" s="94"/>
    </row>
    <row r="5345" spans="4:12" ht="15.75" customHeight="1" x14ac:dyDescent="0.25">
      <c r="D5345" s="33"/>
      <c r="E5345" s="33"/>
      <c r="F5345" s="81">
        <v>44319</v>
      </c>
      <c r="G5345" s="103">
        <v>1.585E-3</v>
      </c>
      <c r="H5345" s="103">
        <v>3.1900000000000001E-3</v>
      </c>
      <c r="I5345" s="103">
        <v>8.2369999999999995E-3</v>
      </c>
      <c r="J5345" s="103">
        <v>1.2781000000000001E-2</v>
      </c>
      <c r="K5345" s="103">
        <v>1.5976000000000001E-2</v>
      </c>
      <c r="L5345" s="94"/>
    </row>
    <row r="5346" spans="4:12" ht="15.75" customHeight="1" x14ac:dyDescent="0.25">
      <c r="D5346" s="33"/>
      <c r="E5346" s="33"/>
      <c r="F5346" s="81">
        <v>44320</v>
      </c>
      <c r="G5346" s="103">
        <v>1.585E-3</v>
      </c>
      <c r="H5346" s="103">
        <v>3.1630000000000004E-3</v>
      </c>
      <c r="I5346" s="103">
        <v>8.1729999999999997E-3</v>
      </c>
      <c r="J5346" s="103">
        <v>1.2710999999999998E-2</v>
      </c>
      <c r="K5346" s="103">
        <v>1.5924000000000001E-2</v>
      </c>
      <c r="L5346" s="94"/>
    </row>
    <row r="5347" spans="4:12" ht="15.75" customHeight="1" x14ac:dyDescent="0.25">
      <c r="D5347" s="33"/>
      <c r="E5347" s="33"/>
      <c r="F5347" s="81">
        <v>44321</v>
      </c>
      <c r="G5347" s="103">
        <v>1.5060000000000002E-3</v>
      </c>
      <c r="H5347" s="103">
        <v>3.0559999999999997E-3</v>
      </c>
      <c r="I5347" s="103">
        <v>7.9319999999999998E-3</v>
      </c>
      <c r="J5347" s="103">
        <v>1.2430000000000002E-2</v>
      </c>
      <c r="K5347" s="103">
        <v>1.566E-2</v>
      </c>
      <c r="L5347" s="94"/>
    </row>
    <row r="5348" spans="4:12" ht="15.75" customHeight="1" x14ac:dyDescent="0.25">
      <c r="D5348" s="33"/>
      <c r="E5348" s="33"/>
      <c r="F5348" s="81">
        <v>44322</v>
      </c>
      <c r="G5348" s="103">
        <v>1.5269999999999999E-3</v>
      </c>
      <c r="H5348" s="103">
        <v>3.1090000000000002E-3</v>
      </c>
      <c r="I5348" s="103">
        <v>8.0450000000000001E-3</v>
      </c>
      <c r="J5348" s="103">
        <v>1.2500000000000001E-2</v>
      </c>
      <c r="K5348" s="103">
        <v>1.5696000000000002E-2</v>
      </c>
      <c r="L5348" s="94"/>
    </row>
    <row r="5349" spans="4:12" ht="15.75" customHeight="1" x14ac:dyDescent="0.25">
      <c r="D5349" s="33"/>
      <c r="E5349" s="33"/>
      <c r="F5349" s="81">
        <v>44323</v>
      </c>
      <c r="G5349" s="103">
        <v>1.4480000000000001E-3</v>
      </c>
      <c r="H5349" s="103">
        <v>2.8930000000000002E-3</v>
      </c>
      <c r="I5349" s="103">
        <v>7.7410000000000005E-3</v>
      </c>
      <c r="J5349" s="103">
        <v>1.2359E-2</v>
      </c>
      <c r="K5349" s="103">
        <v>1.5771E-2</v>
      </c>
      <c r="L5349" s="94"/>
    </row>
    <row r="5350" spans="4:12" ht="15.75" customHeight="1" x14ac:dyDescent="0.25">
      <c r="D5350" s="33"/>
      <c r="E5350" s="33"/>
      <c r="F5350" s="81">
        <v>44326</v>
      </c>
      <c r="G5350" s="103">
        <v>1.5279999999999998E-3</v>
      </c>
      <c r="H5350" s="103">
        <v>2.9720000000000002E-3</v>
      </c>
      <c r="I5350" s="103">
        <v>7.8370000000000002E-3</v>
      </c>
      <c r="J5350" s="103">
        <v>1.2546999999999999E-2</v>
      </c>
      <c r="K5350" s="103">
        <v>1.602E-2</v>
      </c>
      <c r="L5350" s="94"/>
    </row>
    <row r="5351" spans="4:12" ht="15.75" customHeight="1" x14ac:dyDescent="0.25">
      <c r="D5351" s="33"/>
      <c r="E5351" s="33"/>
      <c r="F5351" s="81">
        <v>44327</v>
      </c>
      <c r="G5351" s="103">
        <v>1.588E-3</v>
      </c>
      <c r="H5351" s="103">
        <v>3.0249999999999999E-3</v>
      </c>
      <c r="I5351" s="103">
        <v>7.9979999999999999E-3</v>
      </c>
      <c r="J5351" s="103">
        <v>1.2710999999999998E-2</v>
      </c>
      <c r="K5351" s="103">
        <v>1.6216999999999999E-2</v>
      </c>
      <c r="L5351" s="94"/>
    </row>
    <row r="5352" spans="4:12" ht="15.75" customHeight="1" x14ac:dyDescent="0.25">
      <c r="D5352" s="33"/>
      <c r="E5352" s="33"/>
      <c r="F5352" s="81">
        <v>44328</v>
      </c>
      <c r="G5352" s="103">
        <v>1.6289999999999998E-3</v>
      </c>
      <c r="H5352" s="103">
        <v>3.5499999999999998E-3</v>
      </c>
      <c r="I5352" s="103">
        <v>8.6280000000000003E-3</v>
      </c>
      <c r="J5352" s="103">
        <v>1.3395999999999998E-2</v>
      </c>
      <c r="K5352" s="103">
        <v>1.6916E-2</v>
      </c>
      <c r="L5352" s="94"/>
    </row>
    <row r="5353" spans="4:12" ht="15.75" customHeight="1" x14ac:dyDescent="0.25">
      <c r="D5353" s="33"/>
      <c r="E5353" s="33"/>
      <c r="F5353" s="81">
        <v>44329</v>
      </c>
      <c r="G5353" s="103">
        <v>1.529E-3</v>
      </c>
      <c r="H5353" s="103">
        <v>3.3400000000000001E-3</v>
      </c>
      <c r="I5353" s="103">
        <v>8.2730000000000008E-3</v>
      </c>
      <c r="J5353" s="103">
        <v>1.3018E-2</v>
      </c>
      <c r="K5353" s="103">
        <v>1.6573999999999998E-2</v>
      </c>
      <c r="L5353" s="94"/>
    </row>
    <row r="5354" spans="4:12" ht="15.75" customHeight="1" x14ac:dyDescent="0.25">
      <c r="D5354" s="33"/>
      <c r="E5354" s="33"/>
      <c r="F5354" s="81">
        <v>44330</v>
      </c>
      <c r="G5354" s="103">
        <v>1.47E-3</v>
      </c>
      <c r="H5354" s="103">
        <v>3.261E-3</v>
      </c>
      <c r="I5354" s="103">
        <v>8.1289999999999991E-3</v>
      </c>
      <c r="J5354" s="103">
        <v>1.2759E-2</v>
      </c>
      <c r="K5354" s="103">
        <v>1.6284E-2</v>
      </c>
      <c r="L5354" s="94"/>
    </row>
    <row r="5355" spans="4:12" ht="15.75" customHeight="1" x14ac:dyDescent="0.25">
      <c r="D5355" s="33"/>
      <c r="E5355" s="33"/>
      <c r="F5355" s="81">
        <v>44333</v>
      </c>
      <c r="G5355" s="103">
        <v>1.5310000000000002E-3</v>
      </c>
      <c r="H5355" s="103">
        <v>3.3400000000000001E-3</v>
      </c>
      <c r="I5355" s="103">
        <v>8.3549999999999996E-3</v>
      </c>
      <c r="J5355" s="103">
        <v>1.2971E-2</v>
      </c>
      <c r="K5355" s="103">
        <v>1.6487999999999999E-2</v>
      </c>
      <c r="L5355" s="94"/>
    </row>
    <row r="5356" spans="4:12" ht="15.75" customHeight="1" x14ac:dyDescent="0.25">
      <c r="D5356" s="33"/>
      <c r="E5356" s="33"/>
      <c r="F5356" s="81">
        <v>44334</v>
      </c>
      <c r="G5356" s="103">
        <v>1.4910000000000001E-3</v>
      </c>
      <c r="H5356" s="103">
        <v>3.2619999999999997E-3</v>
      </c>
      <c r="I5356" s="103">
        <v>8.1779999999999995E-3</v>
      </c>
      <c r="J5356" s="103">
        <v>1.2806E-2</v>
      </c>
      <c r="K5356" s="103">
        <v>1.6369000000000002E-2</v>
      </c>
      <c r="L5356" s="94"/>
    </row>
    <row r="5357" spans="4:12" ht="15.75" customHeight="1" x14ac:dyDescent="0.25">
      <c r="D5357" s="33"/>
      <c r="E5357" s="33"/>
      <c r="F5357" s="81">
        <v>44335</v>
      </c>
      <c r="G5357" s="103">
        <v>1.552E-3</v>
      </c>
      <c r="H5357" s="103">
        <v>3.4739999999999997E-3</v>
      </c>
      <c r="I5357" s="103">
        <v>8.567E-3</v>
      </c>
      <c r="J5357" s="103">
        <v>1.3207999999999999E-2</v>
      </c>
      <c r="K5357" s="103">
        <v>1.6709999999999999E-2</v>
      </c>
      <c r="L5357" s="94"/>
    </row>
    <row r="5358" spans="4:12" ht="15.75" customHeight="1" x14ac:dyDescent="0.25">
      <c r="D5358" s="33"/>
      <c r="E5358" s="33"/>
      <c r="F5358" s="81">
        <v>44336</v>
      </c>
      <c r="G5358" s="103">
        <v>1.451E-3</v>
      </c>
      <c r="H5358" s="103">
        <v>3.2109999999999999E-3</v>
      </c>
      <c r="I5358" s="103">
        <v>8.1139999999999997E-3</v>
      </c>
      <c r="J5358" s="103">
        <v>1.2736000000000001E-2</v>
      </c>
      <c r="K5358" s="103">
        <v>1.6250000000000001E-2</v>
      </c>
      <c r="L5358" s="94"/>
    </row>
    <row r="5359" spans="4:12" ht="15.75" customHeight="1" x14ac:dyDescent="0.25">
      <c r="D5359" s="33"/>
      <c r="E5359" s="33"/>
      <c r="F5359" s="81">
        <v>44337</v>
      </c>
      <c r="G5359" s="103">
        <v>1.5329999999999999E-3</v>
      </c>
      <c r="H5359" s="103">
        <v>3.2659999999999998E-3</v>
      </c>
      <c r="I5359" s="103">
        <v>8.2120000000000005E-3</v>
      </c>
      <c r="J5359" s="103">
        <v>1.2782999999999999E-2</v>
      </c>
      <c r="K5359" s="103">
        <v>1.6215999999999998E-2</v>
      </c>
      <c r="L5359" s="94"/>
    </row>
    <row r="5360" spans="4:12" ht="15.75" customHeight="1" x14ac:dyDescent="0.25">
      <c r="D5360" s="33"/>
      <c r="E5360" s="33"/>
      <c r="F5360" s="81">
        <v>44340</v>
      </c>
      <c r="G5360" s="103">
        <v>1.493E-3</v>
      </c>
      <c r="H5360" s="103">
        <v>3.1869999999999997E-3</v>
      </c>
      <c r="I5360" s="103">
        <v>8.0339999999999995E-3</v>
      </c>
      <c r="J5360" s="103">
        <v>1.2594000000000001E-2</v>
      </c>
      <c r="K5360" s="103">
        <v>1.6011999999999998E-2</v>
      </c>
      <c r="L5360" s="94"/>
    </row>
    <row r="5361" spans="4:12" ht="15.75" customHeight="1" x14ac:dyDescent="0.25">
      <c r="D5361" s="33"/>
      <c r="E5361" s="33"/>
      <c r="F5361" s="81">
        <v>44341</v>
      </c>
      <c r="G5361" s="103">
        <v>1.4119999999999998E-3</v>
      </c>
      <c r="H5361" s="103">
        <v>3.0020000000000003E-3</v>
      </c>
      <c r="I5361" s="103">
        <v>7.7099999999999998E-3</v>
      </c>
      <c r="J5361" s="103">
        <v>1.2193000000000001E-2</v>
      </c>
      <c r="K5361" s="103">
        <v>1.5587999999999999E-2</v>
      </c>
      <c r="L5361" s="94"/>
    </row>
    <row r="5362" spans="4:12" ht="15.75" customHeight="1" x14ac:dyDescent="0.25">
      <c r="D5362" s="33"/>
      <c r="E5362" s="33"/>
      <c r="F5362" s="81">
        <v>44342</v>
      </c>
      <c r="G5362" s="103">
        <v>1.485E-3</v>
      </c>
      <c r="H5362" s="103">
        <v>3.029E-3</v>
      </c>
      <c r="I5362" s="103">
        <v>7.8239999999999994E-3</v>
      </c>
      <c r="J5362" s="103">
        <v>1.2334000000000001E-2</v>
      </c>
      <c r="K5362" s="103">
        <v>1.5757E-2</v>
      </c>
      <c r="L5362" s="94"/>
    </row>
    <row r="5363" spans="4:12" ht="15.75" customHeight="1" x14ac:dyDescent="0.25">
      <c r="D5363" s="33"/>
      <c r="E5363" s="33"/>
      <c r="F5363" s="81">
        <v>44343</v>
      </c>
      <c r="G5363" s="103">
        <v>1.446E-3</v>
      </c>
      <c r="H5363" s="103">
        <v>3.0299999999999997E-3</v>
      </c>
      <c r="I5363" s="103">
        <v>8.1550000000000008E-3</v>
      </c>
      <c r="J5363" s="103">
        <v>1.2571000000000001E-2</v>
      </c>
      <c r="K5363" s="103">
        <v>1.6062E-2</v>
      </c>
      <c r="L5363" s="94"/>
    </row>
    <row r="5364" spans="4:12" ht="15.75" customHeight="1" x14ac:dyDescent="0.25">
      <c r="D5364" s="33"/>
      <c r="E5364" s="33"/>
      <c r="F5364" s="81">
        <v>44344</v>
      </c>
      <c r="G5364" s="103">
        <v>1.4069999999999998E-3</v>
      </c>
      <c r="H5364" s="103">
        <v>2.9789999999999999E-3</v>
      </c>
      <c r="I5364" s="103">
        <v>7.9950000000000004E-3</v>
      </c>
      <c r="J5364" s="103">
        <v>1.2617E-2</v>
      </c>
      <c r="K5364" s="103">
        <v>1.5942999999999999E-2</v>
      </c>
      <c r="L5364" s="94"/>
    </row>
    <row r="5365" spans="4:12" ht="15.75" customHeight="1" x14ac:dyDescent="0.25">
      <c r="D5365" s="33"/>
      <c r="E5365" s="33"/>
      <c r="F5365" s="81">
        <v>44348</v>
      </c>
      <c r="G5365" s="103">
        <v>1.4660000000000001E-3</v>
      </c>
      <c r="H5365" s="103">
        <v>3.0320000000000004E-3</v>
      </c>
      <c r="I5365" s="103">
        <v>8.0440000000000008E-3</v>
      </c>
      <c r="J5365" s="103">
        <v>1.2686999999999999E-2</v>
      </c>
      <c r="K5365" s="103">
        <v>1.6062E-2</v>
      </c>
      <c r="L5365" s="94"/>
    </row>
    <row r="5366" spans="4:12" ht="15.75" customHeight="1" x14ac:dyDescent="0.25">
      <c r="D5366" s="33"/>
      <c r="E5366" s="33"/>
      <c r="F5366" s="81">
        <v>44349</v>
      </c>
      <c r="G5366" s="103">
        <v>1.446E-3</v>
      </c>
      <c r="H5366" s="103">
        <v>3.006E-3</v>
      </c>
      <c r="I5366" s="103">
        <v>7.9319999999999998E-3</v>
      </c>
      <c r="J5366" s="103">
        <v>1.2522999999999999E-2</v>
      </c>
      <c r="K5366" s="103">
        <v>1.5875E-2</v>
      </c>
      <c r="L5366" s="94"/>
    </row>
    <row r="5367" spans="4:12" ht="15.75" customHeight="1" x14ac:dyDescent="0.25">
      <c r="D5367" s="33"/>
      <c r="E5367" s="33"/>
      <c r="F5367" s="81">
        <v>44350</v>
      </c>
      <c r="G5367" s="103">
        <v>1.5449999999999999E-3</v>
      </c>
      <c r="H5367" s="103">
        <v>3.2469999999999999E-3</v>
      </c>
      <c r="I5367" s="103">
        <v>8.397E-3</v>
      </c>
      <c r="J5367" s="103">
        <v>1.2945999999999999E-2</v>
      </c>
      <c r="K5367" s="103">
        <v>1.6250000000000001E-2</v>
      </c>
      <c r="L5367" s="94"/>
    </row>
    <row r="5368" spans="4:12" ht="15.75" customHeight="1" x14ac:dyDescent="0.25">
      <c r="D5368" s="33"/>
      <c r="E5368" s="33"/>
      <c r="F5368" s="81">
        <v>44351</v>
      </c>
      <c r="G5368" s="103">
        <v>1.4480000000000001E-3</v>
      </c>
      <c r="H5368" s="103">
        <v>3.0080000000000003E-3</v>
      </c>
      <c r="I5368" s="103">
        <v>7.7880000000000007E-3</v>
      </c>
      <c r="J5368" s="103">
        <v>1.2241999999999999E-2</v>
      </c>
      <c r="K5368" s="103">
        <v>1.5533999999999999E-2</v>
      </c>
      <c r="L5368" s="94"/>
    </row>
    <row r="5369" spans="4:12" ht="15.75" customHeight="1" x14ac:dyDescent="0.25">
      <c r="D5369" s="33"/>
      <c r="E5369" s="33"/>
      <c r="F5369" s="81">
        <v>44354</v>
      </c>
      <c r="G5369" s="103">
        <v>1.547E-3</v>
      </c>
      <c r="H5369" s="103">
        <v>3.0890000000000002E-3</v>
      </c>
      <c r="I5369" s="103">
        <v>7.9330000000000008E-3</v>
      </c>
      <c r="J5369" s="103">
        <v>1.2359E-2</v>
      </c>
      <c r="K5369" s="103">
        <v>1.5687E-2</v>
      </c>
      <c r="L5369" s="94"/>
    </row>
    <row r="5370" spans="4:12" ht="15.75" customHeight="1" x14ac:dyDescent="0.25">
      <c r="D5370" s="33"/>
      <c r="E5370" s="33"/>
      <c r="F5370" s="81">
        <v>44355</v>
      </c>
      <c r="G5370" s="103">
        <v>1.5079999999999998E-3</v>
      </c>
      <c r="H5370" s="103">
        <v>2.9820000000000003E-3</v>
      </c>
      <c r="I5370" s="103">
        <v>7.724E-3</v>
      </c>
      <c r="J5370" s="103">
        <v>1.2031E-2</v>
      </c>
      <c r="K5370" s="103">
        <v>1.5330999999999999E-2</v>
      </c>
      <c r="L5370" s="94"/>
    </row>
    <row r="5371" spans="4:12" ht="15.75" customHeight="1" x14ac:dyDescent="0.25">
      <c r="D5371" s="33"/>
      <c r="E5371" s="33"/>
      <c r="F5371" s="81">
        <v>44356</v>
      </c>
      <c r="G5371" s="103">
        <v>1.5479999999999999E-3</v>
      </c>
      <c r="H5371" s="103">
        <v>3.1280000000000001E-3</v>
      </c>
      <c r="I5371" s="103">
        <v>7.4999999999999997E-3</v>
      </c>
      <c r="J5371" s="103">
        <v>1.1658E-2</v>
      </c>
      <c r="K5371" s="103">
        <v>1.4907999999999999E-2</v>
      </c>
      <c r="L5371" s="94"/>
    </row>
    <row r="5372" spans="4:12" ht="15.75" customHeight="1" x14ac:dyDescent="0.25">
      <c r="D5372" s="33"/>
      <c r="E5372" s="33"/>
      <c r="F5372" s="81">
        <v>44357</v>
      </c>
      <c r="G5372" s="103">
        <v>1.4289999999999999E-3</v>
      </c>
      <c r="H5372" s="103">
        <v>2.8930000000000002E-3</v>
      </c>
      <c r="I5372" s="103">
        <v>7.1149999999999998E-3</v>
      </c>
      <c r="J5372" s="103">
        <v>1.1191E-2</v>
      </c>
      <c r="K5372" s="103">
        <v>1.4317999999999999E-2</v>
      </c>
      <c r="L5372" s="94"/>
    </row>
    <row r="5373" spans="4:12" ht="15.75" customHeight="1" x14ac:dyDescent="0.25">
      <c r="D5373" s="33"/>
      <c r="E5373" s="33"/>
      <c r="F5373" s="81">
        <v>44358</v>
      </c>
      <c r="G5373" s="103">
        <v>1.469E-3</v>
      </c>
      <c r="H5373" s="103">
        <v>3.0759999999999997E-3</v>
      </c>
      <c r="I5373" s="103">
        <v>7.3870000000000003E-3</v>
      </c>
      <c r="J5373" s="103">
        <v>1.1423000000000001E-2</v>
      </c>
      <c r="K5373" s="103">
        <v>1.4518E-2</v>
      </c>
      <c r="L5373" s="94"/>
    </row>
    <row r="5374" spans="4:12" ht="15.75" customHeight="1" x14ac:dyDescent="0.25">
      <c r="D5374" s="33"/>
      <c r="E5374" s="33"/>
      <c r="F5374" s="81">
        <v>44361</v>
      </c>
      <c r="G5374" s="103">
        <v>1.57E-3</v>
      </c>
      <c r="H5374" s="103">
        <v>3.3119999999999998E-3</v>
      </c>
      <c r="I5374" s="103">
        <v>7.8220000000000008E-3</v>
      </c>
      <c r="J5374" s="103">
        <v>1.1890000000000001E-2</v>
      </c>
      <c r="K5374" s="103">
        <v>1.494E-2</v>
      </c>
      <c r="L5374" s="94"/>
    </row>
    <row r="5375" spans="4:12" ht="15.75" customHeight="1" x14ac:dyDescent="0.25">
      <c r="D5375" s="33"/>
      <c r="E5375" s="33"/>
      <c r="F5375" s="81">
        <v>44362</v>
      </c>
      <c r="G5375" s="103">
        <v>1.6300000000000002E-3</v>
      </c>
      <c r="H5375" s="103">
        <v>3.339E-3</v>
      </c>
      <c r="I5375" s="103">
        <v>7.8059999999999996E-3</v>
      </c>
      <c r="J5375" s="103">
        <v>1.1866000000000002E-2</v>
      </c>
      <c r="K5375" s="103">
        <v>1.4922E-2</v>
      </c>
      <c r="L5375" s="94"/>
    </row>
    <row r="5376" spans="4:12" ht="15.75" customHeight="1" x14ac:dyDescent="0.25">
      <c r="D5376" s="33"/>
      <c r="E5376" s="33"/>
      <c r="F5376" s="81">
        <v>44363</v>
      </c>
      <c r="G5376" s="103">
        <v>2.052E-3</v>
      </c>
      <c r="H5376" s="103">
        <v>4.1289999999999999E-3</v>
      </c>
      <c r="I5376" s="103">
        <v>8.9540000000000002E-3</v>
      </c>
      <c r="J5376" s="103">
        <v>1.2947999999999999E-2</v>
      </c>
      <c r="K5376" s="103">
        <v>1.5754000000000001E-2</v>
      </c>
      <c r="L5376" s="94"/>
    </row>
    <row r="5377" spans="4:12" ht="15.75" customHeight="1" x14ac:dyDescent="0.25">
      <c r="D5377" s="33"/>
      <c r="E5377" s="33"/>
      <c r="F5377" s="81">
        <v>44364</v>
      </c>
      <c r="G5377" s="103">
        <v>2.0930000000000002E-3</v>
      </c>
      <c r="H5377" s="103">
        <v>4.3150000000000003E-3</v>
      </c>
      <c r="I5377" s="103">
        <v>8.8090000000000009E-3</v>
      </c>
      <c r="J5377" s="103">
        <v>1.2500000000000001E-2</v>
      </c>
      <c r="K5377" s="103">
        <v>1.504E-2</v>
      </c>
      <c r="L5377" s="94"/>
    </row>
    <row r="5378" spans="4:12" ht="15.75" customHeight="1" x14ac:dyDescent="0.25">
      <c r="D5378" s="33"/>
      <c r="E5378" s="33"/>
      <c r="F5378" s="81">
        <v>44365</v>
      </c>
      <c r="G5378" s="103">
        <v>2.5409999999999999E-3</v>
      </c>
      <c r="H5378" s="103">
        <v>4.6909999999999999E-3</v>
      </c>
      <c r="I5378" s="103">
        <v>8.7460000000000003E-3</v>
      </c>
      <c r="J5378" s="103">
        <v>1.2076E-2</v>
      </c>
      <c r="K5378" s="103">
        <v>1.4381E-2</v>
      </c>
      <c r="L5378" s="94"/>
    </row>
    <row r="5379" spans="4:12" ht="15.75" customHeight="1" x14ac:dyDescent="0.25">
      <c r="D5379" s="33"/>
      <c r="E5379" s="33"/>
      <c r="F5379" s="81">
        <v>44368</v>
      </c>
      <c r="G5379" s="103">
        <v>2.5430000000000001E-3</v>
      </c>
      <c r="H5379" s="103">
        <v>4.6930000000000001E-3</v>
      </c>
      <c r="I5379" s="103">
        <v>8.8770000000000012E-3</v>
      </c>
      <c r="J5379" s="103">
        <v>1.2381999999999999E-2</v>
      </c>
      <c r="K5379" s="103">
        <v>1.4886E-2</v>
      </c>
      <c r="L5379" s="94"/>
    </row>
    <row r="5380" spans="4:12" ht="15.75" customHeight="1" x14ac:dyDescent="0.25">
      <c r="D5380" s="33"/>
      <c r="E5380" s="33"/>
      <c r="F5380" s="81">
        <v>44369</v>
      </c>
      <c r="G5380" s="103">
        <v>2.281E-3</v>
      </c>
      <c r="H5380" s="103">
        <v>4.3499999999999997E-3</v>
      </c>
      <c r="I5380" s="103">
        <v>8.5519999999999988E-3</v>
      </c>
      <c r="J5380" s="103">
        <v>1.2123E-2</v>
      </c>
      <c r="K5380" s="103">
        <v>1.4632000000000001E-2</v>
      </c>
      <c r="L5380" s="94"/>
    </row>
    <row r="5381" spans="4:12" ht="15.75" customHeight="1" x14ac:dyDescent="0.25">
      <c r="D5381" s="33"/>
      <c r="E5381" s="33"/>
      <c r="F5381" s="81">
        <v>44370</v>
      </c>
      <c r="G5381" s="103">
        <v>2.6219999999999998E-3</v>
      </c>
      <c r="H5381" s="103">
        <v>4.6169999999999996E-3</v>
      </c>
      <c r="I5381" s="103">
        <v>8.8129999999999997E-3</v>
      </c>
      <c r="J5381" s="103">
        <v>1.2381999999999999E-2</v>
      </c>
      <c r="K5381" s="103">
        <v>1.4852000000000001E-2</v>
      </c>
      <c r="L5381" s="94"/>
    </row>
    <row r="5382" spans="4:12" ht="15.75" customHeight="1" x14ac:dyDescent="0.25">
      <c r="D5382" s="33"/>
      <c r="E5382" s="33"/>
      <c r="F5382" s="81">
        <v>44371</v>
      </c>
      <c r="G5382" s="103">
        <v>2.6810000000000002E-3</v>
      </c>
      <c r="H5382" s="103">
        <v>4.6990000000000001E-3</v>
      </c>
      <c r="I5382" s="103">
        <v>9.1339999999999998E-3</v>
      </c>
      <c r="J5382" s="103">
        <v>1.2476000000000001E-2</v>
      </c>
      <c r="K5382" s="103">
        <v>1.4919E-2</v>
      </c>
      <c r="L5382" s="94"/>
    </row>
    <row r="5383" spans="4:12" ht="15.75" customHeight="1" x14ac:dyDescent="0.25">
      <c r="D5383" s="33"/>
      <c r="E5383" s="33"/>
      <c r="F5383" s="81">
        <v>44372</v>
      </c>
      <c r="G5383" s="103">
        <v>2.6610000000000002E-3</v>
      </c>
      <c r="H5383" s="103">
        <v>4.7320000000000001E-3</v>
      </c>
      <c r="I5383" s="103">
        <v>9.2149999999999992E-3</v>
      </c>
      <c r="J5383" s="103">
        <v>1.2803999999999999E-2</v>
      </c>
      <c r="K5383" s="103">
        <v>1.5240999999999999E-2</v>
      </c>
      <c r="L5383" s="94"/>
    </row>
    <row r="5384" spans="4:12" ht="15.75" customHeight="1" x14ac:dyDescent="0.25">
      <c r="D5384" s="33"/>
      <c r="E5384" s="33"/>
      <c r="F5384" s="81">
        <v>44375</v>
      </c>
      <c r="G5384" s="103">
        <v>2.5430000000000001E-3</v>
      </c>
      <c r="H5384" s="103">
        <v>4.5739999999999999E-3</v>
      </c>
      <c r="I5384" s="103">
        <v>8.9580000000000007E-3</v>
      </c>
      <c r="J5384" s="103">
        <v>1.2453000000000001E-2</v>
      </c>
      <c r="K5384" s="103">
        <v>1.4764999999999999E-2</v>
      </c>
      <c r="L5384" s="94"/>
    </row>
    <row r="5385" spans="4:12" ht="15.75" customHeight="1" x14ac:dyDescent="0.25">
      <c r="D5385" s="33"/>
      <c r="E5385" s="33"/>
      <c r="F5385" s="81">
        <v>44376</v>
      </c>
      <c r="G5385" s="103">
        <v>2.5040000000000001E-3</v>
      </c>
      <c r="H5385" s="103">
        <v>4.5490000000000001E-3</v>
      </c>
      <c r="I5385" s="103">
        <v>8.8939999999999991E-3</v>
      </c>
      <c r="J5385" s="103">
        <v>1.2407E-2</v>
      </c>
      <c r="K5385" s="103">
        <v>1.4697E-2</v>
      </c>
      <c r="L5385" s="94"/>
    </row>
    <row r="5386" spans="4:12" ht="15.75" customHeight="1" x14ac:dyDescent="0.25">
      <c r="D5386" s="33"/>
      <c r="E5386" s="33"/>
      <c r="F5386" s="81">
        <v>44377</v>
      </c>
      <c r="G5386" s="103">
        <v>2.4859999999999999E-3</v>
      </c>
      <c r="H5386" s="103">
        <v>4.6039999999999996E-3</v>
      </c>
      <c r="I5386" s="103">
        <v>8.8939999999999991E-3</v>
      </c>
      <c r="J5386" s="103">
        <v>1.2359999999999999E-2</v>
      </c>
      <c r="K5386" s="103">
        <v>1.468E-2</v>
      </c>
      <c r="L5386" s="94"/>
    </row>
    <row r="5387" spans="4:12" ht="15.75" customHeight="1" x14ac:dyDescent="0.25">
      <c r="D5387" s="33"/>
      <c r="E5387" s="33"/>
      <c r="F5387" s="81">
        <v>44378</v>
      </c>
      <c r="G5387" s="103">
        <v>2.5269999999999997E-3</v>
      </c>
      <c r="H5387" s="103">
        <v>4.6600000000000001E-3</v>
      </c>
      <c r="I5387" s="103">
        <v>8.9259999999999999E-3</v>
      </c>
      <c r="J5387" s="103">
        <v>1.2290000000000001E-2</v>
      </c>
      <c r="K5387" s="103">
        <v>1.4578000000000001E-2</v>
      </c>
      <c r="L5387" s="94"/>
    </row>
    <row r="5388" spans="4:12" ht="15.75" customHeight="1" x14ac:dyDescent="0.25">
      <c r="D5388" s="33"/>
      <c r="E5388" s="33"/>
      <c r="F5388" s="81">
        <v>44379</v>
      </c>
      <c r="G5388" s="103">
        <v>2.336E-3</v>
      </c>
      <c r="H5388" s="103">
        <v>4.372E-3</v>
      </c>
      <c r="I5388" s="103">
        <v>8.572999999999999E-3</v>
      </c>
      <c r="J5388" s="103">
        <v>1.1869000000000001E-2</v>
      </c>
      <c r="K5388" s="103">
        <v>1.4237999999999999E-2</v>
      </c>
      <c r="L5388" s="94"/>
    </row>
    <row r="5389" spans="4:12" ht="15.75" customHeight="1" x14ac:dyDescent="0.25">
      <c r="D5389" s="33"/>
      <c r="E5389" s="33"/>
      <c r="F5389" s="81">
        <v>44383</v>
      </c>
      <c r="G5389" s="103">
        <v>2.1789999999999999E-3</v>
      </c>
      <c r="H5389" s="103">
        <v>4.0249999999999999E-3</v>
      </c>
      <c r="I5389" s="103">
        <v>7.9649999999999999E-3</v>
      </c>
      <c r="J5389" s="103">
        <v>1.1124E-2</v>
      </c>
      <c r="K5389" s="103">
        <v>1.3481E-2</v>
      </c>
      <c r="L5389" s="94"/>
    </row>
    <row r="5390" spans="4:12" ht="15.75" customHeight="1" x14ac:dyDescent="0.25">
      <c r="D5390" s="33"/>
      <c r="E5390" s="33"/>
      <c r="F5390" s="81">
        <v>44384</v>
      </c>
      <c r="G5390" s="103">
        <v>2.1410000000000001E-3</v>
      </c>
      <c r="H5390" s="103">
        <v>3.973E-3</v>
      </c>
      <c r="I5390" s="103">
        <v>7.7880000000000007E-3</v>
      </c>
      <c r="J5390" s="103">
        <v>1.0891E-2</v>
      </c>
      <c r="K5390" s="103">
        <v>1.3163000000000001E-2</v>
      </c>
      <c r="L5390" s="94"/>
    </row>
    <row r="5391" spans="4:12" ht="15.75" customHeight="1" x14ac:dyDescent="0.25">
      <c r="D5391" s="33"/>
      <c r="E5391" s="33"/>
      <c r="F5391" s="81">
        <v>44385</v>
      </c>
      <c r="G5391" s="103">
        <v>1.944E-3</v>
      </c>
      <c r="H5391" s="103">
        <v>3.6249999999999998E-3</v>
      </c>
      <c r="I5391" s="103">
        <v>7.4199999999999995E-3</v>
      </c>
      <c r="J5391" s="103">
        <v>1.0589999999999999E-2</v>
      </c>
      <c r="K5391" s="103">
        <v>1.2928E-2</v>
      </c>
      <c r="L5391" s="94"/>
    </row>
    <row r="5392" spans="4:12" ht="15.75" customHeight="1" x14ac:dyDescent="0.25">
      <c r="D5392" s="33"/>
      <c r="E5392" s="33"/>
      <c r="F5392" s="81">
        <v>44386</v>
      </c>
      <c r="G5392" s="103">
        <v>2.1260000000000003E-3</v>
      </c>
      <c r="H5392" s="103">
        <v>3.9240000000000004E-3</v>
      </c>
      <c r="I5392" s="103">
        <v>7.8500000000000011E-3</v>
      </c>
      <c r="J5392" s="103">
        <v>1.1121000000000001E-2</v>
      </c>
      <c r="K5392" s="103">
        <v>1.3594999999999999E-2</v>
      </c>
      <c r="L5392" s="94"/>
    </row>
    <row r="5393" spans="4:12" ht="15.75" customHeight="1" x14ac:dyDescent="0.25">
      <c r="D5393" s="33"/>
      <c r="E5393" s="33"/>
      <c r="F5393" s="81">
        <v>44389</v>
      </c>
      <c r="G5393" s="103">
        <v>2.2669999999999999E-3</v>
      </c>
      <c r="H5393" s="103">
        <v>4.0339999999999994E-3</v>
      </c>
      <c r="I5393" s="103">
        <v>7.9459999999999999E-3</v>
      </c>
      <c r="J5393" s="103">
        <v>1.1144000000000001E-2</v>
      </c>
      <c r="K5393" s="103">
        <v>1.3645000000000001E-2</v>
      </c>
      <c r="L5393" s="94"/>
    </row>
    <row r="5394" spans="4:12" ht="15.75" customHeight="1" x14ac:dyDescent="0.25">
      <c r="D5394" s="33"/>
      <c r="E5394" s="33"/>
      <c r="F5394" s="81">
        <v>44390</v>
      </c>
      <c r="G5394" s="103">
        <v>2.5280000000000003E-3</v>
      </c>
      <c r="H5394" s="103">
        <v>4.6689999999999995E-3</v>
      </c>
      <c r="I5394" s="103">
        <v>8.4600000000000005E-3</v>
      </c>
      <c r="J5394" s="103">
        <v>1.1632999999999999E-2</v>
      </c>
      <c r="K5394" s="103">
        <v>1.4166000000000002E-2</v>
      </c>
      <c r="L5394" s="94"/>
    </row>
    <row r="5395" spans="4:12" ht="15.75" customHeight="1" x14ac:dyDescent="0.25">
      <c r="D5395" s="33"/>
      <c r="E5395" s="33"/>
      <c r="F5395" s="81">
        <v>44391</v>
      </c>
      <c r="G5395" s="103">
        <v>2.2300000000000002E-3</v>
      </c>
      <c r="H5395" s="103">
        <v>4.3010000000000001E-3</v>
      </c>
      <c r="I5395" s="103">
        <v>7.9450000000000007E-3</v>
      </c>
      <c r="J5395" s="103">
        <v>1.1003000000000001E-2</v>
      </c>
      <c r="K5395" s="103">
        <v>1.3459E-2</v>
      </c>
      <c r="L5395" s="94"/>
    </row>
    <row r="5396" spans="4:12" ht="15.75" customHeight="1" x14ac:dyDescent="0.25">
      <c r="D5396" s="33"/>
      <c r="E5396" s="33"/>
      <c r="F5396" s="81">
        <v>44392</v>
      </c>
      <c r="G5396" s="103">
        <v>2.2309999999999999E-3</v>
      </c>
      <c r="H5396" s="103">
        <v>4.3280000000000002E-3</v>
      </c>
      <c r="I5396" s="103">
        <v>7.7520000000000002E-3</v>
      </c>
      <c r="J5396" s="103">
        <v>1.0677000000000001E-2</v>
      </c>
      <c r="K5396" s="103">
        <v>1.2988999999999999E-2</v>
      </c>
      <c r="L5396" s="94"/>
    </row>
    <row r="5397" spans="4:12" ht="15.75" customHeight="1" x14ac:dyDescent="0.25">
      <c r="D5397" s="33"/>
      <c r="E5397" s="33"/>
      <c r="F5397" s="81">
        <v>44393</v>
      </c>
      <c r="G5397" s="103">
        <v>2.215E-3</v>
      </c>
      <c r="H5397" s="103">
        <v>4.2770000000000004E-3</v>
      </c>
      <c r="I5397" s="103">
        <v>7.7339999999999996E-3</v>
      </c>
      <c r="J5397" s="103">
        <v>1.0629E-2</v>
      </c>
      <c r="K5397" s="103">
        <v>1.2903E-2</v>
      </c>
      <c r="L5397" s="94"/>
    </row>
    <row r="5398" spans="4:12" ht="15.75" customHeight="1" x14ac:dyDescent="0.25">
      <c r="D5398" s="33"/>
      <c r="E5398" s="33"/>
      <c r="F5398" s="81">
        <v>44396</v>
      </c>
      <c r="G5398" s="103">
        <v>2.1559999999999999E-3</v>
      </c>
      <c r="H5398" s="103">
        <v>3.882E-3</v>
      </c>
      <c r="I5398" s="103">
        <v>7.0430000000000006E-3</v>
      </c>
      <c r="J5398" s="103">
        <v>9.7479999999999997E-3</v>
      </c>
      <c r="K5398" s="103">
        <v>1.1888000000000001E-2</v>
      </c>
      <c r="L5398" s="94"/>
    </row>
    <row r="5399" spans="4:12" ht="15.75" customHeight="1" x14ac:dyDescent="0.25">
      <c r="D5399" s="33"/>
      <c r="E5399" s="33"/>
      <c r="F5399" s="81">
        <v>44397</v>
      </c>
      <c r="G5399" s="103">
        <v>1.9959999999999999E-3</v>
      </c>
      <c r="H5399" s="103">
        <v>3.6449999999999998E-3</v>
      </c>
      <c r="I5399" s="103">
        <v>6.8500000000000002E-3</v>
      </c>
      <c r="J5399" s="103">
        <v>9.7929999999999996E-3</v>
      </c>
      <c r="K5399" s="103">
        <v>1.2218E-2</v>
      </c>
      <c r="L5399" s="94"/>
    </row>
    <row r="5400" spans="4:12" ht="15.75" customHeight="1" x14ac:dyDescent="0.25">
      <c r="D5400" s="33"/>
      <c r="E5400" s="33"/>
      <c r="F5400" s="81">
        <v>44398</v>
      </c>
      <c r="G5400" s="103">
        <v>2.078E-3</v>
      </c>
      <c r="H5400" s="103">
        <v>3.8560000000000001E-3</v>
      </c>
      <c r="I5400" s="103">
        <v>7.3619999999999996E-3</v>
      </c>
      <c r="J5400" s="103">
        <v>1.0418E-2</v>
      </c>
      <c r="K5400" s="103">
        <v>1.2884E-2</v>
      </c>
      <c r="L5400" s="94"/>
    </row>
    <row r="5401" spans="4:12" ht="15.75" customHeight="1" x14ac:dyDescent="0.25">
      <c r="D5401" s="33"/>
      <c r="E5401" s="33"/>
      <c r="F5401" s="81">
        <v>44399</v>
      </c>
      <c r="G5401" s="103">
        <v>1.9980000000000002E-3</v>
      </c>
      <c r="H5401" s="103">
        <v>3.7759999999999998E-3</v>
      </c>
      <c r="I5401" s="103">
        <v>7.1850000000000004E-3</v>
      </c>
      <c r="J5401" s="103">
        <v>1.0300999999999999E-2</v>
      </c>
      <c r="K5401" s="103">
        <v>1.2782999999999999E-2</v>
      </c>
      <c r="L5401" s="94"/>
    </row>
    <row r="5402" spans="4:12" ht="15.75" customHeight="1" x14ac:dyDescent="0.25">
      <c r="D5402" s="33"/>
      <c r="E5402" s="33"/>
      <c r="F5402" s="81">
        <v>44400</v>
      </c>
      <c r="G5402" s="103">
        <v>1.9810000000000001E-3</v>
      </c>
      <c r="H5402" s="103">
        <v>3.7230000000000002E-3</v>
      </c>
      <c r="I5402" s="103">
        <v>7.1180000000000002E-3</v>
      </c>
      <c r="J5402" s="103">
        <v>1.0251999999999999E-2</v>
      </c>
      <c r="K5402" s="103">
        <v>1.2763E-2</v>
      </c>
      <c r="L5402" s="94"/>
    </row>
    <row r="5403" spans="4:12" ht="15.75" customHeight="1" x14ac:dyDescent="0.25">
      <c r="D5403" s="33"/>
      <c r="E5403" s="33"/>
      <c r="F5403" s="81">
        <v>44403</v>
      </c>
      <c r="G5403" s="103">
        <v>1.941E-3</v>
      </c>
      <c r="H5403" s="103">
        <v>3.7759999999999998E-3</v>
      </c>
      <c r="I5403" s="103">
        <v>7.2140000000000008E-3</v>
      </c>
      <c r="J5403" s="103">
        <v>1.0343999999999999E-2</v>
      </c>
      <c r="K5403" s="103">
        <v>1.2896000000000001E-2</v>
      </c>
      <c r="L5403" s="94"/>
    </row>
    <row r="5404" spans="4:12" ht="15.75" customHeight="1" x14ac:dyDescent="0.25">
      <c r="D5404" s="33"/>
      <c r="E5404" s="33"/>
      <c r="F5404" s="81">
        <v>44404</v>
      </c>
      <c r="G5404" s="103">
        <v>2.0349999999999999E-3</v>
      </c>
      <c r="H5404" s="103">
        <v>3.6170000000000004E-3</v>
      </c>
      <c r="I5404" s="103">
        <v>6.9870000000000002E-3</v>
      </c>
      <c r="J5404" s="103">
        <v>9.9950000000000004E-3</v>
      </c>
      <c r="K5404" s="103">
        <v>1.2411E-2</v>
      </c>
      <c r="L5404" s="94"/>
    </row>
    <row r="5405" spans="4:12" ht="15.75" customHeight="1" x14ac:dyDescent="0.25">
      <c r="D5405" s="33"/>
      <c r="E5405" s="33"/>
      <c r="F5405" s="81">
        <v>44405</v>
      </c>
      <c r="G5405" s="103">
        <v>2.016E-3</v>
      </c>
      <c r="H5405" s="103">
        <v>3.6440000000000001E-3</v>
      </c>
      <c r="I5405" s="103">
        <v>7.1109999999999993E-3</v>
      </c>
      <c r="J5405" s="103">
        <v>9.9239999999999988E-3</v>
      </c>
      <c r="K5405" s="103">
        <v>1.2326999999999999E-2</v>
      </c>
      <c r="L5405" s="94"/>
    </row>
    <row r="5406" spans="4:12" ht="15.75" customHeight="1" x14ac:dyDescent="0.25">
      <c r="D5406" s="33"/>
      <c r="E5406" s="33"/>
      <c r="F5406" s="81">
        <v>44406</v>
      </c>
      <c r="G5406" s="103">
        <v>2.0349999999999999E-3</v>
      </c>
      <c r="H5406" s="103">
        <v>3.7230000000000002E-3</v>
      </c>
      <c r="I5406" s="103">
        <v>7.3509999999999999E-3</v>
      </c>
      <c r="J5406" s="103">
        <v>1.0225E-2</v>
      </c>
      <c r="K5406" s="103">
        <v>1.2693000000000001E-2</v>
      </c>
      <c r="L5406" s="94"/>
    </row>
    <row r="5407" spans="4:12" ht="15.75" customHeight="1" x14ac:dyDescent="0.25">
      <c r="D5407" s="33"/>
      <c r="E5407" s="33"/>
      <c r="F5407" s="81">
        <v>44407</v>
      </c>
      <c r="G5407" s="103">
        <v>1.8390000000000001E-3</v>
      </c>
      <c r="H5407" s="103">
        <v>3.3769999999999998E-3</v>
      </c>
      <c r="I5407" s="103">
        <v>6.9040000000000004E-3</v>
      </c>
      <c r="J5407" s="103">
        <v>9.9539999999999993E-3</v>
      </c>
      <c r="K5407" s="103">
        <v>1.2222999999999999E-2</v>
      </c>
      <c r="L5407" s="94"/>
    </row>
    <row r="5408" spans="4:12" ht="15.75" customHeight="1" x14ac:dyDescent="0.25">
      <c r="D5408" s="33"/>
      <c r="E5408" s="33"/>
      <c r="F5408" s="81">
        <v>44410</v>
      </c>
      <c r="G5408" s="103">
        <v>1.722E-3</v>
      </c>
      <c r="H5408" s="103">
        <v>3.1900000000000001E-3</v>
      </c>
      <c r="I5408" s="103">
        <v>6.5369999999999994E-3</v>
      </c>
      <c r="J5408" s="103">
        <v>9.5139999999999999E-3</v>
      </c>
      <c r="K5408" s="103">
        <v>1.1773E-2</v>
      </c>
      <c r="L5408" s="94"/>
    </row>
    <row r="5409" spans="4:12" ht="15.75" customHeight="1" x14ac:dyDescent="0.25">
      <c r="D5409" s="33"/>
      <c r="E5409" s="33"/>
      <c r="F5409" s="81">
        <v>44411</v>
      </c>
      <c r="G5409" s="103">
        <v>1.7030000000000001E-3</v>
      </c>
      <c r="H5409" s="103">
        <v>3.1630000000000004E-3</v>
      </c>
      <c r="I5409" s="103">
        <v>6.4729999999999996E-3</v>
      </c>
      <c r="J5409" s="103">
        <v>9.4210000000000006E-3</v>
      </c>
      <c r="K5409" s="103">
        <v>1.1722E-2</v>
      </c>
      <c r="L5409" s="94"/>
    </row>
    <row r="5410" spans="4:12" ht="15.75" customHeight="1" x14ac:dyDescent="0.25">
      <c r="D5410" s="33"/>
      <c r="E5410" s="33"/>
      <c r="F5410" s="81">
        <v>44412</v>
      </c>
      <c r="G5410" s="103">
        <v>1.802E-3</v>
      </c>
      <c r="H5410" s="103">
        <v>3.4029999999999998E-3</v>
      </c>
      <c r="I5410" s="103">
        <v>6.7610000000000005E-3</v>
      </c>
      <c r="J5410" s="103">
        <v>9.6749999999999996E-3</v>
      </c>
      <c r="K5410" s="103">
        <v>1.1819999999999999E-2</v>
      </c>
      <c r="L5410" s="94"/>
    </row>
    <row r="5411" spans="4:12" ht="15.75" customHeight="1" x14ac:dyDescent="0.25">
      <c r="D5411" s="33"/>
      <c r="E5411" s="33"/>
      <c r="F5411" s="81">
        <v>44413</v>
      </c>
      <c r="G5411" s="103">
        <v>1.98E-3</v>
      </c>
      <c r="H5411" s="103">
        <v>3.7499999999999999E-3</v>
      </c>
      <c r="I5411" s="103">
        <v>7.241E-3</v>
      </c>
      <c r="J5411" s="103">
        <v>1.0139E-2</v>
      </c>
      <c r="K5411" s="103">
        <v>1.2235000000000001E-2</v>
      </c>
      <c r="L5411" s="94"/>
    </row>
    <row r="5412" spans="4:12" ht="15.75" customHeight="1" x14ac:dyDescent="0.25">
      <c r="D5412" s="33"/>
      <c r="E5412" s="33"/>
      <c r="F5412" s="81">
        <v>44414</v>
      </c>
      <c r="G5412" s="103">
        <v>2.0830000000000002E-3</v>
      </c>
      <c r="H5412" s="103">
        <v>4.0720000000000001E-3</v>
      </c>
      <c r="I5412" s="103">
        <v>7.6770000000000007E-3</v>
      </c>
      <c r="J5412" s="103">
        <v>1.0722000000000001E-2</v>
      </c>
      <c r="K5412" s="103">
        <v>1.2969E-2</v>
      </c>
      <c r="L5412" s="94"/>
    </row>
    <row r="5413" spans="4:12" ht="15.75" customHeight="1" x14ac:dyDescent="0.25">
      <c r="D5413" s="33"/>
      <c r="E5413" s="33"/>
      <c r="F5413" s="81">
        <v>44417</v>
      </c>
      <c r="G5413" s="103">
        <v>2.2030000000000001E-3</v>
      </c>
      <c r="H5413" s="103">
        <v>4.2329999999999998E-3</v>
      </c>
      <c r="I5413" s="103">
        <v>7.9520000000000007E-3</v>
      </c>
      <c r="J5413" s="103">
        <v>1.1004E-2</v>
      </c>
      <c r="K5413" s="103">
        <v>1.3237000000000001E-2</v>
      </c>
      <c r="L5413" s="94"/>
    </row>
    <row r="5414" spans="4:12" ht="15.75" customHeight="1" x14ac:dyDescent="0.25">
      <c r="D5414" s="33"/>
      <c r="E5414" s="33"/>
      <c r="F5414" s="81">
        <v>44418</v>
      </c>
      <c r="G5414" s="103">
        <v>2.3830000000000001E-3</v>
      </c>
      <c r="H5414" s="103">
        <v>4.5030000000000001E-3</v>
      </c>
      <c r="I5414" s="103">
        <v>8.258999999999999E-3</v>
      </c>
      <c r="J5414" s="103">
        <v>1.1262000000000001E-2</v>
      </c>
      <c r="K5414" s="103">
        <v>1.349E-2</v>
      </c>
      <c r="L5414" s="94"/>
    </row>
    <row r="5415" spans="4:12" ht="15.75" customHeight="1" x14ac:dyDescent="0.25">
      <c r="D5415" s="33"/>
      <c r="E5415" s="33"/>
      <c r="F5415" s="81">
        <v>44419</v>
      </c>
      <c r="G5415" s="103">
        <v>2.186E-3</v>
      </c>
      <c r="H5415" s="103">
        <v>4.4860000000000004E-3</v>
      </c>
      <c r="I5415" s="103">
        <v>8.0829999999999999E-3</v>
      </c>
      <c r="J5415" s="103">
        <v>1.1122E-2</v>
      </c>
      <c r="K5415" s="103">
        <v>1.3303000000000001E-2</v>
      </c>
      <c r="L5415" s="94"/>
    </row>
    <row r="5416" spans="4:12" ht="15.75" customHeight="1" x14ac:dyDescent="0.25">
      <c r="D5416" s="33"/>
      <c r="E5416" s="33"/>
      <c r="F5416" s="81">
        <v>44420</v>
      </c>
      <c r="G5416" s="103">
        <v>2.2270000000000002E-3</v>
      </c>
      <c r="H5416" s="103">
        <v>4.5639999999999995E-3</v>
      </c>
      <c r="I5416" s="103">
        <v>8.2290000000000002E-3</v>
      </c>
      <c r="J5416" s="103">
        <v>1.1263E-2</v>
      </c>
      <c r="K5416" s="103">
        <v>1.359E-2</v>
      </c>
      <c r="L5416" s="94"/>
    </row>
    <row r="5417" spans="4:12" ht="15.75" customHeight="1" x14ac:dyDescent="0.25">
      <c r="D5417" s="33"/>
      <c r="E5417" s="33"/>
      <c r="F5417" s="81">
        <v>44421</v>
      </c>
      <c r="G5417" s="103">
        <v>2.0709999999999999E-3</v>
      </c>
      <c r="H5417" s="103">
        <v>4.3010000000000001E-3</v>
      </c>
      <c r="I5417" s="103">
        <v>7.731E-3</v>
      </c>
      <c r="J5417" s="103">
        <v>1.0584E-2</v>
      </c>
      <c r="K5417" s="103">
        <v>1.2766999999999999E-2</v>
      </c>
      <c r="L5417" s="94"/>
    </row>
    <row r="5418" spans="4:12" ht="15.75" customHeight="1" x14ac:dyDescent="0.25">
      <c r="D5418" s="33"/>
      <c r="E5418" s="33"/>
      <c r="F5418" s="81">
        <v>44424</v>
      </c>
      <c r="G5418" s="103">
        <v>2.0920000000000001E-3</v>
      </c>
      <c r="H5418" s="103">
        <v>4.2230000000000002E-3</v>
      </c>
      <c r="I5418" s="103">
        <v>7.6180000000000006E-3</v>
      </c>
      <c r="J5418" s="103">
        <v>1.042E-2</v>
      </c>
      <c r="K5418" s="103">
        <v>1.265E-2</v>
      </c>
      <c r="L5418" s="94"/>
    </row>
    <row r="5419" spans="4:12" ht="15.75" customHeight="1" x14ac:dyDescent="0.25">
      <c r="D5419" s="33"/>
      <c r="E5419" s="33"/>
      <c r="F5419" s="81">
        <v>44425</v>
      </c>
      <c r="G5419" s="103">
        <v>2.1329999999999999E-3</v>
      </c>
      <c r="H5419" s="103">
        <v>4.2500000000000003E-3</v>
      </c>
      <c r="I5419" s="103">
        <v>7.6680000000000003E-3</v>
      </c>
      <c r="J5419" s="103">
        <v>1.0444E-2</v>
      </c>
      <c r="K5419" s="103">
        <v>1.2617E-2</v>
      </c>
      <c r="L5419" s="94"/>
    </row>
    <row r="5420" spans="4:12" ht="15.75" customHeight="1" x14ac:dyDescent="0.25">
      <c r="D5420" s="33"/>
      <c r="E5420" s="33"/>
      <c r="F5420" s="81">
        <v>44426</v>
      </c>
      <c r="G5420" s="103">
        <v>2.1549999999999998E-3</v>
      </c>
      <c r="H5420" s="103">
        <v>4.2770000000000004E-3</v>
      </c>
      <c r="I5420" s="103">
        <v>7.685E-3</v>
      </c>
      <c r="J5420" s="103">
        <v>1.042E-2</v>
      </c>
      <c r="K5420" s="103">
        <v>1.2583E-2</v>
      </c>
      <c r="L5420" s="94"/>
    </row>
    <row r="5421" spans="4:12" ht="15.75" customHeight="1" x14ac:dyDescent="0.25">
      <c r="D5421" s="33"/>
      <c r="E5421" s="33"/>
      <c r="F5421" s="81">
        <v>44427</v>
      </c>
      <c r="G5421" s="103">
        <v>2.196E-3</v>
      </c>
      <c r="H5421" s="103">
        <v>4.3030000000000004E-3</v>
      </c>
      <c r="I5421" s="103">
        <v>7.6690000000000005E-3</v>
      </c>
      <c r="J5421" s="103">
        <v>1.0326999999999999E-2</v>
      </c>
      <c r="K5421" s="103">
        <v>1.2433000000000001E-2</v>
      </c>
      <c r="L5421" s="94"/>
    </row>
    <row r="5422" spans="4:12" ht="15.75" customHeight="1" x14ac:dyDescent="0.25">
      <c r="D5422" s="33"/>
      <c r="E5422" s="33"/>
      <c r="F5422" s="81">
        <v>44428</v>
      </c>
      <c r="G5422" s="103">
        <v>2.2409999999999999E-3</v>
      </c>
      <c r="H5422" s="103">
        <v>4.437E-3</v>
      </c>
      <c r="I5422" s="103">
        <v>7.8169999999999993E-3</v>
      </c>
      <c r="J5422" s="103">
        <v>1.0515000000000002E-2</v>
      </c>
      <c r="K5422" s="103">
        <v>1.2549999999999999E-2</v>
      </c>
      <c r="L5422" s="94"/>
    </row>
    <row r="5423" spans="4:12" ht="15.75" customHeight="1" x14ac:dyDescent="0.25">
      <c r="D5423" s="33"/>
      <c r="E5423" s="33"/>
      <c r="F5423" s="81">
        <v>44431</v>
      </c>
      <c r="G5423" s="103">
        <v>2.2420000000000001E-3</v>
      </c>
      <c r="H5423" s="103">
        <v>4.3319999999999999E-3</v>
      </c>
      <c r="I5423" s="103">
        <v>7.6880000000000004E-3</v>
      </c>
      <c r="J5423" s="103">
        <v>1.0421E-2</v>
      </c>
      <c r="K5423" s="103">
        <v>1.2517E-2</v>
      </c>
      <c r="L5423" s="94"/>
    </row>
    <row r="5424" spans="4:12" ht="15.75" customHeight="1" x14ac:dyDescent="0.25">
      <c r="D5424" s="33"/>
      <c r="E5424" s="33"/>
      <c r="F5424" s="81">
        <v>44432</v>
      </c>
      <c r="G5424" s="103">
        <v>2.2230000000000001E-3</v>
      </c>
      <c r="H5424" s="103">
        <v>4.4390000000000002E-3</v>
      </c>
      <c r="I5424" s="103">
        <v>7.9649999999999999E-3</v>
      </c>
      <c r="J5424" s="103">
        <v>1.0773999999999999E-2</v>
      </c>
      <c r="K5424" s="103">
        <v>1.2935E-2</v>
      </c>
      <c r="L5424" s="94"/>
    </row>
    <row r="5425" spans="4:12" ht="15.75" customHeight="1" x14ac:dyDescent="0.25">
      <c r="D5425" s="33"/>
      <c r="E5425" s="33"/>
      <c r="F5425" s="81">
        <v>44433</v>
      </c>
      <c r="G5425" s="103">
        <v>2.3860000000000001E-3</v>
      </c>
      <c r="H5425" s="103">
        <v>4.4919999999999995E-3</v>
      </c>
      <c r="I5425" s="103">
        <v>8.1779999999999995E-3</v>
      </c>
      <c r="J5425" s="103">
        <v>1.1150999999999999E-2</v>
      </c>
      <c r="K5425" s="103">
        <v>1.3389999999999999E-2</v>
      </c>
      <c r="L5425" s="94"/>
    </row>
    <row r="5426" spans="4:12" ht="15.75" customHeight="1" x14ac:dyDescent="0.25">
      <c r="D5426" s="33"/>
      <c r="E5426" s="33"/>
      <c r="F5426" s="81">
        <v>44434</v>
      </c>
      <c r="G5426" s="103">
        <v>2.4060000000000002E-3</v>
      </c>
      <c r="H5426" s="103">
        <v>4.5729999999999998E-3</v>
      </c>
      <c r="I5426" s="103">
        <v>8.4919999999999995E-3</v>
      </c>
      <c r="J5426" s="103">
        <v>1.1269E-2</v>
      </c>
      <c r="K5426" s="103">
        <v>1.3491E-2</v>
      </c>
      <c r="L5426" s="94"/>
    </row>
    <row r="5427" spans="4:12" ht="15.75" customHeight="1" x14ac:dyDescent="0.25">
      <c r="D5427" s="33"/>
      <c r="E5427" s="33"/>
      <c r="F5427" s="81">
        <v>44435</v>
      </c>
      <c r="G5427" s="103">
        <v>2.1510000000000001E-3</v>
      </c>
      <c r="H5427" s="103">
        <v>4.202E-3</v>
      </c>
      <c r="I5427" s="103">
        <v>7.9950000000000004E-3</v>
      </c>
      <c r="J5427" s="103">
        <v>1.0947999999999999E-2</v>
      </c>
      <c r="K5427" s="103">
        <v>1.307E-2</v>
      </c>
      <c r="L5427" s="94"/>
    </row>
    <row r="5428" spans="4:12" ht="15.75" customHeight="1" x14ac:dyDescent="0.25">
      <c r="D5428" s="33"/>
      <c r="E5428" s="33"/>
      <c r="F5428" s="81">
        <v>44438</v>
      </c>
      <c r="G5428" s="103">
        <v>2.0140000000000002E-3</v>
      </c>
      <c r="H5428" s="103">
        <v>3.9360000000000003E-3</v>
      </c>
      <c r="I5428" s="103">
        <v>7.6759999999999997E-3</v>
      </c>
      <c r="J5428" s="103">
        <v>1.0623E-2</v>
      </c>
      <c r="K5428" s="103">
        <v>1.2784999999999999E-2</v>
      </c>
      <c r="L5428" s="94"/>
    </row>
    <row r="5429" spans="4:12" ht="15.75" customHeight="1" x14ac:dyDescent="0.25">
      <c r="D5429" s="33"/>
      <c r="E5429" s="33"/>
      <c r="F5429" s="81">
        <v>44439</v>
      </c>
      <c r="G5429" s="103">
        <v>2.0930000000000002E-3</v>
      </c>
      <c r="H5429" s="103">
        <v>4.0429999999999997E-3</v>
      </c>
      <c r="I5429" s="103">
        <v>7.7710000000000001E-3</v>
      </c>
      <c r="J5429" s="103">
        <v>1.0854999999999998E-2</v>
      </c>
      <c r="K5429" s="103">
        <v>1.3087999999999999E-2</v>
      </c>
      <c r="L5429" s="94"/>
    </row>
    <row r="5430" spans="4:12" ht="15.75" customHeight="1" x14ac:dyDescent="0.25">
      <c r="D5430" s="33"/>
      <c r="E5430" s="33"/>
      <c r="F5430" s="81">
        <v>44440</v>
      </c>
      <c r="G5430" s="103">
        <v>2.0939999999999999E-3</v>
      </c>
      <c r="H5430" s="103">
        <v>4.0429999999999997E-3</v>
      </c>
      <c r="I5430" s="103">
        <v>7.724E-3</v>
      </c>
      <c r="J5430" s="103">
        <v>1.0739E-2</v>
      </c>
      <c r="K5430" s="103">
        <v>1.2936000000000001E-2</v>
      </c>
      <c r="L5430" s="94"/>
    </row>
    <row r="5431" spans="4:12" ht="15.75" customHeight="1" x14ac:dyDescent="0.25">
      <c r="D5431" s="33"/>
      <c r="E5431" s="33"/>
      <c r="F5431" s="81">
        <v>44441</v>
      </c>
      <c r="G5431" s="103">
        <v>2.0560000000000001E-3</v>
      </c>
      <c r="H5431" s="103">
        <v>3.9900000000000005E-3</v>
      </c>
      <c r="I5431" s="103">
        <v>7.6439999999999998E-3</v>
      </c>
      <c r="J5431" s="103">
        <v>1.0645E-2</v>
      </c>
      <c r="K5431" s="103">
        <v>1.2835000000000001E-2</v>
      </c>
      <c r="L5431" s="94"/>
    </row>
    <row r="5432" spans="4:12" ht="15.75" customHeight="1" x14ac:dyDescent="0.25">
      <c r="D5432" s="33"/>
      <c r="E5432" s="33"/>
      <c r="F5432" s="81">
        <v>44442</v>
      </c>
      <c r="G5432" s="103">
        <v>2.0609999999999999E-3</v>
      </c>
      <c r="H5432" s="103">
        <v>4.071E-3</v>
      </c>
      <c r="I5432" s="103">
        <v>7.8359999999999992E-3</v>
      </c>
      <c r="J5432" s="103">
        <v>1.09E-2</v>
      </c>
      <c r="K5432" s="103">
        <v>1.3223E-2</v>
      </c>
      <c r="L5432" s="94"/>
    </row>
    <row r="5433" spans="4:12" ht="15.75" customHeight="1" x14ac:dyDescent="0.25">
      <c r="D5433" s="33"/>
      <c r="E5433" s="33"/>
      <c r="F5433" s="81">
        <v>44446</v>
      </c>
      <c r="G5433" s="103">
        <v>2.2009999999999998E-3</v>
      </c>
      <c r="H5433" s="103">
        <v>4.2329999999999998E-3</v>
      </c>
      <c r="I5433" s="103">
        <v>8.2220000000000001E-3</v>
      </c>
      <c r="J5433" s="103">
        <v>1.1390000000000001E-2</v>
      </c>
      <c r="K5433" s="103">
        <v>1.3731999999999999E-2</v>
      </c>
      <c r="L5433" s="94"/>
    </row>
    <row r="5434" spans="4:12" ht="15.75" customHeight="1" x14ac:dyDescent="0.25">
      <c r="D5434" s="33"/>
      <c r="E5434" s="33"/>
      <c r="F5434" s="81">
        <v>44447</v>
      </c>
      <c r="G5434" s="103">
        <v>2.1619999999999999E-3</v>
      </c>
      <c r="H5434" s="103">
        <v>4.4320000000000002E-3</v>
      </c>
      <c r="I5434" s="103">
        <v>8.0940000000000005E-3</v>
      </c>
      <c r="J5434" s="103">
        <v>1.1132999999999999E-2</v>
      </c>
      <c r="K5434" s="103">
        <v>1.3375999999999999E-2</v>
      </c>
      <c r="L5434" s="94"/>
    </row>
    <row r="5435" spans="4:12" ht="15.75" customHeight="1" x14ac:dyDescent="0.25">
      <c r="D5435" s="33"/>
      <c r="E5435" s="33"/>
      <c r="F5435" s="81">
        <v>44448</v>
      </c>
      <c r="G5435" s="103">
        <v>2.124E-3</v>
      </c>
      <c r="H5435" s="103">
        <v>4.3540000000000002E-3</v>
      </c>
      <c r="I5435" s="103">
        <v>7.8849999999999996E-3</v>
      </c>
      <c r="J5435" s="103">
        <v>1.0807000000000001E-2</v>
      </c>
      <c r="K5435" s="103">
        <v>1.2971E-2</v>
      </c>
      <c r="L5435" s="94"/>
    </row>
    <row r="5436" spans="4:12" ht="15.75" customHeight="1" x14ac:dyDescent="0.25">
      <c r="D5436" s="33"/>
      <c r="E5436" s="33"/>
      <c r="F5436" s="81">
        <v>44449</v>
      </c>
      <c r="G5436" s="103">
        <v>2.127E-3</v>
      </c>
      <c r="H5436" s="103">
        <v>4.4320000000000002E-3</v>
      </c>
      <c r="I5436" s="103">
        <v>8.1599999999999989E-3</v>
      </c>
      <c r="J5436" s="103">
        <v>1.1180000000000001E-2</v>
      </c>
      <c r="K5436" s="103">
        <v>1.3410999999999999E-2</v>
      </c>
      <c r="L5436" s="94"/>
    </row>
    <row r="5437" spans="4:12" ht="15.75" customHeight="1" x14ac:dyDescent="0.25">
      <c r="D5437" s="33"/>
      <c r="E5437" s="33"/>
      <c r="F5437" s="81">
        <v>44452</v>
      </c>
      <c r="G5437" s="103">
        <v>2.1290000000000002E-3</v>
      </c>
      <c r="H5437" s="103">
        <v>4.4060000000000002E-3</v>
      </c>
      <c r="I5437" s="103">
        <v>8.0470000000000003E-3</v>
      </c>
      <c r="J5437" s="103">
        <v>1.1063E-2</v>
      </c>
      <c r="K5437" s="103">
        <v>1.3259E-2</v>
      </c>
      <c r="L5437" s="94"/>
    </row>
    <row r="5438" spans="4:12" ht="15.75" customHeight="1" x14ac:dyDescent="0.25">
      <c r="D5438" s="33"/>
      <c r="E5438" s="33"/>
      <c r="F5438" s="81">
        <v>44453</v>
      </c>
      <c r="G5438" s="103">
        <v>2.0699999999999998E-3</v>
      </c>
      <c r="H5438" s="103">
        <v>4.3270000000000001E-3</v>
      </c>
      <c r="I5438" s="103">
        <v>7.8539999999999999E-3</v>
      </c>
      <c r="J5438" s="103">
        <v>1.0736000000000001E-2</v>
      </c>
      <c r="K5438" s="103">
        <v>1.2836E-2</v>
      </c>
      <c r="L5438" s="94"/>
    </row>
    <row r="5439" spans="4:12" ht="15.75" customHeight="1" x14ac:dyDescent="0.25">
      <c r="D5439" s="33"/>
      <c r="E5439" s="33"/>
      <c r="F5439" s="81">
        <v>44454</v>
      </c>
      <c r="G5439" s="103">
        <v>2.111E-3</v>
      </c>
      <c r="H5439" s="103">
        <v>4.3540000000000002E-3</v>
      </c>
      <c r="I5439" s="103">
        <v>7.9670000000000001E-3</v>
      </c>
      <c r="J5439" s="103">
        <v>1.0899000000000001E-2</v>
      </c>
      <c r="K5439" s="103">
        <v>1.2988E-2</v>
      </c>
      <c r="L5439" s="94"/>
    </row>
    <row r="5440" spans="4:12" ht="15.75" customHeight="1" x14ac:dyDescent="0.25">
      <c r="D5440" s="33"/>
      <c r="E5440" s="33"/>
      <c r="F5440" s="81">
        <v>44455</v>
      </c>
      <c r="G5440" s="103">
        <v>2.1930000000000001E-3</v>
      </c>
      <c r="H5440" s="103">
        <v>4.5919999999999997E-3</v>
      </c>
      <c r="I5440" s="103">
        <v>8.404E-3</v>
      </c>
      <c r="J5440" s="103">
        <v>1.1344E-2</v>
      </c>
      <c r="K5440" s="103">
        <v>1.3378000000000001E-2</v>
      </c>
      <c r="L5440" s="94"/>
    </row>
    <row r="5441" spans="4:12" ht="15.75" customHeight="1" x14ac:dyDescent="0.25">
      <c r="D5441" s="33"/>
      <c r="E5441" s="33"/>
      <c r="F5441" s="81">
        <v>44456</v>
      </c>
      <c r="G5441" s="103">
        <v>2.2170000000000002E-3</v>
      </c>
      <c r="H5441" s="103">
        <v>4.6999999999999993E-3</v>
      </c>
      <c r="I5441" s="103">
        <v>8.6E-3</v>
      </c>
      <c r="J5441" s="103">
        <v>1.1601999999999999E-2</v>
      </c>
      <c r="K5441" s="103">
        <v>1.3616E-2</v>
      </c>
      <c r="L5441" s="94"/>
    </row>
    <row r="5442" spans="4:12" ht="15.75" customHeight="1" x14ac:dyDescent="0.25">
      <c r="D5442" s="33"/>
      <c r="E5442" s="33"/>
      <c r="F5442" s="81">
        <v>44459</v>
      </c>
      <c r="G5442" s="103">
        <v>2.1579999999999998E-3</v>
      </c>
      <c r="H5442" s="103">
        <v>4.568E-3</v>
      </c>
      <c r="I5442" s="103">
        <v>8.2430000000000003E-3</v>
      </c>
      <c r="J5442" s="103">
        <v>1.1155999999999999E-2</v>
      </c>
      <c r="K5442" s="103">
        <v>1.3107000000000001E-2</v>
      </c>
      <c r="L5442" s="94"/>
    </row>
    <row r="5443" spans="4:12" ht="15.75" customHeight="1" x14ac:dyDescent="0.25">
      <c r="D5443" s="33"/>
      <c r="E5443" s="33"/>
      <c r="F5443" s="81">
        <v>44460</v>
      </c>
      <c r="G5443" s="103">
        <v>2.1390000000000003E-3</v>
      </c>
      <c r="H5443" s="103">
        <v>4.5430000000000002E-3</v>
      </c>
      <c r="I5443" s="103">
        <v>8.2920000000000008E-3</v>
      </c>
      <c r="J5443" s="103">
        <v>1.1203000000000001E-2</v>
      </c>
      <c r="K5443" s="103">
        <v>1.3226E-2</v>
      </c>
      <c r="L5443" s="94"/>
    </row>
    <row r="5444" spans="4:12" ht="15.75" customHeight="1" x14ac:dyDescent="0.25">
      <c r="D5444" s="33"/>
      <c r="E5444" s="33"/>
      <c r="F5444" s="81">
        <v>44461</v>
      </c>
      <c r="G5444" s="103">
        <v>2.3630000000000001E-3</v>
      </c>
      <c r="H5444" s="103">
        <v>4.8349999999999999E-3</v>
      </c>
      <c r="I5444" s="103">
        <v>8.5040000000000011E-3</v>
      </c>
      <c r="J5444" s="103">
        <v>1.1203000000000001E-2</v>
      </c>
      <c r="K5444" s="103">
        <v>1.3006E-2</v>
      </c>
      <c r="L5444" s="94"/>
    </row>
    <row r="5445" spans="4:12" ht="15.75" customHeight="1" x14ac:dyDescent="0.25">
      <c r="D5445" s="33"/>
      <c r="E5445" s="33"/>
      <c r="F5445" s="81">
        <v>44462</v>
      </c>
      <c r="G5445" s="103">
        <v>2.6079999999999996E-3</v>
      </c>
      <c r="H5445" s="103">
        <v>5.3400000000000001E-3</v>
      </c>
      <c r="I5445" s="103">
        <v>9.4820000000000008E-3</v>
      </c>
      <c r="J5445" s="103">
        <v>1.2358000000000001E-2</v>
      </c>
      <c r="K5445" s="103">
        <v>1.4300999999999999E-2</v>
      </c>
      <c r="L5445" s="94"/>
    </row>
    <row r="5446" spans="4:12" ht="15.75" customHeight="1" x14ac:dyDescent="0.25">
      <c r="D5446" s="33"/>
      <c r="E5446" s="33"/>
      <c r="F5446" s="81">
        <v>44463</v>
      </c>
      <c r="G5446" s="103">
        <v>2.6950000000000003E-3</v>
      </c>
      <c r="H5446" s="103">
        <v>5.3979999999999992E-3</v>
      </c>
      <c r="I5446" s="103">
        <v>9.469E-3</v>
      </c>
      <c r="J5446" s="103">
        <v>1.2525E-2</v>
      </c>
      <c r="K5446" s="103">
        <v>1.4509000000000001E-2</v>
      </c>
      <c r="L5446" s="94"/>
    </row>
    <row r="5447" spans="4:12" ht="15.75" customHeight="1" x14ac:dyDescent="0.25">
      <c r="D5447" s="33"/>
      <c r="E5447" s="33"/>
      <c r="F5447" s="81">
        <v>44466</v>
      </c>
      <c r="G5447" s="103">
        <v>2.7789999999999998E-3</v>
      </c>
      <c r="H5447" s="103">
        <v>5.5329999999999997E-3</v>
      </c>
      <c r="I5447" s="103">
        <v>9.8469999999999999E-3</v>
      </c>
      <c r="J5447" s="103">
        <v>1.2954E-2</v>
      </c>
      <c r="K5447" s="103">
        <v>1.4871000000000001E-2</v>
      </c>
      <c r="L5447" s="94"/>
    </row>
    <row r="5448" spans="4:12" ht="15.75" customHeight="1" x14ac:dyDescent="0.25">
      <c r="D5448" s="33"/>
      <c r="E5448" s="33"/>
      <c r="F5448" s="81">
        <v>44467</v>
      </c>
      <c r="G5448" s="103">
        <v>3.0100000000000001E-3</v>
      </c>
      <c r="H5448" s="103">
        <v>5.5079999999999999E-3</v>
      </c>
      <c r="I5448" s="103">
        <v>1.0196E-2</v>
      </c>
      <c r="J5448" s="103">
        <v>1.3311999999999999E-2</v>
      </c>
      <c r="K5448" s="103">
        <v>1.5374000000000001E-2</v>
      </c>
      <c r="L5448" s="94"/>
    </row>
    <row r="5449" spans="4:12" ht="15.75" customHeight="1" x14ac:dyDescent="0.25">
      <c r="D5449" s="33"/>
      <c r="E5449" s="33"/>
      <c r="F5449" s="81">
        <v>44468</v>
      </c>
      <c r="G5449" s="103">
        <v>2.892E-3</v>
      </c>
      <c r="H5449" s="103">
        <v>5.2420000000000001E-3</v>
      </c>
      <c r="I5449" s="103">
        <v>9.9059999999999999E-3</v>
      </c>
      <c r="J5449" s="103">
        <v>1.3180000000000001E-2</v>
      </c>
      <c r="K5449" s="103">
        <v>1.5167E-2</v>
      </c>
      <c r="L5449" s="94"/>
    </row>
    <row r="5450" spans="4:12" ht="15.75" customHeight="1" x14ac:dyDescent="0.25">
      <c r="D5450" s="33"/>
      <c r="E5450" s="33"/>
      <c r="F5450" s="81">
        <v>44469</v>
      </c>
      <c r="G5450" s="103">
        <v>2.7550000000000001E-3</v>
      </c>
      <c r="H5450" s="103">
        <v>5.0829999999999998E-3</v>
      </c>
      <c r="I5450" s="103">
        <v>9.6489999999999996E-3</v>
      </c>
      <c r="J5450" s="103">
        <v>1.2851E-2</v>
      </c>
      <c r="K5450" s="103">
        <v>1.4873000000000001E-2</v>
      </c>
      <c r="L5450" s="94"/>
    </row>
    <row r="5451" spans="4:12" ht="15.75" customHeight="1" x14ac:dyDescent="0.25">
      <c r="D5451" s="33"/>
      <c r="E5451" s="33"/>
      <c r="F5451" s="81">
        <v>44470</v>
      </c>
      <c r="G5451" s="103">
        <v>2.6379999999999997E-3</v>
      </c>
      <c r="H5451" s="103">
        <v>4.8459999999999996E-3</v>
      </c>
      <c r="I5451" s="103">
        <v>9.2800000000000001E-3</v>
      </c>
      <c r="J5451" s="103">
        <v>1.2522999999999999E-2</v>
      </c>
      <c r="K5451" s="103">
        <v>1.4616000000000001E-2</v>
      </c>
      <c r="L5451" s="94"/>
    </row>
    <row r="5452" spans="4:12" ht="15.75" customHeight="1" x14ac:dyDescent="0.25">
      <c r="D5452" s="33"/>
      <c r="E5452" s="33"/>
      <c r="F5452" s="81">
        <v>44473</v>
      </c>
      <c r="G5452" s="103">
        <v>2.7760000000000003E-3</v>
      </c>
      <c r="H5452" s="103">
        <v>4.9810000000000002E-3</v>
      </c>
      <c r="I5452" s="103">
        <v>9.4409999999999997E-3</v>
      </c>
      <c r="J5452" s="103">
        <v>1.2686999999999999E-2</v>
      </c>
      <c r="K5452" s="103">
        <v>1.4789000000000002E-2</v>
      </c>
      <c r="L5452" s="94"/>
    </row>
    <row r="5453" spans="4:12" ht="15.75" customHeight="1" x14ac:dyDescent="0.25">
      <c r="D5453" s="33"/>
      <c r="E5453" s="33"/>
      <c r="F5453" s="81">
        <v>44474</v>
      </c>
      <c r="G5453" s="103">
        <v>2.836E-3</v>
      </c>
      <c r="H5453" s="103">
        <v>5.1700000000000001E-3</v>
      </c>
      <c r="I5453" s="103">
        <v>9.7319999999999993E-3</v>
      </c>
      <c r="J5453" s="103">
        <v>1.3087E-2</v>
      </c>
      <c r="K5453" s="103">
        <v>1.5258000000000001E-2</v>
      </c>
      <c r="L5453" s="94"/>
    </row>
    <row r="5454" spans="4:12" ht="15.75" customHeight="1" x14ac:dyDescent="0.25">
      <c r="D5454" s="33"/>
      <c r="E5454" s="33"/>
      <c r="F5454" s="81">
        <v>44475</v>
      </c>
      <c r="G5454" s="103">
        <v>2.9349999999999997E-3</v>
      </c>
      <c r="H5454" s="103">
        <v>5.3330000000000001E-3</v>
      </c>
      <c r="I5454" s="103">
        <v>9.8129999999999988E-3</v>
      </c>
      <c r="J5454" s="103">
        <v>1.3110999999999999E-2</v>
      </c>
      <c r="K5454" s="103">
        <v>1.5205999999999999E-2</v>
      </c>
      <c r="L5454" s="94"/>
    </row>
    <row r="5455" spans="4:12" ht="15.75" customHeight="1" x14ac:dyDescent="0.25">
      <c r="D5455" s="33"/>
      <c r="E5455" s="33"/>
      <c r="F5455" s="81">
        <v>44476</v>
      </c>
      <c r="G5455" s="103">
        <v>3.055E-3</v>
      </c>
      <c r="H5455" s="103">
        <v>5.6030000000000003E-3</v>
      </c>
      <c r="I5455" s="103">
        <v>1.0218E-2</v>
      </c>
      <c r="J5455" s="103">
        <v>1.3559000000000002E-2</v>
      </c>
      <c r="K5455" s="103">
        <v>1.5729E-2</v>
      </c>
      <c r="L5455" s="94"/>
    </row>
    <row r="5456" spans="4:12" ht="15.75" customHeight="1" x14ac:dyDescent="0.25">
      <c r="D5456" s="33"/>
      <c r="E5456" s="33"/>
      <c r="F5456" s="81">
        <v>44477</v>
      </c>
      <c r="G5456" s="103">
        <v>3.1780000000000003E-3</v>
      </c>
      <c r="H5456" s="103">
        <v>5.7999999999999996E-3</v>
      </c>
      <c r="I5456" s="103">
        <v>1.0595E-2</v>
      </c>
      <c r="J5456" s="103">
        <v>1.3964000000000001E-2</v>
      </c>
      <c r="K5456" s="103">
        <v>1.6118E-2</v>
      </c>
      <c r="L5456" s="94"/>
    </row>
    <row r="5457" spans="4:12" ht="15.75" customHeight="1" x14ac:dyDescent="0.25">
      <c r="D5457" s="33"/>
      <c r="E5457" s="33"/>
      <c r="F5457" s="81">
        <v>44481</v>
      </c>
      <c r="G5457" s="103">
        <v>3.3789999999999996E-3</v>
      </c>
      <c r="H5457" s="103">
        <v>6.0179999999999999E-3</v>
      </c>
      <c r="I5457" s="103">
        <v>1.0709999999999999E-2</v>
      </c>
      <c r="J5457" s="103">
        <v>1.3846000000000001E-2</v>
      </c>
      <c r="K5457" s="103">
        <v>1.5768999999999998E-2</v>
      </c>
      <c r="L5457" s="94"/>
    </row>
    <row r="5458" spans="4:12" ht="15.75" customHeight="1" x14ac:dyDescent="0.25">
      <c r="D5458" s="33"/>
      <c r="E5458" s="33"/>
      <c r="F5458" s="81">
        <v>44482</v>
      </c>
      <c r="G5458" s="103">
        <v>3.5799999999999998E-3</v>
      </c>
      <c r="H5458" s="103">
        <v>6.4870000000000006E-3</v>
      </c>
      <c r="I5458" s="103">
        <v>1.0695E-2</v>
      </c>
      <c r="J5458" s="103">
        <v>1.3632999999999999E-2</v>
      </c>
      <c r="K5458" s="103">
        <v>1.5368E-2</v>
      </c>
      <c r="L5458" s="94"/>
    </row>
    <row r="5459" spans="4:12" ht="15.75" customHeight="1" x14ac:dyDescent="0.25">
      <c r="D5459" s="33"/>
      <c r="E5459" s="33"/>
      <c r="F5459" s="81">
        <v>44483</v>
      </c>
      <c r="G5459" s="103">
        <v>3.6020000000000002E-3</v>
      </c>
      <c r="H5459" s="103">
        <v>6.3549999999999995E-3</v>
      </c>
      <c r="I5459" s="103">
        <v>1.0500000000000001E-2</v>
      </c>
      <c r="J5459" s="103">
        <v>1.3372999999999999E-2</v>
      </c>
      <c r="K5459" s="103">
        <v>1.5106999999999999E-2</v>
      </c>
      <c r="L5459" s="94"/>
    </row>
    <row r="5460" spans="4:12" ht="15.75" customHeight="1" x14ac:dyDescent="0.25">
      <c r="D5460" s="33"/>
      <c r="E5460" s="33"/>
      <c r="F5460" s="81">
        <v>44484</v>
      </c>
      <c r="G5460" s="103">
        <v>3.9489999999999994E-3</v>
      </c>
      <c r="H5460" s="103">
        <v>6.9369999999999996E-3</v>
      </c>
      <c r="I5460" s="103">
        <v>1.1254999999999999E-2</v>
      </c>
      <c r="J5460" s="103">
        <v>1.4086000000000001E-2</v>
      </c>
      <c r="K5460" s="103">
        <v>1.5703000000000002E-2</v>
      </c>
      <c r="L5460" s="94"/>
    </row>
    <row r="5461" spans="4:12" ht="15.75" customHeight="1" x14ac:dyDescent="0.25">
      <c r="D5461" s="33"/>
      <c r="E5461" s="33"/>
      <c r="F5461" s="81">
        <v>44487</v>
      </c>
      <c r="G5461" s="103">
        <v>4.254E-3</v>
      </c>
      <c r="H5461" s="103">
        <v>7.3619999999999996E-3</v>
      </c>
      <c r="I5461" s="103">
        <v>1.1699999999999999E-2</v>
      </c>
      <c r="J5461" s="103">
        <v>1.4515999999999999E-2</v>
      </c>
      <c r="K5461" s="103">
        <v>1.6002000000000002E-2</v>
      </c>
      <c r="L5461" s="94"/>
    </row>
    <row r="5462" spans="4:12" ht="15.75" customHeight="1" x14ac:dyDescent="0.25">
      <c r="D5462" s="33"/>
      <c r="E5462" s="33"/>
      <c r="F5462" s="81">
        <v>44488</v>
      </c>
      <c r="G5462" s="103">
        <v>3.9529999999999999E-3</v>
      </c>
      <c r="H5462" s="103">
        <v>7.1509999999999994E-3</v>
      </c>
      <c r="I5462" s="103">
        <v>1.1618999999999999E-2</v>
      </c>
      <c r="J5462" s="103">
        <v>1.4659999999999999E-2</v>
      </c>
      <c r="K5462" s="103">
        <v>1.6372000000000001E-2</v>
      </c>
      <c r="L5462" s="94"/>
    </row>
    <row r="5463" spans="4:12" ht="15.75" customHeight="1" x14ac:dyDescent="0.25">
      <c r="D5463" s="33"/>
      <c r="E5463" s="33"/>
      <c r="F5463" s="81">
        <v>44489</v>
      </c>
      <c r="G5463" s="103">
        <v>3.8540000000000002E-3</v>
      </c>
      <c r="H5463" s="103">
        <v>7.1509999999999994E-3</v>
      </c>
      <c r="I5463" s="103">
        <v>1.1653E-2</v>
      </c>
      <c r="J5463" s="103">
        <v>1.4756999999999999E-2</v>
      </c>
      <c r="K5463" s="103">
        <v>1.6567000000000002E-2</v>
      </c>
      <c r="L5463" s="94"/>
    </row>
    <row r="5464" spans="4:12" ht="15.75" customHeight="1" x14ac:dyDescent="0.25">
      <c r="D5464" s="33"/>
      <c r="E5464" s="33"/>
      <c r="F5464" s="81">
        <v>44490</v>
      </c>
      <c r="G5464" s="103">
        <v>4.5450000000000004E-3</v>
      </c>
      <c r="H5464" s="103">
        <v>7.9509999999999997E-3</v>
      </c>
      <c r="I5464" s="103">
        <v>1.2397E-2</v>
      </c>
      <c r="J5464" s="103">
        <v>1.5334E-2</v>
      </c>
      <c r="K5464" s="103">
        <v>1.7011000000000002E-2</v>
      </c>
      <c r="L5464" s="94"/>
    </row>
    <row r="5465" spans="4:12" ht="15.75" customHeight="1" x14ac:dyDescent="0.25">
      <c r="D5465" s="33"/>
      <c r="E5465" s="33"/>
      <c r="F5465" s="81">
        <v>44491</v>
      </c>
      <c r="G5465" s="103">
        <v>4.5339999999999998E-3</v>
      </c>
      <c r="H5465" s="103">
        <v>7.6880000000000004E-3</v>
      </c>
      <c r="I5465" s="103">
        <v>1.1957000000000001E-2</v>
      </c>
      <c r="J5465" s="103">
        <v>1.4712000000000001E-2</v>
      </c>
      <c r="K5465" s="103">
        <v>1.6324000000000002E-2</v>
      </c>
      <c r="L5465" s="94"/>
    </row>
    <row r="5466" spans="4:12" ht="15.75" customHeight="1" x14ac:dyDescent="0.25">
      <c r="D5466" s="33"/>
      <c r="E5466" s="33"/>
      <c r="F5466" s="81">
        <v>44494</v>
      </c>
      <c r="G5466" s="103">
        <v>4.3530000000000001E-3</v>
      </c>
      <c r="H5466" s="103">
        <v>7.4489999999999999E-3</v>
      </c>
      <c r="I5466" s="103">
        <v>1.1711000000000001E-2</v>
      </c>
      <c r="J5466" s="103">
        <v>1.4593E-2</v>
      </c>
      <c r="K5466" s="103">
        <v>1.6307000000000002E-2</v>
      </c>
      <c r="L5466" s="94"/>
    </row>
    <row r="5467" spans="4:12" ht="15.75" customHeight="1" x14ac:dyDescent="0.25">
      <c r="D5467" s="33"/>
      <c r="E5467" s="33"/>
      <c r="F5467" s="81">
        <v>44495</v>
      </c>
      <c r="G5467" s="103">
        <v>4.3959999999999997E-3</v>
      </c>
      <c r="H5467" s="103">
        <v>7.5570000000000003E-3</v>
      </c>
      <c r="I5467" s="103">
        <v>1.1745E-2</v>
      </c>
      <c r="J5467" s="103">
        <v>1.4498E-2</v>
      </c>
      <c r="K5467" s="103">
        <v>1.6079E-2</v>
      </c>
      <c r="L5467" s="94"/>
    </row>
    <row r="5468" spans="4:12" ht="15.75" customHeight="1" x14ac:dyDescent="0.25">
      <c r="D5468" s="33"/>
      <c r="E5468" s="33"/>
      <c r="F5468" s="81">
        <v>44496</v>
      </c>
      <c r="G5468" s="103">
        <v>5.0290000000000005E-3</v>
      </c>
      <c r="H5468" s="103">
        <v>7.7190000000000002E-3</v>
      </c>
      <c r="I5468" s="103">
        <v>1.15E-2</v>
      </c>
      <c r="J5468" s="103">
        <v>1.4044000000000001E-2</v>
      </c>
      <c r="K5468" s="103">
        <v>1.5413E-2</v>
      </c>
      <c r="L5468" s="94"/>
    </row>
    <row r="5469" spans="4:12" ht="15.75" customHeight="1" x14ac:dyDescent="0.25">
      <c r="D5469" s="33"/>
      <c r="E5469" s="33"/>
      <c r="F5469" s="81">
        <v>44497</v>
      </c>
      <c r="G5469" s="103">
        <v>4.8909999999999995E-3</v>
      </c>
      <c r="H5469" s="103">
        <v>7.613E-3</v>
      </c>
      <c r="I5469" s="103">
        <v>1.1847000000000002E-2</v>
      </c>
      <c r="J5469" s="103">
        <v>1.4523999999999999E-2</v>
      </c>
      <c r="K5469" s="103">
        <v>1.5800000000000002E-2</v>
      </c>
      <c r="L5469" s="94"/>
    </row>
    <row r="5470" spans="4:12" ht="15.75" customHeight="1" x14ac:dyDescent="0.25">
      <c r="D5470" s="33"/>
      <c r="E5470" s="33"/>
      <c r="F5470" s="81">
        <v>44498</v>
      </c>
      <c r="G5470" s="103">
        <v>4.9699999999999996E-3</v>
      </c>
      <c r="H5470" s="103">
        <v>7.5360000000000002E-3</v>
      </c>
      <c r="I5470" s="103">
        <v>1.1831000000000001E-2</v>
      </c>
      <c r="J5470" s="103">
        <v>1.4504E-2</v>
      </c>
      <c r="K5470" s="103">
        <v>1.5521E-2</v>
      </c>
      <c r="L5470" s="94"/>
    </row>
    <row r="5471" spans="4:12" ht="15.75" customHeight="1" x14ac:dyDescent="0.25">
      <c r="D5471" s="33"/>
      <c r="E5471" s="33"/>
      <c r="F5471" s="81">
        <v>44501</v>
      </c>
      <c r="G5471" s="103">
        <v>4.9919999999999999E-3</v>
      </c>
      <c r="H5471" s="103">
        <v>7.6180000000000006E-3</v>
      </c>
      <c r="I5471" s="103">
        <v>1.1767000000000001E-2</v>
      </c>
      <c r="J5471" s="103">
        <v>1.4410000000000001E-2</v>
      </c>
      <c r="K5471" s="103">
        <v>1.5557000000000001E-2</v>
      </c>
      <c r="L5471" s="94"/>
    </row>
    <row r="5472" spans="4:12" ht="15.75" customHeight="1" x14ac:dyDescent="0.25">
      <c r="D5472" s="33"/>
      <c r="E5472" s="33"/>
      <c r="F5472" s="81">
        <v>44502</v>
      </c>
      <c r="G5472" s="103">
        <v>4.4990000000000004E-3</v>
      </c>
      <c r="H5472" s="103">
        <v>7.1619999999999991E-3</v>
      </c>
      <c r="I5472" s="103">
        <v>1.1476E-2</v>
      </c>
      <c r="J5472" s="103">
        <v>1.4173999999999999E-2</v>
      </c>
      <c r="K5472" s="103">
        <v>1.5488E-2</v>
      </c>
      <c r="L5472" s="94"/>
    </row>
    <row r="5473" spans="4:12" ht="15.75" customHeight="1" x14ac:dyDescent="0.25">
      <c r="D5473" s="33"/>
      <c r="E5473" s="33"/>
      <c r="F5473" s="81">
        <v>44503</v>
      </c>
      <c r="G5473" s="103">
        <v>4.6589999999999999E-3</v>
      </c>
      <c r="H5473" s="103">
        <v>7.5399999999999998E-3</v>
      </c>
      <c r="I5473" s="103">
        <v>1.1880999999999999E-2</v>
      </c>
      <c r="J5473" s="103">
        <v>1.4598999999999999E-2</v>
      </c>
      <c r="K5473" s="103">
        <v>1.6034E-2</v>
      </c>
      <c r="L5473" s="94"/>
    </row>
    <row r="5474" spans="4:12" ht="15.75" customHeight="1" x14ac:dyDescent="0.25">
      <c r="D5474" s="33"/>
      <c r="E5474" s="33"/>
      <c r="F5474" s="81">
        <v>44504</v>
      </c>
      <c r="G5474" s="103">
        <v>4.2440000000000004E-3</v>
      </c>
      <c r="H5474" s="103">
        <v>6.8950000000000001E-3</v>
      </c>
      <c r="I5474" s="103">
        <v>1.1105E-2</v>
      </c>
      <c r="J5474" s="103">
        <v>1.3796999999999999E-2</v>
      </c>
      <c r="K5474" s="103">
        <v>1.5262E-2</v>
      </c>
      <c r="L5474" s="94"/>
    </row>
    <row r="5475" spans="4:12" ht="15.75" customHeight="1" x14ac:dyDescent="0.25">
      <c r="D5475" s="33"/>
      <c r="E5475" s="33"/>
      <c r="F5475" s="81">
        <v>44505</v>
      </c>
      <c r="G5475" s="103">
        <v>4.0080000000000003E-3</v>
      </c>
      <c r="H5475" s="103">
        <v>6.5729999999999998E-3</v>
      </c>
      <c r="I5475" s="103">
        <v>1.0555000000000002E-2</v>
      </c>
      <c r="J5475" s="103">
        <v>1.3139000000000001E-2</v>
      </c>
      <c r="K5475" s="103">
        <v>1.4513E-2</v>
      </c>
      <c r="L5475" s="94"/>
    </row>
    <row r="5476" spans="4:12" ht="15.75" customHeight="1" x14ac:dyDescent="0.25">
      <c r="D5476" s="33"/>
      <c r="E5476" s="33"/>
      <c r="F5476" s="81">
        <v>44508</v>
      </c>
      <c r="G5476" s="103">
        <v>4.4260000000000002E-3</v>
      </c>
      <c r="H5476" s="103">
        <v>7.1669999999999998E-3</v>
      </c>
      <c r="I5476" s="103">
        <v>1.1169E-2</v>
      </c>
      <c r="J5476" s="103">
        <v>1.3703E-2</v>
      </c>
      <c r="K5476" s="103">
        <v>1.4897000000000001E-2</v>
      </c>
      <c r="L5476" s="94"/>
    </row>
    <row r="5477" spans="4:12" ht="15.75" customHeight="1" x14ac:dyDescent="0.25">
      <c r="D5477" s="33"/>
      <c r="E5477" s="33"/>
      <c r="F5477" s="81">
        <v>44509</v>
      </c>
      <c r="G5477" s="103">
        <v>4.2079999999999999E-3</v>
      </c>
      <c r="H5477" s="103">
        <v>7.2629999999999995E-3</v>
      </c>
      <c r="I5477" s="103">
        <v>1.0813E-2</v>
      </c>
      <c r="J5477" s="103">
        <v>1.3185000000000001E-2</v>
      </c>
      <c r="K5477" s="103">
        <v>1.4357999999999999E-2</v>
      </c>
      <c r="L5477" s="94"/>
    </row>
    <row r="5478" spans="4:12" ht="15.75" customHeight="1" x14ac:dyDescent="0.25">
      <c r="D5478" s="33"/>
      <c r="E5478" s="33"/>
      <c r="F5478" s="81">
        <v>44510</v>
      </c>
      <c r="G5478" s="103">
        <v>5.1289999999999999E-3</v>
      </c>
      <c r="H5478" s="103">
        <v>8.4779999999999994E-3</v>
      </c>
      <c r="I5478" s="103">
        <v>1.2159999999999999E-2</v>
      </c>
      <c r="J5478" s="103">
        <v>1.4435999999999999E-2</v>
      </c>
      <c r="K5478" s="103">
        <v>1.5493E-2</v>
      </c>
      <c r="L5478" s="94"/>
    </row>
    <row r="5479" spans="4:12" ht="15.75" customHeight="1" x14ac:dyDescent="0.25">
      <c r="D5479" s="33"/>
      <c r="E5479" s="33"/>
      <c r="F5479" s="81">
        <v>44512</v>
      </c>
      <c r="G5479" s="103">
        <v>5.1149999999999998E-3</v>
      </c>
      <c r="H5479" s="103">
        <v>8.4250000000000002E-3</v>
      </c>
      <c r="I5479" s="103">
        <v>1.2211000000000001E-2</v>
      </c>
      <c r="J5479" s="103">
        <v>1.4531000000000001E-2</v>
      </c>
      <c r="K5479" s="103">
        <v>1.5612999999999998E-2</v>
      </c>
      <c r="L5479" s="94"/>
    </row>
    <row r="5480" spans="4:12" ht="15.75" customHeight="1" x14ac:dyDescent="0.25">
      <c r="D5480" s="33"/>
      <c r="E5480" s="33"/>
      <c r="F5480" s="81">
        <v>44515</v>
      </c>
      <c r="G5480" s="103">
        <v>5.1570000000000001E-3</v>
      </c>
      <c r="H5480" s="103">
        <v>8.6639999999999998E-3</v>
      </c>
      <c r="I5480" s="103">
        <v>1.2522E-2</v>
      </c>
      <c r="J5480" s="103">
        <v>1.4983999999999999E-2</v>
      </c>
      <c r="K5480" s="103">
        <v>1.6145E-2</v>
      </c>
      <c r="L5480" s="94"/>
    </row>
    <row r="5481" spans="4:12" ht="15.75" customHeight="1" x14ac:dyDescent="0.25">
      <c r="D5481" s="33"/>
      <c r="E5481" s="33"/>
      <c r="F5481" s="81">
        <v>44516</v>
      </c>
      <c r="G5481" s="103">
        <v>5.1790000000000004E-3</v>
      </c>
      <c r="H5481" s="103">
        <v>8.6920000000000001E-3</v>
      </c>
      <c r="I5481" s="103">
        <v>1.2653000000000001E-2</v>
      </c>
      <c r="J5481" s="103">
        <v>1.5199000000000001E-2</v>
      </c>
      <c r="K5481" s="103">
        <v>1.6334999999999999E-2</v>
      </c>
      <c r="L5481" s="94"/>
    </row>
    <row r="5482" spans="4:12" ht="15.75" customHeight="1" x14ac:dyDescent="0.25">
      <c r="D5482" s="33"/>
      <c r="E5482" s="33"/>
      <c r="F5482" s="81">
        <v>44517</v>
      </c>
      <c r="G5482" s="103">
        <v>4.9789999999999999E-3</v>
      </c>
      <c r="H5482" s="103">
        <v>8.4270000000000005E-3</v>
      </c>
      <c r="I5482" s="103">
        <v>1.2310000000000001E-2</v>
      </c>
      <c r="J5482" s="103">
        <v>1.4747E-2</v>
      </c>
      <c r="K5482" s="103">
        <v>1.5889E-2</v>
      </c>
      <c r="L5482" s="94"/>
    </row>
    <row r="5483" spans="4:12" ht="15.75" customHeight="1" x14ac:dyDescent="0.25">
      <c r="D5483" s="33"/>
      <c r="E5483" s="33"/>
      <c r="F5483" s="81">
        <v>44518</v>
      </c>
      <c r="G5483" s="103">
        <v>5.0210000000000003E-3</v>
      </c>
      <c r="H5483" s="103">
        <v>8.4279999999999997E-3</v>
      </c>
      <c r="I5483" s="103">
        <v>1.2196E-2</v>
      </c>
      <c r="J5483" s="103">
        <v>1.4699E-2</v>
      </c>
      <c r="K5483" s="103">
        <v>1.5854999999999998E-2</v>
      </c>
      <c r="L5483" s="94"/>
    </row>
    <row r="5484" spans="4:12" ht="15.75" customHeight="1" x14ac:dyDescent="0.25">
      <c r="D5484" s="33"/>
      <c r="E5484" s="33"/>
      <c r="F5484" s="81">
        <v>44519</v>
      </c>
      <c r="G5484" s="103">
        <v>5.0670000000000003E-3</v>
      </c>
      <c r="H5484" s="103">
        <v>8.5909999999999997E-3</v>
      </c>
      <c r="I5484" s="103">
        <v>1.2214000000000001E-2</v>
      </c>
      <c r="J5484" s="103">
        <v>1.451E-2</v>
      </c>
      <c r="K5484" s="103">
        <v>1.5462E-2</v>
      </c>
      <c r="L5484" s="94"/>
    </row>
    <row r="5485" spans="4:12" ht="15.75" customHeight="1" x14ac:dyDescent="0.25">
      <c r="D5485" s="33"/>
      <c r="E5485" s="33"/>
      <c r="F5485" s="81">
        <v>44522</v>
      </c>
      <c r="G5485" s="103">
        <v>5.8420000000000008E-3</v>
      </c>
      <c r="H5485" s="103">
        <v>9.3930000000000003E-3</v>
      </c>
      <c r="I5485" s="103">
        <v>1.3167999999999999E-2</v>
      </c>
      <c r="J5485" s="103">
        <v>1.5489999999999999E-2</v>
      </c>
      <c r="K5485" s="103">
        <v>1.6236E-2</v>
      </c>
      <c r="L5485" s="94"/>
    </row>
    <row r="5486" spans="4:12" ht="15.75" customHeight="1" x14ac:dyDescent="0.25">
      <c r="D5486" s="33"/>
      <c r="E5486" s="33"/>
      <c r="F5486" s="81">
        <v>44523</v>
      </c>
      <c r="G5486" s="103">
        <v>6.1419999999999999E-3</v>
      </c>
      <c r="H5486" s="103">
        <v>9.4219999999999998E-3</v>
      </c>
      <c r="I5486" s="103">
        <v>1.3391E-2</v>
      </c>
      <c r="J5486" s="103">
        <v>1.5754999999999998E-2</v>
      </c>
      <c r="K5486" s="103">
        <v>1.6650999999999999E-2</v>
      </c>
      <c r="L5486" s="94"/>
    </row>
    <row r="5487" spans="4:12" ht="15.75" customHeight="1" x14ac:dyDescent="0.25">
      <c r="D5487" s="33"/>
      <c r="E5487" s="33"/>
      <c r="F5487" s="81">
        <v>44524</v>
      </c>
      <c r="G5487" s="103">
        <v>6.398E-3</v>
      </c>
      <c r="H5487" s="103">
        <v>9.6399999999999993E-3</v>
      </c>
      <c r="I5487" s="103">
        <v>1.3424E-2</v>
      </c>
      <c r="J5487" s="103">
        <v>1.5709999999999998E-2</v>
      </c>
      <c r="K5487" s="103">
        <v>1.6341000000000001E-2</v>
      </c>
      <c r="L5487" s="94"/>
    </row>
    <row r="5488" spans="4:12" ht="15.75" customHeight="1" x14ac:dyDescent="0.25">
      <c r="D5488" s="33"/>
      <c r="E5488" s="33"/>
      <c r="F5488" s="81">
        <v>44526</v>
      </c>
      <c r="G5488" s="103">
        <v>4.9800000000000001E-3</v>
      </c>
      <c r="H5488" s="103">
        <v>8.0079999999999995E-3</v>
      </c>
      <c r="I5488" s="103">
        <v>1.1597E-2</v>
      </c>
      <c r="J5488" s="103">
        <v>1.3872000000000001E-2</v>
      </c>
      <c r="K5488" s="103">
        <v>1.4731000000000001E-2</v>
      </c>
      <c r="L5488" s="94"/>
    </row>
    <row r="5489" spans="4:12" ht="15.75" customHeight="1" x14ac:dyDescent="0.25">
      <c r="D5489" s="33"/>
      <c r="E5489" s="33"/>
      <c r="F5489" s="81">
        <v>44529</v>
      </c>
      <c r="G5489" s="103">
        <v>4.8430000000000001E-3</v>
      </c>
      <c r="H5489" s="103">
        <v>7.7939999999999997E-3</v>
      </c>
      <c r="I5489" s="103">
        <v>1.15E-2</v>
      </c>
      <c r="J5489" s="103">
        <v>1.3966000000000001E-2</v>
      </c>
      <c r="K5489" s="103">
        <v>1.4986999999999999E-2</v>
      </c>
      <c r="L5489" s="94"/>
    </row>
    <row r="5490" spans="4:12" ht="15.75" customHeight="1" x14ac:dyDescent="0.25">
      <c r="D5490" s="33"/>
      <c r="E5490" s="33"/>
      <c r="F5490" s="81">
        <v>44530</v>
      </c>
      <c r="G5490" s="103">
        <v>5.6499999999999996E-3</v>
      </c>
      <c r="H5490" s="103">
        <v>8.3850000000000001E-3</v>
      </c>
      <c r="I5490" s="103">
        <v>1.1596E-2</v>
      </c>
      <c r="J5490" s="103">
        <v>1.3708E-2</v>
      </c>
      <c r="K5490" s="103">
        <v>1.4442999999999999E-2</v>
      </c>
      <c r="L5490" s="94"/>
    </row>
    <row r="5491" spans="4:12" ht="15.75" customHeight="1" x14ac:dyDescent="0.25">
      <c r="D5491" s="33"/>
      <c r="E5491" s="33"/>
      <c r="F5491" s="81">
        <v>44531</v>
      </c>
      <c r="G5491" s="103">
        <v>5.5130000000000005E-3</v>
      </c>
      <c r="H5491" s="103">
        <v>8.1710000000000012E-3</v>
      </c>
      <c r="I5491" s="103">
        <v>1.1354E-2</v>
      </c>
      <c r="J5491" s="103">
        <v>1.3287E-2</v>
      </c>
      <c r="K5491" s="103">
        <v>1.4036999999999999E-2</v>
      </c>
      <c r="L5491" s="94"/>
    </row>
    <row r="5492" spans="4:12" ht="15.75" customHeight="1" x14ac:dyDescent="0.25">
      <c r="D5492" s="33"/>
      <c r="E5492" s="33"/>
      <c r="F5492" s="81">
        <v>44532</v>
      </c>
      <c r="G5492" s="103">
        <v>6.1260000000000004E-3</v>
      </c>
      <c r="H5492" s="103">
        <v>8.9519999999999999E-3</v>
      </c>
      <c r="I5492" s="103">
        <v>1.2062999999999999E-2</v>
      </c>
      <c r="J5492" s="103">
        <v>1.3824000000000001E-2</v>
      </c>
      <c r="K5492" s="103">
        <v>1.4442999999999999E-2</v>
      </c>
      <c r="L5492" s="94"/>
    </row>
    <row r="5493" spans="4:12" ht="15.75" customHeight="1" x14ac:dyDescent="0.25">
      <c r="D5493" s="33"/>
      <c r="E5493" s="33"/>
      <c r="F5493" s="81">
        <v>44533</v>
      </c>
      <c r="G5493" s="103">
        <v>5.8730000000000006E-3</v>
      </c>
      <c r="H5493" s="103">
        <v>8.4969999999999993E-3</v>
      </c>
      <c r="I5493" s="103">
        <v>1.1319999999999998E-2</v>
      </c>
      <c r="J5493" s="103">
        <v>1.2958000000000001E-2</v>
      </c>
      <c r="K5493" s="103">
        <v>1.3429999999999999E-2</v>
      </c>
      <c r="L5493" s="94"/>
    </row>
    <row r="5494" spans="4:12" ht="15.75" customHeight="1" x14ac:dyDescent="0.25">
      <c r="D5494" s="33"/>
      <c r="E5494" s="33"/>
      <c r="F5494" s="81">
        <v>44536</v>
      </c>
      <c r="G5494" s="103">
        <v>6.3119999999999999E-3</v>
      </c>
      <c r="H5494" s="103">
        <v>9.0380000000000009E-3</v>
      </c>
      <c r="I5494" s="103">
        <v>1.2062E-2</v>
      </c>
      <c r="J5494" s="103">
        <v>1.3798999999999999E-2</v>
      </c>
      <c r="K5494" s="103">
        <v>1.4341999999999999E-2</v>
      </c>
      <c r="L5494" s="94"/>
    </row>
    <row r="5495" spans="4:12" ht="15.75" customHeight="1" x14ac:dyDescent="0.25">
      <c r="D5495" s="33"/>
      <c r="E5495" s="33"/>
      <c r="F5495" s="81">
        <v>44537</v>
      </c>
      <c r="G5495" s="103">
        <v>6.8920000000000006E-3</v>
      </c>
      <c r="H5495" s="103">
        <v>9.6360000000000005E-3</v>
      </c>
      <c r="I5495" s="103">
        <v>1.2548999999999999E-2</v>
      </c>
      <c r="J5495" s="103">
        <v>1.4245000000000001E-2</v>
      </c>
      <c r="K5495" s="103">
        <v>1.4733000000000001E-2</v>
      </c>
      <c r="L5495" s="94"/>
    </row>
    <row r="5496" spans="4:12" ht="15.75" customHeight="1" x14ac:dyDescent="0.25">
      <c r="D5496" s="33"/>
      <c r="E5496" s="33"/>
      <c r="F5496" s="81">
        <v>44538</v>
      </c>
      <c r="G5496" s="103">
        <v>6.8149999999999999E-3</v>
      </c>
      <c r="H5496" s="103">
        <v>1.0026999999999999E-2</v>
      </c>
      <c r="I5496" s="103">
        <v>1.2744E-2</v>
      </c>
      <c r="J5496" s="103">
        <v>1.4527000000000002E-2</v>
      </c>
      <c r="K5496" s="103">
        <v>1.5212000000000002E-2</v>
      </c>
      <c r="L5496" s="94"/>
    </row>
    <row r="5497" spans="4:12" ht="15.75" customHeight="1" x14ac:dyDescent="0.25">
      <c r="D5497" s="33"/>
      <c r="E5497" s="33"/>
      <c r="F5497" s="81">
        <v>44539</v>
      </c>
      <c r="G5497" s="103">
        <v>6.8769999999999994E-3</v>
      </c>
      <c r="H5497" s="103">
        <v>1.0159E-2</v>
      </c>
      <c r="I5497" s="103">
        <v>1.2679000000000001E-2</v>
      </c>
      <c r="J5497" s="103">
        <v>1.4338E-2</v>
      </c>
      <c r="K5497" s="103">
        <v>1.4990000000000002E-2</v>
      </c>
      <c r="L5497" s="94"/>
    </row>
    <row r="5498" spans="4:12" ht="15.75" customHeight="1" x14ac:dyDescent="0.25">
      <c r="D5498" s="33"/>
      <c r="E5498" s="33"/>
      <c r="F5498" s="81">
        <v>44540</v>
      </c>
      <c r="G5498" s="103">
        <v>6.5430000000000002E-3</v>
      </c>
      <c r="H5498" s="103">
        <v>9.868E-3</v>
      </c>
      <c r="I5498" s="103">
        <v>1.2500000000000001E-2</v>
      </c>
      <c r="J5498" s="103">
        <v>1.4172000000000001E-2</v>
      </c>
      <c r="K5498" s="103">
        <v>1.4836999999999999E-2</v>
      </c>
      <c r="L5498" s="94"/>
    </row>
    <row r="5499" spans="4:12" ht="15.75" customHeight="1" x14ac:dyDescent="0.25">
      <c r="D5499" s="33"/>
      <c r="E5499" s="33"/>
      <c r="F5499" s="81">
        <v>44543</v>
      </c>
      <c r="G5499" s="103">
        <v>6.3239999999999998E-3</v>
      </c>
      <c r="H5499" s="103">
        <v>9.4970000000000002E-3</v>
      </c>
      <c r="I5499" s="103">
        <v>1.2043999999999999E-2</v>
      </c>
      <c r="J5499" s="103">
        <v>1.3607000000000001E-2</v>
      </c>
      <c r="K5499" s="103">
        <v>1.4156E-2</v>
      </c>
      <c r="L5499" s="94"/>
    </row>
    <row r="5500" spans="4:12" ht="15.75" customHeight="1" x14ac:dyDescent="0.25">
      <c r="D5500" s="33"/>
      <c r="E5500" s="33"/>
      <c r="F5500" s="81">
        <v>44544</v>
      </c>
      <c r="G5500" s="103">
        <v>6.5680000000000009E-3</v>
      </c>
      <c r="H5500" s="103">
        <v>9.7350000000000006E-3</v>
      </c>
      <c r="I5500" s="103">
        <v>1.2353000000000001E-2</v>
      </c>
      <c r="J5500" s="103">
        <v>1.3912000000000001E-2</v>
      </c>
      <c r="K5500" s="103">
        <v>1.4411E-2</v>
      </c>
      <c r="L5500" s="94"/>
    </row>
    <row r="5501" spans="4:12" ht="15.75" customHeight="1" x14ac:dyDescent="0.25">
      <c r="D5501" s="33"/>
      <c r="E5501" s="33"/>
      <c r="F5501" s="81">
        <v>44545</v>
      </c>
      <c r="G5501" s="103">
        <v>6.6310000000000006E-3</v>
      </c>
      <c r="H5501" s="103">
        <v>9.7350000000000006E-3</v>
      </c>
      <c r="I5501" s="103">
        <v>1.2451E-2</v>
      </c>
      <c r="J5501" s="103">
        <v>1.3983000000000001E-2</v>
      </c>
      <c r="K5501" s="103">
        <v>1.4565E-2</v>
      </c>
      <c r="L5501" s="94"/>
    </row>
    <row r="5502" spans="4:12" ht="15.75" customHeight="1" x14ac:dyDescent="0.25">
      <c r="D5502" s="33"/>
      <c r="E5502" s="33"/>
      <c r="F5502" s="81">
        <v>44546</v>
      </c>
      <c r="G5502" s="103">
        <v>6.1279999999999998E-3</v>
      </c>
      <c r="H5502" s="103">
        <v>8.9929999999999993E-3</v>
      </c>
      <c r="I5502" s="103">
        <v>1.1637E-2</v>
      </c>
      <c r="J5502" s="103">
        <v>1.3324000000000001E-2</v>
      </c>
      <c r="K5502" s="103">
        <v>1.4106E-2</v>
      </c>
      <c r="L5502" s="94"/>
    </row>
    <row r="5503" spans="4:12" ht="15.75" customHeight="1" x14ac:dyDescent="0.25">
      <c r="D5503" s="33"/>
      <c r="E5503" s="33"/>
      <c r="F5503" s="81">
        <v>44547</v>
      </c>
      <c r="G5503" s="103">
        <v>6.3759999999999997E-3</v>
      </c>
      <c r="H5503" s="103">
        <v>9.1760000000000001E-3</v>
      </c>
      <c r="I5503" s="103">
        <v>1.1749000000000001E-2</v>
      </c>
      <c r="J5503" s="103">
        <v>1.3322000000000001E-2</v>
      </c>
      <c r="K5503" s="103">
        <v>1.4020999999999999E-2</v>
      </c>
      <c r="L5503" s="94"/>
    </row>
    <row r="5504" spans="4:12" ht="15.75" customHeight="1" x14ac:dyDescent="0.25">
      <c r="D5504" s="33"/>
      <c r="E5504" s="33"/>
      <c r="F5504" s="81">
        <v>44550</v>
      </c>
      <c r="G5504" s="103">
        <v>6.3170000000000006E-3</v>
      </c>
      <c r="H5504" s="103">
        <v>9.0949999999999989E-3</v>
      </c>
      <c r="I5504" s="103">
        <v>1.1668000000000001E-2</v>
      </c>
      <c r="J5504" s="103">
        <v>1.3368E-2</v>
      </c>
      <c r="K5504" s="103">
        <v>1.4225000000000002E-2</v>
      </c>
      <c r="L5504" s="94"/>
    </row>
    <row r="5505" spans="4:12" ht="15.75" customHeight="1" x14ac:dyDescent="0.25">
      <c r="D5505" s="33"/>
      <c r="E5505" s="33"/>
      <c r="F5505" s="81">
        <v>44551</v>
      </c>
      <c r="G5505" s="103">
        <v>6.6649999999999999E-3</v>
      </c>
      <c r="H5505" s="103">
        <v>9.4399999999999987E-3</v>
      </c>
      <c r="I5505" s="103">
        <v>1.2156E-2</v>
      </c>
      <c r="J5505" s="103">
        <v>1.3838999999999999E-2</v>
      </c>
      <c r="K5505" s="103">
        <v>1.4617E-2</v>
      </c>
      <c r="L5505" s="94"/>
    </row>
    <row r="5506" spans="4:12" ht="15.75" customHeight="1" x14ac:dyDescent="0.25">
      <c r="D5506" s="33"/>
      <c r="E5506" s="33"/>
      <c r="F5506" s="81">
        <v>44552</v>
      </c>
      <c r="G5506" s="103">
        <v>6.6059999999999999E-3</v>
      </c>
      <c r="H5506" s="103">
        <v>9.4399999999999987E-3</v>
      </c>
      <c r="I5506" s="103">
        <v>1.2156E-2</v>
      </c>
      <c r="J5506" s="103">
        <v>1.3814999999999999E-2</v>
      </c>
      <c r="K5506" s="103">
        <v>1.4515E-2</v>
      </c>
      <c r="L5506" s="94"/>
    </row>
    <row r="5507" spans="4:12" ht="15.75" customHeight="1" x14ac:dyDescent="0.25">
      <c r="D5507" s="33"/>
      <c r="E5507" s="33"/>
      <c r="F5507" s="81">
        <v>44553</v>
      </c>
      <c r="G5507" s="103">
        <v>6.8810000000000008E-3</v>
      </c>
      <c r="H5507" s="103">
        <v>9.6779999999999991E-3</v>
      </c>
      <c r="I5507" s="103">
        <v>1.2417000000000001E-2</v>
      </c>
      <c r="J5507" s="103">
        <v>1.4119999999999999E-2</v>
      </c>
      <c r="K5507" s="103">
        <v>1.4926999999999999E-2</v>
      </c>
      <c r="L5507" s="94"/>
    </row>
    <row r="5508" spans="4:12" ht="15.75" customHeight="1" x14ac:dyDescent="0.25">
      <c r="D5508" s="33"/>
      <c r="E5508" s="33"/>
      <c r="F5508" s="81">
        <v>44557</v>
      </c>
      <c r="G5508" s="103">
        <v>6.9870000000000002E-3</v>
      </c>
      <c r="H5508" s="103">
        <v>9.7579999999999993E-3</v>
      </c>
      <c r="I5508" s="103">
        <v>1.2466999999999999E-2</v>
      </c>
      <c r="J5508" s="103">
        <v>1.4049000000000001E-2</v>
      </c>
      <c r="K5508" s="103">
        <v>1.4756E-2</v>
      </c>
      <c r="L5508" s="94"/>
    </row>
    <row r="5509" spans="4:12" ht="15.75" customHeight="1" x14ac:dyDescent="0.25">
      <c r="D5509" s="33"/>
      <c r="E5509" s="33"/>
      <c r="F5509" s="81">
        <v>44558</v>
      </c>
      <c r="G5509" s="103">
        <v>7.4999999999999997E-3</v>
      </c>
      <c r="H5509" s="103">
        <v>9.7310000000000001E-3</v>
      </c>
      <c r="I5509" s="103">
        <v>1.2450000000000001E-2</v>
      </c>
      <c r="J5509" s="103">
        <v>1.4049000000000001E-2</v>
      </c>
      <c r="K5509" s="103">
        <v>1.4806999999999999E-2</v>
      </c>
      <c r="L5509" s="94"/>
    </row>
    <row r="5510" spans="4:12" ht="15.75" customHeight="1" x14ac:dyDescent="0.25">
      <c r="D5510" s="33"/>
      <c r="E5510" s="33"/>
      <c r="F5510" s="81">
        <v>44559</v>
      </c>
      <c r="G5510" s="103">
        <v>7.4609999999999998E-3</v>
      </c>
      <c r="H5510" s="103">
        <v>9.8390000000000005E-3</v>
      </c>
      <c r="I5510" s="103">
        <v>1.2969E-2</v>
      </c>
      <c r="J5510" s="103">
        <v>1.4617999999999999E-2</v>
      </c>
      <c r="K5510" s="103">
        <v>1.5496000000000001E-2</v>
      </c>
      <c r="L5510" s="94"/>
    </row>
    <row r="5511" spans="4:12" ht="15.75" customHeight="1" x14ac:dyDescent="0.25">
      <c r="D5511" s="33"/>
      <c r="E5511" s="33"/>
      <c r="F5511" s="81">
        <v>44560</v>
      </c>
      <c r="G5511" s="103">
        <v>7.2440000000000004E-3</v>
      </c>
      <c r="H5511" s="103">
        <v>9.5160000000000002E-3</v>
      </c>
      <c r="I5511" s="103">
        <v>1.2629E-2</v>
      </c>
      <c r="J5511" s="103">
        <v>1.4315E-2</v>
      </c>
      <c r="K5511" s="103">
        <v>1.5082999999999999E-2</v>
      </c>
      <c r="L5511" s="94"/>
    </row>
    <row r="5512" spans="4:12" ht="15.75" customHeight="1" x14ac:dyDescent="0.25">
      <c r="D5512" s="33"/>
      <c r="E5512" s="33"/>
      <c r="F5512" s="81">
        <v>44561</v>
      </c>
      <c r="G5512" s="103">
        <v>7.3219999999999995E-3</v>
      </c>
      <c r="H5512" s="103">
        <v>9.5689999999999994E-3</v>
      </c>
      <c r="I5512" s="103">
        <v>1.2629999999999999E-2</v>
      </c>
      <c r="J5512" s="103">
        <v>1.4362999999999999E-2</v>
      </c>
      <c r="K5512" s="103">
        <v>1.5101E-2</v>
      </c>
      <c r="L5512" s="94"/>
    </row>
    <row r="5513" spans="4:12" ht="15.75" customHeight="1" x14ac:dyDescent="0.25">
      <c r="D5513" s="33"/>
      <c r="E5513" s="33"/>
      <c r="F5513" s="81">
        <v>44564</v>
      </c>
      <c r="G5513" s="103">
        <v>7.6780000000000008E-3</v>
      </c>
      <c r="H5513" s="103">
        <v>1.0161999999999999E-2</v>
      </c>
      <c r="I5513" s="103">
        <v>1.3540000000000002E-2</v>
      </c>
      <c r="J5513" s="103">
        <v>1.5478E-2</v>
      </c>
      <c r="K5513" s="103">
        <v>1.6279999999999999E-2</v>
      </c>
      <c r="L5513" s="94"/>
    </row>
    <row r="5514" spans="4:12" ht="15.75" customHeight="1" x14ac:dyDescent="0.25">
      <c r="D5514" s="33"/>
      <c r="E5514" s="33"/>
      <c r="F5514" s="81">
        <v>44565</v>
      </c>
      <c r="G5514" s="103">
        <v>7.5989999999999999E-3</v>
      </c>
      <c r="H5514" s="103">
        <v>1.0135E-2</v>
      </c>
      <c r="I5514" s="103">
        <v>1.3573E-2</v>
      </c>
      <c r="J5514" s="103">
        <v>1.5598000000000001E-2</v>
      </c>
      <c r="K5514" s="103">
        <v>1.6473000000000002E-2</v>
      </c>
      <c r="L5514" s="94"/>
    </row>
    <row r="5515" spans="4:12" ht="15.75" customHeight="1" x14ac:dyDescent="0.25">
      <c r="D5515" s="33"/>
      <c r="E5515" s="33"/>
      <c r="F5515" s="81">
        <v>44566</v>
      </c>
      <c r="G5515" s="103">
        <v>8.2559999999999995E-3</v>
      </c>
      <c r="H5515" s="103">
        <v>1.0839000000000001E-2</v>
      </c>
      <c r="I5515" s="103">
        <v>1.4293E-2</v>
      </c>
      <c r="J5515" s="103">
        <v>1.6268000000000001E-2</v>
      </c>
      <c r="K5515" s="103">
        <v>1.7052000000000001E-2</v>
      </c>
      <c r="L5515" s="94"/>
    </row>
    <row r="5516" spans="4:12" ht="15.75" customHeight="1" x14ac:dyDescent="0.25">
      <c r="D5516" s="33"/>
      <c r="E5516" s="33"/>
      <c r="F5516" s="81">
        <v>44567</v>
      </c>
      <c r="G5516" s="103">
        <v>8.6560000000000005E-3</v>
      </c>
      <c r="H5516" s="103">
        <v>1.1328E-2</v>
      </c>
      <c r="I5516" s="103">
        <v>1.4686999999999999E-2</v>
      </c>
      <c r="J5516" s="103">
        <v>1.6558E-2</v>
      </c>
      <c r="K5516" s="103">
        <v>1.7211000000000001E-2</v>
      </c>
      <c r="L5516" s="94"/>
    </row>
    <row r="5517" spans="4:12" ht="15.75" customHeight="1" x14ac:dyDescent="0.25">
      <c r="D5517" s="33"/>
      <c r="E5517" s="33"/>
      <c r="F5517" s="81">
        <v>44568</v>
      </c>
      <c r="G5517" s="103">
        <v>8.6210000000000002E-3</v>
      </c>
      <c r="H5517" s="103">
        <v>1.1523E-2</v>
      </c>
      <c r="I5517" s="103">
        <v>1.4986999999999999E-2</v>
      </c>
      <c r="J5517" s="103">
        <v>1.6898E-2</v>
      </c>
      <c r="K5517" s="103">
        <v>1.762E-2</v>
      </c>
      <c r="L5517" s="94"/>
    </row>
    <row r="5518" spans="4:12" ht="15.75" customHeight="1" x14ac:dyDescent="0.25">
      <c r="D5518" s="33"/>
      <c r="E5518" s="33"/>
      <c r="F5518" s="81">
        <v>44571</v>
      </c>
      <c r="G5518" s="103">
        <v>8.9440000000000006E-3</v>
      </c>
      <c r="H5518" s="103">
        <v>1.1852E-2</v>
      </c>
      <c r="I5518" s="103">
        <v>1.5186E-2</v>
      </c>
      <c r="J5518" s="103">
        <v>1.6996000000000001E-2</v>
      </c>
      <c r="K5518" s="103">
        <v>1.7603000000000001E-2</v>
      </c>
      <c r="L5518" s="94"/>
    </row>
    <row r="5519" spans="4:12" ht="15.75" customHeight="1" x14ac:dyDescent="0.25">
      <c r="D5519" s="33"/>
      <c r="E5519" s="33"/>
      <c r="F5519" s="81">
        <v>44572</v>
      </c>
      <c r="G5519" s="103">
        <v>8.8249999999999995E-3</v>
      </c>
      <c r="H5519" s="103">
        <v>1.1744000000000001E-2</v>
      </c>
      <c r="I5519" s="103">
        <v>1.4990000000000002E-2</v>
      </c>
      <c r="J5519" s="103">
        <v>1.678E-2</v>
      </c>
      <c r="K5519" s="103">
        <v>1.7357000000000001E-2</v>
      </c>
      <c r="L5519" s="94"/>
    </row>
    <row r="5520" spans="4:12" ht="15.75" customHeight="1" x14ac:dyDescent="0.25">
      <c r="D5520" s="33"/>
      <c r="E5520" s="33"/>
      <c r="F5520" s="81">
        <v>44573</v>
      </c>
      <c r="G5520" s="103">
        <v>9.189000000000001E-3</v>
      </c>
      <c r="H5520" s="103">
        <v>1.2317E-2</v>
      </c>
      <c r="I5520" s="103">
        <v>1.5188999999999999E-2</v>
      </c>
      <c r="J5520" s="103">
        <v>1.6877E-2</v>
      </c>
      <c r="K5520" s="103">
        <v>1.7427999999999999E-2</v>
      </c>
      <c r="L5520" s="94"/>
    </row>
    <row r="5521" spans="4:14" ht="15.75" customHeight="1" x14ac:dyDescent="0.25">
      <c r="D5521" s="33"/>
      <c r="E5521" s="33"/>
      <c r="F5521" s="81">
        <v>44574</v>
      </c>
      <c r="G5521" s="103">
        <v>8.9289999999999994E-3</v>
      </c>
      <c r="H5521" s="103">
        <v>1.1942999999999999E-2</v>
      </c>
      <c r="I5521" s="103">
        <v>1.4728000000000002E-2</v>
      </c>
      <c r="J5521" s="103">
        <v>1.6420000000000001E-2</v>
      </c>
      <c r="K5521" s="103">
        <v>1.7041000000000001E-2</v>
      </c>
      <c r="L5521" s="94"/>
    </row>
    <row r="5522" spans="4:14" ht="15.75" customHeight="1" x14ac:dyDescent="0.25">
      <c r="D5522" s="33"/>
      <c r="E5522" s="33"/>
      <c r="F5522" s="81">
        <v>44575</v>
      </c>
      <c r="G5522" s="103">
        <v>9.6679999999999995E-3</v>
      </c>
      <c r="H5522" s="103">
        <v>1.2664999999999999E-2</v>
      </c>
      <c r="I5522" s="103">
        <v>1.5577000000000001E-2</v>
      </c>
      <c r="J5522" s="103">
        <v>1.7271000000000002E-2</v>
      </c>
      <c r="K5522" s="103">
        <v>1.7840999999999999E-2</v>
      </c>
      <c r="L5522" s="94"/>
    </row>
    <row r="5523" spans="4:14" ht="15.75" customHeight="1" x14ac:dyDescent="0.25">
      <c r="D5523" s="33"/>
      <c r="E5523" s="33"/>
      <c r="F5523" s="81">
        <v>44579</v>
      </c>
      <c r="G5523" s="103">
        <v>1.0425E-2</v>
      </c>
      <c r="H5523" s="103">
        <v>1.3578E-2</v>
      </c>
      <c r="I5523" s="103">
        <v>1.6577999999999999E-2</v>
      </c>
      <c r="J5523" s="103">
        <v>1.8270999999999999E-2</v>
      </c>
      <c r="K5523" s="103">
        <v>1.8734999999999998E-2</v>
      </c>
      <c r="L5523" s="94"/>
    </row>
    <row r="5524" spans="4:14" ht="15.75" customHeight="1" x14ac:dyDescent="0.25">
      <c r="D5524" s="33"/>
      <c r="E5524" s="33"/>
      <c r="F5524" s="81">
        <v>44580</v>
      </c>
      <c r="G5524" s="103">
        <v>1.0572E-2</v>
      </c>
      <c r="H5524" s="103">
        <v>1.3634E-2</v>
      </c>
      <c r="I5524" s="103">
        <v>1.6479999999999998E-2</v>
      </c>
      <c r="J5524" s="103">
        <v>1.8175E-2</v>
      </c>
      <c r="K5524" s="103">
        <v>1.8645999999999999E-2</v>
      </c>
      <c r="L5524" s="94"/>
    </row>
    <row r="5525" spans="4:14" ht="15.75" customHeight="1" x14ac:dyDescent="0.25">
      <c r="D5525" s="33"/>
      <c r="E5525" s="33"/>
      <c r="F5525" s="81">
        <v>44581</v>
      </c>
      <c r="G5525" s="103">
        <v>1.0248999999999999E-2</v>
      </c>
      <c r="H5525" s="103">
        <v>1.3098E-2</v>
      </c>
      <c r="I5525" s="103">
        <v>1.5865000000000001E-2</v>
      </c>
      <c r="J5525" s="103">
        <v>1.7493999999999999E-2</v>
      </c>
      <c r="K5525" s="103">
        <v>1.804E-2</v>
      </c>
      <c r="L5525" s="94"/>
    </row>
    <row r="5526" spans="4:14" ht="15.75" customHeight="1" x14ac:dyDescent="0.25">
      <c r="D5526" s="33"/>
      <c r="E5526" s="33"/>
      <c r="F5526" s="81">
        <v>44582</v>
      </c>
      <c r="G5526" s="103">
        <v>1.0014E-2</v>
      </c>
      <c r="H5526" s="103">
        <v>1.2861000000000001E-2</v>
      </c>
      <c r="I5526" s="103">
        <v>1.5571E-2</v>
      </c>
      <c r="J5526" s="103">
        <v>1.7108999999999999E-2</v>
      </c>
      <c r="K5526" s="103">
        <v>1.7580999999999999E-2</v>
      </c>
      <c r="L5526" s="94"/>
    </row>
    <row r="5527" spans="4:14" ht="15.75" customHeight="1" x14ac:dyDescent="0.25">
      <c r="D5527" s="33"/>
      <c r="E5527" s="33"/>
      <c r="F5527" s="81">
        <v>44585</v>
      </c>
      <c r="G5527" s="103">
        <v>9.7099999999999999E-3</v>
      </c>
      <c r="H5527" s="103">
        <v>1.2565999999999999E-2</v>
      </c>
      <c r="I5527" s="103">
        <v>1.5472E-2</v>
      </c>
      <c r="J5527" s="103">
        <v>1.7159000000000001E-2</v>
      </c>
      <c r="K5527" s="103">
        <v>1.7706E-2</v>
      </c>
      <c r="L5527" s="94"/>
      <c r="M5527" s="38"/>
      <c r="N5527" s="38"/>
    </row>
    <row r="5528" spans="4:14" ht="15.75" customHeight="1" x14ac:dyDescent="0.25">
      <c r="D5528" s="33"/>
      <c r="E5528" s="33"/>
      <c r="F5528" s="81">
        <v>44586</v>
      </c>
      <c r="G5528" s="103">
        <v>1.0174000000000001E-2</v>
      </c>
      <c r="H5528" s="103">
        <v>1.2648E-2</v>
      </c>
      <c r="I5528" s="103">
        <v>1.5541000000000001E-2</v>
      </c>
      <c r="J5528" s="103">
        <v>1.7159999999999998E-2</v>
      </c>
      <c r="K5528" s="103">
        <v>1.7689E-2</v>
      </c>
      <c r="L5528" s="94"/>
    </row>
    <row r="5529" spans="4:14" ht="15.75" customHeight="1" x14ac:dyDescent="0.25">
      <c r="D5529" s="33"/>
      <c r="E5529" s="33"/>
      <c r="F5529" s="81">
        <v>44587</v>
      </c>
      <c r="G5529" s="103">
        <v>1.1504E-2</v>
      </c>
      <c r="H5529" s="103">
        <v>1.4001E-2</v>
      </c>
      <c r="I5529" s="103">
        <v>1.6843999999999998E-2</v>
      </c>
      <c r="J5529" s="103">
        <v>1.8260000000000002E-2</v>
      </c>
      <c r="K5529" s="103">
        <v>1.8637000000000001E-2</v>
      </c>
      <c r="L5529" s="94"/>
    </row>
    <row r="5530" spans="4:14" ht="15.75" customHeight="1" x14ac:dyDescent="0.25">
      <c r="D5530" s="33"/>
      <c r="E5530" s="33"/>
      <c r="F5530" s="81">
        <v>44588</v>
      </c>
      <c r="G5530" s="103">
        <v>1.1881999999999998E-2</v>
      </c>
      <c r="H5530" s="103">
        <v>1.4194E-2</v>
      </c>
      <c r="I5530" s="103">
        <v>1.6583000000000001E-2</v>
      </c>
      <c r="J5530" s="103">
        <v>1.7698999999999999E-2</v>
      </c>
      <c r="K5530" s="103">
        <v>1.7994E-2</v>
      </c>
      <c r="L5530" s="94"/>
    </row>
    <row r="5531" spans="4:14" ht="15.75" customHeight="1" x14ac:dyDescent="0.25">
      <c r="D5531" s="33"/>
      <c r="E5531" s="33"/>
      <c r="F5531" s="81">
        <v>44589</v>
      </c>
      <c r="G5531" s="103">
        <v>1.1623000000000001E-2</v>
      </c>
      <c r="H5531" s="103">
        <v>1.3738999999999999E-2</v>
      </c>
      <c r="I5531" s="103">
        <v>1.6126999999999999E-2</v>
      </c>
      <c r="J5531" s="103">
        <v>1.7357000000000001E-2</v>
      </c>
      <c r="K5531" s="103">
        <v>1.7694000000000001E-2</v>
      </c>
      <c r="L5531" s="94"/>
      <c r="N5531" s="39"/>
    </row>
    <row r="5532" spans="4:14" ht="15.75" customHeight="1" x14ac:dyDescent="0.25">
      <c r="D5532" s="33"/>
      <c r="E5532" s="33"/>
      <c r="F5532" s="81">
        <v>44592</v>
      </c>
      <c r="G5532" s="103">
        <v>1.1787000000000001E-2</v>
      </c>
      <c r="H5532" s="103">
        <v>1.3769E-2</v>
      </c>
      <c r="I5532" s="103">
        <v>1.6094000000000001E-2</v>
      </c>
      <c r="J5532" s="103">
        <v>1.7381000000000001E-2</v>
      </c>
      <c r="K5532" s="103">
        <v>1.7766999999999998E-2</v>
      </c>
      <c r="L5532" s="94"/>
    </row>
    <row r="5533" spans="4:14" ht="15.75" customHeight="1" x14ac:dyDescent="0.25">
      <c r="D5533" s="33"/>
      <c r="E5533" s="33"/>
      <c r="F5533" s="81">
        <v>44593</v>
      </c>
      <c r="G5533" s="103">
        <v>1.1651E-2</v>
      </c>
      <c r="H5533" s="103">
        <v>1.3771E-2</v>
      </c>
      <c r="I5533" s="103">
        <v>1.6177E-2</v>
      </c>
      <c r="J5533" s="103">
        <v>1.7523999999999998E-2</v>
      </c>
      <c r="K5533" s="103">
        <v>1.7875000000000002E-2</v>
      </c>
      <c r="L5533" s="94"/>
    </row>
    <row r="5534" spans="4:14" ht="15.75" customHeight="1" x14ac:dyDescent="0.25">
      <c r="D5534" s="33"/>
      <c r="E5534" s="33"/>
      <c r="F5534" s="81">
        <v>44594</v>
      </c>
      <c r="G5534" s="103">
        <v>1.1535E-2</v>
      </c>
      <c r="H5534" s="103">
        <v>1.3691E-2</v>
      </c>
      <c r="I5534" s="103">
        <v>1.6079E-2</v>
      </c>
      <c r="J5534" s="103">
        <v>1.7381000000000001E-2</v>
      </c>
      <c r="K5534" s="103">
        <v>1.7750999999999999E-2</v>
      </c>
      <c r="L5534" s="94"/>
    </row>
    <row r="5535" spans="4:14" ht="15.75" customHeight="1" x14ac:dyDescent="0.25">
      <c r="D5535" s="33"/>
      <c r="E5535" s="33"/>
      <c r="F5535" s="81">
        <v>44595</v>
      </c>
      <c r="G5535" s="103">
        <v>1.1958999999999999E-2</v>
      </c>
      <c r="H5535" s="103">
        <v>1.4212000000000001E-2</v>
      </c>
      <c r="I5535" s="103">
        <v>1.6704E-2</v>
      </c>
      <c r="J5535" s="103">
        <v>1.7978000000000001E-2</v>
      </c>
      <c r="K5535" s="103">
        <v>1.8305999999999999E-2</v>
      </c>
      <c r="L5535" s="94"/>
    </row>
    <row r="5536" spans="4:14" ht="15.75" customHeight="1" x14ac:dyDescent="0.25">
      <c r="D5536" s="33"/>
      <c r="E5536" s="33"/>
      <c r="F5536" s="81">
        <v>44596</v>
      </c>
      <c r="G5536" s="103">
        <v>1.3099000000000001E-2</v>
      </c>
      <c r="H5536" s="103">
        <v>1.5346E-2</v>
      </c>
      <c r="I5536" s="103">
        <v>1.7682E-2</v>
      </c>
      <c r="J5536" s="103">
        <v>1.8818999999999999E-2</v>
      </c>
      <c r="K5536" s="103">
        <v>1.9085000000000001E-2</v>
      </c>
      <c r="L5536" s="94"/>
    </row>
    <row r="5537" spans="4:12" ht="15.75" customHeight="1" x14ac:dyDescent="0.25">
      <c r="D5537" s="33"/>
      <c r="E5537" s="33"/>
      <c r="F5537" s="81">
        <v>44599</v>
      </c>
      <c r="G5537" s="103">
        <v>1.2903E-2</v>
      </c>
      <c r="H5537" s="103">
        <v>1.5266999999999999E-2</v>
      </c>
      <c r="I5537" s="103">
        <v>1.7649999999999999E-2</v>
      </c>
      <c r="J5537" s="103">
        <v>1.8867999999999999E-2</v>
      </c>
      <c r="K5537" s="103">
        <v>1.9158999999999999E-2</v>
      </c>
      <c r="L5537" s="94"/>
    </row>
    <row r="5538" spans="4:12" ht="15.75" customHeight="1" x14ac:dyDescent="0.25">
      <c r="D5538" s="33"/>
      <c r="E5538" s="33"/>
      <c r="F5538" s="81">
        <v>44600</v>
      </c>
      <c r="G5538" s="103">
        <v>1.3413999999999999E-2</v>
      </c>
      <c r="H5538" s="103">
        <v>1.5795E-2</v>
      </c>
      <c r="I5538" s="103">
        <v>1.8166999999999999E-2</v>
      </c>
      <c r="J5538" s="103">
        <v>1.9352000000000001E-2</v>
      </c>
      <c r="K5538" s="103">
        <v>1.9632E-2</v>
      </c>
      <c r="L5538" s="94"/>
    </row>
    <row r="5539" spans="4:12" ht="15.75" customHeight="1" x14ac:dyDescent="0.25">
      <c r="D5539" s="33"/>
      <c r="E5539" s="33"/>
      <c r="F5539" s="81">
        <v>44601</v>
      </c>
      <c r="G5539" s="103">
        <v>1.3644E-2</v>
      </c>
      <c r="H5539" s="103">
        <v>1.6286000000000002E-2</v>
      </c>
      <c r="I5539" s="103">
        <v>1.8168E-2</v>
      </c>
      <c r="J5539" s="103">
        <v>1.9182999999999999E-2</v>
      </c>
      <c r="K5539" s="103">
        <v>1.9415000000000002E-2</v>
      </c>
      <c r="L5539" s="94"/>
    </row>
    <row r="5540" spans="4:12" ht="15.75" customHeight="1" x14ac:dyDescent="0.25">
      <c r="D5540" s="33"/>
      <c r="E5540" s="33"/>
      <c r="F5540" s="81">
        <v>44602</v>
      </c>
      <c r="G5540" s="103">
        <v>1.5786000000000001E-2</v>
      </c>
      <c r="H5540" s="103">
        <v>1.8171E-2</v>
      </c>
      <c r="I5540" s="103">
        <v>1.9507E-2</v>
      </c>
      <c r="J5540" s="103">
        <v>2.0301999999999997E-2</v>
      </c>
      <c r="K5540" s="103">
        <v>2.0294E-2</v>
      </c>
      <c r="L5540" s="94"/>
    </row>
    <row r="5541" spans="4:12" ht="15.75" customHeight="1" x14ac:dyDescent="0.25">
      <c r="D5541" s="33"/>
      <c r="E5541" s="33"/>
      <c r="F5541" s="81">
        <v>44603</v>
      </c>
      <c r="G5541" s="103">
        <v>1.4997E-2</v>
      </c>
      <c r="H5541" s="103">
        <v>1.7254000000000002E-2</v>
      </c>
      <c r="I5541" s="103">
        <v>1.8541999999999999E-2</v>
      </c>
      <c r="J5541" s="103">
        <v>1.9355000000000001E-2</v>
      </c>
      <c r="K5541" s="103">
        <v>1.9370999999999999E-2</v>
      </c>
      <c r="L5541" s="94"/>
    </row>
    <row r="5542" spans="4:12" ht="15.75" customHeight="1" x14ac:dyDescent="0.25">
      <c r="D5542" s="33"/>
      <c r="E5542" s="33"/>
      <c r="F5542" s="81">
        <v>44606</v>
      </c>
      <c r="G5542" s="103">
        <v>1.5744000000000001E-2</v>
      </c>
      <c r="H5542" s="103">
        <v>1.7982000000000001E-2</v>
      </c>
      <c r="I5542" s="103">
        <v>1.9113999999999999E-2</v>
      </c>
      <c r="J5542" s="103">
        <v>1.9891000000000002E-2</v>
      </c>
      <c r="K5542" s="103">
        <v>1.9875E-2</v>
      </c>
      <c r="L5542" s="94"/>
    </row>
    <row r="5543" spans="4:12" ht="15.75" customHeight="1" x14ac:dyDescent="0.25">
      <c r="D5543" s="33"/>
      <c r="E5543" s="33"/>
      <c r="F5543" s="81">
        <v>44607</v>
      </c>
      <c r="G5543" s="103">
        <v>1.5774E-2</v>
      </c>
      <c r="H5543" s="103">
        <v>1.8038999999999999E-2</v>
      </c>
      <c r="I5543" s="103">
        <v>1.9400999999999998E-2</v>
      </c>
      <c r="J5543" s="103">
        <v>2.0306999999999999E-2</v>
      </c>
      <c r="K5543" s="103">
        <v>2.0434000000000001E-2</v>
      </c>
      <c r="L5543" s="94"/>
    </row>
    <row r="5544" spans="4:12" ht="15.75" customHeight="1" x14ac:dyDescent="0.25">
      <c r="D5544" s="33"/>
      <c r="E5544" s="33"/>
      <c r="F5544" s="81">
        <v>44608</v>
      </c>
      <c r="G5544" s="103">
        <v>1.5207999999999999E-2</v>
      </c>
      <c r="H5544" s="103">
        <v>1.7582E-2</v>
      </c>
      <c r="I5544" s="103">
        <v>1.9185000000000001E-2</v>
      </c>
      <c r="J5544" s="103">
        <v>2.0186000000000003E-2</v>
      </c>
      <c r="K5544" s="103">
        <v>2.0381999999999997E-2</v>
      </c>
      <c r="L5544" s="94"/>
    </row>
    <row r="5545" spans="4:12" ht="15.75" customHeight="1" x14ac:dyDescent="0.25">
      <c r="D5545" s="33"/>
      <c r="E5545" s="33"/>
      <c r="F5545" s="81">
        <v>44609</v>
      </c>
      <c r="G5545" s="103">
        <v>1.4662E-2</v>
      </c>
      <c r="H5545" s="103">
        <v>1.6936E-2</v>
      </c>
      <c r="I5545" s="103">
        <v>1.8399000000000002E-2</v>
      </c>
      <c r="J5545" s="103">
        <v>1.9358E-2</v>
      </c>
      <c r="K5545" s="103">
        <v>1.9615E-2</v>
      </c>
      <c r="L5545" s="94"/>
    </row>
    <row r="5546" spans="4:12" ht="15.75" customHeight="1" x14ac:dyDescent="0.25">
      <c r="D5546" s="33"/>
      <c r="E5546" s="33"/>
      <c r="F5546" s="81">
        <v>44610</v>
      </c>
      <c r="G5546" s="103">
        <v>1.4654E-2</v>
      </c>
      <c r="H5546" s="103">
        <v>1.6753000000000001E-2</v>
      </c>
      <c r="I5546" s="103">
        <v>1.8204999999999999E-2</v>
      </c>
      <c r="J5546" s="103">
        <v>1.9116999999999999E-2</v>
      </c>
      <c r="K5546" s="103">
        <v>1.9286000000000001E-2</v>
      </c>
      <c r="L5546" s="94"/>
    </row>
    <row r="5547" spans="4:12" ht="15.75" customHeight="1" x14ac:dyDescent="0.25">
      <c r="D5547" s="33"/>
      <c r="E5547" s="33"/>
      <c r="F5547" s="81">
        <v>44614</v>
      </c>
      <c r="G5547" s="103">
        <v>1.5491E-2</v>
      </c>
      <c r="H5547" s="103">
        <v>1.7486999999999999E-2</v>
      </c>
      <c r="I5547" s="103">
        <v>1.8626E-2</v>
      </c>
      <c r="J5547" s="103">
        <v>1.9337E-2</v>
      </c>
      <c r="K5547" s="103">
        <v>1.9390000000000001E-2</v>
      </c>
      <c r="L5547" s="94"/>
    </row>
    <row r="5548" spans="4:12" ht="15.75" customHeight="1" x14ac:dyDescent="0.25">
      <c r="D5548" s="33"/>
      <c r="E5548" s="33"/>
      <c r="F5548" s="81">
        <v>44615</v>
      </c>
      <c r="G5548" s="103">
        <v>1.6015999999999999E-2</v>
      </c>
      <c r="H5548" s="103">
        <v>1.7816000000000002E-2</v>
      </c>
      <c r="I5548" s="103">
        <v>1.9032E-2</v>
      </c>
      <c r="J5548" s="103">
        <v>1.9800999999999999E-2</v>
      </c>
      <c r="K5548" s="103">
        <v>1.9911999999999999E-2</v>
      </c>
      <c r="L5548" s="94"/>
    </row>
    <row r="5549" spans="4:12" ht="15.75" customHeight="1" x14ac:dyDescent="0.25">
      <c r="D5549" s="33"/>
      <c r="E5549" s="33"/>
      <c r="F5549" s="81">
        <v>44616</v>
      </c>
      <c r="G5549" s="103">
        <v>1.5797000000000002E-2</v>
      </c>
      <c r="H5549" s="103">
        <v>1.7545999999999999E-2</v>
      </c>
      <c r="I5549" s="103">
        <v>1.8619E-2</v>
      </c>
      <c r="J5549" s="103">
        <v>1.9459999999999998E-2</v>
      </c>
      <c r="K5549" s="103">
        <v>1.9633000000000001E-2</v>
      </c>
      <c r="L5549" s="94"/>
    </row>
    <row r="5550" spans="4:12" ht="15.75" customHeight="1" x14ac:dyDescent="0.25">
      <c r="D5550" s="33"/>
      <c r="E5550" s="33"/>
      <c r="F5550" s="81">
        <v>44617</v>
      </c>
      <c r="G5550" s="103">
        <v>1.5697000000000003E-2</v>
      </c>
      <c r="H5550" s="103">
        <v>1.7606999999999998E-2</v>
      </c>
      <c r="I5550" s="103">
        <v>1.8651000000000001E-2</v>
      </c>
      <c r="J5550" s="103">
        <v>1.9494000000000001E-2</v>
      </c>
      <c r="K5550" s="103">
        <v>1.9616999999999999E-2</v>
      </c>
      <c r="L5550" s="94"/>
    </row>
    <row r="5551" spans="4:12" ht="15.75" customHeight="1" x14ac:dyDescent="0.25">
      <c r="D5551" s="33"/>
      <c r="E5551" s="33"/>
      <c r="F5551" s="81">
        <v>44620</v>
      </c>
      <c r="G5551" s="103">
        <v>1.4322999999999999E-2</v>
      </c>
      <c r="H5551" s="103">
        <v>1.6220000000000002E-2</v>
      </c>
      <c r="I5551" s="103">
        <v>1.7177000000000001E-2</v>
      </c>
      <c r="J5551" s="103">
        <v>1.8058000000000001E-2</v>
      </c>
      <c r="K5551" s="103">
        <v>1.8249999999999999E-2</v>
      </c>
      <c r="L5551" s="94"/>
    </row>
    <row r="5552" spans="4:12" ht="15.75" customHeight="1" x14ac:dyDescent="0.25">
      <c r="D5552" s="33"/>
      <c r="E5552" s="33"/>
      <c r="F5552" s="81">
        <v>44621</v>
      </c>
      <c r="G5552" s="103">
        <v>1.3407000000000001E-2</v>
      </c>
      <c r="H5552" s="103">
        <v>1.5081000000000001E-2</v>
      </c>
      <c r="I5552" s="103">
        <v>1.5939999999999999E-2</v>
      </c>
      <c r="J5552" s="103">
        <v>1.6823999999999999E-2</v>
      </c>
      <c r="K5552" s="103">
        <v>1.7274999999999999E-2</v>
      </c>
      <c r="L5552" s="94"/>
    </row>
    <row r="5553" spans="4:12" ht="15.75" customHeight="1" x14ac:dyDescent="0.25">
      <c r="D5553" s="33"/>
      <c r="E5553" s="33"/>
      <c r="F5553" s="81">
        <v>44622</v>
      </c>
      <c r="G5553" s="103">
        <v>1.512E-2</v>
      </c>
      <c r="H5553" s="103">
        <v>1.6767000000000001E-2</v>
      </c>
      <c r="I5553" s="103">
        <v>1.7552000000000002E-2</v>
      </c>
      <c r="J5553" s="103">
        <v>1.8415000000000001E-2</v>
      </c>
      <c r="K5553" s="103">
        <v>1.8766999999999999E-2</v>
      </c>
      <c r="L5553" s="94"/>
    </row>
    <row r="5554" spans="4:12" ht="15.75" customHeight="1" x14ac:dyDescent="0.25">
      <c r="D5554" s="33"/>
      <c r="E5554" s="33"/>
      <c r="F5554" s="81">
        <v>44623</v>
      </c>
      <c r="G5554" s="103">
        <v>1.5300000000000001E-2</v>
      </c>
      <c r="H5554" s="103">
        <v>1.6822999999999998E-2</v>
      </c>
      <c r="I5554" s="103">
        <v>1.7322000000000001E-2</v>
      </c>
      <c r="J5554" s="103">
        <v>1.8033E-2</v>
      </c>
      <c r="K5554" s="103">
        <v>1.8405000000000001E-2</v>
      </c>
      <c r="L5554" s="94"/>
    </row>
    <row r="5555" spans="4:12" ht="15.75" customHeight="1" x14ac:dyDescent="0.25">
      <c r="D5555" s="33"/>
      <c r="E5555" s="33"/>
      <c r="F5555" s="81">
        <v>44624</v>
      </c>
      <c r="G5555" s="103">
        <v>1.4759E-2</v>
      </c>
      <c r="H5555" s="103">
        <v>1.6062E-2</v>
      </c>
      <c r="I5555" s="103">
        <v>1.6372000000000001E-2</v>
      </c>
      <c r="J5555" s="103">
        <v>1.6938999999999999E-2</v>
      </c>
      <c r="K5555" s="103">
        <v>1.7306999999999999E-2</v>
      </c>
      <c r="L5555" s="94"/>
    </row>
    <row r="5556" spans="4:12" ht="15.75" customHeight="1" x14ac:dyDescent="0.25">
      <c r="D5556" s="33"/>
      <c r="E5556" s="33"/>
      <c r="F5556" s="81">
        <v>44627</v>
      </c>
      <c r="G5556" s="103">
        <v>1.5502999999999999E-2</v>
      </c>
      <c r="H5556" s="103">
        <v>1.6802999999999998E-2</v>
      </c>
      <c r="I5556" s="103">
        <v>1.704E-2</v>
      </c>
      <c r="J5556" s="103">
        <v>1.7532000000000002E-2</v>
      </c>
      <c r="K5556" s="103">
        <v>1.7734E-2</v>
      </c>
      <c r="L5556" s="94"/>
    </row>
    <row r="5557" spans="4:12" ht="15.75" customHeight="1" x14ac:dyDescent="0.25">
      <c r="D5557" s="33"/>
      <c r="E5557" s="33"/>
      <c r="F5557" s="81">
        <v>44628</v>
      </c>
      <c r="G5557" s="103">
        <v>1.5987000000000001E-2</v>
      </c>
      <c r="H5557" s="103">
        <v>1.7462999999999999E-2</v>
      </c>
      <c r="I5557" s="103">
        <v>1.7760999999999999E-2</v>
      </c>
      <c r="J5557" s="103">
        <v>1.8293999999999998E-2</v>
      </c>
      <c r="K5557" s="103">
        <v>1.8456E-2</v>
      </c>
      <c r="L5557" s="94"/>
    </row>
    <row r="5558" spans="4:12" ht="15.75" customHeight="1" x14ac:dyDescent="0.25">
      <c r="D5558" s="33"/>
      <c r="E5558" s="33"/>
      <c r="F5558" s="81">
        <v>44629</v>
      </c>
      <c r="G5558" s="103">
        <v>1.6798E-2</v>
      </c>
      <c r="H5558" s="103">
        <v>1.8494999999999998E-2</v>
      </c>
      <c r="I5558" s="103">
        <v>1.8783000000000001E-2</v>
      </c>
      <c r="J5558" s="103">
        <v>1.9303000000000001E-2</v>
      </c>
      <c r="K5558" s="103">
        <v>1.9531E-2</v>
      </c>
      <c r="L5558" s="94"/>
    </row>
    <row r="5559" spans="4:12" ht="15.75" customHeight="1" x14ac:dyDescent="0.25">
      <c r="D5559" s="33"/>
      <c r="E5559" s="33"/>
      <c r="F5559" s="81">
        <v>44630</v>
      </c>
      <c r="G5559" s="103">
        <v>1.6962999999999999E-2</v>
      </c>
      <c r="H5559" s="103">
        <v>1.8790999999999999E-2</v>
      </c>
      <c r="I5559" s="103">
        <v>1.9230000000000001E-2</v>
      </c>
      <c r="J5559" s="103">
        <v>1.9835000000000002E-2</v>
      </c>
      <c r="K5559" s="103">
        <v>1.9864E-2</v>
      </c>
      <c r="L5559" s="94"/>
    </row>
    <row r="5560" spans="4:12" ht="15.75" customHeight="1" x14ac:dyDescent="0.25">
      <c r="D5560" s="33"/>
      <c r="E5560" s="33"/>
      <c r="F5560" s="81">
        <v>44631</v>
      </c>
      <c r="G5560" s="103">
        <v>1.7479999999999999E-2</v>
      </c>
      <c r="H5560" s="103">
        <v>1.9196000000000001E-2</v>
      </c>
      <c r="I5560" s="103">
        <v>1.9462999999999998E-2</v>
      </c>
      <c r="J5560" s="103">
        <v>1.9956999999999999E-2</v>
      </c>
      <c r="K5560" s="103">
        <v>1.9917000000000001E-2</v>
      </c>
      <c r="L5560" s="94"/>
    </row>
    <row r="5561" spans="4:12" ht="15.75" customHeight="1" x14ac:dyDescent="0.25">
      <c r="D5561" s="33"/>
      <c r="E5561" s="33"/>
      <c r="F5561" s="81">
        <v>44634</v>
      </c>
      <c r="G5561" s="103">
        <v>1.8609000000000001E-2</v>
      </c>
      <c r="H5561" s="103">
        <v>2.0468E-2</v>
      </c>
      <c r="I5561" s="103">
        <v>2.0899000000000001E-2</v>
      </c>
      <c r="J5561" s="103">
        <v>2.147E-2</v>
      </c>
      <c r="K5561" s="103">
        <v>2.1330000000000002E-2</v>
      </c>
      <c r="L5561" s="94"/>
    </row>
    <row r="5562" spans="4:12" ht="15.75" customHeight="1" x14ac:dyDescent="0.25">
      <c r="D5562" s="33"/>
      <c r="E5562" s="33"/>
      <c r="F5562" s="81">
        <v>44635</v>
      </c>
      <c r="G5562" s="103">
        <v>1.8491E-2</v>
      </c>
      <c r="H5562" s="103">
        <v>2.0471E-2</v>
      </c>
      <c r="I5562" s="103">
        <v>2.1051E-2</v>
      </c>
      <c r="J5562" s="103">
        <v>2.1568999999999998E-2</v>
      </c>
      <c r="K5562" s="103">
        <v>2.1436999999999998E-2</v>
      </c>
      <c r="L5562" s="94"/>
    </row>
    <row r="5563" spans="4:12" ht="15.75" customHeight="1" x14ac:dyDescent="0.25">
      <c r="D5563" s="33"/>
      <c r="E5563" s="33"/>
      <c r="F5563" s="81">
        <v>44636</v>
      </c>
      <c r="G5563" s="103">
        <v>1.9379E-2</v>
      </c>
      <c r="H5563" s="103">
        <v>2.1398E-2</v>
      </c>
      <c r="I5563" s="103">
        <v>2.181E-2</v>
      </c>
      <c r="J5563" s="103">
        <v>2.2161E-2</v>
      </c>
      <c r="K5563" s="103">
        <v>2.1848999999999997E-2</v>
      </c>
      <c r="L5563" s="94"/>
    </row>
    <row r="5564" spans="4:12" ht="15.75" customHeight="1" x14ac:dyDescent="0.25">
      <c r="D5564" s="33"/>
      <c r="E5564" s="33"/>
      <c r="F5564" s="81">
        <v>44637</v>
      </c>
      <c r="G5564" s="103">
        <v>1.9137999999999999E-2</v>
      </c>
      <c r="H5564" s="103">
        <v>2.1128999999999998E-2</v>
      </c>
      <c r="I5564" s="103">
        <v>2.1440000000000001E-2</v>
      </c>
      <c r="J5564" s="103">
        <v>2.1890999999999997E-2</v>
      </c>
      <c r="K5564" s="103">
        <v>2.1706E-2</v>
      </c>
      <c r="L5564" s="94"/>
    </row>
    <row r="5565" spans="4:12" ht="15.75" customHeight="1" x14ac:dyDescent="0.25">
      <c r="D5565" s="33"/>
      <c r="E5565" s="33"/>
      <c r="F5565" s="81">
        <v>44638</v>
      </c>
      <c r="G5565" s="103">
        <v>1.9362000000000001E-2</v>
      </c>
      <c r="H5565" s="103">
        <v>2.1384E-2</v>
      </c>
      <c r="I5565" s="103">
        <v>2.1427999999999999E-2</v>
      </c>
      <c r="J5565" s="103">
        <v>2.1747000000000002E-2</v>
      </c>
      <c r="K5565" s="103">
        <v>2.1493999999999999E-2</v>
      </c>
      <c r="L5565" s="94"/>
    </row>
    <row r="5566" spans="4:12" ht="15.75" customHeight="1" x14ac:dyDescent="0.25">
      <c r="D5566" s="33"/>
      <c r="E5566" s="33"/>
      <c r="F5566" s="81">
        <v>44641</v>
      </c>
      <c r="G5566" s="103">
        <v>2.1152999999999998E-2</v>
      </c>
      <c r="H5566" s="103">
        <v>2.3199999999999998E-2</v>
      </c>
      <c r="I5566" s="103">
        <v>2.3209E-2</v>
      </c>
      <c r="J5566" s="103">
        <v>2.3384000000000002E-2</v>
      </c>
      <c r="K5566" s="103">
        <v>2.2896E-2</v>
      </c>
      <c r="L5566" s="94"/>
    </row>
    <row r="5567" spans="4:12" ht="15.75" customHeight="1" x14ac:dyDescent="0.25">
      <c r="D5567" s="33"/>
      <c r="E5567" s="33"/>
      <c r="F5567" s="81">
        <v>44642</v>
      </c>
      <c r="G5567" s="103">
        <v>2.1641000000000001E-2</v>
      </c>
      <c r="H5567" s="103">
        <v>2.3812000000000003E-2</v>
      </c>
      <c r="I5567" s="103">
        <v>2.3996E-2</v>
      </c>
      <c r="J5567" s="103">
        <v>2.4260999999999998E-2</v>
      </c>
      <c r="K5567" s="103">
        <v>2.3824999999999999E-2</v>
      </c>
      <c r="L5567" s="94"/>
    </row>
    <row r="5568" spans="4:12" ht="15.75" customHeight="1" x14ac:dyDescent="0.25">
      <c r="D5568" s="33"/>
      <c r="E5568" s="33"/>
      <c r="F5568" s="81">
        <v>44643</v>
      </c>
      <c r="G5568" s="103">
        <v>2.0960999999999997E-2</v>
      </c>
      <c r="H5568" s="103">
        <v>2.3071999999999999E-2</v>
      </c>
      <c r="I5568" s="103">
        <v>2.3178999999999998E-2</v>
      </c>
      <c r="J5568" s="103">
        <v>2.3412000000000002E-2</v>
      </c>
      <c r="K5568" s="103">
        <v>2.2917E-2</v>
      </c>
      <c r="L5568" s="94"/>
    </row>
    <row r="5569" spans="4:12" ht="15.75" customHeight="1" x14ac:dyDescent="0.25">
      <c r="D5569" s="33"/>
      <c r="E5569" s="33"/>
      <c r="F5569" s="81">
        <v>44644</v>
      </c>
      <c r="G5569" s="103">
        <v>2.1387E-2</v>
      </c>
      <c r="H5569" s="103">
        <v>2.3713000000000001E-2</v>
      </c>
      <c r="I5569" s="103">
        <v>2.3984999999999999E-2</v>
      </c>
      <c r="J5569" s="103">
        <v>2.4239999999999998E-2</v>
      </c>
      <c r="K5569" s="103">
        <v>2.3717999999999999E-2</v>
      </c>
      <c r="L5569" s="94"/>
    </row>
    <row r="5570" spans="4:12" ht="15.75" customHeight="1" x14ac:dyDescent="0.25">
      <c r="D5570" s="33"/>
      <c r="E5570" s="33"/>
      <c r="F5570" s="81">
        <v>44645</v>
      </c>
      <c r="G5570" s="103">
        <v>2.2696000000000001E-2</v>
      </c>
      <c r="H5570" s="103">
        <v>2.5035999999999999E-2</v>
      </c>
      <c r="I5570" s="103">
        <v>2.5455999999999999E-2</v>
      </c>
      <c r="J5570" s="103">
        <v>2.5509E-2</v>
      </c>
      <c r="K5570" s="103">
        <v>2.4731E-2</v>
      </c>
      <c r="L5570" s="94"/>
    </row>
    <row r="5571" spans="4:12" ht="15.75" customHeight="1" x14ac:dyDescent="0.25">
      <c r="D5571" s="33"/>
      <c r="E5571" s="33"/>
      <c r="F5571" s="81">
        <v>44648</v>
      </c>
      <c r="G5571" s="103">
        <v>2.3277000000000003E-2</v>
      </c>
      <c r="H5571" s="103">
        <v>2.5655999999999998E-2</v>
      </c>
      <c r="I5571" s="103">
        <v>2.5564E-2</v>
      </c>
      <c r="J5571" s="103">
        <v>2.5485999999999998E-2</v>
      </c>
      <c r="K5571" s="103">
        <v>2.4584999999999999E-2</v>
      </c>
      <c r="L5571" s="94"/>
    </row>
    <row r="5572" spans="4:12" ht="15.75" customHeight="1" x14ac:dyDescent="0.25">
      <c r="D5572" s="33"/>
      <c r="E5572" s="33"/>
      <c r="F5572" s="81">
        <v>44649</v>
      </c>
      <c r="G5572" s="103">
        <v>2.3645999999999997E-2</v>
      </c>
      <c r="H5572" s="103">
        <v>2.5495999999999998E-2</v>
      </c>
      <c r="I5572" s="103">
        <v>2.4982999999999998E-2</v>
      </c>
      <c r="J5572" s="103">
        <v>2.4804E-2</v>
      </c>
      <c r="K5572" s="103">
        <v>2.3944E-2</v>
      </c>
      <c r="L5572" s="94"/>
    </row>
    <row r="5573" spans="4:12" ht="15.75" customHeight="1" x14ac:dyDescent="0.25">
      <c r="D5573" s="33"/>
      <c r="E5573" s="33"/>
      <c r="F5573" s="81">
        <v>44650</v>
      </c>
      <c r="G5573" s="103">
        <v>2.3062999999999997E-2</v>
      </c>
      <c r="H5573" s="103">
        <v>2.4832E-2</v>
      </c>
      <c r="I5573" s="103">
        <v>2.4382000000000001E-2</v>
      </c>
      <c r="J5573" s="103">
        <v>2.4263E-2</v>
      </c>
      <c r="K5573" s="103">
        <v>2.3488000000000002E-2</v>
      </c>
      <c r="L5573" s="94"/>
    </row>
    <row r="5574" spans="4:12" ht="15.75" customHeight="1" x14ac:dyDescent="0.25">
      <c r="D5574" s="33"/>
      <c r="E5574" s="33"/>
      <c r="F5574" s="81">
        <v>44651</v>
      </c>
      <c r="G5574" s="103">
        <v>2.3344999999999998E-2</v>
      </c>
      <c r="H5574" s="103">
        <v>2.5118000000000001E-2</v>
      </c>
      <c r="I5574" s="103">
        <v>2.4599000000000003E-2</v>
      </c>
      <c r="J5574" s="103">
        <v>2.4287E-2</v>
      </c>
      <c r="K5574" s="103">
        <v>2.3380000000000001E-2</v>
      </c>
      <c r="L5574" s="94"/>
    </row>
    <row r="5575" spans="4:12" ht="15.75" customHeight="1" x14ac:dyDescent="0.25">
      <c r="D5575" s="33"/>
      <c r="E5575" s="33"/>
      <c r="F5575" s="81">
        <v>44652</v>
      </c>
      <c r="G5575" s="103">
        <v>2.4563999999999999E-2</v>
      </c>
      <c r="H5575" s="103">
        <v>2.6318999999999999E-2</v>
      </c>
      <c r="I5575" s="103">
        <v>2.5586999999999999E-2</v>
      </c>
      <c r="J5575" s="103">
        <v>2.4975000000000001E-2</v>
      </c>
      <c r="K5575" s="103">
        <v>2.3821999999999999E-2</v>
      </c>
      <c r="L5575" s="94"/>
    </row>
    <row r="5576" spans="4:12" ht="15.75" customHeight="1" x14ac:dyDescent="0.25">
      <c r="D5576" s="33"/>
      <c r="E5576" s="33"/>
      <c r="F5576" s="81">
        <v>44655</v>
      </c>
      <c r="G5576" s="103">
        <v>2.4220999999999999E-2</v>
      </c>
      <c r="H5576" s="103">
        <v>2.6017000000000002E-2</v>
      </c>
      <c r="I5576" s="103">
        <v>2.5503000000000001E-2</v>
      </c>
      <c r="J5576" s="103">
        <v>2.5000000000000001E-2</v>
      </c>
      <c r="K5576" s="103">
        <v>2.3950999999999997E-2</v>
      </c>
      <c r="L5576" s="94"/>
    </row>
    <row r="5577" spans="4:12" ht="15.75" customHeight="1" x14ac:dyDescent="0.25">
      <c r="D5577" s="33"/>
      <c r="E5577" s="33"/>
      <c r="F5577" s="81">
        <v>44656</v>
      </c>
      <c r="G5577" s="103">
        <v>2.5139000000000002E-2</v>
      </c>
      <c r="H5577" s="103">
        <v>2.7040000000000002E-2</v>
      </c>
      <c r="I5577" s="103">
        <v>2.6955E-2</v>
      </c>
      <c r="J5577" s="103">
        <v>2.6585999999999999E-2</v>
      </c>
      <c r="K5577" s="103">
        <v>2.5468999999999999E-2</v>
      </c>
      <c r="L5577" s="94"/>
    </row>
    <row r="5578" spans="4:12" ht="15.75" customHeight="1" x14ac:dyDescent="0.25">
      <c r="D5578" s="33"/>
      <c r="E5578" s="33"/>
      <c r="F5578" s="81">
        <v>44657</v>
      </c>
      <c r="G5578" s="103">
        <v>2.4714E-2</v>
      </c>
      <c r="H5578" s="103">
        <v>2.6539999999999998E-2</v>
      </c>
      <c r="I5578" s="103">
        <v>2.682E-2</v>
      </c>
      <c r="J5578" s="103">
        <v>2.6810999999999998E-2</v>
      </c>
      <c r="K5578" s="103">
        <v>2.5975000000000002E-2</v>
      </c>
      <c r="L5578" s="94"/>
    </row>
    <row r="5579" spans="4:12" ht="15.75" customHeight="1" x14ac:dyDescent="0.25">
      <c r="D5579" s="33"/>
      <c r="E5579" s="33"/>
      <c r="F5579" s="81">
        <v>44658</v>
      </c>
      <c r="G5579" s="103">
        <v>2.4594999999999999E-2</v>
      </c>
      <c r="H5579" s="103">
        <v>2.6605E-2</v>
      </c>
      <c r="I5579" s="103">
        <v>2.7075999999999999E-2</v>
      </c>
      <c r="J5579" s="103">
        <v>2.7313E-2</v>
      </c>
      <c r="K5579" s="103">
        <v>2.6578000000000001E-2</v>
      </c>
      <c r="L5579" s="94"/>
    </row>
    <row r="5580" spans="4:12" ht="15.75" customHeight="1" x14ac:dyDescent="0.25">
      <c r="D5580" s="33"/>
      <c r="E5580" s="33"/>
      <c r="F5580" s="81">
        <v>44659</v>
      </c>
      <c r="G5580" s="103">
        <v>2.5114999999999998E-2</v>
      </c>
      <c r="H5580" s="103">
        <v>2.7254E-2</v>
      </c>
      <c r="I5580" s="103">
        <v>2.7538E-2</v>
      </c>
      <c r="J5580" s="103">
        <v>2.7718E-2</v>
      </c>
      <c r="K5580" s="103">
        <v>2.7000000000000003E-2</v>
      </c>
      <c r="L5580" s="94"/>
    </row>
    <row r="5581" spans="4:12" ht="15.75" customHeight="1" x14ac:dyDescent="0.25">
      <c r="D5581" s="33"/>
      <c r="E5581" s="33"/>
      <c r="F5581" s="81">
        <v>44662</v>
      </c>
      <c r="G5581" s="103">
        <v>2.4975000000000001E-2</v>
      </c>
      <c r="H5581" s="103">
        <v>2.7205E-2</v>
      </c>
      <c r="I5581" s="103">
        <v>2.7881E-2</v>
      </c>
      <c r="J5581" s="103">
        <v>2.8351000000000001E-2</v>
      </c>
      <c r="K5581" s="103">
        <v>2.7800999999999999E-2</v>
      </c>
      <c r="L5581" s="94"/>
    </row>
    <row r="5582" spans="4:12" ht="15.75" customHeight="1" x14ac:dyDescent="0.25">
      <c r="D5582" s="33"/>
      <c r="E5582" s="33"/>
      <c r="F5582" s="81">
        <v>44663</v>
      </c>
      <c r="G5582" s="103">
        <v>2.4054000000000002E-2</v>
      </c>
      <c r="H5582" s="103">
        <v>2.6221999999999999E-2</v>
      </c>
      <c r="I5582" s="103">
        <v>2.6892999999999997E-2</v>
      </c>
      <c r="J5582" s="103">
        <v>2.7418999999999999E-2</v>
      </c>
      <c r="K5582" s="103">
        <v>2.7212999999999998E-2</v>
      </c>
      <c r="L5582" s="94"/>
    </row>
    <row r="5583" spans="4:12" ht="15.75" customHeight="1" x14ac:dyDescent="0.25">
      <c r="D5583" s="33"/>
      <c r="E5583" s="33"/>
      <c r="F5583" s="81">
        <v>44664</v>
      </c>
      <c r="G5583" s="103">
        <v>2.3481000000000002E-2</v>
      </c>
      <c r="H5583" s="103">
        <v>2.5649000000000002E-2</v>
      </c>
      <c r="I5583" s="103">
        <v>2.6520000000000002E-2</v>
      </c>
      <c r="J5583" s="103">
        <v>2.7044000000000002E-2</v>
      </c>
      <c r="K5583" s="103">
        <v>2.6987000000000001E-2</v>
      </c>
      <c r="L5583" s="94"/>
    </row>
    <row r="5584" spans="4:12" ht="15.75" customHeight="1" x14ac:dyDescent="0.25">
      <c r="D5584" s="33"/>
      <c r="E5584" s="33"/>
      <c r="F5584" s="81">
        <v>44665</v>
      </c>
      <c r="G5584" s="103">
        <v>2.4538999999999998E-2</v>
      </c>
      <c r="H5584" s="103">
        <v>2.6796E-2</v>
      </c>
      <c r="I5584" s="103">
        <v>2.7871999999999997E-2</v>
      </c>
      <c r="J5584" s="103">
        <v>2.8386000000000002E-2</v>
      </c>
      <c r="K5584" s="103">
        <v>2.8275000000000002E-2</v>
      </c>
      <c r="L5584" s="94"/>
    </row>
    <row r="5585" spans="4:12" ht="15.75" customHeight="1" x14ac:dyDescent="0.25">
      <c r="D5585" s="33"/>
      <c r="E5585" s="33"/>
      <c r="F5585" s="81">
        <v>44669</v>
      </c>
      <c r="G5585" s="103">
        <v>2.4479999999999998E-2</v>
      </c>
      <c r="H5585" s="103">
        <v>2.6741999999999998E-2</v>
      </c>
      <c r="I5585" s="103">
        <v>2.7890000000000002E-2</v>
      </c>
      <c r="J5585" s="103">
        <v>2.8538999999999998E-2</v>
      </c>
      <c r="K5585" s="103">
        <v>2.8527E-2</v>
      </c>
      <c r="L5585" s="94"/>
    </row>
    <row r="5586" spans="4:12" ht="15.75" customHeight="1" x14ac:dyDescent="0.25">
      <c r="D5586" s="33"/>
      <c r="E5586" s="33"/>
      <c r="F5586" s="81">
        <v>44670</v>
      </c>
      <c r="G5586" s="103">
        <v>2.5915000000000001E-2</v>
      </c>
      <c r="H5586" s="103">
        <v>2.8199000000000002E-2</v>
      </c>
      <c r="I5586" s="103">
        <v>2.9165E-2</v>
      </c>
      <c r="J5586" s="103">
        <v>2.9586000000000001E-2</v>
      </c>
      <c r="K5586" s="103">
        <v>2.9361000000000002E-2</v>
      </c>
      <c r="L5586" s="94"/>
    </row>
    <row r="5587" spans="4:12" ht="15.75" customHeight="1" x14ac:dyDescent="0.25">
      <c r="D5587" s="33"/>
      <c r="E5587" s="33"/>
      <c r="F5587" s="81">
        <v>44671</v>
      </c>
      <c r="G5587" s="103">
        <v>2.5752999999999998E-2</v>
      </c>
      <c r="H5587" s="103">
        <v>2.7841999999999999E-2</v>
      </c>
      <c r="I5587" s="103">
        <v>2.8614999999999998E-2</v>
      </c>
      <c r="J5587" s="103">
        <v>2.8746000000000001E-2</v>
      </c>
      <c r="K5587" s="103">
        <v>2.8319999999999998E-2</v>
      </c>
      <c r="L5587" s="94"/>
    </row>
    <row r="5588" spans="4:12" ht="15.75" customHeight="1" x14ac:dyDescent="0.25">
      <c r="D5588" s="33"/>
      <c r="E5588" s="33"/>
      <c r="F5588" s="81">
        <v>44672</v>
      </c>
      <c r="G5588" s="103">
        <v>2.6821999999999999E-2</v>
      </c>
      <c r="H5588" s="103">
        <v>2.8864999999999998E-2</v>
      </c>
      <c r="I5588" s="103">
        <v>2.9741E-2</v>
      </c>
      <c r="J5588" s="103">
        <v>2.9744000000000003E-2</v>
      </c>
      <c r="K5588" s="103">
        <v>2.9094999999999999E-2</v>
      </c>
      <c r="L5588" s="94"/>
    </row>
    <row r="5589" spans="4:12" ht="15.75" customHeight="1" x14ac:dyDescent="0.25">
      <c r="D5589" s="33"/>
      <c r="E5589" s="33"/>
      <c r="F5589" s="81">
        <v>44673</v>
      </c>
      <c r="G5589" s="103">
        <v>2.6671999999999998E-2</v>
      </c>
      <c r="H5589" s="103">
        <v>2.8538999999999998E-2</v>
      </c>
      <c r="I5589" s="103">
        <v>2.9314E-2</v>
      </c>
      <c r="J5589" s="103">
        <v>2.9468000000000001E-2</v>
      </c>
      <c r="K5589" s="103">
        <v>2.8986999999999999E-2</v>
      </c>
      <c r="L5589" s="94"/>
    </row>
    <row r="5590" spans="4:12" ht="15.75" customHeight="1" x14ac:dyDescent="0.25">
      <c r="D5590" s="33"/>
      <c r="E5590" s="33"/>
      <c r="F5590" s="81">
        <v>44676</v>
      </c>
      <c r="G5590" s="103">
        <v>2.6257000000000003E-2</v>
      </c>
      <c r="H5590" s="103">
        <v>2.8069999999999998E-2</v>
      </c>
      <c r="I5590" s="103">
        <v>2.8590000000000001E-2</v>
      </c>
      <c r="J5590" s="103">
        <v>2.8627E-2</v>
      </c>
      <c r="K5590" s="103">
        <v>2.8197999999999997E-2</v>
      </c>
      <c r="L5590" s="94"/>
    </row>
    <row r="5591" spans="4:12" ht="15.75" customHeight="1" x14ac:dyDescent="0.25">
      <c r="D5591" s="33"/>
      <c r="E5591" s="33"/>
      <c r="F5591" s="81">
        <v>44677</v>
      </c>
      <c r="G5591" s="103">
        <v>2.4773E-2</v>
      </c>
      <c r="H5591" s="103">
        <v>2.6551000000000002E-2</v>
      </c>
      <c r="I5591" s="103">
        <v>2.7334999999999998E-2</v>
      </c>
      <c r="J5591" s="103">
        <v>2.7462E-2</v>
      </c>
      <c r="K5591" s="103">
        <v>2.7205E-2</v>
      </c>
      <c r="L5591" s="94"/>
    </row>
    <row r="5592" spans="4:12" ht="15.75" customHeight="1" x14ac:dyDescent="0.25">
      <c r="D5592" s="33"/>
      <c r="E5592" s="33"/>
      <c r="F5592" s="81">
        <v>44678</v>
      </c>
      <c r="G5592" s="103">
        <v>2.5910000000000002E-2</v>
      </c>
      <c r="H5592" s="103">
        <v>2.7519000000000002E-2</v>
      </c>
      <c r="I5592" s="103">
        <v>2.8300000000000002E-2</v>
      </c>
      <c r="J5592" s="103">
        <v>2.8555000000000001E-2</v>
      </c>
      <c r="K5592" s="103">
        <v>2.8317999999999999E-2</v>
      </c>
      <c r="L5592" s="94"/>
    </row>
    <row r="5593" spans="4:12" ht="15.75" customHeight="1" x14ac:dyDescent="0.25">
      <c r="D5593" s="33"/>
      <c r="E5593" s="33"/>
      <c r="F5593" s="81">
        <v>44679</v>
      </c>
      <c r="G5593" s="103">
        <v>2.6173000000000002E-2</v>
      </c>
      <c r="H5593" s="103">
        <v>2.7740999999999998E-2</v>
      </c>
      <c r="I5593" s="103">
        <v>2.8395E-2</v>
      </c>
      <c r="J5593" s="103">
        <v>2.8582E-2</v>
      </c>
      <c r="K5593" s="103">
        <v>2.8223999999999999E-2</v>
      </c>
      <c r="L5593" s="94"/>
    </row>
    <row r="5594" spans="4:12" ht="15.75" customHeight="1" x14ac:dyDescent="0.25">
      <c r="D5594" s="33"/>
      <c r="E5594" s="33"/>
      <c r="F5594" s="81">
        <v>44680</v>
      </c>
      <c r="G5594" s="103">
        <v>2.7146E-2</v>
      </c>
      <c r="H5594" s="103">
        <v>2.8858999999999999E-2</v>
      </c>
      <c r="I5594" s="103">
        <v>2.9548999999999999E-2</v>
      </c>
      <c r="J5594" s="103">
        <v>2.9771000000000002E-2</v>
      </c>
      <c r="K5594" s="103">
        <v>2.9336000000000001E-2</v>
      </c>
      <c r="L5594" s="94"/>
    </row>
    <row r="5595" spans="4:12" ht="15.75" customHeight="1" x14ac:dyDescent="0.25">
      <c r="D5595" s="33"/>
      <c r="E5595" s="33"/>
      <c r="F5595" s="81">
        <v>44683</v>
      </c>
      <c r="G5595" s="103">
        <v>2.7311999999999999E-2</v>
      </c>
      <c r="H5595" s="103">
        <v>2.9336000000000001E-2</v>
      </c>
      <c r="I5595" s="103">
        <v>3.0045000000000002E-2</v>
      </c>
      <c r="J5595" s="103">
        <v>3.0297999999999999E-2</v>
      </c>
      <c r="K5595" s="103">
        <v>2.9807E-2</v>
      </c>
      <c r="L5595" s="94"/>
    </row>
    <row r="5596" spans="4:12" ht="15.75" customHeight="1" x14ac:dyDescent="0.25">
      <c r="D5596" s="33"/>
      <c r="E5596" s="33"/>
      <c r="F5596" s="81">
        <v>44684</v>
      </c>
      <c r="G5596" s="103">
        <v>2.7824000000000002E-2</v>
      </c>
      <c r="H5596" s="103">
        <v>2.9674999999999997E-2</v>
      </c>
      <c r="I5596" s="103">
        <v>3.0217000000000001E-2</v>
      </c>
      <c r="J5596" s="103">
        <v>3.0398999999999999E-2</v>
      </c>
      <c r="K5596" s="103">
        <v>2.9712000000000002E-2</v>
      </c>
      <c r="L5596" s="94"/>
    </row>
    <row r="5597" spans="4:12" ht="15.75" customHeight="1" x14ac:dyDescent="0.25">
      <c r="D5597" s="33"/>
      <c r="E5597" s="33"/>
      <c r="F5597" s="81">
        <v>44685</v>
      </c>
      <c r="G5597" s="103">
        <v>2.6421E-2</v>
      </c>
      <c r="H5597" s="103">
        <v>2.8222999999999998E-2</v>
      </c>
      <c r="I5597" s="103">
        <v>2.9125999999999999E-2</v>
      </c>
      <c r="J5597" s="103">
        <v>2.9622000000000002E-2</v>
      </c>
      <c r="K5597" s="103">
        <v>2.9344000000000002E-2</v>
      </c>
      <c r="L5597" s="94"/>
    </row>
    <row r="5598" spans="4:12" ht="15.75" customHeight="1" x14ac:dyDescent="0.25">
      <c r="D5598" s="33"/>
      <c r="E5598" s="33"/>
      <c r="F5598" s="81">
        <v>44686</v>
      </c>
      <c r="G5598" s="103">
        <v>2.7033999999999999E-2</v>
      </c>
      <c r="H5598" s="103">
        <v>2.9091999999999996E-2</v>
      </c>
      <c r="I5598" s="103">
        <v>3.0083000000000002E-2</v>
      </c>
      <c r="J5598" s="103">
        <v>3.0601E-2</v>
      </c>
      <c r="K5598" s="103">
        <v>3.0365000000000003E-2</v>
      </c>
      <c r="L5598" s="94"/>
    </row>
    <row r="5599" spans="4:12" ht="15.75" customHeight="1" x14ac:dyDescent="0.25">
      <c r="D5599" s="33"/>
      <c r="E5599" s="33"/>
      <c r="F5599" s="81">
        <v>44687</v>
      </c>
      <c r="G5599" s="103">
        <v>2.7307999999999999E-2</v>
      </c>
      <c r="H5599" s="103">
        <v>2.9576999999999999E-2</v>
      </c>
      <c r="I5599" s="103">
        <v>3.0773000000000002E-2</v>
      </c>
      <c r="J5599" s="103">
        <v>3.1461999999999997E-2</v>
      </c>
      <c r="K5599" s="103">
        <v>3.1265000000000001E-2</v>
      </c>
      <c r="L5599" s="94"/>
    </row>
    <row r="5600" spans="4:12" ht="15.75" customHeight="1" x14ac:dyDescent="0.25">
      <c r="D5600" s="33"/>
      <c r="E5600" s="33"/>
      <c r="F5600" s="81">
        <v>44690</v>
      </c>
      <c r="G5600" s="103">
        <v>2.5937999999999999E-2</v>
      </c>
      <c r="H5600" s="103">
        <v>2.8119000000000002E-2</v>
      </c>
      <c r="I5600" s="103">
        <v>2.9470999999999997E-2</v>
      </c>
      <c r="J5600" s="103">
        <v>3.0351E-2</v>
      </c>
      <c r="K5600" s="103">
        <v>3.0337999999999997E-2</v>
      </c>
      <c r="L5600" s="94"/>
    </row>
    <row r="5601" spans="4:12" ht="15.75" customHeight="1" x14ac:dyDescent="0.25">
      <c r="D5601" s="33"/>
      <c r="E5601" s="33"/>
      <c r="F5601" s="81">
        <v>44691</v>
      </c>
      <c r="G5601" s="103">
        <v>2.6124000000000001E-2</v>
      </c>
      <c r="H5601" s="103">
        <v>2.7980000000000001E-2</v>
      </c>
      <c r="I5601" s="103">
        <v>2.9148E-2</v>
      </c>
      <c r="J5601" s="103">
        <v>2.9923999999999999E-2</v>
      </c>
      <c r="K5601" s="103">
        <v>2.9908000000000001E-2</v>
      </c>
      <c r="L5601" s="94"/>
    </row>
    <row r="5602" spans="4:12" ht="15.75" customHeight="1" x14ac:dyDescent="0.25">
      <c r="D5602" s="33"/>
      <c r="E5602" s="33"/>
      <c r="F5602" s="81">
        <v>44692</v>
      </c>
      <c r="G5602" s="103">
        <v>2.6371000000000002E-2</v>
      </c>
      <c r="H5602" s="103">
        <v>2.8265999999999999E-2</v>
      </c>
      <c r="I5602" s="103">
        <v>2.8961000000000001E-2</v>
      </c>
      <c r="J5602" s="103">
        <v>2.9422999999999998E-2</v>
      </c>
      <c r="K5602" s="103">
        <v>2.9207E-2</v>
      </c>
      <c r="L5602" s="94"/>
    </row>
    <row r="5603" spans="4:12" ht="15.75" customHeight="1" x14ac:dyDescent="0.25">
      <c r="D5603" s="33"/>
      <c r="E5603" s="33"/>
      <c r="F5603" s="81">
        <v>44693</v>
      </c>
      <c r="G5603" s="103">
        <v>2.5592E-2</v>
      </c>
      <c r="H5603" s="103">
        <v>2.75E-2</v>
      </c>
      <c r="I5603" s="103">
        <v>2.8212000000000001E-2</v>
      </c>
      <c r="J5603" s="103">
        <v>2.8724E-2</v>
      </c>
      <c r="K5603" s="103">
        <v>2.8479000000000001E-2</v>
      </c>
      <c r="L5603" s="94"/>
    </row>
    <row r="5604" spans="4:12" ht="15.75" customHeight="1" x14ac:dyDescent="0.25">
      <c r="D5604" s="33"/>
      <c r="E5604" s="33"/>
      <c r="F5604" s="81">
        <v>44694</v>
      </c>
      <c r="G5604" s="103">
        <v>2.5779999999999997E-2</v>
      </c>
      <c r="H5604" s="103">
        <v>2.7746E-2</v>
      </c>
      <c r="I5604" s="103">
        <v>2.8656000000000001E-2</v>
      </c>
      <c r="J5604" s="103">
        <v>2.9272999999999997E-2</v>
      </c>
      <c r="K5604" s="103">
        <v>2.9184999999999999E-2</v>
      </c>
      <c r="L5604" s="94"/>
    </row>
    <row r="5605" spans="4:12" ht="15.75" customHeight="1" x14ac:dyDescent="0.25">
      <c r="D5605" s="33"/>
      <c r="E5605" s="33"/>
      <c r="F5605" s="81">
        <v>44697</v>
      </c>
      <c r="G5605" s="103">
        <v>2.5697999999999999E-2</v>
      </c>
      <c r="H5605" s="103">
        <v>2.75E-2</v>
      </c>
      <c r="I5605" s="103">
        <v>2.8264000000000001E-2</v>
      </c>
      <c r="J5605" s="103">
        <v>2.8873000000000003E-2</v>
      </c>
      <c r="K5605" s="103">
        <v>2.8822E-2</v>
      </c>
      <c r="L5605" s="94"/>
    </row>
    <row r="5606" spans="4:12" ht="15.75" customHeight="1" x14ac:dyDescent="0.25">
      <c r="D5606" s="33"/>
      <c r="E5606" s="33"/>
      <c r="F5606" s="81">
        <v>44698</v>
      </c>
      <c r="G5606" s="103">
        <v>2.7002999999999999E-2</v>
      </c>
      <c r="H5606" s="103">
        <v>2.8927000000000001E-2</v>
      </c>
      <c r="I5606" s="103">
        <v>2.9633E-2</v>
      </c>
      <c r="J5606" s="103">
        <v>3.0103000000000001E-2</v>
      </c>
      <c r="K5606" s="103">
        <v>2.9860000000000001E-2</v>
      </c>
      <c r="L5606" s="94"/>
    </row>
    <row r="5607" spans="4:12" ht="15.75" customHeight="1" x14ac:dyDescent="0.25">
      <c r="D5607" s="33"/>
      <c r="E5607" s="33"/>
      <c r="F5607" s="81">
        <v>44699</v>
      </c>
      <c r="G5607" s="103">
        <v>2.6693999999999999E-2</v>
      </c>
      <c r="H5607" s="103">
        <v>2.8378E-2</v>
      </c>
      <c r="I5607" s="103">
        <v>2.8913999999999999E-2</v>
      </c>
      <c r="J5607" s="103">
        <v>2.9148999999999998E-2</v>
      </c>
      <c r="K5607" s="103">
        <v>2.8839999999999998E-2</v>
      </c>
      <c r="L5607" s="94"/>
    </row>
    <row r="5608" spans="4:12" ht="15.75" customHeight="1" x14ac:dyDescent="0.25">
      <c r="D5608" s="33"/>
      <c r="E5608" s="33"/>
      <c r="F5608" s="81">
        <v>44700</v>
      </c>
      <c r="G5608" s="103">
        <v>2.6072999999999999E-2</v>
      </c>
      <c r="H5608" s="103">
        <v>2.7719000000000001E-2</v>
      </c>
      <c r="I5608" s="103">
        <v>2.8400999999999999E-2</v>
      </c>
      <c r="J5608" s="103">
        <v>2.8624E-2</v>
      </c>
      <c r="K5608" s="103">
        <v>2.8370000000000003E-2</v>
      </c>
      <c r="L5608" s="94"/>
    </row>
    <row r="5609" spans="4:12" ht="15.75" customHeight="1" x14ac:dyDescent="0.25">
      <c r="D5609" s="33"/>
      <c r="E5609" s="33"/>
      <c r="F5609" s="81">
        <v>44701</v>
      </c>
      <c r="G5609" s="103">
        <v>2.5807000000000004E-2</v>
      </c>
      <c r="H5609" s="103">
        <v>2.7279000000000001E-2</v>
      </c>
      <c r="I5609" s="103">
        <v>2.7992E-2</v>
      </c>
      <c r="J5609" s="103">
        <v>2.8125000000000001E-2</v>
      </c>
      <c r="K5609" s="103">
        <v>2.7810999999999999E-2</v>
      </c>
      <c r="L5609" s="94"/>
    </row>
    <row r="5610" spans="4:12" ht="15.75" customHeight="1" x14ac:dyDescent="0.25">
      <c r="D5610" s="33"/>
      <c r="E5610" s="33"/>
      <c r="F5610" s="81">
        <v>44704</v>
      </c>
      <c r="G5610" s="103">
        <v>2.6204000000000002E-2</v>
      </c>
      <c r="H5610" s="103">
        <v>2.7856000000000002E-2</v>
      </c>
      <c r="I5610" s="103">
        <v>2.8677000000000001E-2</v>
      </c>
      <c r="J5610" s="103">
        <v>2.8873000000000003E-2</v>
      </c>
      <c r="K5610" s="103">
        <v>2.8513999999999998E-2</v>
      </c>
      <c r="L5610" s="94"/>
    </row>
    <row r="5611" spans="4:12" ht="15.75" customHeight="1" x14ac:dyDescent="0.25">
      <c r="D5611" s="33"/>
      <c r="E5611" s="33"/>
      <c r="F5611" s="81">
        <v>44705</v>
      </c>
      <c r="G5611" s="103">
        <v>2.4787E-2</v>
      </c>
      <c r="H5611" s="103">
        <v>2.6536000000000001E-2</v>
      </c>
      <c r="I5611" s="103">
        <v>2.7412000000000002E-2</v>
      </c>
      <c r="J5611" s="103">
        <v>2.7751000000000001E-2</v>
      </c>
      <c r="K5611" s="103">
        <v>2.7505999999999999E-2</v>
      </c>
      <c r="L5611" s="94"/>
    </row>
    <row r="5612" spans="4:12" ht="15.75" customHeight="1" x14ac:dyDescent="0.25">
      <c r="D5612" s="33"/>
      <c r="E5612" s="33"/>
      <c r="F5612" s="81">
        <v>44706</v>
      </c>
      <c r="G5612" s="103">
        <v>2.4918999999999997E-2</v>
      </c>
      <c r="H5612" s="103">
        <v>2.6314999999999998E-2</v>
      </c>
      <c r="I5612" s="103">
        <v>2.7191E-2</v>
      </c>
      <c r="J5612" s="103">
        <v>2.7576999999999997E-2</v>
      </c>
      <c r="K5612" s="103">
        <v>2.7452000000000001E-2</v>
      </c>
      <c r="L5612" s="94"/>
    </row>
    <row r="5613" spans="4:12" ht="15.75" customHeight="1" x14ac:dyDescent="0.25">
      <c r="D5613" s="33"/>
      <c r="E5613" s="33"/>
      <c r="F5613" s="81">
        <v>44707</v>
      </c>
      <c r="G5613" s="103">
        <v>2.4757999999999999E-2</v>
      </c>
      <c r="H5613" s="103">
        <v>2.6231000000000001E-2</v>
      </c>
      <c r="I5613" s="103">
        <v>2.7090999999999997E-2</v>
      </c>
      <c r="J5613" s="103">
        <v>2.7526000000000002E-2</v>
      </c>
      <c r="K5613" s="103">
        <v>2.7469E-2</v>
      </c>
      <c r="L5613" s="94"/>
    </row>
    <row r="5614" spans="4:12" ht="15.75" customHeight="1" x14ac:dyDescent="0.25">
      <c r="D5614" s="33"/>
      <c r="E5614" s="33"/>
      <c r="F5614" s="81">
        <v>44708</v>
      </c>
      <c r="G5614" s="103">
        <v>2.4757999999999999E-2</v>
      </c>
      <c r="H5614" s="103">
        <v>2.6337000000000003E-2</v>
      </c>
      <c r="I5614" s="103">
        <v>2.7174999999999998E-2</v>
      </c>
      <c r="J5614" s="103">
        <v>2.7598999999999999E-2</v>
      </c>
      <c r="K5614" s="103">
        <v>2.7378E-2</v>
      </c>
      <c r="L5614" s="94"/>
    </row>
    <row r="5615" spans="4:12" ht="15.75" customHeight="1" x14ac:dyDescent="0.25">
      <c r="D5615" s="33"/>
      <c r="E5615" s="33"/>
      <c r="F5615" s="81">
        <v>44712</v>
      </c>
      <c r="G5615" s="103">
        <v>2.5565000000000001E-2</v>
      </c>
      <c r="H5615" s="103">
        <v>2.7248000000000001E-2</v>
      </c>
      <c r="I5615" s="103">
        <v>2.8173E-2</v>
      </c>
      <c r="J5615" s="103">
        <v>2.8691000000000001E-2</v>
      </c>
      <c r="K5615" s="103">
        <v>2.8441000000000001E-2</v>
      </c>
      <c r="L5615" s="94"/>
    </row>
    <row r="5616" spans="4:12" ht="15.75" customHeight="1" x14ac:dyDescent="0.25">
      <c r="D5616" s="33"/>
      <c r="E5616" s="33"/>
      <c r="F5616" s="81">
        <v>44713</v>
      </c>
      <c r="G5616" s="103">
        <v>2.6415999999999999E-2</v>
      </c>
      <c r="H5616" s="103">
        <v>2.8218999999999998E-2</v>
      </c>
      <c r="I5616" s="103">
        <v>2.9159999999999998E-2</v>
      </c>
      <c r="J5616" s="103">
        <v>2.9491E-2</v>
      </c>
      <c r="K5616" s="103">
        <v>2.9058E-2</v>
      </c>
      <c r="L5616" s="94"/>
    </row>
    <row r="5617" spans="4:12" ht="15.75" customHeight="1" x14ac:dyDescent="0.25">
      <c r="D5617" s="33"/>
      <c r="E5617" s="33"/>
      <c r="F5617" s="81">
        <v>44714</v>
      </c>
      <c r="G5617" s="103">
        <v>2.6296E-2</v>
      </c>
      <c r="H5617" s="103">
        <v>2.8191999999999998E-2</v>
      </c>
      <c r="I5617" s="103">
        <v>2.9094000000000002E-2</v>
      </c>
      <c r="J5617" s="103">
        <v>2.9416000000000001E-2</v>
      </c>
      <c r="K5617" s="103">
        <v>2.9076000000000001E-2</v>
      </c>
      <c r="L5617" s="94"/>
    </row>
    <row r="5618" spans="4:12" ht="15.75" customHeight="1" x14ac:dyDescent="0.25">
      <c r="D5618" s="33"/>
      <c r="E5618" s="33"/>
      <c r="F5618" s="81">
        <v>44715</v>
      </c>
      <c r="G5618" s="103">
        <v>2.6525E-2</v>
      </c>
      <c r="H5618" s="103">
        <v>2.8472000000000001E-2</v>
      </c>
      <c r="I5618" s="103">
        <v>2.9336999999999998E-2</v>
      </c>
      <c r="J5618" s="103">
        <v>2.9668999999999997E-2</v>
      </c>
      <c r="K5618" s="103">
        <v>2.9331999999999997E-2</v>
      </c>
      <c r="L5618" s="94"/>
    </row>
    <row r="5619" spans="4:12" ht="15.75" customHeight="1" x14ac:dyDescent="0.25">
      <c r="D5619" s="33"/>
      <c r="E5619" s="33"/>
      <c r="F5619" s="81">
        <v>44718</v>
      </c>
      <c r="G5619" s="103">
        <v>2.7261999999999998E-2</v>
      </c>
      <c r="H5619" s="103">
        <v>2.9312999999999999E-2</v>
      </c>
      <c r="I5619" s="103">
        <v>3.0334E-2</v>
      </c>
      <c r="J5619" s="103">
        <v>3.073E-2</v>
      </c>
      <c r="K5619" s="103">
        <v>3.0398999999999999E-2</v>
      </c>
      <c r="L5619" s="94"/>
    </row>
    <row r="5620" spans="4:12" ht="15.75" customHeight="1" x14ac:dyDescent="0.25">
      <c r="D5620" s="33"/>
      <c r="E5620" s="33"/>
      <c r="F5620" s="81">
        <v>44719</v>
      </c>
      <c r="G5620" s="103">
        <v>2.7265000000000001E-2</v>
      </c>
      <c r="H5620" s="103">
        <v>2.9089999999999998E-2</v>
      </c>
      <c r="I5620" s="103">
        <v>2.9853999999999999E-2</v>
      </c>
      <c r="J5620" s="103">
        <v>3.0123999999999998E-2</v>
      </c>
      <c r="K5620" s="103">
        <v>2.9735999999999999E-2</v>
      </c>
      <c r="L5620" s="94"/>
    </row>
    <row r="5621" spans="4:12" ht="15.75" customHeight="1" x14ac:dyDescent="0.25">
      <c r="D5621" s="33"/>
      <c r="E5621" s="33"/>
      <c r="F5621" s="81">
        <v>44720</v>
      </c>
      <c r="G5621" s="103">
        <v>2.7739E-2</v>
      </c>
      <c r="H5621" s="103">
        <v>2.9571999999999998E-2</v>
      </c>
      <c r="I5621" s="103">
        <v>3.0303E-2</v>
      </c>
      <c r="J5621" s="103">
        <v>3.058E-2</v>
      </c>
      <c r="K5621" s="103">
        <v>3.0215000000000002E-2</v>
      </c>
      <c r="L5621" s="94"/>
    </row>
    <row r="5622" spans="4:12" ht="15.75" customHeight="1" x14ac:dyDescent="0.25">
      <c r="D5622" s="33"/>
      <c r="E5622" s="33"/>
      <c r="F5622" s="81">
        <v>44721</v>
      </c>
      <c r="G5622" s="103">
        <v>2.8113000000000003E-2</v>
      </c>
      <c r="H5622" s="103">
        <v>3.0011999999999997E-2</v>
      </c>
      <c r="I5622" s="103">
        <v>3.0633000000000001E-2</v>
      </c>
      <c r="J5622" s="103">
        <v>3.0834E-2</v>
      </c>
      <c r="K5622" s="103">
        <v>3.0417999999999997E-2</v>
      </c>
      <c r="L5622" s="94"/>
    </row>
    <row r="5623" spans="4:12" ht="15.75" customHeight="1" x14ac:dyDescent="0.25">
      <c r="D5623" s="33"/>
      <c r="E5623" s="33"/>
      <c r="F5623" s="81">
        <v>44722</v>
      </c>
      <c r="G5623" s="103">
        <v>3.0632000000000003E-2</v>
      </c>
      <c r="H5623" s="103">
        <v>3.2356999999999997E-2</v>
      </c>
      <c r="I5623" s="103">
        <v>3.2585000000000003E-2</v>
      </c>
      <c r="J5623" s="103">
        <v>3.2370000000000003E-2</v>
      </c>
      <c r="K5623" s="103">
        <v>3.1555E-2</v>
      </c>
      <c r="L5623" s="94"/>
    </row>
    <row r="5624" spans="4:12" ht="15.75" customHeight="1" x14ac:dyDescent="0.25">
      <c r="D5624" s="33"/>
      <c r="E5624" s="33"/>
      <c r="F5624" s="81">
        <v>44725</v>
      </c>
      <c r="G5624" s="103">
        <v>3.3541000000000001E-2</v>
      </c>
      <c r="H5624" s="103">
        <v>3.4861000000000003E-2</v>
      </c>
      <c r="I5624" s="103">
        <v>3.4820000000000004E-2</v>
      </c>
      <c r="J5624" s="103">
        <v>3.4493999999999997E-2</v>
      </c>
      <c r="K5624" s="103">
        <v>3.3597999999999996E-2</v>
      </c>
      <c r="L5624" s="94"/>
    </row>
    <row r="5625" spans="4:12" ht="15.75" customHeight="1" x14ac:dyDescent="0.25">
      <c r="D5625" s="33"/>
      <c r="E5625" s="33"/>
      <c r="F5625" s="81">
        <v>44726</v>
      </c>
      <c r="G5625" s="103">
        <v>3.4266999999999999E-2</v>
      </c>
      <c r="H5625" s="103">
        <v>3.5896999999999998E-2</v>
      </c>
      <c r="I5625" s="103">
        <v>3.5869999999999999E-2</v>
      </c>
      <c r="J5625" s="103">
        <v>3.5755000000000002E-2</v>
      </c>
      <c r="K5625" s="103">
        <v>3.4733E-2</v>
      </c>
      <c r="L5625" s="94"/>
    </row>
    <row r="5626" spans="4:12" ht="15.75" customHeight="1" x14ac:dyDescent="0.25">
      <c r="D5626" s="33"/>
      <c r="E5626" s="33"/>
      <c r="F5626" s="81">
        <v>44727</v>
      </c>
      <c r="G5626" s="103">
        <v>3.1907999999999999E-2</v>
      </c>
      <c r="H5626" s="103">
        <v>3.3499000000000001E-2</v>
      </c>
      <c r="I5626" s="103">
        <v>3.3663999999999999E-2</v>
      </c>
      <c r="J5626" s="103">
        <v>3.3692E-2</v>
      </c>
      <c r="K5626" s="103">
        <v>3.2839E-2</v>
      </c>
      <c r="L5626" s="94"/>
    </row>
    <row r="5627" spans="4:12" ht="15.75" customHeight="1" x14ac:dyDescent="0.25">
      <c r="D5627" s="33"/>
      <c r="E5627" s="33"/>
      <c r="F5627" s="81">
        <v>44728</v>
      </c>
      <c r="G5627" s="103">
        <v>3.0933000000000002E-2</v>
      </c>
      <c r="H5627" s="103">
        <v>3.2807000000000003E-2</v>
      </c>
      <c r="I5627" s="103">
        <v>3.2842999999999997E-2</v>
      </c>
      <c r="J5627" s="103">
        <v>3.2788999999999999E-2</v>
      </c>
      <c r="K5627" s="103">
        <v>3.1952000000000001E-2</v>
      </c>
      <c r="L5627" s="94"/>
    </row>
    <row r="5628" spans="4:12" ht="15.75" customHeight="1" x14ac:dyDescent="0.25">
      <c r="D5628" s="33"/>
      <c r="E5628" s="33"/>
      <c r="F5628" s="81">
        <v>44729</v>
      </c>
      <c r="G5628" s="103">
        <v>3.1785000000000001E-2</v>
      </c>
      <c r="H5628" s="103">
        <v>3.3491E-2</v>
      </c>
      <c r="I5628" s="103">
        <v>3.3418000000000003E-2</v>
      </c>
      <c r="J5628" s="103">
        <v>3.3262E-2</v>
      </c>
      <c r="K5628" s="103">
        <v>3.2256E-2</v>
      </c>
      <c r="L5628" s="94"/>
    </row>
    <row r="5629" spans="4:12" ht="15.75" customHeight="1" x14ac:dyDescent="0.25">
      <c r="D5629" s="33"/>
      <c r="E5629" s="33"/>
      <c r="F5629" s="81">
        <v>44733</v>
      </c>
      <c r="G5629" s="103">
        <v>3.1962999999999998E-2</v>
      </c>
      <c r="H5629" s="103">
        <v>3.3466999999999997E-2</v>
      </c>
      <c r="I5629" s="103">
        <v>3.3633999999999997E-2</v>
      </c>
      <c r="J5629" s="103">
        <v>3.3679000000000001E-2</v>
      </c>
      <c r="K5629" s="103">
        <v>3.2749E-2</v>
      </c>
      <c r="L5629" s="94"/>
    </row>
    <row r="5630" spans="4:12" ht="15.75" customHeight="1" x14ac:dyDescent="0.25">
      <c r="D5630" s="33"/>
      <c r="E5630" s="33"/>
      <c r="F5630" s="81">
        <v>44734</v>
      </c>
      <c r="G5630" s="103">
        <v>3.0558999999999999E-2</v>
      </c>
      <c r="H5630" s="103">
        <v>3.1990999999999999E-2</v>
      </c>
      <c r="I5630" s="103">
        <v>3.2301000000000003E-2</v>
      </c>
      <c r="J5630" s="103">
        <v>3.2386999999999999E-2</v>
      </c>
      <c r="K5630" s="103">
        <v>3.1560999999999999E-2</v>
      </c>
      <c r="L5630" s="94"/>
    </row>
    <row r="5631" spans="4:12" ht="15.75" customHeight="1" x14ac:dyDescent="0.25">
      <c r="D5631" s="33"/>
      <c r="E5631" s="33"/>
      <c r="F5631" s="81">
        <v>44735</v>
      </c>
      <c r="G5631" s="103">
        <v>3.0144999999999998E-2</v>
      </c>
      <c r="H5631" s="103">
        <v>3.1213000000000001E-2</v>
      </c>
      <c r="I5631" s="103">
        <v>3.1463999999999999E-2</v>
      </c>
      <c r="J5631" s="103">
        <v>3.1566000000000004E-2</v>
      </c>
      <c r="K5631" s="103">
        <v>3.0870000000000002E-2</v>
      </c>
      <c r="L5631" s="94"/>
    </row>
    <row r="5632" spans="4:12" ht="15.75" customHeight="1" x14ac:dyDescent="0.25">
      <c r="D5632" s="33"/>
      <c r="E5632" s="33"/>
      <c r="F5632" s="81">
        <v>44736</v>
      </c>
      <c r="G5632" s="103">
        <v>3.0632000000000003E-2</v>
      </c>
      <c r="H5632" s="103">
        <v>3.1469999999999998E-2</v>
      </c>
      <c r="I5632" s="103">
        <v>3.1857000000000003E-2</v>
      </c>
      <c r="J5632" s="103">
        <v>3.1954999999999997E-2</v>
      </c>
      <c r="K5632" s="103">
        <v>3.1301000000000002E-2</v>
      </c>
      <c r="L5632" s="94"/>
    </row>
    <row r="5633" spans="3:12" ht="15.75" customHeight="1" x14ac:dyDescent="0.25">
      <c r="D5633" s="33"/>
      <c r="E5633" s="33"/>
      <c r="F5633" s="81">
        <v>44739</v>
      </c>
      <c r="G5633" s="103">
        <v>3.1212E-2</v>
      </c>
      <c r="H5633" s="103">
        <v>3.2059999999999998E-2</v>
      </c>
      <c r="I5633" s="103">
        <v>3.2545000000000004E-2</v>
      </c>
      <c r="J5633" s="103">
        <v>3.2679E-2</v>
      </c>
      <c r="K5633" s="103">
        <v>3.1996999999999998E-2</v>
      </c>
      <c r="L5633" s="94"/>
    </row>
    <row r="5634" spans="3:12" ht="15.75" customHeight="1" x14ac:dyDescent="0.25">
      <c r="C5634" s="40"/>
      <c r="F5634" s="81">
        <v>44740</v>
      </c>
      <c r="G5634" s="103">
        <v>3.1095999999999999E-2</v>
      </c>
      <c r="H5634" s="103">
        <v>3.2007000000000001E-2</v>
      </c>
      <c r="I5634" s="103">
        <v>3.2329999999999998E-2</v>
      </c>
      <c r="J5634" s="103">
        <v>3.2448000000000005E-2</v>
      </c>
      <c r="K5634" s="103">
        <v>3.1715E-2</v>
      </c>
      <c r="L5634" s="94"/>
    </row>
    <row r="5635" spans="3:12" ht="15.75" customHeight="1" x14ac:dyDescent="0.25">
      <c r="C5635" s="40"/>
      <c r="F5635" s="81">
        <v>44741</v>
      </c>
      <c r="G5635" s="103">
        <v>3.0384999999999999E-2</v>
      </c>
      <c r="H5635" s="103">
        <v>3.1085999999999999E-2</v>
      </c>
      <c r="I5635" s="103">
        <v>3.1428999999999999E-2</v>
      </c>
      <c r="J5635" s="103">
        <v>3.1573000000000004E-2</v>
      </c>
      <c r="K5635" s="103">
        <v>3.0891000000000002E-2</v>
      </c>
      <c r="L5635" s="94"/>
    </row>
    <row r="5636" spans="3:12" ht="15.75" customHeight="1" x14ac:dyDescent="0.25">
      <c r="C5636" s="40"/>
      <c r="F5636" s="81">
        <v>44742</v>
      </c>
      <c r="G5636" s="103">
        <v>2.9533E-2</v>
      </c>
      <c r="H5636" s="103">
        <v>3.0082000000000001E-2</v>
      </c>
      <c r="I5636" s="103">
        <v>3.0379E-2</v>
      </c>
      <c r="J5636" s="103">
        <v>3.0676000000000002E-2</v>
      </c>
      <c r="K5636" s="103">
        <v>3.0129000000000003E-2</v>
      </c>
      <c r="L5636" s="94"/>
    </row>
    <row r="5637" spans="3:12" ht="15.75" customHeight="1" x14ac:dyDescent="0.25">
      <c r="C5637" s="40"/>
      <c r="F5637" s="81">
        <v>44743</v>
      </c>
      <c r="G5637" s="103">
        <v>2.8329E-2</v>
      </c>
      <c r="H5637" s="103">
        <v>2.8523999999999997E-2</v>
      </c>
      <c r="I5637" s="103">
        <v>2.8774999999999998E-2</v>
      </c>
      <c r="J5637" s="103">
        <v>2.9165E-2</v>
      </c>
      <c r="K5637" s="103">
        <v>2.8803000000000002E-2</v>
      </c>
      <c r="L5637" s="94"/>
    </row>
    <row r="5638" spans="3:12" ht="15.75" customHeight="1" x14ac:dyDescent="0.25">
      <c r="C5638" s="40"/>
      <c r="F5638" s="81">
        <v>44747</v>
      </c>
      <c r="G5638" s="103">
        <v>2.8184000000000001E-2</v>
      </c>
      <c r="H5638" s="103">
        <v>2.8244999999999999E-2</v>
      </c>
      <c r="I5638" s="103">
        <v>2.8170000000000001E-2</v>
      </c>
      <c r="J5638" s="103">
        <v>2.8525999999999999E-2</v>
      </c>
      <c r="K5638" s="103">
        <v>2.8054000000000003E-2</v>
      </c>
      <c r="L5638" s="94"/>
    </row>
    <row r="5639" spans="3:12" ht="15.75" customHeight="1" x14ac:dyDescent="0.25">
      <c r="C5639" s="40"/>
      <c r="F5639" s="81">
        <v>44748</v>
      </c>
      <c r="G5639" s="103">
        <v>3.0018E-2</v>
      </c>
      <c r="H5639" s="103">
        <v>3.0116E-2</v>
      </c>
      <c r="I5639" s="103">
        <v>2.9796999999999997E-2</v>
      </c>
      <c r="J5639" s="103">
        <v>2.9977E-2</v>
      </c>
      <c r="K5639" s="103">
        <v>2.928E-2</v>
      </c>
      <c r="L5639" s="94"/>
    </row>
    <row r="5640" spans="3:12" ht="15.75" customHeight="1" x14ac:dyDescent="0.25">
      <c r="C5640" s="40"/>
      <c r="F5640" s="81">
        <v>44749</v>
      </c>
      <c r="G5640" s="103">
        <v>3.0141000000000001E-2</v>
      </c>
      <c r="H5640" s="103">
        <v>3.0398000000000001E-2</v>
      </c>
      <c r="I5640" s="103">
        <v>3.032E-2</v>
      </c>
      <c r="J5640" s="103">
        <v>3.0620999999999999E-2</v>
      </c>
      <c r="K5640" s="103">
        <v>2.9944999999999999E-2</v>
      </c>
      <c r="L5640" s="94"/>
    </row>
    <row r="5641" spans="3:12" ht="15.75" customHeight="1" x14ac:dyDescent="0.25">
      <c r="C5641" s="40"/>
      <c r="F5641" s="81">
        <v>44750</v>
      </c>
      <c r="G5641" s="103">
        <v>3.1046999999999998E-2</v>
      </c>
      <c r="H5641" s="103">
        <v>3.1389E-2</v>
      </c>
      <c r="I5641" s="103">
        <v>3.1234000000000001E-2</v>
      </c>
      <c r="J5641" s="103">
        <v>3.1467999999999996E-2</v>
      </c>
      <c r="K5641" s="103">
        <v>3.0802999999999997E-2</v>
      </c>
      <c r="L5641" s="94"/>
    </row>
    <row r="5642" spans="3:12" ht="15.75" customHeight="1" x14ac:dyDescent="0.25">
      <c r="C5642" s="40"/>
      <c r="F5642" s="81">
        <v>44753</v>
      </c>
      <c r="G5642" s="103">
        <v>3.0718000000000002E-2</v>
      </c>
      <c r="H5642" s="103">
        <v>3.1052E-2</v>
      </c>
      <c r="I5642" s="103">
        <v>3.0552000000000003E-2</v>
      </c>
      <c r="J5642" s="103">
        <v>3.0693000000000002E-2</v>
      </c>
      <c r="K5642" s="103">
        <v>2.9928E-2</v>
      </c>
      <c r="L5642" s="94"/>
    </row>
    <row r="5643" spans="3:12" ht="15.75" customHeight="1" x14ac:dyDescent="0.25">
      <c r="C5643" s="40"/>
      <c r="F5643" s="81">
        <v>44754</v>
      </c>
      <c r="G5643" s="103">
        <v>3.0491000000000001E-2</v>
      </c>
      <c r="H5643" s="103">
        <v>3.0823999999999997E-2</v>
      </c>
      <c r="I5643" s="103">
        <v>3.0177999999999996E-2</v>
      </c>
      <c r="J5643" s="103">
        <v>3.0318999999999999E-2</v>
      </c>
      <c r="K5643" s="103">
        <v>2.9687000000000002E-2</v>
      </c>
      <c r="L5643" s="94"/>
    </row>
    <row r="5644" spans="3:12" ht="15.75" customHeight="1" x14ac:dyDescent="0.25">
      <c r="C5644" s="40"/>
      <c r="F5644" s="81">
        <v>44755</v>
      </c>
      <c r="G5644" s="103">
        <v>3.1546999999999999E-2</v>
      </c>
      <c r="H5644" s="103">
        <v>3.1511999999999998E-2</v>
      </c>
      <c r="I5644" s="103">
        <v>3.0277999999999999E-2</v>
      </c>
      <c r="J5644" s="103">
        <v>3.0118999999999996E-2</v>
      </c>
      <c r="K5644" s="103">
        <v>2.9336000000000001E-2</v>
      </c>
      <c r="L5644" s="94"/>
    </row>
    <row r="5645" spans="3:12" ht="15.75" customHeight="1" x14ac:dyDescent="0.25">
      <c r="C5645" s="40"/>
      <c r="F5645" s="81">
        <v>44756</v>
      </c>
      <c r="G5645" s="103">
        <v>3.1321000000000002E-2</v>
      </c>
      <c r="H5645" s="103">
        <v>3.1566999999999998E-2</v>
      </c>
      <c r="I5645" s="103">
        <v>3.0651000000000001E-2</v>
      </c>
      <c r="J5645" s="103">
        <v>3.0491000000000001E-2</v>
      </c>
      <c r="K5645" s="103">
        <v>2.9594999999999996E-2</v>
      </c>
      <c r="L5645" s="94"/>
    </row>
    <row r="5646" spans="3:12" ht="15.75" customHeight="1" x14ac:dyDescent="0.25">
      <c r="C5646" s="40"/>
      <c r="F5646" s="81">
        <v>44757</v>
      </c>
      <c r="G5646" s="103">
        <v>3.1201E-2</v>
      </c>
      <c r="H5646" s="103">
        <v>3.1267000000000003E-2</v>
      </c>
      <c r="I5646" s="103">
        <v>3.0341E-2</v>
      </c>
      <c r="J5646" s="103">
        <v>3.0116E-2</v>
      </c>
      <c r="K5646" s="103">
        <v>2.9152000000000001E-2</v>
      </c>
      <c r="L5646" s="94"/>
    </row>
    <row r="5647" spans="3:12" ht="15.75" customHeight="1" x14ac:dyDescent="0.25">
      <c r="C5647" s="40"/>
      <c r="F5647" s="81">
        <v>44760</v>
      </c>
      <c r="G5647" s="103">
        <v>3.1744000000000001E-2</v>
      </c>
      <c r="H5647" s="103">
        <v>3.1766000000000003E-2</v>
      </c>
      <c r="I5647" s="103">
        <v>3.1038999999999997E-2</v>
      </c>
      <c r="J5647" s="103">
        <v>3.0863000000000002E-2</v>
      </c>
      <c r="K5647" s="103">
        <v>2.9855E-2</v>
      </c>
      <c r="L5647" s="94"/>
    </row>
    <row r="5648" spans="3:12" ht="15.75" customHeight="1" x14ac:dyDescent="0.25">
      <c r="C5648" s="40"/>
      <c r="F5648" s="81">
        <v>44761</v>
      </c>
      <c r="G5648" s="103">
        <v>3.2374E-2</v>
      </c>
      <c r="H5648" s="103">
        <v>3.2376999999999996E-2</v>
      </c>
      <c r="I5648" s="103">
        <v>3.1535000000000001E-2</v>
      </c>
      <c r="J5648" s="103">
        <v>3.1238000000000002E-2</v>
      </c>
      <c r="K5648" s="103">
        <v>3.0209E-2</v>
      </c>
      <c r="L5648" s="94"/>
    </row>
    <row r="5649" spans="3:12" ht="15.75" customHeight="1" x14ac:dyDescent="0.25">
      <c r="C5649" s="40"/>
      <c r="F5649" s="81">
        <v>44762</v>
      </c>
      <c r="G5649" s="103">
        <v>3.2271999999999995E-2</v>
      </c>
      <c r="H5649" s="103">
        <v>3.2240000000000005E-2</v>
      </c>
      <c r="I5649" s="103">
        <v>3.1636999999999998E-2</v>
      </c>
      <c r="J5649" s="103">
        <v>3.1413000000000003E-2</v>
      </c>
      <c r="K5649" s="103">
        <v>3.0265E-2</v>
      </c>
      <c r="L5649" s="94"/>
    </row>
    <row r="5650" spans="3:12" ht="15.75" customHeight="1" x14ac:dyDescent="0.25">
      <c r="C5650" s="40"/>
      <c r="F5650" s="81">
        <v>44763</v>
      </c>
      <c r="G5650" s="103">
        <v>3.0849999999999999E-2</v>
      </c>
      <c r="H5650" s="103">
        <v>3.0579000000000002E-2</v>
      </c>
      <c r="I5650" s="103">
        <v>2.9826000000000002E-2</v>
      </c>
      <c r="J5650" s="103">
        <v>2.9639000000000002E-2</v>
      </c>
      <c r="K5650" s="103">
        <v>2.8746999999999998E-2</v>
      </c>
      <c r="L5650" s="94"/>
    </row>
    <row r="5651" spans="3:12" ht="15.75" customHeight="1" x14ac:dyDescent="0.25">
      <c r="C5651" s="40"/>
      <c r="F5651" s="81">
        <v>44764</v>
      </c>
      <c r="G5651" s="103">
        <v>2.9700000000000001E-2</v>
      </c>
      <c r="H5651" s="103">
        <v>2.9142000000000001E-2</v>
      </c>
      <c r="I5651" s="103">
        <v>2.843E-2</v>
      </c>
      <c r="J5651" s="103">
        <v>2.8275999999999999E-2</v>
      </c>
      <c r="K5651" s="103">
        <v>2.7504000000000001E-2</v>
      </c>
      <c r="L5651" s="94"/>
    </row>
    <row r="5652" spans="3:12" ht="15.75" customHeight="1" x14ac:dyDescent="0.25">
      <c r="C5652" s="40"/>
      <c r="F5652" s="81">
        <v>44767</v>
      </c>
      <c r="G5652" s="103">
        <v>3.0160999999999997E-2</v>
      </c>
      <c r="H5652" s="103">
        <v>2.9666000000000001E-2</v>
      </c>
      <c r="I5652" s="103">
        <v>2.8799999999999999E-2</v>
      </c>
      <c r="J5652" s="103">
        <v>2.8719000000000001E-2</v>
      </c>
      <c r="K5652" s="103">
        <v>2.7959000000000001E-2</v>
      </c>
      <c r="L5652" s="94"/>
    </row>
    <row r="5653" spans="3:12" ht="15.75" customHeight="1" x14ac:dyDescent="0.25">
      <c r="C5653" s="40"/>
      <c r="F5653" s="81">
        <v>44768</v>
      </c>
      <c r="G5653" s="103">
        <v>3.0528E-2</v>
      </c>
      <c r="H5653" s="103">
        <v>3.0053E-2</v>
      </c>
      <c r="I5653" s="103">
        <v>2.9035999999999999E-2</v>
      </c>
      <c r="J5653" s="103">
        <v>2.8864999999999998E-2</v>
      </c>
      <c r="K5653" s="103">
        <v>2.8067999999999999E-2</v>
      </c>
      <c r="L5653" s="94"/>
    </row>
    <row r="5654" spans="3:12" ht="15.75" customHeight="1" x14ac:dyDescent="0.25">
      <c r="C5654" s="40"/>
      <c r="F5654" s="81">
        <v>44769</v>
      </c>
      <c r="G5654" s="103">
        <v>2.9978999999999999E-2</v>
      </c>
      <c r="H5654" s="103">
        <v>2.9470999999999997E-2</v>
      </c>
      <c r="I5654" s="103">
        <v>2.8427999999999998E-2</v>
      </c>
      <c r="J5654" s="103">
        <v>2.8346E-2</v>
      </c>
      <c r="K5654" s="103">
        <v>2.7848999999999999E-2</v>
      </c>
      <c r="L5654" s="94"/>
    </row>
    <row r="5655" spans="3:12" ht="15.75" customHeight="1" x14ac:dyDescent="0.25">
      <c r="C5655" s="40"/>
      <c r="F5655" s="81">
        <v>44770</v>
      </c>
      <c r="G5655" s="103">
        <v>2.8622000000000002E-2</v>
      </c>
      <c r="H5655" s="103">
        <v>2.7977999999999999E-2</v>
      </c>
      <c r="I5655" s="103">
        <v>2.6979000000000003E-2</v>
      </c>
      <c r="J5655" s="103">
        <v>2.7042999999999998E-2</v>
      </c>
      <c r="K5655" s="103">
        <v>2.6758999999999998E-2</v>
      </c>
      <c r="L5655" s="94"/>
    </row>
    <row r="5656" spans="3:12" ht="15.75" customHeight="1" x14ac:dyDescent="0.25">
      <c r="C5656" s="40"/>
      <c r="F5656" s="81">
        <v>44771</v>
      </c>
      <c r="G5656" s="103">
        <v>2.8843999999999998E-2</v>
      </c>
      <c r="H5656" s="103">
        <v>2.8055E-2</v>
      </c>
      <c r="I5656" s="103">
        <v>2.6760000000000003E-2</v>
      </c>
      <c r="J5656" s="103">
        <v>2.6791999999999996E-2</v>
      </c>
      <c r="K5656" s="103">
        <v>2.6486999999999997E-2</v>
      </c>
      <c r="L5656" s="94"/>
    </row>
    <row r="5657" spans="3:12" ht="15.75" customHeight="1" x14ac:dyDescent="0.25">
      <c r="C5657" s="40"/>
      <c r="F5657" s="81">
        <v>44774</v>
      </c>
      <c r="G5657" s="103">
        <v>2.8700999999999997E-2</v>
      </c>
      <c r="H5657" s="103">
        <v>2.7942000000000002E-2</v>
      </c>
      <c r="I5657" s="103">
        <v>2.6341E-2</v>
      </c>
      <c r="J5657" s="103">
        <v>2.6175999999999998E-2</v>
      </c>
      <c r="K5657" s="103">
        <v>2.5731999999999998E-2</v>
      </c>
      <c r="L5657" s="94"/>
    </row>
    <row r="5658" spans="3:12" ht="15.75" customHeight="1" x14ac:dyDescent="0.25">
      <c r="C5658" s="40"/>
      <c r="F5658" s="81">
        <v>44775</v>
      </c>
      <c r="G5658" s="103">
        <v>3.0508E-2</v>
      </c>
      <c r="H5658" s="103">
        <v>3.0079999999999999E-2</v>
      </c>
      <c r="I5658" s="103">
        <v>2.8531000000000001E-2</v>
      </c>
      <c r="J5658" s="103">
        <v>2.8181999999999999E-2</v>
      </c>
      <c r="K5658" s="103">
        <v>2.7483E-2</v>
      </c>
      <c r="L5658" s="94"/>
    </row>
    <row r="5659" spans="3:12" ht="15.75" customHeight="1" x14ac:dyDescent="0.25">
      <c r="C5659" s="40"/>
      <c r="F5659" s="81">
        <v>44776</v>
      </c>
      <c r="G5659" s="103">
        <v>3.0651000000000001E-2</v>
      </c>
      <c r="H5659" s="103">
        <v>3.0079999999999999E-2</v>
      </c>
      <c r="I5659" s="103">
        <v>2.826E-2</v>
      </c>
      <c r="J5659" s="103">
        <v>2.7809E-2</v>
      </c>
      <c r="K5659" s="103">
        <v>2.7046000000000001E-2</v>
      </c>
      <c r="L5659" s="94"/>
    </row>
    <row r="5660" spans="3:12" ht="15.75" customHeight="1" x14ac:dyDescent="0.25">
      <c r="C5660" s="40"/>
      <c r="F5660" s="81">
        <v>44777</v>
      </c>
      <c r="G5660" s="103">
        <v>3.0426999999999999E-2</v>
      </c>
      <c r="H5660" s="103">
        <v>2.9773000000000001E-2</v>
      </c>
      <c r="I5660" s="103">
        <v>2.7921999999999999E-2</v>
      </c>
      <c r="J5660" s="103">
        <v>2.7461000000000003E-2</v>
      </c>
      <c r="K5660" s="103">
        <v>2.6883000000000001E-2</v>
      </c>
      <c r="L5660" s="94"/>
    </row>
    <row r="5661" spans="3:12" ht="15.75" customHeight="1" x14ac:dyDescent="0.25">
      <c r="C5661" s="40"/>
      <c r="F5661" s="81">
        <v>44778</v>
      </c>
      <c r="G5661" s="103">
        <v>3.2257000000000001E-2</v>
      </c>
      <c r="H5661" s="103">
        <v>3.1709000000000001E-2</v>
      </c>
      <c r="I5661" s="103">
        <v>2.9554999999999998E-2</v>
      </c>
      <c r="J5661" s="103">
        <v>2.9013000000000001E-2</v>
      </c>
      <c r="K5661" s="103">
        <v>2.8268000000000001E-2</v>
      </c>
      <c r="L5661" s="94"/>
    </row>
    <row r="5662" spans="3:12" ht="15.75" customHeight="1" x14ac:dyDescent="0.25">
      <c r="C5662" s="40"/>
      <c r="F5662" s="81">
        <v>44781</v>
      </c>
      <c r="G5662" s="103">
        <v>3.2052999999999998E-2</v>
      </c>
      <c r="H5662" s="103">
        <v>3.1400000000000004E-2</v>
      </c>
      <c r="I5662" s="103">
        <v>2.9061E-2</v>
      </c>
      <c r="J5662" s="103">
        <v>2.8435999999999999E-2</v>
      </c>
      <c r="K5662" s="103">
        <v>2.7571999999999999E-2</v>
      </c>
      <c r="L5662" s="94"/>
    </row>
    <row r="5663" spans="3:12" ht="15.75" customHeight="1" x14ac:dyDescent="0.25">
      <c r="C5663" s="40"/>
      <c r="F5663" s="81">
        <v>44782</v>
      </c>
      <c r="G5663" s="103">
        <v>3.2696000000000003E-2</v>
      </c>
      <c r="H5663" s="103">
        <v>3.2050000000000002E-2</v>
      </c>
      <c r="I5663" s="103">
        <v>2.9607999999999999E-2</v>
      </c>
      <c r="J5663" s="103">
        <v>2.8763E-2</v>
      </c>
      <c r="K5663" s="103">
        <v>2.7772999999999999E-2</v>
      </c>
      <c r="L5663" s="94"/>
    </row>
    <row r="5664" spans="3:12" ht="15.75" customHeight="1" x14ac:dyDescent="0.25">
      <c r="C5664" s="40"/>
      <c r="F5664" s="81">
        <v>44783</v>
      </c>
      <c r="G5664" s="103">
        <v>3.2141000000000003E-2</v>
      </c>
      <c r="H5664" s="103">
        <v>3.1441999999999998E-2</v>
      </c>
      <c r="I5664" s="103">
        <v>2.9216000000000002E-2</v>
      </c>
      <c r="J5664" s="103">
        <v>2.8587999999999999E-2</v>
      </c>
      <c r="K5664" s="103">
        <v>2.7809E-2</v>
      </c>
      <c r="L5664" s="94"/>
    </row>
    <row r="5665" spans="3:12" ht="15.75" customHeight="1" x14ac:dyDescent="0.25">
      <c r="C5665" s="40"/>
      <c r="F5665" s="81">
        <v>44784</v>
      </c>
      <c r="G5665" s="103">
        <v>3.2184999999999998E-2</v>
      </c>
      <c r="H5665" s="103">
        <v>3.1718000000000003E-2</v>
      </c>
      <c r="I5665" s="103">
        <v>2.9866999999999998E-2</v>
      </c>
      <c r="J5665" s="103">
        <v>2.947E-2</v>
      </c>
      <c r="K5665" s="103">
        <v>2.8875999999999999E-2</v>
      </c>
      <c r="L5665" s="94"/>
    </row>
    <row r="5666" spans="3:12" ht="15.75" customHeight="1" x14ac:dyDescent="0.25">
      <c r="C5666" s="40"/>
      <c r="F5666" s="81">
        <v>44785</v>
      </c>
      <c r="G5666" s="103">
        <v>3.2421999999999999E-2</v>
      </c>
      <c r="H5666" s="103">
        <v>3.1800000000000002E-2</v>
      </c>
      <c r="I5666" s="103">
        <v>2.9561999999999998E-2</v>
      </c>
      <c r="J5666" s="103">
        <v>2.8993999999999999E-2</v>
      </c>
      <c r="K5666" s="103">
        <v>2.8312E-2</v>
      </c>
      <c r="L5666" s="94"/>
    </row>
    <row r="5667" spans="3:12" ht="15.75" customHeight="1" x14ac:dyDescent="0.25">
      <c r="C5667" s="40"/>
      <c r="F5667" s="81">
        <v>44788</v>
      </c>
      <c r="G5667" s="103">
        <v>3.1821000000000002E-2</v>
      </c>
      <c r="H5667" s="103">
        <v>3.1112000000000001E-2</v>
      </c>
      <c r="I5667" s="103">
        <v>2.8997000000000002E-2</v>
      </c>
      <c r="J5667" s="103">
        <v>2.8517000000000001E-2</v>
      </c>
      <c r="K5667" s="103">
        <v>2.7878E-2</v>
      </c>
      <c r="L5667" s="94"/>
    </row>
    <row r="5668" spans="3:12" ht="15.75" customHeight="1" x14ac:dyDescent="0.25">
      <c r="C5668" s="40"/>
      <c r="F5668" s="81">
        <v>44789</v>
      </c>
      <c r="G5668" s="103">
        <v>3.2573999999999999E-2</v>
      </c>
      <c r="H5668" s="103">
        <v>3.2021000000000001E-2</v>
      </c>
      <c r="I5668" s="103">
        <v>2.9529E-2</v>
      </c>
      <c r="J5668" s="103">
        <v>2.887E-2</v>
      </c>
      <c r="K5668" s="103">
        <v>2.8041E-2</v>
      </c>
      <c r="L5668" s="94"/>
    </row>
    <row r="5669" spans="3:12" ht="15.75" customHeight="1" x14ac:dyDescent="0.25">
      <c r="C5669" s="40"/>
      <c r="F5669" s="81">
        <v>44790</v>
      </c>
      <c r="G5669" s="103">
        <v>3.2848000000000002E-2</v>
      </c>
      <c r="H5669" s="103">
        <v>3.2769E-2</v>
      </c>
      <c r="I5669" s="103">
        <v>3.0511E-2</v>
      </c>
      <c r="J5669" s="103">
        <v>2.9881999999999999E-2</v>
      </c>
      <c r="K5669" s="103">
        <v>2.8967999999999997E-2</v>
      </c>
      <c r="L5669" s="94"/>
    </row>
    <row r="5670" spans="3:12" ht="15.75" customHeight="1" x14ac:dyDescent="0.25">
      <c r="C5670" s="40"/>
      <c r="F5670" s="81">
        <v>44791</v>
      </c>
      <c r="G5670" s="103">
        <v>3.1974000000000002E-2</v>
      </c>
      <c r="H5670" s="103">
        <v>3.2244000000000002E-2</v>
      </c>
      <c r="I5670" s="103">
        <v>3.0270999999999999E-2</v>
      </c>
      <c r="J5670" s="103">
        <v>2.9681000000000003E-2</v>
      </c>
      <c r="K5670" s="103">
        <v>2.8822E-2</v>
      </c>
      <c r="L5670" s="94"/>
    </row>
    <row r="5671" spans="3:12" ht="15.75" customHeight="1" x14ac:dyDescent="0.25">
      <c r="C5671" s="40"/>
      <c r="F5671" s="81">
        <v>44792</v>
      </c>
      <c r="G5671" s="103">
        <v>3.2337999999999999E-2</v>
      </c>
      <c r="H5671" s="103">
        <v>3.2606000000000003E-2</v>
      </c>
      <c r="I5671" s="103">
        <v>3.0933000000000002E-2</v>
      </c>
      <c r="J5671" s="103">
        <v>3.0473E-2</v>
      </c>
      <c r="K5671" s="103">
        <v>2.9721000000000001E-2</v>
      </c>
      <c r="L5671" s="94"/>
    </row>
    <row r="5672" spans="3:12" ht="15.75" customHeight="1" x14ac:dyDescent="0.25">
      <c r="C5672" s="40"/>
      <c r="F5672" s="81">
        <v>44795</v>
      </c>
      <c r="G5672" s="103">
        <v>3.3098000000000002E-2</v>
      </c>
      <c r="H5672" s="103">
        <v>3.3498E-2</v>
      </c>
      <c r="I5672" s="103">
        <v>3.1577000000000001E-2</v>
      </c>
      <c r="J5672" s="103">
        <v>3.1038E-2</v>
      </c>
      <c r="K5672" s="103">
        <v>3.0146000000000003E-2</v>
      </c>
      <c r="L5672" s="94"/>
    </row>
    <row r="5673" spans="3:12" ht="15.75" customHeight="1" x14ac:dyDescent="0.25">
      <c r="C5673" s="40"/>
      <c r="F5673" s="81">
        <v>44796</v>
      </c>
      <c r="G5673" s="103">
        <v>3.2996999999999999E-2</v>
      </c>
      <c r="H5673" s="103">
        <v>3.3416000000000001E-2</v>
      </c>
      <c r="I5673" s="103">
        <v>3.1648000000000003E-2</v>
      </c>
      <c r="J5673" s="103">
        <v>3.1322000000000003E-2</v>
      </c>
      <c r="K5673" s="103">
        <v>3.0461000000000002E-2</v>
      </c>
      <c r="L5673" s="94"/>
    </row>
    <row r="5674" spans="3:12" ht="15.75" customHeight="1" x14ac:dyDescent="0.25">
      <c r="C5674" s="40"/>
      <c r="F5674" s="81">
        <v>44797</v>
      </c>
      <c r="G5674" s="103">
        <v>3.3904999999999998E-2</v>
      </c>
      <c r="H5674" s="103">
        <v>3.3921E-2</v>
      </c>
      <c r="I5674" s="103">
        <v>3.2330999999999999E-2</v>
      </c>
      <c r="J5674" s="103">
        <v>3.1890000000000002E-2</v>
      </c>
      <c r="K5674" s="103">
        <v>3.1038999999999997E-2</v>
      </c>
      <c r="L5674" s="94"/>
    </row>
    <row r="5675" spans="3:12" ht="15.75" customHeight="1" x14ac:dyDescent="0.25">
      <c r="C5675" s="40"/>
      <c r="F5675" s="81">
        <v>44798</v>
      </c>
      <c r="G5675" s="103">
        <v>3.3660999999999996E-2</v>
      </c>
      <c r="H5675" s="103">
        <v>3.3586999999999999E-2</v>
      </c>
      <c r="I5675" s="103">
        <v>3.1522000000000001E-2</v>
      </c>
      <c r="J5675" s="103">
        <v>3.1094E-2</v>
      </c>
      <c r="K5675" s="103">
        <v>3.0257999999999997E-2</v>
      </c>
      <c r="L5675" s="94"/>
    </row>
    <row r="5676" spans="3:12" ht="15.75" customHeight="1" x14ac:dyDescent="0.25">
      <c r="C5676" s="40"/>
      <c r="F5676" s="81">
        <v>44799</v>
      </c>
      <c r="G5676" s="103">
        <v>3.3965999999999996E-2</v>
      </c>
      <c r="H5676" s="103">
        <v>3.3929999999999995E-2</v>
      </c>
      <c r="I5676" s="103">
        <v>3.2050999999999996E-2</v>
      </c>
      <c r="J5676" s="103">
        <v>3.1349999999999996E-2</v>
      </c>
      <c r="K5676" s="103">
        <v>3.0409000000000002E-2</v>
      </c>
      <c r="L5676" s="94"/>
    </row>
    <row r="5677" spans="3:12" ht="15.75" customHeight="1" x14ac:dyDescent="0.25">
      <c r="C5677" s="40"/>
      <c r="F5677" s="81">
        <v>44802</v>
      </c>
      <c r="G5677" s="103">
        <v>3.4231999999999999E-2</v>
      </c>
      <c r="H5677" s="103">
        <v>3.4409999999999996E-2</v>
      </c>
      <c r="I5677" s="103">
        <v>3.2529000000000002E-2</v>
      </c>
      <c r="J5677" s="103">
        <v>3.2052999999999998E-2</v>
      </c>
      <c r="K5677" s="103">
        <v>3.1023999999999999E-2</v>
      </c>
      <c r="L5677" s="94"/>
    </row>
    <row r="5678" spans="3:12" ht="15.75" customHeight="1" x14ac:dyDescent="0.25">
      <c r="C5678" s="40"/>
      <c r="F5678" s="81">
        <v>44803</v>
      </c>
      <c r="G5678" s="103">
        <v>3.4416000000000002E-2</v>
      </c>
      <c r="H5678" s="103">
        <v>3.4638000000000002E-2</v>
      </c>
      <c r="I5678" s="103">
        <v>3.2648999999999997E-2</v>
      </c>
      <c r="J5678" s="103">
        <v>3.2078000000000002E-2</v>
      </c>
      <c r="K5678" s="103">
        <v>3.1025E-2</v>
      </c>
      <c r="L5678" s="94"/>
    </row>
    <row r="5679" spans="3:12" ht="15.75" customHeight="1" x14ac:dyDescent="0.25">
      <c r="C5679" s="40"/>
      <c r="F5679" s="81">
        <v>44804</v>
      </c>
      <c r="G5679" s="103">
        <v>3.4929000000000002E-2</v>
      </c>
      <c r="H5679" s="103">
        <v>3.5149E-2</v>
      </c>
      <c r="I5679" s="103">
        <v>3.3508000000000003E-2</v>
      </c>
      <c r="J5679" s="103">
        <v>3.3064000000000003E-2</v>
      </c>
      <c r="K5679" s="103">
        <v>3.1926000000000003E-2</v>
      </c>
      <c r="L5679" s="94"/>
    </row>
    <row r="5680" spans="3:12" ht="15.75" customHeight="1" x14ac:dyDescent="0.25">
      <c r="C5680" s="40"/>
      <c r="F5680" s="81">
        <v>44805</v>
      </c>
      <c r="G5680" s="103">
        <v>3.4993999999999997E-2</v>
      </c>
      <c r="H5680" s="103">
        <v>3.5378E-2</v>
      </c>
      <c r="I5680" s="103">
        <v>3.3974999999999998E-2</v>
      </c>
      <c r="J5680" s="103">
        <v>3.3597999999999996E-2</v>
      </c>
      <c r="K5680" s="103">
        <v>3.2532999999999999E-2</v>
      </c>
      <c r="L5680" s="94"/>
    </row>
    <row r="5681" spans="3:12" ht="15.75" customHeight="1" x14ac:dyDescent="0.25">
      <c r="C5681" s="40"/>
      <c r="F5681" s="81">
        <v>44806</v>
      </c>
      <c r="G5681" s="103">
        <v>3.3873E-2</v>
      </c>
      <c r="H5681" s="103">
        <v>3.4258000000000004E-2</v>
      </c>
      <c r="I5681" s="103">
        <v>3.2927999999999999E-2</v>
      </c>
      <c r="J5681" s="103">
        <v>3.2686E-2</v>
      </c>
      <c r="K5681" s="103">
        <v>3.1893999999999999E-2</v>
      </c>
      <c r="L5681" s="94"/>
    </row>
    <row r="5682" spans="3:12" ht="15.75" customHeight="1" x14ac:dyDescent="0.25">
      <c r="C5682" s="40"/>
      <c r="F5682" s="81">
        <v>44810</v>
      </c>
      <c r="G5682" s="103">
        <v>3.5028999999999998E-2</v>
      </c>
      <c r="H5682" s="103">
        <v>3.5680000000000003E-2</v>
      </c>
      <c r="I5682" s="103">
        <v>3.4518E-2</v>
      </c>
      <c r="J5682" s="103">
        <v>3.4241000000000001E-2</v>
      </c>
      <c r="K5682" s="103">
        <v>3.3492000000000001E-2</v>
      </c>
      <c r="L5682" s="94"/>
    </row>
    <row r="5683" spans="3:12" ht="15.75" customHeight="1" x14ac:dyDescent="0.25">
      <c r="C5683" s="40"/>
      <c r="F5683" s="81">
        <v>44811</v>
      </c>
      <c r="G5683" s="103">
        <v>3.4308999999999999E-2</v>
      </c>
      <c r="H5683" s="103">
        <v>3.4859000000000001E-2</v>
      </c>
      <c r="I5683" s="103">
        <v>3.3584000000000003E-2</v>
      </c>
      <c r="J5683" s="103">
        <v>3.3424000000000002E-2</v>
      </c>
      <c r="K5683" s="103">
        <v>3.2634999999999997E-2</v>
      </c>
      <c r="L5683" s="94"/>
    </row>
    <row r="5684" spans="3:12" ht="15.75" customHeight="1" x14ac:dyDescent="0.25">
      <c r="C5684" s="40"/>
      <c r="F5684" s="81">
        <v>44812</v>
      </c>
      <c r="G5684" s="103">
        <v>3.5034999999999997E-2</v>
      </c>
      <c r="H5684" s="103">
        <v>3.5659000000000003E-2</v>
      </c>
      <c r="I5684" s="103">
        <v>3.4209000000000003E-2</v>
      </c>
      <c r="J5684" s="103">
        <v>3.4012000000000001E-2</v>
      </c>
      <c r="K5684" s="103">
        <v>3.3170000000000005E-2</v>
      </c>
      <c r="L5684" s="94"/>
    </row>
    <row r="5685" spans="3:12" ht="15.75" customHeight="1" x14ac:dyDescent="0.25">
      <c r="C5685" s="40"/>
      <c r="F5685" s="81">
        <v>44813</v>
      </c>
      <c r="G5685" s="103">
        <v>3.5564999999999999E-2</v>
      </c>
      <c r="H5685" s="103">
        <v>3.5983999999999995E-2</v>
      </c>
      <c r="I5685" s="103">
        <v>3.4352000000000001E-2</v>
      </c>
      <c r="J5685" s="103">
        <v>3.3988999999999998E-2</v>
      </c>
      <c r="K5685" s="103">
        <v>3.3097000000000001E-2</v>
      </c>
      <c r="L5685" s="94"/>
    </row>
    <row r="5686" spans="3:12" ht="15.75" customHeight="1" x14ac:dyDescent="0.25">
      <c r="C5686" s="40"/>
      <c r="F5686" s="81">
        <v>44816</v>
      </c>
      <c r="G5686" s="103">
        <v>3.5714000000000003E-2</v>
      </c>
      <c r="H5686" s="103">
        <v>3.6103000000000003E-2</v>
      </c>
      <c r="I5686" s="103">
        <v>3.4493000000000003E-2</v>
      </c>
      <c r="J5686" s="103">
        <v>3.4272999999999998E-2</v>
      </c>
      <c r="K5686" s="103">
        <v>3.3578000000000004E-2</v>
      </c>
      <c r="L5686" s="94"/>
    </row>
    <row r="5687" spans="3:12" ht="15.75" customHeight="1" x14ac:dyDescent="0.25">
      <c r="C5687" s="40"/>
      <c r="F5687" s="81">
        <v>44817</v>
      </c>
      <c r="G5687" s="103">
        <v>3.7559999999999996E-2</v>
      </c>
      <c r="H5687" s="103">
        <v>3.7583999999999999E-2</v>
      </c>
      <c r="I5687" s="103">
        <v>3.5786999999999999E-2</v>
      </c>
      <c r="J5687" s="103">
        <v>3.5150000000000001E-2</v>
      </c>
      <c r="K5687" s="103">
        <v>3.4079999999999999E-2</v>
      </c>
      <c r="L5687" s="94"/>
    </row>
    <row r="5688" spans="3:12" ht="15.75" customHeight="1" x14ac:dyDescent="0.25">
      <c r="C5688" s="40"/>
      <c r="F5688" s="81">
        <v>44818</v>
      </c>
      <c r="G5688" s="103">
        <v>3.7880999999999998E-2</v>
      </c>
      <c r="H5688" s="103">
        <v>3.7919000000000001E-2</v>
      </c>
      <c r="I5688" s="103">
        <v>3.6034999999999998E-2</v>
      </c>
      <c r="J5688" s="103">
        <v>3.5279999999999999E-2</v>
      </c>
      <c r="K5688" s="103">
        <v>3.4043000000000004E-2</v>
      </c>
      <c r="L5688" s="94"/>
    </row>
    <row r="5689" spans="3:12" ht="15.75" customHeight="1" x14ac:dyDescent="0.25">
      <c r="C5689" s="40"/>
      <c r="F5689" s="81">
        <v>44819</v>
      </c>
      <c r="G5689" s="103">
        <v>3.8646E-2</v>
      </c>
      <c r="H5689" s="103">
        <v>3.8537000000000002E-2</v>
      </c>
      <c r="I5689" s="103">
        <v>3.6653999999999999E-2</v>
      </c>
      <c r="J5689" s="103">
        <v>3.5853000000000003E-2</v>
      </c>
      <c r="K5689" s="103">
        <v>3.4488999999999999E-2</v>
      </c>
      <c r="L5689" s="94"/>
    </row>
    <row r="5690" spans="3:12" ht="15.75" customHeight="1" x14ac:dyDescent="0.25">
      <c r="C5690" s="40"/>
      <c r="F5690" s="81">
        <v>44820</v>
      </c>
      <c r="G5690" s="103">
        <v>3.8671000000000004E-2</v>
      </c>
      <c r="H5690" s="103">
        <v>3.8263999999999999E-2</v>
      </c>
      <c r="I5690" s="103">
        <v>3.6309000000000001E-2</v>
      </c>
      <c r="J5690" s="103">
        <v>3.5596999999999997E-2</v>
      </c>
      <c r="K5690" s="103">
        <v>3.4493999999999997E-2</v>
      </c>
      <c r="L5690" s="94"/>
    </row>
    <row r="5691" spans="3:12" ht="15.75" customHeight="1" x14ac:dyDescent="0.25">
      <c r="C5691" s="40"/>
      <c r="F5691" s="81">
        <v>44823</v>
      </c>
      <c r="G5691" s="103">
        <v>3.9357999999999997E-2</v>
      </c>
      <c r="H5691" s="103">
        <v>3.8913000000000003E-2</v>
      </c>
      <c r="I5691" s="103">
        <v>3.6823000000000002E-2</v>
      </c>
      <c r="J5691" s="103">
        <v>3.6118999999999998E-2</v>
      </c>
      <c r="K5691" s="103">
        <v>3.4904999999999999E-2</v>
      </c>
      <c r="L5691" s="94"/>
    </row>
    <row r="5692" spans="3:12" ht="15.75" customHeight="1" x14ac:dyDescent="0.25">
      <c r="C5692" s="40"/>
      <c r="F5692" s="81">
        <v>44824</v>
      </c>
      <c r="G5692" s="103">
        <v>3.9664999999999999E-2</v>
      </c>
      <c r="H5692" s="103">
        <v>3.9368E-2</v>
      </c>
      <c r="I5692" s="103">
        <v>3.7463999999999997E-2</v>
      </c>
      <c r="J5692" s="103">
        <v>3.6853999999999998E-2</v>
      </c>
      <c r="K5692" s="103">
        <v>3.5630000000000002E-2</v>
      </c>
      <c r="L5692" s="94"/>
    </row>
    <row r="5693" spans="3:12" ht="15.75" customHeight="1" x14ac:dyDescent="0.25">
      <c r="C5693" s="40"/>
      <c r="F5693" s="81">
        <v>44825</v>
      </c>
      <c r="G5693" s="103">
        <v>4.0483999999999999E-2</v>
      </c>
      <c r="H5693" s="103">
        <v>4.0077999999999996E-2</v>
      </c>
      <c r="I5693" s="103">
        <v>3.7662000000000001E-2</v>
      </c>
      <c r="J5693" s="103">
        <v>3.6777000000000004E-2</v>
      </c>
      <c r="K5693" s="103">
        <v>3.5298999999999997E-2</v>
      </c>
      <c r="L5693" s="94"/>
    </row>
    <row r="5694" spans="3:12" ht="15.75" customHeight="1" x14ac:dyDescent="0.25">
      <c r="C5694" s="40"/>
      <c r="F5694" s="81">
        <v>44826</v>
      </c>
      <c r="G5694" s="103">
        <v>4.1222000000000002E-2</v>
      </c>
      <c r="H5694" s="103">
        <v>4.1417000000000002E-2</v>
      </c>
      <c r="I5694" s="103">
        <v>3.9363000000000002E-2</v>
      </c>
      <c r="J5694" s="103">
        <v>3.8599999999999995E-2</v>
      </c>
      <c r="K5694" s="103">
        <v>3.7137999999999997E-2</v>
      </c>
      <c r="L5694" s="94"/>
    </row>
    <row r="5695" spans="3:12" ht="15.75" customHeight="1" x14ac:dyDescent="0.25">
      <c r="C5695" s="40"/>
      <c r="F5695" s="81">
        <v>44827</v>
      </c>
      <c r="G5695" s="103">
        <v>4.2011E-2</v>
      </c>
      <c r="H5695" s="103">
        <v>4.2233E-2</v>
      </c>
      <c r="I5695" s="103">
        <v>3.9788999999999998E-2</v>
      </c>
      <c r="J5695" s="103">
        <v>3.8635000000000003E-2</v>
      </c>
      <c r="K5695" s="103">
        <v>3.6846000000000004E-2</v>
      </c>
      <c r="L5695" s="94"/>
    </row>
    <row r="5696" spans="3:12" ht="15.75" customHeight="1" x14ac:dyDescent="0.25">
      <c r="C5696" s="40"/>
      <c r="F5696" s="81">
        <v>44830</v>
      </c>
      <c r="G5696" s="103">
        <v>4.3406E-2</v>
      </c>
      <c r="H5696" s="103">
        <v>4.4135000000000001E-2</v>
      </c>
      <c r="I5696" s="103">
        <v>4.1912999999999999E-2</v>
      </c>
      <c r="J5696" s="103">
        <v>4.1052999999999999E-2</v>
      </c>
      <c r="K5696" s="103">
        <v>3.9244000000000001E-2</v>
      </c>
      <c r="L5696" s="94"/>
    </row>
    <row r="5697" spans="3:12" ht="15.75" customHeight="1" x14ac:dyDescent="0.25">
      <c r="C5697" s="40"/>
      <c r="F5697" s="81">
        <v>44831</v>
      </c>
      <c r="G5697" s="103">
        <v>4.2828999999999999E-2</v>
      </c>
      <c r="H5697" s="103">
        <v>4.3739E-2</v>
      </c>
      <c r="I5697" s="103">
        <v>4.1845E-2</v>
      </c>
      <c r="J5697" s="103">
        <v>4.1110000000000001E-2</v>
      </c>
      <c r="K5697" s="103">
        <v>3.9451E-2</v>
      </c>
      <c r="L5697" s="94"/>
    </row>
    <row r="5698" spans="3:12" ht="15.75" customHeight="1" x14ac:dyDescent="0.25">
      <c r="C5698" s="40"/>
      <c r="F5698" s="81">
        <v>44832</v>
      </c>
      <c r="G5698" s="103">
        <v>4.1348999999999997E-2</v>
      </c>
      <c r="H5698" s="103">
        <v>4.1620999999999998E-2</v>
      </c>
      <c r="I5698" s="103">
        <v>3.9477999999999999E-2</v>
      </c>
      <c r="J5698" s="103">
        <v>3.8748999999999999E-2</v>
      </c>
      <c r="K5698" s="103">
        <v>3.7311999999999998E-2</v>
      </c>
      <c r="L5698" s="94"/>
    </row>
    <row r="5699" spans="3:12" ht="15.75" customHeight="1" x14ac:dyDescent="0.25">
      <c r="C5699" s="40"/>
      <c r="F5699" s="81">
        <v>44833</v>
      </c>
      <c r="G5699" s="103">
        <v>4.1924000000000003E-2</v>
      </c>
      <c r="H5699" s="103">
        <v>4.2143E-2</v>
      </c>
      <c r="I5699" s="103">
        <v>4.0170999999999998E-2</v>
      </c>
      <c r="J5699" s="103">
        <v>3.9212999999999998E-2</v>
      </c>
      <c r="K5699" s="103">
        <v>3.7856000000000001E-2</v>
      </c>
      <c r="L5699" s="94"/>
    </row>
    <row r="5700" spans="3:12" ht="15.75" customHeight="1" x14ac:dyDescent="0.25">
      <c r="C5700" s="40"/>
      <c r="F5700" s="81">
        <v>44834</v>
      </c>
      <c r="G5700" s="103">
        <v>4.2786999999999999E-2</v>
      </c>
      <c r="H5700" s="103">
        <v>4.2881000000000002E-2</v>
      </c>
      <c r="I5700" s="103">
        <v>4.0899999999999999E-2</v>
      </c>
      <c r="J5700" s="103">
        <v>3.9807999999999996E-2</v>
      </c>
      <c r="K5700" s="103">
        <v>3.8286000000000001E-2</v>
      </c>
      <c r="L5700" s="94"/>
    </row>
    <row r="5701" spans="3:12" ht="15.75" customHeight="1" x14ac:dyDescent="0.25">
      <c r="C5701" s="40"/>
      <c r="F5701" s="81">
        <v>44837</v>
      </c>
      <c r="G5701" s="103">
        <v>4.1134000000000004E-2</v>
      </c>
      <c r="H5701" s="103">
        <v>4.1159999999999995E-2</v>
      </c>
      <c r="I5701" s="103">
        <v>3.8782000000000004E-2</v>
      </c>
      <c r="J5701" s="103">
        <v>3.7595999999999997E-2</v>
      </c>
      <c r="K5701" s="103">
        <v>3.6387000000000003E-2</v>
      </c>
      <c r="L5701" s="94"/>
    </row>
    <row r="5702" spans="3:12" ht="15.75" customHeight="1" x14ac:dyDescent="0.25">
      <c r="C5702" s="40"/>
      <c r="F5702" s="81">
        <v>44838</v>
      </c>
      <c r="G5702" s="103">
        <v>4.0925999999999997E-2</v>
      </c>
      <c r="H5702" s="103">
        <v>4.0993000000000002E-2</v>
      </c>
      <c r="I5702" s="103">
        <v>3.8538999999999997E-2</v>
      </c>
      <c r="J5702" s="103">
        <v>3.7492999999999999E-2</v>
      </c>
      <c r="K5702" s="103">
        <v>3.6329E-2</v>
      </c>
      <c r="L5702" s="94"/>
    </row>
    <row r="5703" spans="3:12" ht="15.75" customHeight="1" x14ac:dyDescent="0.25">
      <c r="C5703" s="40"/>
      <c r="F5703" s="81">
        <v>44839</v>
      </c>
      <c r="G5703" s="103">
        <v>4.1481000000000004E-2</v>
      </c>
      <c r="H5703" s="103">
        <v>4.1660000000000003E-2</v>
      </c>
      <c r="I5703" s="103">
        <v>3.9662000000000003E-2</v>
      </c>
      <c r="J5703" s="103">
        <v>3.8723E-2</v>
      </c>
      <c r="K5703" s="103">
        <v>3.7527999999999999E-2</v>
      </c>
      <c r="L5703" s="94"/>
    </row>
    <row r="5704" spans="3:12" ht="15.75" customHeight="1" x14ac:dyDescent="0.25">
      <c r="C5704" s="40"/>
      <c r="F5704" s="81">
        <v>44840</v>
      </c>
      <c r="G5704" s="103">
        <v>4.2557999999999999E-2</v>
      </c>
      <c r="H5704" s="103">
        <v>4.2706000000000001E-2</v>
      </c>
      <c r="I5704" s="103">
        <v>4.0670999999999999E-2</v>
      </c>
      <c r="J5704" s="103">
        <v>3.9626999999999996E-2</v>
      </c>
      <c r="K5704" s="103">
        <v>3.8235999999999999E-2</v>
      </c>
      <c r="L5704" s="94"/>
    </row>
    <row r="5705" spans="3:12" ht="15.75" customHeight="1" x14ac:dyDescent="0.25">
      <c r="C5705" s="40"/>
      <c r="F5705" s="81">
        <v>44841</v>
      </c>
      <c r="G5705" s="103">
        <v>4.3078000000000005E-2</v>
      </c>
      <c r="H5705" s="103">
        <v>4.3429999999999996E-2</v>
      </c>
      <c r="I5705" s="103">
        <v>4.1422999999999995E-2</v>
      </c>
      <c r="J5705" s="103">
        <v>4.0278000000000001E-2</v>
      </c>
      <c r="K5705" s="103">
        <v>3.8814000000000001E-2</v>
      </c>
      <c r="L5705" s="94"/>
    </row>
    <row r="5706" spans="3:12" ht="15.75" customHeight="1" x14ac:dyDescent="0.25">
      <c r="C5706" s="40"/>
      <c r="F5706" s="81">
        <v>44845</v>
      </c>
      <c r="G5706" s="103">
        <v>4.3057999999999999E-2</v>
      </c>
      <c r="H5706" s="103">
        <v>4.3465999999999998E-2</v>
      </c>
      <c r="I5706" s="103">
        <v>4.1703999999999998E-2</v>
      </c>
      <c r="J5706" s="103">
        <v>4.0800999999999997E-2</v>
      </c>
      <c r="K5706" s="103">
        <v>3.9469999999999998E-2</v>
      </c>
      <c r="L5706" s="94"/>
    </row>
    <row r="5707" spans="3:12" ht="15.75" customHeight="1" x14ac:dyDescent="0.25">
      <c r="C5707" s="40"/>
      <c r="F5707" s="81">
        <v>44846</v>
      </c>
      <c r="G5707" s="103">
        <v>4.2911000000000005E-2</v>
      </c>
      <c r="H5707" s="103">
        <v>4.3089000000000002E-2</v>
      </c>
      <c r="I5707" s="103">
        <v>4.1176999999999998E-2</v>
      </c>
      <c r="J5707" s="103">
        <v>4.0278999999999995E-2</v>
      </c>
      <c r="K5707" s="103">
        <v>3.8961999999999997E-2</v>
      </c>
      <c r="L5707" s="94"/>
    </row>
    <row r="5708" spans="3:12" ht="15.75" customHeight="1" x14ac:dyDescent="0.25">
      <c r="C5708" s="40"/>
      <c r="F5708" s="81">
        <v>44847</v>
      </c>
      <c r="G5708" s="103">
        <v>4.4635000000000001E-2</v>
      </c>
      <c r="H5708" s="103">
        <v>4.4442000000000002E-2</v>
      </c>
      <c r="I5708" s="103">
        <v>4.2004E-2</v>
      </c>
      <c r="J5708" s="103">
        <v>4.0906999999999999E-2</v>
      </c>
      <c r="K5708" s="103">
        <v>3.9434999999999998E-2</v>
      </c>
    </row>
    <row r="5709" spans="3:12" ht="15.75" customHeight="1" x14ac:dyDescent="0.25">
      <c r="C5709" s="40"/>
      <c r="F5709" s="81">
        <v>44848</v>
      </c>
      <c r="G5709" s="103">
        <v>4.4958999999999999E-2</v>
      </c>
      <c r="H5709" s="103">
        <v>4.4950000000000004E-2</v>
      </c>
      <c r="I5709" s="103">
        <v>4.2676999999999993E-2</v>
      </c>
      <c r="J5709" s="103">
        <v>4.1646000000000002E-2</v>
      </c>
      <c r="K5709" s="103">
        <v>4.0183999999999997E-2</v>
      </c>
    </row>
    <row r="5710" spans="3:12" ht="15.75" customHeight="1" x14ac:dyDescent="0.25">
      <c r="C5710" s="40"/>
      <c r="F5710" s="81">
        <v>44851</v>
      </c>
      <c r="G5710" s="103">
        <v>4.4433E-2</v>
      </c>
      <c r="H5710" s="103">
        <v>4.4358000000000002E-2</v>
      </c>
      <c r="I5710" s="103">
        <v>4.2286999999999998E-2</v>
      </c>
      <c r="J5710" s="103">
        <v>4.1356999999999998E-2</v>
      </c>
      <c r="K5710" s="103">
        <v>4.0104000000000001E-2</v>
      </c>
    </row>
    <row r="5711" spans="3:12" ht="15.75" customHeight="1" x14ac:dyDescent="0.25">
      <c r="C5711" s="40"/>
      <c r="F5711" s="81">
        <v>44852</v>
      </c>
      <c r="G5711" s="103">
        <v>4.4286000000000006E-2</v>
      </c>
      <c r="H5711" s="103">
        <v>4.4330999999999995E-2</v>
      </c>
      <c r="I5711" s="103">
        <v>4.2217000000000005E-2</v>
      </c>
      <c r="J5711" s="103">
        <v>4.1252000000000004E-2</v>
      </c>
      <c r="K5711" s="103">
        <v>4.0065999999999997E-2</v>
      </c>
    </row>
    <row r="5712" spans="3:12" ht="15.75" customHeight="1" x14ac:dyDescent="0.25">
      <c r="C5712" s="40"/>
      <c r="F5712" s="81">
        <v>44853</v>
      </c>
      <c r="G5712" s="103">
        <v>4.5562999999999999E-2</v>
      </c>
      <c r="H5712" s="103">
        <v>4.5664999999999997E-2</v>
      </c>
      <c r="I5712" s="103">
        <v>4.3567999999999996E-2</v>
      </c>
      <c r="J5712" s="103">
        <v>4.2629E-2</v>
      </c>
      <c r="K5712" s="103">
        <v>4.1334999999999997E-2</v>
      </c>
    </row>
    <row r="5713" spans="3:11" ht="15.75" customHeight="1" x14ac:dyDescent="0.25">
      <c r="C5713" s="40"/>
      <c r="F5713" s="81">
        <v>44854</v>
      </c>
      <c r="G5713" s="103">
        <v>4.6100000000000002E-2</v>
      </c>
      <c r="H5713" s="103">
        <v>4.6523000000000002E-2</v>
      </c>
      <c r="I5713" s="103">
        <v>4.4444999999999998E-2</v>
      </c>
      <c r="J5713" s="103">
        <v>4.3536999999999999E-2</v>
      </c>
      <c r="K5713" s="103">
        <v>4.2283000000000001E-2</v>
      </c>
    </row>
    <row r="5714" spans="3:11" ht="15.75" customHeight="1" x14ac:dyDescent="0.25">
      <c r="C5714" s="40"/>
      <c r="F5714" s="81">
        <v>44855</v>
      </c>
      <c r="G5714" s="103">
        <v>4.4722999999999999E-2</v>
      </c>
      <c r="H5714" s="103">
        <v>4.5133E-2</v>
      </c>
      <c r="I5714" s="103">
        <v>4.3410999999999998E-2</v>
      </c>
      <c r="J5714" s="103">
        <v>4.2846999999999996E-2</v>
      </c>
      <c r="K5714" s="103">
        <v>4.2167000000000003E-2</v>
      </c>
    </row>
    <row r="5715" spans="3:11" ht="15.75" customHeight="1" x14ac:dyDescent="0.25">
      <c r="C5715" s="40"/>
      <c r="F5715" s="81">
        <v>44858</v>
      </c>
      <c r="G5715" s="103">
        <v>4.5046000000000003E-2</v>
      </c>
      <c r="H5715" s="103">
        <v>4.5248999999999998E-2</v>
      </c>
      <c r="I5715" s="103">
        <v>4.3625999999999998E-2</v>
      </c>
      <c r="J5715" s="103">
        <v>4.3060999999999995E-2</v>
      </c>
      <c r="K5715" s="103">
        <v>4.2423999999999996E-2</v>
      </c>
    </row>
    <row r="5716" spans="3:11" ht="15.75" customHeight="1" x14ac:dyDescent="0.25">
      <c r="C5716" s="40"/>
      <c r="F5716" s="81">
        <v>44859</v>
      </c>
      <c r="G5716" s="103">
        <v>4.4770999999999998E-2</v>
      </c>
      <c r="H5716" s="103">
        <v>4.4623999999999997E-2</v>
      </c>
      <c r="I5716" s="103">
        <v>4.2610000000000002E-2</v>
      </c>
      <c r="J5716" s="103">
        <v>4.1732999999999999E-2</v>
      </c>
      <c r="K5716" s="103">
        <v>4.1021000000000002E-2</v>
      </c>
    </row>
    <row r="5717" spans="3:11" ht="15.75" customHeight="1" x14ac:dyDescent="0.25">
      <c r="C5717" s="40"/>
      <c r="F5717" s="81">
        <v>44860</v>
      </c>
      <c r="G5717" s="103">
        <v>4.4039000000000002E-2</v>
      </c>
      <c r="H5717" s="103">
        <v>4.3771000000000004E-2</v>
      </c>
      <c r="I5717" s="103">
        <v>4.1845999999999994E-2</v>
      </c>
      <c r="J5717" s="103">
        <v>4.0941999999999999E-2</v>
      </c>
      <c r="K5717" s="103">
        <v>4.0027999999999994E-2</v>
      </c>
    </row>
    <row r="5718" spans="3:11" ht="15.75" customHeight="1" x14ac:dyDescent="0.25">
      <c r="C5718" s="40"/>
      <c r="F5718" s="81">
        <v>44861</v>
      </c>
      <c r="G5718" s="103">
        <v>4.2741000000000001E-2</v>
      </c>
      <c r="H5718" s="103">
        <v>4.2438000000000003E-2</v>
      </c>
      <c r="I5718" s="103">
        <v>4.0605000000000002E-2</v>
      </c>
      <c r="J5718" s="103">
        <v>3.9865999999999999E-2</v>
      </c>
      <c r="K5718" s="103">
        <v>3.9187E-2</v>
      </c>
    </row>
    <row r="5719" spans="3:11" ht="15.75" customHeight="1" x14ac:dyDescent="0.25">
      <c r="C5719" s="40"/>
      <c r="F5719" s="81">
        <v>44862</v>
      </c>
      <c r="G5719" s="103">
        <v>4.4142000000000001E-2</v>
      </c>
      <c r="H5719" s="103">
        <v>4.3659999999999997E-2</v>
      </c>
      <c r="I5719" s="103">
        <v>4.1843999999999999E-2</v>
      </c>
      <c r="J5719" s="103">
        <v>4.0984E-2</v>
      </c>
      <c r="K5719" s="103">
        <v>4.0122999999999999E-2</v>
      </c>
    </row>
    <row r="5720" spans="3:11" ht="15.75" customHeight="1" x14ac:dyDescent="0.25">
      <c r="C5720" s="40"/>
      <c r="F5720" s="81">
        <v>44865</v>
      </c>
      <c r="G5720" s="103">
        <v>4.4824000000000003E-2</v>
      </c>
      <c r="H5720" s="103">
        <v>4.4404000000000006E-2</v>
      </c>
      <c r="I5720" s="103">
        <v>4.2283000000000001E-2</v>
      </c>
      <c r="J5720" s="103">
        <v>4.1426999999999999E-2</v>
      </c>
      <c r="K5720" s="103">
        <v>4.0477999999999993E-2</v>
      </c>
    </row>
    <row r="5721" spans="3:11" ht="15.75" customHeight="1" x14ac:dyDescent="0.25">
      <c r="C5721" s="40"/>
      <c r="F5721" s="81">
        <v>44866</v>
      </c>
      <c r="G5721" s="103">
        <v>4.5446999999999994E-2</v>
      </c>
      <c r="H5721" s="103">
        <v>4.4977999999999997E-2</v>
      </c>
      <c r="I5721" s="103">
        <v>4.2670000000000007E-2</v>
      </c>
      <c r="J5721" s="103">
        <v>4.1635999999999999E-2</v>
      </c>
      <c r="K5721" s="103">
        <v>4.0419000000000004E-2</v>
      </c>
    </row>
    <row r="5722" spans="3:11" ht="15.75" customHeight="1" x14ac:dyDescent="0.25">
      <c r="C5722" s="40"/>
      <c r="F5722" s="81">
        <v>44867</v>
      </c>
      <c r="G5722" s="103">
        <v>4.6197000000000002E-2</v>
      </c>
      <c r="H5722" s="103">
        <v>4.5697999999999996E-2</v>
      </c>
      <c r="I5722" s="103">
        <v>4.3093000000000006E-2</v>
      </c>
      <c r="J5722" s="103">
        <v>4.2133999999999998E-2</v>
      </c>
      <c r="K5722" s="103">
        <v>4.1005E-2</v>
      </c>
    </row>
    <row r="5723" spans="3:11" ht="15.75" customHeight="1" x14ac:dyDescent="0.25">
      <c r="C5723" s="40"/>
      <c r="F5723" s="81">
        <v>44868</v>
      </c>
      <c r="G5723" s="103">
        <v>4.7137999999999999E-2</v>
      </c>
      <c r="H5723" s="103">
        <v>4.6421999999999998E-2</v>
      </c>
      <c r="I5723" s="103">
        <v>4.3677000000000001E-2</v>
      </c>
      <c r="J5723" s="103">
        <v>4.2687000000000003E-2</v>
      </c>
      <c r="K5723" s="103">
        <v>4.1468999999999999E-2</v>
      </c>
    </row>
    <row r="5724" spans="3:11" ht="15.75" customHeight="1" x14ac:dyDescent="0.25">
      <c r="C5724" s="40"/>
      <c r="F5724" s="81">
        <v>44869</v>
      </c>
      <c r="G5724" s="103">
        <v>4.6584E-2</v>
      </c>
      <c r="H5724" s="103">
        <v>4.5909999999999999E-2</v>
      </c>
      <c r="I5724" s="103">
        <v>4.3307999999999999E-2</v>
      </c>
      <c r="J5724" s="103">
        <v>4.2504999999999994E-2</v>
      </c>
      <c r="K5724" s="103">
        <v>4.1584000000000003E-2</v>
      </c>
    </row>
    <row r="5725" spans="3:11" ht="15.75" customHeight="1" x14ac:dyDescent="0.25">
      <c r="C5725" s="40"/>
      <c r="F5725" s="81">
        <v>44872</v>
      </c>
      <c r="G5725" s="103">
        <v>4.7217000000000002E-2</v>
      </c>
      <c r="H5725" s="103">
        <v>4.6463000000000004E-2</v>
      </c>
      <c r="I5725" s="103">
        <v>4.3875999999999998E-2</v>
      </c>
      <c r="J5725" s="103">
        <v>4.3060000000000001E-2</v>
      </c>
      <c r="K5725" s="103">
        <v>4.2134999999999999E-2</v>
      </c>
    </row>
    <row r="5726" spans="3:11" ht="15.75" customHeight="1" x14ac:dyDescent="0.25">
      <c r="C5726" s="40"/>
      <c r="F5726" s="81">
        <v>44873</v>
      </c>
      <c r="G5726" s="103">
        <v>4.6505999999999999E-2</v>
      </c>
      <c r="H5726" s="103">
        <v>4.5626E-2</v>
      </c>
      <c r="I5726" s="103">
        <v>4.2938000000000004E-2</v>
      </c>
      <c r="J5726" s="103">
        <v>4.2058999999999999E-2</v>
      </c>
      <c r="K5726" s="103">
        <v>4.1234E-2</v>
      </c>
    </row>
    <row r="5727" spans="3:11" ht="15.75" customHeight="1" x14ac:dyDescent="0.25">
      <c r="C5727" s="40"/>
      <c r="F5727" s="81">
        <v>44874</v>
      </c>
      <c r="G5727" s="103">
        <v>4.5795000000000002E-2</v>
      </c>
      <c r="H5727" s="103">
        <v>4.4886999999999996E-2</v>
      </c>
      <c r="I5727" s="103">
        <v>4.2409000000000002E-2</v>
      </c>
      <c r="J5727" s="103">
        <v>4.1666000000000002E-2</v>
      </c>
      <c r="K5727" s="103">
        <v>4.0923000000000001E-2</v>
      </c>
    </row>
    <row r="5728" spans="3:11" ht="15.75" customHeight="1" x14ac:dyDescent="0.25">
      <c r="C5728" s="40"/>
      <c r="F5728" s="81">
        <v>44875</v>
      </c>
      <c r="G5728" s="103">
        <v>4.3257999999999998E-2</v>
      </c>
      <c r="H5728" s="103">
        <v>4.181E-2</v>
      </c>
      <c r="I5728" s="103">
        <v>3.9341000000000001E-2</v>
      </c>
      <c r="J5728" s="103">
        <v>3.8758000000000001E-2</v>
      </c>
      <c r="K5728" s="103">
        <v>3.8088000000000004E-2</v>
      </c>
    </row>
    <row r="5729" spans="3:11" ht="15.75" customHeight="1" x14ac:dyDescent="0.25">
      <c r="C5729" s="40"/>
      <c r="F5729" s="81">
        <v>44879</v>
      </c>
      <c r="G5729" s="103">
        <v>4.3887999999999996E-2</v>
      </c>
      <c r="H5729" s="103">
        <v>4.2256000000000002E-2</v>
      </c>
      <c r="I5729" s="103">
        <v>3.9897000000000002E-2</v>
      </c>
      <c r="J5729" s="103">
        <v>3.9299000000000001E-2</v>
      </c>
      <c r="K5729" s="103">
        <v>3.8536000000000001E-2</v>
      </c>
    </row>
    <row r="5730" spans="3:11" ht="15.75" customHeight="1" x14ac:dyDescent="0.25">
      <c r="C5730" s="40"/>
      <c r="F5730" s="81">
        <v>44880</v>
      </c>
      <c r="G5730" s="103">
        <v>4.3381999999999997E-2</v>
      </c>
      <c r="H5730" s="103">
        <v>4.1361999999999996E-2</v>
      </c>
      <c r="I5730" s="103">
        <v>3.8955999999999998E-2</v>
      </c>
      <c r="J5730" s="103">
        <v>3.8422999999999999E-2</v>
      </c>
      <c r="K5730" s="103">
        <v>3.7696E-2</v>
      </c>
    </row>
    <row r="5731" spans="3:11" ht="15.75" customHeight="1" x14ac:dyDescent="0.25">
      <c r="C5731" s="40"/>
      <c r="F5731" s="81">
        <v>44881</v>
      </c>
      <c r="G5731" s="103">
        <v>4.3548999999999997E-2</v>
      </c>
      <c r="H5731" s="103">
        <v>4.1357999999999999E-2</v>
      </c>
      <c r="I5731" s="103">
        <v>3.8502999999999996E-2</v>
      </c>
      <c r="J5731" s="103">
        <v>3.7832999999999999E-2</v>
      </c>
      <c r="K5731" s="103">
        <v>3.6899000000000001E-2</v>
      </c>
    </row>
    <row r="5732" spans="3:11" ht="15.75" customHeight="1" x14ac:dyDescent="0.25">
      <c r="C5732" s="40"/>
      <c r="F5732" s="81">
        <v>44882</v>
      </c>
      <c r="G5732" s="103">
        <v>4.4519999999999997E-2</v>
      </c>
      <c r="H5732" s="103">
        <v>4.2164E-2</v>
      </c>
      <c r="I5732" s="103">
        <v>3.9371000000000003E-2</v>
      </c>
      <c r="J5732" s="103">
        <v>3.8626999999999995E-2</v>
      </c>
      <c r="K5732" s="103">
        <v>3.7656999999999996E-2</v>
      </c>
    </row>
    <row r="5733" spans="3:11" ht="15.75" customHeight="1" x14ac:dyDescent="0.25">
      <c r="C5733" s="40"/>
      <c r="F5733" s="81">
        <v>44883</v>
      </c>
      <c r="G5733" s="103">
        <v>4.5328999999999994E-2</v>
      </c>
      <c r="H5733" s="103">
        <v>4.2967999999999999E-2</v>
      </c>
      <c r="I5733" s="103">
        <v>4.0084999999999996E-2</v>
      </c>
      <c r="J5733" s="103">
        <v>3.9271E-2</v>
      </c>
      <c r="K5733" s="103">
        <v>3.8288000000000003E-2</v>
      </c>
    </row>
    <row r="5734" spans="3:11" ht="15.75" customHeight="1" x14ac:dyDescent="0.25">
      <c r="C5734" s="40"/>
      <c r="F5734" s="81">
        <v>44886</v>
      </c>
      <c r="G5734" s="103">
        <v>4.5523000000000001E-2</v>
      </c>
      <c r="H5734" s="103">
        <v>4.3191E-2</v>
      </c>
      <c r="I5734" s="103">
        <v>4.0224000000000003E-2</v>
      </c>
      <c r="J5734" s="103">
        <v>3.9348000000000001E-2</v>
      </c>
      <c r="K5734" s="103">
        <v>3.8269000000000004E-2</v>
      </c>
    </row>
    <row r="5735" spans="3:11" ht="15.75" customHeight="1" x14ac:dyDescent="0.25">
      <c r="C5735" s="40"/>
      <c r="F5735" s="81">
        <v>44887</v>
      </c>
      <c r="G5735" s="103">
        <v>4.5144999999999998E-2</v>
      </c>
      <c r="H5735" s="103">
        <v>4.2878999999999994E-2</v>
      </c>
      <c r="I5735" s="103">
        <v>3.9445000000000001E-2</v>
      </c>
      <c r="J5735" s="103">
        <v>3.8804999999999999E-2</v>
      </c>
      <c r="K5735" s="103">
        <v>3.7559000000000002E-2</v>
      </c>
    </row>
    <row r="5736" spans="3:11" ht="15.75" customHeight="1" x14ac:dyDescent="0.25">
      <c r="C5736" s="40"/>
      <c r="F5736" s="81">
        <v>44888</v>
      </c>
      <c r="G5736" s="103">
        <v>4.4772999999999993E-2</v>
      </c>
      <c r="H5736" s="103">
        <v>4.2312000000000002E-2</v>
      </c>
      <c r="I5736" s="103">
        <v>3.8837000000000003E-2</v>
      </c>
      <c r="J5736" s="103">
        <v>3.8031999999999996E-2</v>
      </c>
      <c r="K5736" s="103">
        <v>3.6927000000000001E-2</v>
      </c>
    </row>
    <row r="5737" spans="3:11" ht="15.75" customHeight="1" x14ac:dyDescent="0.25">
      <c r="C5737" s="40"/>
      <c r="F5737" s="81">
        <v>44890</v>
      </c>
      <c r="G5737" s="103">
        <v>4.4526000000000003E-2</v>
      </c>
      <c r="H5737" s="103">
        <v>4.1993999999999997E-2</v>
      </c>
      <c r="I5737" s="103">
        <v>3.8577E-2</v>
      </c>
      <c r="J5737" s="103">
        <v>3.7726000000000003E-2</v>
      </c>
      <c r="K5737" s="103">
        <v>3.6776000000000003E-2</v>
      </c>
    </row>
    <row r="5738" spans="3:11" ht="15.75" customHeight="1" x14ac:dyDescent="0.25">
      <c r="C5738" s="40"/>
      <c r="F5738" s="81">
        <v>44893</v>
      </c>
      <c r="G5738" s="103">
        <v>4.4381000000000004E-2</v>
      </c>
      <c r="H5738" s="103">
        <v>4.2019000000000001E-2</v>
      </c>
      <c r="I5738" s="103">
        <v>3.875E-2</v>
      </c>
      <c r="J5738" s="103">
        <v>3.7904E-2</v>
      </c>
      <c r="K5738" s="103">
        <v>3.6811999999999998E-2</v>
      </c>
    </row>
    <row r="5739" spans="3:11" ht="15.75" customHeight="1" x14ac:dyDescent="0.25">
      <c r="C5739" s="40"/>
      <c r="F5739" s="81">
        <v>44894</v>
      </c>
      <c r="G5739" s="103">
        <v>4.4732000000000001E-2</v>
      </c>
      <c r="H5739" s="103">
        <v>4.2411000000000004E-2</v>
      </c>
      <c r="I5739" s="103">
        <v>3.9236E-2</v>
      </c>
      <c r="J5739" s="103">
        <v>3.8468000000000002E-2</v>
      </c>
      <c r="K5739" s="103">
        <v>3.7441000000000002E-2</v>
      </c>
    </row>
    <row r="5740" spans="3:11" ht="15.75" customHeight="1" x14ac:dyDescent="0.25">
      <c r="C5740" s="40"/>
      <c r="F5740" s="81">
        <v>44895</v>
      </c>
      <c r="G5740" s="103">
        <v>4.3102000000000001E-2</v>
      </c>
      <c r="H5740" s="103">
        <v>4.0492E-2</v>
      </c>
      <c r="I5740" s="103">
        <v>3.7366999999999997E-2</v>
      </c>
      <c r="J5740" s="103">
        <v>3.6759E-2</v>
      </c>
      <c r="K5740" s="103">
        <v>3.6054000000000003E-2</v>
      </c>
    </row>
    <row r="5741" spans="3:11" ht="15.75" customHeight="1" x14ac:dyDescent="0.25">
      <c r="C5741" s="40"/>
      <c r="F5741" s="81">
        <v>44896</v>
      </c>
      <c r="G5741" s="103">
        <v>4.2276000000000001E-2</v>
      </c>
      <c r="H5741" s="103">
        <v>3.9645E-2</v>
      </c>
      <c r="I5741" s="103">
        <v>3.6644000000000003E-2</v>
      </c>
      <c r="J5741" s="103">
        <v>3.5922999999999997E-2</v>
      </c>
      <c r="K5741" s="103">
        <v>3.5047999999999996E-2</v>
      </c>
    </row>
    <row r="5742" spans="3:11" ht="15.75" customHeight="1" x14ac:dyDescent="0.25">
      <c r="C5742" s="40"/>
      <c r="F5742" s="81">
        <v>44897</v>
      </c>
      <c r="G5742" s="103">
        <v>4.2716999999999998E-2</v>
      </c>
      <c r="H5742" s="103">
        <v>3.9771000000000001E-2</v>
      </c>
      <c r="I5742" s="103">
        <v>3.6520000000000004E-2</v>
      </c>
      <c r="J5742" s="103">
        <v>3.5844000000000001E-2</v>
      </c>
      <c r="K5742" s="103">
        <v>3.4862000000000004E-2</v>
      </c>
    </row>
    <row r="5743" spans="3:11" ht="15.75" customHeight="1" x14ac:dyDescent="0.25">
      <c r="C5743" s="40"/>
      <c r="F5743" s="81">
        <v>44900</v>
      </c>
      <c r="G5743" s="103">
        <v>4.3874000000000003E-2</v>
      </c>
      <c r="H5743" s="103">
        <v>4.1176999999999998E-2</v>
      </c>
      <c r="I5743" s="103">
        <v>3.7776999999999998E-2</v>
      </c>
      <c r="J5743" s="103">
        <v>3.6958000000000005E-2</v>
      </c>
      <c r="K5743" s="103">
        <v>3.5735999999999997E-2</v>
      </c>
    </row>
    <row r="5744" spans="3:11" ht="15.75" customHeight="1" x14ac:dyDescent="0.25">
      <c r="C5744" s="40"/>
      <c r="F5744" s="81">
        <v>44901</v>
      </c>
      <c r="G5744" s="103">
        <v>4.3663999999999994E-2</v>
      </c>
      <c r="H5744" s="103">
        <v>4.1031000000000005E-2</v>
      </c>
      <c r="I5744" s="103">
        <v>3.7517000000000002E-2</v>
      </c>
      <c r="J5744" s="103">
        <v>3.6651999999999997E-2</v>
      </c>
      <c r="K5744" s="103">
        <v>3.5313999999999998E-2</v>
      </c>
    </row>
    <row r="5745" spans="3:11" ht="15.75" customHeight="1" x14ac:dyDescent="0.25">
      <c r="C5745" s="40"/>
      <c r="F5745" s="81">
        <v>44902</v>
      </c>
      <c r="G5745" s="103">
        <v>4.2561000000000002E-2</v>
      </c>
      <c r="H5745" s="103">
        <v>3.9869000000000002E-2</v>
      </c>
      <c r="I5745" s="103">
        <v>3.6240999999999995E-2</v>
      </c>
      <c r="J5745" s="103">
        <v>3.5411999999999999E-2</v>
      </c>
      <c r="K5745" s="103">
        <v>3.4168999999999998E-2</v>
      </c>
    </row>
    <row r="5746" spans="3:11" ht="15.75" customHeight="1" x14ac:dyDescent="0.25">
      <c r="C5746" s="40"/>
      <c r="F5746" s="81">
        <v>44903</v>
      </c>
      <c r="G5746" s="103">
        <v>4.3076999999999997E-2</v>
      </c>
      <c r="H5746" s="103">
        <v>4.0514000000000001E-2</v>
      </c>
      <c r="I5746" s="103">
        <v>3.7066000000000002E-2</v>
      </c>
      <c r="J5746" s="103">
        <v>3.6219000000000001E-2</v>
      </c>
      <c r="K5746" s="103">
        <v>3.4819000000000003E-2</v>
      </c>
    </row>
    <row r="5747" spans="3:11" ht="15.75" customHeight="1" x14ac:dyDescent="0.25">
      <c r="C5747" s="40"/>
      <c r="F5747" s="81">
        <v>44904</v>
      </c>
      <c r="G5747" s="103">
        <v>4.3442999999999996E-2</v>
      </c>
      <c r="H5747" s="103">
        <v>4.1012000000000007E-2</v>
      </c>
      <c r="I5747" s="103">
        <v>3.7686000000000004E-2</v>
      </c>
      <c r="J5747" s="103">
        <v>3.6953E-2</v>
      </c>
      <c r="K5747" s="103">
        <v>3.5783000000000002E-2</v>
      </c>
    </row>
    <row r="5748" spans="3:11" ht="15.75" customHeight="1" x14ac:dyDescent="0.25">
      <c r="C5748" s="40"/>
      <c r="F5748" s="81">
        <v>44907</v>
      </c>
      <c r="G5748" s="103">
        <v>4.3754000000000001E-2</v>
      </c>
      <c r="H5748" s="103">
        <v>4.1349999999999998E-2</v>
      </c>
      <c r="I5748" s="103">
        <v>3.7894000000000004E-2</v>
      </c>
      <c r="J5748" s="103">
        <v>3.7233000000000002E-2</v>
      </c>
      <c r="K5748" s="103">
        <v>3.6112999999999999E-2</v>
      </c>
    </row>
    <row r="5749" spans="3:11" ht="15.75" customHeight="1" x14ac:dyDescent="0.25">
      <c r="C5749" s="40"/>
      <c r="F5749" s="81">
        <v>44908</v>
      </c>
      <c r="G5749" s="103">
        <v>4.2182999999999998E-2</v>
      </c>
      <c r="H5749" s="103">
        <v>3.9442999999999999E-2</v>
      </c>
      <c r="I5749" s="103">
        <v>3.6507999999999999E-2</v>
      </c>
      <c r="J5749" s="103">
        <v>3.5910000000000004E-2</v>
      </c>
      <c r="K5749" s="103">
        <v>3.5012000000000001E-2</v>
      </c>
    </row>
    <row r="5750" spans="3:11" ht="15.75" customHeight="1" x14ac:dyDescent="0.25">
      <c r="C5750" s="40"/>
      <c r="F5750" s="81">
        <v>44909</v>
      </c>
      <c r="G5750" s="103">
        <v>4.2095E-2</v>
      </c>
      <c r="H5750" s="103">
        <v>3.9136999999999998E-2</v>
      </c>
      <c r="I5750" s="103">
        <v>3.6126999999999999E-2</v>
      </c>
      <c r="J5750" s="103">
        <v>3.5605000000000005E-2</v>
      </c>
      <c r="K5750" s="103">
        <v>3.4773999999999999E-2</v>
      </c>
    </row>
    <row r="5751" spans="3:11" ht="15.75" customHeight="1" x14ac:dyDescent="0.25">
      <c r="C5751" s="40"/>
      <c r="F5751" s="81">
        <v>44910</v>
      </c>
      <c r="G5751" s="103">
        <v>4.2362000000000004E-2</v>
      </c>
      <c r="H5751" s="103">
        <v>3.9469999999999998E-2</v>
      </c>
      <c r="I5751" s="103">
        <v>3.6178000000000002E-2</v>
      </c>
      <c r="J5751" s="103">
        <v>3.5527999999999997E-2</v>
      </c>
      <c r="K5751" s="103">
        <v>3.4463000000000001E-2</v>
      </c>
    </row>
    <row r="5752" spans="3:11" ht="15.75" customHeight="1" x14ac:dyDescent="0.25">
      <c r="C5752" s="40"/>
      <c r="F5752" s="81">
        <v>44911</v>
      </c>
      <c r="G5752" s="103">
        <v>4.1887999999999995E-2</v>
      </c>
      <c r="H5752" s="103">
        <v>3.9104E-2</v>
      </c>
      <c r="I5752" s="103">
        <v>3.6242000000000003E-2</v>
      </c>
      <c r="J5752" s="103">
        <v>3.5829E-2</v>
      </c>
      <c r="K5752" s="103">
        <v>3.4840000000000003E-2</v>
      </c>
    </row>
    <row r="5753" spans="3:11" ht="15.75" customHeight="1" x14ac:dyDescent="0.25">
      <c r="C5753" s="40"/>
      <c r="F5753" s="81">
        <v>44914</v>
      </c>
      <c r="G5753" s="103">
        <v>4.2556999999999998E-2</v>
      </c>
      <c r="H5753" s="103">
        <v>3.9969999999999999E-2</v>
      </c>
      <c r="I5753" s="103">
        <v>3.7142000000000001E-2</v>
      </c>
      <c r="J5753" s="103">
        <v>3.6742999999999998E-2</v>
      </c>
      <c r="K5753" s="103">
        <v>3.5846000000000003E-2</v>
      </c>
    </row>
    <row r="5754" spans="3:11" ht="15.75" customHeight="1" x14ac:dyDescent="0.25">
      <c r="C5754" s="40"/>
      <c r="F5754" s="81">
        <v>44915</v>
      </c>
      <c r="G5754" s="103">
        <v>4.2531999999999993E-2</v>
      </c>
      <c r="H5754" s="103">
        <v>4.0194000000000001E-2</v>
      </c>
      <c r="I5754" s="103">
        <v>3.7871999999999996E-2</v>
      </c>
      <c r="J5754" s="103">
        <v>3.7690000000000001E-2</v>
      </c>
      <c r="K5754" s="103">
        <v>3.6825000000000004E-2</v>
      </c>
    </row>
    <row r="5755" spans="3:11" ht="15.75" customHeight="1" x14ac:dyDescent="0.25">
      <c r="C5755" s="40"/>
      <c r="F5755" s="81">
        <v>44916</v>
      </c>
      <c r="G5755" s="103">
        <v>4.2126999999999998E-2</v>
      </c>
      <c r="H5755" s="103">
        <v>3.9912999999999997E-2</v>
      </c>
      <c r="I5755" s="103">
        <v>3.7697000000000001E-2</v>
      </c>
      <c r="J5755" s="103">
        <v>3.7509000000000001E-2</v>
      </c>
      <c r="K5755" s="103">
        <v>3.662E-2</v>
      </c>
    </row>
    <row r="5756" spans="3:11" ht="15.75" customHeight="1" x14ac:dyDescent="0.25">
      <c r="C5756" s="40"/>
      <c r="F5756" s="81">
        <v>44917</v>
      </c>
      <c r="G5756" s="103">
        <v>4.2714000000000002E-2</v>
      </c>
      <c r="H5756" s="103">
        <v>4.0334000000000002E-2</v>
      </c>
      <c r="I5756" s="103">
        <v>3.8027999999999999E-2</v>
      </c>
      <c r="J5756" s="103">
        <v>3.7766000000000001E-2</v>
      </c>
      <c r="K5756" s="103">
        <v>3.6785999999999999E-2</v>
      </c>
    </row>
    <row r="5757" spans="3:11" ht="15.75" customHeight="1" x14ac:dyDescent="0.25">
      <c r="C5757" s="40"/>
      <c r="F5757" s="81">
        <v>44918</v>
      </c>
      <c r="G5757" s="103">
        <v>4.3147000000000005E-2</v>
      </c>
      <c r="H5757" s="103">
        <v>4.0814000000000003E-2</v>
      </c>
      <c r="I5757" s="103">
        <v>3.8481000000000001E-2</v>
      </c>
      <c r="J5757" s="103">
        <v>3.8202E-2</v>
      </c>
      <c r="K5757" s="103">
        <v>3.7322000000000001E-2</v>
      </c>
    </row>
    <row r="5758" spans="3:11" ht="15.75" customHeight="1" x14ac:dyDescent="0.25">
      <c r="C5758" s="40"/>
      <c r="F5758" s="81">
        <v>44922</v>
      </c>
      <c r="G5758" s="103">
        <v>4.3741000000000002E-2</v>
      </c>
      <c r="H5758" s="103">
        <v>4.1664000000000007E-2</v>
      </c>
      <c r="I5758" s="103">
        <v>3.9396E-2</v>
      </c>
      <c r="J5758" s="103">
        <v>3.9213999999999999E-2</v>
      </c>
      <c r="K5758" s="103">
        <v>3.8411000000000001E-2</v>
      </c>
    </row>
    <row r="5759" spans="3:11" ht="15.75" customHeight="1" x14ac:dyDescent="0.25">
      <c r="C5759" s="40"/>
      <c r="F5759" s="81">
        <v>44923</v>
      </c>
      <c r="G5759" s="103">
        <v>4.3512000000000002E-2</v>
      </c>
      <c r="H5759" s="103">
        <v>4.1749999999999995E-2</v>
      </c>
      <c r="I5759" s="103">
        <v>3.9661000000000002E-2</v>
      </c>
      <c r="J5759" s="103">
        <v>3.9631E-2</v>
      </c>
      <c r="K5759" s="103">
        <v>3.8827E-2</v>
      </c>
    </row>
    <row r="5760" spans="3:11" ht="15.75" customHeight="1" x14ac:dyDescent="0.25">
      <c r="C5760" s="40"/>
      <c r="F5760" s="81">
        <v>44924</v>
      </c>
      <c r="G5760" s="103">
        <v>4.3615000000000001E-2</v>
      </c>
      <c r="H5760" s="103">
        <v>4.1638000000000001E-2</v>
      </c>
      <c r="I5760" s="103">
        <v>3.9410000000000001E-2</v>
      </c>
      <c r="J5760" s="103">
        <v>3.9109999999999999E-2</v>
      </c>
      <c r="K5760" s="103">
        <v>3.8144999999999998E-2</v>
      </c>
    </row>
    <row r="5761" spans="3:11" ht="15.75" customHeight="1" x14ac:dyDescent="0.25">
      <c r="C5761" s="40"/>
      <c r="F5761" s="81">
        <v>44925</v>
      </c>
      <c r="G5761" s="103">
        <v>4.4112999999999999E-2</v>
      </c>
      <c r="H5761" s="103">
        <v>4.2126999999999998E-2</v>
      </c>
      <c r="I5761" s="103">
        <v>3.9845999999999999E-2</v>
      </c>
      <c r="J5761" s="103">
        <v>3.9446000000000002E-2</v>
      </c>
      <c r="K5761" s="103">
        <v>3.8577E-2</v>
      </c>
    </row>
    <row r="5762" spans="3:11" ht="15.75" customHeight="1" x14ac:dyDescent="0.25">
      <c r="C5762" s="40"/>
      <c r="F5762" s="81">
        <v>44929</v>
      </c>
      <c r="G5762" s="103">
        <v>4.3699000000000002E-2</v>
      </c>
      <c r="H5762" s="103">
        <v>4.1501000000000003E-2</v>
      </c>
      <c r="I5762" s="103">
        <v>3.8940000000000002E-2</v>
      </c>
      <c r="J5762" s="103">
        <v>3.8338000000000004E-2</v>
      </c>
      <c r="K5762" s="103">
        <v>3.7388999999999999E-2</v>
      </c>
    </row>
    <row r="5763" spans="3:11" ht="15.75" customHeight="1" x14ac:dyDescent="0.25">
      <c r="C5763" s="40"/>
      <c r="F5763" s="81">
        <v>44930</v>
      </c>
      <c r="G5763" s="103">
        <v>4.3533999999999996E-2</v>
      </c>
      <c r="H5763" s="103">
        <v>4.1044999999999998E-2</v>
      </c>
      <c r="I5763" s="103">
        <v>3.8401999999999999E-2</v>
      </c>
      <c r="J5763" s="103">
        <v>3.7698000000000002E-2</v>
      </c>
      <c r="K5763" s="103">
        <v>3.6826999999999999E-2</v>
      </c>
    </row>
    <row r="5764" spans="3:11" ht="15.75" customHeight="1" x14ac:dyDescent="0.25">
      <c r="C5764" s="40"/>
      <c r="F5764" s="81">
        <v>44931</v>
      </c>
      <c r="G5764" s="103">
        <v>4.4576000000000005E-2</v>
      </c>
      <c r="H5764" s="103">
        <v>4.2018000000000007E-2</v>
      </c>
      <c r="I5764" s="103">
        <v>3.9132E-2</v>
      </c>
      <c r="J5764" s="103">
        <v>3.8234999999999998E-2</v>
      </c>
      <c r="K5764" s="103">
        <v>3.7180999999999999E-2</v>
      </c>
    </row>
    <row r="5765" spans="3:11" ht="15.75" customHeight="1" x14ac:dyDescent="0.25">
      <c r="C5765" s="40"/>
      <c r="F5765" s="81">
        <v>44932</v>
      </c>
      <c r="G5765" s="103">
        <v>4.2535999999999997E-2</v>
      </c>
      <c r="H5765" s="103">
        <v>3.9849000000000002E-2</v>
      </c>
      <c r="I5765" s="103">
        <v>3.7031999999999995E-2</v>
      </c>
      <c r="J5765" s="103">
        <v>3.6319999999999998E-2</v>
      </c>
      <c r="K5765" s="103">
        <v>3.5562000000000003E-2</v>
      </c>
    </row>
    <row r="5766" spans="3:11" ht="15.75" customHeight="1" x14ac:dyDescent="0.25">
      <c r="C5766" s="40"/>
      <c r="F5766" s="81">
        <v>44935</v>
      </c>
      <c r="G5766" s="103">
        <v>4.2077000000000003E-2</v>
      </c>
      <c r="H5766" s="103">
        <v>3.9535000000000001E-2</v>
      </c>
      <c r="I5766" s="103">
        <v>3.6736999999999999E-2</v>
      </c>
      <c r="J5766" s="103">
        <v>3.6015999999999999E-2</v>
      </c>
      <c r="K5766" s="103">
        <v>3.5320999999999998E-2</v>
      </c>
    </row>
    <row r="5767" spans="3:11" ht="15.75" customHeight="1" x14ac:dyDescent="0.25">
      <c r="C5767" s="40"/>
      <c r="F5767" s="81">
        <v>44936</v>
      </c>
      <c r="G5767" s="103">
        <v>4.2472000000000003E-2</v>
      </c>
      <c r="H5767" s="103">
        <v>3.9848000000000001E-2</v>
      </c>
      <c r="I5767" s="103">
        <v>3.7305999999999999E-2</v>
      </c>
      <c r="J5767" s="103">
        <v>3.6749999999999998E-2</v>
      </c>
      <c r="K5767" s="103">
        <v>3.6187999999999998E-2</v>
      </c>
    </row>
    <row r="5768" spans="3:11" ht="15.75" customHeight="1" x14ac:dyDescent="0.25">
      <c r="C5768" s="40"/>
      <c r="F5768" s="81">
        <v>44937</v>
      </c>
      <c r="G5768" s="103">
        <v>4.2179000000000001E-2</v>
      </c>
      <c r="H5768" s="103">
        <v>3.9140000000000001E-2</v>
      </c>
      <c r="I5768" s="103">
        <v>3.6580000000000001E-2</v>
      </c>
      <c r="J5768" s="103">
        <v>3.6013000000000003E-2</v>
      </c>
      <c r="K5768" s="103">
        <v>3.5392E-2</v>
      </c>
    </row>
    <row r="5769" spans="3:11" ht="15.75" customHeight="1" x14ac:dyDescent="0.25">
      <c r="C5769" s="40"/>
      <c r="F5769" s="81">
        <v>44938</v>
      </c>
      <c r="G5769" s="103">
        <v>4.1447000000000005E-2</v>
      </c>
      <c r="H5769" s="103">
        <v>3.8136000000000003E-2</v>
      </c>
      <c r="I5769" s="103">
        <v>3.5357E-2</v>
      </c>
      <c r="J5769" s="103">
        <v>3.4902999999999997E-2</v>
      </c>
      <c r="K5769" s="103">
        <v>3.44E-2</v>
      </c>
    </row>
    <row r="5770" spans="3:11" ht="15.75" customHeight="1" x14ac:dyDescent="0.25">
      <c r="C5770" s="40"/>
      <c r="F5770" s="81">
        <v>44939</v>
      </c>
      <c r="G5770" s="103">
        <v>4.1447000000000005E-2</v>
      </c>
      <c r="H5770" s="103">
        <v>3.8136000000000003E-2</v>
      </c>
      <c r="I5770" s="103">
        <v>3.5357E-2</v>
      </c>
      <c r="J5770" s="103">
        <v>3.4902999999999997E-2</v>
      </c>
      <c r="K5770" s="103">
        <v>3.44E-2</v>
      </c>
    </row>
    <row r="5771" spans="3:11" ht="15.75" customHeight="1" x14ac:dyDescent="0.25">
      <c r="C5771" s="40"/>
      <c r="F5771" s="81">
        <v>44943</v>
      </c>
      <c r="G5771" s="103">
        <v>4.2047000000000001E-2</v>
      </c>
      <c r="H5771" s="103">
        <v>3.8804999999999999E-2</v>
      </c>
      <c r="I5771" s="103">
        <v>3.6208999999999998E-2</v>
      </c>
      <c r="J5771" s="103">
        <v>3.5906E-2</v>
      </c>
      <c r="K5771" s="103">
        <v>3.5476000000000001E-2</v>
      </c>
    </row>
    <row r="5772" spans="3:11" ht="15.75" customHeight="1" x14ac:dyDescent="0.25">
      <c r="C5772" s="40"/>
      <c r="F5772" s="81">
        <v>44944</v>
      </c>
      <c r="G5772" s="103">
        <v>4.0824999999999993E-2</v>
      </c>
      <c r="H5772" s="103">
        <v>3.73E-2</v>
      </c>
      <c r="I5772" s="103">
        <v>3.4384999999999999E-2</v>
      </c>
      <c r="J5772" s="103">
        <v>3.3989999999999999E-2</v>
      </c>
      <c r="K5772" s="103">
        <v>3.3697999999999999E-2</v>
      </c>
    </row>
    <row r="5773" spans="3:11" ht="15.75" customHeight="1" x14ac:dyDescent="0.25">
      <c r="C5773" s="40"/>
      <c r="F5773" s="81">
        <v>44945</v>
      </c>
      <c r="G5773" s="103">
        <v>4.1264000000000002E-2</v>
      </c>
      <c r="H5773" s="103">
        <v>3.7687999999999999E-2</v>
      </c>
      <c r="I5773" s="103">
        <v>3.4827999999999998E-2</v>
      </c>
      <c r="J5773" s="103">
        <v>3.4289E-2</v>
      </c>
      <c r="K5773" s="103">
        <v>3.3915000000000001E-2</v>
      </c>
    </row>
    <row r="5774" spans="3:11" ht="15.75" customHeight="1" x14ac:dyDescent="0.25">
      <c r="C5774" s="40"/>
      <c r="F5774" s="81">
        <v>44946</v>
      </c>
      <c r="G5774" s="103">
        <v>4.1745000000000004E-2</v>
      </c>
      <c r="H5774" s="103">
        <v>3.8299E-2</v>
      </c>
      <c r="I5774" s="103">
        <v>3.5630999999999996E-2</v>
      </c>
      <c r="J5774" s="103">
        <v>3.5166000000000003E-2</v>
      </c>
      <c r="K5774" s="103">
        <v>3.4805999999999997E-2</v>
      </c>
    </row>
    <row r="5775" spans="3:11" ht="15.75" customHeight="1" x14ac:dyDescent="0.25">
      <c r="C5775" s="40"/>
      <c r="F5775" s="81">
        <v>44949</v>
      </c>
      <c r="G5775" s="103">
        <v>4.2274000000000006E-2</v>
      </c>
      <c r="H5775" s="103">
        <v>3.8942999999999998E-2</v>
      </c>
      <c r="I5775" s="103">
        <v>3.6200000000000003E-2</v>
      </c>
      <c r="J5775" s="103">
        <v>3.5543999999999999E-2</v>
      </c>
      <c r="K5775" s="103">
        <v>3.5097999999999997E-2</v>
      </c>
    </row>
    <row r="5776" spans="3:11" ht="15.75" customHeight="1" x14ac:dyDescent="0.25">
      <c r="C5776" s="40"/>
      <c r="F5776" s="81">
        <v>44950</v>
      </c>
      <c r="G5776" s="103">
        <v>4.2103000000000002E-2</v>
      </c>
      <c r="H5776" s="103">
        <v>3.8578000000000001E-2</v>
      </c>
      <c r="I5776" s="103">
        <v>3.5749000000000003E-2</v>
      </c>
      <c r="J5776" s="103">
        <v>3.5112000000000004E-2</v>
      </c>
      <c r="K5776" s="103">
        <v>3.4527000000000002E-2</v>
      </c>
    </row>
    <row r="5777" spans="3:11" ht="15.75" customHeight="1" x14ac:dyDescent="0.25">
      <c r="C5777" s="40"/>
      <c r="F5777" s="81">
        <v>44951</v>
      </c>
      <c r="G5777" s="103">
        <v>4.1250000000000002E-2</v>
      </c>
      <c r="H5777" s="103">
        <v>3.8296999999999998E-2</v>
      </c>
      <c r="I5777" s="103">
        <v>3.5452999999999998E-2</v>
      </c>
      <c r="J5777" s="103">
        <v>3.4883999999999998E-2</v>
      </c>
      <c r="K5777" s="103">
        <v>3.4416000000000002E-2</v>
      </c>
    </row>
    <row r="5778" spans="3:11" ht="15.75" customHeight="1" x14ac:dyDescent="0.25">
      <c r="C5778" s="40"/>
      <c r="F5778" s="81">
        <v>44952</v>
      </c>
      <c r="G5778" s="103">
        <v>4.1826000000000002E-2</v>
      </c>
      <c r="H5778" s="103">
        <v>3.8858000000000004E-2</v>
      </c>
      <c r="I5778" s="103">
        <v>3.5929000000000003E-2</v>
      </c>
      <c r="J5778" s="103">
        <v>3.5514999999999998E-2</v>
      </c>
      <c r="K5778" s="103">
        <v>3.4946999999999999E-2</v>
      </c>
    </row>
    <row r="5779" spans="3:11" ht="15.75" customHeight="1" x14ac:dyDescent="0.25">
      <c r="C5779" s="40"/>
      <c r="F5779" s="81">
        <v>44953</v>
      </c>
      <c r="G5779" s="103">
        <v>4.199E-2</v>
      </c>
      <c r="H5779" s="103">
        <v>3.8970999999999999E-2</v>
      </c>
      <c r="I5779" s="103">
        <v>3.6101999999999995E-2</v>
      </c>
      <c r="J5779" s="103">
        <v>3.5635E-2</v>
      </c>
      <c r="K5779" s="103">
        <v>3.5034999999999997E-2</v>
      </c>
    </row>
    <row r="5780" spans="3:11" ht="15.75" customHeight="1" x14ac:dyDescent="0.25">
      <c r="C5780" s="40"/>
      <c r="F5780" s="81">
        <v>44956</v>
      </c>
      <c r="G5780" s="103">
        <v>4.2340999999999997E-2</v>
      </c>
      <c r="H5780" s="103">
        <v>3.9451E-2</v>
      </c>
      <c r="I5780" s="103">
        <v>3.6621000000000001E-2</v>
      </c>
      <c r="J5780" s="103">
        <v>3.6044E-2</v>
      </c>
      <c r="K5780" s="103">
        <v>3.5366000000000002E-2</v>
      </c>
    </row>
    <row r="5781" spans="3:11" ht="15.75" customHeight="1" x14ac:dyDescent="0.25">
      <c r="C5781" s="40"/>
      <c r="F5781" s="81">
        <v>44957</v>
      </c>
      <c r="G5781" s="103">
        <v>4.2011E-2</v>
      </c>
      <c r="H5781" s="103">
        <v>3.8998999999999999E-2</v>
      </c>
      <c r="I5781" s="103">
        <v>3.6171000000000002E-2</v>
      </c>
      <c r="J5781" s="103">
        <v>3.5687000000000003E-2</v>
      </c>
      <c r="K5781" s="103">
        <v>3.5068999999999996E-2</v>
      </c>
    </row>
    <row r="5782" spans="3:11" ht="15.75" customHeight="1" x14ac:dyDescent="0.25">
      <c r="C5782" s="40"/>
      <c r="F5782" s="81">
        <v>44958</v>
      </c>
      <c r="G5782" s="103">
        <v>4.1063000000000002E-2</v>
      </c>
      <c r="H5782" s="103">
        <v>3.7869E-2</v>
      </c>
      <c r="I5782" s="103">
        <v>3.5153999999999998E-2</v>
      </c>
      <c r="J5782" s="103">
        <v>3.4669999999999999E-2</v>
      </c>
      <c r="K5782" s="103">
        <v>3.4166000000000002E-2</v>
      </c>
    </row>
    <row r="5783" spans="3:11" ht="15.75" customHeight="1" x14ac:dyDescent="0.25">
      <c r="C5783" s="40"/>
      <c r="F5783" s="81">
        <v>44959</v>
      </c>
      <c r="G5783" s="103">
        <v>4.1041999999999995E-2</v>
      </c>
      <c r="H5783" s="103">
        <v>3.7755000000000004E-2</v>
      </c>
      <c r="I5783" s="103">
        <v>3.4879E-2</v>
      </c>
      <c r="J5783" s="103">
        <v>3.4391999999999999E-2</v>
      </c>
      <c r="K5783" s="103">
        <v>3.3926999999999999E-2</v>
      </c>
    </row>
    <row r="5784" spans="3:11" ht="15.75" customHeight="1" x14ac:dyDescent="0.25">
      <c r="C5784" s="40"/>
      <c r="F5784" s="81">
        <v>44960</v>
      </c>
      <c r="G5784" s="103">
        <v>4.2927E-2</v>
      </c>
      <c r="H5784" s="103">
        <v>3.9566999999999998E-2</v>
      </c>
      <c r="I5784" s="103">
        <v>3.6589999999999998E-2</v>
      </c>
      <c r="J5784" s="103">
        <v>3.5916999999999998E-2</v>
      </c>
      <c r="K5784" s="103">
        <v>3.5246E-2</v>
      </c>
    </row>
    <row r="5785" spans="3:11" ht="15.75" customHeight="1" x14ac:dyDescent="0.25">
      <c r="C5785" s="40"/>
      <c r="F5785" s="81">
        <v>44963</v>
      </c>
      <c r="G5785" s="103">
        <v>4.4724000000000007E-2</v>
      </c>
      <c r="H5785" s="103">
        <v>4.1424000000000002E-2</v>
      </c>
      <c r="I5785" s="103">
        <v>3.8282999999999998E-2</v>
      </c>
      <c r="J5785" s="103">
        <v>3.7435000000000003E-2</v>
      </c>
      <c r="K5785" s="103">
        <v>3.6399000000000001E-2</v>
      </c>
    </row>
    <row r="5786" spans="3:11" ht="15.75" customHeight="1" x14ac:dyDescent="0.25">
      <c r="C5786" s="40"/>
      <c r="F5786" s="81">
        <v>44964</v>
      </c>
      <c r="G5786" s="103">
        <v>4.4644000000000003E-2</v>
      </c>
      <c r="H5786" s="103">
        <v>4.1224999999999998E-2</v>
      </c>
      <c r="I5786" s="103">
        <v>3.8336999999999996E-2</v>
      </c>
      <c r="J5786" s="103">
        <v>3.7643000000000003E-2</v>
      </c>
      <c r="K5786" s="103">
        <v>3.6735000000000004E-2</v>
      </c>
    </row>
    <row r="5787" spans="3:11" ht="15.75" customHeight="1" x14ac:dyDescent="0.25">
      <c r="C5787" s="40"/>
      <c r="F5787" s="81">
        <v>44965</v>
      </c>
      <c r="G5787" s="103">
        <v>4.4207999999999997E-2</v>
      </c>
      <c r="H5787" s="103">
        <v>4.0781999999999999E-2</v>
      </c>
      <c r="I5787" s="103">
        <v>3.7883E-2</v>
      </c>
      <c r="J5787" s="103">
        <v>3.7074999999999997E-2</v>
      </c>
      <c r="K5787" s="103">
        <v>3.6097999999999998E-2</v>
      </c>
    </row>
    <row r="5788" spans="3:11" ht="15.75" customHeight="1" x14ac:dyDescent="0.25">
      <c r="C5788" s="40"/>
      <c r="F5788" s="81">
        <v>44966</v>
      </c>
      <c r="G5788" s="103">
        <v>4.4819999999999999E-2</v>
      </c>
      <c r="H5788" s="103">
        <v>4.1481999999999998E-2</v>
      </c>
      <c r="I5788" s="103">
        <v>3.8586000000000002E-2</v>
      </c>
      <c r="J5788" s="103">
        <v>3.7774000000000002E-2</v>
      </c>
      <c r="K5788" s="103">
        <v>3.6579E-2</v>
      </c>
    </row>
    <row r="5789" spans="3:11" ht="15.75" customHeight="1" x14ac:dyDescent="0.25">
      <c r="C5789" s="40"/>
      <c r="F5789" s="81">
        <v>44967</v>
      </c>
      <c r="G5789" s="103">
        <v>4.5149000000000002E-2</v>
      </c>
      <c r="H5789" s="103">
        <v>4.1986999999999997E-2</v>
      </c>
      <c r="I5789" s="103">
        <v>3.9260999999999997E-2</v>
      </c>
      <c r="J5789" s="103">
        <v>3.8532000000000004E-2</v>
      </c>
      <c r="K5789" s="103">
        <v>3.7454000000000001E-2</v>
      </c>
    </row>
    <row r="5790" spans="3:11" ht="15.75" customHeight="1" x14ac:dyDescent="0.25">
      <c r="C5790" s="40"/>
      <c r="F5790" s="81">
        <v>44970</v>
      </c>
      <c r="G5790" s="103">
        <v>4.5175E-2</v>
      </c>
      <c r="H5790" s="103">
        <v>4.2015000000000004E-2</v>
      </c>
      <c r="I5790" s="103">
        <v>3.9104E-2</v>
      </c>
      <c r="J5790" s="103">
        <v>3.8168000000000001E-2</v>
      </c>
      <c r="K5790" s="103">
        <v>3.7016E-2</v>
      </c>
    </row>
    <row r="5791" spans="3:11" ht="15.75" customHeight="1" x14ac:dyDescent="0.25">
      <c r="C5791" s="40"/>
      <c r="F5791" s="81">
        <v>44971</v>
      </c>
      <c r="G5791" s="103">
        <v>4.6154000000000001E-2</v>
      </c>
      <c r="H5791" s="103">
        <v>4.3169000000000006E-2</v>
      </c>
      <c r="I5791" s="103">
        <v>4.0010000000000004E-2</v>
      </c>
      <c r="J5791" s="103">
        <v>3.8848000000000001E-2</v>
      </c>
      <c r="K5791" s="103">
        <v>3.7435000000000003E-2</v>
      </c>
    </row>
    <row r="5792" spans="3:11" ht="15.75" customHeight="1" x14ac:dyDescent="0.25">
      <c r="C5792" s="40"/>
      <c r="F5792" s="81">
        <v>44972</v>
      </c>
      <c r="G5792" s="103">
        <v>4.6308999999999996E-2</v>
      </c>
      <c r="H5792" s="103">
        <v>4.3482E-2</v>
      </c>
      <c r="I5792" s="103">
        <v>4.0368000000000001E-2</v>
      </c>
      <c r="J5792" s="103">
        <v>3.9375E-2</v>
      </c>
      <c r="K5792" s="103">
        <v>3.8048999999999999E-2</v>
      </c>
    </row>
    <row r="5793" spans="3:11" ht="15.75" customHeight="1" x14ac:dyDescent="0.25">
      <c r="C5793" s="40"/>
      <c r="F5793" s="81">
        <v>44973</v>
      </c>
      <c r="G5793" s="103">
        <v>4.6399999999999997E-2</v>
      </c>
      <c r="H5793" s="103">
        <v>4.3681999999999999E-2</v>
      </c>
      <c r="I5793" s="103">
        <v>4.0726999999999999E-2</v>
      </c>
      <c r="J5793" s="103">
        <v>3.9849999999999997E-2</v>
      </c>
      <c r="K5793" s="103">
        <v>3.8607999999999996E-2</v>
      </c>
    </row>
    <row r="5794" spans="3:11" ht="15.75" customHeight="1" x14ac:dyDescent="0.25">
      <c r="C5794" s="40"/>
      <c r="F5794" s="81">
        <v>44974</v>
      </c>
      <c r="G5794" s="103">
        <v>4.6169000000000002E-2</v>
      </c>
      <c r="H5794" s="103">
        <v>4.3125999999999998E-2</v>
      </c>
      <c r="I5794" s="103">
        <v>4.0256E-2</v>
      </c>
      <c r="J5794" s="103">
        <v>3.9355000000000001E-2</v>
      </c>
      <c r="K5794" s="103">
        <v>3.8128999999999996E-2</v>
      </c>
    </row>
    <row r="5795" spans="3:11" ht="15.75" customHeight="1" x14ac:dyDescent="0.25">
      <c r="C5795" s="40"/>
      <c r="F5795" s="81">
        <v>44978</v>
      </c>
      <c r="G5795" s="103">
        <v>4.7225999999999997E-2</v>
      </c>
      <c r="H5795" s="103">
        <v>4.4379000000000002E-2</v>
      </c>
      <c r="I5795" s="103">
        <v>4.1745000000000004E-2</v>
      </c>
      <c r="J5795" s="103">
        <v>4.0867000000000007E-2</v>
      </c>
      <c r="K5795" s="103">
        <v>3.9525000000000005E-2</v>
      </c>
    </row>
    <row r="5796" spans="3:11" ht="15.75" customHeight="1" x14ac:dyDescent="0.25">
      <c r="C5796" s="40"/>
      <c r="F5796" s="81">
        <v>44979</v>
      </c>
      <c r="G5796" s="103">
        <v>4.6932999999999996E-2</v>
      </c>
      <c r="H5796" s="103">
        <v>4.4268999999999996E-2</v>
      </c>
      <c r="I5796" s="103">
        <v>4.1513999999999995E-2</v>
      </c>
      <c r="J5796" s="103">
        <v>4.0682000000000003E-2</v>
      </c>
      <c r="K5796" s="103">
        <v>3.9155999999999996E-2</v>
      </c>
    </row>
    <row r="5797" spans="3:11" ht="15.75" customHeight="1" x14ac:dyDescent="0.25">
      <c r="C5797" s="40"/>
      <c r="F5797" s="81">
        <v>44980</v>
      </c>
      <c r="G5797" s="103">
        <v>4.6974000000000002E-2</v>
      </c>
      <c r="H5797" s="103">
        <v>4.4101000000000001E-2</v>
      </c>
      <c r="I5797" s="103">
        <v>4.1063999999999996E-2</v>
      </c>
      <c r="J5797" s="103">
        <v>4.0339E-2</v>
      </c>
      <c r="K5797" s="103">
        <v>3.8767999999999997E-2</v>
      </c>
    </row>
    <row r="5798" spans="3:11" ht="15.75" customHeight="1" x14ac:dyDescent="0.25">
      <c r="C5798" s="40"/>
      <c r="F5798" s="81">
        <v>44981</v>
      </c>
      <c r="G5798" s="103">
        <v>4.8093999999999998E-2</v>
      </c>
      <c r="H5798" s="103">
        <v>4.5312999999999999E-2</v>
      </c>
      <c r="I5798" s="103">
        <v>4.2081E-2</v>
      </c>
      <c r="J5798" s="103">
        <v>4.1062000000000001E-2</v>
      </c>
      <c r="K5798" s="103">
        <v>3.9452000000000001E-2</v>
      </c>
    </row>
    <row r="5799" spans="3:11" ht="15.75" customHeight="1" x14ac:dyDescent="0.25">
      <c r="C5799" s="40"/>
      <c r="F5799" s="81">
        <v>44984</v>
      </c>
      <c r="G5799" s="103">
        <v>4.7782999999999999E-2</v>
      </c>
      <c r="H5799" s="103">
        <v>4.5030000000000001E-2</v>
      </c>
      <c r="I5799" s="103">
        <v>4.1676999999999999E-2</v>
      </c>
      <c r="J5799" s="103">
        <v>4.0673000000000001E-2</v>
      </c>
      <c r="K5799" s="103">
        <v>3.9141000000000002E-2</v>
      </c>
    </row>
    <row r="5800" spans="3:11" ht="15.75" customHeight="1" x14ac:dyDescent="0.25">
      <c r="C5800" s="40"/>
      <c r="F5800" s="81">
        <v>44985</v>
      </c>
      <c r="G5800" s="103">
        <v>4.8158000000000006E-2</v>
      </c>
      <c r="H5800" s="103">
        <v>4.5263999999999999E-2</v>
      </c>
      <c r="I5800" s="103">
        <v>4.1818000000000001E-2</v>
      </c>
      <c r="J5800" s="103">
        <v>4.0803000000000006E-2</v>
      </c>
      <c r="K5800" s="103">
        <v>3.9199999999999999E-2</v>
      </c>
    </row>
    <row r="5801" spans="3:11" ht="15.75" customHeight="1" x14ac:dyDescent="0.25">
      <c r="C5801" s="40"/>
      <c r="F5801" s="81">
        <v>44986</v>
      </c>
      <c r="G5801" s="103">
        <v>4.8764000000000002E-2</v>
      </c>
      <c r="H5801" s="103">
        <v>4.5988000000000001E-2</v>
      </c>
      <c r="I5801" s="103">
        <v>4.2558999999999993E-2</v>
      </c>
      <c r="J5801" s="103">
        <v>4.1584000000000003E-2</v>
      </c>
      <c r="K5801" s="103">
        <v>3.9925000000000002E-2</v>
      </c>
    </row>
    <row r="5802" spans="3:11" ht="15.75" customHeight="1" x14ac:dyDescent="0.25">
      <c r="C5802" s="40"/>
      <c r="F5802" s="81">
        <v>44987</v>
      </c>
      <c r="G5802" s="103">
        <v>4.8849999999999998E-2</v>
      </c>
      <c r="H5802" s="103">
        <v>4.6310999999999998E-2</v>
      </c>
      <c r="I5802" s="103">
        <v>4.3124999999999997E-2</v>
      </c>
      <c r="J5802" s="103">
        <v>4.2264999999999997E-2</v>
      </c>
      <c r="K5802" s="103">
        <v>4.0556000000000002E-2</v>
      </c>
    </row>
    <row r="5803" spans="3:11" ht="15.75" customHeight="1" x14ac:dyDescent="0.25">
      <c r="C5803" s="40"/>
      <c r="F5803" s="81">
        <v>44988</v>
      </c>
      <c r="G5803" s="103">
        <v>4.8605999999999996E-2</v>
      </c>
      <c r="H5803" s="103">
        <v>4.6007999999999993E-2</v>
      </c>
      <c r="I5803" s="103">
        <v>4.2510000000000006E-2</v>
      </c>
      <c r="J5803" s="103">
        <v>4.1454999999999999E-2</v>
      </c>
      <c r="K5803" s="103">
        <v>3.9595999999999999E-2</v>
      </c>
    </row>
    <row r="5804" spans="3:11" ht="15.75" customHeight="1" x14ac:dyDescent="0.25">
      <c r="C5804" s="40"/>
      <c r="F5804" s="81">
        <v>44991</v>
      </c>
      <c r="G5804" s="103">
        <v>4.8861000000000002E-2</v>
      </c>
      <c r="H5804" s="103">
        <v>4.6128999999999996E-2</v>
      </c>
      <c r="I5804" s="103">
        <v>4.2527999999999996E-2</v>
      </c>
      <c r="J5804" s="103">
        <v>4.1402999999999995E-2</v>
      </c>
      <c r="K5804" s="103">
        <v>3.9577000000000001E-2</v>
      </c>
    </row>
    <row r="5805" spans="3:11" ht="15.75" customHeight="1" x14ac:dyDescent="0.25">
      <c r="C5805" s="40"/>
      <c r="F5805" s="81">
        <v>44992</v>
      </c>
      <c r="G5805" s="103">
        <v>5.0083999999999997E-2</v>
      </c>
      <c r="H5805" s="103">
        <v>4.7178999999999999E-2</v>
      </c>
      <c r="I5805" s="103">
        <v>4.3114E-2</v>
      </c>
      <c r="J5805" s="103">
        <v>4.1665000000000001E-2</v>
      </c>
      <c r="K5805" s="103">
        <v>3.9636999999999999E-2</v>
      </c>
    </row>
    <row r="5806" spans="3:11" ht="15.75" customHeight="1" x14ac:dyDescent="0.25">
      <c r="C5806" s="40"/>
      <c r="F5806" s="81">
        <v>44993</v>
      </c>
      <c r="G5806" s="103">
        <v>5.0701000000000003E-2</v>
      </c>
      <c r="H5806" s="103">
        <v>4.7465E-2</v>
      </c>
      <c r="I5806" s="103">
        <v>4.3489000000000007E-2</v>
      </c>
      <c r="J5806" s="103">
        <v>4.1980000000000003E-2</v>
      </c>
      <c r="K5806" s="103">
        <v>3.9912999999999997E-2</v>
      </c>
    </row>
    <row r="5807" spans="3:11" ht="15.75" customHeight="1" x14ac:dyDescent="0.25">
      <c r="C5807" s="40"/>
      <c r="F5807" s="81">
        <v>44994</v>
      </c>
      <c r="G5807" s="103">
        <v>4.87E-2</v>
      </c>
      <c r="H5807" s="103">
        <v>4.5518000000000003E-2</v>
      </c>
      <c r="I5807" s="103">
        <v>4.1912999999999999E-2</v>
      </c>
      <c r="J5807" s="103">
        <v>4.0620999999999997E-2</v>
      </c>
      <c r="K5807" s="103">
        <v>3.9031999999999997E-2</v>
      </c>
    </row>
    <row r="5808" spans="3:11" ht="15.75" customHeight="1" x14ac:dyDescent="0.25">
      <c r="C5808" s="40"/>
      <c r="F5808" s="81">
        <v>44995</v>
      </c>
      <c r="G5808" s="103">
        <v>4.5862E-2</v>
      </c>
      <c r="H5808" s="103">
        <v>4.3164999999999995E-2</v>
      </c>
      <c r="I5808" s="103">
        <v>3.9647000000000002E-2</v>
      </c>
      <c r="J5808" s="103">
        <v>3.8605E-2</v>
      </c>
      <c r="K5808" s="103">
        <v>3.6986999999999999E-2</v>
      </c>
    </row>
    <row r="5809" spans="3:11" ht="15.75" customHeight="1" x14ac:dyDescent="0.25">
      <c r="C5809" s="40"/>
      <c r="F5809" s="81">
        <v>44998</v>
      </c>
      <c r="G5809" s="103">
        <v>3.9764000000000001E-2</v>
      </c>
      <c r="H5809" s="103">
        <v>3.8679999999999999E-2</v>
      </c>
      <c r="I5809" s="103">
        <v>3.6991000000000003E-2</v>
      </c>
      <c r="J5809" s="103">
        <v>3.6715999999999999E-2</v>
      </c>
      <c r="K5809" s="103">
        <v>3.5732E-2</v>
      </c>
    </row>
    <row r="5810" spans="3:11" ht="15.75" customHeight="1" x14ac:dyDescent="0.25">
      <c r="C5810" s="40"/>
      <c r="F5810" s="81">
        <v>44999</v>
      </c>
      <c r="G5810" s="103">
        <v>4.2504E-2</v>
      </c>
      <c r="H5810" s="103">
        <v>4.0968999999999998E-2</v>
      </c>
      <c r="I5810" s="103">
        <v>3.8530000000000002E-2</v>
      </c>
      <c r="J5810" s="103">
        <v>3.7988000000000001E-2</v>
      </c>
      <c r="K5810" s="103">
        <v>3.6892000000000001E-2</v>
      </c>
    </row>
    <row r="5811" spans="3:11" ht="15.75" customHeight="1" x14ac:dyDescent="0.25">
      <c r="C5811" s="40"/>
      <c r="F5811" s="81">
        <v>45000</v>
      </c>
      <c r="G5811" s="103">
        <v>3.8873999999999999E-2</v>
      </c>
      <c r="H5811" s="103">
        <v>3.7904E-2</v>
      </c>
      <c r="I5811" s="103">
        <v>3.5508999999999999E-2</v>
      </c>
      <c r="J5811" s="103">
        <v>3.5300999999999999E-2</v>
      </c>
      <c r="K5811" s="103">
        <v>3.4548000000000002E-2</v>
      </c>
    </row>
    <row r="5812" spans="3:11" ht="15.75" customHeight="1" x14ac:dyDescent="0.25">
      <c r="C5812" s="40"/>
      <c r="F5812" s="81">
        <v>45001</v>
      </c>
      <c r="G5812" s="103">
        <v>4.1571999999999998E-2</v>
      </c>
      <c r="H5812" s="103">
        <v>4.0018000000000005E-2</v>
      </c>
      <c r="I5812" s="103">
        <v>3.7366000000000003E-2</v>
      </c>
      <c r="J5812" s="103">
        <v>3.6865000000000002E-2</v>
      </c>
      <c r="K5812" s="103">
        <v>3.5769999999999996E-2</v>
      </c>
    </row>
    <row r="5813" spans="3:11" ht="15.75" customHeight="1" x14ac:dyDescent="0.25">
      <c r="C5813" s="40"/>
      <c r="F5813" s="81">
        <v>45002</v>
      </c>
      <c r="G5813" s="103">
        <v>3.8373999999999998E-2</v>
      </c>
      <c r="H5813" s="103">
        <v>3.7213999999999997E-2</v>
      </c>
      <c r="I5813" s="103">
        <v>3.5019000000000002E-2</v>
      </c>
      <c r="J5813" s="103">
        <v>3.4992000000000002E-2</v>
      </c>
      <c r="K5813" s="103">
        <v>3.4342000000000004E-2</v>
      </c>
    </row>
    <row r="5814" spans="3:11" ht="15.75" customHeight="1" x14ac:dyDescent="0.25">
      <c r="C5814" s="40"/>
      <c r="F5814" s="81">
        <v>45005</v>
      </c>
      <c r="G5814" s="103">
        <v>3.9763E-2</v>
      </c>
      <c r="H5814" s="103">
        <v>3.8114000000000002E-2</v>
      </c>
      <c r="I5814" s="103">
        <v>3.5892E-2</v>
      </c>
      <c r="J5814" s="103">
        <v>3.5618999999999998E-2</v>
      </c>
      <c r="K5814" s="103">
        <v>3.4847000000000003E-2</v>
      </c>
    </row>
    <row r="5815" spans="3:11" ht="15.75" customHeight="1" x14ac:dyDescent="0.25">
      <c r="C5815" s="40"/>
      <c r="F5815" s="81">
        <v>45006</v>
      </c>
      <c r="G5815" s="103">
        <v>4.1664000000000007E-2</v>
      </c>
      <c r="H5815" s="103">
        <v>3.9822999999999997E-2</v>
      </c>
      <c r="I5815" s="103">
        <v>3.7479999999999999E-2</v>
      </c>
      <c r="J5815" s="103">
        <v>3.6961000000000001E-2</v>
      </c>
      <c r="K5815" s="103">
        <v>3.6094000000000001E-2</v>
      </c>
    </row>
    <row r="5816" spans="3:11" ht="15.75" customHeight="1" x14ac:dyDescent="0.25">
      <c r="C5816" s="40"/>
      <c r="F5816" s="81">
        <v>45007</v>
      </c>
      <c r="G5816" s="103">
        <v>3.9366999999999999E-2</v>
      </c>
      <c r="H5816" s="103">
        <v>3.7217E-2</v>
      </c>
      <c r="I5816" s="103">
        <v>3.5113999999999999E-2</v>
      </c>
      <c r="J5816" s="103">
        <v>3.4886E-2</v>
      </c>
      <c r="K5816" s="103">
        <v>3.4340999999999997E-2</v>
      </c>
    </row>
    <row r="5817" spans="3:11" ht="15.75" customHeight="1" x14ac:dyDescent="0.25">
      <c r="C5817" s="40"/>
      <c r="F5817" s="81">
        <v>45008</v>
      </c>
      <c r="G5817" s="103">
        <v>3.8330000000000003E-2</v>
      </c>
      <c r="H5817" s="103">
        <v>3.6246E-2</v>
      </c>
      <c r="I5817" s="103">
        <v>3.4391999999999999E-2</v>
      </c>
      <c r="J5817" s="103">
        <v>3.4408000000000001E-2</v>
      </c>
      <c r="K5817" s="103">
        <v>3.4265999999999998E-2</v>
      </c>
    </row>
    <row r="5818" spans="3:11" ht="15.75" customHeight="1" x14ac:dyDescent="0.25">
      <c r="C5818" s="40"/>
      <c r="F5818" s="81">
        <v>45009</v>
      </c>
      <c r="G5818" s="103">
        <v>3.7666999999999999E-2</v>
      </c>
      <c r="H5818" s="103">
        <v>3.5778999999999998E-2</v>
      </c>
      <c r="I5818" s="103">
        <v>3.4075000000000001E-2</v>
      </c>
      <c r="J5818" s="103">
        <v>3.4001999999999998E-2</v>
      </c>
      <c r="K5818" s="103">
        <v>3.3762E-2</v>
      </c>
    </row>
    <row r="5819" spans="3:11" ht="15.75" customHeight="1" x14ac:dyDescent="0.25">
      <c r="C5819" s="40"/>
      <c r="F5819" s="81">
        <v>45012</v>
      </c>
      <c r="G5819" s="103">
        <v>3.9952000000000001E-2</v>
      </c>
      <c r="H5819" s="103">
        <v>3.7812999999999999E-2</v>
      </c>
      <c r="I5819" s="103">
        <v>3.5910999999999998E-2</v>
      </c>
      <c r="J5819" s="103">
        <v>3.5684E-2</v>
      </c>
      <c r="K5819" s="103">
        <v>3.5298999999999997E-2</v>
      </c>
    </row>
    <row r="5820" spans="3:11" ht="15.75" customHeight="1" x14ac:dyDescent="0.25">
      <c r="C5820" s="40"/>
      <c r="F5820" s="81">
        <v>45013</v>
      </c>
      <c r="G5820" s="103">
        <v>4.0782999999999993E-2</v>
      </c>
      <c r="H5820" s="103">
        <v>3.8862000000000001E-2</v>
      </c>
      <c r="I5820" s="103">
        <v>3.6756999999999998E-2</v>
      </c>
      <c r="J5820" s="103">
        <v>3.6316000000000001E-2</v>
      </c>
      <c r="K5820" s="103">
        <v>3.5695999999999999E-2</v>
      </c>
    </row>
    <row r="5821" spans="3:11" ht="15.75" customHeight="1" x14ac:dyDescent="0.25">
      <c r="C5821" s="40"/>
      <c r="F5821" s="81">
        <v>45014</v>
      </c>
      <c r="G5821" s="103">
        <v>4.0989000000000005E-2</v>
      </c>
      <c r="H5821" s="103">
        <v>3.8939000000000001E-2</v>
      </c>
      <c r="I5821" s="103">
        <v>3.6819000000000005E-2</v>
      </c>
      <c r="J5821" s="103">
        <v>3.6415999999999997E-2</v>
      </c>
      <c r="K5821" s="103">
        <v>3.5638999999999997E-2</v>
      </c>
    </row>
    <row r="5822" spans="3:11" ht="15.75" customHeight="1" x14ac:dyDescent="0.25">
      <c r="C5822" s="40"/>
      <c r="F5822" s="81">
        <v>45015</v>
      </c>
      <c r="G5822" s="103">
        <v>4.1195000000000002E-2</v>
      </c>
      <c r="H5822" s="103">
        <v>3.9016000000000002E-2</v>
      </c>
      <c r="I5822" s="103">
        <v>3.6837000000000002E-2</v>
      </c>
      <c r="J5822" s="103">
        <v>3.6199000000000002E-2</v>
      </c>
      <c r="K5822" s="103">
        <v>3.5487999999999999E-2</v>
      </c>
    </row>
    <row r="5823" spans="3:11" ht="15.75" customHeight="1" x14ac:dyDescent="0.25">
      <c r="C5823" s="40"/>
      <c r="F5823" s="81">
        <v>45016</v>
      </c>
      <c r="G5823" s="103">
        <v>4.0396999999999995E-2</v>
      </c>
      <c r="H5823" s="103">
        <v>3.8046999999999997E-2</v>
      </c>
      <c r="I5823" s="103">
        <v>3.5869999999999999E-2</v>
      </c>
      <c r="J5823" s="103">
        <v>3.5410999999999998E-2</v>
      </c>
      <c r="K5823" s="103">
        <v>3.4751999999999998E-2</v>
      </c>
    </row>
    <row r="5824" spans="3:11" ht="15.75" customHeight="1" x14ac:dyDescent="0.25">
      <c r="C5824" s="40"/>
      <c r="F5824" s="81">
        <v>45019</v>
      </c>
      <c r="G5824" s="103">
        <v>3.9634000000000003E-2</v>
      </c>
      <c r="H5824" s="103">
        <v>3.7203E-2</v>
      </c>
      <c r="I5824" s="103">
        <v>3.5011E-2</v>
      </c>
      <c r="J5824" s="103">
        <v>3.4651000000000001E-2</v>
      </c>
      <c r="K5824" s="103">
        <v>3.4113999999999998E-2</v>
      </c>
    </row>
    <row r="5825" spans="3:11" ht="15.75" customHeight="1" x14ac:dyDescent="0.25">
      <c r="C5825" s="40"/>
      <c r="F5825" s="81">
        <v>45020</v>
      </c>
      <c r="G5825" s="103">
        <v>3.8253000000000002E-2</v>
      </c>
      <c r="H5825" s="103">
        <v>3.6000000000000004E-2</v>
      </c>
      <c r="I5825" s="103">
        <v>3.3881000000000001E-2</v>
      </c>
      <c r="J5825" s="103">
        <v>3.372E-2</v>
      </c>
      <c r="K5825" s="103">
        <v>3.3387E-2</v>
      </c>
    </row>
    <row r="5826" spans="3:11" ht="15.75" customHeight="1" x14ac:dyDescent="0.25">
      <c r="C5826" s="40"/>
      <c r="F5826" s="81">
        <v>45021</v>
      </c>
      <c r="G5826" s="103">
        <v>3.7797999999999998E-2</v>
      </c>
      <c r="H5826" s="103">
        <v>3.5714000000000003E-2</v>
      </c>
      <c r="I5826" s="103">
        <v>3.3708999999999996E-2</v>
      </c>
      <c r="J5826" s="103">
        <v>3.3494000000000003E-2</v>
      </c>
      <c r="K5826" s="103">
        <v>3.3107999999999999E-2</v>
      </c>
    </row>
    <row r="5827" spans="3:11" ht="15.75" customHeight="1" x14ac:dyDescent="0.25">
      <c r="C5827" s="40"/>
      <c r="F5827" s="81">
        <v>45022</v>
      </c>
      <c r="G5827" s="103">
        <v>3.8309000000000003E-2</v>
      </c>
      <c r="H5827" s="103">
        <v>3.601E-2</v>
      </c>
      <c r="I5827" s="103">
        <v>3.3755E-2</v>
      </c>
      <c r="J5827" s="103">
        <v>3.3363999999999998E-2</v>
      </c>
      <c r="K5827" s="103">
        <v>3.3050000000000003E-2</v>
      </c>
    </row>
    <row r="5828" spans="3:11" ht="15.75" customHeight="1" x14ac:dyDescent="0.25">
      <c r="C5828" s="40"/>
      <c r="F5828" s="81">
        <v>45023</v>
      </c>
      <c r="G5828" s="103">
        <v>3.9806000000000001E-2</v>
      </c>
      <c r="H5828" s="37">
        <v>3.7454000000000001E-2</v>
      </c>
      <c r="I5828" s="103">
        <v>3.4971000000000002E-2</v>
      </c>
      <c r="J5828" s="103">
        <v>3.4418999999999998E-2</v>
      </c>
      <c r="K5828" s="103">
        <v>3.3905999999999999E-2</v>
      </c>
    </row>
    <row r="5829" spans="3:11" ht="15.75" customHeight="1" x14ac:dyDescent="0.25">
      <c r="C5829" s="40"/>
      <c r="F5829" s="81">
        <v>45026</v>
      </c>
      <c r="G5829" s="103">
        <v>4.0077000000000002E-2</v>
      </c>
      <c r="H5829" s="103">
        <v>3.7762999999999998E-2</v>
      </c>
      <c r="I5829" s="103">
        <v>3.5194000000000003E-2</v>
      </c>
      <c r="J5829" s="103">
        <v>3.4647000000000004E-2</v>
      </c>
      <c r="K5829" s="103">
        <v>3.4167999999999997E-2</v>
      </c>
    </row>
    <row r="5830" spans="3:11" ht="15.75" customHeight="1" x14ac:dyDescent="0.25">
      <c r="C5830" s="40"/>
      <c r="F5830" s="81">
        <v>45027</v>
      </c>
      <c r="G5830" s="103">
        <v>4.0224000000000003E-2</v>
      </c>
      <c r="H5830" s="103">
        <v>3.7783000000000004E-2</v>
      </c>
      <c r="I5830" s="103">
        <v>3.5279999999999999E-2</v>
      </c>
      <c r="J5830" s="103">
        <v>3.4722000000000003E-2</v>
      </c>
      <c r="K5830" s="103">
        <v>3.4262000000000001E-2</v>
      </c>
    </row>
    <row r="5831" spans="3:11" ht="15.75" customHeight="1" x14ac:dyDescent="0.25">
      <c r="C5831" s="40"/>
      <c r="F5831" s="81">
        <v>45028</v>
      </c>
      <c r="G5831" s="103">
        <v>3.9578000000000002E-2</v>
      </c>
      <c r="H5831" s="103">
        <v>3.6888000000000004E-2</v>
      </c>
      <c r="I5831" s="103">
        <v>3.4624999999999996E-2</v>
      </c>
      <c r="J5831" s="103">
        <v>3.4190999999999999E-2</v>
      </c>
      <c r="K5831" s="103">
        <v>3.3905999999999999E-2</v>
      </c>
    </row>
    <row r="5832" spans="3:11" ht="15.75" customHeight="1" x14ac:dyDescent="0.25">
      <c r="C5832" s="40"/>
      <c r="F5832" s="81">
        <v>45029</v>
      </c>
      <c r="G5832" s="103">
        <v>3.9683000000000003E-2</v>
      </c>
      <c r="H5832" s="103">
        <v>3.7027000000000004E-2</v>
      </c>
      <c r="I5832" s="103">
        <v>3.5002999999999999E-2</v>
      </c>
      <c r="J5832" s="103">
        <v>3.4695000000000004E-2</v>
      </c>
      <c r="K5832" s="103">
        <v>3.4449E-2</v>
      </c>
    </row>
    <row r="5833" spans="3:11" ht="15.75" customHeight="1" x14ac:dyDescent="0.25">
      <c r="C5833" s="40"/>
      <c r="F5833" s="81">
        <v>45030</v>
      </c>
      <c r="G5833" s="103">
        <v>4.0946999999999997E-2</v>
      </c>
      <c r="H5833" s="103">
        <v>3.8252000000000001E-2</v>
      </c>
      <c r="I5833" s="103">
        <v>3.6004000000000001E-2</v>
      </c>
      <c r="J5833" s="103">
        <v>3.5532000000000001E-2</v>
      </c>
      <c r="K5833" s="103">
        <v>3.5128E-2</v>
      </c>
    </row>
    <row r="5834" spans="3:11" ht="15.75" customHeight="1" x14ac:dyDescent="0.25">
      <c r="C5834" s="40"/>
      <c r="F5834" s="81">
        <v>45033</v>
      </c>
      <c r="G5834" s="103">
        <v>4.1942000000000007E-2</v>
      </c>
      <c r="H5834" s="103">
        <v>3.9203000000000002E-2</v>
      </c>
      <c r="I5834" s="103">
        <v>3.6977999999999997E-2</v>
      </c>
      <c r="J5834" s="103">
        <v>3.6452999999999999E-2</v>
      </c>
      <c r="K5834" s="103">
        <v>3.6004000000000001E-2</v>
      </c>
    </row>
    <row r="5835" spans="3:11" ht="15.75" customHeight="1" x14ac:dyDescent="0.25">
      <c r="C5835" s="40"/>
      <c r="F5835" s="81">
        <v>45034</v>
      </c>
      <c r="G5835" s="103">
        <v>4.1966999999999997E-2</v>
      </c>
      <c r="H5835" s="103">
        <v>3.9091999999999995E-2</v>
      </c>
      <c r="I5835" s="103">
        <v>3.6785999999999999E-2</v>
      </c>
      <c r="J5835" s="103">
        <v>3.6195999999999999E-2</v>
      </c>
      <c r="K5835" s="103">
        <v>3.5756000000000003E-2</v>
      </c>
    </row>
    <row r="5836" spans="3:11" ht="15.75" customHeight="1" x14ac:dyDescent="0.25">
      <c r="C5836" s="40"/>
      <c r="F5836" s="81">
        <v>45035</v>
      </c>
      <c r="G5836" s="103">
        <v>4.2436999999999996E-2</v>
      </c>
      <c r="H5836" s="103">
        <v>3.9514000000000001E-2</v>
      </c>
      <c r="I5836" s="103">
        <v>3.7012999999999997E-2</v>
      </c>
      <c r="J5836" s="103">
        <v>3.6400999999999996E-2</v>
      </c>
      <c r="K5836" s="103">
        <v>3.5908000000000002E-2</v>
      </c>
    </row>
    <row r="5837" spans="3:11" ht="15.75" customHeight="1" x14ac:dyDescent="0.25">
      <c r="C5837" s="40"/>
      <c r="F5837" s="81">
        <v>45036</v>
      </c>
      <c r="G5837" s="103">
        <v>4.1422999999999995E-2</v>
      </c>
      <c r="H5837" s="103">
        <v>3.8560999999999998E-2</v>
      </c>
      <c r="I5837" s="103">
        <v>3.6263999999999998E-2</v>
      </c>
      <c r="J5837" s="103">
        <v>3.5785999999999998E-2</v>
      </c>
      <c r="K5837" s="103">
        <v>3.5318000000000002E-2</v>
      </c>
    </row>
    <row r="5838" spans="3:11" ht="15.75" customHeight="1" x14ac:dyDescent="0.25">
      <c r="C5838" s="40"/>
      <c r="F5838" s="81">
        <v>45037</v>
      </c>
      <c r="G5838" s="103">
        <v>4.1752000000000004E-2</v>
      </c>
      <c r="H5838" s="103">
        <v>3.8788000000000003E-2</v>
      </c>
      <c r="I5838" s="103">
        <v>3.6560000000000002E-2</v>
      </c>
      <c r="J5838" s="103">
        <v>3.6093E-2</v>
      </c>
      <c r="K5838" s="103">
        <v>3.5642E-2</v>
      </c>
    </row>
    <row r="5839" spans="3:11" ht="15.75" customHeight="1" x14ac:dyDescent="0.25">
      <c r="C5839" s="40"/>
      <c r="F5839" s="81">
        <v>45040</v>
      </c>
      <c r="G5839" s="103">
        <v>4.0881999999999995E-2</v>
      </c>
      <c r="H5839" s="103">
        <v>3.7888999999999999E-2</v>
      </c>
      <c r="I5839" s="103">
        <v>3.5706000000000002E-2</v>
      </c>
      <c r="J5839" s="103">
        <v>3.5274E-2</v>
      </c>
      <c r="K5839" s="103">
        <v>3.4901000000000001E-2</v>
      </c>
    </row>
    <row r="5840" spans="3:11" ht="15.75" customHeight="1" x14ac:dyDescent="0.25">
      <c r="C5840" s="40"/>
      <c r="F5840" s="81">
        <v>45041</v>
      </c>
      <c r="G5840" s="103">
        <v>3.9544000000000003E-2</v>
      </c>
      <c r="H5840" s="103">
        <v>3.6461E-2</v>
      </c>
      <c r="I5840" s="103">
        <v>3.4491000000000001E-2</v>
      </c>
      <c r="J5840" s="103">
        <v>3.4230999999999998E-2</v>
      </c>
      <c r="K5840" s="103">
        <v>3.3995999999999998E-2</v>
      </c>
    </row>
    <row r="5841" spans="3:11" ht="15.75" customHeight="1" x14ac:dyDescent="0.25">
      <c r="C5841" s="40"/>
      <c r="F5841" s="81">
        <v>45042</v>
      </c>
      <c r="G5841" s="103">
        <v>3.9508999999999996E-2</v>
      </c>
      <c r="H5841" s="103">
        <v>3.6907000000000002E-2</v>
      </c>
      <c r="I5841" s="103">
        <v>3.4974999999999999E-2</v>
      </c>
      <c r="J5841" s="103">
        <v>3.4712E-2</v>
      </c>
      <c r="K5841" s="103">
        <v>3.4485000000000002E-2</v>
      </c>
    </row>
    <row r="5842" spans="3:11" ht="15.75" customHeight="1" x14ac:dyDescent="0.25">
      <c r="C5842" s="40"/>
      <c r="F5842" s="81">
        <v>45043</v>
      </c>
      <c r="G5842" s="103">
        <v>4.0682000000000003E-2</v>
      </c>
      <c r="H5842" s="103">
        <v>3.8030000000000001E-2</v>
      </c>
      <c r="I5842" s="103">
        <v>3.5911999999999999E-2</v>
      </c>
      <c r="J5842" s="103">
        <v>3.5681999999999998E-2</v>
      </c>
      <c r="K5842" s="103">
        <v>3.5203999999999999E-2</v>
      </c>
    </row>
    <row r="5843" spans="3:11" ht="15.75" customHeight="1" x14ac:dyDescent="0.25">
      <c r="C5843" s="40"/>
      <c r="F5843" s="81">
        <v>45044</v>
      </c>
      <c r="G5843" s="103">
        <v>4.0332E-2</v>
      </c>
      <c r="H5843" s="103">
        <v>3.7495000000000001E-2</v>
      </c>
      <c r="I5843" s="103">
        <v>3.5137000000000002E-2</v>
      </c>
      <c r="J5843" s="103">
        <v>3.4821999999999999E-2</v>
      </c>
      <c r="K5843" s="103">
        <v>3.4352000000000001E-2</v>
      </c>
    </row>
    <row r="5844" spans="3:11" ht="15.75" customHeight="1" x14ac:dyDescent="0.25">
      <c r="C5844" s="40"/>
      <c r="F5844" s="81">
        <v>45047</v>
      </c>
      <c r="G5844" s="103">
        <v>4.1406999999999999E-2</v>
      </c>
      <c r="H5844" s="103">
        <v>3.8623999999999999E-2</v>
      </c>
      <c r="I5844" s="103">
        <v>3.6345000000000002E-2</v>
      </c>
      <c r="J5844" s="103">
        <v>3.6044E-2</v>
      </c>
      <c r="K5844" s="103">
        <v>3.5680999999999997E-2</v>
      </c>
    </row>
    <row r="5845" spans="3:11" ht="15.75" customHeight="1" x14ac:dyDescent="0.25">
      <c r="C5845" s="40"/>
      <c r="F5845" s="81">
        <v>45048</v>
      </c>
      <c r="G5845" s="103">
        <v>3.9613000000000002E-2</v>
      </c>
      <c r="H5845" s="103">
        <v>3.6762000000000003E-2</v>
      </c>
      <c r="I5845" s="103">
        <v>3.4484000000000001E-2</v>
      </c>
      <c r="J5845" s="103">
        <v>3.4340999999999997E-2</v>
      </c>
      <c r="K5845" s="103">
        <v>3.4238999999999999E-2</v>
      </c>
    </row>
    <row r="5846" spans="3:11" ht="15.75" customHeight="1" x14ac:dyDescent="0.25">
      <c r="C5846" s="40"/>
      <c r="F5846" s="81">
        <v>45049</v>
      </c>
      <c r="G5846" s="103">
        <v>3.8047999999999998E-2</v>
      </c>
      <c r="H5846" s="103">
        <v>3.5019999999999996E-2</v>
      </c>
      <c r="I5846" s="103">
        <v>3.2980000000000002E-2</v>
      </c>
      <c r="J5846" s="103">
        <v>3.3132999999999996E-2</v>
      </c>
      <c r="K5846" s="103">
        <v>3.3355999999999997E-2</v>
      </c>
    </row>
    <row r="5847" spans="3:11" ht="15.75" customHeight="1" x14ac:dyDescent="0.25">
      <c r="C5847" s="40"/>
      <c r="F5847" s="81">
        <v>45050</v>
      </c>
      <c r="G5847" s="103">
        <v>3.7902999999999999E-2</v>
      </c>
      <c r="H5847" s="103">
        <v>3.5129000000000001E-2</v>
      </c>
      <c r="I5847" s="103">
        <v>3.3285999999999996E-2</v>
      </c>
      <c r="J5847" s="103">
        <v>3.3458000000000002E-2</v>
      </c>
      <c r="K5847" s="103">
        <v>3.3786999999999998E-2</v>
      </c>
    </row>
    <row r="5848" spans="3:11" ht="15.75" customHeight="1" x14ac:dyDescent="0.25">
      <c r="C5848" s="40"/>
      <c r="F5848" s="81">
        <v>45051</v>
      </c>
      <c r="G5848" s="103">
        <v>3.9119000000000001E-2</v>
      </c>
      <c r="H5848" s="103">
        <v>3.6305000000000004E-2</v>
      </c>
      <c r="I5848" s="103">
        <v>3.4035999999999997E-2</v>
      </c>
      <c r="J5848" s="103">
        <v>3.4061000000000001E-2</v>
      </c>
      <c r="K5848" s="103">
        <v>3.4293999999999998E-2</v>
      </c>
    </row>
    <row r="5849" spans="3:11" ht="15.75" customHeight="1" x14ac:dyDescent="0.25">
      <c r="C5849" s="40"/>
      <c r="F5849" s="81">
        <v>45054</v>
      </c>
      <c r="G5849" s="103">
        <v>4.0011999999999999E-2</v>
      </c>
      <c r="H5849" s="103">
        <v>3.7180999999999999E-2</v>
      </c>
      <c r="I5849" s="103">
        <v>3.4911999999999999E-2</v>
      </c>
      <c r="J5849" s="103">
        <v>3.4896999999999997E-2</v>
      </c>
      <c r="K5849" s="103">
        <v>3.5071999999999999E-2</v>
      </c>
    </row>
    <row r="5850" spans="3:11" ht="15.75" customHeight="1" x14ac:dyDescent="0.25">
      <c r="C5850" s="40"/>
      <c r="F5850" s="81">
        <v>45055</v>
      </c>
      <c r="G5850" s="103">
        <v>4.0221E-2</v>
      </c>
      <c r="H5850" s="103">
        <v>3.7236999999999999E-2</v>
      </c>
      <c r="I5850" s="103">
        <v>3.4946999999999999E-2</v>
      </c>
      <c r="J5850" s="103">
        <v>3.4948E-2</v>
      </c>
      <c r="K5850" s="103">
        <v>3.5186000000000002E-2</v>
      </c>
    </row>
    <row r="5851" spans="3:11" ht="15.75" customHeight="1" x14ac:dyDescent="0.25">
      <c r="C5851" s="40"/>
      <c r="F5851" s="81">
        <v>45056</v>
      </c>
      <c r="G5851" s="103">
        <v>3.9098000000000001E-2</v>
      </c>
      <c r="H5851" s="103">
        <v>3.5723999999999999E-2</v>
      </c>
      <c r="I5851" s="103">
        <v>3.3845E-2</v>
      </c>
      <c r="J5851" s="103">
        <v>3.406E-2</v>
      </c>
      <c r="K5851" s="103">
        <v>3.4425999999999998E-2</v>
      </c>
    </row>
    <row r="5852" spans="3:11" ht="15.75" customHeight="1" x14ac:dyDescent="0.25">
      <c r="C5852" s="40"/>
      <c r="F5852" s="81">
        <v>45057</v>
      </c>
      <c r="G5852" s="103">
        <v>3.8994000000000001E-2</v>
      </c>
      <c r="H5852" s="103">
        <v>3.5612999999999999E-2</v>
      </c>
      <c r="I5852" s="103">
        <v>3.3552999999999999E-2</v>
      </c>
      <c r="J5852" s="103">
        <v>3.3605000000000003E-2</v>
      </c>
      <c r="K5852" s="103">
        <v>3.3842999999999998E-2</v>
      </c>
    </row>
    <row r="5853" spans="3:11" ht="15.75" customHeight="1" x14ac:dyDescent="0.25">
      <c r="C5853" s="40"/>
      <c r="F5853" s="81">
        <v>45058</v>
      </c>
      <c r="G5853" s="103">
        <v>3.9871999999999998E-2</v>
      </c>
      <c r="H5853" s="103">
        <v>3.6554999999999997E-2</v>
      </c>
      <c r="I5853" s="103">
        <v>3.4462E-2</v>
      </c>
      <c r="J5853" s="103">
        <v>3.4514999999999997E-2</v>
      </c>
      <c r="K5853" s="103">
        <v>3.4605999999999998E-2</v>
      </c>
    </row>
    <row r="5854" spans="3:11" ht="15.75" customHeight="1" x14ac:dyDescent="0.25">
      <c r="C5854" s="40"/>
      <c r="F5854" s="81">
        <v>45061</v>
      </c>
      <c r="G5854" s="103">
        <v>4.0104000000000001E-2</v>
      </c>
      <c r="H5854" s="103">
        <v>3.6722000000000005E-2</v>
      </c>
      <c r="I5854" s="103">
        <v>3.4686000000000002E-2</v>
      </c>
      <c r="J5854" s="103">
        <v>3.4793999999999999E-2</v>
      </c>
      <c r="K5854" s="103">
        <v>3.5019000000000002E-2</v>
      </c>
    </row>
    <row r="5855" spans="3:11" ht="15.75" customHeight="1" x14ac:dyDescent="0.25">
      <c r="C5855" s="40"/>
      <c r="F5855" s="81">
        <v>45062</v>
      </c>
      <c r="G5855" s="103">
        <v>4.0820999999999996E-2</v>
      </c>
      <c r="H5855" s="103">
        <v>3.7446E-2</v>
      </c>
      <c r="I5855" s="103">
        <v>3.5257000000000004E-2</v>
      </c>
      <c r="J5855" s="103">
        <v>3.5228000000000002E-2</v>
      </c>
      <c r="K5855" s="103">
        <v>3.5339000000000002E-2</v>
      </c>
    </row>
    <row r="5856" spans="3:11" ht="15.75" customHeight="1" x14ac:dyDescent="0.25">
      <c r="C5856" s="40"/>
      <c r="F5856" s="81">
        <v>45063</v>
      </c>
      <c r="G5856" s="103">
        <v>4.1540000000000001E-2</v>
      </c>
      <c r="H5856" s="103">
        <v>3.8172999999999999E-2</v>
      </c>
      <c r="I5856" s="103">
        <v>3.5847999999999998E-2</v>
      </c>
      <c r="J5856" s="103">
        <v>3.5687999999999998E-2</v>
      </c>
      <c r="K5856" s="103">
        <v>3.5640999999999999E-2</v>
      </c>
    </row>
    <row r="5857" spans="3:11" ht="15.75" customHeight="1" x14ac:dyDescent="0.25">
      <c r="C5857" s="40"/>
      <c r="F5857" s="81">
        <v>45064</v>
      </c>
      <c r="G5857" s="103">
        <v>4.2516999999999999E-2</v>
      </c>
      <c r="H5857" s="103">
        <v>3.9155999999999996E-2</v>
      </c>
      <c r="I5857" s="103">
        <v>3.6843000000000001E-2</v>
      </c>
      <c r="J5857" s="103">
        <v>3.6615000000000002E-2</v>
      </c>
      <c r="K5857" s="103">
        <v>3.6457000000000003E-2</v>
      </c>
    </row>
    <row r="5858" spans="3:11" ht="15.75" customHeight="1" x14ac:dyDescent="0.25">
      <c r="C5858" s="40"/>
      <c r="F5858" s="81">
        <v>45065</v>
      </c>
      <c r="G5858" s="103">
        <v>4.2722999999999997E-2</v>
      </c>
      <c r="H5858" s="103">
        <v>3.9557000000000002E-2</v>
      </c>
      <c r="I5858" s="103">
        <v>3.7336000000000001E-2</v>
      </c>
      <c r="J5858" s="103">
        <v>3.7108000000000002E-2</v>
      </c>
      <c r="K5858" s="103">
        <v>3.6763999999999998E-2</v>
      </c>
    </row>
    <row r="5859" spans="3:11" ht="15.75" customHeight="1" x14ac:dyDescent="0.25">
      <c r="C5859" s="40"/>
      <c r="F5859" s="81">
        <v>45068</v>
      </c>
      <c r="G5859" s="103">
        <v>4.3153999999999998E-2</v>
      </c>
      <c r="H5859" s="103">
        <v>3.9841000000000001E-2</v>
      </c>
      <c r="I5859" s="103">
        <v>3.7619E-2</v>
      </c>
      <c r="J5859" s="103">
        <v>3.7368999999999999E-2</v>
      </c>
      <c r="K5859" s="103">
        <v>3.7148E-2</v>
      </c>
    </row>
    <row r="5860" spans="3:11" ht="15.75" customHeight="1" x14ac:dyDescent="0.25">
      <c r="C5860" s="40"/>
      <c r="F5860" s="81">
        <v>45069</v>
      </c>
      <c r="G5860" s="103">
        <v>4.3159999999999997E-2</v>
      </c>
      <c r="H5860" s="103">
        <v>3.9731000000000002E-2</v>
      </c>
      <c r="I5860" s="103">
        <v>3.7426000000000001E-2</v>
      </c>
      <c r="J5860" s="103">
        <v>3.7109000000000003E-2</v>
      </c>
      <c r="K5860" s="103">
        <v>3.6919E-2</v>
      </c>
    </row>
    <row r="5861" spans="3:11" ht="15.75" customHeight="1" x14ac:dyDescent="0.25">
      <c r="C5861" s="40"/>
      <c r="F5861" s="81">
        <v>45070</v>
      </c>
      <c r="G5861" s="103">
        <v>4.3757000000000004E-2</v>
      </c>
      <c r="H5861" s="103">
        <v>4.0612000000000002E-2</v>
      </c>
      <c r="I5861" s="103">
        <v>3.8185999999999998E-2</v>
      </c>
      <c r="J5861" s="103">
        <v>3.7787000000000001E-2</v>
      </c>
      <c r="K5861" s="103">
        <v>3.7419000000000001E-2</v>
      </c>
    </row>
    <row r="5862" spans="3:11" ht="15.75" customHeight="1" x14ac:dyDescent="0.25">
      <c r="C5862" s="40"/>
      <c r="F5862" s="81">
        <v>45071</v>
      </c>
      <c r="G5862" s="103">
        <v>4.5328999999999994E-2</v>
      </c>
      <c r="H5862" s="103">
        <v>4.2123999999999995E-2</v>
      </c>
      <c r="I5862" s="103">
        <v>3.9130999999999999E-2</v>
      </c>
      <c r="J5862" s="103">
        <v>3.8730000000000001E-2</v>
      </c>
      <c r="K5862" s="103">
        <v>3.8174E-2</v>
      </c>
    </row>
    <row r="5863" spans="3:11" ht="15.75" customHeight="1" x14ac:dyDescent="0.25">
      <c r="C5863" s="40"/>
      <c r="F5863" s="81">
        <v>45072</v>
      </c>
      <c r="G5863" s="103">
        <v>4.5599000000000001E-2</v>
      </c>
      <c r="H5863" s="103">
        <v>4.2371999999999993E-2</v>
      </c>
      <c r="I5863" s="103">
        <v>3.9287999999999997E-2</v>
      </c>
      <c r="J5863" s="103">
        <v>3.8682000000000001E-2</v>
      </c>
      <c r="K5863" s="103">
        <v>3.8060999999999998E-2</v>
      </c>
    </row>
    <row r="5864" spans="3:11" ht="15.75" customHeight="1" x14ac:dyDescent="0.25">
      <c r="C5864" s="40"/>
      <c r="F5864" s="81">
        <v>45076</v>
      </c>
      <c r="G5864" s="103">
        <v>4.4500999999999999E-2</v>
      </c>
      <c r="H5864" s="103">
        <v>4.1117999999999995E-2</v>
      </c>
      <c r="I5864" s="103">
        <v>3.8067000000000004E-2</v>
      </c>
      <c r="J5864" s="103">
        <v>3.7474E-2</v>
      </c>
      <c r="K5864" s="103">
        <v>3.6865999999999996E-2</v>
      </c>
    </row>
    <row r="5865" spans="3:11" ht="15.75" customHeight="1" x14ac:dyDescent="0.25">
      <c r="C5865" s="40"/>
      <c r="F5865" s="81">
        <v>45077</v>
      </c>
      <c r="G5865" s="103">
        <v>4.4027000000000004E-2</v>
      </c>
      <c r="H5865" s="103">
        <v>4.0465000000000001E-2</v>
      </c>
      <c r="I5865" s="103">
        <v>3.7547000000000004E-2</v>
      </c>
      <c r="J5865" s="103">
        <v>3.6989000000000001E-2</v>
      </c>
      <c r="K5865" s="103">
        <v>3.6426E-2</v>
      </c>
    </row>
    <row r="5866" spans="3:11" ht="15.75" customHeight="1" x14ac:dyDescent="0.25">
      <c r="C5866" s="40"/>
      <c r="F5866" s="81">
        <v>45078</v>
      </c>
      <c r="G5866" s="103">
        <v>4.3407999999999995E-2</v>
      </c>
      <c r="H5866" s="103">
        <v>3.9813000000000001E-2</v>
      </c>
      <c r="I5866" s="103">
        <v>3.6975000000000001E-2</v>
      </c>
      <c r="J5866" s="103">
        <v>3.6454E-2</v>
      </c>
      <c r="K5866" s="103">
        <v>3.5950000000000003E-2</v>
      </c>
    </row>
    <row r="5867" spans="3:11" ht="15.75" customHeight="1" x14ac:dyDescent="0.25">
      <c r="C5867" s="40"/>
      <c r="F5867" s="81">
        <v>45079</v>
      </c>
      <c r="G5867" s="103">
        <v>4.4927000000000002E-2</v>
      </c>
      <c r="H5867" s="103">
        <v>4.1368000000000002E-2</v>
      </c>
      <c r="I5867" s="103">
        <v>3.8366999999999998E-2</v>
      </c>
      <c r="J5867" s="103">
        <v>3.773E-2</v>
      </c>
      <c r="K5867" s="103">
        <v>3.6868999999999999E-2</v>
      </c>
    </row>
    <row r="5868" spans="3:11" ht="15.75" customHeight="1" x14ac:dyDescent="0.25">
      <c r="C5868" s="40"/>
      <c r="F5868" s="81">
        <v>45082</v>
      </c>
      <c r="G5868" s="103">
        <v>4.4659000000000004E-2</v>
      </c>
      <c r="H5868" s="103">
        <v>4.1085000000000003E-2</v>
      </c>
      <c r="I5868" s="103">
        <v>3.8176000000000002E-2</v>
      </c>
      <c r="J5868" s="103">
        <v>3.7575999999999998E-2</v>
      </c>
      <c r="K5868" s="103">
        <v>3.6831000000000003E-2</v>
      </c>
    </row>
    <row r="5869" spans="3:11" ht="15.75" customHeight="1" x14ac:dyDescent="0.25">
      <c r="C5869" s="40"/>
      <c r="F5869" s="81">
        <v>45083</v>
      </c>
      <c r="G5869" s="103">
        <v>4.4785999999999999E-2</v>
      </c>
      <c r="H5869" s="103">
        <v>4.1059999999999999E-2</v>
      </c>
      <c r="I5869" s="103">
        <v>3.8072000000000002E-2</v>
      </c>
      <c r="J5869" s="103">
        <v>3.7421999999999997E-2</v>
      </c>
      <c r="K5869" s="103">
        <v>3.6602000000000003E-2</v>
      </c>
    </row>
    <row r="5870" spans="3:11" ht="15.75" customHeight="1" x14ac:dyDescent="0.25">
      <c r="C5870" s="40"/>
      <c r="F5870" s="81">
        <v>45084</v>
      </c>
      <c r="G5870" s="103">
        <v>4.5562999999999999E-2</v>
      </c>
      <c r="H5870" s="103">
        <v>4.2215999999999997E-2</v>
      </c>
      <c r="I5870" s="103">
        <v>3.9404000000000002E-2</v>
      </c>
      <c r="J5870" s="103">
        <v>3.8786999999999995E-2</v>
      </c>
      <c r="K5870" s="103">
        <v>3.7952E-2</v>
      </c>
    </row>
    <row r="5871" spans="3:11" ht="15.75" customHeight="1" x14ac:dyDescent="0.25">
      <c r="C5871" s="40"/>
      <c r="F5871" s="81">
        <v>45085</v>
      </c>
      <c r="G5871" s="103">
        <v>4.5147000000000007E-2</v>
      </c>
      <c r="H5871" s="103">
        <v>4.1643999999999994E-2</v>
      </c>
      <c r="I5871" s="103">
        <v>3.8580999999999997E-2</v>
      </c>
      <c r="J5871" s="103">
        <v>3.7935999999999998E-2</v>
      </c>
      <c r="K5871" s="103">
        <v>3.7179000000000004E-2</v>
      </c>
    </row>
    <row r="5872" spans="3:11" ht="15.75" customHeight="1" x14ac:dyDescent="0.25">
      <c r="C5872" s="40"/>
      <c r="F5872" s="81">
        <v>45086</v>
      </c>
      <c r="G5872" s="103">
        <v>4.6082999999999999E-2</v>
      </c>
      <c r="H5872" s="103">
        <v>4.2526000000000001E-2</v>
      </c>
      <c r="I5872" s="103">
        <v>3.9233999999999998E-2</v>
      </c>
      <c r="J5872" s="103">
        <v>3.8426000000000002E-2</v>
      </c>
      <c r="K5872" s="103">
        <v>3.7471000000000004E-2</v>
      </c>
    </row>
    <row r="5873" spans="3:11" ht="15.75" customHeight="1" x14ac:dyDescent="0.25">
      <c r="C5873" s="40"/>
      <c r="F5873" s="81">
        <v>45089</v>
      </c>
      <c r="G5873" s="103">
        <v>4.5769999999999998E-2</v>
      </c>
      <c r="H5873" s="103">
        <v>4.2241000000000001E-2</v>
      </c>
      <c r="I5873" s="103">
        <v>3.8935999999999998E-2</v>
      </c>
      <c r="J5873" s="103">
        <v>3.8193999999999999E-2</v>
      </c>
      <c r="K5873" s="103">
        <v>3.7356E-2</v>
      </c>
    </row>
    <row r="5874" spans="3:11" ht="15.75" customHeight="1" x14ac:dyDescent="0.25">
      <c r="C5874" s="40"/>
      <c r="F5874" s="81">
        <v>45090</v>
      </c>
      <c r="G5874" s="103">
        <v>4.6662000000000002E-2</v>
      </c>
      <c r="H5874" s="103">
        <v>4.2790999999999996E-2</v>
      </c>
      <c r="I5874" s="103">
        <v>3.9906999999999998E-2</v>
      </c>
      <c r="J5874" s="103">
        <v>3.9127000000000002E-2</v>
      </c>
      <c r="K5874" s="103">
        <v>3.8133E-2</v>
      </c>
    </row>
    <row r="5875" spans="3:11" ht="15.75" customHeight="1" x14ac:dyDescent="0.25">
      <c r="C5875" s="40"/>
      <c r="F5875" s="81">
        <v>45091</v>
      </c>
      <c r="G5875" s="103">
        <v>4.6878999999999997E-2</v>
      </c>
      <c r="H5875" s="103">
        <v>4.2931999999999998E-2</v>
      </c>
      <c r="I5875" s="103">
        <v>3.9891000000000003E-2</v>
      </c>
      <c r="J5875" s="103">
        <v>3.8919000000000002E-2</v>
      </c>
      <c r="K5875" s="103">
        <v>3.7862E-2</v>
      </c>
    </row>
    <row r="5876" spans="3:11" ht="15.75" customHeight="1" x14ac:dyDescent="0.25">
      <c r="C5876" s="40"/>
      <c r="F5876" s="81">
        <v>45092</v>
      </c>
      <c r="G5876" s="103">
        <v>4.6418000000000001E-2</v>
      </c>
      <c r="H5876" s="103">
        <v>4.2426999999999999E-2</v>
      </c>
      <c r="I5876" s="103">
        <v>3.9098000000000001E-2</v>
      </c>
      <c r="J5876" s="103">
        <v>3.8115999999999997E-2</v>
      </c>
      <c r="K5876" s="103">
        <v>3.7164999999999997E-2</v>
      </c>
    </row>
    <row r="5877" spans="3:11" ht="15.75" customHeight="1" x14ac:dyDescent="0.25">
      <c r="C5877" s="40"/>
      <c r="F5877" s="81">
        <v>45093</v>
      </c>
      <c r="G5877" s="103">
        <v>4.7375999999999995E-2</v>
      </c>
      <c r="H5877" s="103">
        <v>4.3361000000000004E-2</v>
      </c>
      <c r="I5877" s="103">
        <v>4.0006000000000007E-2</v>
      </c>
      <c r="J5877" s="103">
        <v>3.8869000000000001E-2</v>
      </c>
      <c r="K5877" s="103">
        <v>3.771E-2</v>
      </c>
    </row>
    <row r="5878" spans="3:11" ht="15.75" customHeight="1" x14ac:dyDescent="0.25">
      <c r="C5878" s="40"/>
      <c r="F5878" s="81">
        <v>45097</v>
      </c>
      <c r="G5878" s="103">
        <v>4.6847E-2</v>
      </c>
      <c r="H5878" s="103">
        <v>4.2824999999999995E-2</v>
      </c>
      <c r="I5878" s="103">
        <v>3.9529000000000002E-2</v>
      </c>
      <c r="J5878" s="103">
        <v>3.8376E-2</v>
      </c>
      <c r="K5878" s="103">
        <v>3.7206999999999997E-2</v>
      </c>
    </row>
    <row r="5879" spans="3:11" ht="15.75" customHeight="1" x14ac:dyDescent="0.25">
      <c r="C5879" s="40"/>
      <c r="F5879" s="81">
        <v>45098</v>
      </c>
      <c r="G5879" s="103">
        <v>4.7151999999999999E-2</v>
      </c>
      <c r="H5879" s="103">
        <v>4.2938999999999998E-2</v>
      </c>
      <c r="I5879" s="103">
        <v>3.9565999999999997E-2</v>
      </c>
      <c r="J5879" s="103">
        <v>3.8401999999999999E-2</v>
      </c>
      <c r="K5879" s="103">
        <v>3.7189E-2</v>
      </c>
    </row>
    <row r="5880" spans="3:11" ht="15.75" customHeight="1" x14ac:dyDescent="0.25">
      <c r="C5880" s="40"/>
      <c r="F5880" s="81">
        <v>45099</v>
      </c>
      <c r="G5880" s="103">
        <v>4.7909E-2</v>
      </c>
      <c r="H5880" s="103">
        <v>4.3734000000000002E-2</v>
      </c>
      <c r="I5880" s="103">
        <v>4.0419999999999998E-2</v>
      </c>
      <c r="J5880" s="103">
        <v>3.9209000000000001E-2</v>
      </c>
      <c r="K5880" s="103">
        <v>3.7946000000000001E-2</v>
      </c>
    </row>
    <row r="5881" spans="3:11" ht="15.75" customHeight="1" x14ac:dyDescent="0.25">
      <c r="C5881" s="40"/>
      <c r="F5881" s="81">
        <v>45100</v>
      </c>
      <c r="G5881" s="103">
        <v>4.7476999999999998E-2</v>
      </c>
      <c r="H5881" s="103">
        <v>4.3284000000000003E-2</v>
      </c>
      <c r="I5881" s="103">
        <v>3.9927000000000004E-2</v>
      </c>
      <c r="J5881" s="103">
        <v>3.8714999999999999E-2</v>
      </c>
      <c r="K5881" s="103">
        <v>3.7366000000000003E-2</v>
      </c>
    </row>
    <row r="5882" spans="3:11" ht="15.75" customHeight="1" x14ac:dyDescent="0.25">
      <c r="C5882" s="40"/>
      <c r="F5882" s="81">
        <v>45103</v>
      </c>
      <c r="G5882" s="103">
        <v>4.7439999999999996E-2</v>
      </c>
      <c r="H5882" s="103">
        <v>4.3114999999999994E-2</v>
      </c>
      <c r="I5882" s="103">
        <v>3.968E-2</v>
      </c>
      <c r="J5882" s="103">
        <v>3.8481000000000001E-2</v>
      </c>
      <c r="K5882" s="103">
        <v>3.7212000000000002E-2</v>
      </c>
    </row>
    <row r="5883" spans="3:11" ht="15.75" customHeight="1" x14ac:dyDescent="0.25">
      <c r="C5883" s="40"/>
      <c r="F5883" s="81">
        <v>45104</v>
      </c>
      <c r="G5883" s="103">
        <v>4.7553999999999999E-2</v>
      </c>
      <c r="H5883" s="103">
        <v>4.3885E-2</v>
      </c>
      <c r="I5883" s="103">
        <v>4.0305000000000001E-2</v>
      </c>
      <c r="J5883" s="103">
        <v>3.9028E-2</v>
      </c>
      <c r="K5883" s="103">
        <v>3.7638999999999999E-2</v>
      </c>
    </row>
    <row r="5884" spans="3:11" ht="15.75" customHeight="1" x14ac:dyDescent="0.25">
      <c r="C5884" s="40"/>
      <c r="F5884" s="81">
        <v>45105</v>
      </c>
      <c r="G5884" s="103">
        <v>4.7098000000000001E-2</v>
      </c>
      <c r="H5884" s="103">
        <v>4.3259999999999993E-2</v>
      </c>
      <c r="I5884" s="103">
        <v>3.9670000000000004E-2</v>
      </c>
      <c r="J5884" s="103">
        <v>3.8429000000000005E-2</v>
      </c>
      <c r="K5884" s="103">
        <v>3.7078E-2</v>
      </c>
    </row>
    <row r="5885" spans="3:11" ht="15.75" customHeight="1" x14ac:dyDescent="0.25">
      <c r="C5885" s="40"/>
      <c r="F5885" s="81">
        <v>45106</v>
      </c>
      <c r="G5885" s="103">
        <v>4.8593000000000004E-2</v>
      </c>
      <c r="H5885" s="103">
        <v>4.4861999999999999E-2</v>
      </c>
      <c r="I5885" s="103">
        <v>4.1308999999999998E-2</v>
      </c>
      <c r="J5885" s="103">
        <v>3.9795999999999998E-2</v>
      </c>
      <c r="K5885" s="103">
        <v>3.8383E-2</v>
      </c>
    </row>
    <row r="5886" spans="3:11" ht="15.75" customHeight="1" x14ac:dyDescent="0.25">
      <c r="C5886" s="40"/>
      <c r="F5886" s="81">
        <v>45107</v>
      </c>
      <c r="G5886" s="103">
        <v>4.8954000000000004E-2</v>
      </c>
      <c r="H5886" s="103">
        <v>4.5273000000000001E-2</v>
      </c>
      <c r="I5886" s="103">
        <v>4.1555999999999996E-2</v>
      </c>
      <c r="J5886" s="103">
        <v>3.9927999999999998E-2</v>
      </c>
      <c r="K5886" s="103">
        <v>3.8366999999999998E-2</v>
      </c>
    </row>
    <row r="5887" spans="3:11" ht="15.75" customHeight="1" x14ac:dyDescent="0.25">
      <c r="C5887" s="40"/>
      <c r="F5887" s="81">
        <v>45110</v>
      </c>
      <c r="G5887" s="103">
        <v>4.9357999999999999E-2</v>
      </c>
      <c r="H5887" s="103">
        <v>4.5740000000000003E-2</v>
      </c>
      <c r="I5887" s="103">
        <v>4.1874000000000001E-2</v>
      </c>
      <c r="J5887" s="103">
        <v>4.0216000000000002E-2</v>
      </c>
      <c r="K5887" s="103">
        <v>3.8545000000000003E-2</v>
      </c>
    </row>
    <row r="5888" spans="3:11" ht="15.75" customHeight="1" x14ac:dyDescent="0.25">
      <c r="C5888" s="40"/>
      <c r="F5888" s="81">
        <v>45112</v>
      </c>
      <c r="G5888" s="103">
        <v>4.9445000000000003E-2</v>
      </c>
      <c r="H5888" s="103">
        <v>4.6091E-2</v>
      </c>
      <c r="I5888" s="103">
        <v>4.2492000000000002E-2</v>
      </c>
      <c r="J5888" s="103">
        <v>4.0951000000000001E-2</v>
      </c>
      <c r="K5888" s="103">
        <v>3.9315000000000003E-2</v>
      </c>
    </row>
    <row r="5889" spans="3:11" ht="15.75" customHeight="1" x14ac:dyDescent="0.25">
      <c r="C5889" s="40"/>
      <c r="F5889" s="81">
        <v>45113</v>
      </c>
      <c r="G5889" s="103">
        <v>4.9805999999999996E-2</v>
      </c>
      <c r="H5889" s="103">
        <v>4.6703000000000001E-2</v>
      </c>
      <c r="I5889" s="103">
        <v>4.3468E-2</v>
      </c>
      <c r="J5889" s="103">
        <v>4.2007000000000003E-2</v>
      </c>
      <c r="K5889" s="103">
        <v>4.0290999999999993E-2</v>
      </c>
    </row>
    <row r="5890" spans="3:11" ht="15.75" customHeight="1" x14ac:dyDescent="0.25">
      <c r="C5890" s="40"/>
      <c r="F5890" s="81">
        <v>45114</v>
      </c>
      <c r="G5890" s="103">
        <v>4.9459000000000003E-2</v>
      </c>
      <c r="H5890" s="103">
        <v>4.6628999999999997E-2</v>
      </c>
      <c r="I5890" s="103">
        <v>4.3597000000000004E-2</v>
      </c>
      <c r="J5890" s="103">
        <v>4.2249000000000002E-2</v>
      </c>
      <c r="K5890" s="103">
        <v>4.0616000000000006E-2</v>
      </c>
    </row>
    <row r="5891" spans="3:11" ht="15.75" customHeight="1" x14ac:dyDescent="0.25">
      <c r="C5891" s="40"/>
      <c r="F5891" s="81">
        <v>45117</v>
      </c>
      <c r="G5891" s="103">
        <v>4.8576000000000001E-2</v>
      </c>
      <c r="H5891" s="103">
        <v>4.5442999999999997E-2</v>
      </c>
      <c r="I5891" s="103">
        <v>4.2354999999999997E-2</v>
      </c>
      <c r="J5891" s="103">
        <v>4.1272000000000003E-2</v>
      </c>
      <c r="K5891" s="103">
        <v>3.9938000000000001E-2</v>
      </c>
    </row>
    <row r="5892" spans="3:11" ht="15.75" customHeight="1" x14ac:dyDescent="0.25">
      <c r="C5892" s="40"/>
      <c r="F5892" s="81">
        <v>45118</v>
      </c>
      <c r="G5892" s="103">
        <v>4.8725999999999998E-2</v>
      </c>
      <c r="H5892" s="103">
        <v>4.5475000000000002E-2</v>
      </c>
      <c r="I5892" s="103">
        <v>4.2285000000000003E-2</v>
      </c>
      <c r="J5892" s="103">
        <v>4.1088E-2</v>
      </c>
      <c r="K5892" s="103">
        <v>3.9699999999999999E-2</v>
      </c>
    </row>
    <row r="5893" spans="3:11" ht="15.75" customHeight="1" x14ac:dyDescent="0.25">
      <c r="C5893" s="40"/>
      <c r="F5893" s="81">
        <v>45119</v>
      </c>
      <c r="G5893" s="103">
        <v>4.7461999999999997E-2</v>
      </c>
      <c r="H5893" s="103">
        <v>4.3818000000000003E-2</v>
      </c>
      <c r="I5893" s="103">
        <v>4.0733999999999999E-2</v>
      </c>
      <c r="J5893" s="103">
        <v>3.9725999999999997E-2</v>
      </c>
      <c r="K5893" s="103">
        <v>3.8573000000000003E-2</v>
      </c>
    </row>
    <row r="5894" spans="3:11" ht="15.75" customHeight="1" x14ac:dyDescent="0.25">
      <c r="C5894" s="40"/>
      <c r="F5894" s="81">
        <v>45120</v>
      </c>
      <c r="G5894" s="103">
        <v>4.6303000000000004E-2</v>
      </c>
      <c r="H5894" s="103">
        <v>4.2446000000000005E-2</v>
      </c>
      <c r="I5894" s="103">
        <v>3.9472E-2</v>
      </c>
      <c r="J5894" s="103">
        <v>3.8608000000000003E-2</v>
      </c>
      <c r="K5894" s="103">
        <v>3.7634000000000001E-2</v>
      </c>
    </row>
    <row r="5895" spans="3:11" ht="15.75" customHeight="1" x14ac:dyDescent="0.25">
      <c r="C5895" s="40"/>
      <c r="F5895" s="81">
        <v>45121</v>
      </c>
      <c r="G5895" s="103">
        <v>4.7614000000000004E-2</v>
      </c>
      <c r="H5895" s="103">
        <v>4.3678000000000002E-2</v>
      </c>
      <c r="I5895" s="103">
        <v>4.0399999999999998E-2</v>
      </c>
      <c r="J5895" s="103">
        <v>3.9309999999999998E-2</v>
      </c>
      <c r="K5895" s="103">
        <v>3.8242999999999999E-2</v>
      </c>
    </row>
    <row r="5896" spans="3:11" ht="15.75" customHeight="1" x14ac:dyDescent="0.25">
      <c r="C5896" s="40"/>
      <c r="D5896"/>
      <c r="F5896" s="81">
        <v>45124</v>
      </c>
      <c r="G5896" s="103">
        <v>4.7424000000000001E-2</v>
      </c>
      <c r="H5896" s="103">
        <v>4.3395000000000003E-2</v>
      </c>
      <c r="I5896" s="103">
        <v>4.0189000000000002E-2</v>
      </c>
      <c r="J5896" s="103">
        <v>3.9128999999999997E-2</v>
      </c>
      <c r="K5896" s="103">
        <v>3.8067999999999998E-2</v>
      </c>
    </row>
    <row r="5897" spans="3:11" ht="15.75" customHeight="1" x14ac:dyDescent="0.25">
      <c r="C5897" s="40"/>
      <c r="F5897" s="81">
        <v>45125</v>
      </c>
      <c r="G5897" s="103">
        <v>4.7659E-2</v>
      </c>
      <c r="H5897" s="103">
        <v>4.3478000000000003E-2</v>
      </c>
      <c r="I5897" s="103">
        <v>4.0065999999999997E-2</v>
      </c>
      <c r="J5897" s="103">
        <v>3.8998999999999999E-2</v>
      </c>
      <c r="K5897" s="103">
        <v>3.7852999999999998E-2</v>
      </c>
    </row>
    <row r="5898" spans="3:11" ht="15.75" customHeight="1" x14ac:dyDescent="0.25">
      <c r="C5898" s="40"/>
      <c r="F5898" s="81">
        <v>45126</v>
      </c>
      <c r="G5898" s="103">
        <v>4.7660000000000001E-2</v>
      </c>
      <c r="H5898" s="103">
        <v>4.3392E-2</v>
      </c>
      <c r="I5898" s="103">
        <v>3.9855000000000002E-2</v>
      </c>
      <c r="J5898" s="103">
        <v>3.8713000000000004E-2</v>
      </c>
      <c r="K5898" s="103">
        <v>3.7483000000000002E-2</v>
      </c>
    </row>
    <row r="5899" spans="3:11" ht="15.75" customHeight="1" x14ac:dyDescent="0.25">
      <c r="C5899" s="40"/>
      <c r="F5899" s="81">
        <v>45127</v>
      </c>
      <c r="G5899" s="103">
        <v>4.8386999999999999E-2</v>
      </c>
      <c r="H5899" s="103">
        <v>4.446E-2</v>
      </c>
      <c r="I5899" s="103">
        <v>4.1016999999999998E-2</v>
      </c>
      <c r="J5899" s="103">
        <v>3.9835000000000002E-2</v>
      </c>
      <c r="K5899" s="103">
        <v>3.8503000000000003E-2</v>
      </c>
    </row>
    <row r="5900" spans="3:11" ht="15.75" customHeight="1" x14ac:dyDescent="0.25">
      <c r="C5900" s="40"/>
      <c r="F5900" s="81">
        <v>45128</v>
      </c>
      <c r="G5900" s="103">
        <v>4.8415E-2</v>
      </c>
      <c r="H5900" s="103">
        <v>4.4428999999999996E-2</v>
      </c>
      <c r="I5900" s="103">
        <v>4.0911999999999997E-2</v>
      </c>
      <c r="J5900" s="103">
        <v>3.9653999999999995E-2</v>
      </c>
      <c r="K5900" s="103">
        <v>3.8349000000000001E-2</v>
      </c>
    </row>
    <row r="5901" spans="3:11" ht="15.75" customHeight="1" x14ac:dyDescent="0.25">
      <c r="C5901" s="40"/>
      <c r="F5901" s="81">
        <v>45131</v>
      </c>
      <c r="G5901" s="103">
        <v>4.9191000000000006E-2</v>
      </c>
      <c r="H5901" s="103">
        <v>4.5109000000000003E-2</v>
      </c>
      <c r="I5901" s="103">
        <v>4.1515000000000003E-2</v>
      </c>
      <c r="J5901" s="103">
        <v>4.0153000000000001E-2</v>
      </c>
      <c r="K5901" s="103">
        <v>3.8725000000000002E-2</v>
      </c>
    </row>
    <row r="5902" spans="3:11" ht="15.75" customHeight="1" x14ac:dyDescent="0.25">
      <c r="C5902" s="40"/>
      <c r="F5902" s="81">
        <v>45132</v>
      </c>
      <c r="G5902" s="103">
        <v>4.8744000000000003E-2</v>
      </c>
      <c r="H5902" s="103">
        <v>4.5279E-2</v>
      </c>
      <c r="I5902" s="103">
        <v>4.1675999999999998E-2</v>
      </c>
      <c r="J5902" s="103">
        <v>4.0312000000000001E-2</v>
      </c>
      <c r="K5902" s="103">
        <v>3.8844999999999998E-2</v>
      </c>
    </row>
    <row r="5903" spans="3:11" ht="15.75" customHeight="1" x14ac:dyDescent="0.25">
      <c r="C5903" s="40"/>
      <c r="F5903" s="81">
        <v>45133</v>
      </c>
      <c r="G5903" s="103">
        <v>4.8515999999999997E-2</v>
      </c>
      <c r="H5903" s="103">
        <v>4.4880999999999997E-2</v>
      </c>
      <c r="I5903" s="103">
        <v>4.1162999999999998E-2</v>
      </c>
      <c r="J5903" s="103">
        <v>4.0023000000000003E-2</v>
      </c>
      <c r="K5903" s="103">
        <v>3.8668000000000001E-2</v>
      </c>
    </row>
    <row r="5904" spans="3:11" ht="15.75" customHeight="1" x14ac:dyDescent="0.25">
      <c r="C5904" s="40"/>
      <c r="F5904" s="81">
        <v>45134</v>
      </c>
      <c r="G5904" s="103">
        <v>4.9284000000000001E-2</v>
      </c>
      <c r="H5904" s="103">
        <v>4.582E-2</v>
      </c>
      <c r="I5904" s="103">
        <v>4.2388000000000002E-2</v>
      </c>
      <c r="J5904" s="103">
        <v>4.1370999999999998E-2</v>
      </c>
      <c r="K5904" s="103">
        <v>3.9981999999999997E-2</v>
      </c>
    </row>
    <row r="5905" spans="3:11" ht="15.75" customHeight="1" x14ac:dyDescent="0.25">
      <c r="C5905" s="40"/>
      <c r="F5905" s="81">
        <v>45135</v>
      </c>
      <c r="G5905" s="103">
        <v>4.8786000000000003E-2</v>
      </c>
      <c r="H5905" s="103">
        <v>4.5164000000000003E-2</v>
      </c>
      <c r="I5905" s="103">
        <v>4.1773999999999999E-2</v>
      </c>
      <c r="J5905" s="103">
        <v>4.0751000000000002E-2</v>
      </c>
      <c r="K5905" s="103">
        <v>3.9507E-2</v>
      </c>
    </row>
    <row r="5906" spans="3:11" ht="15.75" customHeight="1" x14ac:dyDescent="0.25">
      <c r="C5906" s="40"/>
      <c r="F5906" s="81">
        <v>45138</v>
      </c>
      <c r="G5906" s="103">
        <v>4.8765999999999997E-2</v>
      </c>
      <c r="H5906" s="103">
        <v>4.5248999999999998E-2</v>
      </c>
      <c r="I5906" s="103">
        <v>4.1773999999999999E-2</v>
      </c>
      <c r="J5906" s="103">
        <v>4.0751000000000002E-2</v>
      </c>
      <c r="K5906" s="103">
        <v>3.9587999999999998E-2</v>
      </c>
    </row>
    <row r="5907" spans="3:11" ht="15.75" customHeight="1" x14ac:dyDescent="0.25">
      <c r="C5907" s="40"/>
      <c r="F5907" s="81">
        <v>45139</v>
      </c>
      <c r="G5907" s="103">
        <v>4.9015999999999997E-2</v>
      </c>
      <c r="H5907" s="103">
        <v>4.5678000000000003E-2</v>
      </c>
      <c r="I5907" s="103">
        <v>4.2160000000000003E-2</v>
      </c>
      <c r="J5907" s="103">
        <v>4.1218999999999999E-2</v>
      </c>
      <c r="K5907" s="103">
        <v>4.0230000000000002E-2</v>
      </c>
    </row>
    <row r="5908" spans="3:11" ht="15.75" customHeight="1" x14ac:dyDescent="0.25">
      <c r="C5908" s="40"/>
      <c r="F5908" s="81">
        <v>45140</v>
      </c>
      <c r="G5908" s="103">
        <v>4.8766999999999998E-2</v>
      </c>
      <c r="H5908" s="103">
        <v>4.5506999999999999E-2</v>
      </c>
      <c r="I5908" s="103">
        <v>4.2370999999999999E-2</v>
      </c>
      <c r="J5908" s="103">
        <v>4.1662999999999999E-2</v>
      </c>
      <c r="K5908" s="103">
        <v>4.0774999999999999E-2</v>
      </c>
    </row>
    <row r="5909" spans="3:11" ht="15.75" customHeight="1" x14ac:dyDescent="0.25">
      <c r="C5909" s="40"/>
      <c r="F5909" s="81">
        <v>45141</v>
      </c>
      <c r="G5909" s="103">
        <v>4.8809999999999999E-2</v>
      </c>
      <c r="H5909" s="103">
        <v>4.5765E-2</v>
      </c>
      <c r="I5909" s="103">
        <v>4.2916999999999997E-2</v>
      </c>
      <c r="J5909" s="103">
        <v>4.2476E-2</v>
      </c>
      <c r="K5909" s="103">
        <v>4.1751000000000003E-2</v>
      </c>
    </row>
    <row r="5910" spans="3:11" ht="15.75" customHeight="1" x14ac:dyDescent="0.25">
      <c r="C5910" s="40"/>
      <c r="F5910" s="81">
        <v>45142</v>
      </c>
      <c r="G5910" s="103">
        <v>4.7662000000000003E-2</v>
      </c>
      <c r="H5910" s="103">
        <v>4.4474E-2</v>
      </c>
      <c r="I5910" s="103">
        <v>4.1353000000000001E-2</v>
      </c>
      <c r="J5910" s="103">
        <v>4.0881000000000001E-2</v>
      </c>
      <c r="K5910" s="103">
        <v>4.0357999999999998E-2</v>
      </c>
    </row>
    <row r="5911" spans="3:11" ht="15.75" customHeight="1" x14ac:dyDescent="0.25">
      <c r="C5911" s="40"/>
      <c r="F5911" s="81">
        <v>45145</v>
      </c>
      <c r="G5911" s="103">
        <v>4.7619000000000002E-2</v>
      </c>
      <c r="H5911" s="103">
        <v>4.4559000000000001E-2</v>
      </c>
      <c r="I5911" s="103">
        <v>4.1651000000000001E-2</v>
      </c>
      <c r="J5911" s="103">
        <v>4.1325000000000001E-2</v>
      </c>
      <c r="K5911" s="103">
        <v>4.0884999999999998E-2</v>
      </c>
    </row>
    <row r="5912" spans="3:11" ht="15.75" customHeight="1" x14ac:dyDescent="0.25">
      <c r="C5912" s="40"/>
      <c r="F5912" s="81">
        <v>45146</v>
      </c>
      <c r="G5912" s="103">
        <v>4.7514000000000001E-2</v>
      </c>
      <c r="H5912" s="103">
        <v>4.4157000000000002E-2</v>
      </c>
      <c r="I5912" s="103">
        <v>4.1107999999999999E-2</v>
      </c>
      <c r="J5912" s="103">
        <v>4.0698999999999999E-2</v>
      </c>
      <c r="K5912" s="37">
        <v>4.0219999999999999E-2</v>
      </c>
    </row>
    <row r="5913" spans="3:11" ht="15.75" customHeight="1" x14ac:dyDescent="0.25">
      <c r="C5913" s="40"/>
      <c r="F5913" s="81">
        <v>45147</v>
      </c>
      <c r="G5913" s="103">
        <v>4.8079999999999998E-2</v>
      </c>
      <c r="H5913" s="103">
        <v>4.4395999999999998E-2</v>
      </c>
      <c r="I5913" s="103">
        <v>4.1369999999999997E-2</v>
      </c>
      <c r="J5913" s="103">
        <v>4.0777000000000001E-2</v>
      </c>
      <c r="K5913" s="103">
        <v>4.0080999999999999E-2</v>
      </c>
    </row>
    <row r="5914" spans="3:11" ht="15.75" customHeight="1" x14ac:dyDescent="0.25">
      <c r="C5914" s="40"/>
      <c r="F5914" s="81">
        <v>45148</v>
      </c>
      <c r="G5914" s="103">
        <v>4.8417000000000002E-2</v>
      </c>
      <c r="H5914" s="103">
        <v>4.5100000000000001E-2</v>
      </c>
      <c r="I5914" s="103">
        <v>4.2320999999999998E-2</v>
      </c>
      <c r="J5914" s="103">
        <v>4.1797000000000001E-2</v>
      </c>
      <c r="K5914" s="103">
        <v>4.1055000000000001E-2</v>
      </c>
    </row>
    <row r="5915" spans="3:11" ht="15.75" customHeight="1" x14ac:dyDescent="0.25">
      <c r="C5915" s="40"/>
      <c r="F5915" s="81">
        <v>45149</v>
      </c>
      <c r="G5915" s="103">
        <v>4.8925999999999997E-2</v>
      </c>
      <c r="H5915" s="103">
        <v>4.5777999999999999E-2</v>
      </c>
      <c r="I5915" s="103">
        <v>4.3047000000000002E-2</v>
      </c>
      <c r="J5915" s="103">
        <v>4.2535999999999997E-2</v>
      </c>
      <c r="K5915" s="103">
        <v>4.1639000000000002E-2</v>
      </c>
    </row>
    <row r="5916" spans="3:11" ht="15.75" customHeight="1" x14ac:dyDescent="0.25">
      <c r="C5916" s="40"/>
      <c r="F5916" s="81">
        <v>45152</v>
      </c>
      <c r="G5916" s="103">
        <v>4.9668999999999998E-2</v>
      </c>
      <c r="H5916" s="103">
        <v>4.6456999999999998E-2</v>
      </c>
      <c r="I5916" s="103">
        <v>4.3598999999999999E-2</v>
      </c>
      <c r="J5916" s="103">
        <v>4.2959999999999998E-2</v>
      </c>
      <c r="K5916" s="103">
        <v>4.1912999999999999E-2</v>
      </c>
    </row>
    <row r="5917" spans="3:11" ht="15.75" customHeight="1" x14ac:dyDescent="0.25">
      <c r="C5917" s="40"/>
      <c r="F5917" s="81">
        <v>45153</v>
      </c>
      <c r="G5917" s="103">
        <v>4.9521999999999997E-2</v>
      </c>
      <c r="H5917" s="103">
        <v>4.6459E-2</v>
      </c>
      <c r="I5917" s="103">
        <v>4.3723999999999999E-2</v>
      </c>
      <c r="J5917" s="103">
        <v>4.3092999999999999E-2</v>
      </c>
      <c r="K5917" s="103">
        <v>4.2110000000000002E-2</v>
      </c>
    </row>
    <row r="5918" spans="3:11" ht="15.75" customHeight="1" x14ac:dyDescent="0.25">
      <c r="C5918" s="40"/>
      <c r="F5918" s="81">
        <v>45154</v>
      </c>
      <c r="G5918" s="103">
        <v>4.9652000000000002E-2</v>
      </c>
      <c r="H5918" s="103">
        <v>4.6658999999999999E-2</v>
      </c>
      <c r="I5918" s="103">
        <v>4.4028999999999999E-2</v>
      </c>
      <c r="J5918" s="103">
        <v>4.3866000000000002E-2</v>
      </c>
      <c r="K5918" s="103">
        <v>4.2504E-2</v>
      </c>
    </row>
    <row r="5919" spans="3:11" ht="15.75" customHeight="1" x14ac:dyDescent="0.25">
      <c r="C5919" s="40"/>
      <c r="F5919" s="81">
        <v>45155</v>
      </c>
      <c r="G5919" s="103">
        <v>4.9292000000000002E-2</v>
      </c>
      <c r="H5919" s="103">
        <v>4.6518999999999998E-2</v>
      </c>
      <c r="I5919" s="103">
        <v>4.4082999999999997E-2</v>
      </c>
      <c r="J5919" s="103">
        <v>4.3625999999999998E-2</v>
      </c>
      <c r="K5919" s="103">
        <v>4.2741000000000001E-2</v>
      </c>
    </row>
    <row r="5920" spans="3:11" ht="15.75" customHeight="1" x14ac:dyDescent="0.25">
      <c r="C5920" s="40"/>
      <c r="F5920" s="81">
        <v>45156</v>
      </c>
      <c r="G5920" s="103">
        <v>4.9404000000000003E-2</v>
      </c>
      <c r="H5920" s="103">
        <v>4.6440000000000002E-2</v>
      </c>
      <c r="I5920" s="103">
        <v>4.3837000000000001E-2</v>
      </c>
      <c r="J5920" s="103">
        <v>4.3416000000000003E-2</v>
      </c>
      <c r="K5920" s="103">
        <v>4.2507000000000003E-2</v>
      </c>
    </row>
    <row r="5921" spans="3:11" ht="15.75" customHeight="1" x14ac:dyDescent="0.25">
      <c r="C5921" s="40"/>
      <c r="F5921" s="81">
        <v>45159</v>
      </c>
      <c r="G5921" s="103">
        <v>5.0006000000000002E-2</v>
      </c>
      <c r="H5921" s="103">
        <v>4.7155000000000002E-2</v>
      </c>
      <c r="I5921" s="103">
        <v>4.4662E-2</v>
      </c>
      <c r="J5921" s="103">
        <v>4.4271999999999999E-2</v>
      </c>
      <c r="K5921" s="103">
        <v>4.3379000000000001E-2</v>
      </c>
    </row>
    <row r="5922" spans="3:11" ht="15.75" customHeight="1" x14ac:dyDescent="0.25">
      <c r="C5922" s="40"/>
      <c r="F5922" s="81">
        <v>45160</v>
      </c>
      <c r="G5922" s="103">
        <v>5.0458999999999997E-2</v>
      </c>
      <c r="H5922" s="103">
        <v>4.7558000000000003E-2</v>
      </c>
      <c r="I5922" s="103">
        <v>4.4879000000000002E-2</v>
      </c>
      <c r="J5922" s="103">
        <v>4.4326999999999998E-2</v>
      </c>
      <c r="K5922" s="103">
        <v>4.3241000000000002E-2</v>
      </c>
    </row>
    <row r="5923" spans="3:11" ht="15.75" customHeight="1" x14ac:dyDescent="0.25">
      <c r="C5923" s="40"/>
      <c r="F5923" s="81">
        <v>45161</v>
      </c>
      <c r="G5923" s="103">
        <v>4.9667000000000003E-2</v>
      </c>
      <c r="H5923" s="103">
        <v>4.6559000000000003E-2</v>
      </c>
      <c r="I5923" s="103">
        <v>4.3697E-2</v>
      </c>
      <c r="J5923" s="103">
        <v>4.3020000000000003E-2</v>
      </c>
      <c r="K5923" s="103">
        <v>4.1917999999999997E-2</v>
      </c>
    </row>
    <row r="5924" spans="3:11" ht="15.75" customHeight="1" x14ac:dyDescent="0.25">
      <c r="C5924" s="40"/>
      <c r="F5924" s="81">
        <v>45162</v>
      </c>
      <c r="G5924" s="103">
        <v>5.0229000000000003E-2</v>
      </c>
      <c r="H5924" s="103">
        <v>4.7018999999999998E-2</v>
      </c>
      <c r="I5924" s="103">
        <v>4.4145999999999998E-2</v>
      </c>
      <c r="J5924" s="103">
        <v>4.3500999999999998E-2</v>
      </c>
      <c r="K5924" s="103">
        <v>4.2372E-2</v>
      </c>
    </row>
    <row r="5925" spans="3:11" ht="15.75" customHeight="1" x14ac:dyDescent="0.25">
      <c r="C5925" s="40"/>
      <c r="F5925" s="81">
        <v>45163</v>
      </c>
      <c r="G5925" s="103">
        <v>5.0778999999999998E-2</v>
      </c>
      <c r="H5925" s="103">
        <v>4.7370000000000002E-2</v>
      </c>
      <c r="I5925" s="103">
        <v>4.4365000000000002E-2</v>
      </c>
      <c r="J5925" s="103">
        <v>4.3583999999999998E-2</v>
      </c>
      <c r="K5925" s="103">
        <v>4.2313999999999997E-2</v>
      </c>
    </row>
    <row r="5926" spans="3:11" ht="15.75" customHeight="1" x14ac:dyDescent="0.25">
      <c r="C5926" s="40"/>
      <c r="F5926" s="81">
        <v>45166</v>
      </c>
      <c r="G5926" s="103">
        <v>5.0479000000000003E-2</v>
      </c>
      <c r="H5926" s="103">
        <v>4.6970999999999999E-2</v>
      </c>
      <c r="I5926" s="103">
        <v>4.4006999999999998E-2</v>
      </c>
      <c r="J5926" s="103">
        <v>4.3237999999999999E-2</v>
      </c>
      <c r="K5926" s="103">
        <v>4.2020000000000002E-2</v>
      </c>
    </row>
    <row r="5927" spans="3:11" ht="15.75" customHeight="1" x14ac:dyDescent="0.25">
      <c r="C5927" s="40"/>
      <c r="F5927" s="81">
        <v>45167</v>
      </c>
      <c r="G5927" s="103">
        <v>4.8941999999999999E-2</v>
      </c>
      <c r="H5927" s="103">
        <v>4.5825999999999999E-2</v>
      </c>
      <c r="I5927" s="103">
        <v>4.2769000000000001E-2</v>
      </c>
      <c r="J5927" s="103">
        <v>4.2255000000000001E-2</v>
      </c>
      <c r="K5927" s="103">
        <v>4.1196999999999998E-2</v>
      </c>
    </row>
    <row r="5928" spans="3:11" ht="15.75" customHeight="1" x14ac:dyDescent="0.25">
      <c r="C5928" s="40"/>
      <c r="F5928" s="81">
        <v>45168</v>
      </c>
      <c r="G5928" s="103">
        <v>4.8859E-2</v>
      </c>
      <c r="H5928" s="103">
        <v>4.5712999999999997E-2</v>
      </c>
      <c r="I5928" s="103">
        <v>4.2680999999999997E-2</v>
      </c>
      <c r="J5928" s="103">
        <v>4.2133999999999998E-2</v>
      </c>
      <c r="K5928" s="103">
        <v>4.1139000000000002E-2</v>
      </c>
    </row>
    <row r="5929" spans="3:11" ht="15.75" customHeight="1" x14ac:dyDescent="0.25">
      <c r="C5929" s="40"/>
      <c r="F5929" s="81">
        <v>45169</v>
      </c>
      <c r="G5929" s="103">
        <v>4.8628999999999999E-2</v>
      </c>
      <c r="H5929" s="103">
        <v>4.5541999999999999E-2</v>
      </c>
      <c r="I5929" s="103">
        <v>4.2541000000000002E-2</v>
      </c>
      <c r="J5929" s="103">
        <v>4.2056000000000003E-2</v>
      </c>
      <c r="K5929" s="103">
        <v>4.1080999999999999E-2</v>
      </c>
    </row>
    <row r="5930" spans="3:11" ht="15.75" customHeight="1" x14ac:dyDescent="0.25">
      <c r="C5930" s="40"/>
      <c r="F5930" s="81">
        <v>45170</v>
      </c>
      <c r="G5930" s="103">
        <v>4.8784999999999995E-2</v>
      </c>
      <c r="H5930" s="103">
        <v>4.5834E-2</v>
      </c>
      <c r="I5930" s="103">
        <v>4.2975000000000006E-2</v>
      </c>
      <c r="J5930" s="103">
        <v>4.2632000000000003E-2</v>
      </c>
      <c r="K5930" s="103">
        <v>4.1787999999999999E-2</v>
      </c>
    </row>
    <row r="5931" spans="3:11" ht="15.75" customHeight="1" x14ac:dyDescent="0.25">
      <c r="C5931" s="40"/>
      <c r="F5931" s="81">
        <v>45174</v>
      </c>
      <c r="G5931" s="103">
        <v>4.9597000000000002E-2</v>
      </c>
      <c r="H5931" s="103">
        <v>4.6642999999999997E-2</v>
      </c>
      <c r="I5931" s="103">
        <v>4.3765999999999999E-2</v>
      </c>
      <c r="J5931" s="103">
        <v>4.3395000000000003E-2</v>
      </c>
      <c r="K5931" s="103">
        <v>4.2597999999999997E-2</v>
      </c>
    </row>
    <row r="5932" spans="3:11" ht="15.75" customHeight="1" x14ac:dyDescent="0.25">
      <c r="C5932" s="40"/>
      <c r="F5932" s="81">
        <v>45175</v>
      </c>
      <c r="G5932" s="103">
        <v>5.0161999999999998E-2</v>
      </c>
      <c r="H5932" s="103">
        <v>4.7310999999999999E-2</v>
      </c>
      <c r="I5932" s="103">
        <v>4.4172000000000003E-2</v>
      </c>
      <c r="J5932" s="103">
        <v>4.3686000000000003E-2</v>
      </c>
      <c r="K5932" s="103">
        <v>4.2797000000000002E-2</v>
      </c>
    </row>
    <row r="5933" spans="3:11" ht="15.75" customHeight="1" x14ac:dyDescent="0.25">
      <c r="C5933" s="40"/>
      <c r="F5933" s="81">
        <v>45176</v>
      </c>
      <c r="G5933" s="103">
        <v>4.9274999999999999E-2</v>
      </c>
      <c r="H5933" s="103">
        <v>4.6334999999999994E-2</v>
      </c>
      <c r="I5933" s="103">
        <v>4.3358999999999995E-2</v>
      </c>
      <c r="J5933" s="103">
        <v>4.2923000000000003E-2</v>
      </c>
      <c r="K5933" s="103">
        <v>4.2087000000000006E-2</v>
      </c>
    </row>
    <row r="5934" spans="3:11" ht="15.75" customHeight="1" x14ac:dyDescent="0.25">
      <c r="C5934" s="40"/>
      <c r="F5934" s="81">
        <v>45177</v>
      </c>
      <c r="G5934" s="103">
        <v>4.9884999999999999E-2</v>
      </c>
      <c r="H5934" s="103">
        <v>4.6973000000000001E-2</v>
      </c>
      <c r="I5934" s="103">
        <v>4.4012000000000003E-2</v>
      </c>
      <c r="J5934" s="103">
        <v>4.3503999999999994E-2</v>
      </c>
      <c r="K5934" s="103">
        <v>4.2601000000000007E-2</v>
      </c>
    </row>
    <row r="5935" spans="3:11" ht="15.75" customHeight="1" x14ac:dyDescent="0.25">
      <c r="C5935" s="40"/>
      <c r="F5935" s="81">
        <v>45180</v>
      </c>
      <c r="G5935" s="103">
        <v>4.9904999999999998E-2</v>
      </c>
      <c r="H5935" s="103">
        <v>4.7063000000000001E-2</v>
      </c>
      <c r="I5935" s="103">
        <v>4.1180000000000001E-2</v>
      </c>
      <c r="J5935" s="103">
        <v>4.3715999999999998E-2</v>
      </c>
      <c r="K5935" s="103">
        <v>4.2880000000000001E-2</v>
      </c>
    </row>
    <row r="5936" spans="3:11" ht="15.75" customHeight="1" x14ac:dyDescent="0.25">
      <c r="C5936" s="40"/>
      <c r="F5936" s="81">
        <v>45181</v>
      </c>
      <c r="G5936" s="103">
        <v>5.0200000000000002E-2</v>
      </c>
      <c r="H5936" s="103">
        <v>4.6983999999999998E-2</v>
      </c>
      <c r="I5936" s="103">
        <v>4.4295000000000001E-2</v>
      </c>
      <c r="J5936" s="103">
        <v>4.3716999999999999E-2</v>
      </c>
      <c r="K5936" s="103">
        <v>4.2800999999999999E-2</v>
      </c>
    </row>
    <row r="5937" spans="3:11" ht="15.75" customHeight="1" x14ac:dyDescent="0.25">
      <c r="C5937" s="40"/>
      <c r="F5937" s="81">
        <v>45182</v>
      </c>
      <c r="G5937" s="103">
        <v>4.9692E-2</v>
      </c>
      <c r="H5937" s="103">
        <v>4.6447000000000002E-2</v>
      </c>
      <c r="I5937" s="103">
        <v>4.3834999999999999E-2</v>
      </c>
      <c r="J5937" s="103">
        <v>4.3346999999999997E-2</v>
      </c>
      <c r="K5937" s="103">
        <v>4.2485000000000002E-2</v>
      </c>
    </row>
    <row r="5938" spans="3:11" ht="15.75" customHeight="1" x14ac:dyDescent="0.25">
      <c r="C5938" s="40"/>
      <c r="F5938" s="81">
        <v>45183</v>
      </c>
      <c r="G5938" s="103">
        <v>5.0113999999999999E-2</v>
      </c>
      <c r="H5938" s="103">
        <v>4.6871000000000003E-2</v>
      </c>
      <c r="I5938" s="103">
        <v>4.4188999999999999E-2</v>
      </c>
      <c r="J5938" s="103">
        <v>4.3718E-2</v>
      </c>
      <c r="K5938" s="103">
        <v>4.2862999999999998E-2</v>
      </c>
    </row>
    <row r="5939" spans="3:11" ht="15.75" customHeight="1" x14ac:dyDescent="0.25">
      <c r="C5939" s="40"/>
      <c r="F5939" s="81">
        <v>45184</v>
      </c>
      <c r="G5939" s="103">
        <v>5.0347000000000003E-2</v>
      </c>
      <c r="H5939" s="103">
        <v>4.7211000000000003E-2</v>
      </c>
      <c r="I5939" s="103">
        <v>4.4597999999999999E-2</v>
      </c>
      <c r="J5939" s="103">
        <v>4.4144999999999997E-2</v>
      </c>
      <c r="K5939" s="103">
        <v>4.3304000000000002E-2</v>
      </c>
    </row>
    <row r="5940" spans="3:11" ht="15.75" customHeight="1" x14ac:dyDescent="0.25">
      <c r="C5940" s="40"/>
      <c r="F5940" s="81">
        <v>45187</v>
      </c>
      <c r="G5940" s="103">
        <v>5.0730000000000004E-2</v>
      </c>
      <c r="H5940" s="103">
        <v>4.7523999999999997E-2</v>
      </c>
      <c r="I5940" s="103">
        <v>4.4829999999999995E-2</v>
      </c>
      <c r="J5940" s="103">
        <v>4.4386999999999996E-2</v>
      </c>
      <c r="K5940" s="103">
        <v>4.3445999999999999E-2</v>
      </c>
    </row>
    <row r="5941" spans="3:11" ht="15.75" customHeight="1" x14ac:dyDescent="0.25">
      <c r="C5941" s="40"/>
      <c r="F5941" s="81">
        <v>45188</v>
      </c>
      <c r="G5941" s="103">
        <v>5.0901000000000002E-2</v>
      </c>
      <c r="H5941" s="103">
        <v>4.7780000000000003E-2</v>
      </c>
      <c r="I5941" s="103">
        <v>4.5115000000000002E-2</v>
      </c>
      <c r="J5941" s="103">
        <v>4.4574000000000003E-2</v>
      </c>
      <c r="K5941" s="103">
        <v>4.3586E-2</v>
      </c>
    </row>
    <row r="5942" spans="3:11" ht="15.75" customHeight="1" x14ac:dyDescent="0.25">
      <c r="C5942" s="40"/>
      <c r="F5942" s="81">
        <v>45189</v>
      </c>
      <c r="G5942" s="103">
        <v>5.1757999999999998E-2</v>
      </c>
      <c r="H5942" s="103">
        <v>4.8607999999999998E-2</v>
      </c>
      <c r="I5942" s="103">
        <v>4.5831999999999998E-2</v>
      </c>
      <c r="J5942" s="103">
        <v>4.5217E-2</v>
      </c>
      <c r="K5942" s="103">
        <v>4.4069999999999998E-2</v>
      </c>
    </row>
    <row r="5943" spans="3:11" ht="15.75" customHeight="1" x14ac:dyDescent="0.25">
      <c r="C5943" s="40"/>
      <c r="F5943" s="81">
        <v>45190</v>
      </c>
      <c r="G5943" s="103">
        <v>5.1437999999999998E-2</v>
      </c>
      <c r="H5943" s="103">
        <v>4.8551999999999998E-2</v>
      </c>
      <c r="I5943" s="103">
        <v>4.6210000000000001E-2</v>
      </c>
      <c r="J5943" s="103">
        <v>4.5809999999999997E-2</v>
      </c>
      <c r="K5943" s="103">
        <v>4.4942000000000003E-2</v>
      </c>
    </row>
    <row r="5944" spans="3:11" ht="15.75" customHeight="1" x14ac:dyDescent="0.25">
      <c r="C5944" s="40"/>
      <c r="F5944" s="81">
        <v>45191</v>
      </c>
      <c r="G5944" s="103">
        <v>5.1054000000000002E-2</v>
      </c>
      <c r="H5944" s="103">
        <v>4.7983999999999999E-2</v>
      </c>
      <c r="I5944" s="103">
        <v>4.5584E-2</v>
      </c>
      <c r="J5944" s="103">
        <v>4.5194999999999999E-2</v>
      </c>
      <c r="K5944" s="103">
        <v>4.4317000000000002E-2</v>
      </c>
    </row>
    <row r="5945" spans="3:11" ht="15.75" customHeight="1" x14ac:dyDescent="0.25">
      <c r="C5945" s="40"/>
      <c r="F5945" s="81">
        <v>45194</v>
      </c>
      <c r="G5945" s="103">
        <v>5.1249000000000003E-2</v>
      </c>
      <c r="H5945" s="103">
        <v>4.8300000000000003E-2</v>
      </c>
      <c r="I5945" s="103">
        <v>4.6142000000000002E-2</v>
      </c>
      <c r="J5945" s="103">
        <v>4.6004999999999997E-2</v>
      </c>
      <c r="K5945" s="103">
        <v>4.5333999999999999E-2</v>
      </c>
    </row>
    <row r="5946" spans="3:11" ht="15.75" customHeight="1" x14ac:dyDescent="0.25">
      <c r="C5946" s="40"/>
      <c r="F5946" s="81">
        <v>45195</v>
      </c>
      <c r="G5946" s="103">
        <v>5.1207000000000003E-2</v>
      </c>
      <c r="H5946" s="103">
        <v>4.8215000000000001E-2</v>
      </c>
      <c r="I5946" s="103">
        <v>4.6052999999999997E-2</v>
      </c>
      <c r="J5946" s="103">
        <v>4.598E-2</v>
      </c>
      <c r="K5946" s="103">
        <v>4.5356E-2</v>
      </c>
    </row>
    <row r="5947" spans="3:11" ht="15.75" customHeight="1" x14ac:dyDescent="0.25">
      <c r="C5947" s="40"/>
      <c r="F5947" s="81">
        <v>45196</v>
      </c>
      <c r="G5947" s="103">
        <v>5.1353999999999997E-2</v>
      </c>
      <c r="H5947" s="103">
        <v>4.8964000000000001E-2</v>
      </c>
      <c r="I5947" s="103">
        <v>4.6848000000000001E-2</v>
      </c>
      <c r="J5947" s="103">
        <v>4.6795000000000003E-2</v>
      </c>
      <c r="K5947" s="103">
        <v>4.6074999999999998E-2</v>
      </c>
    </row>
    <row r="5948" spans="3:11" ht="15.75" customHeight="1" x14ac:dyDescent="0.25">
      <c r="C5948" s="40"/>
      <c r="F5948" s="81">
        <v>45197</v>
      </c>
      <c r="G5948" s="103">
        <v>5.0582000000000002E-2</v>
      </c>
      <c r="H5948" s="103">
        <v>4.8161000000000002E-2</v>
      </c>
      <c r="I5948" s="103">
        <v>4.6232000000000002E-2</v>
      </c>
      <c r="J5948" s="103">
        <v>4.6362E-2</v>
      </c>
      <c r="K5948" s="103">
        <v>4.5747999999999997E-2</v>
      </c>
    </row>
    <row r="5949" spans="3:11" ht="15.75" customHeight="1" x14ac:dyDescent="0.25">
      <c r="C5949" s="40"/>
      <c r="F5949" s="81">
        <v>45198</v>
      </c>
      <c r="G5949" s="103">
        <v>5.0457000000000002E-2</v>
      </c>
      <c r="H5949" s="103">
        <v>4.802E-2</v>
      </c>
      <c r="I5949" s="103">
        <v>4.6126E-2</v>
      </c>
      <c r="J5949" s="103">
        <v>4.6170000000000003E-2</v>
      </c>
      <c r="K5949" s="103">
        <v>4.5773000000000001E-2</v>
      </c>
    </row>
    <row r="5950" spans="3:11" ht="15.75" customHeight="1" x14ac:dyDescent="0.25">
      <c r="C5950" s="40"/>
      <c r="F5950" s="81">
        <v>45201</v>
      </c>
      <c r="G5950" s="103">
        <v>5.1041000000000003E-2</v>
      </c>
      <c r="H5950" s="103">
        <v>4.8800000000000003E-2</v>
      </c>
      <c r="I5950" s="103">
        <v>4.7083E-2</v>
      </c>
      <c r="J5950" s="103">
        <v>4.7203000000000002E-2</v>
      </c>
      <c r="K5950" s="103">
        <v>4.6785E-2</v>
      </c>
    </row>
    <row r="5951" spans="3:11" ht="15.75" customHeight="1" x14ac:dyDescent="0.25">
      <c r="C5951" s="40"/>
      <c r="F5951" s="81">
        <v>45202</v>
      </c>
      <c r="G5951" s="103">
        <v>5.1501999999999999E-2</v>
      </c>
      <c r="H5951" s="103">
        <v>4.9525E-2</v>
      </c>
      <c r="I5951" s="103">
        <v>4.7993000000000001E-2</v>
      </c>
      <c r="J5951" s="103">
        <v>4.8244000000000002E-2</v>
      </c>
      <c r="K5951" s="103">
        <v>4.7954999999999998E-2</v>
      </c>
    </row>
    <row r="5952" spans="3:11" ht="15.75" customHeight="1" x14ac:dyDescent="0.25">
      <c r="C5952" s="40"/>
      <c r="F5952" s="81">
        <v>45203</v>
      </c>
      <c r="G5952" s="103">
        <v>5.0518E-2</v>
      </c>
      <c r="H5952" s="103">
        <v>4.863E-2</v>
      </c>
      <c r="I5952" s="103">
        <v>4.7243E-2</v>
      </c>
      <c r="J5952" s="103">
        <v>4.7576E-2</v>
      </c>
      <c r="K5952" s="103">
        <v>4.7329000000000003E-2</v>
      </c>
    </row>
    <row r="5953" spans="3:11" ht="15.75" customHeight="1" x14ac:dyDescent="0.25">
      <c r="C5953" s="40"/>
      <c r="F5953" s="81">
        <v>45204</v>
      </c>
      <c r="G5953" s="103">
        <v>5.0182999999999998E-2</v>
      </c>
      <c r="H5953" s="103">
        <v>4.8226999999999999E-2</v>
      </c>
      <c r="I5953" s="103">
        <v>4.6851999999999998E-2</v>
      </c>
      <c r="J5953" s="103">
        <v>4.7257E-2</v>
      </c>
      <c r="K5953" s="103">
        <v>4.7184999999999998E-2</v>
      </c>
    </row>
    <row r="5954" spans="3:11" ht="15.75" customHeight="1" x14ac:dyDescent="0.25">
      <c r="C5954" s="40"/>
      <c r="F5954" s="81">
        <v>45205</v>
      </c>
      <c r="G5954" s="103">
        <v>5.0875999999999998E-2</v>
      </c>
      <c r="H5954" s="103">
        <v>4.8898999999999998E-2</v>
      </c>
      <c r="I5954" s="103">
        <v>4.7565999999999997E-2</v>
      </c>
      <c r="J5954" s="103">
        <v>4.8031999999999998E-2</v>
      </c>
      <c r="K5954" s="103">
        <v>4.7967000000000003E-2</v>
      </c>
    </row>
    <row r="5955" spans="3:11" ht="15.75" customHeight="1" x14ac:dyDescent="0.25">
      <c r="C5955" s="40"/>
      <c r="F5955" s="81">
        <v>45209</v>
      </c>
      <c r="G5955" s="103">
        <v>4.9695999999999997E-2</v>
      </c>
      <c r="H5955" s="103">
        <v>4.7566999999999998E-2</v>
      </c>
      <c r="I5955" s="103">
        <v>4.614E-2</v>
      </c>
      <c r="J5955" s="103">
        <v>4.6592000000000001E-2</v>
      </c>
      <c r="K5955" s="103">
        <v>4.6530000000000002E-2</v>
      </c>
    </row>
    <row r="5956" spans="3:11" ht="15.75" customHeight="1" x14ac:dyDescent="0.25">
      <c r="C5956" s="40"/>
      <c r="F5956" s="81">
        <v>45210</v>
      </c>
      <c r="G5956" s="103">
        <v>4.9820999999999997E-2</v>
      </c>
      <c r="H5956" s="103">
        <v>4.7465E-2</v>
      </c>
      <c r="I5956" s="103">
        <v>4.5767000000000002E-2</v>
      </c>
      <c r="J5956" s="103">
        <v>4.5929999999999999E-2</v>
      </c>
      <c r="K5956" s="103">
        <v>4.5581999999999998E-2</v>
      </c>
    </row>
    <row r="5957" spans="3:11" ht="15.75" customHeight="1" x14ac:dyDescent="0.25">
      <c r="C5957" s="40"/>
      <c r="F5957" s="81">
        <v>45211</v>
      </c>
      <c r="G5957" s="103">
        <v>5.0687000000000003E-2</v>
      </c>
      <c r="H5957" s="103">
        <v>4.8458000000000001E-2</v>
      </c>
      <c r="I5957" s="103">
        <v>4.6922999999999999E-2</v>
      </c>
      <c r="J5957" s="103">
        <v>4.7204000000000003E-2</v>
      </c>
      <c r="K5957" s="103">
        <v>4.6968999999999997E-2</v>
      </c>
    </row>
    <row r="5958" spans="3:11" ht="15.75" customHeight="1" x14ac:dyDescent="0.25">
      <c r="C5958" s="40"/>
      <c r="F5958" s="81">
        <v>45212</v>
      </c>
      <c r="G5958" s="103">
        <v>5.0516999999999999E-2</v>
      </c>
      <c r="H5958" s="103">
        <v>4.8146000000000001E-2</v>
      </c>
      <c r="I5958" s="103">
        <v>4.6387999999999999E-2</v>
      </c>
      <c r="J5958" s="103">
        <v>4.6484999999999999E-2</v>
      </c>
      <c r="K5958" s="103">
        <v>4.6144999999999999E-2</v>
      </c>
    </row>
    <row r="5959" spans="3:11" ht="15.75" customHeight="1" x14ac:dyDescent="0.25">
      <c r="C5959" s="40"/>
      <c r="F5959" s="81">
        <v>45215</v>
      </c>
      <c r="G5959" s="103">
        <v>5.0985000000000003E-2</v>
      </c>
      <c r="H5959" s="103">
        <v>4.8716000000000002E-2</v>
      </c>
      <c r="I5959" s="103">
        <v>4.7156000000000003E-2</v>
      </c>
      <c r="J5959" s="103">
        <v>4.7364999999999997E-2</v>
      </c>
      <c r="K5959" s="103">
        <v>4.7059999999999998E-2</v>
      </c>
    </row>
    <row r="5960" spans="3:11" ht="15.75" customHeight="1" x14ac:dyDescent="0.25">
      <c r="C5960" s="40"/>
      <c r="F5960" s="81">
        <v>45216</v>
      </c>
      <c r="G5960" s="103">
        <v>5.2096999999999997E-2</v>
      </c>
      <c r="H5960" s="103">
        <v>5.0117000000000002E-2</v>
      </c>
      <c r="I5960" s="103">
        <v>4.8813000000000002E-2</v>
      </c>
      <c r="J5960" s="103">
        <v>4.9061E-2</v>
      </c>
      <c r="K5960" s="103">
        <v>4.8618000000000001E-2</v>
      </c>
    </row>
    <row r="5961" spans="3:11" ht="15.75" customHeight="1" x14ac:dyDescent="0.25">
      <c r="C5961" s="40"/>
      <c r="F5961" s="81">
        <v>45217</v>
      </c>
      <c r="G5961" s="103">
        <v>5.2225000000000001E-2</v>
      </c>
      <c r="H5961" s="103">
        <v>5.0492000000000002E-2</v>
      </c>
      <c r="I5961" s="103">
        <v>4.9338E-2</v>
      </c>
      <c r="J5961" s="103">
        <v>4.9576000000000002E-2</v>
      </c>
      <c r="K5961" s="103">
        <v>4.9148999999999998E-2</v>
      </c>
    </row>
    <row r="5962" spans="3:11" ht="15.75" customHeight="1" x14ac:dyDescent="0.25">
      <c r="C5962" s="40"/>
      <c r="F5962" s="81">
        <v>45218</v>
      </c>
      <c r="G5962" s="103">
        <v>5.1584999999999999E-2</v>
      </c>
      <c r="H5962" s="103">
        <v>5.0151000000000001E-2</v>
      </c>
      <c r="I5962" s="103">
        <v>4.9556999999999997E-2</v>
      </c>
      <c r="J5962" s="103">
        <v>5.0094E-2</v>
      </c>
      <c r="K5962" s="103">
        <v>4.9897999999999998E-2</v>
      </c>
    </row>
    <row r="5963" spans="3:11" ht="15.75" customHeight="1" x14ac:dyDescent="0.25">
      <c r="C5963" s="40"/>
      <c r="F5963" s="81">
        <v>45219</v>
      </c>
      <c r="G5963" s="103">
        <v>5.0860000000000002E-2</v>
      </c>
      <c r="H5963" s="103">
        <v>4.9241E-2</v>
      </c>
      <c r="I5963" s="103">
        <v>4.8618000000000001E-2</v>
      </c>
      <c r="J5963" s="103">
        <v>4.9252999999999998E-2</v>
      </c>
      <c r="K5963" s="103">
        <v>4.9222000000000002E-2</v>
      </c>
    </row>
    <row r="5964" spans="3:11" ht="15.75" customHeight="1" x14ac:dyDescent="0.25">
      <c r="C5964" s="40"/>
      <c r="F5964" s="81">
        <v>45222</v>
      </c>
      <c r="G5964" s="103">
        <v>5.0473999999999998E-2</v>
      </c>
      <c r="H5964" s="103">
        <v>4.8669999999999998E-2</v>
      </c>
      <c r="I5964" s="103">
        <v>4.7986000000000001E-2</v>
      </c>
      <c r="J5964" s="103">
        <v>4.8604000000000001E-2</v>
      </c>
      <c r="K5964" s="103">
        <v>4.8502000000000003E-2</v>
      </c>
    </row>
    <row r="5965" spans="3:11" ht="15.75" customHeight="1" x14ac:dyDescent="0.25">
      <c r="C5965" s="40"/>
      <c r="F5965" s="81">
        <v>45223</v>
      </c>
      <c r="G5965" s="103">
        <v>5.1118999999999998E-2</v>
      </c>
      <c r="H5965" s="103">
        <v>4.9159000000000001E-2</v>
      </c>
      <c r="I5965" s="103">
        <v>4.8203000000000003E-2</v>
      </c>
      <c r="J5965" s="103">
        <v>4.8578000000000003E-2</v>
      </c>
      <c r="K5965" s="103">
        <v>4.8229000000000001E-2</v>
      </c>
    </row>
    <row r="5966" spans="3:11" ht="15.75" customHeight="1" x14ac:dyDescent="0.25">
      <c r="C5966" s="40"/>
      <c r="F5966" s="81">
        <v>45224</v>
      </c>
      <c r="G5966" s="103">
        <v>5.1206000000000002E-2</v>
      </c>
      <c r="H5966" s="103">
        <v>4.9764999999999997E-2</v>
      </c>
      <c r="I5966" s="103">
        <v>4.9201000000000002E-2</v>
      </c>
      <c r="J5966" s="103">
        <v>4.9772999999999998E-2</v>
      </c>
      <c r="K5966" s="103">
        <v>4.9549000000000003E-2</v>
      </c>
    </row>
    <row r="5967" spans="3:11" ht="15.75" customHeight="1" x14ac:dyDescent="0.25">
      <c r="C5967" s="40"/>
      <c r="F5967" s="81">
        <v>45225</v>
      </c>
      <c r="G5967" s="103">
        <v>5.0395000000000002E-2</v>
      </c>
      <c r="H5967" s="103">
        <v>4.8759999999999998E-2</v>
      </c>
      <c r="I5967" s="103">
        <v>4.7968999999999998E-2</v>
      </c>
      <c r="J5967" s="103">
        <v>4.8660000000000002E-2</v>
      </c>
      <c r="K5967" s="103">
        <v>4.8445000000000002E-2</v>
      </c>
    </row>
    <row r="5968" spans="3:11" ht="15.75" customHeight="1" x14ac:dyDescent="0.25">
      <c r="C5968" s="40"/>
      <c r="F5968" s="81">
        <v>45226</v>
      </c>
      <c r="G5968" s="103">
        <v>5.0083000000000003E-2</v>
      </c>
      <c r="H5968" s="103">
        <v>4.8391999999999998E-2</v>
      </c>
      <c r="I5968" s="103">
        <v>4.7668000000000002E-2</v>
      </c>
      <c r="J5968" s="103">
        <v>4.8458000000000001E-2</v>
      </c>
      <c r="K5968" s="103">
        <v>4.8409000000000001E-2</v>
      </c>
    </row>
    <row r="5969" spans="3:11" ht="15.75" customHeight="1" x14ac:dyDescent="0.25">
      <c r="C5969" s="40"/>
      <c r="F5969" s="81">
        <v>45229</v>
      </c>
      <c r="G5969" s="103">
        <v>5.0540000000000002E-2</v>
      </c>
      <c r="H5969" s="103">
        <v>4.8939999999999997E-2</v>
      </c>
      <c r="I5969" s="103">
        <v>4.8235E-2</v>
      </c>
      <c r="J5969" s="103">
        <v>4.8936E-2</v>
      </c>
      <c r="K5969" s="103">
        <v>4.8941999999999999E-2</v>
      </c>
    </row>
    <row r="5970" spans="3:11" ht="15.75" customHeight="1" x14ac:dyDescent="0.25">
      <c r="C5970" s="40"/>
      <c r="F5970" s="81">
        <v>45230</v>
      </c>
      <c r="G5970" s="103">
        <v>5.0873000000000002E-2</v>
      </c>
      <c r="H5970" s="103">
        <v>4.9259999999999998E-2</v>
      </c>
      <c r="I5970" s="103">
        <v>4.8536000000000003E-2</v>
      </c>
      <c r="J5970" s="103">
        <v>4.931E-2</v>
      </c>
      <c r="K5970" s="103">
        <v>4.9306999999999997E-2</v>
      </c>
    </row>
    <row r="5971" spans="3:11" ht="15.75" customHeight="1" x14ac:dyDescent="0.25">
      <c r="C5971" s="40"/>
      <c r="F5971" s="81">
        <v>45231</v>
      </c>
      <c r="G5971" s="103">
        <v>4.9436000000000001E-2</v>
      </c>
      <c r="H5971" s="103">
        <v>4.7531999999999998E-2</v>
      </c>
      <c r="I5971" s="37">
        <v>4.65E-2</v>
      </c>
      <c r="J5971" s="103">
        <v>4.7239000000000003E-2</v>
      </c>
      <c r="K5971" s="103">
        <v>4.7341000000000001E-2</v>
      </c>
    </row>
    <row r="5972" spans="3:11" ht="15.75" customHeight="1" x14ac:dyDescent="0.25">
      <c r="C5972" s="40"/>
      <c r="F5972" s="81">
        <v>45232</v>
      </c>
      <c r="G5972" s="103">
        <v>4.9893E-2</v>
      </c>
      <c r="H5972" s="103">
        <v>4.7821000000000002E-2</v>
      </c>
      <c r="I5972" s="103">
        <v>4.6339999999999999E-2</v>
      </c>
      <c r="J5972" s="103">
        <v>4.6765000000000001E-2</v>
      </c>
      <c r="K5972" s="103">
        <v>4.6589999999999999E-2</v>
      </c>
    </row>
    <row r="5973" spans="3:11" ht="15.75" customHeight="1" x14ac:dyDescent="0.25">
      <c r="C5973" s="40"/>
      <c r="F5973" s="81">
        <v>45233</v>
      </c>
      <c r="G5973" s="103">
        <v>4.8323999999999999E-2</v>
      </c>
      <c r="H5973" s="103">
        <v>4.6296999999999998E-2</v>
      </c>
      <c r="I5973" s="103">
        <v>4.4895999999999998E-2</v>
      </c>
      <c r="J5973" s="103">
        <v>4.6765000000000001E-2</v>
      </c>
      <c r="K5973" s="103">
        <v>4.5620000000000001E-2</v>
      </c>
    </row>
    <row r="5974" spans="3:11" ht="15.75" customHeight="1" x14ac:dyDescent="0.25">
      <c r="C5974" s="40"/>
      <c r="F5974" s="81">
        <v>45236</v>
      </c>
      <c r="G5974" s="103">
        <v>4.9345E-2</v>
      </c>
      <c r="H5974" s="103">
        <v>4.7246999999999997E-2</v>
      </c>
      <c r="I5974" s="103">
        <v>4.5876E-2</v>
      </c>
      <c r="J5974" s="103">
        <v>4.6420000000000003E-2</v>
      </c>
      <c r="K5974" s="103">
        <v>4.6431E-2</v>
      </c>
    </row>
    <row r="5975" spans="3:11" ht="15.75" customHeight="1" x14ac:dyDescent="0.25">
      <c r="C5975" s="40"/>
      <c r="F5975" s="81">
        <v>45237</v>
      </c>
      <c r="G5975" s="103">
        <v>4.9175999999999997E-2</v>
      </c>
      <c r="H5975" s="103">
        <v>4.6872999999999998E-2</v>
      </c>
      <c r="I5975" s="103">
        <v>4.5365000000000003E-2</v>
      </c>
      <c r="J5975" s="103">
        <v>4.5738000000000001E-2</v>
      </c>
      <c r="K5975" s="103">
        <v>4.5664999999999997E-2</v>
      </c>
    </row>
    <row r="5976" spans="3:11" ht="15.75" customHeight="1" x14ac:dyDescent="0.25">
      <c r="C5976" s="40"/>
      <c r="F5976" s="81">
        <v>45238</v>
      </c>
      <c r="G5976" s="103">
        <v>4.9320000000000003E-2</v>
      </c>
      <c r="H5976" s="103">
        <v>4.6758000000000001E-2</v>
      </c>
      <c r="I5976" s="103">
        <v>4.5046999999999997E-2</v>
      </c>
      <c r="J5976" s="103">
        <v>4.5241000000000003E-2</v>
      </c>
      <c r="K5976" s="103">
        <v>4.4925E-2</v>
      </c>
    </row>
    <row r="5977" spans="3:11" ht="15.75" customHeight="1" x14ac:dyDescent="0.25">
      <c r="C5977" s="40"/>
      <c r="F5977" s="81">
        <v>45239</v>
      </c>
      <c r="G5977" s="103">
        <v>5.0201999999999997E-2</v>
      </c>
      <c r="H5977" s="103">
        <v>4.7861000000000001E-2</v>
      </c>
      <c r="I5977" s="103">
        <v>4.6400999999999998E-2</v>
      </c>
      <c r="J5977" s="103">
        <v>4.6705999999999998E-2</v>
      </c>
      <c r="K5977" s="103">
        <v>4.6240999999999997E-2</v>
      </c>
    </row>
    <row r="5978" spans="3:11" ht="15.75" customHeight="1" x14ac:dyDescent="0.25">
      <c r="C5978" s="40"/>
      <c r="F5978" s="81">
        <v>45240</v>
      </c>
      <c r="G5978" s="103">
        <v>5.0475000000000006E-2</v>
      </c>
      <c r="H5978" s="103">
        <v>4.8116000000000006E-2</v>
      </c>
      <c r="I5978" s="103">
        <v>4.6502000000000002E-2</v>
      </c>
      <c r="J5978" s="103">
        <v>4.6730000000000001E-2</v>
      </c>
      <c r="K5978" s="103">
        <v>4.6161000000000001E-2</v>
      </c>
    </row>
    <row r="5979" spans="3:11" ht="15.75" customHeight="1" x14ac:dyDescent="0.25">
      <c r="C5979" s="40"/>
      <c r="F5979" s="81">
        <v>45243</v>
      </c>
      <c r="G5979" s="103">
        <v>5.0347999999999997E-2</v>
      </c>
      <c r="H5979" s="103">
        <v>4.8087999999999999E-2</v>
      </c>
      <c r="I5979" s="103">
        <v>4.6625E-2</v>
      </c>
      <c r="J5979" s="103">
        <v>4.6913000000000003E-2</v>
      </c>
      <c r="K5979" s="103">
        <v>4.6399000000000003E-2</v>
      </c>
    </row>
    <row r="5980" spans="3:11" ht="15.75" customHeight="1" x14ac:dyDescent="0.25">
      <c r="C5980" s="40"/>
      <c r="F5980" s="81">
        <v>45244</v>
      </c>
      <c r="G5980" s="103">
        <v>4.836E-2</v>
      </c>
      <c r="H5980" s="103">
        <v>4.5940000000000002E-2</v>
      </c>
      <c r="I5980" s="103">
        <v>4.4385000000000001E-2</v>
      </c>
      <c r="J5980" s="103">
        <v>4.4685000000000002E-2</v>
      </c>
      <c r="K5980" s="103">
        <v>4.4472999999999999E-2</v>
      </c>
    </row>
    <row r="5981" spans="3:11" ht="15.75" customHeight="1" x14ac:dyDescent="0.25">
      <c r="C5981" s="40"/>
      <c r="F5981" s="81">
        <v>45245</v>
      </c>
      <c r="G5981" s="103">
        <v>4.9118000000000002E-2</v>
      </c>
      <c r="H5981" s="103">
        <v>4.6729E-2</v>
      </c>
      <c r="I5981" s="103">
        <v>4.5172999999999998E-2</v>
      </c>
      <c r="J5981" s="103">
        <v>4.5545000000000002E-2</v>
      </c>
      <c r="K5981" s="103">
        <v>4.5314E-2</v>
      </c>
    </row>
    <row r="5982" spans="3:11" ht="15.75" customHeight="1" x14ac:dyDescent="0.25">
      <c r="C5982" s="40"/>
      <c r="F5982" s="81">
        <v>45246</v>
      </c>
      <c r="G5982" s="103">
        <v>4.8375000000000001E-2</v>
      </c>
      <c r="H5982" s="103">
        <v>4.5853999999999999E-2</v>
      </c>
      <c r="I5982" s="103">
        <v>4.4186999999999997E-2</v>
      </c>
      <c r="J5982" s="103">
        <v>4.4526000000000003E-2</v>
      </c>
      <c r="K5982" s="103">
        <v>4.4354999999999999E-2</v>
      </c>
    </row>
    <row r="5983" spans="3:11" ht="15.75" customHeight="1" x14ac:dyDescent="0.25">
      <c r="C5983" s="40"/>
      <c r="F5983" s="81">
        <v>45247</v>
      </c>
      <c r="G5983" s="103">
        <v>4.8918999999999997E-2</v>
      </c>
      <c r="H5983" s="103">
        <v>4.6219000000000003E-2</v>
      </c>
      <c r="I5983" s="103">
        <v>4.4443000000000003E-2</v>
      </c>
      <c r="J5983" s="103">
        <v>4.4703E-2</v>
      </c>
      <c r="K5983" s="103">
        <v>4.4374000000000004E-2</v>
      </c>
    </row>
    <row r="5984" spans="3:11" ht="15.75" customHeight="1" x14ac:dyDescent="0.25">
      <c r="C5984" s="40"/>
      <c r="F5984" s="81">
        <v>45250</v>
      </c>
      <c r="G5984" s="103">
        <v>4.9109E-2</v>
      </c>
      <c r="H5984" s="103">
        <v>4.6303999999999998E-2</v>
      </c>
      <c r="I5984" s="103">
        <v>4.4387999999999997E-2</v>
      </c>
      <c r="J5984" s="103">
        <v>4.4572000000000001E-2</v>
      </c>
      <c r="K5984" s="103">
        <v>4.4198000000000001E-2</v>
      </c>
    </row>
    <row r="5985" spans="3:11" ht="15.75" customHeight="1" x14ac:dyDescent="0.25">
      <c r="C5985" s="40"/>
      <c r="F5985" s="81">
        <v>45251</v>
      </c>
      <c r="G5985" s="103">
        <v>4.8723000000000002E-2</v>
      </c>
      <c r="H5985" s="103">
        <v>4.5906000000000002E-2</v>
      </c>
      <c r="I5985" s="103">
        <v>4.3999000000000003E-2</v>
      </c>
      <c r="J5985" s="103">
        <v>4.4232E-2</v>
      </c>
      <c r="K5985" s="103">
        <v>4.3926E-2</v>
      </c>
    </row>
    <row r="5986" spans="3:11" ht="15.75" customHeight="1" x14ac:dyDescent="0.25">
      <c r="C5986" s="40"/>
      <c r="F5986" s="81">
        <v>45252</v>
      </c>
      <c r="G5986" s="103">
        <v>4.8995999999999998E-2</v>
      </c>
      <c r="H5986" s="103">
        <v>4.6189000000000001E-2</v>
      </c>
      <c r="I5986" s="103">
        <v>4.4310000000000002E-2</v>
      </c>
      <c r="J5986" s="103">
        <v>4.4489000000000001E-2</v>
      </c>
      <c r="K5986" s="103">
        <v>4.4041999999999998E-2</v>
      </c>
    </row>
    <row r="5987" spans="3:11" ht="15.75" customHeight="1" x14ac:dyDescent="0.25">
      <c r="C5987" s="40"/>
      <c r="F5987" s="81">
        <v>45257</v>
      </c>
      <c r="G5987" s="103">
        <v>4.888E-2</v>
      </c>
      <c r="H5987" s="103">
        <v>4.6016000000000001E-2</v>
      </c>
      <c r="I5987" s="103">
        <v>4.4107E-2</v>
      </c>
      <c r="J5987" s="103">
        <v>4.4299999999999999E-2</v>
      </c>
      <c r="K5987" s="103">
        <v>4.3866000000000002E-2</v>
      </c>
    </row>
    <row r="5988" spans="3:11" ht="15.75" customHeight="1" x14ac:dyDescent="0.25">
      <c r="C5988" s="40"/>
      <c r="F5988" s="81">
        <v>45258</v>
      </c>
      <c r="G5988" s="103">
        <v>4.7342000000000002E-2</v>
      </c>
      <c r="H5988" s="103">
        <v>4.4819999999999999E-2</v>
      </c>
      <c r="I5988" s="103">
        <v>4.2769000000000001E-2</v>
      </c>
      <c r="J5988" s="103">
        <v>4.3388999999999997E-2</v>
      </c>
      <c r="K5988" s="103">
        <v>4.3207000000000002E-2</v>
      </c>
    </row>
    <row r="5989" spans="3:11" ht="15.75" customHeight="1" x14ac:dyDescent="0.25">
      <c r="C5989" s="40"/>
      <c r="F5989" s="81">
        <v>45259</v>
      </c>
      <c r="G5989" s="103">
        <v>4.6455000000000003E-2</v>
      </c>
      <c r="H5989" s="103">
        <v>4.3966999999999999E-2</v>
      </c>
      <c r="I5989" s="103">
        <v>4.2088E-2</v>
      </c>
      <c r="J5989" s="103">
        <v>4.2734000000000001E-2</v>
      </c>
      <c r="K5989" s="103">
        <v>4.2552E-2</v>
      </c>
    </row>
    <row r="5990" spans="3:11" ht="15.75" customHeight="1" x14ac:dyDescent="0.25">
      <c r="C5990" s="40"/>
      <c r="F5990" s="81">
        <v>45260</v>
      </c>
      <c r="G5990" s="103">
        <v>4.6802000000000003E-2</v>
      </c>
      <c r="H5990" s="103">
        <v>4.4419E-2</v>
      </c>
      <c r="I5990" s="103">
        <v>4.2663E-2</v>
      </c>
      <c r="J5990" s="103">
        <v>4.3409999999999997E-2</v>
      </c>
      <c r="K5990" s="103">
        <v>4.3263999999999997E-2</v>
      </c>
    </row>
    <row r="5991" spans="3:11" ht="15.75" customHeight="1" x14ac:dyDescent="0.25">
      <c r="C5991" s="40"/>
      <c r="F5991" s="81">
        <v>45261</v>
      </c>
      <c r="G5991" s="103">
        <v>4.5508E-2</v>
      </c>
      <c r="H5991" s="103">
        <v>4.3105999999999998E-2</v>
      </c>
      <c r="I5991" s="103">
        <v>4.1404999999999997E-2</v>
      </c>
      <c r="J5991" s="103">
        <v>4.2134999999999999E-2</v>
      </c>
      <c r="K5991" s="103">
        <v>4.2089000000000001E-2</v>
      </c>
    </row>
    <row r="5992" spans="3:11" ht="15.75" customHeight="1" x14ac:dyDescent="0.25">
      <c r="C5992" s="40"/>
      <c r="F5992" s="81">
        <v>45264</v>
      </c>
      <c r="G5992" s="103">
        <v>4.6352999999999998E-2</v>
      </c>
      <c r="H5992" s="103">
        <v>4.3927000000000001E-2</v>
      </c>
      <c r="I5992" s="103">
        <v>4.2065999999999999E-2</v>
      </c>
      <c r="J5992" s="103">
        <v>4.2705E-2</v>
      </c>
      <c r="K5992" s="103">
        <v>4.2528999999999997E-2</v>
      </c>
    </row>
    <row r="5993" spans="3:11" ht="15.75" customHeight="1" x14ac:dyDescent="0.25">
      <c r="C5993" s="40"/>
      <c r="F5993" s="81">
        <v>45265</v>
      </c>
      <c r="G5993" s="103">
        <v>4.5767000000000002E-2</v>
      </c>
      <c r="H5993" s="103">
        <v>4.3298999999999997E-2</v>
      </c>
      <c r="I5993" s="103">
        <v>4.1349999999999998E-2</v>
      </c>
      <c r="J5993" s="103">
        <v>4.1874000000000001E-2</v>
      </c>
      <c r="K5993" s="103">
        <v>4.1648999999999999E-2</v>
      </c>
    </row>
    <row r="5994" spans="3:11" ht="15.75" customHeight="1" x14ac:dyDescent="0.25">
      <c r="C5994" s="40"/>
      <c r="F5994" s="81">
        <v>45266</v>
      </c>
      <c r="G5994" s="103">
        <v>4.5928999999999998E-2</v>
      </c>
      <c r="H5994" s="103">
        <v>4.3239E-2</v>
      </c>
      <c r="I5994" s="103">
        <v>4.1035000000000002E-2</v>
      </c>
      <c r="J5994" s="103">
        <v>4.1356999999999998E-2</v>
      </c>
      <c r="K5994" s="103">
        <v>4.104E-2</v>
      </c>
    </row>
    <row r="5995" spans="3:11" ht="15.75" customHeight="1" x14ac:dyDescent="0.25">
      <c r="C5995" s="40"/>
      <c r="F5995" s="81">
        <v>45267</v>
      </c>
      <c r="G5995" s="103">
        <v>4.5945E-2</v>
      </c>
      <c r="H5995" s="103">
        <v>4.3407000000000001E-2</v>
      </c>
      <c r="I5995" s="103">
        <v>4.1347000000000002E-2</v>
      </c>
      <c r="J5995" s="103">
        <v>4.1769000000000001E-2</v>
      </c>
      <c r="K5995" s="103">
        <v>4.1494999999999997E-2</v>
      </c>
    </row>
    <row r="5996" spans="3:11" ht="15.75" customHeight="1" x14ac:dyDescent="0.25">
      <c r="C5996" s="40"/>
      <c r="F5996" s="81">
        <v>45268</v>
      </c>
      <c r="G5996" s="103">
        <v>4.7188000000000001E-2</v>
      </c>
      <c r="H5996" s="103">
        <v>4.4541999999999998E-2</v>
      </c>
      <c r="I5996" s="103">
        <v>4.2426999999999999E-2</v>
      </c>
      <c r="J5996" s="103">
        <v>4.2701999999999997E-2</v>
      </c>
      <c r="K5996" s="103">
        <v>4.2294999999999999E-2</v>
      </c>
    </row>
    <row r="5997" spans="3:11" ht="15.75" customHeight="1" x14ac:dyDescent="0.25">
      <c r="C5997" s="40"/>
      <c r="F5997" s="81">
        <v>45271</v>
      </c>
      <c r="G5997" s="103">
        <v>4.7079999999999997E-2</v>
      </c>
      <c r="H5997" s="103">
        <v>4.4568999999999998E-2</v>
      </c>
      <c r="I5997" s="103">
        <v>4.2460999999999999E-2</v>
      </c>
      <c r="J5997" s="103">
        <v>4.2727000000000001E-2</v>
      </c>
      <c r="K5997" s="103">
        <v>4.2333000000000003E-2</v>
      </c>
    </row>
    <row r="5998" spans="3:11" ht="15.75" customHeight="1" x14ac:dyDescent="0.25">
      <c r="C5998" s="40"/>
      <c r="F5998" s="81">
        <v>45272</v>
      </c>
      <c r="G5998" s="103">
        <v>4.7308000000000003E-2</v>
      </c>
      <c r="H5998" s="103">
        <v>4.4255999999999997E-2</v>
      </c>
      <c r="I5998" s="103">
        <v>4.2196999999999998E-2</v>
      </c>
      <c r="J5998" s="103">
        <v>4.2388000000000002E-2</v>
      </c>
      <c r="K5998" s="103">
        <v>4.2006000000000002E-2</v>
      </c>
    </row>
    <row r="5999" spans="3:11" ht="15.75" customHeight="1" x14ac:dyDescent="0.25">
      <c r="C5999" s="40"/>
      <c r="F5999" s="81">
        <v>45273</v>
      </c>
      <c r="G5999" s="103">
        <v>4.4264999999999999E-2</v>
      </c>
      <c r="H5999" s="103">
        <v>4.1457000000000001E-2</v>
      </c>
      <c r="I5999" s="103">
        <v>3.9704000000000003E-2</v>
      </c>
      <c r="J5999" s="103">
        <v>4.0141000000000003E-2</v>
      </c>
      <c r="K5999" s="103">
        <v>4.0163999999999998E-2</v>
      </c>
    </row>
    <row r="6000" spans="3:11" ht="15.75" customHeight="1" x14ac:dyDescent="0.25">
      <c r="C6000" s="40"/>
      <c r="F6000" s="81">
        <v>45274</v>
      </c>
      <c r="G6000" s="103">
        <v>4.3881999999999997E-2</v>
      </c>
      <c r="H6000" s="103">
        <v>4.0927999999999999E-2</v>
      </c>
      <c r="I6000" s="103">
        <v>3.9044000000000002E-2</v>
      </c>
      <c r="J6000" s="103">
        <v>3.9347E-2</v>
      </c>
      <c r="K6000" s="103">
        <v>3.9208E-2</v>
      </c>
    </row>
    <row r="6001" spans="3:11" ht="15.75" customHeight="1" x14ac:dyDescent="0.25">
      <c r="C6001" s="40"/>
      <c r="F6001" s="81">
        <v>45275</v>
      </c>
      <c r="G6001" s="103">
        <v>4.4470000000000003E-2</v>
      </c>
      <c r="H6001" s="103">
        <v>4.1227E-2</v>
      </c>
      <c r="I6001" s="103">
        <v>3.9140000000000001E-2</v>
      </c>
      <c r="J6001" s="103">
        <v>3.9418000000000002E-2</v>
      </c>
      <c r="K6001" s="103">
        <v>3.9148000000000002E-2</v>
      </c>
    </row>
    <row r="6002" spans="3:11" ht="15.75" customHeight="1" x14ac:dyDescent="0.25">
      <c r="C6002" s="40"/>
      <c r="F6002" s="81">
        <v>45278</v>
      </c>
      <c r="G6002" s="103">
        <v>4.4463000000000003E-2</v>
      </c>
      <c r="H6002" s="103">
        <v>4.1419999999999998E-2</v>
      </c>
      <c r="I6002" s="103">
        <v>3.9310999999999999E-2</v>
      </c>
      <c r="J6002" s="103">
        <v>3.9544999999999997E-2</v>
      </c>
      <c r="K6002" s="103">
        <v>3.9314000000000002E-2</v>
      </c>
    </row>
    <row r="6003" spans="3:11" ht="15.75" customHeight="1" x14ac:dyDescent="0.25">
      <c r="C6003" s="40"/>
      <c r="F6003" s="81">
        <v>45279</v>
      </c>
      <c r="G6003" s="103">
        <v>4.4394000000000003E-2</v>
      </c>
      <c r="H6003" s="103">
        <v>4.1417000000000002E-2</v>
      </c>
      <c r="I6003" s="103">
        <v>3.9343000000000003E-2</v>
      </c>
      <c r="J6003" s="103">
        <v>3.9569E-2</v>
      </c>
      <c r="K6003" s="103">
        <v>3.9313000000000001E-2</v>
      </c>
    </row>
    <row r="6004" spans="3:11" ht="15.75" customHeight="1" x14ac:dyDescent="0.25">
      <c r="C6004" s="40"/>
      <c r="F6004" s="81">
        <v>45280</v>
      </c>
      <c r="G6004" s="103">
        <v>4.3312999999999997E-2</v>
      </c>
      <c r="H6004" s="103">
        <v>4.0409E-2</v>
      </c>
      <c r="I6004" s="103">
        <v>3.8441000000000003E-2</v>
      </c>
      <c r="J6004" s="103">
        <v>3.8674E-2</v>
      </c>
      <c r="K6004" s="103">
        <v>3.8474000000000001E-2</v>
      </c>
    </row>
    <row r="6005" spans="3:11" ht="15.75" customHeight="1" x14ac:dyDescent="0.25">
      <c r="C6005" s="40"/>
      <c r="F6005" s="81">
        <v>45281</v>
      </c>
      <c r="G6005" s="103">
        <v>4.3473999999999999E-2</v>
      </c>
      <c r="H6005" s="103">
        <v>4.0572999999999998E-2</v>
      </c>
      <c r="I6005" s="103">
        <v>3.8748999999999999E-2</v>
      </c>
      <c r="J6005" s="103">
        <v>3.9003999999999997E-2</v>
      </c>
      <c r="K6005" s="103">
        <v>3.8880999999999999E-2</v>
      </c>
    </row>
    <row r="6006" spans="3:11" ht="15.75" customHeight="1" x14ac:dyDescent="0.25">
      <c r="C6006" s="40"/>
      <c r="F6006" s="81">
        <v>45282</v>
      </c>
      <c r="G6006" s="103">
        <v>4.3230999999999999E-2</v>
      </c>
      <c r="H6006" s="103">
        <v>4.0364000000000004E-2</v>
      </c>
      <c r="I6006" s="103">
        <v>3.8720999999999998E-2</v>
      </c>
      <c r="J6006" s="103">
        <v>3.9099000000000002E-2</v>
      </c>
      <c r="K6006" s="103">
        <v>3.8949999999999999E-2</v>
      </c>
    </row>
    <row r="6007" spans="3:11" ht="15.75" customHeight="1" x14ac:dyDescent="0.25">
      <c r="C6007" s="40"/>
      <c r="F6007" s="81">
        <v>45286</v>
      </c>
      <c r="G6007" s="103">
        <v>4.3520000000000003E-2</v>
      </c>
      <c r="H6007" s="103">
        <v>4.0640999999999997E-2</v>
      </c>
      <c r="I6007" s="103">
        <v>3.8875E-2</v>
      </c>
      <c r="J6007" s="103">
        <v>3.9174E-2</v>
      </c>
      <c r="K6007" s="103">
        <v>3.8967000000000002E-2</v>
      </c>
    </row>
    <row r="6008" spans="3:11" ht="15.75" customHeight="1" x14ac:dyDescent="0.25">
      <c r="C6008" s="40"/>
      <c r="F6008" s="81">
        <v>45287</v>
      </c>
      <c r="G6008" s="103">
        <v>4.2416000000000002E-2</v>
      </c>
      <c r="H6008" s="103">
        <v>3.9824999999999999E-2</v>
      </c>
      <c r="I6008" s="103">
        <v>3.7954000000000002E-2</v>
      </c>
      <c r="J6008" s="103">
        <v>3.8127000000000001E-2</v>
      </c>
      <c r="K6008" s="103">
        <v>3.7943999999999999E-2</v>
      </c>
    </row>
    <row r="6009" spans="3:11" ht="15.75" customHeight="1" x14ac:dyDescent="0.25">
      <c r="C6009" s="40"/>
      <c r="F6009" s="81">
        <v>45288</v>
      </c>
      <c r="G6009" s="103">
        <v>4.2766999999999999E-2</v>
      </c>
      <c r="H6009" s="103">
        <v>4.0242E-2</v>
      </c>
      <c r="I6009" s="103">
        <v>3.8384000000000001E-2</v>
      </c>
      <c r="J6009" s="103">
        <v>3.866E-2</v>
      </c>
      <c r="K6009" s="103">
        <v>3.8442999999999998E-2</v>
      </c>
    </row>
    <row r="6010" spans="3:11" ht="15.75" customHeight="1" x14ac:dyDescent="0.25">
      <c r="C6010" s="40"/>
      <c r="F6010" s="81">
        <v>45289</v>
      </c>
      <c r="G6010" s="103">
        <v>4.2623000000000001E-2</v>
      </c>
      <c r="H6010" s="103">
        <v>4.0143999999999999E-2</v>
      </c>
      <c r="I6010" s="103">
        <v>3.8400999999999998E-2</v>
      </c>
      <c r="J6010" s="103">
        <v>3.8656999999999997E-2</v>
      </c>
      <c r="K6010" s="103">
        <v>3.8530000000000002E-2</v>
      </c>
    </row>
    <row r="6011" spans="3:11" ht="15.75" customHeight="1" x14ac:dyDescent="0.25">
      <c r="C6011" s="40"/>
      <c r="F6011" s="81">
        <v>45293</v>
      </c>
      <c r="G6011" s="103">
        <v>4.3201000000000003E-2</v>
      </c>
      <c r="H6011" s="103">
        <v>4.0874000000000001E-2</v>
      </c>
      <c r="I6011" s="103">
        <v>3.9133000000000001E-2</v>
      </c>
      <c r="J6011" s="103">
        <v>3.9356000000000002E-2</v>
      </c>
      <c r="K6011" s="103">
        <v>3.9294000000000003E-2</v>
      </c>
    </row>
    <row r="6012" spans="3:11" ht="15.75" customHeight="1" x14ac:dyDescent="0.25">
      <c r="C6012" s="40"/>
      <c r="F6012" s="81">
        <v>45294</v>
      </c>
      <c r="G6012" s="103">
        <v>4.3305000000000003E-2</v>
      </c>
      <c r="H6012" s="103">
        <v>4.0842999999999997E-2</v>
      </c>
      <c r="I6012" s="103">
        <v>3.9029000000000001E-2</v>
      </c>
      <c r="J6012" s="103">
        <v>3.9225999999999997E-2</v>
      </c>
      <c r="K6012" s="103">
        <v>3.9162000000000002E-2</v>
      </c>
    </row>
    <row r="6013" spans="3:11" ht="15.75" customHeight="1" x14ac:dyDescent="0.25">
      <c r="C6013" s="40"/>
      <c r="F6013" s="81">
        <v>45295</v>
      </c>
      <c r="G6013" s="103">
        <v>4.3845000000000002E-2</v>
      </c>
      <c r="H6013" s="103">
        <v>4.1520000000000001E-2</v>
      </c>
      <c r="I6013" s="103">
        <v>3.9800000000000002E-2</v>
      </c>
      <c r="J6013" s="103">
        <v>3.9981000000000003E-2</v>
      </c>
      <c r="K6013" s="103">
        <v>3.9988000000000003E-2</v>
      </c>
    </row>
    <row r="6014" spans="3:11" ht="15.75" customHeight="1" x14ac:dyDescent="0.25">
      <c r="C6014" s="40"/>
      <c r="F6014" s="81">
        <v>45296</v>
      </c>
      <c r="G6014" s="103">
        <v>4.3931999999999999E-2</v>
      </c>
      <c r="H6014" s="103">
        <v>4.1741E-2</v>
      </c>
      <c r="I6014" s="103">
        <v>4.0154000000000002E-2</v>
      </c>
      <c r="J6014" s="103">
        <v>4.0402E-2</v>
      </c>
      <c r="K6014" s="103">
        <v>4.0514000000000001E-2</v>
      </c>
    </row>
    <row r="6015" spans="3:11" ht="15.75" customHeight="1" x14ac:dyDescent="0.25">
      <c r="C6015" s="40"/>
      <c r="F6015" s="81">
        <v>45299</v>
      </c>
      <c r="G6015" s="103">
        <v>4.3746E-2</v>
      </c>
      <c r="H6015" s="103">
        <v>4.1397000000000003E-2</v>
      </c>
      <c r="I6015" s="103">
        <v>3.9874E-2</v>
      </c>
      <c r="J6015" s="103">
        <v>4.0167000000000001E-2</v>
      </c>
      <c r="K6015" s="103">
        <v>4.0305000000000001E-2</v>
      </c>
    </row>
    <row r="6016" spans="3:11" ht="15.75" customHeight="1" x14ac:dyDescent="0.25">
      <c r="C6016" s="40"/>
      <c r="F6016" s="81">
        <v>45300</v>
      </c>
      <c r="G6016" s="103">
        <v>4.3642E-2</v>
      </c>
      <c r="H6016" s="103">
        <v>4.1280999999999998E-2</v>
      </c>
      <c r="I6016" s="103">
        <v>3.9698999999999998E-2</v>
      </c>
      <c r="J6016" s="103">
        <v>3.9933000000000003E-2</v>
      </c>
      <c r="K6016" s="103">
        <v>4.0133000000000002E-2</v>
      </c>
    </row>
    <row r="6017" spans="3:11" ht="15.75" customHeight="1" x14ac:dyDescent="0.25">
      <c r="C6017" s="40"/>
      <c r="F6017" s="81">
        <v>45301</v>
      </c>
      <c r="G6017" s="103">
        <v>4.3580000000000001E-2</v>
      </c>
      <c r="H6017" s="103">
        <v>4.0037999999999997E-2</v>
      </c>
      <c r="I6017" s="103">
        <v>3.9734999999999999E-2</v>
      </c>
      <c r="J6017" s="103">
        <v>4.0037999999999997E-2</v>
      </c>
      <c r="K6017" s="103">
        <v>4.0282999999999999E-2</v>
      </c>
    </row>
    <row r="6018" spans="3:11" ht="15.75" customHeight="1" x14ac:dyDescent="0.25">
      <c r="C6018" s="40"/>
      <c r="F6018" s="81">
        <v>45302</v>
      </c>
      <c r="G6018" s="103">
        <v>4.2451000000000003E-2</v>
      </c>
      <c r="H6018" s="103">
        <v>0.04</v>
      </c>
      <c r="I6018" s="103">
        <v>3.8788000000000003E-2</v>
      </c>
      <c r="J6018" s="103">
        <v>3.9255999999999999E-2</v>
      </c>
      <c r="K6018" s="103">
        <v>3.9657999999999999E-2</v>
      </c>
    </row>
    <row r="6019" spans="3:11" ht="15.75" customHeight="1" x14ac:dyDescent="0.25">
      <c r="C6019" s="40"/>
      <c r="F6019" s="81">
        <v>45303</v>
      </c>
      <c r="G6019" s="103">
        <v>4.1335999999999998E-2</v>
      </c>
      <c r="H6019" s="103">
        <v>3.9190999999999997E-2</v>
      </c>
      <c r="I6019" s="103">
        <v>3.8351999999999997E-2</v>
      </c>
      <c r="J6019" s="103">
        <v>3.8972E-2</v>
      </c>
      <c r="K6019" s="103">
        <v>3.9521000000000001E-2</v>
      </c>
    </row>
    <row r="6020" spans="3:11" ht="15.75" customHeight="1" x14ac:dyDescent="0.25">
      <c r="C6020" s="40"/>
      <c r="F6020" s="81">
        <v>45307</v>
      </c>
      <c r="G6020" s="103">
        <v>4.2195000000000003E-2</v>
      </c>
      <c r="H6020" s="103">
        <v>4.0083000000000001E-2</v>
      </c>
      <c r="I6020" s="103">
        <v>3.9335000000000002E-2</v>
      </c>
      <c r="J6020" s="103">
        <v>3.9989999999999998E-2</v>
      </c>
      <c r="K6020" s="103">
        <v>4.0580999999999999E-2</v>
      </c>
    </row>
    <row r="6021" spans="3:11" ht="15.75" customHeight="1" x14ac:dyDescent="0.25">
      <c r="C6021" s="40"/>
      <c r="F6021" s="81">
        <v>45308</v>
      </c>
      <c r="G6021" s="103">
        <v>4.3608000000000001E-2</v>
      </c>
      <c r="H6021" s="103">
        <v>4.1371999999999999E-2</v>
      </c>
      <c r="I6021" s="103">
        <v>4.0253999999999998E-2</v>
      </c>
      <c r="J6021" s="103">
        <v>4.0751999999999997E-2</v>
      </c>
      <c r="K6021" s="103">
        <v>4.1019E-2</v>
      </c>
    </row>
    <row r="6022" spans="3:11" ht="15.75" customHeight="1" x14ac:dyDescent="0.25">
      <c r="C6022" s="40"/>
      <c r="F6022" s="81">
        <v>45309</v>
      </c>
      <c r="G6022" s="103">
        <v>4.3524E-2</v>
      </c>
      <c r="H6022" s="103">
        <v>4.1401E-2</v>
      </c>
      <c r="I6022" s="103">
        <v>4.0467000000000003E-2</v>
      </c>
      <c r="J6022" s="103">
        <v>4.1043000000000003E-2</v>
      </c>
      <c r="K6022" s="103">
        <v>4.1419999999999998E-2</v>
      </c>
    </row>
    <row r="6023" spans="3:11" ht="15.75" customHeight="1" x14ac:dyDescent="0.25">
      <c r="C6023" s="40"/>
      <c r="F6023" s="81">
        <v>45310</v>
      </c>
      <c r="G6023" s="103">
        <v>4.4058E-2</v>
      </c>
      <c r="H6023" s="103">
        <v>4.1771000000000003E-2</v>
      </c>
      <c r="I6023" s="103">
        <v>4.0683999999999998E-2</v>
      </c>
      <c r="J6023" s="103">
        <v>4.1179E-2</v>
      </c>
      <c r="K6023" s="103">
        <v>4.1456E-2</v>
      </c>
    </row>
    <row r="6024" spans="3:11" ht="15.75" customHeight="1" x14ac:dyDescent="0.25">
      <c r="C6024" s="40"/>
      <c r="F6024" s="81">
        <v>45313</v>
      </c>
      <c r="G6024" s="103">
        <v>4.3910999999999999E-2</v>
      </c>
      <c r="H6024" s="103">
        <v>4.1460999999999998E-2</v>
      </c>
      <c r="I6024" s="103">
        <v>4.0278000000000001E-2</v>
      </c>
      <c r="J6024" s="103">
        <v>4.0731000000000003E-2</v>
      </c>
      <c r="K6024" s="103">
        <v>4.1051999999999998E-2</v>
      </c>
    </row>
    <row r="6025" spans="3:11" ht="15.75" customHeight="1" x14ac:dyDescent="0.25">
      <c r="C6025" s="40"/>
      <c r="F6025" s="81">
        <v>45314</v>
      </c>
      <c r="G6025" s="103">
        <v>4.3678000000000002E-2</v>
      </c>
      <c r="H6025" s="103">
        <v>4.1404999999999997E-2</v>
      </c>
      <c r="I6025" s="103">
        <v>4.0384999999999997E-2</v>
      </c>
      <c r="J6025" s="103">
        <v>4.0943E-2</v>
      </c>
      <c r="K6025" s="103">
        <v>4.1281999999999999E-2</v>
      </c>
    </row>
    <row r="6026" spans="3:11" ht="15.75" customHeight="1" x14ac:dyDescent="0.25">
      <c r="C6026" s="40"/>
      <c r="F6026" s="81">
        <v>45315</v>
      </c>
      <c r="G6026" s="103">
        <v>4.3798999999999998E-2</v>
      </c>
      <c r="H6026" s="103">
        <v>4.1887000000000001E-2</v>
      </c>
      <c r="I6026" s="103">
        <v>4.0884999999999998E-2</v>
      </c>
      <c r="J6026" s="103">
        <v>4.1394E-2</v>
      </c>
      <c r="K6026" s="103">
        <v>4.1762000000000001E-2</v>
      </c>
    </row>
    <row r="6027" spans="3:11" ht="15.75" customHeight="1" x14ac:dyDescent="0.25">
      <c r="C6027" s="40"/>
      <c r="F6027" s="81">
        <v>45316</v>
      </c>
      <c r="G6027" s="103">
        <v>4.2931999999999998E-2</v>
      </c>
      <c r="H6027" s="103">
        <v>4.1010999999999999E-2</v>
      </c>
      <c r="I6027" s="103">
        <v>3.9982999999999998E-2</v>
      </c>
      <c r="J6027" s="103">
        <v>4.0733999999999999E-2</v>
      </c>
      <c r="K6027" s="103">
        <v>4.1183999999999998E-2</v>
      </c>
    </row>
    <row r="6028" spans="3:11" ht="15.75" customHeight="1" x14ac:dyDescent="0.25">
      <c r="C6028" s="40"/>
      <c r="F6028" s="81">
        <v>45317</v>
      </c>
      <c r="G6028" s="103">
        <v>4.3572E-2</v>
      </c>
      <c r="H6028" s="103">
        <v>4.1522999999999997E-2</v>
      </c>
      <c r="I6028" s="103">
        <v>4.0400999999999999E-2</v>
      </c>
      <c r="J6028" s="103">
        <v>4.1036000000000003E-2</v>
      </c>
      <c r="K6028" s="103">
        <v>4.1411999999999997E-2</v>
      </c>
    </row>
    <row r="6029" spans="3:11" ht="15.75" customHeight="1" x14ac:dyDescent="0.25">
      <c r="C6029" s="40"/>
      <c r="F6029" s="81">
        <v>45320</v>
      </c>
      <c r="G6029" s="103">
        <v>4.3180000000000003E-2</v>
      </c>
      <c r="H6029" s="103">
        <v>4.1098999999999997E-2</v>
      </c>
      <c r="I6029" s="103">
        <v>3.9826E-2</v>
      </c>
      <c r="J6029" s="103">
        <v>4.0335999999999997E-2</v>
      </c>
      <c r="K6029" s="103">
        <v>4.0739999999999998E-2</v>
      </c>
    </row>
    <row r="6030" spans="3:11" ht="15.75" customHeight="1" x14ac:dyDescent="0.25">
      <c r="C6030" s="40"/>
      <c r="F6030" s="81">
        <v>45321</v>
      </c>
      <c r="G6030" s="103">
        <v>4.3345000000000002E-2</v>
      </c>
      <c r="H6030" s="103">
        <v>4.1183999999999998E-2</v>
      </c>
      <c r="I6030" s="103">
        <v>3.9687E-2</v>
      </c>
      <c r="J6030" s="103">
        <v>4.0051999999999997E-2</v>
      </c>
      <c r="K6030" s="103">
        <v>4.0319000000000001E-2</v>
      </c>
    </row>
    <row r="6031" spans="3:11" ht="15.75" customHeight="1" x14ac:dyDescent="0.25">
      <c r="C6031" s="40"/>
      <c r="F6031" s="81">
        <v>45322</v>
      </c>
      <c r="G6031" s="103">
        <v>4.2067E-2</v>
      </c>
      <c r="H6031" s="103">
        <v>3.9823999999999998E-2</v>
      </c>
      <c r="I6031" s="103">
        <v>3.8353999999999999E-2</v>
      </c>
      <c r="J6031" s="103">
        <v>3.8739999999999997E-2</v>
      </c>
      <c r="K6031" s="103">
        <v>3.9123999999999999E-2</v>
      </c>
    </row>
    <row r="6032" spans="3:11" ht="15.75" customHeight="1" x14ac:dyDescent="0.25">
      <c r="C6032" s="40"/>
      <c r="F6032" s="81">
        <v>45323</v>
      </c>
      <c r="G6032" s="103">
        <v>4.2023999999999999E-2</v>
      </c>
      <c r="H6032" s="103">
        <v>3.9766999999999997E-2</v>
      </c>
      <c r="I6032" s="103">
        <v>3.8128000000000002E-2</v>
      </c>
      <c r="J6032" s="103">
        <v>3.8457999999999999E-2</v>
      </c>
      <c r="K6032" s="103">
        <v>3.8802000000000003E-2</v>
      </c>
    </row>
    <row r="6033" spans="3:11" ht="15.75" customHeight="1" x14ac:dyDescent="0.25">
      <c r="C6033" s="40"/>
      <c r="F6033" s="81">
        <v>45324</v>
      </c>
      <c r="G6033" s="103">
        <v>4.3638000000000003E-2</v>
      </c>
      <c r="H6033" s="103">
        <v>4.1445000000000003E-2</v>
      </c>
      <c r="I6033" s="103">
        <v>3.9877000000000003E-2</v>
      </c>
      <c r="J6033" s="103">
        <v>4.0103E-2</v>
      </c>
      <c r="K6033" s="103">
        <v>4.0237000000000002E-2</v>
      </c>
    </row>
    <row r="6034" spans="3:11" ht="15.75" customHeight="1" x14ac:dyDescent="0.25">
      <c r="C6034" s="40"/>
      <c r="F6034" s="81">
        <v>45327</v>
      </c>
      <c r="G6034" s="103">
        <v>4.4721999999999998E-2</v>
      </c>
      <c r="H6034" s="103">
        <v>4.2647999999999998E-2</v>
      </c>
      <c r="I6034" s="103">
        <v>4.1189000000000003E-2</v>
      </c>
      <c r="J6034" s="103">
        <v>4.1454999999999999E-2</v>
      </c>
      <c r="K6034" s="103">
        <v>4.1578999999999998E-2</v>
      </c>
    </row>
    <row r="6035" spans="3:11" ht="15.75" customHeight="1" x14ac:dyDescent="0.25">
      <c r="C6035" s="40"/>
      <c r="F6035" s="81">
        <v>45328</v>
      </c>
      <c r="G6035" s="103">
        <v>4.4034999999999998E-2</v>
      </c>
      <c r="H6035" s="103">
        <v>4.1932999999999998E-2</v>
      </c>
      <c r="I6035" s="103">
        <v>4.0453000000000003E-2</v>
      </c>
      <c r="J6035" s="103">
        <v>4.0802999999999999E-2</v>
      </c>
      <c r="K6035" s="103">
        <v>4.1000000000000002E-2</v>
      </c>
    </row>
    <row r="6036" spans="3:11" ht="15.75" customHeight="1" x14ac:dyDescent="0.25">
      <c r="C6036" s="40"/>
      <c r="F6036" s="81">
        <v>45329</v>
      </c>
      <c r="G6036" s="103">
        <v>4.4287E-2</v>
      </c>
      <c r="H6036" s="103">
        <v>4.2006000000000002E-2</v>
      </c>
      <c r="I6036" s="103">
        <v>4.0697999999999998E-2</v>
      </c>
      <c r="J6036" s="103">
        <v>4.1012E-2</v>
      </c>
      <c r="K6036" s="103">
        <v>4.1210999999999998E-2</v>
      </c>
    </row>
    <row r="6037" spans="3:11" ht="15.75" customHeight="1" x14ac:dyDescent="0.25">
      <c r="C6037" s="40"/>
      <c r="F6037" s="81">
        <v>45330</v>
      </c>
      <c r="G6037" s="103">
        <v>5.4539999999999998E-2</v>
      </c>
      <c r="H6037" s="103">
        <v>4.2425999999999998E-2</v>
      </c>
      <c r="I6037" s="103">
        <v>4.1172E-2</v>
      </c>
      <c r="J6037" s="103">
        <v>4.1481999999999998E-2</v>
      </c>
      <c r="K6037" s="103">
        <v>4.1540000000000001E-2</v>
      </c>
    </row>
    <row r="6038" spans="3:11" ht="15.75" customHeight="1" x14ac:dyDescent="0.25">
      <c r="C6038" s="40"/>
      <c r="F6038" s="81">
        <v>45331</v>
      </c>
      <c r="G6038" s="103">
        <v>4.4540000000000003E-2</v>
      </c>
      <c r="H6038" s="103">
        <v>4.2735000000000002E-2</v>
      </c>
      <c r="I6038" s="103">
        <v>4.4137000000000003E-2</v>
      </c>
      <c r="J6038" s="103">
        <v>4.1744999999999997E-2</v>
      </c>
      <c r="K6038" s="103">
        <v>4.1792999999999997E-2</v>
      </c>
    </row>
    <row r="6039" spans="3:11" ht="15.75" customHeight="1" x14ac:dyDescent="0.25">
      <c r="C6039" s="40"/>
      <c r="F6039" s="81">
        <v>45334</v>
      </c>
      <c r="G6039" s="103">
        <v>4.4738E-2</v>
      </c>
      <c r="H6039" s="103">
        <v>4.2623000000000001E-2</v>
      </c>
      <c r="I6039" s="103">
        <v>4.1367000000000001E-2</v>
      </c>
      <c r="J6039" s="103">
        <v>4.1718999999999999E-2</v>
      </c>
      <c r="K6039" s="103">
        <v>4.1792999999999997E-2</v>
      </c>
    </row>
    <row r="6040" spans="3:11" ht="15.75" customHeight="1" x14ac:dyDescent="0.25">
      <c r="C6040" s="40"/>
      <c r="F6040" s="81">
        <v>45335</v>
      </c>
      <c r="G6040" s="103">
        <v>4.6578000000000001E-2</v>
      </c>
      <c r="H6040" s="103">
        <v>4.4651999999999997E-2</v>
      </c>
      <c r="I6040" s="103">
        <v>4.3158000000000002E-2</v>
      </c>
      <c r="J6040" s="103">
        <v>4.333E-2</v>
      </c>
      <c r="K6040" s="103">
        <v>4.3143000000000001E-2</v>
      </c>
    </row>
    <row r="6041" spans="3:11" ht="15.75" customHeight="1" x14ac:dyDescent="0.25">
      <c r="C6041" s="40"/>
      <c r="F6041" s="81">
        <v>45336</v>
      </c>
      <c r="G6041" s="103">
        <v>4.5777999999999999E-2</v>
      </c>
      <c r="H6041" s="103">
        <v>4.3804999999999997E-2</v>
      </c>
      <c r="I6041" s="103">
        <v>4.2395000000000002E-2</v>
      </c>
      <c r="J6041" s="103">
        <v>4.2641999999999999E-2</v>
      </c>
      <c r="K6041" s="103">
        <v>4.2554000000000002E-2</v>
      </c>
    </row>
    <row r="6042" spans="3:11" ht="15.75" customHeight="1" x14ac:dyDescent="0.25">
      <c r="C6042" s="40"/>
      <c r="F6042" s="81">
        <v>45337</v>
      </c>
      <c r="G6042" s="103">
        <v>4.5740000000000003E-2</v>
      </c>
      <c r="H6042" s="103">
        <v>4.3553000000000001E-2</v>
      </c>
      <c r="I6042" s="103">
        <v>4.2146999999999997E-2</v>
      </c>
      <c r="J6042" s="103">
        <v>4.2379E-2</v>
      </c>
      <c r="K6042" s="103">
        <v>4.2299999999999997E-2</v>
      </c>
    </row>
    <row r="6043" spans="3:11" ht="15.75" customHeight="1" x14ac:dyDescent="0.25">
      <c r="C6043" s="40"/>
      <c r="F6043" s="81">
        <v>45338</v>
      </c>
      <c r="G6043" s="103">
        <v>4.6436999999999999E-2</v>
      </c>
      <c r="H6043" s="103">
        <v>4.4181999999999999E-2</v>
      </c>
      <c r="I6043" s="103">
        <v>4.2774E-2</v>
      </c>
      <c r="J6043" s="103">
        <v>4.299E-2</v>
      </c>
      <c r="K6043" s="103">
        <v>4.2811000000000002E-2</v>
      </c>
    </row>
    <row r="6044" spans="3:11" ht="15.75" customHeight="1" x14ac:dyDescent="0.25">
      <c r="C6044" s="40"/>
      <c r="F6044" s="81">
        <v>45342</v>
      </c>
      <c r="G6044" s="103">
        <v>4.6121000000000002E-2</v>
      </c>
      <c r="H6044" s="103">
        <v>4.3900000000000002E-2</v>
      </c>
      <c r="I6044" s="103">
        <v>4.2525E-2</v>
      </c>
      <c r="J6044" s="103">
        <v>4.2832000000000002E-2</v>
      </c>
      <c r="K6044" s="103">
        <v>4.2752999999999999E-2</v>
      </c>
    </row>
    <row r="6045" spans="3:11" ht="15.75" customHeight="1" x14ac:dyDescent="0.25">
      <c r="C6045" s="40"/>
      <c r="F6045" s="81">
        <v>45343</v>
      </c>
      <c r="G6045" s="103">
        <v>4.666E-2</v>
      </c>
      <c r="H6045" s="103">
        <v>4.4413000000000001E-2</v>
      </c>
      <c r="I6045" s="103">
        <v>4.3043999999999999E-2</v>
      </c>
      <c r="J6045" s="103">
        <v>4.3257999999999998E-2</v>
      </c>
      <c r="K6045" s="103">
        <v>4.3187000000000003E-2</v>
      </c>
    </row>
    <row r="6046" spans="3:11" ht="15.75" customHeight="1" x14ac:dyDescent="0.25">
      <c r="C6046" s="40"/>
      <c r="F6046" s="81">
        <v>45344</v>
      </c>
      <c r="G6046" s="103">
        <v>4.7115999999999998E-2</v>
      </c>
      <c r="H6046" s="103">
        <v>4.4843000000000001E-2</v>
      </c>
      <c r="I6046" s="103">
        <v>4.3277999999999997E-2</v>
      </c>
      <c r="J6046" s="103">
        <v>4.3444999999999998E-2</v>
      </c>
      <c r="K6046" s="103">
        <v>4.3207000000000002E-2</v>
      </c>
    </row>
    <row r="6047" spans="3:11" ht="15.75" customHeight="1" x14ac:dyDescent="0.25">
      <c r="C6047" s="40"/>
      <c r="F6047" s="81">
        <v>45345</v>
      </c>
      <c r="G6047" s="103">
        <v>4.6918000000000001E-2</v>
      </c>
      <c r="H6047" s="103">
        <v>4.4537E-2</v>
      </c>
      <c r="I6047" s="103">
        <v>4.2817000000000001E-2</v>
      </c>
      <c r="J6047" s="103">
        <v>4.2835999999999999E-2</v>
      </c>
      <c r="K6047" s="103">
        <v>4.2539E-2</v>
      </c>
    </row>
    <row r="6048" spans="3:11" ht="15.75" customHeight="1" x14ac:dyDescent="0.25">
      <c r="C6048" s="40"/>
      <c r="F6048" s="81">
        <v>45348</v>
      </c>
      <c r="G6048" s="103">
        <v>4.7182000000000002E-2</v>
      </c>
      <c r="H6048" s="103">
        <v>4.4881999999999998E-2</v>
      </c>
      <c r="I6048" s="103">
        <v>4.3122000000000001E-2</v>
      </c>
      <c r="J6048" s="103">
        <v>4.3130000000000002E-2</v>
      </c>
      <c r="K6048" s="103">
        <v>4.2795E-2</v>
      </c>
    </row>
    <row r="6049" spans="3:11" ht="15.75" customHeight="1" x14ac:dyDescent="0.25">
      <c r="C6049" s="40"/>
      <c r="F6049" s="81">
        <v>45349</v>
      </c>
      <c r="G6049" s="103">
        <v>4.6933000000000002E-2</v>
      </c>
      <c r="H6049" s="103">
        <v>4.4856E-2</v>
      </c>
      <c r="I6049" s="103">
        <v>4.3114E-2</v>
      </c>
      <c r="J6049" s="103">
        <v>4.3291000000000003E-2</v>
      </c>
      <c r="K6049" s="103">
        <v>4.3032000000000001E-2</v>
      </c>
    </row>
    <row r="6050" spans="3:11" ht="15.75" customHeight="1" x14ac:dyDescent="0.25">
      <c r="C6050" s="40"/>
      <c r="F6050" s="81">
        <v>45350</v>
      </c>
      <c r="G6050" s="103">
        <v>4.6373999999999999E-2</v>
      </c>
      <c r="H6050" s="103">
        <v>4.4344000000000001E-2</v>
      </c>
      <c r="I6050" s="103">
        <v>4.2604999999999997E-2</v>
      </c>
      <c r="J6050" s="103">
        <v>4.2839000000000002E-2</v>
      </c>
      <c r="K6050" s="103">
        <v>4.2639000000000003E-2</v>
      </c>
    </row>
    <row r="6051" spans="3:11" ht="15.75" customHeight="1" x14ac:dyDescent="0.25">
      <c r="C6051" s="40"/>
      <c r="F6051" s="81">
        <v>45351</v>
      </c>
      <c r="G6051" s="103">
        <v>4.6186999999999999E-2</v>
      </c>
      <c r="H6051" s="103">
        <v>4.4145999999999998E-2</v>
      </c>
      <c r="I6051" s="103">
        <v>4.2446999999999999E-2</v>
      </c>
      <c r="J6051" s="103">
        <v>4.2708000000000003E-2</v>
      </c>
      <c r="K6051" s="103">
        <v>4.2501999999999998E-2</v>
      </c>
    </row>
    <row r="6052" spans="3:11" ht="15.75" customHeight="1" x14ac:dyDescent="0.25">
      <c r="C6052" s="40"/>
      <c r="F6052" s="81">
        <v>45352</v>
      </c>
      <c r="G6052" s="103">
        <v>4.5312999999999999E-2</v>
      </c>
      <c r="H6052" s="103">
        <v>4.3236999999999998E-2</v>
      </c>
      <c r="I6052" s="103">
        <v>4.1570999999999997E-2</v>
      </c>
      <c r="J6052" s="103">
        <v>4.1875000000000002E-2</v>
      </c>
      <c r="K6052" s="103">
        <v>4.1798000000000002E-2</v>
      </c>
    </row>
    <row r="6053" spans="3:11" ht="15.75" customHeight="1" x14ac:dyDescent="0.25">
      <c r="C6053" s="40"/>
      <c r="F6053" s="81">
        <v>45355</v>
      </c>
      <c r="G6053" s="103">
        <v>4.6017000000000002E-2</v>
      </c>
      <c r="H6053" s="103">
        <v>4.3839999999999997E-2</v>
      </c>
      <c r="I6053" s="103">
        <v>4.2025E-2</v>
      </c>
      <c r="J6053" s="103">
        <v>4.2237999999999998E-2</v>
      </c>
      <c r="K6053" s="103">
        <v>4.2131000000000002E-2</v>
      </c>
    </row>
    <row r="6054" spans="3:11" ht="15.75" customHeight="1" x14ac:dyDescent="0.25">
      <c r="C6054" s="40"/>
      <c r="F6054" s="81">
        <v>45356</v>
      </c>
      <c r="G6054" s="103">
        <v>4.5579000000000001E-2</v>
      </c>
      <c r="H6054" s="103">
        <v>4.3382999999999998E-2</v>
      </c>
      <c r="I6054" s="103">
        <v>4.1447999999999999E-2</v>
      </c>
      <c r="J6054" s="103">
        <v>4.1613999999999998E-2</v>
      </c>
      <c r="K6054" s="103">
        <v>4.1524999999999999E-2</v>
      </c>
    </row>
    <row r="6055" spans="3:11" ht="15.75" customHeight="1" x14ac:dyDescent="0.25">
      <c r="C6055" s="40"/>
      <c r="F6055" s="81">
        <v>45357</v>
      </c>
      <c r="G6055" s="103">
        <v>4.5536E-2</v>
      </c>
      <c r="H6055" s="103">
        <v>4.3298000000000003E-2</v>
      </c>
      <c r="I6055" s="103">
        <v>4.1168000000000003E-2</v>
      </c>
      <c r="J6055" s="103">
        <v>4.1174000000000002E-2</v>
      </c>
      <c r="K6055" s="103">
        <v>4.1020000000000001E-2</v>
      </c>
    </row>
    <row r="6056" spans="3:11" ht="15.75" customHeight="1" x14ac:dyDescent="0.25">
      <c r="C6056" s="40"/>
      <c r="F6056" s="81">
        <v>45358</v>
      </c>
      <c r="G6056" s="103">
        <v>4.5013999999999998E-2</v>
      </c>
      <c r="H6056" s="103">
        <v>4.2755000000000001E-2</v>
      </c>
      <c r="I6056" s="103">
        <v>4.0731000000000003E-2</v>
      </c>
      <c r="J6056" s="103">
        <v>4.0836999999999998E-2</v>
      </c>
      <c r="K6056" s="103">
        <v>4.0827000000000002E-2</v>
      </c>
    </row>
    <row r="6057" spans="3:11" ht="15.75" customHeight="1" x14ac:dyDescent="0.25">
      <c r="C6057" s="40"/>
      <c r="F6057" s="81">
        <v>45359</v>
      </c>
      <c r="G6057" s="103">
        <v>4.4838999999999997E-2</v>
      </c>
      <c r="H6057" s="103">
        <v>4.2528999999999997E-2</v>
      </c>
      <c r="I6057" s="103">
        <v>4.0552999999999999E-2</v>
      </c>
      <c r="J6057" s="103">
        <v>4.0731999999999997E-2</v>
      </c>
      <c r="K6057" s="103">
        <v>4.0827000000000002E-2</v>
      </c>
    </row>
    <row r="6058" spans="3:11" ht="15.75" customHeight="1" x14ac:dyDescent="0.25">
      <c r="C6058" s="40"/>
      <c r="F6058" s="81">
        <v>45362</v>
      </c>
      <c r="G6058" s="103">
        <v>4.5359999999999998E-2</v>
      </c>
      <c r="H6058" s="103">
        <v>4.3018000000000001E-2</v>
      </c>
      <c r="I6058" s="103">
        <v>4.0883999999999997E-2</v>
      </c>
      <c r="J6058" s="103">
        <v>4.0962999999999999E-2</v>
      </c>
      <c r="K6058" s="103">
        <v>4.0981999999999998E-2</v>
      </c>
    </row>
    <row r="6059" spans="3:11" ht="15.75" customHeight="1" x14ac:dyDescent="0.25">
      <c r="C6059" s="40"/>
      <c r="F6059" s="81">
        <v>45363</v>
      </c>
      <c r="G6059" s="103">
        <v>4.5862E-2</v>
      </c>
      <c r="H6059" s="103">
        <v>4.3312999999999997E-2</v>
      </c>
      <c r="I6059" s="103">
        <v>4.1477E-2</v>
      </c>
      <c r="J6059" s="103">
        <v>4.1584999999999997E-2</v>
      </c>
      <c r="K6059" s="103">
        <v>4.1507000000000002E-2</v>
      </c>
    </row>
    <row r="6060" spans="3:11" ht="15.75" customHeight="1" x14ac:dyDescent="0.25">
      <c r="C6060" s="40"/>
      <c r="F6060" s="81">
        <v>45364</v>
      </c>
      <c r="G6060" s="103">
        <v>4.6344999999999997E-2</v>
      </c>
      <c r="H6060" s="103">
        <v>4.3847999999999998E-2</v>
      </c>
      <c r="I6060" s="103">
        <v>4.1986000000000002E-2</v>
      </c>
      <c r="J6060" s="103">
        <v>4.2027000000000002E-2</v>
      </c>
      <c r="K6060" s="103">
        <v>4.1898999999999999E-2</v>
      </c>
    </row>
    <row r="6061" spans="3:11" ht="15.75" customHeight="1" x14ac:dyDescent="0.25">
      <c r="C6061" s="40"/>
      <c r="F6061" s="81">
        <v>45365</v>
      </c>
      <c r="G6061" s="103">
        <v>4.6935999999999999E-2</v>
      </c>
      <c r="H6061" s="103">
        <v>4.4637000000000003E-2</v>
      </c>
      <c r="I6061" s="103">
        <v>4.2885E-2</v>
      </c>
      <c r="J6061" s="103">
        <v>4.2994999999999998E-2</v>
      </c>
      <c r="K6061" s="103">
        <v>4.2902999999999997E-2</v>
      </c>
    </row>
    <row r="6062" spans="3:11" ht="15.75" customHeight="1" x14ac:dyDescent="0.25">
      <c r="C6062" s="40"/>
      <c r="F6062" s="81">
        <v>45366</v>
      </c>
      <c r="G6062" s="103">
        <v>4.7190999999999997E-2</v>
      </c>
      <c r="H6062" s="103">
        <v>4.4979999999999999E-2</v>
      </c>
      <c r="I6062" s="103">
        <v>4.3202999999999998E-2</v>
      </c>
      <c r="J6062" s="103">
        <v>4.3232E-2</v>
      </c>
      <c r="K6062" s="103">
        <v>4.3022999999999999E-2</v>
      </c>
    </row>
    <row r="6063" spans="3:11" ht="15.75" customHeight="1" x14ac:dyDescent="0.25">
      <c r="C6063" s="40"/>
      <c r="F6063" s="81">
        <v>45369</v>
      </c>
      <c r="G6063" s="103">
        <v>4.7319E-2</v>
      </c>
      <c r="H6063" s="103">
        <v>4.5179999999999998E-2</v>
      </c>
      <c r="I6063" s="103">
        <v>4.3416000000000003E-2</v>
      </c>
      <c r="J6063" s="103">
        <v>4.3443000000000002E-2</v>
      </c>
      <c r="K6063" s="103">
        <v>4.3242000000000003E-2</v>
      </c>
    </row>
    <row r="6064" spans="3:11" ht="15.75" customHeight="1" x14ac:dyDescent="0.25">
      <c r="C6064" s="40"/>
      <c r="F6064" s="81">
        <v>45370</v>
      </c>
      <c r="G6064" s="103">
        <v>4.6830999999999998E-2</v>
      </c>
      <c r="H6064" s="103">
        <v>4.4699999999999997E-2</v>
      </c>
      <c r="I6064" s="103">
        <v>4.2972999999999997E-2</v>
      </c>
      <c r="J6064" s="103">
        <v>4.3074000000000001E-2</v>
      </c>
      <c r="K6064" s="103">
        <v>4.2924999999999998E-2</v>
      </c>
    </row>
    <row r="6065" spans="3:11" ht="15.75" customHeight="1" x14ac:dyDescent="0.25">
      <c r="C6065" s="40"/>
      <c r="F6065" s="81">
        <v>45371</v>
      </c>
      <c r="G6065" s="103">
        <v>4.6023000000000001E-2</v>
      </c>
      <c r="H6065" s="103">
        <v>4.3936999999999997E-2</v>
      </c>
      <c r="I6065" s="103">
        <v>4.2442000000000001E-2</v>
      </c>
      <c r="J6065" s="103">
        <v>4.2706000000000001E-2</v>
      </c>
      <c r="K6065" s="103">
        <v>4.2728000000000002E-2</v>
      </c>
    </row>
    <row r="6066" spans="3:11" ht="15.75" customHeight="1" x14ac:dyDescent="0.25">
      <c r="C6066" s="40"/>
      <c r="F6066" s="81">
        <v>45372</v>
      </c>
      <c r="G6066" s="103">
        <v>4.6363000000000001E-2</v>
      </c>
      <c r="H6066" s="103">
        <v>4.4136000000000002E-2</v>
      </c>
      <c r="I6066" s="103">
        <v>4.2529999999999998E-2</v>
      </c>
      <c r="J6066" s="103">
        <v>4.2731999999999999E-2</v>
      </c>
      <c r="K6066" s="103">
        <v>4.2668999999999999E-2</v>
      </c>
    </row>
    <row r="6067" spans="3:11" ht="15.75" customHeight="1" x14ac:dyDescent="0.25">
      <c r="C6067" s="40"/>
      <c r="F6067" s="81">
        <v>45373</v>
      </c>
      <c r="G6067" s="103">
        <v>4.5976999999999997E-2</v>
      </c>
      <c r="H6067" s="103">
        <v>4.3656E-2</v>
      </c>
      <c r="I6067" s="103">
        <v>4.1998000000000001E-2</v>
      </c>
      <c r="J6067" s="103">
        <v>4.2181000000000003E-2</v>
      </c>
      <c r="K6067" s="103">
        <v>4.2158000000000001E-2</v>
      </c>
    </row>
    <row r="6068" spans="3:11" ht="15.75" customHeight="1" x14ac:dyDescent="0.25">
      <c r="C6068" s="40"/>
      <c r="F6068" s="81">
        <v>45376</v>
      </c>
      <c r="G6068" s="103">
        <v>4.6254000000000003E-2</v>
      </c>
      <c r="H6068" s="103">
        <v>4.3912E-2</v>
      </c>
      <c r="I6068" s="103">
        <v>4.2280999999999999E-2</v>
      </c>
      <c r="J6068" s="103">
        <v>4.2469E-2</v>
      </c>
      <c r="K6068" s="103">
        <v>4.2453999999999999E-2</v>
      </c>
    </row>
    <row r="6069" spans="3:11" ht="15.75" customHeight="1" x14ac:dyDescent="0.25">
      <c r="C6069" s="40"/>
      <c r="F6069" s="81">
        <v>45377</v>
      </c>
      <c r="G6069" s="103">
        <v>4.5909999999999999E-2</v>
      </c>
      <c r="H6069" s="103">
        <v>4.3855999999999999E-2</v>
      </c>
      <c r="I6069" s="103">
        <v>4.2209999999999998E-2</v>
      </c>
      <c r="J6069" s="103">
        <v>4.2338000000000001E-2</v>
      </c>
      <c r="K6069" s="103">
        <v>4.2315999999999999E-2</v>
      </c>
    </row>
    <row r="6070" spans="3:11" ht="15.75" customHeight="1" x14ac:dyDescent="0.25">
      <c r="C6070" s="40"/>
      <c r="F6070" s="81">
        <v>45378</v>
      </c>
      <c r="G6070" s="103">
        <v>4.5682E-2</v>
      </c>
      <c r="H6070" s="103">
        <v>4.3601000000000001E-2</v>
      </c>
      <c r="I6070" s="103">
        <v>4.1862000000000003E-2</v>
      </c>
      <c r="J6070" s="103">
        <v>4.1944000000000002E-2</v>
      </c>
      <c r="K6070" s="103">
        <v>4.1903000000000003E-2</v>
      </c>
    </row>
    <row r="6071" spans="3:11" ht="15.75" customHeight="1" x14ac:dyDescent="0.25">
      <c r="C6071" s="40"/>
      <c r="F6071" s="81">
        <v>45379</v>
      </c>
      <c r="G6071" s="103">
        <v>4.6033999999999999E-2</v>
      </c>
      <c r="H6071" s="103">
        <v>4.3888999999999997E-2</v>
      </c>
      <c r="I6071" s="103">
        <v>4.1966999999999997E-2</v>
      </c>
      <c r="J6071" s="103">
        <v>4.1952000000000003E-2</v>
      </c>
      <c r="K6071" s="103">
        <v>4.1866E-2</v>
      </c>
    </row>
    <row r="6072" spans="3:11" ht="15.75" customHeight="1" x14ac:dyDescent="0.25">
      <c r="C6072" s="40"/>
      <c r="F6072" s="81">
        <v>45383</v>
      </c>
      <c r="G6072" s="103">
        <v>4.7052999999999998E-2</v>
      </c>
      <c r="H6072" s="103">
        <v>4.5092E-2</v>
      </c>
      <c r="I6072" s="103">
        <v>4.3198E-2</v>
      </c>
      <c r="J6072" s="103">
        <v>4.3182999999999999E-2</v>
      </c>
      <c r="K6072" s="103">
        <v>4.3091999999999998E-2</v>
      </c>
    </row>
    <row r="6073" spans="3:11" ht="15.75" customHeight="1" x14ac:dyDescent="0.25">
      <c r="C6073" s="40"/>
      <c r="F6073" s="81">
        <v>45384</v>
      </c>
      <c r="G6073" s="103">
        <v>4.6887999999999999E-2</v>
      </c>
      <c r="H6073" s="103">
        <v>4.5037000000000001E-2</v>
      </c>
      <c r="I6073" s="103">
        <v>4.3410999999999998E-2</v>
      </c>
      <c r="J6073" s="103">
        <v>4.3525000000000001E-2</v>
      </c>
      <c r="K6073" s="103">
        <v>4.3491000000000002E-2</v>
      </c>
    </row>
    <row r="6074" spans="3:11" ht="15.75" customHeight="1" x14ac:dyDescent="0.25">
      <c r="C6074" s="40"/>
      <c r="F6074" s="81">
        <v>45385</v>
      </c>
      <c r="G6074" s="103">
        <v>4.6723000000000001E-2</v>
      </c>
      <c r="H6074" s="103">
        <v>4.4866000000000003E-2</v>
      </c>
      <c r="I6074" s="103">
        <v>4.3270000000000003E-2</v>
      </c>
      <c r="J6074" s="103">
        <v>4.342E-2</v>
      </c>
      <c r="K6074" s="103">
        <v>4.3471999999999997E-2</v>
      </c>
    </row>
    <row r="6075" spans="3:11" ht="15.75" customHeight="1" x14ac:dyDescent="0.25">
      <c r="C6075" s="40"/>
      <c r="F6075" s="81">
        <v>45386</v>
      </c>
      <c r="G6075" s="103">
        <v>4.6474000000000001E-2</v>
      </c>
      <c r="H6075" s="103">
        <v>4.4609000000000003E-2</v>
      </c>
      <c r="I6075" s="103">
        <v>4.2971000000000002E-2</v>
      </c>
      <c r="J6075" s="103">
        <v>4.3104999999999997E-2</v>
      </c>
      <c r="K6075" s="103">
        <v>4.3094E-2</v>
      </c>
    </row>
    <row r="6076" spans="3:11" ht="15.75" customHeight="1" x14ac:dyDescent="0.25">
      <c r="C6076" s="40"/>
      <c r="F6076" s="81">
        <v>45387</v>
      </c>
      <c r="G6076" s="103">
        <v>4.7420999999999998E-2</v>
      </c>
      <c r="H6076" s="103">
        <v>4.5537000000000001E-2</v>
      </c>
      <c r="I6076" s="103">
        <v>4.3804999999999997E-2</v>
      </c>
      <c r="J6076" s="37">
        <v>4.3899000000000001E-2</v>
      </c>
      <c r="K6076" s="103">
        <v>4.3895000000000003E-2</v>
      </c>
    </row>
    <row r="6077" spans="3:11" ht="15.75" customHeight="1" x14ac:dyDescent="0.25">
      <c r="C6077" s="40"/>
      <c r="F6077" s="81">
        <v>45390</v>
      </c>
      <c r="G6077" s="103">
        <v>4.7885999999999998E-2</v>
      </c>
      <c r="H6077" s="103">
        <v>4.6031000000000002E-2</v>
      </c>
      <c r="I6077" s="103">
        <v>4.4304000000000003E-2</v>
      </c>
      <c r="J6077" s="103">
        <v>4.4324000000000002E-2</v>
      </c>
      <c r="K6077" s="103">
        <v>4.4198000000000001E-2</v>
      </c>
    </row>
    <row r="6078" spans="3:11" ht="15.75" customHeight="1" x14ac:dyDescent="0.25">
      <c r="C6078" s="40"/>
      <c r="F6078" s="81">
        <v>45391</v>
      </c>
      <c r="G6078" s="103">
        <v>4.7426000000000003E-2</v>
      </c>
      <c r="H6078" s="103">
        <v>4.5569999999999999E-2</v>
      </c>
      <c r="I6078" s="103">
        <v>4.3735999999999997E-2</v>
      </c>
      <c r="J6078" s="103">
        <v>4.3714999999999997E-2</v>
      </c>
      <c r="K6078" s="103">
        <v>4.3616000000000002E-2</v>
      </c>
    </row>
    <row r="6079" spans="3:11" ht="15.75" customHeight="1" x14ac:dyDescent="0.25">
      <c r="C6079" s="40"/>
      <c r="F6079" s="81">
        <v>45392</v>
      </c>
      <c r="G6079" s="103">
        <v>4.9730999999999997E-2</v>
      </c>
      <c r="H6079" s="103">
        <v>4.7996999999999998E-2</v>
      </c>
      <c r="I6079" s="103">
        <v>4.6044000000000002E-2</v>
      </c>
      <c r="J6079" s="103">
        <v>4.5822000000000002E-2</v>
      </c>
      <c r="K6079" s="103">
        <v>4.5435000000000003E-2</v>
      </c>
    </row>
    <row r="6080" spans="3:11" ht="15.75" customHeight="1" x14ac:dyDescent="0.25">
      <c r="C6080" s="40"/>
      <c r="F6080" s="81">
        <v>45393</v>
      </c>
      <c r="G6080" s="103">
        <v>4.9609E-2</v>
      </c>
      <c r="H6080" s="103">
        <v>4.7996999999999998E-2</v>
      </c>
      <c r="I6080" s="103">
        <v>4.6316000000000003E-2</v>
      </c>
      <c r="J6080" s="103">
        <v>4.6226999999999997E-2</v>
      </c>
      <c r="K6080" s="103">
        <v>4.5865000000000003E-2</v>
      </c>
    </row>
    <row r="6081" spans="3:11" ht="15.75" customHeight="1" x14ac:dyDescent="0.25">
      <c r="C6081" s="40"/>
      <c r="F6081" s="81">
        <v>45394</v>
      </c>
      <c r="G6081" s="103">
        <v>4.8923000000000001E-2</v>
      </c>
      <c r="H6081" s="103">
        <v>4.7231000000000002E-2</v>
      </c>
      <c r="I6081" s="103">
        <v>4.5511999999999997E-2</v>
      </c>
      <c r="J6081" s="103">
        <v>4.5371000000000002E-2</v>
      </c>
      <c r="K6081" s="103">
        <v>4.5175E-2</v>
      </c>
    </row>
    <row r="6082" spans="3:11" ht="15.75" customHeight="1" x14ac:dyDescent="0.25">
      <c r="C6082" s="40"/>
      <c r="F6082" s="81">
        <v>45397</v>
      </c>
      <c r="G6082" s="103">
        <v>4.9204999999999999E-2</v>
      </c>
      <c r="H6082" s="103">
        <v>4.7628999999999998E-2</v>
      </c>
      <c r="I6082" s="103">
        <v>4.6198999999999997E-2</v>
      </c>
      <c r="J6082" s="103">
        <v>4.6178999999999998E-2</v>
      </c>
      <c r="K6082" s="103">
        <v>4.6013999999999999E-2</v>
      </c>
    </row>
    <row r="6083" spans="3:11" ht="15.75" customHeight="1" x14ac:dyDescent="0.25">
      <c r="C6083" s="40"/>
      <c r="F6083" s="81">
        <v>45398</v>
      </c>
      <c r="G6083" s="103">
        <v>4.9870999999999999E-2</v>
      </c>
      <c r="H6083" s="103">
        <v>4.8427999999999999E-2</v>
      </c>
      <c r="I6083" s="103">
        <v>4.7015000000000001E-2</v>
      </c>
      <c r="J6083" s="103">
        <v>4.6911000000000001E-2</v>
      </c>
      <c r="K6083" s="103">
        <v>4.6674E-2</v>
      </c>
    </row>
    <row r="6084" spans="3:11" ht="15.75" customHeight="1" x14ac:dyDescent="0.25">
      <c r="C6084" s="40"/>
      <c r="F6084" s="81">
        <v>45399</v>
      </c>
      <c r="G6084" s="103">
        <v>4.9320999999999997E-2</v>
      </c>
      <c r="H6084" s="103">
        <v>4.7633000000000002E-2</v>
      </c>
      <c r="I6084" s="103">
        <v>4.6149000000000003E-2</v>
      </c>
      <c r="J6084" s="103">
        <v>4.6046999999999998E-2</v>
      </c>
      <c r="K6084" s="103">
        <v>4.5872999999999997E-2</v>
      </c>
    </row>
    <row r="6085" spans="3:11" ht="15.75" customHeight="1" x14ac:dyDescent="0.25">
      <c r="C6085" s="40"/>
      <c r="F6085" s="81">
        <v>45400</v>
      </c>
      <c r="G6085" s="103">
        <v>4.9861000000000003E-2</v>
      </c>
      <c r="H6085" s="103">
        <v>4.8204999999999998E-2</v>
      </c>
      <c r="I6085" s="103">
        <v>4.6767000000000003E-2</v>
      </c>
      <c r="J6085" s="103">
        <v>4.6588999999999998E-2</v>
      </c>
      <c r="K6085" s="103">
        <v>4.6325999999999999E-2</v>
      </c>
    </row>
    <row r="6086" spans="3:11" ht="15.75" customHeight="1" x14ac:dyDescent="0.25">
      <c r="C6086" s="40"/>
      <c r="F6086" s="81">
        <v>45401</v>
      </c>
      <c r="G6086" s="103">
        <v>4.9707000000000001E-2</v>
      </c>
      <c r="H6086" s="103">
        <v>4.8068E-2</v>
      </c>
      <c r="I6086" s="103">
        <v>4.6593000000000002E-2</v>
      </c>
      <c r="J6086" s="103">
        <v>4.6432000000000001E-2</v>
      </c>
      <c r="K6086" s="103">
        <v>4.6144999999999999E-2</v>
      </c>
    </row>
    <row r="6087" spans="3:11" ht="15.75" customHeight="1" x14ac:dyDescent="0.25">
      <c r="C6087" s="40"/>
      <c r="F6087" s="81">
        <v>45404</v>
      </c>
      <c r="G6087" s="103">
        <v>4.9713E-2</v>
      </c>
      <c r="H6087" s="103">
        <v>4.8013E-2</v>
      </c>
      <c r="I6087" s="103">
        <v>4.6503999999999997E-2</v>
      </c>
      <c r="J6087" s="103">
        <v>4.6351999999999997E-2</v>
      </c>
      <c r="K6087" s="103">
        <v>4.6085000000000001E-2</v>
      </c>
    </row>
    <row r="6088" spans="3:11" ht="15.75" customHeight="1" x14ac:dyDescent="0.25">
      <c r="C6088" s="40"/>
      <c r="F6088" s="81">
        <v>45405</v>
      </c>
      <c r="G6088" s="103">
        <v>4.931E-2</v>
      </c>
      <c r="H6088" s="103">
        <v>4.7671999999999999E-2</v>
      </c>
      <c r="I6088" s="103">
        <v>4.6288999999999997E-2</v>
      </c>
      <c r="J6088" s="103">
        <v>4.6218000000000002E-2</v>
      </c>
      <c r="K6088" s="103">
        <v>4.6000399999999997E-2</v>
      </c>
    </row>
    <row r="6089" spans="3:11" ht="15.75" customHeight="1" x14ac:dyDescent="0.25">
      <c r="C6089" s="40"/>
      <c r="F6089" s="81">
        <v>45406</v>
      </c>
      <c r="G6089" s="103">
        <v>4.9269E-2</v>
      </c>
      <c r="H6089" s="103">
        <v>4.7846E-2</v>
      </c>
      <c r="I6089" s="103">
        <v>4.6564000000000001E-2</v>
      </c>
      <c r="J6089" s="103">
        <v>4.6545000000000003E-2</v>
      </c>
      <c r="K6089" s="103">
        <v>4.6417E-2</v>
      </c>
    </row>
    <row r="6090" spans="3:11" ht="15.75" customHeight="1" x14ac:dyDescent="0.25">
      <c r="C6090" s="40"/>
      <c r="F6090" s="81">
        <v>45407</v>
      </c>
      <c r="G6090" s="103">
        <v>4.9974999999999999E-2</v>
      </c>
      <c r="H6090" s="103">
        <v>4.8536000000000003E-2</v>
      </c>
      <c r="I6090" s="103">
        <v>4.7189000000000002E-2</v>
      </c>
      <c r="J6090" s="103">
        <v>4.7280999999999997E-2</v>
      </c>
      <c r="K6090" s="103">
        <v>4.7038999999999997E-2</v>
      </c>
    </row>
    <row r="6091" spans="3:11" ht="15.75" customHeight="1" x14ac:dyDescent="0.25">
      <c r="C6091" s="40"/>
      <c r="F6091" s="81">
        <v>45408</v>
      </c>
      <c r="G6091" s="103">
        <v>4.9891999999999999E-2</v>
      </c>
      <c r="H6091" s="103">
        <v>4.8314000000000003E-2</v>
      </c>
      <c r="I6091" s="103">
        <v>4.6851999999999998E-2</v>
      </c>
      <c r="J6091" s="103">
        <v>4.6857999999999997E-2</v>
      </c>
      <c r="K6091" s="103">
        <v>4.6691999999999997E-2</v>
      </c>
    </row>
    <row r="6092" spans="3:11" ht="15.75" customHeight="1" x14ac:dyDescent="0.25">
      <c r="C6092" s="40"/>
      <c r="F6092" s="81">
        <v>45411</v>
      </c>
      <c r="G6092" s="103">
        <v>4.9766999999999999E-2</v>
      </c>
      <c r="H6092" s="103">
        <v>4.8114999999999998E-2</v>
      </c>
      <c r="I6092" s="103">
        <v>4.6445E-2</v>
      </c>
      <c r="J6092" s="103">
        <v>4.6302999999999997E-2</v>
      </c>
      <c r="K6092" s="103">
        <v>4.6136000000000003E-2</v>
      </c>
    </row>
    <row r="6093" spans="3:11" ht="15.75" customHeight="1" x14ac:dyDescent="0.25">
      <c r="C6093" s="40"/>
      <c r="F6093" s="81">
        <v>45412</v>
      </c>
      <c r="G6093" s="103">
        <v>5.0269000000000001E-2</v>
      </c>
      <c r="H6093" s="103">
        <v>4.8668000000000003E-2</v>
      </c>
      <c r="I6093" s="103">
        <v>4.7011999999999998E-2</v>
      </c>
      <c r="J6093" s="103">
        <v>4.6857999999999997E-2</v>
      </c>
      <c r="K6093" s="103">
        <v>4.6634000000000002E-2</v>
      </c>
    </row>
    <row r="6094" spans="3:11" ht="15.75" customHeight="1" x14ac:dyDescent="0.25">
      <c r="C6094" s="40"/>
      <c r="F6094" s="81">
        <v>45413</v>
      </c>
      <c r="G6094" s="103">
        <v>4.9390000000000003E-2</v>
      </c>
      <c r="H6094" s="103">
        <v>4.7739999999999998E-2</v>
      </c>
      <c r="I6094" s="103">
        <v>4.6129999999999997E-2</v>
      </c>
      <c r="J6094" s="103">
        <v>4.6039999999999998E-2</v>
      </c>
      <c r="K6094" s="103">
        <v>4.5909999999999999E-2</v>
      </c>
    </row>
    <row r="6095" spans="3:11" ht="15.75" customHeight="1" x14ac:dyDescent="0.25">
      <c r="C6095" s="40"/>
      <c r="F6095" s="81">
        <v>45414</v>
      </c>
      <c r="G6095" s="103">
        <v>4.8726999999999999E-2</v>
      </c>
      <c r="H6095" s="103">
        <v>4.7170999999999998E-2</v>
      </c>
      <c r="I6095" s="103">
        <v>4.5700999999999999E-2</v>
      </c>
      <c r="J6095" s="103">
        <v>4.5747999999999997E-2</v>
      </c>
      <c r="K6095" s="103">
        <v>4.5810999999999998E-2</v>
      </c>
    </row>
    <row r="6096" spans="3:11" ht="15.75" customHeight="1" x14ac:dyDescent="0.25">
      <c r="C6096" s="40"/>
      <c r="F6096" s="81">
        <v>45415</v>
      </c>
      <c r="G6096" s="103">
        <v>4.8077000000000002E-2</v>
      </c>
      <c r="H6096" s="103">
        <v>4.6397000000000001E-2</v>
      </c>
      <c r="I6096" s="103">
        <v>4.4835E-2</v>
      </c>
      <c r="J6096" s="103">
        <v>4.4880000000000003E-2</v>
      </c>
      <c r="K6096" s="103">
        <v>4.4975000000000001E-2</v>
      </c>
    </row>
    <row r="6097" spans="3:11" ht="15.75" customHeight="1" x14ac:dyDescent="0.25">
      <c r="C6097" s="40"/>
      <c r="F6097" s="81">
        <v>45418</v>
      </c>
      <c r="G6097" s="103">
        <v>4.8305000000000001E-2</v>
      </c>
      <c r="H6097" s="103">
        <v>4.6483999999999998E-2</v>
      </c>
      <c r="I6097" s="103">
        <v>4.4868999999999999E-2</v>
      </c>
      <c r="J6097" s="103">
        <v>4.4826999999999999E-2</v>
      </c>
      <c r="K6097" s="103">
        <v>4.4873999999999997E-2</v>
      </c>
    </row>
    <row r="6098" spans="3:11" ht="15.75" customHeight="1" x14ac:dyDescent="0.25">
      <c r="C6098" s="40"/>
      <c r="F6098" s="81">
        <v>45419</v>
      </c>
      <c r="G6098" s="103">
        <v>4.8304E-2</v>
      </c>
      <c r="H6098" s="103">
        <v>4.6427999999999997E-2</v>
      </c>
      <c r="I6098" s="103">
        <v>4.471E-2</v>
      </c>
      <c r="J6098" s="103">
        <v>4.4565E-2</v>
      </c>
      <c r="K6098" s="103">
        <v>4.4569999999999999E-2</v>
      </c>
    </row>
    <row r="6099" spans="3:11" ht="15.75" customHeight="1" x14ac:dyDescent="0.25">
      <c r="C6099" s="40"/>
      <c r="F6099" s="81">
        <v>45420</v>
      </c>
      <c r="G6099" s="103">
        <v>4.8364999999999998E-2</v>
      </c>
      <c r="H6099" s="103">
        <v>4.6156000000000003E-2</v>
      </c>
      <c r="I6099" s="103">
        <v>4.4991000000000003E-2</v>
      </c>
      <c r="J6099" s="103">
        <v>4.4905E-2</v>
      </c>
      <c r="K6099" s="103">
        <v>4.4936999999999998E-2</v>
      </c>
    </row>
    <row r="6100" spans="3:11" ht="15.75" customHeight="1" x14ac:dyDescent="0.25">
      <c r="C6100" s="40"/>
      <c r="F6100" s="81">
        <v>45421</v>
      </c>
      <c r="G6100" s="103">
        <v>4.8154000000000002E-2</v>
      </c>
      <c r="H6100" s="103">
        <v>4.6212000000000003E-2</v>
      </c>
      <c r="I6100" s="103">
        <v>4.4690000000000001E-2</v>
      </c>
      <c r="J6100" s="103">
        <v>4.4563999999999999E-2</v>
      </c>
      <c r="K6100" s="103">
        <v>4.4531000000000001E-2</v>
      </c>
    </row>
    <row r="6101" spans="3:11" ht="15.75" customHeight="1" x14ac:dyDescent="0.25">
      <c r="C6101" s="40"/>
      <c r="F6101" s="81">
        <v>45422</v>
      </c>
      <c r="G6101" s="103">
        <v>4.8654999999999997E-2</v>
      </c>
      <c r="H6101" s="103">
        <v>4.6720999999999999E-2</v>
      </c>
      <c r="I6101" s="103">
        <v>4.5145999999999999E-2</v>
      </c>
      <c r="J6101" s="103">
        <v>4.5032999999999997E-2</v>
      </c>
      <c r="K6101" s="103">
        <v>4.5003000000000001E-2</v>
      </c>
    </row>
    <row r="6102" spans="3:11" ht="15.75" customHeight="1" x14ac:dyDescent="0.25">
      <c r="C6102" s="40"/>
      <c r="F6102" s="81">
        <v>45425</v>
      </c>
      <c r="G6102" s="103">
        <v>4.8612000000000002E-2</v>
      </c>
      <c r="H6102" s="103">
        <v>4.6635999999999997E-2</v>
      </c>
      <c r="I6102" s="103">
        <v>4.5057E-2</v>
      </c>
      <c r="J6102" s="103">
        <v>4.4928000000000003E-2</v>
      </c>
      <c r="K6102" s="103">
        <v>4.4865000000000002E-2</v>
      </c>
    </row>
    <row r="6103" spans="3:11" ht="15.75" customHeight="1" x14ac:dyDescent="0.25">
      <c r="C6103" s="40"/>
      <c r="F6103" s="81">
        <v>45426</v>
      </c>
      <c r="G6103" s="103">
        <v>4.8147000000000002E-2</v>
      </c>
      <c r="H6103" s="103">
        <v>4.6099000000000001E-2</v>
      </c>
      <c r="I6103" s="103">
        <v>4.4542999999999999E-2</v>
      </c>
      <c r="J6103" s="103">
        <v>4.4429000000000003E-2</v>
      </c>
      <c r="K6103" s="103">
        <v>4.4394000000000003E-2</v>
      </c>
    </row>
    <row r="6104" spans="3:11" ht="15.75" customHeight="1" x14ac:dyDescent="0.25">
      <c r="C6104" s="40"/>
      <c r="F6104" s="81">
        <v>45427</v>
      </c>
      <c r="G6104" s="103">
        <v>4.7237000000000001E-2</v>
      </c>
      <c r="H6104" s="103">
        <v>4.5027999999999999E-2</v>
      </c>
      <c r="I6104" s="103">
        <v>4.3450999999999997E-2</v>
      </c>
      <c r="J6104" s="103">
        <v>4.3358000000000001E-2</v>
      </c>
      <c r="K6104" s="103">
        <v>4.3400000000000001E-2</v>
      </c>
    </row>
    <row r="6105" spans="3:11" ht="15.75" customHeight="1" x14ac:dyDescent="0.25">
      <c r="C6105" s="40"/>
      <c r="F6105" s="81">
        <v>45428</v>
      </c>
      <c r="G6105" s="103">
        <v>4.7953000000000003E-2</v>
      </c>
      <c r="H6105" s="103">
        <v>4.5704000000000002E-2</v>
      </c>
      <c r="I6105" s="103">
        <v>4.3993999999999998E-2</v>
      </c>
      <c r="J6105" s="103">
        <v>4.3799999999999999E-2</v>
      </c>
      <c r="K6105" s="103">
        <v>4.3749999999999997E-2</v>
      </c>
    </row>
    <row r="6106" spans="3:11" ht="15.75" customHeight="1" x14ac:dyDescent="0.25">
      <c r="C6106" s="40"/>
      <c r="F6106" s="81">
        <v>45429</v>
      </c>
      <c r="G6106" s="103">
        <v>4.8266999999999997E-2</v>
      </c>
      <c r="H6106" s="103">
        <v>4.6073000000000003E-2</v>
      </c>
      <c r="I6106" s="103">
        <v>4.4431999999999999E-2</v>
      </c>
      <c r="J6106" s="103">
        <v>4.4268000000000002E-2</v>
      </c>
      <c r="K6106" s="103">
        <v>4.4179000000000003E-2</v>
      </c>
    </row>
    <row r="6107" spans="3:11" ht="15.75" customHeight="1" x14ac:dyDescent="0.25">
      <c r="C6107" s="40"/>
      <c r="F6107" s="81">
        <v>45432</v>
      </c>
      <c r="G6107" s="37">
        <v>4.8478E-2</v>
      </c>
      <c r="H6107" s="37">
        <v>4.6329000000000002E-2</v>
      </c>
      <c r="I6107" s="37">
        <v>4.4660999999999999E-2</v>
      </c>
      <c r="J6107" s="37">
        <v>4.4528999999999999E-2</v>
      </c>
      <c r="K6107" s="37">
        <v>4.4433E-2</v>
      </c>
    </row>
    <row r="6108" spans="3:11" ht="15.75" customHeight="1" x14ac:dyDescent="0.25">
      <c r="C6108" s="40"/>
      <c r="F6108" s="81">
        <v>45433</v>
      </c>
      <c r="G6108" s="37">
        <v>4.8285000000000002E-2</v>
      </c>
      <c r="H6108" s="37">
        <v>4.6017000000000002E-2</v>
      </c>
      <c r="I6108" s="37">
        <v>4.4340999999999998E-2</v>
      </c>
      <c r="J6108" s="37">
        <v>4.4186999999999997E-2</v>
      </c>
      <c r="K6108" s="37">
        <v>4.4119999999999999E-2</v>
      </c>
    </row>
    <row r="6109" spans="3:11" ht="15.75" customHeight="1" x14ac:dyDescent="0.25">
      <c r="C6109" s="40"/>
      <c r="F6109" s="81">
        <v>45434</v>
      </c>
      <c r="G6109" s="37">
        <v>4.8689999999999997E-2</v>
      </c>
      <c r="H6109" s="37">
        <v>4.6473E-2</v>
      </c>
      <c r="I6109" s="37">
        <v>4.4623000000000003E-2</v>
      </c>
      <c r="J6109" s="37">
        <v>4.4395999999999998E-2</v>
      </c>
      <c r="K6109" s="37">
        <v>4.4218E-2</v>
      </c>
    </row>
    <row r="6110" spans="3:11" ht="15.75" customHeight="1" x14ac:dyDescent="0.25">
      <c r="C6110" s="40"/>
      <c r="F6110" s="81">
        <v>45435</v>
      </c>
      <c r="G6110" s="37">
        <v>4.9353000000000001E-2</v>
      </c>
      <c r="H6110" s="37">
        <v>4.7128999999999997E-2</v>
      </c>
      <c r="I6110" s="37">
        <v>4.5297999999999998E-2</v>
      </c>
      <c r="J6110" s="37">
        <v>4.4974E-2</v>
      </c>
      <c r="K6110" s="37">
        <v>4.4767000000000001E-2</v>
      </c>
    </row>
    <row r="6111" spans="3:11" ht="15.75" customHeight="1" x14ac:dyDescent="0.25">
      <c r="C6111" s="40"/>
      <c r="F6111" s="81">
        <v>45436</v>
      </c>
      <c r="G6111" s="37">
        <v>4.9460999999999998E-2</v>
      </c>
      <c r="H6111" s="37">
        <v>4.7162999999999997E-2</v>
      </c>
      <c r="I6111" s="37">
        <v>4.5259000000000001E-2</v>
      </c>
      <c r="J6111" s="37">
        <v>4.4866000000000003E-2</v>
      </c>
      <c r="K6111" s="37">
        <v>4.4630000000000003E-2</v>
      </c>
    </row>
    <row r="6112" spans="3:11" ht="15.75" customHeight="1" x14ac:dyDescent="0.25">
      <c r="C6112" s="40"/>
      <c r="F6112" s="81">
        <v>45440</v>
      </c>
      <c r="G6112" s="37">
        <v>4.9764000000000003E-2</v>
      </c>
      <c r="H6112" s="37">
        <v>4.7624E-2</v>
      </c>
      <c r="I6112" s="37">
        <v>4.5936999999999999E-2</v>
      </c>
      <c r="J6112" s="37">
        <v>4.5685999999999997E-2</v>
      </c>
      <c r="K6112" s="37">
        <v>4.5499999999999999E-2</v>
      </c>
    </row>
    <row r="6113" spans="3:11" ht="15.75" customHeight="1" x14ac:dyDescent="0.25">
      <c r="C6113" s="40"/>
      <c r="F6113" s="81">
        <v>45441</v>
      </c>
      <c r="G6113" s="37">
        <v>4.9725999999999999E-2</v>
      </c>
      <c r="H6113" s="37">
        <v>4.7912999999999997E-2</v>
      </c>
      <c r="I6113" s="37">
        <v>4.6325999999999999E-2</v>
      </c>
      <c r="J6113" s="37">
        <v>4.6296999999999998E-2</v>
      </c>
      <c r="K6113" s="37">
        <v>4.6116999999999998E-2</v>
      </c>
    </row>
    <row r="6114" spans="3:11" ht="15.75" customHeight="1" x14ac:dyDescent="0.25">
      <c r="C6114" s="40"/>
      <c r="F6114" s="81">
        <v>45442</v>
      </c>
      <c r="G6114" s="37">
        <v>4.9248E-2</v>
      </c>
      <c r="H6114" s="37">
        <v>4.7397000000000002E-2</v>
      </c>
      <c r="I6114" s="37">
        <v>4.5671000000000003E-2</v>
      </c>
      <c r="J6114" s="37">
        <v>4.5592000000000001E-2</v>
      </c>
      <c r="K6114" s="37">
        <v>4.546E-2</v>
      </c>
    </row>
    <row r="6115" spans="3:11" ht="15.75" customHeight="1" x14ac:dyDescent="0.25">
      <c r="C6115" s="40"/>
      <c r="F6115" s="81">
        <v>45443</v>
      </c>
      <c r="G6115" s="37">
        <v>4.8830999999999999E-2</v>
      </c>
      <c r="H6115" s="37">
        <v>4.6941999999999998E-2</v>
      </c>
      <c r="I6115" s="37">
        <v>4.5192999999999997E-2</v>
      </c>
      <c r="J6115" s="37">
        <v>4.5171000000000003E-2</v>
      </c>
      <c r="K6115" s="37">
        <v>4.5083999999999999E-2</v>
      </c>
    </row>
    <row r="6116" spans="3:11" ht="15.75" customHeight="1" x14ac:dyDescent="0.25">
      <c r="C6116" s="40"/>
      <c r="F6116" s="81">
        <v>45446</v>
      </c>
      <c r="G6116" s="37">
        <v>4.8079999999999998E-2</v>
      </c>
      <c r="H6116" s="37">
        <v>4.6080000000000003E-2</v>
      </c>
      <c r="I6116" s="37">
        <v>4.4047999999999997E-2</v>
      </c>
      <c r="J6116" s="37">
        <v>4.3969000000000001E-2</v>
      </c>
      <c r="K6116" s="37">
        <v>4.3883999999999999E-2</v>
      </c>
    </row>
    <row r="6117" spans="3:11" ht="15.75" customHeight="1" x14ac:dyDescent="0.25">
      <c r="C6117" s="40"/>
      <c r="F6117" s="81">
        <v>45447</v>
      </c>
      <c r="G6117" s="37">
        <v>4.7704000000000003E-2</v>
      </c>
      <c r="H6117" s="37">
        <v>4.5534999999999999E-2</v>
      </c>
      <c r="I6117" s="37">
        <v>4.3450000000000003E-2</v>
      </c>
      <c r="J6117" s="37">
        <v>4.3292999999999998E-2</v>
      </c>
      <c r="K6117" s="37">
        <v>4.3258999999999999E-2</v>
      </c>
    </row>
    <row r="6118" spans="3:11" ht="15.75" customHeight="1" x14ac:dyDescent="0.25">
      <c r="C6118" s="40"/>
      <c r="F6118" s="81">
        <v>45448</v>
      </c>
      <c r="G6118" s="37">
        <v>4.7222E-2</v>
      </c>
      <c r="H6118" s="37">
        <v>4.4990000000000002E-2</v>
      </c>
      <c r="I6118" s="37">
        <v>4.2941E-2</v>
      </c>
      <c r="J6118" s="37">
        <v>4.2775000000000001E-2</v>
      </c>
      <c r="K6118" s="37">
        <v>4.2755000000000001E-2</v>
      </c>
    </row>
    <row r="6119" spans="3:11" ht="15.75" customHeight="1" x14ac:dyDescent="0.25">
      <c r="C6119" s="40"/>
      <c r="F6119" s="81">
        <v>45449</v>
      </c>
      <c r="G6119" s="37">
        <v>4.7240000000000004E-2</v>
      </c>
      <c r="H6119" s="37">
        <v>4.5046999999999997E-2</v>
      </c>
      <c r="I6119" s="37">
        <v>4.2992999999999996E-2</v>
      </c>
      <c r="J6119" s="37">
        <v>4.2876999999999998E-2</v>
      </c>
      <c r="K6119" s="37">
        <v>4.2869999999999998E-2</v>
      </c>
    </row>
    <row r="6120" spans="3:11" ht="15.75" customHeight="1" x14ac:dyDescent="0.25">
      <c r="C6120" s="40"/>
      <c r="F6120" s="81">
        <v>45450</v>
      </c>
      <c r="G6120" s="37">
        <v>4.8847000000000002E-2</v>
      </c>
      <c r="H6120" s="37">
        <v>4.6661000000000001E-2</v>
      </c>
      <c r="I6120" s="37">
        <v>4.4589999999999998E-2</v>
      </c>
      <c r="J6120" s="37">
        <v>4.4458999999999999E-2</v>
      </c>
      <c r="K6120" s="37">
        <v>4.3150000000000001E-2</v>
      </c>
    </row>
    <row r="6121" spans="3:11" ht="15.75" customHeight="1" x14ac:dyDescent="0.25">
      <c r="C6121" s="40"/>
      <c r="F6121" s="81">
        <v>45453</v>
      </c>
      <c r="G6121" s="37">
        <v>4.8804E-2</v>
      </c>
      <c r="H6121" s="37">
        <v>4.6719999999999998E-2</v>
      </c>
      <c r="I6121" s="37">
        <v>4.4819999999999999E-2</v>
      </c>
      <c r="J6121" s="37">
        <v>4.4720000000000003E-2</v>
      </c>
      <c r="K6121" s="37">
        <v>4.4670000000000001E-2</v>
      </c>
    </row>
    <row r="6122" spans="3:11" ht="15.75" customHeight="1" x14ac:dyDescent="0.25">
      <c r="C6122" s="40"/>
      <c r="F6122" s="81">
        <v>45454</v>
      </c>
      <c r="G6122" s="37">
        <v>4.8340000000000001E-2</v>
      </c>
      <c r="H6122" s="37">
        <v>4.5939000000000001E-2</v>
      </c>
      <c r="I6122" s="37">
        <v>4.4183E-2</v>
      </c>
      <c r="J6122" s="37">
        <v>4.4090999999999998E-2</v>
      </c>
      <c r="K6122" s="37">
        <v>4.4040000000000003E-2</v>
      </c>
    </row>
    <row r="6123" spans="3:11" ht="15.75" customHeight="1" x14ac:dyDescent="0.25">
      <c r="C6123" s="40"/>
      <c r="F6123" s="81">
        <v>45455</v>
      </c>
      <c r="G6123" s="37">
        <v>4.7517999999999998E-2</v>
      </c>
      <c r="H6123" s="37">
        <v>4.4953E-2</v>
      </c>
      <c r="I6123" s="37">
        <v>4.3160999999999998E-2</v>
      </c>
      <c r="J6123" s="37">
        <v>4.3076000000000003E-2</v>
      </c>
      <c r="K6123" s="37">
        <v>4.3159999999999997E-2</v>
      </c>
    </row>
    <row r="6124" spans="3:11" ht="15.75" customHeight="1" x14ac:dyDescent="0.25">
      <c r="C6124" s="40"/>
      <c r="F6124" s="81">
        <v>45456</v>
      </c>
      <c r="G6124" s="37">
        <v>4.6969000000000004E-2</v>
      </c>
      <c r="H6124" s="37">
        <v>4.4335000000000006E-2</v>
      </c>
      <c r="I6124" s="37">
        <v>4.2439999999999999E-2</v>
      </c>
      <c r="J6124" s="37">
        <v>4.2351E-2</v>
      </c>
      <c r="K6124" s="37">
        <v>4.2442000000000001E-2</v>
      </c>
    </row>
    <row r="6125" spans="3:11" ht="15.75" customHeight="1" x14ac:dyDescent="0.25">
      <c r="C6125" s="40"/>
      <c r="F6125" s="81">
        <v>45457</v>
      </c>
      <c r="G6125" s="37">
        <v>4.7044000000000002E-2</v>
      </c>
      <c r="H6125" s="37">
        <v>4.4391E-2</v>
      </c>
      <c r="I6125" s="37">
        <v>4.2382999999999997E-2</v>
      </c>
      <c r="J6125" s="37">
        <v>4.2166000000000002E-2</v>
      </c>
      <c r="K6125" s="37">
        <v>4.2209000000000003E-2</v>
      </c>
    </row>
    <row r="6126" spans="3:11" ht="15.75" customHeight="1" x14ac:dyDescent="0.25">
      <c r="C6126" s="40"/>
      <c r="F6126" s="81">
        <v>45460</v>
      </c>
      <c r="G6126" s="37">
        <v>4.7655000000000003E-2</v>
      </c>
      <c r="H6126" s="37">
        <v>4.5036000000000007E-2</v>
      </c>
      <c r="I6126" s="37">
        <v>4.3032000000000008E-2</v>
      </c>
      <c r="J6126" s="37">
        <v>4.2785000000000004E-2</v>
      </c>
      <c r="K6126" s="37">
        <v>4.2809E-2</v>
      </c>
    </row>
    <row r="6127" spans="3:11" ht="15.75" customHeight="1" x14ac:dyDescent="0.25">
      <c r="C6127" s="40"/>
      <c r="F6127" s="81">
        <v>45462</v>
      </c>
      <c r="G6127" s="37">
        <v>4.7119999999999995E-2</v>
      </c>
      <c r="H6127" s="37">
        <v>4.4385000000000001E-2</v>
      </c>
      <c r="I6127" s="37">
        <v>4.2431000000000003E-2</v>
      </c>
      <c r="J6127" s="37">
        <v>4.2213000000000001E-2</v>
      </c>
      <c r="K6127" s="37">
        <v>4.2227000000000001E-2</v>
      </c>
    </row>
    <row r="6128" spans="3:11" ht="15.75" customHeight="1" x14ac:dyDescent="0.25">
      <c r="C6128" s="40"/>
      <c r="F6128" s="81">
        <v>45463</v>
      </c>
      <c r="G6128" s="37">
        <v>4.7371999999999997E-2</v>
      </c>
      <c r="H6128" s="37">
        <v>4.4692999999999997E-2</v>
      </c>
      <c r="I6128" s="37">
        <v>4.2746000000000006E-2</v>
      </c>
      <c r="J6128" s="37">
        <v>4.2573E-2</v>
      </c>
      <c r="K6128" s="37">
        <v>4.2594000000000007E-2</v>
      </c>
    </row>
    <row r="6129" spans="3:11" ht="15.75" customHeight="1" x14ac:dyDescent="0.25">
      <c r="C6129" s="40"/>
      <c r="F6129" s="81">
        <v>45464</v>
      </c>
      <c r="G6129" s="37">
        <v>4.7322000000000003E-2</v>
      </c>
      <c r="H6129" s="37">
        <v>4.4658999999999997E-2</v>
      </c>
      <c r="I6129" s="37">
        <v>4.2742000000000002E-2</v>
      </c>
      <c r="J6129" s="37">
        <v>4.2542999999999997E-2</v>
      </c>
      <c r="K6129" s="37">
        <v>4.2554000000000002E-2</v>
      </c>
    </row>
    <row r="6130" spans="3:11" ht="15.75" customHeight="1" x14ac:dyDescent="0.25">
      <c r="C6130" s="40"/>
      <c r="F6130" s="81">
        <v>45467</v>
      </c>
      <c r="G6130" s="37">
        <v>4.7233999999999998E-2</v>
      </c>
      <c r="H6130" s="37">
        <v>4.4516E-2</v>
      </c>
      <c r="I6130" s="37">
        <v>4.2546999999999995E-2</v>
      </c>
      <c r="J6130" s="37">
        <v>4.2335000000000005E-2</v>
      </c>
      <c r="K6130" s="37">
        <v>4.2320999999999998E-2</v>
      </c>
    </row>
    <row r="6131" spans="3:11" ht="15.75" customHeight="1" x14ac:dyDescent="0.25">
      <c r="C6131" s="40"/>
      <c r="F6131" s="81">
        <v>45468</v>
      </c>
      <c r="G6131" s="37">
        <v>4.7424000000000001E-2</v>
      </c>
      <c r="H6131" s="37">
        <v>4.4711999999999995E-2</v>
      </c>
      <c r="I6131" s="37">
        <v>4.2756999999999996E-2</v>
      </c>
      <c r="J6131" s="37">
        <v>4.2514000000000003E-2</v>
      </c>
      <c r="K6131" s="37">
        <v>4.2476000000000007E-2</v>
      </c>
    </row>
    <row r="6132" spans="3:11" ht="15.75" customHeight="1" x14ac:dyDescent="0.25">
      <c r="C6132" s="40"/>
      <c r="F6132" s="81">
        <v>45469</v>
      </c>
      <c r="G6132" s="37">
        <v>4.7472000000000007E-2</v>
      </c>
      <c r="H6132" s="37">
        <v>4.5277000000000005E-2</v>
      </c>
      <c r="I6132" s="37">
        <v>4.3428000000000008E-2</v>
      </c>
      <c r="J6132" s="37">
        <v>4.3292999999999998E-2</v>
      </c>
      <c r="K6132" s="37">
        <v>4.3293999999999999E-2</v>
      </c>
    </row>
    <row r="6133" spans="3:11" ht="15.75" customHeight="1" x14ac:dyDescent="0.25">
      <c r="C6133" s="40"/>
      <c r="F6133" s="81">
        <v>45470</v>
      </c>
      <c r="G6133" s="37">
        <v>4.7119999999999995E-2</v>
      </c>
      <c r="H6133" s="37">
        <v>4.4907000000000002E-2</v>
      </c>
      <c r="I6133" s="37">
        <v>4.2972999999999997E-2</v>
      </c>
      <c r="J6133" s="37">
        <v>4.2849000000000005E-2</v>
      </c>
      <c r="K6133" s="37">
        <v>4.2864000000000006E-2</v>
      </c>
    </row>
    <row r="6134" spans="3:11" ht="15.75" customHeight="1" x14ac:dyDescent="0.25">
      <c r="C6134" s="40"/>
      <c r="F6134" s="81">
        <v>45471</v>
      </c>
      <c r="G6134" s="37">
        <v>4.7410000000000001E-2</v>
      </c>
      <c r="H6134" s="37">
        <v>4.5358000000000002E-2</v>
      </c>
      <c r="I6134" s="37">
        <v>4.3605999999999999E-2</v>
      </c>
      <c r="J6134" s="37">
        <v>4.3545999999999994E-2</v>
      </c>
      <c r="K6134" s="37">
        <v>4.3803000000000002E-2</v>
      </c>
    </row>
    <row r="6135" spans="3:11" ht="15.75" customHeight="1" x14ac:dyDescent="0.25">
      <c r="C6135" s="40"/>
      <c r="F6135" s="81">
        <v>45474</v>
      </c>
      <c r="G6135" s="37">
        <v>4.7556000000000001E-2</v>
      </c>
      <c r="H6135" s="37">
        <v>4.5755999999999998E-2</v>
      </c>
      <c r="I6135" s="37">
        <v>4.4260000000000001E-2</v>
      </c>
      <c r="J6135" s="37">
        <v>4.4335000000000006E-2</v>
      </c>
      <c r="K6135" s="37">
        <v>4.4613E-2</v>
      </c>
    </row>
    <row r="6136" spans="3:11" ht="15.75" customHeight="1" x14ac:dyDescent="0.25">
      <c r="C6136" s="40"/>
      <c r="F6136" s="81">
        <v>45475</v>
      </c>
      <c r="G6136" s="37">
        <v>4.7412000000000003E-2</v>
      </c>
      <c r="H6136" s="37">
        <v>4.5526999999999998E-2</v>
      </c>
      <c r="I6136" s="37">
        <v>4.3941999999999995E-2</v>
      </c>
      <c r="J6136" s="37">
        <v>4.3993000000000004E-2</v>
      </c>
      <c r="K6136" s="37">
        <v>4.4315999999999994E-2</v>
      </c>
    </row>
    <row r="6137" spans="3:11" ht="15.75" customHeight="1" x14ac:dyDescent="0.25">
      <c r="C6137" s="40"/>
      <c r="F6137" s="81">
        <v>45477</v>
      </c>
      <c r="G6137" s="37">
        <v>4.7058999999999997E-2</v>
      </c>
      <c r="H6137" s="37">
        <v>4.4896000000000005E-2</v>
      </c>
      <c r="I6137" s="37">
        <v>4.3236999999999998E-2</v>
      </c>
      <c r="J6137" s="37">
        <v>4.3231000000000006E-2</v>
      </c>
      <c r="K6137" s="37">
        <v>4.3587000000000001E-2</v>
      </c>
    </row>
    <row r="6138" spans="3:11" ht="15.75" customHeight="1" x14ac:dyDescent="0.25">
      <c r="C6138" s="40"/>
      <c r="F6138" s="81">
        <v>45478</v>
      </c>
      <c r="G6138" s="37">
        <v>4.6013999999999999E-2</v>
      </c>
      <c r="H6138" s="37">
        <v>4.3920000000000008E-2</v>
      </c>
      <c r="I6138" s="37">
        <v>4.2234000000000001E-2</v>
      </c>
      <c r="J6138" s="37">
        <v>4.2264000000000003E-2</v>
      </c>
      <c r="K6138" s="37">
        <v>4.2744999999999998E-2</v>
      </c>
    </row>
    <row r="6139" spans="3:11" ht="15.75" customHeight="1" x14ac:dyDescent="0.25">
      <c r="C6139" s="40"/>
      <c r="F6139" s="81">
        <v>45481</v>
      </c>
      <c r="G6139" s="37">
        <v>4.6285E-2</v>
      </c>
      <c r="H6139" s="37">
        <v>4.4145999999999998E-2</v>
      </c>
      <c r="I6139" s="37">
        <v>4.2391999999999999E-2</v>
      </c>
      <c r="J6139" s="37">
        <v>4.2368000000000003E-2</v>
      </c>
      <c r="K6139" s="37">
        <v>4.2783000000000002E-2</v>
      </c>
    </row>
    <row r="6140" spans="3:11" ht="15.75" customHeight="1" x14ac:dyDescent="0.25">
      <c r="C6140" s="40"/>
      <c r="F6140" s="81">
        <v>45482</v>
      </c>
      <c r="G6140" s="37">
        <v>4.6264E-2</v>
      </c>
      <c r="H6140" s="37">
        <v>4.4058E-2</v>
      </c>
      <c r="I6140" s="37">
        <v>4.2426999999999999E-2</v>
      </c>
      <c r="J6140" s="37">
        <v>4.2498000000000001E-2</v>
      </c>
      <c r="K6140" s="37">
        <v>4.2958999999999997E-2</v>
      </c>
    </row>
    <row r="6141" spans="3:11" ht="15.75" customHeight="1" x14ac:dyDescent="0.25">
      <c r="C6141" s="40"/>
      <c r="F6141" s="81">
        <v>45483</v>
      </c>
      <c r="G6141" s="37">
        <v>4.6199999999999998E-2</v>
      </c>
      <c r="H6141" s="37">
        <v>4.3861999999999998E-2</v>
      </c>
      <c r="I6141" s="37">
        <v>4.2374000000000002E-2</v>
      </c>
      <c r="J6141" s="37">
        <v>4.2419999999999999E-2</v>
      </c>
      <c r="K6141" s="37">
        <v>4.2840999999999997E-2</v>
      </c>
    </row>
    <row r="6142" spans="3:11" ht="15.75" customHeight="1" x14ac:dyDescent="0.25">
      <c r="C6142" s="40"/>
      <c r="F6142" s="81">
        <v>45484</v>
      </c>
      <c r="G6142" s="37">
        <v>4.5130000000000003E-2</v>
      </c>
      <c r="H6142" s="37">
        <v>4.2825000000000002E-2</v>
      </c>
      <c r="I6142" s="37">
        <v>4.1425999999999998E-2</v>
      </c>
      <c r="J6142" s="37">
        <v>4.156E-2</v>
      </c>
      <c r="K6142" s="37">
        <v>4.2101E-2</v>
      </c>
    </row>
    <row r="6143" spans="3:11" ht="15.75" customHeight="1" x14ac:dyDescent="0.25">
      <c r="C6143" s="40"/>
      <c r="F6143" s="81">
        <v>45485</v>
      </c>
      <c r="G6143" s="37">
        <v>4.4534999999999998E-2</v>
      </c>
      <c r="H6143" s="37">
        <v>4.2265999999999998E-2</v>
      </c>
      <c r="I6143" s="37">
        <v>4.1037999999999998E-2</v>
      </c>
      <c r="J6143" s="37">
        <v>4.1246999999999999E-2</v>
      </c>
      <c r="K6143" s="37">
        <v>4.1828999999999998E-2</v>
      </c>
    </row>
    <row r="6144" spans="3:11" ht="15.75" customHeight="1" x14ac:dyDescent="0.25">
      <c r="C6144" s="40"/>
      <c r="F6144" s="81">
        <v>45488</v>
      </c>
      <c r="G6144" s="37">
        <v>4.4574999999999997E-2</v>
      </c>
      <c r="H6144" s="37">
        <v>4.2347999999999997E-2</v>
      </c>
      <c r="I6144" s="37">
        <v>4.1317E-2</v>
      </c>
      <c r="J6144" s="37">
        <v>4.1635999999999999E-2</v>
      </c>
      <c r="K6144" s="37">
        <v>4.2293999999999998E-2</v>
      </c>
    </row>
    <row r="6145" spans="3:11" ht="15.75" customHeight="1" x14ac:dyDescent="0.25">
      <c r="C6145" s="40"/>
      <c r="F6145" s="81">
        <v>45489</v>
      </c>
      <c r="G6145" s="37">
        <v>4.4172000000000003E-2</v>
      </c>
      <c r="H6145" s="37">
        <v>4.1926999999999999E-2</v>
      </c>
      <c r="I6145" s="37">
        <v>4.0738000000000003E-2</v>
      </c>
      <c r="J6145" s="37">
        <v>4.0960000000000003E-2</v>
      </c>
      <c r="K6145" s="37">
        <v>4.1576000000000002E-2</v>
      </c>
    </row>
    <row r="6146" spans="3:11" ht="15.75" customHeight="1" x14ac:dyDescent="0.25">
      <c r="C6146" s="40"/>
      <c r="F6146" s="81">
        <v>45490</v>
      </c>
      <c r="G6146" s="37">
        <v>4.4379000000000002E-2</v>
      </c>
      <c r="H6146" s="37">
        <v>4.2008999999999998E-2</v>
      </c>
      <c r="I6146" s="37">
        <v>4.0772000000000003E-2</v>
      </c>
      <c r="J6146" s="37">
        <v>4.0959000000000002E-2</v>
      </c>
      <c r="K6146" s="37">
        <v>4.1576000000000002E-2</v>
      </c>
    </row>
    <row r="6147" spans="3:11" ht="15.75" customHeight="1" x14ac:dyDescent="0.25">
      <c r="C6147" s="40"/>
      <c r="F6147" s="81">
        <v>45491</v>
      </c>
      <c r="G6147" s="37">
        <v>4.4713999999999997E-2</v>
      </c>
      <c r="H6147" s="37">
        <v>4.2426999999999999E-2</v>
      </c>
      <c r="I6147" s="37">
        <v>4.1191999999999999E-2</v>
      </c>
      <c r="J6147" s="37">
        <v>4.1399999999999999E-2</v>
      </c>
      <c r="K6147" s="37">
        <v>4.2021000000000003E-2</v>
      </c>
    </row>
    <row r="6148" spans="3:11" ht="15.75" customHeight="1" x14ac:dyDescent="0.25">
      <c r="C6148" s="40"/>
      <c r="F6148" s="81">
        <v>45492</v>
      </c>
      <c r="G6148" s="37">
        <v>4.5109000000000003E-2</v>
      </c>
      <c r="H6148" s="37">
        <v>4.2873000000000001E-2</v>
      </c>
      <c r="I6148" s="37">
        <v>4.1665000000000001E-2</v>
      </c>
      <c r="J6148" s="37">
        <v>4.1816000000000006E-2</v>
      </c>
      <c r="K6148" s="37">
        <v>4.2389000000000003E-2</v>
      </c>
    </row>
    <row r="6149" spans="3:11" ht="15.75" customHeight="1" x14ac:dyDescent="0.25">
      <c r="C6149" s="40"/>
      <c r="F6149" s="81">
        <v>45495</v>
      </c>
      <c r="G6149" s="37">
        <v>4.5170000000000002E-2</v>
      </c>
      <c r="H6149" s="37">
        <v>4.2927999999999994E-2</v>
      </c>
      <c r="I6149" s="37">
        <v>4.1734999999999994E-2</v>
      </c>
      <c r="J6149" s="37">
        <v>4.1946000000000004E-2</v>
      </c>
      <c r="K6149" s="37">
        <v>4.2525000000000007E-2</v>
      </c>
    </row>
    <row r="6150" spans="3:11" ht="15.75" customHeight="1" x14ac:dyDescent="0.25">
      <c r="C6150" s="40"/>
      <c r="F6150" s="81">
        <v>45496</v>
      </c>
      <c r="G6150" s="37">
        <v>4.4913000000000002E-2</v>
      </c>
      <c r="H6150" s="37">
        <v>4.2729999999999997E-2</v>
      </c>
      <c r="I6150" s="37">
        <v>4.1627999999999998E-2</v>
      </c>
      <c r="J6150" s="37">
        <v>4.1867000000000001E-2</v>
      </c>
      <c r="K6150" s="37">
        <v>4.2506000000000002E-2</v>
      </c>
    </row>
    <row r="6151" spans="3:11" ht="15.75" customHeight="1" x14ac:dyDescent="0.25">
      <c r="C6151" s="40"/>
      <c r="F6151" s="81">
        <v>45497</v>
      </c>
      <c r="G6151" s="37">
        <v>4.4306999999999999E-2</v>
      </c>
      <c r="H6151" s="37">
        <v>4.2587E-2</v>
      </c>
      <c r="I6151" s="37">
        <v>4.1716000000000003E-2</v>
      </c>
      <c r="J6151" s="37">
        <v>4.2102000000000001E-2</v>
      </c>
      <c r="K6151" s="37">
        <v>4.2838000000000001E-2</v>
      </c>
    </row>
    <row r="6152" spans="3:11" ht="15.75" customHeight="1" x14ac:dyDescent="0.25">
      <c r="C6152" s="40"/>
      <c r="F6152" s="81">
        <v>45498</v>
      </c>
      <c r="G6152" s="37">
        <v>4.4306999999999999E-2</v>
      </c>
      <c r="H6152" s="37">
        <v>4.2473000000000004E-2</v>
      </c>
      <c r="I6152" s="37">
        <v>4.1308999999999998E-2</v>
      </c>
      <c r="J6152" s="37">
        <v>4.1683999999999999E-2</v>
      </c>
      <c r="K6152" s="37">
        <v>4.2407000000000007E-2</v>
      </c>
    </row>
    <row r="6153" spans="3:11" ht="15.75" customHeight="1" x14ac:dyDescent="0.25">
      <c r="C6153" s="40"/>
      <c r="F6153" s="81">
        <v>45499</v>
      </c>
      <c r="G6153" s="37">
        <v>4.3853000000000003E-2</v>
      </c>
      <c r="H6153" s="37">
        <v>4.2015999999999998E-2</v>
      </c>
      <c r="I6153" s="37">
        <v>4.0749000000000007E-2</v>
      </c>
      <c r="J6153" s="37">
        <v>4.1172000000000007E-2</v>
      </c>
      <c r="K6153" s="37">
        <v>4.1939000000000004E-2</v>
      </c>
    </row>
    <row r="6154" spans="3:11" ht="15.75" customHeight="1" x14ac:dyDescent="0.25">
      <c r="C6154" s="40"/>
      <c r="F6154" s="81">
        <v>45502</v>
      </c>
      <c r="G6154" s="37">
        <v>4.3997000000000001E-2</v>
      </c>
      <c r="H6154" s="37">
        <v>4.2099000000000004E-2</v>
      </c>
      <c r="I6154" s="37">
        <v>4.0749000000000007E-2</v>
      </c>
      <c r="J6154" s="37">
        <v>4.1017000000000005E-2</v>
      </c>
      <c r="K6154" s="37">
        <v>4.1744000000000003E-2</v>
      </c>
    </row>
    <row r="6155" spans="3:11" ht="15.75" customHeight="1" x14ac:dyDescent="0.25">
      <c r="C6155" s="40"/>
      <c r="F6155" s="81">
        <v>45503</v>
      </c>
      <c r="G6155" s="37">
        <v>4.3585000000000006E-2</v>
      </c>
      <c r="H6155" s="37">
        <v>4.1702000000000003E-2</v>
      </c>
      <c r="I6155" s="37">
        <v>4.0330999999999999E-2</v>
      </c>
      <c r="J6155" s="37">
        <v>4.0628999999999998E-2</v>
      </c>
      <c r="K6155" s="37">
        <v>4.1394E-2</v>
      </c>
    </row>
    <row r="6156" spans="3:11" ht="15.75" customHeight="1" x14ac:dyDescent="0.25">
      <c r="C6156" s="40"/>
      <c r="F6156" s="81">
        <v>45504</v>
      </c>
      <c r="G6156" s="37">
        <v>4.2575000000000002E-2</v>
      </c>
      <c r="H6156" s="37">
        <v>4.0570000000000002E-2</v>
      </c>
      <c r="I6156" s="37">
        <v>3.9132E-2</v>
      </c>
      <c r="J6156" s="37">
        <v>3.9446000000000002E-2</v>
      </c>
      <c r="K6156" s="37">
        <v>4.0296000000000005E-2</v>
      </c>
    </row>
    <row r="6157" spans="3:11" ht="15.75" customHeight="1" x14ac:dyDescent="0.25">
      <c r="C6157" s="40"/>
      <c r="F6157" s="81">
        <v>45505</v>
      </c>
      <c r="G6157" s="37">
        <v>4.1482000000000005E-2</v>
      </c>
      <c r="H6157" s="37">
        <v>3.9581999999999999E-2</v>
      </c>
      <c r="I6157" s="37">
        <v>3.8335000000000001E-2</v>
      </c>
      <c r="J6157" s="37">
        <v>3.8806E-2</v>
      </c>
      <c r="K6157" s="37">
        <v>3.9760000000000004E-2</v>
      </c>
    </row>
    <row r="6158" spans="3:11" ht="15.75" customHeight="1" x14ac:dyDescent="0.25">
      <c r="C6158" s="40"/>
      <c r="F6158" s="81">
        <v>45506</v>
      </c>
      <c r="G6158" s="37">
        <v>3.8797999999999999E-2</v>
      </c>
      <c r="H6158" s="37">
        <v>3.7072000000000001E-2</v>
      </c>
      <c r="I6158" s="37">
        <v>3.6166000000000004E-2</v>
      </c>
      <c r="J6158" s="37">
        <v>3.6700000000000003E-2</v>
      </c>
      <c r="K6158" s="37">
        <v>3.7904E-2</v>
      </c>
    </row>
    <row r="6159" spans="3:11" ht="15.75" customHeight="1" x14ac:dyDescent="0.25">
      <c r="C6159" s="40"/>
      <c r="F6159" s="81">
        <v>45509</v>
      </c>
      <c r="G6159" s="37">
        <v>3.9201E-2</v>
      </c>
      <c r="H6159" s="37">
        <v>3.7457999999999998E-2</v>
      </c>
      <c r="I6159" s="37">
        <v>3.6421000000000002E-2</v>
      </c>
      <c r="J6159" s="37">
        <v>3.6849E-2</v>
      </c>
      <c r="K6159" s="37">
        <v>3.7884000000000001E-2</v>
      </c>
    </row>
    <row r="6160" spans="3:11" ht="15.75" customHeight="1" x14ac:dyDescent="0.25">
      <c r="C6160" s="40"/>
      <c r="F6160" s="81">
        <v>45510</v>
      </c>
      <c r="G6160" s="37">
        <v>3.9751000000000002E-2</v>
      </c>
      <c r="H6160" s="37">
        <v>3.8182000000000001E-2</v>
      </c>
      <c r="I6160" s="37">
        <v>3.7311999999999998E-2</v>
      </c>
      <c r="J6160" s="37">
        <v>3.7834E-2</v>
      </c>
      <c r="K6160" s="37">
        <v>3.8919000000000002E-2</v>
      </c>
    </row>
    <row r="6161" spans="3:11" ht="15.75" customHeight="1" x14ac:dyDescent="0.25">
      <c r="C6161" s="40"/>
      <c r="F6161" s="81">
        <v>45511</v>
      </c>
      <c r="G6161" s="37">
        <v>3.9621000000000003E-2</v>
      </c>
      <c r="H6161" s="37">
        <v>3.7973E-2</v>
      </c>
      <c r="I6161" s="37">
        <v>3.7621000000000002E-2</v>
      </c>
      <c r="J6161" s="37">
        <v>3.8239000000000002E-2</v>
      </c>
      <c r="K6161" s="37">
        <v>3.9431000000000001E-2</v>
      </c>
    </row>
    <row r="6162" spans="3:11" ht="15.75" customHeight="1" x14ac:dyDescent="0.25">
      <c r="C6162" s="40"/>
      <c r="F6162" s="81">
        <v>45512</v>
      </c>
      <c r="G6162" s="37">
        <v>4.0380000000000006E-2</v>
      </c>
      <c r="H6162" s="37">
        <v>3.8753000000000003E-2</v>
      </c>
      <c r="I6162" s="37">
        <v>3.8275999999999998E-2</v>
      </c>
      <c r="J6162" s="37">
        <v>3.8799E-2</v>
      </c>
      <c r="K6162" s="37">
        <v>3.9877000000000003E-2</v>
      </c>
    </row>
    <row r="6163" spans="3:11" ht="15.75" customHeight="1" x14ac:dyDescent="0.25">
      <c r="C6163" s="40"/>
      <c r="F6163" s="81">
        <v>45513</v>
      </c>
      <c r="G6163" s="37">
        <v>4.0510000000000004E-2</v>
      </c>
      <c r="H6163" s="37">
        <v>3.8725000000000002E-2</v>
      </c>
      <c r="I6163" s="37">
        <v>3.7926000000000001E-2</v>
      </c>
      <c r="J6163" s="37">
        <v>3.8387000000000004E-2</v>
      </c>
      <c r="K6163" s="37">
        <v>3.9398000000000002E-2</v>
      </c>
    </row>
    <row r="6164" spans="3:11" ht="15.75" customHeight="1" x14ac:dyDescent="0.25">
      <c r="C6164" s="40"/>
      <c r="F6164" s="81">
        <v>45516</v>
      </c>
      <c r="G6164" s="37">
        <v>4.0173E-2</v>
      </c>
      <c r="H6164" s="37">
        <v>3.8279000000000001E-2</v>
      </c>
      <c r="I6164" s="37">
        <v>3.7457999999999998E-2</v>
      </c>
      <c r="J6164" s="37">
        <v>3.7901999999999998E-2</v>
      </c>
      <c r="K6164" s="37">
        <v>3.9035E-2</v>
      </c>
    </row>
    <row r="6165" spans="3:11" ht="15.75" customHeight="1" x14ac:dyDescent="0.25">
      <c r="C6165" s="40"/>
      <c r="F6165" s="81">
        <v>45517</v>
      </c>
      <c r="G6165" s="37">
        <v>3.9294000000000003E-2</v>
      </c>
      <c r="H6165" s="37">
        <v>3.7499999999999999E-2</v>
      </c>
      <c r="I6165" s="37">
        <v>3.6714999999999998E-2</v>
      </c>
      <c r="J6165" s="37">
        <v>3.7241000000000003E-2</v>
      </c>
      <c r="K6165" s="37">
        <v>3.8428000000000004E-2</v>
      </c>
    </row>
    <row r="6166" spans="3:11" ht="15.75" customHeight="1" x14ac:dyDescent="0.25">
      <c r="C6166" s="40"/>
      <c r="F6166" s="81">
        <v>45518</v>
      </c>
      <c r="G6166" s="37">
        <v>3.9558000000000003E-2</v>
      </c>
      <c r="H6166" s="37">
        <v>3.7638999999999999E-2</v>
      </c>
      <c r="I6166" s="37">
        <v>3.6798999999999998E-2</v>
      </c>
      <c r="J6166" s="37">
        <v>3.7265E-2</v>
      </c>
      <c r="K6166" s="37">
        <v>3.8351999999999997E-2</v>
      </c>
    </row>
    <row r="6167" spans="3:11" ht="15.75" customHeight="1" x14ac:dyDescent="0.25">
      <c r="C6167" s="40"/>
      <c r="F6167" s="81">
        <v>45519</v>
      </c>
      <c r="G6167" s="37">
        <v>4.0929E-2</v>
      </c>
      <c r="H6167" s="37">
        <v>3.8976999999999998E-2</v>
      </c>
      <c r="I6167" s="37">
        <v>3.7886999999999997E-2</v>
      </c>
      <c r="J6167" s="37">
        <v>3.823E-2</v>
      </c>
      <c r="K6167" s="37">
        <v>3.9130999999999999E-2</v>
      </c>
    </row>
    <row r="6168" spans="3:11" ht="15.75" customHeight="1" x14ac:dyDescent="0.25">
      <c r="C6168" s="40"/>
      <c r="F6168" s="81">
        <v>45520</v>
      </c>
      <c r="G6168" s="37">
        <v>4.0580999999999999E-2</v>
      </c>
      <c r="H6168" s="37">
        <v>3.8643999999999998E-2</v>
      </c>
      <c r="I6168" s="37">
        <v>3.7622999999999997E-2</v>
      </c>
      <c r="J6168" s="37">
        <v>3.8022E-2</v>
      </c>
      <c r="K6168" s="37">
        <v>3.8883000000000001E-2</v>
      </c>
    </row>
    <row r="6169" spans="3:11" ht="15.75" customHeight="1" x14ac:dyDescent="0.25">
      <c r="C6169" s="40"/>
      <c r="F6169" s="81">
        <v>45523</v>
      </c>
      <c r="G6169" s="37">
        <v>4.0660000000000002E-2</v>
      </c>
      <c r="H6169" s="37">
        <v>3.8643999999999998E-2</v>
      </c>
      <c r="I6169" s="37">
        <v>3.7568999999999998E-2</v>
      </c>
      <c r="J6169" s="37">
        <v>3.7867999999999999E-2</v>
      </c>
      <c r="K6169" s="37">
        <v>3.8711000000000002E-2</v>
      </c>
    </row>
    <row r="6170" spans="3:11" ht="15.75" customHeight="1" x14ac:dyDescent="0.25">
      <c r="C6170" s="40"/>
      <c r="F6170" s="81">
        <v>45524</v>
      </c>
      <c r="G6170" s="37">
        <v>3.9836000000000003E-2</v>
      </c>
      <c r="H6170" s="37">
        <v>3.7888999999999999E-2</v>
      </c>
      <c r="I6170" s="37">
        <v>3.6874999999999998E-2</v>
      </c>
      <c r="J6170" s="37">
        <v>3.7229999999999999E-2</v>
      </c>
      <c r="K6170" s="37">
        <v>3.8067000000000004E-2</v>
      </c>
    </row>
    <row r="6171" spans="3:11" ht="15.75" customHeight="1" x14ac:dyDescent="0.25">
      <c r="C6171" s="40"/>
      <c r="F6171" s="81">
        <v>45525</v>
      </c>
      <c r="G6171" s="37">
        <v>3.9305E-2</v>
      </c>
      <c r="H6171" s="37">
        <v>3.7414000000000003E-2</v>
      </c>
      <c r="I6171" s="37">
        <v>3.6562000000000004E-2</v>
      </c>
      <c r="J6171" s="37">
        <v>3.7025999999999996E-2</v>
      </c>
      <c r="K6171" s="37">
        <v>3.8010000000000002E-2</v>
      </c>
    </row>
    <row r="6172" spans="3:11" ht="15.75" customHeight="1" x14ac:dyDescent="0.25">
      <c r="C6172" s="40"/>
      <c r="F6172" s="81">
        <v>45526</v>
      </c>
      <c r="G6172" s="37">
        <v>4.0035000000000001E-2</v>
      </c>
      <c r="H6172" s="37">
        <v>3.8085000000000001E-2</v>
      </c>
      <c r="I6172" s="37">
        <v>3.7166000000000005E-2</v>
      </c>
      <c r="J6172" s="37">
        <v>3.7634000000000001E-2</v>
      </c>
      <c r="K6172" s="37">
        <v>3.8521E-2</v>
      </c>
    </row>
    <row r="6173" spans="3:11" ht="15.75" customHeight="1" x14ac:dyDescent="0.25">
      <c r="C6173" s="40"/>
      <c r="F6173" s="81">
        <v>45527</v>
      </c>
      <c r="G6173" s="37">
        <v>3.9069000000000007E-2</v>
      </c>
      <c r="H6173" s="37">
        <v>3.7187999999999999E-2</v>
      </c>
      <c r="I6173" s="37">
        <v>3.6399000000000001E-2</v>
      </c>
      <c r="J6173" s="37">
        <v>3.6943999999999998E-2</v>
      </c>
      <c r="K6173" s="37">
        <v>3.7933000000000001E-2</v>
      </c>
    </row>
    <row r="6174" spans="3:11" ht="15.75" customHeight="1" x14ac:dyDescent="0.25">
      <c r="C6174" s="40"/>
      <c r="F6174" s="81">
        <v>45530</v>
      </c>
      <c r="G6174" s="37">
        <v>3.9357999999999997E-2</v>
      </c>
      <c r="H6174" s="37">
        <v>3.7468000000000001E-2</v>
      </c>
      <c r="I6174" s="37">
        <v>3.6657000000000002E-2</v>
      </c>
      <c r="J6174" s="37">
        <v>3.7221000000000004E-2</v>
      </c>
      <c r="K6174" s="37">
        <v>3.8159999999999999E-2</v>
      </c>
    </row>
    <row r="6175" spans="3:11" ht="15.75" customHeight="1" x14ac:dyDescent="0.25">
      <c r="C6175" s="40"/>
      <c r="F6175" s="81">
        <v>45531</v>
      </c>
      <c r="G6175" s="37">
        <v>3.8991999999999999E-2</v>
      </c>
      <c r="H6175" s="37">
        <v>3.7130999999999997E-2</v>
      </c>
      <c r="I6175" s="37">
        <v>3.6482000000000001E-2</v>
      </c>
      <c r="J6175" s="37">
        <v>3.7220000000000003E-2</v>
      </c>
      <c r="K6175" s="37">
        <v>3.8216E-2</v>
      </c>
    </row>
    <row r="6176" spans="3:11" ht="15.75" customHeight="1" x14ac:dyDescent="0.25">
      <c r="C6176" s="40"/>
      <c r="F6176" s="81">
        <v>45532</v>
      </c>
      <c r="G6176" s="37">
        <v>3.8650000000000004E-2</v>
      </c>
      <c r="H6176" s="37">
        <v>3.7270999999999999E-2</v>
      </c>
      <c r="I6176" s="37">
        <v>3.6653000000000005E-2</v>
      </c>
      <c r="J6176" s="37">
        <v>3.7320000000000006E-2</v>
      </c>
      <c r="K6176" s="37">
        <v>3.8349000000000001E-2</v>
      </c>
    </row>
    <row r="6177" spans="3:11" ht="15.75" customHeight="1" x14ac:dyDescent="0.25">
      <c r="C6177" s="40"/>
      <c r="F6177" s="81">
        <v>45533</v>
      </c>
      <c r="G6177" s="37">
        <v>3.8939000000000001E-2</v>
      </c>
      <c r="H6177" s="37">
        <v>3.7523000000000001E-2</v>
      </c>
      <c r="I6177" s="37">
        <v>3.6664000000000002E-2</v>
      </c>
      <c r="J6177" s="37">
        <v>3.7574000000000003E-2</v>
      </c>
      <c r="K6177" s="37">
        <v>3.8615000000000003E-2</v>
      </c>
    </row>
    <row r="6178" spans="3:11" ht="15.75" customHeight="1" x14ac:dyDescent="0.25">
      <c r="C6178" s="40"/>
      <c r="F6178" s="81">
        <v>45534</v>
      </c>
      <c r="G6178" s="37">
        <v>3.9247999999999998E-2</v>
      </c>
      <c r="H6178" s="37">
        <v>3.7861000000000006E-2</v>
      </c>
      <c r="I6178" s="37">
        <v>3.7130999999999997E-2</v>
      </c>
      <c r="J6178" s="37">
        <v>3.8090000000000006E-2</v>
      </c>
      <c r="K6178" s="37">
        <v>3.9111E-2</v>
      </c>
    </row>
    <row r="6179" spans="3:11" ht="15.75" customHeight="1" x14ac:dyDescent="0.25">
      <c r="C6179" s="40"/>
      <c r="F6179" s="81">
        <v>45537</v>
      </c>
      <c r="G6179" s="37">
        <v>3.9164999999999998E-2</v>
      </c>
      <c r="H6179" s="37">
        <v>3.7776999999999998E-2</v>
      </c>
      <c r="I6179" s="37">
        <v>3.7027000000000004E-2</v>
      </c>
      <c r="J6179" s="37">
        <v>3.7987E-2</v>
      </c>
      <c r="K6179" s="37">
        <v>3.9033999999999999E-2</v>
      </c>
    </row>
    <row r="6180" spans="3:11" ht="15.75" customHeight="1" x14ac:dyDescent="0.25">
      <c r="C6180" s="40"/>
      <c r="F6180" s="81">
        <v>45538</v>
      </c>
      <c r="G6180" s="37">
        <v>3.8631000000000006E-2</v>
      </c>
      <c r="H6180" s="37">
        <v>3.7268000000000003E-2</v>
      </c>
      <c r="I6180" s="37">
        <v>3.6387000000000003E-2</v>
      </c>
      <c r="J6180" s="37">
        <v>3.7242999999999998E-2</v>
      </c>
      <c r="K6180" s="37">
        <v>3.8310000000000004E-2</v>
      </c>
    </row>
    <row r="6181" spans="3:11" ht="15.75" customHeight="1" x14ac:dyDescent="0.25">
      <c r="C6181" s="40"/>
      <c r="F6181" s="81">
        <v>45539</v>
      </c>
      <c r="G6181" s="37">
        <v>3.7538999999999996E-2</v>
      </c>
      <c r="H6181" s="37">
        <v>3.6252E-2</v>
      </c>
      <c r="I6181" s="37">
        <v>3.5491000000000002E-2</v>
      </c>
      <c r="J6181" s="37">
        <v>3.6427000000000001E-2</v>
      </c>
      <c r="K6181" s="37">
        <v>3.7552000000000002E-2</v>
      </c>
    </row>
    <row r="6182" spans="3:11" ht="15.75" customHeight="1" x14ac:dyDescent="0.25">
      <c r="C6182" s="40"/>
      <c r="F6182" s="81">
        <v>45540</v>
      </c>
      <c r="G6182" s="37">
        <v>3.7435000000000003E-2</v>
      </c>
      <c r="H6182" s="37">
        <v>3.6081000000000002E-2</v>
      </c>
      <c r="I6182" s="37">
        <v>3.5369999999999999E-2</v>
      </c>
      <c r="J6182" s="37">
        <v>3.6248000000000002E-2</v>
      </c>
      <c r="K6182" s="37">
        <v>3.7269000000000004E-2</v>
      </c>
    </row>
    <row r="6183" spans="3:11" ht="15.75" customHeight="1" x14ac:dyDescent="0.25">
      <c r="C6183" s="40"/>
      <c r="F6183" s="81">
        <v>45541</v>
      </c>
      <c r="G6183" s="37">
        <v>3.6503000000000001E-2</v>
      </c>
      <c r="H6183" s="37">
        <v>3.5286999999999999E-2</v>
      </c>
      <c r="I6183" s="37">
        <v>3.4921000000000001E-2</v>
      </c>
      <c r="J6183" s="37">
        <v>3.5916000000000003E-2</v>
      </c>
      <c r="K6183" s="37">
        <v>3.7136000000000002E-2</v>
      </c>
    </row>
    <row r="6184" spans="3:11" ht="15.75" customHeight="1" x14ac:dyDescent="0.25">
      <c r="C6184" s="40"/>
      <c r="F6184" s="81">
        <v>45544</v>
      </c>
      <c r="G6184" s="37">
        <v>3.6687999999999998E-2</v>
      </c>
      <c r="H6184" s="37">
        <v>3.5341000000000004E-2</v>
      </c>
      <c r="I6184" s="37">
        <v>3.4868000000000003E-2</v>
      </c>
      <c r="J6184" s="37">
        <v>3.5813999999999999E-2</v>
      </c>
      <c r="K6184" s="37">
        <v>3.7004000000000002E-2</v>
      </c>
    </row>
    <row r="6185" spans="3:11" ht="15.75" customHeight="1" x14ac:dyDescent="0.25">
      <c r="C6185" s="40"/>
      <c r="F6185" s="81">
        <v>45545</v>
      </c>
      <c r="G6185" s="37">
        <v>3.5941000000000001E-2</v>
      </c>
      <c r="H6185" s="37">
        <v>3.4577999999999998E-2</v>
      </c>
      <c r="I6185" s="37">
        <v>3.4231999999999999E-2</v>
      </c>
      <c r="J6185" s="37">
        <v>3.5206000000000001E-2</v>
      </c>
      <c r="K6185" s="37">
        <v>3.6423000000000004E-2</v>
      </c>
    </row>
    <row r="6186" spans="3:11" ht="15.75" customHeight="1" x14ac:dyDescent="0.25">
      <c r="C6186" s="40"/>
      <c r="F6186" s="81">
        <v>45546</v>
      </c>
      <c r="G6186" s="37">
        <v>3.6414999999999996E-2</v>
      </c>
      <c r="H6186" s="37">
        <v>3.4606999999999999E-2</v>
      </c>
      <c r="I6186" s="37">
        <v>3.4436999999999995E-2</v>
      </c>
      <c r="J6186" s="37">
        <v>3.5355999999999999E-2</v>
      </c>
      <c r="K6186" s="37">
        <v>3.6534000000000004E-2</v>
      </c>
    </row>
    <row r="6187" spans="3:11" ht="15.75" customHeight="1" x14ac:dyDescent="0.25">
      <c r="C6187" s="40"/>
      <c r="F6187" s="81">
        <v>45547</v>
      </c>
      <c r="G6187" s="37">
        <v>3.6392000000000001E-2</v>
      </c>
      <c r="H6187" s="37">
        <v>3.4773999999999999E-2</v>
      </c>
      <c r="I6187" s="37">
        <v>3.4641999999999999E-2</v>
      </c>
      <c r="J6187" s="37">
        <v>3.5583999999999998E-2</v>
      </c>
      <c r="K6187" s="37">
        <v>3.6740000000000002E-2</v>
      </c>
    </row>
    <row r="6188" spans="3:11" ht="15.75" customHeight="1" x14ac:dyDescent="0.25">
      <c r="C6188" s="40"/>
      <c r="F6188" s="81">
        <v>45548</v>
      </c>
      <c r="G6188" s="37">
        <v>3.5741000000000002E-2</v>
      </c>
      <c r="H6188" s="37">
        <v>3.4329999999999999E-2</v>
      </c>
      <c r="I6188" s="37">
        <v>3.4261E-2</v>
      </c>
      <c r="J6188" s="37">
        <v>3.5251999999999999E-2</v>
      </c>
      <c r="K6188" s="37">
        <v>3.6513000000000004E-2</v>
      </c>
    </row>
    <row r="6189" spans="3:11" ht="15.75" customHeight="1" x14ac:dyDescent="0.25">
      <c r="C6189" s="40"/>
      <c r="F6189" s="81">
        <v>45551</v>
      </c>
      <c r="G6189" s="37">
        <v>3.5508999999999999E-2</v>
      </c>
      <c r="H6189" s="37">
        <v>3.4109E-2</v>
      </c>
      <c r="I6189" s="37">
        <v>3.4019000000000001E-2</v>
      </c>
      <c r="J6189" s="37">
        <v>3.4971999999999996E-2</v>
      </c>
      <c r="K6189" s="37">
        <v>3.6176E-2</v>
      </c>
    </row>
    <row r="6190" spans="3:11" ht="15.75" customHeight="1" x14ac:dyDescent="0.25">
      <c r="C6190" s="40"/>
      <c r="F6190" s="81">
        <v>45552</v>
      </c>
      <c r="G6190" s="37">
        <v>3.6048000000000004E-2</v>
      </c>
      <c r="H6190" s="37">
        <v>3.4664E-2</v>
      </c>
      <c r="I6190" s="37">
        <v>3.4430000000000002E-2</v>
      </c>
      <c r="J6190" s="37">
        <v>3.5326000000000003E-2</v>
      </c>
      <c r="K6190" s="37">
        <v>3.6456000000000002E-2</v>
      </c>
    </row>
    <row r="6191" spans="3:11" ht="15.75" customHeight="1" x14ac:dyDescent="0.25">
      <c r="C6191" s="40"/>
      <c r="F6191" s="81">
        <v>45553</v>
      </c>
      <c r="G6191" s="37">
        <v>3.6172000000000003E-2</v>
      </c>
      <c r="H6191" s="37">
        <v>3.4887000000000001E-2</v>
      </c>
      <c r="I6191" s="37">
        <v>3.4826000000000003E-2</v>
      </c>
      <c r="J6191" s="37">
        <v>3.5832999999999997E-2</v>
      </c>
      <c r="K6191" s="37">
        <v>3.7038000000000001E-2</v>
      </c>
    </row>
    <row r="6192" spans="3:11" ht="15.75" customHeight="1" x14ac:dyDescent="0.25">
      <c r="C6192" s="40"/>
      <c r="F6192" s="81">
        <v>45554</v>
      </c>
      <c r="G6192" s="37">
        <v>3.5813000000000005E-2</v>
      </c>
      <c r="H6192" s="37">
        <v>3.4693000000000002E-2</v>
      </c>
      <c r="I6192" s="37">
        <v>3.4825000000000002E-2</v>
      </c>
      <c r="J6192" s="37">
        <v>3.5909000000000003E-2</v>
      </c>
      <c r="K6192" s="37">
        <v>3.7130999999999997E-2</v>
      </c>
    </row>
    <row r="6193" spans="3:11" ht="15.75" customHeight="1" x14ac:dyDescent="0.25">
      <c r="C6193" s="40"/>
      <c r="F6193" s="81">
        <v>45555</v>
      </c>
      <c r="G6193" s="37">
        <v>3.5700000000000003E-2</v>
      </c>
      <c r="H6193" s="37">
        <v>3.4611000000000003E-2</v>
      </c>
      <c r="I6193" s="37">
        <v>3.4805000000000003E-2</v>
      </c>
      <c r="J6193" s="37">
        <v>3.5931999999999999E-2</v>
      </c>
      <c r="K6193" s="37">
        <v>3.7242999999999998E-2</v>
      </c>
    </row>
    <row r="6194" spans="3:11" ht="15.75" customHeight="1" x14ac:dyDescent="0.25">
      <c r="C6194" s="40"/>
      <c r="F6194" s="81">
        <v>45558</v>
      </c>
      <c r="G6194" s="37">
        <v>3.5866000000000002E-2</v>
      </c>
      <c r="H6194" s="37">
        <v>3.4834999999999998E-2</v>
      </c>
      <c r="I6194" s="37">
        <v>3.5063999999999998E-2</v>
      </c>
      <c r="J6194" s="37">
        <v>3.6186999999999997E-2</v>
      </c>
      <c r="K6194" s="37">
        <v>3.7489000000000001E-2</v>
      </c>
    </row>
    <row r="6195" spans="3:11" ht="15.75" customHeight="1" x14ac:dyDescent="0.25">
      <c r="C6195" s="40"/>
      <c r="F6195" s="81">
        <v>45559</v>
      </c>
      <c r="G6195" s="37">
        <v>3.5379000000000001E-2</v>
      </c>
      <c r="H6195" s="37">
        <v>3.4361000000000003E-2</v>
      </c>
      <c r="I6195" s="37">
        <v>3.4665000000000001E-2</v>
      </c>
      <c r="J6195" s="37">
        <v>3.5880000000000002E-2</v>
      </c>
      <c r="K6195" s="37">
        <v>3.7280000000000001E-2</v>
      </c>
    </row>
    <row r="6196" spans="3:11" ht="15.75" customHeight="1" x14ac:dyDescent="0.25">
      <c r="C6196" s="40"/>
      <c r="F6196" s="81">
        <v>45560</v>
      </c>
      <c r="G6196" s="37">
        <v>3.5592000000000006E-2</v>
      </c>
      <c r="H6196" s="37">
        <v>3.4891999999999999E-2</v>
      </c>
      <c r="I6196" s="37">
        <v>3.5253E-2</v>
      </c>
      <c r="J6196" s="37">
        <v>3.6442000000000002E-2</v>
      </c>
      <c r="K6196" s="37">
        <v>3.7849000000000001E-2</v>
      </c>
    </row>
    <row r="6197" spans="3:11" ht="15.75" customHeight="1" x14ac:dyDescent="0.25">
      <c r="C6197" s="40"/>
      <c r="F6197" s="81">
        <v>45561</v>
      </c>
      <c r="G6197" s="37">
        <v>3.6287000000000007E-2</v>
      </c>
      <c r="H6197" s="37">
        <v>3.5480999999999999E-2</v>
      </c>
      <c r="I6197" s="37">
        <v>3.5671000000000001E-2</v>
      </c>
      <c r="J6197" s="37">
        <v>3.6646999999999999E-2</v>
      </c>
      <c r="K6197" s="37">
        <v>3.7963000000000004E-2</v>
      </c>
    </row>
    <row r="6198" spans="3:11" ht="15.75" customHeight="1" x14ac:dyDescent="0.25">
      <c r="C6198" s="40"/>
      <c r="F6198" s="81">
        <v>45562</v>
      </c>
      <c r="G6198" s="37">
        <v>3.5611999999999998E-2</v>
      </c>
      <c r="H6198" s="37">
        <v>3.4783000000000001E-2</v>
      </c>
      <c r="I6198" s="37">
        <v>3.5034000000000003E-2</v>
      </c>
      <c r="J6198" s="37">
        <v>3.6046000000000002E-2</v>
      </c>
      <c r="K6198" s="37">
        <v>3.7468000000000001E-2</v>
      </c>
    </row>
    <row r="6199" spans="3:11" ht="15.75" customHeight="1" x14ac:dyDescent="0.25">
      <c r="C6199" s="40"/>
      <c r="F6199" s="81">
        <v>45565</v>
      </c>
      <c r="G6199" s="37">
        <v>3.6410999999999999E-2</v>
      </c>
      <c r="H6199" s="37">
        <v>3.5486000000000004E-2</v>
      </c>
      <c r="I6199" s="37">
        <v>3.5584999999999999E-2</v>
      </c>
      <c r="J6199" s="37">
        <v>3.6478999999999998E-2</v>
      </c>
      <c r="K6199" s="37">
        <v>3.7809000000000002E-2</v>
      </c>
    </row>
    <row r="6200" spans="3:11" ht="15.75" customHeight="1" x14ac:dyDescent="0.25">
      <c r="C6200" s="40"/>
      <c r="F6200" s="81">
        <v>45566</v>
      </c>
      <c r="G6200" s="37">
        <v>3.6042999999999999E-2</v>
      </c>
      <c r="H6200" s="37">
        <v>3.5122E-2</v>
      </c>
      <c r="I6200" s="37">
        <v>3.5085999999999999E-2</v>
      </c>
      <c r="J6200" s="37">
        <v>3.5970000000000002E-2</v>
      </c>
      <c r="K6200" s="37">
        <v>3.7315000000000001E-2</v>
      </c>
    </row>
    <row r="6201" spans="3:11" ht="15.75" customHeight="1" x14ac:dyDescent="0.25">
      <c r="C6201" s="40"/>
      <c r="F6201" s="81">
        <v>45567</v>
      </c>
      <c r="G6201" s="37">
        <v>3.6414000000000002E-2</v>
      </c>
      <c r="H6201" s="37">
        <v>3.5489E-2</v>
      </c>
      <c r="I6201" s="37">
        <v>3.5533000000000002E-2</v>
      </c>
      <c r="J6201" s="37">
        <v>3.6428000000000002E-2</v>
      </c>
      <c r="K6201" s="37">
        <v>3.7809000000000002E-2</v>
      </c>
    </row>
    <row r="6202" spans="3:11" ht="15.75" customHeight="1" x14ac:dyDescent="0.25">
      <c r="C6202" s="40"/>
      <c r="F6202" s="81">
        <v>45568</v>
      </c>
      <c r="G6202" s="37">
        <v>3.7053000000000003E-2</v>
      </c>
      <c r="H6202" s="37">
        <v>3.6197E-2</v>
      </c>
      <c r="I6202" s="37">
        <v>3.6276999999999997E-2</v>
      </c>
      <c r="J6202" s="37">
        <v>3.7118999999999999E-2</v>
      </c>
      <c r="K6202" s="37">
        <v>3.8457999999999999E-2</v>
      </c>
    </row>
    <row r="6203" spans="3:11" ht="15.75" customHeight="1" x14ac:dyDescent="0.25">
      <c r="C6203" s="40"/>
      <c r="F6203" s="81">
        <v>45569</v>
      </c>
      <c r="G6203" s="37">
        <v>3.9259000000000002E-2</v>
      </c>
      <c r="H6203" s="37">
        <v>3.8338000000000004E-2</v>
      </c>
      <c r="I6203" s="37">
        <v>3.8090000000000006E-2</v>
      </c>
      <c r="J6203" s="37">
        <v>3.8747999999999998E-2</v>
      </c>
      <c r="K6203" s="37">
        <v>3.9768999999999999E-2</v>
      </c>
    </row>
    <row r="6204" spans="3:11" ht="15.75" customHeight="1" x14ac:dyDescent="0.25">
      <c r="C6204" s="40"/>
      <c r="F6204" s="81">
        <v>45572</v>
      </c>
      <c r="G6204" s="37">
        <v>3.9952000000000001E-2</v>
      </c>
      <c r="H6204" s="37">
        <v>3.8942999999999998E-2</v>
      </c>
      <c r="I6204" s="37">
        <v>3.8653E-2</v>
      </c>
      <c r="J6204" s="37">
        <v>3.9268999999999998E-2</v>
      </c>
      <c r="K6204" s="37">
        <v>4.0256E-2</v>
      </c>
    </row>
    <row r="6205" spans="3:11" ht="15.75" customHeight="1" x14ac:dyDescent="0.25">
      <c r="C6205" s="40"/>
      <c r="F6205" s="81">
        <v>45573</v>
      </c>
      <c r="G6205" s="37">
        <v>3.9581999999999999E-2</v>
      </c>
      <c r="H6205" s="37">
        <v>3.8632E-2</v>
      </c>
      <c r="I6205" s="37">
        <v>3.8461000000000002E-2</v>
      </c>
      <c r="J6205" s="37">
        <v>3.9114000000000003E-2</v>
      </c>
      <c r="K6205" s="37">
        <v>4.0119000000000002E-2</v>
      </c>
    </row>
    <row r="6206" spans="3:11" ht="15.75" customHeight="1" x14ac:dyDescent="0.25">
      <c r="C6206" s="40"/>
      <c r="F6206" s="81">
        <v>45574</v>
      </c>
      <c r="G6206" s="37">
        <v>4.0214999999999994E-2</v>
      </c>
      <c r="H6206" s="37">
        <v>3.9279000000000001E-2</v>
      </c>
      <c r="I6206" s="37">
        <v>3.9167E-2</v>
      </c>
      <c r="J6206" s="37">
        <v>3.9821000000000002E-2</v>
      </c>
      <c r="K6206" s="37">
        <v>4.0725999999999998E-2</v>
      </c>
    </row>
    <row r="6207" spans="3:11" ht="15.75" customHeight="1" x14ac:dyDescent="0.25">
      <c r="C6207" s="40"/>
      <c r="F6207" s="81">
        <v>45575</v>
      </c>
      <c r="G6207" s="37">
        <v>3.9573000000000004E-2</v>
      </c>
      <c r="H6207" s="37">
        <v>3.8693999999999999E-2</v>
      </c>
      <c r="I6207" s="37">
        <v>3.8852000000000005E-2</v>
      </c>
      <c r="J6207" s="37">
        <v>3.9612000000000001E-2</v>
      </c>
      <c r="K6207" s="37">
        <v>4.0608000000000005E-2</v>
      </c>
    </row>
    <row r="6208" spans="3:11" ht="15.75" customHeight="1" x14ac:dyDescent="0.25">
      <c r="C6208" s="40"/>
      <c r="F6208" s="81">
        <v>45576</v>
      </c>
      <c r="G6208" s="37">
        <v>3.9365000000000004E-2</v>
      </c>
      <c r="H6208" s="37">
        <v>3.8554999999999999E-2</v>
      </c>
      <c r="I6208" s="37">
        <v>3.8806E-2</v>
      </c>
      <c r="J6208" s="37">
        <v>3.9695000000000001E-2</v>
      </c>
      <c r="K6208" s="37">
        <v>4.0787000000000004E-2</v>
      </c>
    </row>
    <row r="6209" spans="3:11" ht="15.75" customHeight="1" x14ac:dyDescent="0.25">
      <c r="C6209" s="40"/>
      <c r="F6209" s="81">
        <v>45580</v>
      </c>
      <c r="G6209" s="37">
        <v>3.9454000000000003E-2</v>
      </c>
      <c r="H6209" s="37">
        <v>3.8582999999999999E-2</v>
      </c>
      <c r="I6209" s="37">
        <v>3.8543000000000001E-2</v>
      </c>
      <c r="J6209" s="37">
        <v>3.9329000000000003E-2</v>
      </c>
      <c r="K6209" s="37">
        <v>4.0316999999999999E-2</v>
      </c>
    </row>
    <row r="6210" spans="3:11" ht="15.75" customHeight="1" x14ac:dyDescent="0.25">
      <c r="C6210" s="40"/>
      <c r="F6210" s="81">
        <v>45581</v>
      </c>
      <c r="G6210" s="37">
        <v>3.9376000000000001E-2</v>
      </c>
      <c r="H6210" s="37">
        <v>3.8471000000000005E-2</v>
      </c>
      <c r="I6210" s="37">
        <v>3.8439000000000001E-2</v>
      </c>
      <c r="J6210" s="37">
        <v>3.9172999999999999E-2</v>
      </c>
      <c r="K6210" s="37">
        <v>4.0121999999999998E-2</v>
      </c>
    </row>
    <row r="6211" spans="3:11" ht="15.75" customHeight="1" x14ac:dyDescent="0.25">
      <c r="C6211" s="40"/>
      <c r="F6211" s="81">
        <v>45582</v>
      </c>
      <c r="G6211" s="37">
        <v>3.9718999999999997E-2</v>
      </c>
      <c r="H6211" s="37">
        <v>3.8887999999999999E-2</v>
      </c>
      <c r="I6211" s="37">
        <v>3.8988000000000002E-2</v>
      </c>
      <c r="J6211" s="37">
        <v>3.9855999999999996E-2</v>
      </c>
      <c r="K6211" s="37">
        <v>4.0906000000000005E-2</v>
      </c>
    </row>
    <row r="6212" spans="3:11" ht="15.75" customHeight="1" x14ac:dyDescent="0.25">
      <c r="C6212" s="40"/>
      <c r="F6212" s="81">
        <v>45583</v>
      </c>
      <c r="G6212" s="37">
        <v>3.9504000000000004E-2</v>
      </c>
      <c r="H6212" s="37">
        <v>3.8608000000000003E-2</v>
      </c>
      <c r="I6212" s="37">
        <v>3.8762999999999999E-2</v>
      </c>
      <c r="J6212" s="37">
        <v>3.9675000000000002E-2</v>
      </c>
      <c r="K6212" s="37">
        <v>4.0730000000000002E-2</v>
      </c>
    </row>
    <row r="6213" spans="3:11" ht="15.75" customHeight="1" x14ac:dyDescent="0.25">
      <c r="C6213" s="40"/>
      <c r="F6213" s="81">
        <v>45586</v>
      </c>
      <c r="G6213" s="37">
        <v>4.0316999999999999E-2</v>
      </c>
      <c r="H6213" s="37">
        <v>3.9588999999999999E-2</v>
      </c>
      <c r="I6213" s="37">
        <v>3.9866000000000006E-2</v>
      </c>
      <c r="J6213" s="37">
        <v>4.0837999999999999E-2</v>
      </c>
      <c r="K6213" s="37">
        <v>4.1956E-2</v>
      </c>
    </row>
    <row r="6214" spans="3:11" ht="15.75" customHeight="1" x14ac:dyDescent="0.25">
      <c r="C6214" s="40"/>
      <c r="F6214" s="81">
        <v>45587</v>
      </c>
      <c r="G6214" s="37">
        <v>4.0323999999999999E-2</v>
      </c>
      <c r="H6214" s="37">
        <v>3.9786000000000002E-2</v>
      </c>
      <c r="I6214" s="37">
        <v>4.0064000000000002E-2</v>
      </c>
      <c r="J6214" s="37">
        <v>4.1024999999999999E-2</v>
      </c>
      <c r="K6214" s="37">
        <v>4.2076000000000002E-2</v>
      </c>
    </row>
    <row r="6215" spans="3:11" ht="15.75" customHeight="1" x14ac:dyDescent="0.25">
      <c r="C6215" s="40"/>
      <c r="F6215" s="81">
        <v>45588</v>
      </c>
      <c r="G6215" s="37">
        <v>4.0778999999999996E-2</v>
      </c>
      <c r="H6215" s="37">
        <v>4.0321999999999997E-2</v>
      </c>
      <c r="I6215" s="37">
        <v>4.0567000000000006E-2</v>
      </c>
      <c r="J6215" s="37">
        <v>4.1479000000000002E-2</v>
      </c>
      <c r="K6215" s="37">
        <v>4.2455999999999994E-2</v>
      </c>
    </row>
    <row r="6216" spans="3:11" ht="15.75" customHeight="1" x14ac:dyDescent="0.25">
      <c r="C6216" s="40"/>
      <c r="F6216" s="81">
        <v>45589</v>
      </c>
      <c r="G6216" s="37">
        <v>4.0787000000000004E-2</v>
      </c>
      <c r="H6216" s="37">
        <v>4.0182000000000002E-2</v>
      </c>
      <c r="I6216" s="37">
        <v>4.0319000000000001E-2</v>
      </c>
      <c r="J6216" s="37">
        <v>4.1186999999999994E-2</v>
      </c>
      <c r="K6216" s="37">
        <v>4.2118000000000003E-2</v>
      </c>
    </row>
    <row r="6217" spans="3:11" ht="15.75" customHeight="1" x14ac:dyDescent="0.25">
      <c r="C6217" s="40"/>
      <c r="F6217" s="81">
        <v>45590</v>
      </c>
      <c r="G6217" s="37">
        <v>4.1045999999999999E-2</v>
      </c>
      <c r="H6217" s="37">
        <v>4.0495999999999997E-2</v>
      </c>
      <c r="I6217" s="37">
        <v>4.0631000000000007E-2</v>
      </c>
      <c r="J6217" s="37">
        <v>4.1485000000000001E-2</v>
      </c>
      <c r="K6217" s="37">
        <v>4.2419000000000005E-2</v>
      </c>
    </row>
    <row r="6218" spans="3:11" ht="15.75" customHeight="1" x14ac:dyDescent="0.25">
      <c r="C6218" s="40"/>
      <c r="F6218" s="81">
        <v>45593</v>
      </c>
      <c r="G6218" s="37">
        <v>4.1376999999999997E-2</v>
      </c>
      <c r="H6218" s="37">
        <v>4.0922E-2</v>
      </c>
      <c r="I6218" s="37">
        <v>4.1173000000000001E-2</v>
      </c>
      <c r="J6218" s="37">
        <v>4.1967999999999998E-2</v>
      </c>
      <c r="K6218" s="37">
        <v>4.2820999999999998E-2</v>
      </c>
    </row>
    <row r="6219" spans="3:11" ht="15.75" customHeight="1" x14ac:dyDescent="0.25">
      <c r="C6219" s="40"/>
      <c r="F6219" s="81">
        <v>45594</v>
      </c>
      <c r="G6219" s="37">
        <v>4.0961999999999998E-2</v>
      </c>
      <c r="H6219" s="37">
        <v>4.0527000000000001E-2</v>
      </c>
      <c r="I6219" s="37">
        <v>4.0814000000000003E-2</v>
      </c>
      <c r="J6219" s="37">
        <v>4.1622000000000006E-2</v>
      </c>
      <c r="K6219" s="37">
        <v>4.2541000000000002E-2</v>
      </c>
    </row>
    <row r="6220" spans="3:11" ht="15.75" customHeight="1" x14ac:dyDescent="0.25">
      <c r="C6220" s="40"/>
      <c r="F6220" s="81">
        <v>45595</v>
      </c>
      <c r="G6220" s="37">
        <v>4.1826000000000002E-2</v>
      </c>
      <c r="H6220" s="37">
        <v>4.1466000000000003E-2</v>
      </c>
      <c r="I6220" s="37">
        <v>4.1617000000000001E-2</v>
      </c>
      <c r="J6220" s="37">
        <v>4.2264999999999997E-2</v>
      </c>
      <c r="K6220" s="37">
        <v>4.3004000000000001E-2</v>
      </c>
    </row>
    <row r="6221" spans="3:11" ht="15.75" customHeight="1" x14ac:dyDescent="0.25">
      <c r="C6221" s="40"/>
      <c r="F6221" s="81">
        <v>45596</v>
      </c>
      <c r="G6221" s="37">
        <v>4.1702000000000003E-2</v>
      </c>
      <c r="H6221" s="37">
        <v>4.1326000000000002E-2</v>
      </c>
      <c r="I6221" s="37">
        <v>4.1582000000000001E-2</v>
      </c>
      <c r="J6221" s="37">
        <v>4.2239000000000006E-2</v>
      </c>
      <c r="K6221" s="37">
        <v>4.2844E-2</v>
      </c>
    </row>
    <row r="6222" spans="3:11" ht="15.75" customHeight="1" x14ac:dyDescent="0.25">
      <c r="C6222" s="40"/>
      <c r="F6222" s="81">
        <v>45597</v>
      </c>
      <c r="G6222" s="37">
        <v>4.2054000000000001E-2</v>
      </c>
      <c r="H6222" s="37">
        <v>4.1818000000000001E-2</v>
      </c>
      <c r="I6222" s="37">
        <v>4.2178000000000007E-2</v>
      </c>
      <c r="J6222" s="37">
        <v>4.2999000000000002E-2</v>
      </c>
      <c r="K6222" s="37">
        <v>4.3735000000000003E-2</v>
      </c>
    </row>
    <row r="6223" spans="3:11" ht="15.75" customHeight="1" x14ac:dyDescent="0.25">
      <c r="C6223" s="40"/>
      <c r="F6223" s="81">
        <v>45600</v>
      </c>
      <c r="G6223" s="37">
        <v>4.1599000000000004E-2</v>
      </c>
      <c r="H6223" s="37">
        <v>4.1334000000000003E-2</v>
      </c>
      <c r="I6223" s="37">
        <v>4.1459000000000003E-2</v>
      </c>
      <c r="J6223" s="37">
        <v>4.2134999999999999E-2</v>
      </c>
      <c r="K6223" s="37">
        <v>4.2847000000000003E-2</v>
      </c>
    </row>
    <row r="6224" spans="3:11" ht="15.75" customHeight="1" x14ac:dyDescent="0.25">
      <c r="C6224" s="40"/>
      <c r="F6224" s="81">
        <v>45601</v>
      </c>
      <c r="G6224" s="37">
        <v>4.1764999999999997E-2</v>
      </c>
      <c r="H6224" s="37">
        <v>4.1334000000000003E-2</v>
      </c>
      <c r="I6224" s="37">
        <v>4.1494000000000003E-2</v>
      </c>
      <c r="J6224" s="37">
        <v>4.2083000000000002E-2</v>
      </c>
      <c r="K6224" s="37">
        <v>4.2708000000000003E-2</v>
      </c>
    </row>
    <row r="6225" spans="3:11" ht="15.75" customHeight="1" x14ac:dyDescent="0.25">
      <c r="C6225" s="40"/>
      <c r="F6225" s="81">
        <v>45602</v>
      </c>
      <c r="G6225" s="37">
        <v>4.2617000000000002E-2</v>
      </c>
      <c r="H6225" s="37">
        <v>4.2313999999999997E-2</v>
      </c>
      <c r="I6225" s="37">
        <v>4.2743000000000003E-2</v>
      </c>
      <c r="J6225" s="37">
        <v>4.3685999999999996E-2</v>
      </c>
      <c r="K6225" s="37">
        <v>4.4315E-2</v>
      </c>
    </row>
    <row r="6226" spans="3:11" ht="15.75" customHeight="1" x14ac:dyDescent="0.25">
      <c r="C6226" s="40"/>
      <c r="F6226" s="81">
        <v>45603</v>
      </c>
      <c r="G6226" s="37">
        <v>4.1993999999999997E-2</v>
      </c>
      <c r="H6226" s="37">
        <v>4.1558000000000005E-2</v>
      </c>
      <c r="I6226" s="37">
        <v>4.1703999999999998E-2</v>
      </c>
      <c r="J6226" s="37">
        <v>4.2476000000000007E-2</v>
      </c>
      <c r="K6226" s="37">
        <v>4.3257000000000004E-2</v>
      </c>
    </row>
    <row r="6227" spans="3:11" ht="15.75" customHeight="1" x14ac:dyDescent="0.25">
      <c r="C6227" s="40"/>
      <c r="F6227" s="81">
        <v>45604</v>
      </c>
      <c r="G6227" s="37">
        <v>4.2497999999999994E-2</v>
      </c>
      <c r="H6227" s="37">
        <v>4.1950000000000001E-2</v>
      </c>
      <c r="I6227" s="37">
        <v>4.1880000000000001E-2</v>
      </c>
      <c r="J6227" s="37">
        <v>4.2424000000000003E-2</v>
      </c>
      <c r="K6227" s="37">
        <v>4.2984999999999995E-2</v>
      </c>
    </row>
    <row r="6228" spans="3:11" ht="15.75" customHeight="1" x14ac:dyDescent="0.25">
      <c r="C6228" s="40"/>
      <c r="F6228" s="81">
        <v>45608</v>
      </c>
      <c r="G6228" s="37">
        <v>4.3400999999999995E-2</v>
      </c>
      <c r="H6228" s="37">
        <v>4.3015999999999999E-2</v>
      </c>
      <c r="I6228" s="37">
        <v>4.3135000000000007E-2</v>
      </c>
      <c r="J6228" s="37">
        <v>4.3769999999999996E-2</v>
      </c>
      <c r="K6228" s="37">
        <v>4.4275000000000002E-2</v>
      </c>
    </row>
    <row r="6229" spans="3:11" ht="15.75" customHeight="1" x14ac:dyDescent="0.25">
      <c r="C6229" s="40"/>
      <c r="F6229" s="81">
        <v>45609</v>
      </c>
      <c r="G6229" s="37">
        <v>4.2857000000000006E-2</v>
      </c>
      <c r="H6229" s="37">
        <v>4.2679000000000002E-2</v>
      </c>
      <c r="I6229" s="37">
        <v>4.3064999999999999E-2</v>
      </c>
      <c r="J6229" s="37">
        <v>4.3823000000000001E-2</v>
      </c>
      <c r="K6229" s="37">
        <v>4.4512000000000003E-2</v>
      </c>
    </row>
    <row r="6230" spans="3:11" ht="15.75" customHeight="1" x14ac:dyDescent="0.25">
      <c r="C6230" s="40"/>
      <c r="F6230" s="81">
        <v>45610</v>
      </c>
      <c r="G6230" s="37">
        <v>4.3448000000000001E-2</v>
      </c>
      <c r="H6230" s="37">
        <v>4.3101E-2</v>
      </c>
      <c r="I6230" s="37">
        <v>4.3243000000000004E-2</v>
      </c>
      <c r="J6230" s="37">
        <v>4.3823999999999995E-2</v>
      </c>
      <c r="K6230" s="37">
        <v>4.4353999999999998E-2</v>
      </c>
    </row>
    <row r="6231" spans="3:11" ht="15.75" customHeight="1" x14ac:dyDescent="0.25">
      <c r="C6231" s="40"/>
      <c r="F6231" s="81">
        <v>45611</v>
      </c>
      <c r="G6231" s="37">
        <v>4.3033000000000002E-2</v>
      </c>
      <c r="H6231" s="37">
        <v>4.2709999999999998E-2</v>
      </c>
      <c r="I6231" s="37">
        <v>4.3049999999999998E-2</v>
      </c>
      <c r="J6231" s="37">
        <v>4.3747000000000001E-2</v>
      </c>
      <c r="K6231" s="37">
        <v>4.4394000000000003E-2</v>
      </c>
    </row>
    <row r="6232" spans="3:11" ht="15.75" customHeight="1" x14ac:dyDescent="0.25">
      <c r="C6232" s="40"/>
      <c r="F6232" s="81">
        <v>45614</v>
      </c>
      <c r="G6232" s="37">
        <v>4.2802E-2</v>
      </c>
      <c r="H6232" s="37">
        <v>4.2485000000000002E-2</v>
      </c>
      <c r="I6232" s="37">
        <v>4.2748999999999995E-2</v>
      </c>
      <c r="J6232" s="37">
        <v>4.3429000000000002E-2</v>
      </c>
      <c r="K6232" s="37">
        <v>4.4138000000000004E-2</v>
      </c>
    </row>
    <row r="6233" spans="3:11" ht="15.75" customHeight="1" x14ac:dyDescent="0.25">
      <c r="C6233" s="40"/>
      <c r="F6233" s="81">
        <v>45615</v>
      </c>
      <c r="G6233" s="37">
        <v>4.2803000000000008E-2</v>
      </c>
      <c r="H6233" s="37">
        <v>4.2401000000000001E-2</v>
      </c>
      <c r="I6233" s="37">
        <v>4.2625000000000003E-2</v>
      </c>
      <c r="J6233" s="37">
        <v>4.3270999999999997E-2</v>
      </c>
      <c r="K6233" s="37">
        <v>4.3962000000000001E-2</v>
      </c>
    </row>
    <row r="6234" spans="3:11" ht="15.75" customHeight="1" x14ac:dyDescent="0.25">
      <c r="C6234" s="40"/>
      <c r="F6234" s="81">
        <v>45616</v>
      </c>
      <c r="G6234" s="37">
        <v>4.3144000000000002E-2</v>
      </c>
      <c r="H6234" s="37">
        <v>4.2684E-2</v>
      </c>
      <c r="I6234" s="37">
        <v>4.2785000000000004E-2</v>
      </c>
      <c r="J6234" s="37">
        <v>4.3430000000000003E-2</v>
      </c>
      <c r="K6234" s="37">
        <v>4.41E-2</v>
      </c>
    </row>
    <row r="6235" spans="3:11" ht="15.75" customHeight="1" x14ac:dyDescent="0.25">
      <c r="C6235" s="40"/>
      <c r="F6235" s="81">
        <v>45617</v>
      </c>
      <c r="G6235" s="37">
        <v>4.3486999999999998E-2</v>
      </c>
      <c r="H6235" s="37">
        <v>4.2995999999999999E-2</v>
      </c>
      <c r="I6235" s="37">
        <v>4.3034999999999997E-2</v>
      </c>
      <c r="J6235" s="37">
        <v>4.3563000000000004E-2</v>
      </c>
      <c r="K6235" s="37">
        <v>4.4218E-2</v>
      </c>
    </row>
    <row r="6236" spans="3:11" ht="15.75" customHeight="1" x14ac:dyDescent="0.25">
      <c r="C6236" s="40"/>
      <c r="F6236" s="81">
        <v>45618</v>
      </c>
      <c r="G6236" s="37">
        <v>4.3730000000000005E-2</v>
      </c>
      <c r="H6236" s="37">
        <v>4.3113000000000005E-2</v>
      </c>
      <c r="I6236" s="37">
        <v>4.2948E-2</v>
      </c>
      <c r="J6236" s="37">
        <v>4.3353000000000003E-2</v>
      </c>
      <c r="K6236" s="37">
        <v>4.4001999999999999E-2</v>
      </c>
    </row>
    <row r="6237" spans="3:11" ht="15.75" customHeight="1" x14ac:dyDescent="0.25">
      <c r="C6237" s="40"/>
      <c r="F6237" s="81">
        <v>45621</v>
      </c>
      <c r="G6237" s="37">
        <v>4.2685000000000008E-2</v>
      </c>
      <c r="H6237" s="37">
        <v>4.2065000000000005E-2</v>
      </c>
      <c r="I6237" s="37">
        <v>4.1757000000000002E-2</v>
      </c>
      <c r="J6237" s="37">
        <v>4.2111000000000003E-2</v>
      </c>
      <c r="K6237" s="37">
        <v>4.2731000000000005E-2</v>
      </c>
    </row>
    <row r="6238" spans="3:11" ht="15.75" customHeight="1" x14ac:dyDescent="0.25">
      <c r="C6238" s="40"/>
      <c r="F6238" s="81">
        <v>45622</v>
      </c>
      <c r="G6238" s="37">
        <v>4.2561000000000002E-2</v>
      </c>
      <c r="H6238" s="37">
        <v>4.2093999999999999E-2</v>
      </c>
      <c r="I6238" s="37">
        <v>4.1882000000000003E-2</v>
      </c>
      <c r="J6238" s="37">
        <v>4.2401000000000001E-2</v>
      </c>
      <c r="K6238" s="37">
        <v>4.3062000000000003E-2</v>
      </c>
    </row>
    <row r="6239" spans="3:11" ht="15.75" customHeight="1" x14ac:dyDescent="0.25">
      <c r="C6239" s="40"/>
      <c r="F6239" s="81">
        <v>45623</v>
      </c>
      <c r="G6239" s="37">
        <v>4.2271999999999997E-2</v>
      </c>
      <c r="H6239" s="37">
        <v>4.1725999999999999E-2</v>
      </c>
      <c r="I6239" s="37">
        <v>4.1354000000000002E-2</v>
      </c>
      <c r="J6239" s="37">
        <v>4.1928E-2</v>
      </c>
      <c r="K6239" s="37">
        <v>4.2633999999999998E-2</v>
      </c>
    </row>
    <row r="6240" spans="3:11" ht="15.75" customHeight="1" x14ac:dyDescent="0.25">
      <c r="C6240" s="40"/>
      <c r="F6240" s="81">
        <v>45625</v>
      </c>
      <c r="G6240" s="37">
        <v>4.1508999999999997E-2</v>
      </c>
      <c r="H6240" s="37">
        <v>4.0903000000000002E-2</v>
      </c>
      <c r="I6240" s="37">
        <v>4.0481999999999997E-2</v>
      </c>
      <c r="J6240" s="37">
        <v>4.1042000000000002E-2</v>
      </c>
      <c r="K6240" s="37">
        <v>4.1685E-2</v>
      </c>
    </row>
    <row r="6241" spans="3:11" ht="15.75" customHeight="1" x14ac:dyDescent="0.25">
      <c r="C6241" s="40"/>
      <c r="F6241" s="81">
        <v>45628</v>
      </c>
      <c r="G6241" s="37">
        <v>4.1796E-2</v>
      </c>
      <c r="H6241" s="37">
        <v>4.1272000000000003E-2</v>
      </c>
      <c r="I6241" s="37">
        <v>4.0864999999999999E-2</v>
      </c>
      <c r="J6241" s="37">
        <v>4.1353000000000001E-2</v>
      </c>
      <c r="K6241" s="37">
        <v>4.1897000000000004E-2</v>
      </c>
    </row>
    <row r="6242" spans="3:11" ht="15.75" customHeight="1" x14ac:dyDescent="0.25">
      <c r="C6242" s="40"/>
      <c r="F6242" s="81">
        <v>45629</v>
      </c>
      <c r="G6242" s="37">
        <v>4.1794999999999999E-2</v>
      </c>
      <c r="H6242" s="37">
        <v>4.1413000000000005E-2</v>
      </c>
      <c r="I6242" s="37">
        <v>4.1109E-2</v>
      </c>
      <c r="J6242" s="37">
        <v>4.1665000000000001E-2</v>
      </c>
      <c r="K6242" s="37">
        <v>4.2244999999999998E-2</v>
      </c>
    </row>
    <row r="6243" spans="3:11" ht="15.75" customHeight="1" x14ac:dyDescent="0.25">
      <c r="C6243" s="40"/>
      <c r="F6243" s="81">
        <v>45630</v>
      </c>
      <c r="G6243" s="37">
        <v>4.1256000000000008E-2</v>
      </c>
      <c r="H6243" s="37">
        <v>4.0873E-2</v>
      </c>
      <c r="I6243" s="37">
        <v>4.0672E-2</v>
      </c>
      <c r="J6243" s="37">
        <v>4.1223000000000003E-2</v>
      </c>
      <c r="K6243" s="37">
        <v>4.1799999999999997E-2</v>
      </c>
    </row>
    <row r="6244" spans="3:11" ht="15.75" customHeight="1" x14ac:dyDescent="0.25">
      <c r="C6244" s="40"/>
      <c r="F6244" s="81">
        <v>45631</v>
      </c>
      <c r="G6244" s="37">
        <v>4.1440000000000005E-2</v>
      </c>
      <c r="H6244" s="37">
        <v>4.0986000000000002E-2</v>
      </c>
      <c r="I6244" s="37">
        <v>4.0742E-2</v>
      </c>
      <c r="J6244" s="37">
        <v>4.1249000000000001E-2</v>
      </c>
      <c r="K6244" s="37">
        <v>4.1761E-2</v>
      </c>
    </row>
    <row r="6245" spans="3:11" ht="15.75" customHeight="1" x14ac:dyDescent="0.25">
      <c r="C6245" s="40"/>
      <c r="F6245" s="81">
        <v>45632</v>
      </c>
      <c r="G6245" s="37">
        <v>4.1038999999999999E-2</v>
      </c>
      <c r="H6245" s="37">
        <v>4.0613999999999997E-2</v>
      </c>
      <c r="I6245" s="37">
        <v>4.0356000000000003E-2</v>
      </c>
      <c r="J6245" s="37">
        <v>4.0833000000000001E-2</v>
      </c>
      <c r="K6245" s="37">
        <v>4.1529000000000003E-2</v>
      </c>
    </row>
    <row r="6246" spans="3:11" ht="15.75" customHeight="1" x14ac:dyDescent="0.25">
      <c r="C6246" s="40"/>
      <c r="F6246" s="81">
        <v>45635</v>
      </c>
      <c r="G6246" s="37">
        <v>4.1245000000000004E-2</v>
      </c>
      <c r="H6246" s="37">
        <v>4.0869999999999997E-2</v>
      </c>
      <c r="I6246" s="37">
        <v>4.0739999999999998E-2</v>
      </c>
      <c r="J6246" s="37">
        <v>4.1352E-2</v>
      </c>
      <c r="K6246" s="37">
        <v>4.2012000000000001E-2</v>
      </c>
    </row>
    <row r="6247" spans="3:11" ht="15.75" customHeight="1" x14ac:dyDescent="0.25">
      <c r="C6247" s="40"/>
      <c r="F6247" s="81">
        <v>45636</v>
      </c>
      <c r="G6247" s="37">
        <v>4.1430000000000002E-2</v>
      </c>
      <c r="H6247" s="37">
        <v>4.1068999999999994E-2</v>
      </c>
      <c r="I6247" s="37">
        <v>4.1334999999999997E-2</v>
      </c>
      <c r="J6247" s="37">
        <v>4.1586999999999999E-2</v>
      </c>
      <c r="K6247" s="37">
        <v>4.2263000000000002E-2</v>
      </c>
    </row>
    <row r="6248" spans="3:11" ht="15.75" customHeight="1" x14ac:dyDescent="0.25">
      <c r="C6248" s="40"/>
      <c r="F6248" s="81">
        <v>45637</v>
      </c>
      <c r="G6248" s="37">
        <v>4.1531999999999999E-2</v>
      </c>
      <c r="H6248" s="37">
        <v>4.1203000000000004E-2</v>
      </c>
      <c r="I6248" s="37">
        <v>4.1334999999999997E-2</v>
      </c>
      <c r="J6248" s="37">
        <v>4.2005000000000001E-2</v>
      </c>
      <c r="K6248" s="37">
        <v>4.2710999999999999E-2</v>
      </c>
    </row>
    <row r="6249" spans="3:11" ht="15.75" customHeight="1" x14ac:dyDescent="0.25">
      <c r="C6249" s="40"/>
      <c r="F6249" s="81">
        <v>45638</v>
      </c>
      <c r="G6249" s="37">
        <v>4.1905999999999999E-2</v>
      </c>
      <c r="H6249" s="37">
        <v>4.1623E-2</v>
      </c>
      <c r="I6249" s="37">
        <v>4.1826999999999996E-2</v>
      </c>
      <c r="J6249" s="37">
        <v>4.2503000000000006E-2</v>
      </c>
      <c r="K6249" s="37">
        <v>4.3277999999999997E-2</v>
      </c>
    </row>
    <row r="6250" spans="3:11" ht="15.75" customHeight="1" x14ac:dyDescent="0.25">
      <c r="C6250" s="40"/>
      <c r="F6250" s="81">
        <v>45639</v>
      </c>
      <c r="G6250" s="37">
        <v>4.2405999999999999E-2</v>
      </c>
      <c r="H6250" s="37">
        <v>4.2185E-2</v>
      </c>
      <c r="I6250" s="37">
        <v>4.2499000000000002E-2</v>
      </c>
      <c r="J6250" s="37">
        <v>4.3242000000000003E-2</v>
      </c>
      <c r="K6250" s="37">
        <v>4.3986999999999998E-2</v>
      </c>
    </row>
    <row r="6251" spans="3:11" ht="15.75" customHeight="1" x14ac:dyDescent="0.25">
      <c r="C6251" s="40"/>
      <c r="F6251" s="81">
        <v>45642</v>
      </c>
      <c r="G6251" s="37">
        <v>4.249E-2</v>
      </c>
      <c r="H6251" s="37">
        <v>4.2298999999999996E-2</v>
      </c>
      <c r="I6251" s="37">
        <v>4.2569999999999997E-2</v>
      </c>
      <c r="J6251" s="37">
        <v>4.3269000000000002E-2</v>
      </c>
      <c r="K6251" s="37">
        <v>4.3966999999999999E-2</v>
      </c>
    </row>
    <row r="6252" spans="3:11" ht="15.75" customHeight="1" x14ac:dyDescent="0.25">
      <c r="C6252" s="40"/>
      <c r="F6252" s="81">
        <v>45643</v>
      </c>
      <c r="G6252" s="37">
        <v>4.2446999999999999E-2</v>
      </c>
      <c r="H6252" s="37">
        <v>4.2272999999999998E-2</v>
      </c>
      <c r="I6252" s="37">
        <v>4.2624000000000002E-2</v>
      </c>
      <c r="J6252" s="37">
        <v>4.3296000000000001E-2</v>
      </c>
      <c r="K6252" s="37">
        <v>4.3986999999999998E-2</v>
      </c>
    </row>
    <row r="6253" spans="3:11" ht="15.75" customHeight="1" x14ac:dyDescent="0.25">
      <c r="C6253" s="40"/>
      <c r="F6253" s="81">
        <v>45644</v>
      </c>
      <c r="G6253" s="37">
        <v>4.3545E-2</v>
      </c>
      <c r="H6253" s="37">
        <v>4.3575000000000003E-2</v>
      </c>
      <c r="I6253" s="37">
        <v>4.4031000000000001E-2</v>
      </c>
      <c r="J6253" s="37">
        <v>4.4652999999999998E-2</v>
      </c>
      <c r="K6253" s="37">
        <v>4.5140000000000007E-2</v>
      </c>
    </row>
    <row r="6254" spans="3:11" ht="15.75" customHeight="1" x14ac:dyDescent="0.25">
      <c r="C6254" s="40"/>
      <c r="F6254" s="81">
        <v>45645</v>
      </c>
      <c r="G6254" s="37">
        <v>4.3164999999999995E-2</v>
      </c>
      <c r="H6254" s="37">
        <v>4.3379000000000001E-2</v>
      </c>
      <c r="I6254" s="37">
        <v>4.4229000000000004E-2</v>
      </c>
      <c r="J6254" s="37">
        <v>4.5027999999999999E-2</v>
      </c>
      <c r="K6254" s="37">
        <v>4.5621000000000002E-2</v>
      </c>
    </row>
    <row r="6255" spans="3:11" ht="15.75" customHeight="1" x14ac:dyDescent="0.25">
      <c r="C6255" s="40"/>
      <c r="F6255" s="81">
        <v>45646</v>
      </c>
      <c r="G6255" s="37">
        <v>4.3038999999999994E-2</v>
      </c>
      <c r="H6255" s="37">
        <v>4.3131000000000003E-2</v>
      </c>
      <c r="I6255" s="37">
        <v>4.3749999999999997E-2</v>
      </c>
      <c r="J6255" s="37">
        <v>4.4496000000000001E-2</v>
      </c>
      <c r="K6255" s="37">
        <v>4.5221999999999998E-2</v>
      </c>
    </row>
    <row r="6256" spans="3:11" ht="15.75" customHeight="1" x14ac:dyDescent="0.25">
      <c r="C6256" s="40"/>
      <c r="F6256" s="81">
        <v>45649</v>
      </c>
      <c r="G6256" s="37">
        <v>4.3401000000000002E-2</v>
      </c>
      <c r="H6256" s="37">
        <v>4.3588000000000002E-2</v>
      </c>
      <c r="I6256" s="37">
        <v>4.4341999999999999E-2</v>
      </c>
      <c r="J6256" s="37">
        <v>4.5166999999999999E-2</v>
      </c>
      <c r="K6256" s="37">
        <v>4.5865000000000003E-2</v>
      </c>
    </row>
    <row r="6257" spans="3:11" ht="15.75" customHeight="1" x14ac:dyDescent="0.25">
      <c r="C6257" s="40"/>
      <c r="F6257" s="81">
        <v>45650</v>
      </c>
      <c r="G6257" s="37">
        <v>4.3324000000000001E-2</v>
      </c>
      <c r="H6257" s="37">
        <v>4.3621999999999994E-2</v>
      </c>
      <c r="I6257" s="37">
        <v>4.4363E-2</v>
      </c>
      <c r="J6257" s="37">
        <v>4.5223000000000006E-2</v>
      </c>
      <c r="K6257" s="37">
        <v>4.5887000000000004E-2</v>
      </c>
    </row>
    <row r="6258" spans="3:11" ht="15.75" customHeight="1" x14ac:dyDescent="0.25">
      <c r="C6258" s="40"/>
      <c r="F6258" s="81">
        <v>45652</v>
      </c>
      <c r="G6258" s="37">
        <v>4.3282999999999995E-2</v>
      </c>
      <c r="H6258" s="37">
        <v>4.3511000000000001E-2</v>
      </c>
      <c r="I6258" s="37">
        <v>4.4331000000000002E-2</v>
      </c>
      <c r="J6258" s="37">
        <v>4.5063000000000006E-2</v>
      </c>
      <c r="K6258" s="37">
        <v>4.5827E-2</v>
      </c>
    </row>
    <row r="6259" spans="3:11" ht="15.75" customHeight="1" x14ac:dyDescent="0.25">
      <c r="C6259" s="40"/>
      <c r="F6259" s="81">
        <v>45653</v>
      </c>
      <c r="G6259" s="37">
        <v>4.3262000000000002E-2</v>
      </c>
      <c r="H6259" s="37">
        <v>4.3661999999999999E-2</v>
      </c>
      <c r="I6259" s="37">
        <v>4.4613E-2</v>
      </c>
      <c r="J6259" s="37">
        <v>4.5420999999999996E-2</v>
      </c>
      <c r="K6259" s="37">
        <v>4.6253000000000002E-2</v>
      </c>
    </row>
    <row r="6260" spans="3:11" ht="15.75" customHeight="1" x14ac:dyDescent="0.25">
      <c r="C6260" s="40"/>
      <c r="F6260" s="81">
        <v>45656</v>
      </c>
      <c r="G6260" s="37">
        <v>4.2417999999999997E-2</v>
      </c>
      <c r="H6260" s="37">
        <v>4.2693000000000002E-2</v>
      </c>
      <c r="I6260" s="37">
        <v>4.3591999999999999E-2</v>
      </c>
      <c r="J6260" s="37">
        <v>4.4423000000000004E-2</v>
      </c>
      <c r="K6260" s="37">
        <v>4.5326999999999999E-2</v>
      </c>
    </row>
    <row r="6261" spans="3:11" ht="15.75" customHeight="1" x14ac:dyDescent="0.25">
      <c r="C6261" s="40"/>
      <c r="F6261" s="81">
        <v>45657</v>
      </c>
      <c r="G6261" s="37">
        <v>4.2416000000000002E-2</v>
      </c>
      <c r="H6261" s="37">
        <v>4.2726E-2</v>
      </c>
      <c r="I6261" s="37">
        <v>4.3819999999999998E-2</v>
      </c>
      <c r="J6261" s="37">
        <v>4.4789000000000002E-2</v>
      </c>
      <c r="K6261" s="37">
        <v>4.5690000000000001E-2</v>
      </c>
    </row>
    <row r="6262" spans="3:11" ht="15.75" customHeight="1" x14ac:dyDescent="0.25">
      <c r="C6262" s="40"/>
      <c r="F6262" s="81">
        <v>45659</v>
      </c>
      <c r="G6262" s="37">
        <v>4.2394999999999995E-2</v>
      </c>
      <c r="H6262" s="37">
        <v>4.2756000000000002E-2</v>
      </c>
      <c r="I6262" s="37">
        <v>4.3695999999999999E-2</v>
      </c>
      <c r="J6262" s="37">
        <v>4.4684000000000001E-2</v>
      </c>
      <c r="K6262" s="37">
        <v>4.5590000000000006E-2</v>
      </c>
    </row>
    <row r="6263" spans="3:11" ht="15.75" customHeight="1" x14ac:dyDescent="0.25">
      <c r="C6263" s="40"/>
      <c r="F6263" s="81">
        <v>45660</v>
      </c>
      <c r="G6263" s="37">
        <v>4.2786999999999999E-2</v>
      </c>
      <c r="H6263" s="37">
        <v>4.3193000000000002E-2</v>
      </c>
      <c r="I6263" s="37">
        <v>4.4118999999999998E-2</v>
      </c>
      <c r="J6263" s="37">
        <v>4.5078E-2</v>
      </c>
      <c r="K6263" s="37">
        <v>4.5975000000000002E-2</v>
      </c>
    </row>
    <row r="6264" spans="3:11" ht="15.75" customHeight="1" x14ac:dyDescent="0.25">
      <c r="C6264" s="40"/>
      <c r="F6264" s="81">
        <v>45663</v>
      </c>
      <c r="G6264" s="37">
        <v>4.2744999999999998E-2</v>
      </c>
      <c r="H6264" s="37">
        <v>4.3253000000000007E-2</v>
      </c>
      <c r="I6264" s="37">
        <v>4.4295000000000001E-2</v>
      </c>
      <c r="J6264" s="37">
        <v>4.5288000000000002E-2</v>
      </c>
      <c r="K6264" s="37">
        <v>4.6300000000000001E-2</v>
      </c>
    </row>
    <row r="6265" spans="3:11" ht="15.75" customHeight="1" x14ac:dyDescent="0.25">
      <c r="C6265" s="40"/>
      <c r="F6265" s="81">
        <v>45664</v>
      </c>
      <c r="G6265" s="37">
        <v>4.2911000000000005E-2</v>
      </c>
      <c r="H6265" s="37">
        <v>4.3594000000000001E-2</v>
      </c>
      <c r="I6265" s="37">
        <v>4.4649000000000001E-2</v>
      </c>
      <c r="J6265" s="37">
        <v>4.5763999999999999E-2</v>
      </c>
      <c r="K6265" s="37">
        <v>4.6849999999999996E-2</v>
      </c>
    </row>
    <row r="6266" spans="3:11" ht="15.75" customHeight="1" x14ac:dyDescent="0.25">
      <c r="C6266" s="40"/>
      <c r="F6266" s="81">
        <v>45665</v>
      </c>
      <c r="G6266" s="37">
        <v>4.2827999999999998E-2</v>
      </c>
      <c r="H6266" s="37">
        <v>4.351E-2</v>
      </c>
      <c r="I6266" s="37">
        <v>4.4614000000000001E-2</v>
      </c>
      <c r="J6266" s="37">
        <v>4.5763999999999999E-2</v>
      </c>
      <c r="K6266" s="37">
        <v>4.6891999999999996E-2</v>
      </c>
    </row>
    <row r="6267" spans="3:11" ht="15.75" customHeight="1" x14ac:dyDescent="0.25">
      <c r="C6267" s="40"/>
      <c r="F6267" s="81">
        <v>45666</v>
      </c>
      <c r="G6267" s="37">
        <v>4.2640000000000004E-2</v>
      </c>
      <c r="H6267" s="37">
        <v>4.3369999999999999E-2</v>
      </c>
      <c r="I6267" s="37">
        <v>4.4561000000000003E-2</v>
      </c>
      <c r="J6267" s="37">
        <v>4.5738000000000001E-2</v>
      </c>
      <c r="K6267" s="37">
        <v>4.6893000000000004E-2</v>
      </c>
    </row>
    <row r="6268" spans="3:11" ht="15.75" customHeight="1" x14ac:dyDescent="0.25">
      <c r="C6268" s="40"/>
      <c r="F6268" s="81">
        <v>45667</v>
      </c>
      <c r="G6268" s="37">
        <v>4.3791999999999998E-2</v>
      </c>
      <c r="H6268" s="37">
        <v>4.4665000000000003E-2</v>
      </c>
      <c r="I6268" s="37">
        <v>4.5737E-2</v>
      </c>
      <c r="J6268" s="37">
        <v>4.6748999999999999E-2</v>
      </c>
      <c r="K6268" s="37">
        <v>4.7592000000000002E-2</v>
      </c>
    </row>
    <row r="6269" spans="3:11" ht="15.75" customHeight="1" x14ac:dyDescent="0.25">
      <c r="C6269" s="40"/>
      <c r="F6269" s="81">
        <v>45670</v>
      </c>
      <c r="G6269" s="37">
        <v>4.3792999999999999E-2</v>
      </c>
      <c r="H6269" s="37">
        <v>4.4778000000000005E-2</v>
      </c>
      <c r="I6269" s="37">
        <v>4.5970000000000004E-2</v>
      </c>
      <c r="J6269" s="37">
        <v>4.6962999999999998E-2</v>
      </c>
      <c r="K6269" s="37">
        <v>4.7779000000000002E-2</v>
      </c>
    </row>
    <row r="6270" spans="3:11" ht="15.75" customHeight="1" x14ac:dyDescent="0.25">
      <c r="C6270" s="40"/>
      <c r="F6270" s="81">
        <v>45671</v>
      </c>
      <c r="G6270" s="37">
        <v>4.3667999999999998E-2</v>
      </c>
      <c r="H6270" s="37">
        <v>4.4692999999999997E-2</v>
      </c>
      <c r="I6270" s="37">
        <v>4.5953000000000001E-2</v>
      </c>
      <c r="J6270" s="37">
        <v>4.7043999999999996E-2</v>
      </c>
      <c r="K6270" s="37">
        <v>4.7924000000000001E-2</v>
      </c>
    </row>
    <row r="6271" spans="3:11" ht="15.75" customHeight="1" x14ac:dyDescent="0.25">
      <c r="C6271" s="40"/>
      <c r="F6271" s="81">
        <v>45672</v>
      </c>
      <c r="G6271" s="37">
        <v>4.2638000000000002E-2</v>
      </c>
      <c r="H6271" s="37">
        <v>4.3369999999999999E-2</v>
      </c>
      <c r="I6271" s="37">
        <v>4.4473000000000006E-2</v>
      </c>
      <c r="J6271" s="37">
        <v>4.5526000000000004E-2</v>
      </c>
      <c r="K6271" s="37">
        <v>4.6531000000000003E-2</v>
      </c>
    </row>
    <row r="6272" spans="3:11" ht="15.75" customHeight="1" x14ac:dyDescent="0.25">
      <c r="C6272" s="40"/>
      <c r="F6272" s="81">
        <v>45673</v>
      </c>
      <c r="G6272" s="37">
        <v>4.2300000000000004E-2</v>
      </c>
      <c r="H6272" s="37">
        <v>4.2948000000000007E-2</v>
      </c>
      <c r="I6272" s="37">
        <v>4.3958000000000004E-2</v>
      </c>
      <c r="J6272" s="37">
        <v>4.5048999999999999E-2</v>
      </c>
      <c r="K6272" s="37">
        <v>4.6124999999999999E-2</v>
      </c>
    </row>
    <row r="6273" spans="3:11" ht="15.75" customHeight="1" x14ac:dyDescent="0.25">
      <c r="C6273" s="40"/>
      <c r="F6273" s="81">
        <v>45674</v>
      </c>
      <c r="G6273" s="37">
        <v>4.2826000000000003E-2</v>
      </c>
      <c r="H6273" s="37">
        <v>4.3484999999999996E-2</v>
      </c>
      <c r="I6273" s="37">
        <v>4.4313000000000005E-2</v>
      </c>
      <c r="J6273" s="37">
        <v>4.5312999999999999E-2</v>
      </c>
      <c r="K6273" s="37">
        <v>4.6269999999999999E-2</v>
      </c>
    </row>
    <row r="6274" spans="3:11" ht="15.75" customHeight="1" x14ac:dyDescent="0.25">
      <c r="C6274" s="40"/>
      <c r="F6274" s="81">
        <v>45678</v>
      </c>
      <c r="G6274" s="37">
        <v>4.2741000000000001E-2</v>
      </c>
      <c r="H6274" s="37">
        <v>4.3201999999999997E-2</v>
      </c>
      <c r="I6274" s="37">
        <v>4.3956999999999996E-2</v>
      </c>
      <c r="J6274" s="37">
        <v>4.4863E-2</v>
      </c>
      <c r="K6274" s="37">
        <v>4.5763999999999999E-2</v>
      </c>
    </row>
    <row r="6275" spans="3:11" ht="15.75" customHeight="1" x14ac:dyDescent="0.25">
      <c r="C6275" s="40"/>
      <c r="F6275" s="81">
        <v>45679</v>
      </c>
      <c r="G6275" s="37">
        <v>4.2975000000000006E-2</v>
      </c>
      <c r="H6275" s="37">
        <v>4.3513999999999997E-2</v>
      </c>
      <c r="I6275" s="37">
        <v>4.4349E-2</v>
      </c>
      <c r="J6275" s="37">
        <v>4.5233999999999996E-2</v>
      </c>
      <c r="K6275" s="37">
        <v>4.6109000000000004E-2</v>
      </c>
    </row>
    <row r="6276" spans="3:11" ht="15.75" customHeight="1" x14ac:dyDescent="0.25">
      <c r="C6276" s="40"/>
      <c r="F6276" s="81">
        <v>45680</v>
      </c>
      <c r="G6276" s="37">
        <v>4.2889999999999998E-2</v>
      </c>
      <c r="H6276" s="37">
        <v>4.3513999999999997E-2</v>
      </c>
      <c r="I6276" s="37">
        <v>4.4509999999999994E-2</v>
      </c>
      <c r="J6276" s="37">
        <v>4.5499000000000005E-2</v>
      </c>
      <c r="K6276" s="37">
        <v>4.6436000000000005E-2</v>
      </c>
    </row>
    <row r="6277" spans="3:11" ht="15.75" customHeight="1" x14ac:dyDescent="0.25">
      <c r="C6277" s="40"/>
      <c r="F6277" s="81">
        <v>45681</v>
      </c>
      <c r="G6277" s="37">
        <v>4.2655000000000005E-2</v>
      </c>
      <c r="H6277" s="37">
        <v>4.326E-2</v>
      </c>
      <c r="I6277" s="37">
        <v>4.4260000000000001E-2</v>
      </c>
      <c r="J6277" s="37">
        <v>4.5260000000000002E-2</v>
      </c>
      <c r="K6277" s="37">
        <v>4.6214000000000005E-2</v>
      </c>
    </row>
    <row r="6278" spans="3:11" ht="15.75" customHeight="1" x14ac:dyDescent="0.25">
      <c r="C6278" s="40"/>
      <c r="F6278" s="81">
        <v>45684</v>
      </c>
      <c r="G6278" s="37">
        <v>4.1950000000000001E-2</v>
      </c>
      <c r="H6278" s="37">
        <v>4.2438000000000003E-2</v>
      </c>
      <c r="I6278" s="37">
        <v>4.3368999999999998E-2</v>
      </c>
      <c r="J6278" s="37">
        <v>4.4333000000000004E-2</v>
      </c>
      <c r="K6278" s="37">
        <v>4.5343000000000001E-2</v>
      </c>
    </row>
    <row r="6279" spans="3:11" ht="15.75" customHeight="1" x14ac:dyDescent="0.25">
      <c r="C6279" s="40"/>
      <c r="F6279" s="81">
        <v>45685</v>
      </c>
      <c r="G6279" s="37">
        <v>4.1949E-2</v>
      </c>
      <c r="H6279" s="37">
        <v>4.2381000000000002E-2</v>
      </c>
      <c r="I6279" s="37">
        <v>4.3289999999999995E-2</v>
      </c>
      <c r="J6279" s="37">
        <v>4.4254000000000002E-2</v>
      </c>
      <c r="K6279" s="37">
        <v>4.5323000000000002E-2</v>
      </c>
    </row>
    <row r="6280" spans="3:11" ht="15.75" customHeight="1" x14ac:dyDescent="0.25">
      <c r="C6280" s="40"/>
      <c r="F6280" s="81">
        <v>45686</v>
      </c>
      <c r="G6280" s="37">
        <v>4.2134999999999999E-2</v>
      </c>
      <c r="H6280" s="37">
        <v>4.2522000000000004E-2</v>
      </c>
      <c r="I6280" s="37">
        <v>4.3324999999999995E-2</v>
      </c>
      <c r="J6280" s="37">
        <v>4.4299999999999999E-2</v>
      </c>
      <c r="K6280" s="37">
        <v>4.5284000000000005E-2</v>
      </c>
    </row>
    <row r="6281" spans="3:11" ht="15.75" customHeight="1" x14ac:dyDescent="0.25">
      <c r="C6281" s="40"/>
      <c r="F6281" s="81">
        <v>45687</v>
      </c>
      <c r="G6281" s="37">
        <v>4.2072999999999999E-2</v>
      </c>
      <c r="H6281" s="37">
        <v>4.2436999999999996E-2</v>
      </c>
      <c r="I6281" s="37">
        <v>4.3183999999999993E-2</v>
      </c>
      <c r="J6281" s="37">
        <v>4.4169E-2</v>
      </c>
      <c r="K6281" s="37">
        <v>4.5163000000000002E-2</v>
      </c>
    </row>
    <row r="6282" spans="3:11" ht="15.75" customHeight="1" x14ac:dyDescent="0.25">
      <c r="C6282" s="40"/>
      <c r="F6282" s="81">
        <v>45688</v>
      </c>
      <c r="G6282" s="37">
        <v>4.1971000000000001E-2</v>
      </c>
      <c r="H6282" s="37">
        <v>4.2377999999999999E-2</v>
      </c>
      <c r="I6282" s="37">
        <v>4.3272000000000005E-2</v>
      </c>
      <c r="J6282" s="37">
        <v>4.4405E-2</v>
      </c>
      <c r="K6282" s="37">
        <v>4.5387000000000004E-2</v>
      </c>
    </row>
    <row r="6283" spans="3:11" ht="15.75" customHeight="1" x14ac:dyDescent="0.25">
      <c r="C6283" s="40"/>
      <c r="F6283" s="81">
        <v>45691</v>
      </c>
      <c r="G6283" s="37">
        <v>4.2488999999999999E-2</v>
      </c>
      <c r="H6283" s="37">
        <v>4.2862999999999998E-2</v>
      </c>
      <c r="I6283" s="37">
        <v>4.3607E-2</v>
      </c>
      <c r="J6283" s="37">
        <v>4.4642000000000001E-2</v>
      </c>
      <c r="K6283" s="37">
        <v>4.555E-2</v>
      </c>
    </row>
    <row r="6284" spans="3:11" ht="15.75" customHeight="1" x14ac:dyDescent="0.25">
      <c r="C6284" s="40"/>
      <c r="F6284" s="81">
        <v>45692</v>
      </c>
      <c r="G6284" s="37">
        <v>4.2137000000000001E-2</v>
      </c>
      <c r="H6284" s="37">
        <v>4.2463000000000001E-2</v>
      </c>
      <c r="I6284" s="37">
        <v>4.3183999999999993E-2</v>
      </c>
      <c r="J6284" s="37">
        <v>4.4169E-2</v>
      </c>
      <c r="K6284" s="37">
        <v>4.5105000000000006E-2</v>
      </c>
    </row>
    <row r="6285" spans="3:11" ht="15.75" customHeight="1" x14ac:dyDescent="0.25">
      <c r="C6285" s="40"/>
      <c r="F6285" s="81">
        <v>45693</v>
      </c>
      <c r="G6285" s="37">
        <v>4.1868000000000002E-2</v>
      </c>
      <c r="H6285" s="37">
        <v>4.2062999999999996E-2</v>
      </c>
      <c r="I6285" s="37">
        <v>4.2480999999999998E-2</v>
      </c>
      <c r="J6285" s="37">
        <v>4.333E-2</v>
      </c>
      <c r="K6285" s="37">
        <v>4.4180999999999998E-2</v>
      </c>
    </row>
    <row r="6286" spans="3:11" ht="15.75" customHeight="1" x14ac:dyDescent="0.25">
      <c r="C6286" s="40"/>
      <c r="F6286" s="81">
        <v>45694</v>
      </c>
      <c r="G6286" s="37">
        <v>4.2118000000000003E-2</v>
      </c>
      <c r="H6286" s="37">
        <v>4.2320000000000003E-2</v>
      </c>
      <c r="I6286" s="37">
        <v>4.2743999999999997E-2</v>
      </c>
      <c r="J6286" s="37">
        <v>4.3539000000000001E-2</v>
      </c>
      <c r="K6286" s="37">
        <v>4.4341999999999999E-2</v>
      </c>
    </row>
    <row r="6287" spans="3:11" ht="15.75" customHeight="1" x14ac:dyDescent="0.25">
      <c r="C6287" s="40"/>
      <c r="F6287" s="81">
        <v>45695</v>
      </c>
      <c r="G6287" s="37">
        <v>4.2892E-2</v>
      </c>
      <c r="H6287" s="37">
        <v>4.3121E-2</v>
      </c>
      <c r="I6287" s="37">
        <v>4.3484999999999996E-2</v>
      </c>
      <c r="J6287" s="37">
        <v>4.4195000000000005E-2</v>
      </c>
      <c r="K6287" s="37">
        <v>4.4947000000000001E-2</v>
      </c>
    </row>
    <row r="6288" spans="3:11" ht="15.75" customHeight="1" x14ac:dyDescent="0.25">
      <c r="C6288" s="40"/>
      <c r="F6288" s="81">
        <v>45698</v>
      </c>
      <c r="G6288" s="37">
        <v>4.2747E-2</v>
      </c>
      <c r="H6288" s="37">
        <v>4.2977000000000001E-2</v>
      </c>
      <c r="I6288" s="37">
        <v>4.3379000000000001E-2</v>
      </c>
      <c r="J6288" s="37">
        <v>4.4168000000000006E-2</v>
      </c>
      <c r="K6288" s="37">
        <v>4.4968000000000001E-2</v>
      </c>
    </row>
    <row r="6289" spans="3:11" ht="15.75" customHeight="1" x14ac:dyDescent="0.25">
      <c r="C6289" s="40"/>
      <c r="F6289" s="81">
        <v>45699</v>
      </c>
      <c r="G6289" s="37">
        <v>4.2832999999999996E-2</v>
      </c>
      <c r="H6289" s="37">
        <v>4.3121E-2</v>
      </c>
      <c r="I6289" s="37">
        <v>4.3698000000000001E-2</v>
      </c>
      <c r="J6289" s="37">
        <v>4.4538000000000001E-2</v>
      </c>
      <c r="K6289" s="37">
        <v>4.5351999999999996E-2</v>
      </c>
    </row>
    <row r="6290" spans="3:11" ht="15.75" customHeight="1" x14ac:dyDescent="0.25">
      <c r="C6290" s="40"/>
      <c r="F6290" s="81">
        <v>45700</v>
      </c>
      <c r="G6290" s="37">
        <v>4.3548000000000003E-2</v>
      </c>
      <c r="H6290" s="37">
        <v>4.385E-2</v>
      </c>
      <c r="I6290" s="37">
        <v>4.4676E-2</v>
      </c>
      <c r="J6290" s="37">
        <v>4.5464999999999998E-2</v>
      </c>
      <c r="K6290" s="37">
        <v>4.6207999999999999E-2</v>
      </c>
    </row>
    <row r="6291" spans="3:11" ht="15.75" customHeight="1" x14ac:dyDescent="0.25">
      <c r="C6291" s="40"/>
      <c r="F6291" s="81">
        <v>45701</v>
      </c>
      <c r="G6291" s="37">
        <v>4.3067000000000001E-2</v>
      </c>
      <c r="H6291" s="37">
        <v>4.3258000000000005E-2</v>
      </c>
      <c r="I6291" s="37">
        <v>4.3894000000000002E-2</v>
      </c>
      <c r="J6291" s="37">
        <v>4.4591000000000006E-2</v>
      </c>
      <c r="K6291" s="37">
        <v>4.5288000000000002E-2</v>
      </c>
    </row>
    <row r="6292" spans="3:11" ht="15.75" customHeight="1" x14ac:dyDescent="0.25">
      <c r="C6292" s="40"/>
      <c r="F6292" s="81">
        <v>45702</v>
      </c>
      <c r="G6292" s="37">
        <v>4.2588999999999995E-2</v>
      </c>
      <c r="H6292" s="37">
        <v>4.2694999999999997E-2</v>
      </c>
      <c r="I6292" s="37">
        <v>4.3274E-2</v>
      </c>
      <c r="J6292" s="37">
        <v>4.4010000000000001E-2</v>
      </c>
      <c r="K6292" s="37">
        <v>4.4762000000000003E-2</v>
      </c>
    </row>
    <row r="6293" spans="3:11" ht="15.75" customHeight="1" x14ac:dyDescent="0.25">
      <c r="C6293" s="40"/>
      <c r="F6293" s="81">
        <v>45706</v>
      </c>
      <c r="G6293" s="37">
        <v>4.3056000000000004E-2</v>
      </c>
      <c r="H6293" s="37">
        <v>4.3285999999999998E-2</v>
      </c>
      <c r="I6293" s="37">
        <v>4.4020999999999998E-2</v>
      </c>
      <c r="J6293" s="37">
        <v>4.4749999999999998E-2</v>
      </c>
      <c r="K6293" s="37">
        <v>4.5503000000000002E-2</v>
      </c>
    </row>
    <row r="6294" spans="3:11" ht="15.75" customHeight="1" x14ac:dyDescent="0.25">
      <c r="C6294" s="40"/>
      <c r="F6294" s="81">
        <v>45707</v>
      </c>
      <c r="G6294" s="37">
        <v>4.2675999999999999E-2</v>
      </c>
      <c r="H6294" s="37">
        <v>4.2864000000000006E-2</v>
      </c>
      <c r="I6294" s="37">
        <v>4.3647999999999999E-2</v>
      </c>
      <c r="J6294" s="37">
        <v>4.4512000000000003E-2</v>
      </c>
      <c r="K6294" s="37">
        <v>4.5326999999999999E-2</v>
      </c>
    </row>
    <row r="6295" spans="3:11" ht="15.75" customHeight="1" x14ac:dyDescent="0.25">
      <c r="C6295" s="40"/>
      <c r="F6295" s="81">
        <v>45708</v>
      </c>
      <c r="G6295" s="37">
        <v>4.2699000000000001E-2</v>
      </c>
      <c r="H6295" s="37">
        <v>4.2751000000000004E-2</v>
      </c>
      <c r="I6295" s="37">
        <v>4.3434999999999994E-2</v>
      </c>
      <c r="J6295" s="37">
        <v>4.4273999999999994E-2</v>
      </c>
      <c r="K6295" s="37">
        <v>4.5053000000000003E-2</v>
      </c>
    </row>
    <row r="6296" spans="3:11" ht="15.75" customHeight="1" x14ac:dyDescent="0.25">
      <c r="C6296" s="40"/>
      <c r="F6296" s="81">
        <v>45709</v>
      </c>
      <c r="G6296" s="37">
        <v>4.1980000000000003E-2</v>
      </c>
      <c r="H6296" s="37">
        <v>4.2072999999999999E-2</v>
      </c>
      <c r="I6296" s="37">
        <v>4.2724999999999999E-2</v>
      </c>
      <c r="J6296" s="37">
        <v>4.3535000000000004E-2</v>
      </c>
      <c r="K6296" s="37">
        <v>4.4313000000000005E-2</v>
      </c>
    </row>
    <row r="6297" spans="3:11" ht="15.75" customHeight="1" x14ac:dyDescent="0.25">
      <c r="C6297" s="40"/>
      <c r="F6297" s="81">
        <v>45712</v>
      </c>
      <c r="G6297" s="37">
        <v>4.1746999999999999E-2</v>
      </c>
      <c r="H6297" s="37">
        <v>4.1734E-2</v>
      </c>
      <c r="I6297" s="37">
        <v>4.2352000000000001E-2</v>
      </c>
      <c r="J6297" s="37">
        <v>4.3166000000000003E-2</v>
      </c>
      <c r="K6297" s="37">
        <v>4.4003E-2</v>
      </c>
    </row>
    <row r="6298" spans="3:11" ht="15.75" customHeight="1" x14ac:dyDescent="0.25">
      <c r="C6298" s="40"/>
      <c r="F6298" s="81">
        <v>45713</v>
      </c>
      <c r="G6298" s="37">
        <v>4.0941999999999999E-2</v>
      </c>
      <c r="H6298" s="37">
        <v>4.086E-2</v>
      </c>
      <c r="I6298" s="37">
        <v>4.1292000000000002E-2</v>
      </c>
      <c r="J6298" s="37">
        <v>4.2092000000000004E-2</v>
      </c>
      <c r="K6298" s="37">
        <v>4.2945000000000004E-2</v>
      </c>
    </row>
    <row r="6299" spans="3:11" ht="15.75" customHeight="1" x14ac:dyDescent="0.25">
      <c r="C6299" s="40"/>
      <c r="F6299" s="81">
        <v>45714</v>
      </c>
      <c r="G6299" s="37">
        <v>4.0716000000000002E-2</v>
      </c>
      <c r="H6299" s="37">
        <v>4.0436E-2</v>
      </c>
      <c r="I6299" s="37">
        <v>4.0835999999999997E-2</v>
      </c>
      <c r="J6299" s="37">
        <v>4.1700999999999995E-2</v>
      </c>
      <c r="K6299" s="37">
        <v>4.2561999999999996E-2</v>
      </c>
    </row>
    <row r="6300" spans="3:11" ht="15.75" customHeight="1" x14ac:dyDescent="0.25">
      <c r="C6300" s="40"/>
      <c r="F6300" s="81">
        <v>45715</v>
      </c>
      <c r="G6300" s="37">
        <v>4.0510999999999998E-2</v>
      </c>
      <c r="H6300" s="37">
        <v>4.0293000000000002E-2</v>
      </c>
      <c r="I6300" s="37">
        <v>4.0731999999999997E-2</v>
      </c>
      <c r="J6300" s="37">
        <v>4.1691000000000006E-2</v>
      </c>
      <c r="K6300" s="37">
        <v>4.2598999999999998E-2</v>
      </c>
    </row>
    <row r="6301" spans="3:11" ht="15.75" customHeight="1" x14ac:dyDescent="0.25">
      <c r="C6301" s="40"/>
      <c r="F6301" s="81">
        <v>45716</v>
      </c>
      <c r="G6301" s="37">
        <v>3.9889000000000001E-2</v>
      </c>
      <c r="H6301" s="37">
        <v>3.9695000000000001E-2</v>
      </c>
      <c r="I6301" s="37">
        <v>4.0190999999999998E-2</v>
      </c>
      <c r="J6301" s="37">
        <v>4.1146000000000002E-2</v>
      </c>
      <c r="K6301" s="37">
        <v>4.2082000000000001E-2</v>
      </c>
    </row>
    <row r="6302" spans="3:11" ht="15.75" customHeight="1" x14ac:dyDescent="0.25">
      <c r="C6302" s="40"/>
      <c r="F6302" s="81">
        <v>45719</v>
      </c>
      <c r="G6302" s="37">
        <v>3.9496000000000003E-2</v>
      </c>
      <c r="H6302" s="37">
        <v>3.9269999999999999E-2</v>
      </c>
      <c r="I6302" s="37">
        <v>3.9615999999999998E-2</v>
      </c>
      <c r="J6302" s="37">
        <v>4.0523999999999998E-2</v>
      </c>
      <c r="K6302" s="37">
        <v>4.1550999999999998E-2</v>
      </c>
    </row>
    <row r="6303" spans="3:11" ht="15.75" customHeight="1" x14ac:dyDescent="0.25">
      <c r="C6303" s="40"/>
      <c r="F6303" s="81">
        <v>45720</v>
      </c>
      <c r="G6303" s="37">
        <v>3.9905000000000003E-2</v>
      </c>
      <c r="H6303" s="37">
        <v>3.9857999999999998E-2</v>
      </c>
      <c r="I6303" s="37">
        <v>4.0453000000000003E-2</v>
      </c>
      <c r="J6303" s="37">
        <v>4.1457000000000001E-2</v>
      </c>
      <c r="K6303" s="37">
        <v>4.2442000000000001E-2</v>
      </c>
    </row>
    <row r="6304" spans="3:11" ht="15.75" customHeight="1" x14ac:dyDescent="0.25">
      <c r="C6304" s="40"/>
      <c r="F6304" s="81">
        <v>45721</v>
      </c>
      <c r="G6304" s="37">
        <v>4.0046999999999999E-2</v>
      </c>
      <c r="H6304" s="37">
        <v>4.011E-2</v>
      </c>
      <c r="I6304" s="37">
        <v>4.0785000000000002E-2</v>
      </c>
      <c r="J6304" s="37">
        <v>4.1794999999999999E-2</v>
      </c>
      <c r="K6304" s="37">
        <v>4.2785000000000004E-2</v>
      </c>
    </row>
    <row r="6305" spans="3:11" ht="15.75" customHeight="1" x14ac:dyDescent="0.25">
      <c r="C6305" s="40"/>
      <c r="F6305" s="81">
        <v>45722</v>
      </c>
      <c r="G6305" s="37">
        <v>3.959E-2</v>
      </c>
      <c r="H6305" s="37">
        <v>3.9712000000000004E-2</v>
      </c>
      <c r="I6305" s="37">
        <v>4.0557999999999997E-2</v>
      </c>
      <c r="J6305" s="37">
        <v>4.1691000000000006E-2</v>
      </c>
      <c r="K6305" s="37">
        <v>4.2784000000000003E-2</v>
      </c>
    </row>
    <row r="6306" spans="3:11" ht="15.75" customHeight="1" x14ac:dyDescent="0.25">
      <c r="C6306" s="40"/>
      <c r="F6306" s="81">
        <v>45723</v>
      </c>
      <c r="G6306" s="37">
        <v>3.9996999999999998E-2</v>
      </c>
      <c r="H6306" s="37">
        <v>4.0072000000000003E-2</v>
      </c>
      <c r="I6306" s="37">
        <v>4.0856000000000003E-2</v>
      </c>
      <c r="J6306" s="37">
        <v>4.1978000000000001E-2</v>
      </c>
      <c r="K6306" s="37">
        <v>4.3011000000000001E-2</v>
      </c>
    </row>
    <row r="6307" spans="3:11" ht="15.75" customHeight="1" x14ac:dyDescent="0.25">
      <c r="C6307" s="40"/>
      <c r="F6307" s="81">
        <v>45726</v>
      </c>
      <c r="G6307" s="37">
        <v>3.8832999999999999E-2</v>
      </c>
      <c r="H6307" s="37">
        <v>3.8907999999999998E-2</v>
      </c>
      <c r="I6307" s="37">
        <v>3.9666E-2</v>
      </c>
      <c r="J6307" s="37">
        <v>4.0910000000000002E-2</v>
      </c>
      <c r="K6307" s="37">
        <v>4.2131000000000002E-2</v>
      </c>
    </row>
    <row r="6308" spans="3:11" ht="15.75" customHeight="1" x14ac:dyDescent="0.25">
      <c r="C6308" s="40"/>
      <c r="F6308" s="81">
        <v>45727</v>
      </c>
      <c r="G6308" s="37">
        <v>3.9431000000000001E-2</v>
      </c>
      <c r="H6308" s="37">
        <v>3.9470999999999999E-2</v>
      </c>
      <c r="I6308" s="37">
        <v>4.0347999999999995E-2</v>
      </c>
      <c r="J6308" s="37">
        <v>4.1612999999999997E-2</v>
      </c>
      <c r="K6308" s="37">
        <v>4.2798999999999997E-2</v>
      </c>
    </row>
    <row r="6309" spans="3:11" ht="15.75" customHeight="1" x14ac:dyDescent="0.25">
      <c r="C6309" s="40"/>
      <c r="F6309" s="81">
        <v>45728</v>
      </c>
      <c r="G6309" s="37">
        <v>3.9866000000000006E-2</v>
      </c>
      <c r="H6309" s="37">
        <v>3.9839000000000006E-2</v>
      </c>
      <c r="I6309" s="37">
        <v>4.0698999999999999E-2</v>
      </c>
      <c r="J6309" s="37">
        <v>4.1925999999999998E-2</v>
      </c>
      <c r="K6309" s="37">
        <v>4.3124000000000003E-2</v>
      </c>
    </row>
    <row r="6310" spans="3:11" ht="15.75" customHeight="1" x14ac:dyDescent="0.25">
      <c r="C6310" s="40"/>
      <c r="F6310" s="81">
        <v>45729</v>
      </c>
      <c r="G6310" s="37">
        <v>3.9571000000000002E-2</v>
      </c>
      <c r="H6310" s="37">
        <v>3.9447000000000003E-2</v>
      </c>
      <c r="I6310" s="37">
        <v>4.0294999999999997E-2</v>
      </c>
      <c r="J6310" s="37">
        <v>4.1508000000000003E-2</v>
      </c>
      <c r="K6310" s="37">
        <v>4.2682000000000005E-2</v>
      </c>
    </row>
    <row r="6311" spans="3:11" ht="15.75" customHeight="1" x14ac:dyDescent="0.25">
      <c r="C6311" s="40"/>
      <c r="F6311" s="81">
        <v>45730</v>
      </c>
      <c r="G6311" s="37">
        <v>4.0170000000000004E-2</v>
      </c>
      <c r="H6311" s="37">
        <v>4.0063000000000008E-2</v>
      </c>
      <c r="I6311" s="37">
        <v>4.0892999999999999E-2</v>
      </c>
      <c r="J6311" s="37">
        <v>4.2030999999999999E-2</v>
      </c>
      <c r="K6311" s="37">
        <v>4.3121E-2</v>
      </c>
    </row>
    <row r="6312" spans="3:11" ht="15.75" customHeight="1" x14ac:dyDescent="0.25">
      <c r="C6312" s="40"/>
      <c r="F6312" s="81">
        <v>45733</v>
      </c>
      <c r="G6312" s="37">
        <v>4.0441000000000005E-2</v>
      </c>
      <c r="H6312" s="37">
        <v>4.0232000000000004E-2</v>
      </c>
      <c r="I6312" s="37">
        <v>4.0911000000000003E-2</v>
      </c>
      <c r="J6312" s="37">
        <v>4.2005000000000001E-2</v>
      </c>
      <c r="K6312" s="37">
        <v>4.2984999999999995E-2</v>
      </c>
    </row>
    <row r="6313" spans="3:11" ht="15.75" customHeight="1" x14ac:dyDescent="0.25">
      <c r="C6313" s="40"/>
      <c r="F6313" s="81">
        <v>45734</v>
      </c>
      <c r="G6313" s="37">
        <v>4.0397999999999996E-2</v>
      </c>
      <c r="H6313" s="37">
        <v>4.0148000000000003E-2</v>
      </c>
      <c r="I6313" s="37">
        <v>4.0735E-2</v>
      </c>
      <c r="J6313" s="37">
        <v>4.1821999999999998E-2</v>
      </c>
      <c r="K6313" s="37">
        <v>4.2831000000000001E-2</v>
      </c>
    </row>
    <row r="6314" spans="3:11" ht="15.75" customHeight="1" x14ac:dyDescent="0.25">
      <c r="C6314" s="40"/>
      <c r="F6314" s="81">
        <v>45735</v>
      </c>
      <c r="G6314" s="37">
        <v>3.9723000000000001E-2</v>
      </c>
      <c r="H6314" s="37">
        <v>3.9504000000000004E-2</v>
      </c>
      <c r="I6314" s="37">
        <v>4.0207E-2</v>
      </c>
      <c r="J6314" s="37">
        <v>4.1325000000000001E-2</v>
      </c>
      <c r="K6314" s="37">
        <v>4.2428E-2</v>
      </c>
    </row>
    <row r="6315" spans="3:11" ht="15.75" customHeight="1" x14ac:dyDescent="0.25">
      <c r="C6315" s="40"/>
      <c r="F6315" s="81">
        <v>45736</v>
      </c>
      <c r="G6315" s="37">
        <v>3.9635999999999998E-2</v>
      </c>
      <c r="H6315" s="37">
        <v>3.9392000000000003E-2</v>
      </c>
      <c r="I6315" s="37">
        <v>4.0119000000000002E-2</v>
      </c>
      <c r="J6315" s="37">
        <v>4.1245999999999998E-2</v>
      </c>
      <c r="K6315" s="37">
        <v>4.2369000000000004E-2</v>
      </c>
    </row>
    <row r="6316" spans="3:11" ht="15.75" customHeight="1" x14ac:dyDescent="0.25">
      <c r="C6316" s="40"/>
      <c r="F6316" s="81">
        <v>45737</v>
      </c>
      <c r="G6316" s="37">
        <v>3.9481000000000002E-2</v>
      </c>
      <c r="H6316" s="37">
        <v>3.9224000000000002E-2</v>
      </c>
      <c r="I6316" s="37">
        <v>4.0030000000000003E-2</v>
      </c>
      <c r="J6316" s="37">
        <v>4.122E-2</v>
      </c>
      <c r="K6316" s="37">
        <v>4.2462E-2</v>
      </c>
    </row>
    <row r="6317" spans="3:11" ht="15.75" customHeight="1" x14ac:dyDescent="0.25">
      <c r="C6317" s="40"/>
      <c r="F6317" s="81">
        <v>45740</v>
      </c>
      <c r="G6317" s="37">
        <v>4.0346E-2</v>
      </c>
      <c r="H6317" s="37">
        <v>4.0125000000000001E-2</v>
      </c>
      <c r="I6317" s="37">
        <v>4.0948000000000005E-2</v>
      </c>
      <c r="J6317" s="37">
        <v>4.2137000000000001E-2</v>
      </c>
      <c r="K6317" s="37">
        <v>4.3346000000000003E-2</v>
      </c>
    </row>
    <row r="6318" spans="3:11" ht="15.75" customHeight="1" x14ac:dyDescent="0.25">
      <c r="C6318" s="40"/>
      <c r="F6318" s="81">
        <v>45741</v>
      </c>
      <c r="G6318" s="37">
        <v>4.0132000000000001E-2</v>
      </c>
      <c r="H6318" s="37">
        <v>3.9900000000000005E-2</v>
      </c>
      <c r="I6318" s="37">
        <v>4.0682999999999997E-2</v>
      </c>
      <c r="J6318" s="37">
        <v>4.1875000000000002E-2</v>
      </c>
      <c r="K6318" s="37">
        <v>4.3132999999999998E-2</v>
      </c>
    </row>
    <row r="6319" spans="3:11" ht="15.75" customHeight="1" x14ac:dyDescent="0.25">
      <c r="C6319" s="40"/>
      <c r="F6319" s="81">
        <v>45742</v>
      </c>
      <c r="G6319" s="37">
        <v>4.0166000000000007E-2</v>
      </c>
      <c r="H6319" s="37">
        <v>4.0126999999999996E-2</v>
      </c>
      <c r="I6319" s="37">
        <v>4.0984E-2</v>
      </c>
      <c r="J6319" s="37">
        <v>4.2268999999999994E-2</v>
      </c>
      <c r="K6319" s="37">
        <v>4.3518999999999995E-2</v>
      </c>
    </row>
    <row r="6320" spans="3:11" ht="15.75" customHeight="1" x14ac:dyDescent="0.25">
      <c r="C6320" s="40"/>
      <c r="F6320" s="81">
        <v>45743</v>
      </c>
      <c r="G6320" s="37">
        <v>3.9899000000000004E-2</v>
      </c>
      <c r="H6320" s="37">
        <v>3.9902E-2</v>
      </c>
      <c r="I6320" s="37">
        <v>4.0872000000000006E-2</v>
      </c>
      <c r="J6320" s="37">
        <v>4.2164E-2</v>
      </c>
      <c r="K6320" s="37">
        <v>4.3594999999999995E-2</v>
      </c>
    </row>
    <row r="6321" spans="3:11" ht="15.75" customHeight="1" x14ac:dyDescent="0.25">
      <c r="C6321" s="40"/>
      <c r="F6321" s="81">
        <v>45744</v>
      </c>
      <c r="G6321" s="37">
        <v>3.9119000000000001E-2</v>
      </c>
      <c r="H6321" s="37">
        <v>3.8970999999999999E-2</v>
      </c>
      <c r="I6321" s="37">
        <v>3.9791E-2</v>
      </c>
      <c r="J6321" s="37">
        <v>4.1120000000000004E-2</v>
      </c>
      <c r="K6321" s="37">
        <v>4.2493999999999997E-2</v>
      </c>
    </row>
    <row r="6322" spans="3:11" ht="15.75" customHeight="1" x14ac:dyDescent="0.25">
      <c r="C6322" s="40"/>
      <c r="F6322" s="81">
        <v>45747</v>
      </c>
      <c r="G6322" s="37">
        <v>3.8831999999999998E-2</v>
      </c>
      <c r="H6322" s="37">
        <v>3.8744000000000001E-2</v>
      </c>
      <c r="I6322" s="37">
        <v>3.9496000000000003E-2</v>
      </c>
      <c r="J6322" s="37">
        <v>4.0731999999999997E-2</v>
      </c>
      <c r="K6322" s="37">
        <v>4.2053E-2</v>
      </c>
    </row>
    <row r="6323" spans="3:11" ht="15.75" customHeight="1" x14ac:dyDescent="0.25">
      <c r="C6323" s="40"/>
      <c r="F6323" s="81">
        <v>45748</v>
      </c>
      <c r="G6323" s="37">
        <v>3.8810999999999998E-2</v>
      </c>
      <c r="H6323" s="37">
        <v>3.8631000000000006E-2</v>
      </c>
      <c r="I6323" s="37">
        <v>3.9252000000000002E-2</v>
      </c>
      <c r="J6323" s="37">
        <v>4.0396000000000001E-2</v>
      </c>
      <c r="K6323" s="37">
        <v>4.1688999999999997E-2</v>
      </c>
    </row>
    <row r="6324" spans="3:11" ht="15.75" customHeight="1" x14ac:dyDescent="0.25">
      <c r="C6324" s="40"/>
      <c r="F6324" s="81">
        <v>45749</v>
      </c>
      <c r="G6324" s="37">
        <v>3.8584E-2</v>
      </c>
      <c r="H6324" s="37">
        <v>3.8290999999999999E-2</v>
      </c>
      <c r="I6324" s="37">
        <v>3.8852999999999999E-2</v>
      </c>
      <c r="J6324" s="37">
        <v>3.9958E-2</v>
      </c>
      <c r="K6324" s="37">
        <v>4.1307000000000003E-2</v>
      </c>
    </row>
    <row r="6325" spans="3:11" ht="15.75" customHeight="1" x14ac:dyDescent="0.25">
      <c r="C6325" s="40"/>
      <c r="F6325" s="81">
        <v>45750</v>
      </c>
      <c r="G6325" s="37">
        <v>3.6817000000000003E-2</v>
      </c>
      <c r="H6325" s="37">
        <v>3.6542999999999999E-2</v>
      </c>
      <c r="I6325" s="37">
        <v>3.7265E-2</v>
      </c>
      <c r="J6325" s="37">
        <v>3.8574999999999998E-2</v>
      </c>
      <c r="K6325" s="37">
        <v>4.0286000000000002E-2</v>
      </c>
    </row>
    <row r="6326" spans="3:11" ht="15.75" customHeight="1" x14ac:dyDescent="0.25">
      <c r="C6326" s="40"/>
      <c r="F6326" s="81">
        <v>45751</v>
      </c>
      <c r="G6326" s="37">
        <v>3.6520000000000004E-2</v>
      </c>
      <c r="H6326" s="37">
        <v>3.6339000000000003E-2</v>
      </c>
      <c r="I6326" s="37">
        <v>3.7088000000000003E-2</v>
      </c>
      <c r="J6326" s="37">
        <v>3.8342000000000001E-2</v>
      </c>
      <c r="K6326" s="37">
        <v>3.9942999999999999E-2</v>
      </c>
    </row>
    <row r="6327" spans="3:11" ht="15.75" customHeight="1" x14ac:dyDescent="0.25">
      <c r="C6327" s="40"/>
      <c r="F6327" s="81">
        <v>45754</v>
      </c>
      <c r="G6327" s="37">
        <v>3.7629000000000003E-2</v>
      </c>
      <c r="H6327" s="37">
        <v>3.7608000000000003E-2</v>
      </c>
      <c r="I6327" s="37">
        <v>3.8658000000000005E-2</v>
      </c>
      <c r="J6327" s="37">
        <v>4.0109000000000006E-2</v>
      </c>
      <c r="K6327" s="37">
        <v>4.1835000000000004E-2</v>
      </c>
    </row>
    <row r="6328" spans="3:11" ht="15.75" customHeight="1" x14ac:dyDescent="0.25">
      <c r="C6328" s="40"/>
      <c r="F6328" s="81">
        <v>45755</v>
      </c>
      <c r="G6328" s="37">
        <v>3.7256000000000004E-2</v>
      </c>
      <c r="H6328" s="37">
        <v>3.7607000000000002E-2</v>
      </c>
      <c r="I6328" s="37">
        <v>3.9161000000000001E-2</v>
      </c>
      <c r="J6328" s="37">
        <v>4.0937000000000001E-2</v>
      </c>
      <c r="K6328" s="37">
        <v>4.2929000000000002E-2</v>
      </c>
    </row>
    <row r="6329" spans="3:11" ht="15.75" customHeight="1" x14ac:dyDescent="0.25">
      <c r="C6329" s="40"/>
      <c r="F6329" s="81">
        <v>45756</v>
      </c>
      <c r="G6329" s="37">
        <v>3.9077000000000001E-2</v>
      </c>
      <c r="H6329" s="37">
        <v>3.9283000000000005E-2</v>
      </c>
      <c r="I6329" s="37">
        <v>4.0434999999999999E-2</v>
      </c>
      <c r="J6329" s="37">
        <v>4.1796E-2</v>
      </c>
      <c r="K6329" s="37">
        <v>4.3314999999999999E-2</v>
      </c>
    </row>
    <row r="6330" spans="3:11" ht="15.75" customHeight="1" x14ac:dyDescent="0.25">
      <c r="C6330" s="40"/>
      <c r="F6330" s="81">
        <v>45757</v>
      </c>
      <c r="G6330" s="37">
        <v>3.8620000000000002E-2</v>
      </c>
      <c r="H6330" s="37">
        <v>3.9115000000000004E-2</v>
      </c>
      <c r="I6330" s="37">
        <v>4.0716000000000002E-2</v>
      </c>
      <c r="J6330" s="37">
        <v>4.2450000000000002E-2</v>
      </c>
      <c r="K6330" s="37">
        <v>4.4249000000000004E-2</v>
      </c>
    </row>
    <row r="6331" spans="3:11" ht="15.75" customHeight="1" x14ac:dyDescent="0.25">
      <c r="C6331" s="40"/>
      <c r="F6331" s="81">
        <v>45758</v>
      </c>
      <c r="G6331" s="37">
        <v>3.9599000000000002E-2</v>
      </c>
      <c r="H6331" s="37">
        <v>4.0067000000000005E-2</v>
      </c>
      <c r="I6331" s="37">
        <v>4.1597000000000002E-2</v>
      </c>
      <c r="J6331" s="37">
        <v>4.3293999999999999E-2</v>
      </c>
      <c r="K6331" s="37">
        <v>4.4894999999999997E-2</v>
      </c>
    </row>
    <row r="6332" spans="3:11" ht="15.75" customHeight="1" x14ac:dyDescent="0.25">
      <c r="C6332" s="40"/>
      <c r="F6332" s="81">
        <v>45761</v>
      </c>
      <c r="G6332" s="37">
        <v>3.8450000000000005E-2</v>
      </c>
      <c r="H6332" s="37">
        <v>3.8697000000000002E-2</v>
      </c>
      <c r="I6332" s="37">
        <v>4.0119000000000002E-2</v>
      </c>
      <c r="J6332" s="37">
        <v>4.1874000000000001E-2</v>
      </c>
      <c r="K6332" s="37">
        <v>4.3739E-2</v>
      </c>
    </row>
    <row r="6333" spans="3:11" ht="15.75" customHeight="1" x14ac:dyDescent="0.25">
      <c r="C6333" s="40"/>
      <c r="F6333" s="81">
        <v>45762</v>
      </c>
      <c r="G6333" s="37">
        <v>3.8449000000000004E-2</v>
      </c>
      <c r="H6333" s="37">
        <v>3.8558000000000002E-2</v>
      </c>
      <c r="I6333" s="37">
        <v>3.9855999999999996E-2</v>
      </c>
      <c r="J6333" s="37">
        <v>4.1482000000000005E-2</v>
      </c>
      <c r="K6333" s="37">
        <v>4.333E-2</v>
      </c>
    </row>
    <row r="6334" spans="3:11" ht="15.75" customHeight="1" x14ac:dyDescent="0.25">
      <c r="C6334" s="40"/>
      <c r="F6334" s="81">
        <v>45763</v>
      </c>
      <c r="G6334" s="37">
        <v>3.7694999999999999E-2</v>
      </c>
      <c r="H6334" s="37">
        <v>3.7693999999999998E-2</v>
      </c>
      <c r="I6334" s="37">
        <v>3.9033999999999999E-2</v>
      </c>
      <c r="J6334" s="37">
        <v>4.0727000000000006E-2</v>
      </c>
      <c r="K6334" s="37">
        <v>4.2768E-2</v>
      </c>
    </row>
    <row r="6335" spans="3:11" ht="15.75" customHeight="1" x14ac:dyDescent="0.25">
      <c r="C6335" s="40"/>
      <c r="F6335" s="81">
        <v>45764</v>
      </c>
      <c r="G6335" s="37">
        <v>3.7982000000000002E-2</v>
      </c>
      <c r="H6335" s="37">
        <v>3.7973E-2</v>
      </c>
      <c r="I6335" s="37">
        <v>3.9380999999999999E-2</v>
      </c>
      <c r="J6335" s="37">
        <v>4.1194000000000001E-2</v>
      </c>
      <c r="K6335" s="37">
        <v>4.3249000000000003E-2</v>
      </c>
    </row>
    <row r="6336" spans="3:11" ht="15.75" customHeight="1" x14ac:dyDescent="0.25">
      <c r="C6336" s="40"/>
      <c r="F6336" s="81">
        <v>45768</v>
      </c>
      <c r="G6336" s="37">
        <v>3.7623000000000004E-2</v>
      </c>
      <c r="H6336" s="37">
        <v>3.7860999999999999E-2</v>
      </c>
      <c r="I6336" s="37">
        <v>3.9749E-2</v>
      </c>
      <c r="J6336" s="37">
        <v>4.1848000000000003E-2</v>
      </c>
      <c r="K6336" s="37">
        <v>4.4105999999999999E-2</v>
      </c>
    </row>
    <row r="6337" spans="3:11" ht="15.75" customHeight="1" x14ac:dyDescent="0.25">
      <c r="C6337" s="40"/>
      <c r="F6337" s="81">
        <v>45769</v>
      </c>
      <c r="G6337" s="37">
        <v>3.8190000000000002E-2</v>
      </c>
      <c r="H6337" s="37">
        <v>3.8310000000000004E-2</v>
      </c>
      <c r="I6337" s="37">
        <v>3.9925000000000002E-2</v>
      </c>
      <c r="J6337" s="37">
        <v>4.1927000000000006E-2</v>
      </c>
      <c r="K6337" s="37">
        <v>4.4008000000000005E-2</v>
      </c>
    </row>
    <row r="6338" spans="3:11" ht="15.75" customHeight="1" x14ac:dyDescent="0.25">
      <c r="C6338" s="40"/>
      <c r="F6338" s="81">
        <v>45770</v>
      </c>
      <c r="G6338" s="37">
        <v>3.8709E-2</v>
      </c>
      <c r="H6338" s="37">
        <v>3.8843999999999997E-2</v>
      </c>
      <c r="I6338" s="37">
        <v>4.0224000000000003E-2</v>
      </c>
      <c r="J6338" s="37">
        <v>4.1980000000000003E-2</v>
      </c>
      <c r="K6338" s="37">
        <v>4.3811999999999997E-2</v>
      </c>
    </row>
    <row r="6339" spans="3:11" ht="15.75" customHeight="1" x14ac:dyDescent="0.25">
      <c r="C6339" s="40"/>
      <c r="F6339" s="81">
        <v>45771</v>
      </c>
      <c r="G6339" s="37">
        <v>3.7970999999999998E-2</v>
      </c>
      <c r="H6339" s="37">
        <v>3.7973E-2</v>
      </c>
      <c r="I6339" s="37">
        <v>3.9357999999999997E-2</v>
      </c>
      <c r="J6339" s="37">
        <v>4.1167000000000002E-2</v>
      </c>
      <c r="K6339" s="37">
        <v>4.3149E-2</v>
      </c>
    </row>
    <row r="6340" spans="3:11" ht="15.75" customHeight="1" x14ac:dyDescent="0.25">
      <c r="C6340" s="40"/>
      <c r="F6340" s="81">
        <v>45772</v>
      </c>
      <c r="G6340" s="37">
        <v>3.7480000000000006E-2</v>
      </c>
      <c r="H6340" s="37">
        <v>3.7354999999999999E-2</v>
      </c>
      <c r="I6340" s="37">
        <v>3.8594000000000003E-2</v>
      </c>
      <c r="J6340" s="37">
        <v>4.0388E-2</v>
      </c>
      <c r="K6340" s="37">
        <v>4.2352999999999995E-2</v>
      </c>
    </row>
    <row r="6341" spans="3:11" ht="15.75" customHeight="1" x14ac:dyDescent="0.25">
      <c r="C6341" s="40"/>
      <c r="F6341" s="81">
        <v>45775</v>
      </c>
      <c r="G6341" s="37">
        <v>3.6928000000000002E-2</v>
      </c>
      <c r="H6341" s="37">
        <v>3.6822000000000001E-2</v>
      </c>
      <c r="I6341" s="37">
        <v>3.8127000000000001E-2</v>
      </c>
      <c r="J6341" s="37">
        <v>4.0025999999999999E-2</v>
      </c>
      <c r="K6341" s="37">
        <v>4.2082000000000001E-2</v>
      </c>
    </row>
    <row r="6342" spans="3:11" ht="15.75" customHeight="1" x14ac:dyDescent="0.25">
      <c r="C6342" s="40"/>
      <c r="F6342" s="81">
        <v>45776</v>
      </c>
      <c r="G6342" s="37">
        <v>3.6499000000000004E-2</v>
      </c>
      <c r="H6342" s="37">
        <v>3.6400000000000002E-2</v>
      </c>
      <c r="I6342" s="37">
        <v>3.7661E-2</v>
      </c>
      <c r="J6342" s="37">
        <v>3.9639000000000001E-2</v>
      </c>
      <c r="K6342" s="37">
        <v>4.1715999999999996E-2</v>
      </c>
    </row>
    <row r="6343" spans="3:11" ht="15.75" customHeight="1" x14ac:dyDescent="0.25">
      <c r="C6343" s="40"/>
      <c r="F6343" s="81">
        <v>45777</v>
      </c>
      <c r="G6343" s="37">
        <v>3.6027000000000003E-2</v>
      </c>
      <c r="H6343" s="37">
        <v>3.5950000000000003E-2</v>
      </c>
      <c r="I6343" s="37">
        <v>3.7263999999999999E-2</v>
      </c>
      <c r="J6343" s="37">
        <v>3.9356000000000002E-2</v>
      </c>
      <c r="K6343" s="37">
        <v>4.1619000000000003E-2</v>
      </c>
    </row>
    <row r="6344" spans="3:11" ht="15.75" customHeight="1" x14ac:dyDescent="0.25">
      <c r="C6344" s="40"/>
      <c r="F6344" s="81">
        <v>45778</v>
      </c>
      <c r="G6344" s="37">
        <v>3.6986999999999999E-2</v>
      </c>
      <c r="H6344" s="37">
        <v>3.6846999999999998E-2</v>
      </c>
      <c r="I6344" s="37">
        <v>3.8039000000000003E-2</v>
      </c>
      <c r="J6344" s="37">
        <v>4.0025000000000005E-2</v>
      </c>
      <c r="K6344" s="37">
        <v>4.2175999999999998E-2</v>
      </c>
    </row>
    <row r="6345" spans="3:11" ht="15.75" customHeight="1" x14ac:dyDescent="0.25">
      <c r="C6345" s="40"/>
      <c r="F6345" s="81">
        <v>45779</v>
      </c>
      <c r="G6345" s="37">
        <v>3.8239000000000002E-2</v>
      </c>
      <c r="H6345" s="37">
        <v>3.8088000000000004E-2</v>
      </c>
      <c r="I6345" s="37">
        <v>3.9184000000000004E-2</v>
      </c>
      <c r="J6345" s="37">
        <v>4.1036999999999997E-2</v>
      </c>
      <c r="K6345" s="37">
        <v>4.3083000000000003E-2</v>
      </c>
    </row>
    <row r="6346" spans="3:11" ht="15.75" customHeight="1" x14ac:dyDescent="0.25">
      <c r="C6346" s="40"/>
      <c r="F6346" s="81">
        <v>45782</v>
      </c>
      <c r="G6346" s="37">
        <v>3.8323000000000003E-2</v>
      </c>
      <c r="H6346" s="37">
        <v>3.8144999999999998E-2</v>
      </c>
      <c r="I6346" s="37">
        <v>3.9392999999999997E-2</v>
      </c>
      <c r="J6346" s="37">
        <v>4.1349999999999998E-2</v>
      </c>
      <c r="K6346" s="37">
        <v>4.3432999999999999E-2</v>
      </c>
    </row>
    <row r="6347" spans="3:11" ht="15.75" customHeight="1" x14ac:dyDescent="0.25">
      <c r="C6347" s="40"/>
      <c r="F6347" s="81">
        <v>45783</v>
      </c>
      <c r="G6347" s="37">
        <v>3.7827E-2</v>
      </c>
      <c r="H6347" s="37">
        <v>3.7527999999999999E-2</v>
      </c>
      <c r="I6347" s="37">
        <v>3.8922999999999999E-2</v>
      </c>
      <c r="J6347" s="37">
        <v>4.0881000000000001E-2</v>
      </c>
      <c r="K6347" s="37">
        <v>4.2945999999999998E-2</v>
      </c>
    </row>
    <row r="6348" spans="3:11" ht="15.75" customHeight="1" x14ac:dyDescent="0.25">
      <c r="C6348" s="40"/>
      <c r="F6348" s="81">
        <v>45784</v>
      </c>
      <c r="G6348" s="37">
        <v>3.7765E-2</v>
      </c>
      <c r="H6348" s="37">
        <v>3.7444000000000005E-2</v>
      </c>
      <c r="I6348" s="37">
        <v>3.8626000000000001E-2</v>
      </c>
      <c r="J6348" s="37">
        <v>4.0517000000000004E-2</v>
      </c>
      <c r="K6348" s="37">
        <v>4.2694000000000003E-2</v>
      </c>
    </row>
    <row r="6349" spans="3:11" ht="15.75" customHeight="1" x14ac:dyDescent="0.25">
      <c r="C6349" s="40"/>
      <c r="F6349" s="81">
        <v>45785</v>
      </c>
      <c r="G6349" s="37">
        <v>3.8739000000000003E-2</v>
      </c>
      <c r="H6349" s="37">
        <v>3.8585000000000001E-2</v>
      </c>
      <c r="I6349" s="37">
        <v>3.9848000000000001E-2</v>
      </c>
      <c r="J6349" s="37">
        <v>4.1718000000000005E-2</v>
      </c>
      <c r="K6349" s="37">
        <v>4.3784999999999998E-2</v>
      </c>
    </row>
    <row r="6350" spans="3:11" ht="15.75" customHeight="1" x14ac:dyDescent="0.25">
      <c r="C6350" s="40"/>
      <c r="F6350" s="81">
        <v>45786</v>
      </c>
      <c r="G6350" s="37">
        <v>3.891E-2</v>
      </c>
      <c r="H6350" s="37">
        <v>3.8781000000000003E-2</v>
      </c>
      <c r="I6350" s="37">
        <v>4.0007000000000001E-2</v>
      </c>
      <c r="J6350" s="37">
        <v>4.1798000000000002E-2</v>
      </c>
      <c r="K6350" s="37">
        <v>4.3784999999999998E-2</v>
      </c>
    </row>
    <row r="6351" spans="3:11" ht="15.75" customHeight="1" x14ac:dyDescent="0.25">
      <c r="C6351" s="40"/>
      <c r="F6351" s="81">
        <v>45789</v>
      </c>
      <c r="G6351" s="37">
        <v>4.0103E-2</v>
      </c>
      <c r="H6351" s="37">
        <v>4.0067000000000005E-2</v>
      </c>
      <c r="I6351" s="37">
        <v>4.1100000000000005E-2</v>
      </c>
      <c r="J6351" s="37">
        <v>4.2826000000000003E-2</v>
      </c>
      <c r="K6351" s="37">
        <v>4.4709000000000006E-2</v>
      </c>
    </row>
    <row r="6352" spans="3:11" ht="15.75" customHeight="1" x14ac:dyDescent="0.25">
      <c r="C6352" s="40"/>
      <c r="F6352" s="81">
        <v>45790</v>
      </c>
      <c r="G6352" s="37">
        <v>4.0001000000000002E-2</v>
      </c>
      <c r="H6352" s="37">
        <v>3.9899000000000004E-2</v>
      </c>
      <c r="I6352" s="37">
        <v>4.0977E-2</v>
      </c>
      <c r="J6352" s="37">
        <v>4.2747E-2</v>
      </c>
      <c r="K6352" s="37">
        <v>4.4650000000000002E-2</v>
      </c>
    </row>
    <row r="6353" spans="3:11" ht="15.75" customHeight="1" x14ac:dyDescent="0.25">
      <c r="C6353" s="40"/>
      <c r="F6353" s="81">
        <v>45791</v>
      </c>
      <c r="G6353" s="37">
        <v>4.0507999999999995E-2</v>
      </c>
      <c r="H6353" s="37">
        <v>4.0487000000000002E-2</v>
      </c>
      <c r="I6353" s="37">
        <v>4.1668000000000004E-2</v>
      </c>
      <c r="J6353" s="37">
        <v>4.3490000000000001E-2</v>
      </c>
      <c r="K6353" s="37">
        <v>4.5363000000000001E-2</v>
      </c>
    </row>
    <row r="6354" spans="3:11" ht="15.75" customHeight="1" x14ac:dyDescent="0.25">
      <c r="C6354" s="40"/>
      <c r="F6354" s="81">
        <v>45792</v>
      </c>
      <c r="G6354" s="37">
        <v>3.9607999999999997E-2</v>
      </c>
      <c r="H6354" s="37">
        <v>3.9480000000000001E-2</v>
      </c>
      <c r="I6354" s="37">
        <v>4.0537000000000004E-2</v>
      </c>
      <c r="J6354" s="37">
        <v>4.2379E-2</v>
      </c>
      <c r="K6354" s="37">
        <v>4.4315E-2</v>
      </c>
    </row>
    <row r="6355" spans="3:11" ht="15.75" customHeight="1" x14ac:dyDescent="0.25">
      <c r="C6355" s="40"/>
      <c r="F6355" s="81">
        <v>45793</v>
      </c>
      <c r="G6355" s="37">
        <v>3.9994999999999996E-2</v>
      </c>
      <c r="H6355" s="37">
        <v>3.9821000000000002E-2</v>
      </c>
      <c r="I6355" s="37">
        <v>4.0928000000000006E-2</v>
      </c>
      <c r="J6355" s="37">
        <v>4.2777000000000003E-2</v>
      </c>
      <c r="K6355" s="37">
        <v>4.4770000000000004E-2</v>
      </c>
    </row>
    <row r="6356" spans="3:11" ht="15.75" customHeight="1" x14ac:dyDescent="0.25">
      <c r="C6356" s="40"/>
      <c r="F6356" s="81">
        <v>45796</v>
      </c>
      <c r="G6356" s="37">
        <v>3.9765000000000002E-2</v>
      </c>
      <c r="H6356" s="37">
        <v>3.9514000000000001E-2</v>
      </c>
      <c r="I6356" s="37">
        <v>4.0628999999999998E-2</v>
      </c>
      <c r="J6356" s="37">
        <v>4.2512999999999995E-2</v>
      </c>
      <c r="K6356" s="37">
        <v>4.4474E-2</v>
      </c>
    </row>
    <row r="6357" spans="3:11" ht="15.75" customHeight="1" x14ac:dyDescent="0.25">
      <c r="C6357" s="40"/>
      <c r="F6357" s="81">
        <v>45797</v>
      </c>
      <c r="G6357" s="37">
        <v>3.9704000000000003E-2</v>
      </c>
      <c r="H6357" s="37">
        <v>3.9487000000000001E-2</v>
      </c>
      <c r="I6357" s="37">
        <v>4.0735E-2</v>
      </c>
      <c r="J6357" s="37">
        <v>4.2726E-2</v>
      </c>
      <c r="K6357" s="37">
        <v>4.4869000000000006E-2</v>
      </c>
    </row>
    <row r="6358" spans="3:11" ht="15.75" customHeight="1" x14ac:dyDescent="0.25">
      <c r="C6358" s="40"/>
      <c r="F6358" s="81">
        <v>45798</v>
      </c>
      <c r="G6358" s="37">
        <v>4.0194000000000001E-2</v>
      </c>
      <c r="H6358" s="37">
        <v>4.0136000000000005E-2</v>
      </c>
      <c r="I6358" s="37">
        <v>4.1605999999999997E-2</v>
      </c>
      <c r="J6358" s="37">
        <v>4.3764000000000004E-2</v>
      </c>
      <c r="K6358" s="37">
        <v>4.5984999999999998E-2</v>
      </c>
    </row>
    <row r="6359" spans="3:11" ht="15.75" customHeight="1" x14ac:dyDescent="0.25">
      <c r="C6359" s="40"/>
      <c r="F6359" s="81">
        <v>45799</v>
      </c>
      <c r="G6359" s="37">
        <v>3.9900000000000005E-2</v>
      </c>
      <c r="H6359" s="37">
        <v>3.9659E-2</v>
      </c>
      <c r="I6359" s="37">
        <v>4.0932000000000003E-2</v>
      </c>
      <c r="J6359" s="37">
        <v>4.2992999999999996E-2</v>
      </c>
      <c r="K6359" s="37">
        <v>4.5287000000000001E-2</v>
      </c>
    </row>
    <row r="6360" spans="3:11" ht="15.75" customHeight="1" x14ac:dyDescent="0.25">
      <c r="C6360" s="40"/>
      <c r="F6360" s="81">
        <v>45800</v>
      </c>
      <c r="G6360" s="37">
        <v>3.9912000000000003E-2</v>
      </c>
      <c r="H6360" s="37">
        <v>3.9607999999999997E-2</v>
      </c>
      <c r="I6360" s="37">
        <v>4.0811E-2</v>
      </c>
      <c r="J6360" s="37">
        <v>4.2810000000000001E-2</v>
      </c>
      <c r="K6360" s="37">
        <v>4.5110000000000004E-2</v>
      </c>
    </row>
    <row r="6361" spans="3:11" ht="15.75" customHeight="1" x14ac:dyDescent="0.25">
      <c r="C6361" s="40"/>
      <c r="F6361" s="81">
        <v>45804</v>
      </c>
      <c r="G6361" s="37">
        <v>3.9808000000000003E-2</v>
      </c>
      <c r="H6361" s="37">
        <v>3.9299000000000001E-2</v>
      </c>
      <c r="I6361" s="37">
        <v>4.0333000000000001E-2</v>
      </c>
      <c r="J6361" s="37">
        <v>4.2281000000000006E-2</v>
      </c>
      <c r="K6361" s="37">
        <v>4.4436000000000003E-2</v>
      </c>
    </row>
    <row r="6362" spans="3:11" ht="15.75" customHeight="1" x14ac:dyDescent="0.25">
      <c r="C6362" s="40"/>
      <c r="F6362" s="81">
        <v>45805</v>
      </c>
      <c r="G6362" s="37">
        <v>3.9900999999999999E-2</v>
      </c>
      <c r="H6362" s="37">
        <v>3.9583E-2</v>
      </c>
      <c r="I6362" s="37">
        <v>4.0618000000000001E-2</v>
      </c>
      <c r="J6362" s="37">
        <v>4.2598999999999998E-2</v>
      </c>
      <c r="K6362" s="37">
        <v>4.4773E-2</v>
      </c>
    </row>
    <row r="6363" spans="3:11" ht="15.75" customHeight="1" x14ac:dyDescent="0.25">
      <c r="C6363" s="40"/>
      <c r="F6363" s="81">
        <v>45806</v>
      </c>
      <c r="G6363" s="37">
        <v>3.9386000000000004E-2</v>
      </c>
      <c r="H6363" s="37">
        <v>3.9046999999999998E-2</v>
      </c>
      <c r="I6363" s="37">
        <v>3.9965000000000001E-2</v>
      </c>
      <c r="J6363" s="37">
        <v>4.1938000000000003E-2</v>
      </c>
      <c r="K6363" s="37">
        <v>4.4180000000000004E-2</v>
      </c>
    </row>
    <row r="6364" spans="3:11" ht="15.75" customHeight="1" x14ac:dyDescent="0.25">
      <c r="C6364" s="40"/>
      <c r="F6364" s="81">
        <v>45807</v>
      </c>
      <c r="G6364" s="37">
        <v>3.8975000000000003E-2</v>
      </c>
      <c r="H6364" s="37">
        <v>3.8625E-2</v>
      </c>
      <c r="I6364" s="37">
        <v>3.9616999999999999E-2</v>
      </c>
      <c r="J6364" s="37">
        <v>4.1717000000000004E-2</v>
      </c>
      <c r="K6364" s="37">
        <v>4.4004000000000001E-2</v>
      </c>
    </row>
    <row r="6365" spans="3:11" ht="15.75" customHeight="1" x14ac:dyDescent="0.25">
      <c r="C6365" s="40"/>
      <c r="F6365" s="81">
        <v>45810</v>
      </c>
      <c r="G6365" s="37">
        <v>3.9365999999999998E-2</v>
      </c>
      <c r="H6365" s="37">
        <v>3.8994000000000001E-2</v>
      </c>
      <c r="I6365" s="37">
        <v>4.0034E-2</v>
      </c>
      <c r="J6365" s="37">
        <v>4.2108E-2</v>
      </c>
      <c r="K6365" s="37">
        <v>4.4399000000000001E-2</v>
      </c>
    </row>
    <row r="6366" spans="3:11" ht="15.75" customHeight="1" x14ac:dyDescent="0.25">
      <c r="C6366" s="40"/>
      <c r="F6366" s="81">
        <v>45811</v>
      </c>
      <c r="G6366" s="37">
        <v>3.9510999999999998E-2</v>
      </c>
      <c r="H6366" s="37">
        <v>3.9165999999999999E-2</v>
      </c>
      <c r="I6366" s="37">
        <v>4.0208000000000008E-2</v>
      </c>
      <c r="J6366" s="37">
        <v>4.2264999999999997E-2</v>
      </c>
      <c r="K6366" s="37">
        <v>4.4537000000000007E-2</v>
      </c>
    </row>
    <row r="6367" spans="3:11" ht="15.75" customHeight="1" x14ac:dyDescent="0.25">
      <c r="C6367" s="40"/>
      <c r="F6367" s="81">
        <v>45812</v>
      </c>
      <c r="G6367" s="37">
        <v>3.8664999999999998E-2</v>
      </c>
      <c r="H6367" s="37">
        <v>3.8258E-2</v>
      </c>
      <c r="I6367" s="37">
        <v>3.9232999999999997E-2</v>
      </c>
      <c r="J6367" s="37">
        <v>4.1249000000000001E-2</v>
      </c>
      <c r="K6367" s="37">
        <v>4.3552E-2</v>
      </c>
    </row>
    <row r="6368" spans="3:11" ht="15.75" customHeight="1" x14ac:dyDescent="0.25">
      <c r="C6368" s="40"/>
      <c r="F6368" s="81">
        <v>45813</v>
      </c>
      <c r="G6368" s="37">
        <v>3.9201E-2</v>
      </c>
      <c r="H6368" s="37">
        <v>3.8940000000000002E-2</v>
      </c>
      <c r="I6368" s="37">
        <v>3.9911000000000002E-2</v>
      </c>
      <c r="J6368" s="37">
        <v>4.1794999999999999E-2</v>
      </c>
      <c r="K6368" s="37">
        <v>4.3906000000000001E-2</v>
      </c>
    </row>
    <row r="6369" spans="3:11" ht="15.75" customHeight="1" x14ac:dyDescent="0.25">
      <c r="C6369" s="40"/>
      <c r="F6369" s="81">
        <v>45814</v>
      </c>
      <c r="G6369" s="37">
        <v>4.0365000000000005E-2</v>
      </c>
      <c r="H6369" s="37">
        <v>4.0201000000000001E-2</v>
      </c>
      <c r="I6369" s="37">
        <v>4.1207000000000001E-2</v>
      </c>
      <c r="J6369" s="37">
        <v>4.308E-2</v>
      </c>
      <c r="K6369" s="37">
        <v>4.5056000000000006E-2</v>
      </c>
    </row>
    <row r="6370" spans="3:11" ht="15.75" customHeight="1" x14ac:dyDescent="0.25">
      <c r="C6370" s="40"/>
      <c r="F6370" s="81">
        <v>45817</v>
      </c>
      <c r="G6370" s="37">
        <v>4.0034E-2</v>
      </c>
      <c r="H6370" s="37">
        <v>3.9801999999999997E-2</v>
      </c>
      <c r="I6370" s="37">
        <v>4.0820999999999996E-2</v>
      </c>
      <c r="J6370" s="37">
        <v>4.2712000000000007E-2</v>
      </c>
      <c r="K6370" s="37">
        <v>4.4738E-2</v>
      </c>
    </row>
    <row r="6371" spans="3:11" ht="15.75" customHeight="1" x14ac:dyDescent="0.25">
      <c r="C6371" s="40"/>
      <c r="F6371" s="81">
        <v>45818</v>
      </c>
      <c r="G6371" s="37">
        <v>4.0180999999999994E-2</v>
      </c>
      <c r="H6371" s="37">
        <v>3.9890000000000002E-2</v>
      </c>
      <c r="I6371" s="37">
        <v>4.0856000000000003E-2</v>
      </c>
      <c r="J6371" s="37">
        <v>4.2686000000000002E-2</v>
      </c>
      <c r="K6371" s="37">
        <v>4.4698000000000002E-2</v>
      </c>
    </row>
    <row r="6372" spans="3:11" ht="15.75" customHeight="1" x14ac:dyDescent="0.25">
      <c r="C6372" s="40"/>
      <c r="F6372" s="81">
        <v>45819</v>
      </c>
      <c r="G6372" s="37">
        <v>3.9515000000000002E-2</v>
      </c>
      <c r="H6372" s="37">
        <v>3.9168000000000001E-2</v>
      </c>
      <c r="I6372" s="37">
        <v>4.0207E-2</v>
      </c>
      <c r="J6372" s="37">
        <v>4.2083000000000002E-2</v>
      </c>
      <c r="K6372" s="37">
        <v>4.4202999999999999E-2</v>
      </c>
    </row>
    <row r="6373" spans="3:11" ht="15.75" customHeight="1" x14ac:dyDescent="0.25">
      <c r="C6373" s="40"/>
      <c r="F6373" s="81">
        <v>45820</v>
      </c>
      <c r="G6373" s="37">
        <v>3.9077000000000001E-2</v>
      </c>
      <c r="H6373" s="37">
        <v>3.8693999999999999E-2</v>
      </c>
      <c r="I6373" s="37">
        <v>3.9664999999999999E-2</v>
      </c>
      <c r="J6373" s="37">
        <v>4.1482000000000005E-2</v>
      </c>
      <c r="K6373" s="37">
        <v>4.3592000000000006E-2</v>
      </c>
    </row>
    <row r="6374" spans="3:11" ht="15.75" customHeight="1" x14ac:dyDescent="0.25">
      <c r="C6374" s="40"/>
      <c r="F6374" s="81">
        <v>45821</v>
      </c>
      <c r="G6374" s="37">
        <v>3.9474999999999996E-2</v>
      </c>
      <c r="H6374" s="37">
        <v>3.9028E-2</v>
      </c>
      <c r="I6374" s="37">
        <v>3.9996000000000004E-2</v>
      </c>
      <c r="J6374" s="37">
        <v>4.1821999999999998E-2</v>
      </c>
      <c r="K6374" s="37">
        <v>4.3986999999999998E-2</v>
      </c>
    </row>
    <row r="6375" spans="3:11" ht="15.75" customHeight="1" x14ac:dyDescent="0.25">
      <c r="C6375" s="40"/>
      <c r="F6375" s="81">
        <v>45824</v>
      </c>
      <c r="G6375" s="37">
        <v>3.9664000000000005E-2</v>
      </c>
      <c r="H6375" s="37">
        <v>3.9307000000000002E-2</v>
      </c>
      <c r="I6375" s="37">
        <v>4.0312000000000001E-2</v>
      </c>
      <c r="J6375" s="37">
        <v>4.2214999999999996E-2</v>
      </c>
      <c r="K6375" s="37">
        <v>4.4462000000000002E-2</v>
      </c>
    </row>
    <row r="6376" spans="3:11" ht="15.75" customHeight="1" x14ac:dyDescent="0.25">
      <c r="C6376" s="40"/>
      <c r="F6376" s="81">
        <v>45824</v>
      </c>
      <c r="G6376" s="37">
        <v>3.9664000000000005E-2</v>
      </c>
      <c r="H6376" s="37">
        <v>3.9307000000000002E-2</v>
      </c>
      <c r="I6376" s="37">
        <v>4.0312000000000001E-2</v>
      </c>
      <c r="J6376" s="37">
        <v>4.2214999999999996E-2</v>
      </c>
      <c r="K6376" s="37">
        <v>4.4462000000000002E-2</v>
      </c>
    </row>
    <row r="6377" spans="3:11" ht="15.75" customHeight="1" x14ac:dyDescent="0.25">
      <c r="C6377" s="40"/>
      <c r="F6377" s="81">
        <v>45825</v>
      </c>
      <c r="G6377" s="37">
        <v>3.9517999999999998E-2</v>
      </c>
      <c r="H6377" s="37">
        <v>3.9E-2</v>
      </c>
      <c r="I6377" s="37">
        <v>3.9907999999999999E-2</v>
      </c>
      <c r="J6377" s="37">
        <v>4.1742999999999995E-2</v>
      </c>
      <c r="K6377" s="37">
        <v>4.3887999999999996E-2</v>
      </c>
    </row>
    <row r="6378" spans="3:11" ht="15.75" customHeight="1" x14ac:dyDescent="0.25">
      <c r="C6378" s="40"/>
      <c r="F6378" s="81">
        <v>45826</v>
      </c>
      <c r="G6378" s="37">
        <v>3.9413999999999998E-2</v>
      </c>
      <c r="H6378" s="37">
        <v>3.8943999999999999E-2</v>
      </c>
      <c r="I6378" s="37">
        <v>3.9907999999999999E-2</v>
      </c>
      <c r="J6378" s="37">
        <v>4.1769999999999995E-2</v>
      </c>
      <c r="K6378" s="37">
        <v>4.3909000000000004E-2</v>
      </c>
    </row>
    <row r="6379" spans="3:11" ht="15.75" customHeight="1" x14ac:dyDescent="0.25">
      <c r="C6379" s="40"/>
      <c r="F6379" s="81">
        <v>45828</v>
      </c>
      <c r="G6379" s="37">
        <v>3.9077000000000001E-2</v>
      </c>
      <c r="H6379" s="37">
        <v>3.8607000000000002E-2</v>
      </c>
      <c r="I6379" s="37">
        <v>3.9607999999999997E-2</v>
      </c>
      <c r="J6379" s="37">
        <v>4.1534000000000008E-2</v>
      </c>
      <c r="K6379" s="37">
        <v>4.3750999999999998E-2</v>
      </c>
    </row>
    <row r="6380" spans="3:11" ht="15.75" customHeight="1" x14ac:dyDescent="0.25">
      <c r="C6380" s="40"/>
      <c r="F6380" s="81">
        <v>45831</v>
      </c>
      <c r="G6380" s="37">
        <v>3.8633000000000001E-2</v>
      </c>
      <c r="H6380" s="37">
        <v>3.8102000000000004E-2</v>
      </c>
      <c r="I6380" s="37">
        <v>3.9134000000000002E-2</v>
      </c>
      <c r="J6380" s="37">
        <v>4.1115000000000006E-2</v>
      </c>
      <c r="K6380" s="37">
        <v>4.3475E-2</v>
      </c>
    </row>
    <row r="6381" spans="3:11" ht="15.75" customHeight="1" x14ac:dyDescent="0.25">
      <c r="C6381" s="40"/>
      <c r="F6381" s="81">
        <v>45832</v>
      </c>
      <c r="G6381" s="37">
        <v>3.8251E-2</v>
      </c>
      <c r="H6381" s="37">
        <v>3.7626E-2</v>
      </c>
      <c r="I6381" s="37">
        <v>3.8643999999999998E-2</v>
      </c>
      <c r="J6381" s="37">
        <v>4.0594000000000005E-2</v>
      </c>
      <c r="K6381" s="37">
        <v>4.2945000000000004E-2</v>
      </c>
    </row>
    <row r="6382" spans="3:11" ht="15.75" customHeight="1" x14ac:dyDescent="0.25">
      <c r="C6382" s="40"/>
      <c r="F6382" s="81">
        <v>45833</v>
      </c>
      <c r="G6382" s="37">
        <v>3.7807E-2</v>
      </c>
      <c r="H6382" s="37">
        <v>3.7511999999999997E-2</v>
      </c>
      <c r="I6382" s="37">
        <v>3.8503000000000003E-2</v>
      </c>
      <c r="J6382" s="37">
        <v>4.0488999999999997E-2</v>
      </c>
      <c r="K6382" s="37">
        <v>4.2906000000000007E-2</v>
      </c>
    </row>
    <row r="6383" spans="3:11" ht="15.75" customHeight="1" x14ac:dyDescent="0.25">
      <c r="C6383" s="40"/>
      <c r="F6383" s="81">
        <v>45834</v>
      </c>
      <c r="G6383" s="37">
        <v>3.7193000000000004E-2</v>
      </c>
      <c r="H6383" s="37">
        <v>3.6867999999999998E-2</v>
      </c>
      <c r="I6383" s="37">
        <v>3.7954000000000002E-2</v>
      </c>
      <c r="J6383" s="37">
        <v>3.9891999999999997E-2</v>
      </c>
      <c r="K6383" s="37">
        <v>4.2416999999999996E-2</v>
      </c>
    </row>
    <row r="6384" spans="3:11" ht="15.75" customHeight="1" x14ac:dyDescent="0.25">
      <c r="C6384" s="40"/>
      <c r="F6384" s="81">
        <v>45835</v>
      </c>
      <c r="G6384" s="37">
        <v>3.7480000000000006E-2</v>
      </c>
      <c r="H6384" s="37">
        <v>3.7170000000000002E-2</v>
      </c>
      <c r="I6384" s="37">
        <v>3.8300000000000001E-2</v>
      </c>
      <c r="J6384" s="37">
        <v>4.0335999999999997E-2</v>
      </c>
      <c r="K6384" s="37">
        <v>4.2769000000000001E-2</v>
      </c>
    </row>
    <row r="6385" spans="3:11" ht="15.75" customHeight="1" x14ac:dyDescent="0.25">
      <c r="C6385" s="40"/>
      <c r="F6385" s="81">
        <v>45838</v>
      </c>
      <c r="G6385" s="37">
        <v>3.7191999999999996E-2</v>
      </c>
      <c r="H6385" s="37">
        <v>3.6888000000000004E-2</v>
      </c>
      <c r="I6385" s="37">
        <v>3.7970999999999998E-2</v>
      </c>
      <c r="J6385" s="37">
        <v>3.9897000000000002E-2</v>
      </c>
      <c r="K6385" s="37">
        <v>4.2279999999999998E-2</v>
      </c>
    </row>
    <row r="6386" spans="3:11" ht="15.75" customHeight="1" x14ac:dyDescent="0.25">
      <c r="C6386" s="40"/>
      <c r="F6386" s="81">
        <v>45839</v>
      </c>
      <c r="G6386" s="37">
        <v>3.7725000000000002E-2</v>
      </c>
      <c r="H6386" s="37">
        <v>3.7420000000000002E-2</v>
      </c>
      <c r="I6386" s="37">
        <v>3.8332999999999999E-2</v>
      </c>
      <c r="J6386" s="37">
        <v>4.0155000000000003E-2</v>
      </c>
      <c r="K6386" s="37">
        <v>4.2416000000000002E-2</v>
      </c>
    </row>
    <row r="6387" spans="3:11" ht="15.75" customHeight="1" x14ac:dyDescent="0.25">
      <c r="C6387" s="40"/>
      <c r="F6387" s="81">
        <v>45840</v>
      </c>
      <c r="G6387" s="37">
        <v>3.7848E-2</v>
      </c>
      <c r="H6387" s="37">
        <v>3.7615000000000003E-2</v>
      </c>
      <c r="I6387" s="37">
        <v>3.8628000000000003E-2</v>
      </c>
      <c r="J6387" s="37">
        <v>4.0490999999999999E-2</v>
      </c>
      <c r="K6387" s="37">
        <v>4.2769000000000001E-2</v>
      </c>
    </row>
    <row r="6388" spans="3:11" ht="15.75" customHeight="1" x14ac:dyDescent="0.25">
      <c r="C6388" s="40"/>
      <c r="F6388" s="81">
        <v>45841</v>
      </c>
      <c r="G6388" s="37">
        <v>3.8799E-2</v>
      </c>
      <c r="H6388" s="37">
        <v>3.8403E-2</v>
      </c>
      <c r="I6388" s="37">
        <v>3.9357999999999997E-2</v>
      </c>
      <c r="J6388" s="37">
        <v>4.122E-2</v>
      </c>
      <c r="K6388" s="37">
        <v>4.3457000000000003E-2</v>
      </c>
    </row>
    <row r="6389" spans="3:11" ht="15.75" customHeight="1" x14ac:dyDescent="0.25">
      <c r="C6389" s="40"/>
      <c r="F6389" s="81">
        <v>45845</v>
      </c>
      <c r="G6389" s="37">
        <v>3.8946000000000001E-2</v>
      </c>
      <c r="H6389" s="37">
        <v>3.8544000000000002E-2</v>
      </c>
      <c r="I6389" s="37">
        <v>3.9550999999999996E-2</v>
      </c>
      <c r="J6389" s="37">
        <v>4.1482000000000005E-2</v>
      </c>
      <c r="K6389" s="37">
        <v>4.3794000000000007E-2</v>
      </c>
    </row>
    <row r="6390" spans="3:11" ht="15.75" customHeight="1" x14ac:dyDescent="0.25">
      <c r="C6390" s="40"/>
      <c r="F6390" s="81">
        <v>45846</v>
      </c>
      <c r="G6390" s="37">
        <v>3.8905000000000002E-2</v>
      </c>
      <c r="H6390" s="37">
        <v>3.8572000000000002E-2</v>
      </c>
      <c r="I6390" s="37">
        <v>3.9708E-2</v>
      </c>
      <c r="J6390" s="37">
        <v>4.1718000000000005E-2</v>
      </c>
      <c r="K6390" s="37">
        <v>4.3992000000000003E-2</v>
      </c>
    </row>
    <row r="6391" spans="3:11" ht="15.75" customHeight="1" x14ac:dyDescent="0.25">
      <c r="C6391" s="40"/>
      <c r="F6391" s="81">
        <v>45847</v>
      </c>
      <c r="G6391" s="37">
        <v>3.8429000000000005E-2</v>
      </c>
      <c r="H6391" s="37">
        <v>3.8109999999999998E-2</v>
      </c>
      <c r="I6391" s="37">
        <v>3.9061999999999999E-2</v>
      </c>
      <c r="J6391" s="37">
        <v>4.0986000000000002E-2</v>
      </c>
      <c r="K6391" s="37">
        <v>4.3319999999999997E-2</v>
      </c>
    </row>
    <row r="6392" spans="3:11" ht="15.75" customHeight="1" x14ac:dyDescent="0.25">
      <c r="C6392" s="40"/>
      <c r="F6392" s="81">
        <v>45848</v>
      </c>
      <c r="G6392" s="37">
        <v>3.8720999999999998E-2</v>
      </c>
      <c r="H6392" s="37">
        <v>3.8387999999999999E-2</v>
      </c>
      <c r="I6392" s="37">
        <v>3.9341000000000001E-2</v>
      </c>
      <c r="J6392" s="37">
        <v>4.1246999999999999E-2</v>
      </c>
      <c r="K6392" s="37">
        <v>4.3498000000000002E-2</v>
      </c>
    </row>
    <row r="6393" spans="3:11" ht="15.75" customHeight="1" x14ac:dyDescent="0.25">
      <c r="C6393" s="40"/>
      <c r="F6393" s="81">
        <v>45849</v>
      </c>
      <c r="G6393" s="37">
        <v>3.8849999999999996E-2</v>
      </c>
      <c r="H6393" s="37">
        <v>3.8610999999999999E-2</v>
      </c>
      <c r="I6393" s="37">
        <v>3.9727000000000005E-2</v>
      </c>
      <c r="J6393" s="37">
        <v>4.1745999999999998E-2</v>
      </c>
      <c r="K6393" s="37">
        <v>4.4093E-2</v>
      </c>
    </row>
    <row r="6394" spans="3:11" ht="15.75" customHeight="1" x14ac:dyDescent="0.25">
      <c r="C6394" s="40"/>
      <c r="F6394" s="81">
        <v>45852</v>
      </c>
      <c r="G6394" s="37">
        <v>3.8997999999999998E-2</v>
      </c>
      <c r="H6394" s="37">
        <v>3.875E-2</v>
      </c>
      <c r="I6394" s="37">
        <v>3.9885999999999998E-2</v>
      </c>
      <c r="J6394" s="37">
        <v>4.1929999999999995E-2</v>
      </c>
      <c r="K6394" s="37">
        <v>4.4333000000000004E-2</v>
      </c>
    </row>
    <row r="6395" spans="3:11" ht="15.75" customHeight="1" x14ac:dyDescent="0.25">
      <c r="C6395" s="40"/>
      <c r="F6395" s="81">
        <v>45853</v>
      </c>
      <c r="G6395" s="37">
        <v>3.9398000000000002E-2</v>
      </c>
      <c r="H6395" s="37">
        <v>3.9196000000000002E-2</v>
      </c>
      <c r="I6395" s="37">
        <v>4.0414000000000005E-2</v>
      </c>
      <c r="J6395" s="37">
        <v>4.2484000000000001E-2</v>
      </c>
      <c r="K6395" s="37">
        <v>4.4812999999999999E-2</v>
      </c>
    </row>
    <row r="6396" spans="3:11" ht="15.75" customHeight="1" x14ac:dyDescent="0.25">
      <c r="C6396" s="40"/>
      <c r="F6396" s="81">
        <v>45854</v>
      </c>
      <c r="G6396" s="37">
        <v>3.8917E-2</v>
      </c>
      <c r="H6396" s="37">
        <v>3.8665999999999999E-2</v>
      </c>
      <c r="I6396" s="37">
        <v>3.9921000000000005E-2</v>
      </c>
      <c r="J6396" s="37">
        <v>4.2089000000000001E-2</v>
      </c>
      <c r="K6396" s="37">
        <v>4.4553000000000002E-2</v>
      </c>
    </row>
    <row r="6397" spans="3:11" ht="15.75" customHeight="1" x14ac:dyDescent="0.25">
      <c r="C6397" s="40"/>
      <c r="F6397" s="81">
        <v>45855</v>
      </c>
      <c r="G6397" s="37">
        <v>3.9045000000000003E-2</v>
      </c>
      <c r="H6397" s="37">
        <v>3.8748999999999999E-2</v>
      </c>
      <c r="I6397" s="37">
        <v>3.9886999999999999E-2</v>
      </c>
      <c r="J6397" s="37">
        <v>4.2062999999999996E-2</v>
      </c>
      <c r="K6397" s="37">
        <v>4.4512999999999997E-2</v>
      </c>
    </row>
    <row r="6398" spans="3:11" ht="15.75" customHeight="1" x14ac:dyDescent="0.25">
      <c r="C6398" s="40"/>
      <c r="F6398" s="81">
        <v>45856</v>
      </c>
      <c r="G6398" s="37">
        <v>3.8691000000000003E-2</v>
      </c>
      <c r="H6398" s="37">
        <v>3.8356000000000001E-2</v>
      </c>
      <c r="I6398" s="37">
        <v>3.9465E-2</v>
      </c>
      <c r="J6398" s="37">
        <v>4.1644E-2</v>
      </c>
      <c r="K6398" s="37">
        <v>4.4155E-2</v>
      </c>
    </row>
    <row r="6399" spans="3:11" ht="15.75" customHeight="1" x14ac:dyDescent="0.25">
      <c r="C6399" s="40"/>
      <c r="F6399" s="81">
        <v>45859</v>
      </c>
      <c r="G6399" s="37">
        <v>3.8607999999999996E-2</v>
      </c>
      <c r="H6399" s="37">
        <v>3.8131999999999999E-2</v>
      </c>
      <c r="I6399" s="37">
        <v>3.9167E-2</v>
      </c>
      <c r="J6399" s="37">
        <v>4.1302999999999999E-2</v>
      </c>
      <c r="K6399" s="37">
        <v>4.3777000000000003E-2</v>
      </c>
    </row>
    <row r="6400" spans="3:11" ht="15.75" customHeight="1" x14ac:dyDescent="0.25">
      <c r="C6400" s="40"/>
      <c r="F6400" s="81">
        <v>45860</v>
      </c>
      <c r="G6400" s="37">
        <v>3.8334E-2</v>
      </c>
      <c r="H6400" s="37">
        <v>3.7795999999999996E-2</v>
      </c>
      <c r="I6400" s="37">
        <v>3.8851000000000004E-2</v>
      </c>
      <c r="J6400" s="37">
        <v>4.0961999999999998E-2</v>
      </c>
      <c r="K6400" s="37">
        <v>4.3440000000000006E-2</v>
      </c>
    </row>
    <row r="6401" spans="3:11" ht="15.75" customHeight="1" x14ac:dyDescent="0.25">
      <c r="C6401" s="40"/>
      <c r="F6401" s="81">
        <v>45861</v>
      </c>
      <c r="G6401" s="37">
        <v>3.8800000000000001E-2</v>
      </c>
      <c r="H6401" s="37">
        <v>3.8269999999999998E-2</v>
      </c>
      <c r="I6401" s="37">
        <v>3.9324999999999999E-2</v>
      </c>
      <c r="J6401" s="37">
        <v>4.1382000000000002E-2</v>
      </c>
      <c r="K6401" s="37">
        <v>4.3798000000000004E-2</v>
      </c>
    </row>
    <row r="6402" spans="3:11" ht="15.75" customHeight="1" x14ac:dyDescent="0.25">
      <c r="C6402" s="40"/>
      <c r="F6402" s="81">
        <v>45862</v>
      </c>
      <c r="G6402" s="37">
        <v>3.9162000000000002E-2</v>
      </c>
      <c r="H6402" s="37">
        <v>3.8634000000000002E-2</v>
      </c>
      <c r="I6402" s="37">
        <v>3.9588999999999999E-2</v>
      </c>
      <c r="J6402" s="37">
        <v>4.1619000000000003E-2</v>
      </c>
      <c r="K6402" s="37">
        <v>4.3956999999999996E-2</v>
      </c>
    </row>
    <row r="6403" spans="3:11" ht="15.75" customHeight="1" x14ac:dyDescent="0.25">
      <c r="C6403" s="40"/>
      <c r="F6403" s="81">
        <v>45863</v>
      </c>
      <c r="G6403" s="37">
        <v>3.9232000000000003E-2</v>
      </c>
      <c r="H6403" s="37">
        <v>3.8689000000000001E-2</v>
      </c>
      <c r="I6403" s="37">
        <v>3.9573000000000004E-2</v>
      </c>
      <c r="J6403" s="37">
        <v>4.1540999999999995E-2</v>
      </c>
      <c r="K6403" s="37">
        <v>4.3878000000000007E-2</v>
      </c>
    </row>
    <row r="6404" spans="3:11" ht="15.75" customHeight="1" x14ac:dyDescent="0.25">
      <c r="C6404" s="40"/>
      <c r="F6404" s="81">
        <v>45866</v>
      </c>
      <c r="G6404" s="37">
        <v>3.9254999999999998E-2</v>
      </c>
      <c r="H6404" s="37">
        <v>3.8773000000000002E-2</v>
      </c>
      <c r="I6404" s="37">
        <v>3.9696000000000002E-2</v>
      </c>
      <c r="J6404" s="37">
        <v>4.1752999999999998E-2</v>
      </c>
      <c r="K6404" s="37">
        <v>4.4097999999999998E-2</v>
      </c>
    </row>
    <row r="6405" spans="3:11" ht="15.75" customHeight="1" x14ac:dyDescent="0.25">
      <c r="C6405" s="40"/>
      <c r="F6405" s="81">
        <v>45867</v>
      </c>
      <c r="G6405" s="37">
        <v>3.8689000000000001E-2</v>
      </c>
      <c r="H6405" s="37">
        <v>3.8154E-2</v>
      </c>
      <c r="I6405" s="37">
        <v>3.8993E-2</v>
      </c>
      <c r="J6405" s="37">
        <v>4.0884999999999998E-2</v>
      </c>
      <c r="K6405" s="37">
        <v>4.3204000000000006E-2</v>
      </c>
    </row>
    <row r="6406" spans="3:11" ht="15.75" customHeight="1" x14ac:dyDescent="0.25">
      <c r="C6406" s="40"/>
      <c r="F6406" s="81">
        <v>45868</v>
      </c>
      <c r="G6406" s="37">
        <v>3.9405999999999997E-2</v>
      </c>
      <c r="H6406" s="37">
        <v>3.8858000000000004E-2</v>
      </c>
      <c r="I6406" s="37">
        <v>3.9635999999999998E-2</v>
      </c>
      <c r="J6406" s="37">
        <v>4.1479000000000002E-2</v>
      </c>
      <c r="K6406" s="37">
        <v>4.3700000000000003E-2</v>
      </c>
    </row>
    <row r="6407" spans="3:11" ht="15.75" customHeight="1" x14ac:dyDescent="0.25">
      <c r="C6407" s="40"/>
      <c r="F6407" s="81">
        <v>45869</v>
      </c>
      <c r="G6407" s="37">
        <v>3.9571000000000002E-2</v>
      </c>
      <c r="H6407" s="37">
        <v>3.8998999999999999E-2</v>
      </c>
      <c r="I6407" s="37">
        <v>3.9724000000000002E-2</v>
      </c>
      <c r="J6407" s="37">
        <v>4.1558000000000005E-2</v>
      </c>
      <c r="K6407" s="37">
        <v>4.3739999999999994E-2</v>
      </c>
    </row>
    <row r="6408" spans="3:11" ht="15.75" customHeight="1" x14ac:dyDescent="0.25">
      <c r="C6408" s="40"/>
      <c r="F6408" s="81">
        <v>45870</v>
      </c>
      <c r="G6408" s="37">
        <v>3.6817000000000003E-2</v>
      </c>
      <c r="H6408" s="37">
        <v>3.6542999999999999E-2</v>
      </c>
      <c r="I6408" s="37">
        <v>3.7571E-2</v>
      </c>
      <c r="J6408" s="37">
        <v>3.9612000000000001E-2</v>
      </c>
      <c r="K6408" s="37">
        <v>4.2159000000000002E-2</v>
      </c>
    </row>
    <row r="6409" spans="3:11" ht="15.75" customHeight="1" x14ac:dyDescent="0.25">
      <c r="C6409" s="40"/>
      <c r="F6409" s="81">
        <v>45873</v>
      </c>
      <c r="G6409" s="37">
        <v>3.6752E-2</v>
      </c>
      <c r="H6409" s="37">
        <v>3.6428000000000002E-2</v>
      </c>
      <c r="I6409" s="37">
        <v>3.7381000000000005E-2</v>
      </c>
      <c r="J6409" s="37">
        <v>3.9405999999999997E-2</v>
      </c>
      <c r="K6409" s="37">
        <v>4.1923000000000002E-2</v>
      </c>
    </row>
    <row r="6410" spans="3:11" ht="15.75" customHeight="1" x14ac:dyDescent="0.25">
      <c r="C6410" s="40"/>
      <c r="F6410" s="81">
        <v>45874</v>
      </c>
      <c r="G6410" s="37">
        <v>3.7242000000000004E-2</v>
      </c>
      <c r="H6410" s="37">
        <v>3.6905E-2</v>
      </c>
      <c r="I6410" s="37">
        <v>3.7776999999999998E-2</v>
      </c>
      <c r="J6410" s="37">
        <v>3.9715E-2</v>
      </c>
      <c r="K6410" s="37">
        <v>4.2099999999999999E-2</v>
      </c>
    </row>
    <row r="6411" spans="3:11" ht="15.75" customHeight="1" x14ac:dyDescent="0.25">
      <c r="C6411" s="40"/>
      <c r="F6411" s="81">
        <v>45875</v>
      </c>
      <c r="G6411" s="37">
        <v>3.7136999999999996E-2</v>
      </c>
      <c r="H6411" s="37">
        <v>3.6665999999999997E-2</v>
      </c>
      <c r="I6411" s="37">
        <v>3.7759000000000001E-2</v>
      </c>
      <c r="J6411" s="37">
        <v>3.9792000000000001E-2</v>
      </c>
      <c r="K6411" s="37">
        <v>4.2256999999999996E-2</v>
      </c>
    </row>
    <row r="6412" spans="3:11" ht="15.75" customHeight="1" x14ac:dyDescent="0.25">
      <c r="C6412" s="40"/>
      <c r="F6412" s="81">
        <v>45876</v>
      </c>
      <c r="G6412" s="37">
        <v>3.7279E-2</v>
      </c>
      <c r="H6412" s="37">
        <v>3.6859999999999997E-2</v>
      </c>
      <c r="I6412" s="37">
        <v>3.7915000000000004E-2</v>
      </c>
      <c r="J6412" s="37">
        <v>3.9895E-2</v>
      </c>
      <c r="K6412" s="37">
        <v>4.2500000000000003E-2</v>
      </c>
    </row>
    <row r="6413" spans="3:11" ht="15.75" customHeight="1" x14ac:dyDescent="0.25">
      <c r="C6413" s="40"/>
      <c r="F6413" s="81">
        <v>45877</v>
      </c>
      <c r="G6413" s="37">
        <v>3.7623999999999998E-2</v>
      </c>
      <c r="H6413" s="37">
        <v>3.7305000000000005E-2</v>
      </c>
      <c r="I6413" s="37">
        <v>3.8311999999999999E-2</v>
      </c>
      <c r="J6413" s="37">
        <v>4.0282999999999999E-2</v>
      </c>
      <c r="K6413" s="37">
        <v>4.2828999999999999E-2</v>
      </c>
    </row>
    <row r="6414" spans="3:11" ht="15.75" customHeight="1" x14ac:dyDescent="0.25">
      <c r="C6414" s="40"/>
      <c r="F6414" s="81">
        <v>45880</v>
      </c>
      <c r="G6414" s="37">
        <v>3.7684000000000002E-2</v>
      </c>
      <c r="H6414" s="37">
        <v>3.7332999999999998E-2</v>
      </c>
      <c r="I6414" s="37">
        <v>3.8364000000000002E-2</v>
      </c>
      <c r="J6414" s="37">
        <v>4.0335000000000003E-2</v>
      </c>
      <c r="K6414" s="37">
        <v>4.2849000000000005E-2</v>
      </c>
    </row>
    <row r="6415" spans="3:11" ht="15.75" customHeight="1" x14ac:dyDescent="0.25">
      <c r="C6415" s="40"/>
      <c r="F6415" s="81">
        <v>45881</v>
      </c>
      <c r="G6415" s="37">
        <v>3.7308000000000001E-2</v>
      </c>
      <c r="H6415" s="37">
        <v>3.7027000000000004E-2</v>
      </c>
      <c r="I6415" s="37">
        <v>3.8225000000000002E-2</v>
      </c>
      <c r="J6415" s="37">
        <v>4.0282999999999999E-2</v>
      </c>
      <c r="K6415" s="37">
        <v>4.2888000000000003E-2</v>
      </c>
    </row>
    <row r="6416" spans="3:11" ht="15.75" customHeight="1" x14ac:dyDescent="0.25">
      <c r="C6416" s="40"/>
      <c r="F6416" s="81">
        <v>45882</v>
      </c>
      <c r="G6416" s="37">
        <v>3.6745E-2</v>
      </c>
      <c r="H6416" s="37">
        <v>3.6415999999999997E-2</v>
      </c>
      <c r="I6416" s="37">
        <v>3.7616000000000004E-2</v>
      </c>
      <c r="J6416" s="37">
        <v>3.9687E-2</v>
      </c>
      <c r="K6416" s="37">
        <v>4.2325999999999996E-2</v>
      </c>
    </row>
    <row r="6417" spans="3:11" ht="15.75" customHeight="1" x14ac:dyDescent="0.25">
      <c r="C6417" s="40"/>
      <c r="F6417" s="81">
        <v>45883</v>
      </c>
      <c r="G6417" s="37">
        <v>3.7324000000000003E-2</v>
      </c>
      <c r="H6417" s="37">
        <v>3.6971999999999998E-2</v>
      </c>
      <c r="I6417" s="37">
        <v>3.8136999999999997E-2</v>
      </c>
      <c r="J6417" s="37">
        <v>4.0231000000000003E-2</v>
      </c>
      <c r="K6417" s="37">
        <v>4.2849000000000005E-2</v>
      </c>
    </row>
    <row r="6418" spans="3:11" ht="15.75" customHeight="1" x14ac:dyDescent="0.25">
      <c r="C6418" s="40"/>
      <c r="F6418" s="81">
        <v>45884</v>
      </c>
      <c r="G6418" s="37">
        <v>3.7505000000000004E-2</v>
      </c>
      <c r="H6418" s="37">
        <v>3.7139999999999999E-2</v>
      </c>
      <c r="I6418" s="37">
        <v>3.8362E-2</v>
      </c>
      <c r="J6418" s="37">
        <v>4.0490999999999999E-2</v>
      </c>
      <c r="K6418" s="37">
        <v>4.3159999999999997E-2</v>
      </c>
    </row>
    <row r="6419" spans="3:11" ht="15.75" customHeight="1" x14ac:dyDescent="0.25">
      <c r="C6419" s="40"/>
      <c r="F6419" s="81">
        <v>45887</v>
      </c>
      <c r="G6419" s="37">
        <v>3.7629000000000003E-2</v>
      </c>
      <c r="H6419" s="37">
        <v>3.7224E-2</v>
      </c>
      <c r="I6419" s="37">
        <v>3.8466E-2</v>
      </c>
      <c r="J6419" s="37">
        <v>4.0648000000000004E-2</v>
      </c>
      <c r="K6419" s="37">
        <v>4.3334999999999999E-2</v>
      </c>
    </row>
    <row r="6420" spans="3:11" ht="15.75" customHeight="1" x14ac:dyDescent="0.25">
      <c r="C6420" s="40"/>
      <c r="F6420" s="81">
        <v>45888</v>
      </c>
      <c r="G6420" s="37">
        <v>3.7480000000000006E-2</v>
      </c>
      <c r="H6420" s="37">
        <v>3.7085E-2</v>
      </c>
      <c r="I6420" s="37">
        <v>3.8239000000000002E-2</v>
      </c>
      <c r="J6420" s="37">
        <v>4.0387000000000006E-2</v>
      </c>
      <c r="K6420" s="37">
        <v>4.3061999999999996E-2</v>
      </c>
    </row>
    <row r="6421" spans="3:11" ht="15.75" customHeight="1" x14ac:dyDescent="0.25">
      <c r="C6421" s="40"/>
      <c r="F6421" s="81">
        <v>45889</v>
      </c>
      <c r="G6421" s="37">
        <v>3.7477999999999997E-2</v>
      </c>
      <c r="H6421" s="37">
        <v>3.7000999999999999E-2</v>
      </c>
      <c r="I6421" s="37">
        <v>3.8115999999999997E-2</v>
      </c>
      <c r="J6421" s="37">
        <v>4.0205000000000005E-2</v>
      </c>
      <c r="K6421" s="37">
        <v>4.2907000000000001E-2</v>
      </c>
    </row>
    <row r="6422" spans="3:11" ht="15.75" customHeight="1" x14ac:dyDescent="0.25">
      <c r="C6422" s="40"/>
      <c r="F6422" s="81">
        <v>45890</v>
      </c>
      <c r="G6422" s="37">
        <v>3.7918E-2</v>
      </c>
      <c r="H6422" s="37">
        <v>3.7449000000000003E-2</v>
      </c>
      <c r="I6422" s="37">
        <v>3.8553000000000004E-2</v>
      </c>
      <c r="J6422" s="37">
        <v>4.0648000000000004E-2</v>
      </c>
      <c r="K6422" s="37">
        <v>4.3277000000000003E-2</v>
      </c>
    </row>
    <row r="6423" spans="3:11" ht="15.75" customHeight="1" x14ac:dyDescent="0.25">
      <c r="C6423" s="40"/>
      <c r="F6423" s="81">
        <v>45891</v>
      </c>
      <c r="G6423" s="37">
        <v>3.6963000000000003E-2</v>
      </c>
      <c r="H6423" s="37">
        <v>3.6442999999999996E-2</v>
      </c>
      <c r="I6423" s="37">
        <v>3.7589999999999998E-2</v>
      </c>
      <c r="J6423" s="37">
        <v>3.9736E-2</v>
      </c>
      <c r="K6423" s="37">
        <v>4.2537000000000005E-2</v>
      </c>
    </row>
    <row r="6424" spans="3:11" ht="15.75" customHeight="1" x14ac:dyDescent="0.25">
      <c r="C6424" s="40"/>
      <c r="F6424" s="81">
        <v>45894</v>
      </c>
      <c r="G6424" s="37">
        <v>3.7235000000000004E-2</v>
      </c>
      <c r="H6424" s="37">
        <v>3.6722999999999999E-2</v>
      </c>
      <c r="I6424" s="37">
        <v>3.7851000000000003E-2</v>
      </c>
      <c r="J6424" s="37">
        <v>4.0022000000000002E-2</v>
      </c>
      <c r="K6424" s="37">
        <v>4.2751000000000004E-2</v>
      </c>
    </row>
    <row r="6425" spans="3:11" ht="15.75" customHeight="1" x14ac:dyDescent="0.25">
      <c r="C6425" s="40"/>
      <c r="F6425" s="81">
        <v>45895</v>
      </c>
      <c r="G6425" s="37">
        <v>3.6789000000000002E-2</v>
      </c>
      <c r="H6425" s="37">
        <v>3.6218E-2</v>
      </c>
      <c r="I6425" s="37">
        <v>3.7414000000000003E-2</v>
      </c>
      <c r="J6425" s="37">
        <v>3.9736E-2</v>
      </c>
      <c r="K6425" s="37">
        <v>4.2615E-2</v>
      </c>
    </row>
    <row r="6426" spans="3:11" ht="15.75" customHeight="1" x14ac:dyDescent="0.25">
      <c r="C6426" s="40"/>
      <c r="F6426" s="81">
        <v>45896</v>
      </c>
      <c r="G6426" s="37">
        <v>3.6084999999999999E-2</v>
      </c>
      <c r="H6426" s="37">
        <v>3.5798000000000003E-2</v>
      </c>
      <c r="I6426" s="37">
        <v>3.696E-2</v>
      </c>
      <c r="J6426" s="37">
        <v>3.9320000000000001E-2</v>
      </c>
      <c r="K6426" s="37">
        <v>4.2343000000000006E-2</v>
      </c>
    </row>
    <row r="6427" spans="3:11" ht="15.75" customHeight="1" x14ac:dyDescent="0.25">
      <c r="C6427" s="40"/>
      <c r="F6427" s="81">
        <v>45897</v>
      </c>
      <c r="G6427" s="37">
        <v>3.6290000000000003E-2</v>
      </c>
      <c r="H6427" s="37">
        <v>3.5880999999999996E-2</v>
      </c>
      <c r="I6427" s="37">
        <v>3.6906000000000001E-2</v>
      </c>
      <c r="J6427" s="37">
        <v>3.9086000000000003E-2</v>
      </c>
      <c r="K6427" s="37">
        <v>4.2032999999999994E-2</v>
      </c>
    </row>
    <row r="6428" spans="3:11" ht="15.75" customHeight="1" x14ac:dyDescent="0.25">
      <c r="C6428" s="40"/>
      <c r="F6428" s="81">
        <v>45898</v>
      </c>
      <c r="G6428" s="37">
        <v>3.6166999999999998E-2</v>
      </c>
      <c r="H6428" s="37">
        <v>3.5767E-2</v>
      </c>
      <c r="I6428" s="37">
        <v>3.6958000000000005E-2</v>
      </c>
      <c r="J6428" s="37">
        <v>3.9265000000000001E-2</v>
      </c>
      <c r="K6428" s="37">
        <v>4.2283999999999995E-2</v>
      </c>
    </row>
    <row r="6429" spans="3:11" ht="15.75" customHeight="1" x14ac:dyDescent="0.25">
      <c r="C6429" s="40"/>
      <c r="F6429" s="81">
        <v>45902</v>
      </c>
      <c r="G6429" s="37">
        <v>3.6392000000000001E-2</v>
      </c>
      <c r="H6429" s="37">
        <v>3.6046999999999996E-2</v>
      </c>
      <c r="I6429" s="37">
        <v>3.7218000000000001E-2</v>
      </c>
      <c r="J6429" s="37">
        <v>3.9601000000000004E-2</v>
      </c>
      <c r="K6429" s="37">
        <v>4.2613999999999999E-2</v>
      </c>
    </row>
    <row r="6430" spans="3:11" ht="15.75" customHeight="1" x14ac:dyDescent="0.25">
      <c r="C6430" s="40"/>
      <c r="F6430" s="81">
        <v>45903</v>
      </c>
      <c r="G6430" s="37">
        <v>3.6166000000000004E-2</v>
      </c>
      <c r="H6430" s="37">
        <v>3.5822E-2</v>
      </c>
      <c r="I6430" s="37">
        <v>3.6924000000000005E-2</v>
      </c>
      <c r="J6430" s="37">
        <v>3.9212999999999998E-2</v>
      </c>
      <c r="K6430" s="37">
        <v>4.2168000000000004E-2</v>
      </c>
    </row>
    <row r="6431" spans="3:11" ht="15.75" customHeight="1" x14ac:dyDescent="0.25">
      <c r="C6431" s="40"/>
      <c r="F6431" s="81">
        <v>45904</v>
      </c>
      <c r="G6431" s="37">
        <v>3.5878E-2</v>
      </c>
      <c r="H6431" s="37">
        <v>3.5483000000000001E-2</v>
      </c>
      <c r="I6431" s="37">
        <v>3.6456000000000002E-2</v>
      </c>
      <c r="J6431" s="37">
        <v>3.8646E-2</v>
      </c>
      <c r="K6431" s="37">
        <v>4.1607000000000005E-2</v>
      </c>
    </row>
    <row r="6432" spans="3:11" ht="15.75" customHeight="1" x14ac:dyDescent="0.25">
      <c r="C6432" s="40"/>
      <c r="F6432" s="81">
        <v>45905</v>
      </c>
      <c r="G6432" s="37">
        <v>3.5091999999999998E-2</v>
      </c>
      <c r="H6432" s="37">
        <v>3.4804000000000002E-2</v>
      </c>
      <c r="I6432" s="37">
        <v>3.5817000000000002E-2</v>
      </c>
      <c r="J6432" s="37">
        <v>3.7874999999999999E-2</v>
      </c>
      <c r="K6432" s="37">
        <v>4.0742E-2</v>
      </c>
    </row>
    <row r="6433" spans="3:11" ht="15.75" customHeight="1" x14ac:dyDescent="0.25">
      <c r="C6433" s="40"/>
      <c r="F6433" s="81">
        <v>45908</v>
      </c>
      <c r="G6433" s="37">
        <v>3.4862999999999998E-2</v>
      </c>
      <c r="H6433" s="37">
        <v>3.4520000000000002E-2</v>
      </c>
      <c r="I6433" s="37">
        <v>3.5609000000000002E-2</v>
      </c>
      <c r="J6433" s="37">
        <v>3.7670000000000002E-2</v>
      </c>
      <c r="K6433" s="37">
        <v>4.0397999999999996E-2</v>
      </c>
    </row>
    <row r="6434" spans="3:11" ht="15.75" customHeight="1" x14ac:dyDescent="0.25">
      <c r="C6434" s="40"/>
      <c r="F6434" s="81">
        <v>45909</v>
      </c>
      <c r="G6434" s="37">
        <v>3.5583999999999998E-2</v>
      </c>
      <c r="H6434" s="37">
        <v>3.5167999999999998E-2</v>
      </c>
      <c r="I6434" s="37">
        <v>3.6162E-2</v>
      </c>
      <c r="J6434" s="37">
        <v>3.8157000000000003E-2</v>
      </c>
      <c r="K6434" s="37">
        <v>4.0875000000000002E-2</v>
      </c>
    </row>
    <row r="6435" spans="3:11" ht="15.75" customHeight="1" x14ac:dyDescent="0.25">
      <c r="C6435" s="40"/>
      <c r="F6435" s="81">
        <v>45910</v>
      </c>
      <c r="G6435" s="37">
        <v>3.5438000000000004E-2</v>
      </c>
      <c r="H6435" s="37">
        <v>3.4967000000000005E-2</v>
      </c>
      <c r="I6435" s="37">
        <v>3.5954E-2</v>
      </c>
      <c r="J6435" s="37">
        <v>3.7848E-2</v>
      </c>
      <c r="K6435" s="37">
        <v>4.0453999999999997E-2</v>
      </c>
    </row>
    <row r="6436" spans="3:11" ht="15.75" customHeight="1" x14ac:dyDescent="0.25">
      <c r="C6436" s="40"/>
      <c r="F6436" s="81">
        <v>45911</v>
      </c>
      <c r="G6436" s="37">
        <v>3.5415000000000002E-2</v>
      </c>
      <c r="H6436" s="37">
        <v>3.5022000000000005E-2</v>
      </c>
      <c r="I6436" s="37">
        <v>3.5952999999999999E-2</v>
      </c>
      <c r="J6436" s="37">
        <v>3.7693999999999998E-2</v>
      </c>
      <c r="K6436" s="37">
        <v>4.0205999999999999E-2</v>
      </c>
    </row>
    <row r="6437" spans="3:11" ht="15.75" customHeight="1" x14ac:dyDescent="0.25">
      <c r="C6437" s="40"/>
      <c r="F6437" s="81">
        <v>45912</v>
      </c>
      <c r="G6437" s="37">
        <v>3.5556000000000004E-2</v>
      </c>
      <c r="H6437" s="37">
        <v>3.5299999999999998E-2</v>
      </c>
      <c r="I6437" s="37">
        <v>3.6333999999999998E-2</v>
      </c>
      <c r="J6437" s="37">
        <v>3.8155000000000001E-2</v>
      </c>
      <c r="K6437" s="37">
        <v>4.0643000000000006E-2</v>
      </c>
    </row>
    <row r="6438" spans="3:11" ht="15.75" customHeight="1" x14ac:dyDescent="0.25">
      <c r="C6438" s="40"/>
      <c r="F6438" s="81">
        <v>45915</v>
      </c>
      <c r="G6438" s="37">
        <v>3.5368000000000004E-2</v>
      </c>
      <c r="H6438" s="37">
        <v>3.5022999999999999E-2</v>
      </c>
      <c r="I6438" s="37">
        <v>3.6055999999999998E-2</v>
      </c>
      <c r="J6438" s="37">
        <v>3.7872000000000003E-2</v>
      </c>
      <c r="K6438" s="37">
        <v>4.0374999999999994E-2</v>
      </c>
    </row>
    <row r="6439" spans="3:11" ht="15.75" customHeight="1" x14ac:dyDescent="0.25">
      <c r="C6439" s="40"/>
      <c r="F6439" s="81">
        <v>45916</v>
      </c>
      <c r="G6439" s="37">
        <v>3.5033000000000002E-2</v>
      </c>
      <c r="H6439" s="37">
        <v>3.4719E-2</v>
      </c>
      <c r="I6439" s="37">
        <v>3.5847999999999998E-2</v>
      </c>
      <c r="J6439" s="37">
        <v>3.7717000000000001E-2</v>
      </c>
      <c r="K6439" s="37">
        <v>4.0279000000000002E-2</v>
      </c>
    </row>
    <row r="6440" spans="3:11" ht="15.75" customHeight="1" x14ac:dyDescent="0.25">
      <c r="C6440" s="40"/>
      <c r="F6440" s="81">
        <v>45917</v>
      </c>
      <c r="G6440" s="37">
        <v>3.5531E-2</v>
      </c>
      <c r="H6440" s="37">
        <v>3.5359000000000002E-2</v>
      </c>
      <c r="I6440" s="37">
        <v>3.6541999999999998E-2</v>
      </c>
      <c r="J6440" s="37">
        <v>3.8386000000000003E-2</v>
      </c>
      <c r="K6440" s="37">
        <v>4.0872000000000006E-2</v>
      </c>
    </row>
    <row r="6441" spans="3:11" ht="15.75" customHeight="1" x14ac:dyDescent="0.25">
      <c r="C6441" s="40"/>
      <c r="F6441" s="81">
        <v>45918</v>
      </c>
      <c r="G6441" s="37">
        <v>3.5635E-2</v>
      </c>
      <c r="H6441" s="37">
        <v>3.5471000000000003E-2</v>
      </c>
      <c r="I6441" s="37">
        <v>3.6629999999999996E-2</v>
      </c>
      <c r="J6441" s="37">
        <v>3.8515000000000001E-2</v>
      </c>
      <c r="K6441" s="37">
        <v>4.1044000000000004E-2</v>
      </c>
    </row>
    <row r="6442" spans="3:11" ht="15.75" customHeight="1" x14ac:dyDescent="0.25">
      <c r="C6442" s="40"/>
      <c r="F6442" s="81">
        <v>45919</v>
      </c>
      <c r="G6442" s="37">
        <v>3.5714999999999997E-2</v>
      </c>
      <c r="H6442" s="37">
        <v>3.5559E-2</v>
      </c>
      <c r="I6442" s="37">
        <v>3.6768999999999996E-2</v>
      </c>
      <c r="J6442" s="37">
        <v>3.8720999999999998E-2</v>
      </c>
      <c r="K6442" s="37">
        <v>4.1273999999999998E-2</v>
      </c>
    </row>
    <row r="6443" spans="3:11" ht="15.75" customHeight="1" x14ac:dyDescent="0.25">
      <c r="C6443" s="40"/>
      <c r="F6443" s="81">
        <v>45922</v>
      </c>
      <c r="G6443" s="37">
        <v>3.603E-2</v>
      </c>
      <c r="H6443" s="37">
        <v>3.5840000000000004E-2</v>
      </c>
      <c r="I6443" s="37">
        <v>3.7013999999999998E-2</v>
      </c>
      <c r="J6443" s="37">
        <v>3.8954000000000003E-2</v>
      </c>
      <c r="K6443" s="37">
        <v>4.1467000000000004E-2</v>
      </c>
    </row>
    <row r="6444" spans="3:11" ht="15.75" customHeight="1" x14ac:dyDescent="0.25">
      <c r="C6444" s="40"/>
      <c r="F6444" s="81">
        <v>45923</v>
      </c>
      <c r="G6444" s="37">
        <v>3.5859999999999996E-2</v>
      </c>
      <c r="H6444" s="37">
        <v>3.5617000000000003E-2</v>
      </c>
      <c r="I6444" s="37">
        <v>3.6681999999999999E-2</v>
      </c>
      <c r="J6444" s="37">
        <v>3.8565000000000002E-2</v>
      </c>
      <c r="K6444" s="37">
        <v>4.1061E-2</v>
      </c>
    </row>
    <row r="6445" spans="3:11" ht="15.75" customHeight="1" x14ac:dyDescent="0.25">
      <c r="C6445" s="40"/>
      <c r="F6445" s="81">
        <v>45924</v>
      </c>
      <c r="G6445" s="37">
        <v>3.6040999999999997E-2</v>
      </c>
      <c r="H6445" s="37">
        <v>3.6039000000000002E-2</v>
      </c>
      <c r="I6445" s="37">
        <v>3.7172000000000004E-2</v>
      </c>
      <c r="J6445" s="37">
        <v>3.9032000000000004E-2</v>
      </c>
      <c r="K6445" s="37">
        <v>4.1466000000000003E-2</v>
      </c>
    </row>
    <row r="6446" spans="3:11" ht="15.75" customHeight="1" x14ac:dyDescent="0.25">
      <c r="C6446" s="40"/>
      <c r="F6446" s="81">
        <v>45925</v>
      </c>
      <c r="G6446" s="37">
        <v>3.6553000000000002E-2</v>
      </c>
      <c r="H6446" s="37">
        <v>3.6547000000000003E-2</v>
      </c>
      <c r="I6446" s="37">
        <v>3.7597999999999999E-2</v>
      </c>
      <c r="J6446" s="37">
        <v>3.9396E-2</v>
      </c>
      <c r="K6446" s="37">
        <v>4.1698000000000006E-2</v>
      </c>
    </row>
    <row r="6447" spans="3:11" ht="15.75" customHeight="1" x14ac:dyDescent="0.25">
      <c r="C6447" s="40"/>
      <c r="F6447" s="81">
        <v>45926</v>
      </c>
      <c r="G6447" s="37">
        <v>3.6429999999999997E-2</v>
      </c>
      <c r="H6447" s="37">
        <v>3.6525000000000002E-2</v>
      </c>
      <c r="I6447" s="37">
        <v>3.7650000000000003E-2</v>
      </c>
      <c r="J6447" s="37">
        <v>3.9574999999999999E-2</v>
      </c>
      <c r="K6447" s="37">
        <v>4.1755000000000007E-2</v>
      </c>
    </row>
    <row r="6448" spans="3:11" ht="15.75" customHeight="1" x14ac:dyDescent="0.25">
      <c r="C6448" s="40"/>
      <c r="F6448" s="81">
        <v>45929</v>
      </c>
      <c r="G6448" s="37">
        <v>3.6205000000000001E-2</v>
      </c>
      <c r="H6448" s="37">
        <v>3.6216999999999999E-2</v>
      </c>
      <c r="I6448" s="37">
        <v>3.7338000000000003E-2</v>
      </c>
      <c r="J6448" s="37">
        <v>3.9188000000000001E-2</v>
      </c>
      <c r="K6448" s="37">
        <v>4.1387E-2</v>
      </c>
    </row>
    <row r="6449" spans="3:11" ht="15.75" customHeight="1" x14ac:dyDescent="0.25">
      <c r="C6449" s="40"/>
      <c r="F6449" s="81">
        <v>45930</v>
      </c>
      <c r="G6449" s="37">
        <v>3.6082999999999997E-2</v>
      </c>
      <c r="H6449" s="37">
        <v>3.6191000000000001E-2</v>
      </c>
      <c r="I6449" s="37">
        <v>3.7408000000000004E-2</v>
      </c>
      <c r="J6449" s="37">
        <v>3.9291E-2</v>
      </c>
      <c r="K6449" s="37">
        <v>4.1502999999999998E-2</v>
      </c>
    </row>
    <row r="6450" spans="3:11" ht="15.75" customHeight="1" x14ac:dyDescent="0.25">
      <c r="C6450" s="40"/>
      <c r="F6450" s="81">
        <v>45931</v>
      </c>
      <c r="G6450" s="37">
        <v>3.5347000000000003E-2</v>
      </c>
      <c r="H6450" s="37">
        <v>3.5459000000000004E-2</v>
      </c>
      <c r="I6450" s="37">
        <v>3.6716000000000006E-2</v>
      </c>
      <c r="J6450" s="37">
        <v>3.8673000000000006E-2</v>
      </c>
      <c r="K6450" s="37">
        <v>4.0980999999999997E-2</v>
      </c>
    </row>
    <row r="6451" spans="3:11" ht="15.75" customHeight="1" x14ac:dyDescent="0.25">
      <c r="C6451" s="40"/>
      <c r="F6451" s="81">
        <v>45932</v>
      </c>
      <c r="G6451" s="37">
        <v>3.5388000000000003E-2</v>
      </c>
      <c r="H6451" s="37">
        <v>3.5517E-2</v>
      </c>
      <c r="I6451" s="37">
        <v>3.6698000000000001E-2</v>
      </c>
      <c r="J6451" s="37">
        <v>3.8595000000000004E-2</v>
      </c>
      <c r="K6451" s="37">
        <v>4.0827000000000002E-2</v>
      </c>
    </row>
    <row r="6452" spans="3:11" ht="15.75" customHeight="1" x14ac:dyDescent="0.25">
      <c r="C6452" s="40"/>
      <c r="F6452" s="81">
        <v>45933</v>
      </c>
      <c r="G6452" s="37">
        <v>3.5758999999999999E-2</v>
      </c>
      <c r="H6452" s="37">
        <v>3.5916999999999998E-2</v>
      </c>
      <c r="I6452" s="37">
        <v>3.7149000000000001E-2</v>
      </c>
      <c r="J6452" s="37">
        <v>3.9033000000000005E-2</v>
      </c>
      <c r="K6452" s="37">
        <v>4.1191999999999999E-2</v>
      </c>
    </row>
    <row r="6453" spans="3:11" ht="15.75" customHeight="1" x14ac:dyDescent="0.25">
      <c r="C6453" s="40"/>
      <c r="F6453" s="81">
        <v>45936</v>
      </c>
      <c r="G6453" s="37">
        <v>3.5882999999999998E-2</v>
      </c>
      <c r="H6453" s="37">
        <v>3.6061000000000003E-2</v>
      </c>
      <c r="I6453" s="37">
        <v>3.7341000000000006E-2</v>
      </c>
      <c r="J6453" s="37">
        <v>3.9317000000000005E-2</v>
      </c>
      <c r="K6453" s="37">
        <v>4.1520000000000001E-2</v>
      </c>
    </row>
    <row r="6454" spans="3:11" ht="15.75" customHeight="1" x14ac:dyDescent="0.25">
      <c r="C6454" s="40"/>
      <c r="F6454" s="81">
        <v>45937</v>
      </c>
      <c r="G6454" s="37">
        <v>3.5636000000000001E-2</v>
      </c>
      <c r="H6454" s="37">
        <v>3.5778999999999998E-2</v>
      </c>
      <c r="I6454" s="37">
        <v>3.7011000000000002E-2</v>
      </c>
      <c r="J6454" s="37">
        <v>3.8955000000000004E-2</v>
      </c>
      <c r="K6454" s="37">
        <v>4.1230000000000003E-2</v>
      </c>
    </row>
    <row r="6455" spans="3:11" ht="15.75" customHeight="1" x14ac:dyDescent="0.25">
      <c r="C6455" s="40"/>
      <c r="F6455" s="81">
        <v>45938</v>
      </c>
      <c r="G6455" s="37">
        <v>3.5802E-2</v>
      </c>
      <c r="H6455" s="37">
        <v>3.5942000000000002E-2</v>
      </c>
      <c r="I6455" s="37">
        <v>3.7150000000000002E-2</v>
      </c>
      <c r="J6455" s="37">
        <v>3.8981000000000002E-2</v>
      </c>
      <c r="K6455" s="37">
        <v>4.1170999999999999E-2</v>
      </c>
    </row>
    <row r="6456" spans="3:11" ht="15.75" customHeight="1" x14ac:dyDescent="0.25">
      <c r="C6456" s="40"/>
      <c r="F6456" s="81">
        <v>45939</v>
      </c>
      <c r="G6456" s="37">
        <v>3.5927000000000001E-2</v>
      </c>
      <c r="H6456" s="37">
        <v>3.6081000000000002E-2</v>
      </c>
      <c r="I6456" s="37">
        <v>3.7359000000000003E-2</v>
      </c>
      <c r="J6456" s="37">
        <v>3.9187E-2</v>
      </c>
      <c r="K6456" s="37">
        <v>4.1383999999999997E-2</v>
      </c>
    </row>
    <row r="6457" spans="3:11" ht="15.75" customHeight="1" x14ac:dyDescent="0.25">
      <c r="C6457" s="40"/>
      <c r="F6457" s="81">
        <v>45940</v>
      </c>
      <c r="G6457" s="37">
        <v>3.5015000000000004E-2</v>
      </c>
      <c r="H6457" s="37">
        <v>3.5110999999999996E-2</v>
      </c>
      <c r="I6457" s="37">
        <v>3.6247000000000001E-2</v>
      </c>
      <c r="J6457" s="37">
        <v>3.8078000000000001E-2</v>
      </c>
      <c r="K6457" s="37">
        <v>4.0321999999999997E-2</v>
      </c>
    </row>
    <row r="6458" spans="3:11" ht="15.75" customHeight="1" x14ac:dyDescent="0.25">
      <c r="C6458" s="40"/>
      <c r="F6458" s="81">
        <v>45944</v>
      </c>
      <c r="G6458" s="37">
        <v>3.4807000000000005E-2</v>
      </c>
      <c r="H6458" s="37">
        <v>3.4889000000000003E-2</v>
      </c>
      <c r="I6458" s="37">
        <v>3.6074000000000002E-2</v>
      </c>
      <c r="J6458" s="37">
        <v>3.7975000000000002E-2</v>
      </c>
      <c r="K6458" s="37">
        <v>4.0320999999999996E-2</v>
      </c>
    </row>
    <row r="6459" spans="3:11" ht="15.75" customHeight="1" x14ac:dyDescent="0.25">
      <c r="C6459" s="40"/>
      <c r="F6459" s="81">
        <v>45945</v>
      </c>
      <c r="G6459" s="37">
        <v>3.4973000000000004E-2</v>
      </c>
      <c r="H6459" s="37">
        <v>3.5000000000000003E-2</v>
      </c>
      <c r="I6459" s="37">
        <v>3.6160000000000005E-2</v>
      </c>
      <c r="J6459" s="37">
        <v>3.8025999999999997E-2</v>
      </c>
      <c r="K6459" s="37">
        <v>4.0281999999999998E-2</v>
      </c>
    </row>
    <row r="6460" spans="3:11" ht="15.75" customHeight="1" x14ac:dyDescent="0.25">
      <c r="C6460" s="40"/>
      <c r="F6460" s="81">
        <v>45946</v>
      </c>
      <c r="G6460" s="37">
        <v>3.4243000000000003E-2</v>
      </c>
      <c r="H6460" s="37">
        <v>3.4279999999999998E-2</v>
      </c>
      <c r="I6460" s="37">
        <v>3.5466999999999999E-2</v>
      </c>
      <c r="J6460" s="37">
        <v>3.7384000000000001E-2</v>
      </c>
      <c r="K6460" s="37">
        <v>3.9745000000000003E-2</v>
      </c>
    </row>
    <row r="6461" spans="3:11" ht="15.75" customHeight="1" x14ac:dyDescent="0.25">
      <c r="C6461" s="40"/>
      <c r="F6461" s="81">
        <v>45947</v>
      </c>
      <c r="G6461" s="37">
        <v>3.4573E-2</v>
      </c>
      <c r="H6461" s="37">
        <v>3.4665000000000001E-2</v>
      </c>
      <c r="I6461" s="37">
        <v>3.5916000000000003E-2</v>
      </c>
      <c r="J6461" s="37">
        <v>3.7818999999999998E-2</v>
      </c>
      <c r="K6461" s="37">
        <v>4.0087999999999999E-2</v>
      </c>
    </row>
    <row r="6462" spans="3:11" ht="15.75" customHeight="1" x14ac:dyDescent="0.25">
      <c r="C6462" s="40"/>
      <c r="F6462" s="81">
        <v>45950</v>
      </c>
      <c r="G6462" s="37">
        <v>3.4551999999999999E-2</v>
      </c>
      <c r="H6462" s="37">
        <v>3.4582000000000002E-2</v>
      </c>
      <c r="I6462" s="37">
        <v>3.5725E-2</v>
      </c>
      <c r="J6462" s="37">
        <v>3.7561000000000004E-2</v>
      </c>
      <c r="K6462" s="37">
        <v>3.9800000000000002E-2</v>
      </c>
    </row>
    <row r="6463" spans="3:11" ht="15.75" customHeight="1" x14ac:dyDescent="0.25">
      <c r="C6463" s="40"/>
      <c r="F6463" s="81">
        <v>45951</v>
      </c>
      <c r="G6463" s="37">
        <v>3.4550999999999998E-2</v>
      </c>
      <c r="H6463" s="37">
        <v>3.4581000000000001E-2</v>
      </c>
      <c r="I6463" s="37">
        <v>3.5638000000000003E-2</v>
      </c>
      <c r="J6463" s="37">
        <v>3.7432E-2</v>
      </c>
      <c r="K6463" s="37">
        <v>3.9627000000000002E-2</v>
      </c>
    </row>
    <row r="6464" spans="3:11" ht="15.75" customHeight="1" x14ac:dyDescent="0.25">
      <c r="C6464" s="40"/>
      <c r="F6464" s="81">
        <v>45952</v>
      </c>
      <c r="G6464" s="37">
        <v>3.4445000000000003E-2</v>
      </c>
      <c r="H6464" s="37">
        <v>3.4440999999999999E-2</v>
      </c>
      <c r="I6464" s="37">
        <v>3.5533000000000002E-2</v>
      </c>
      <c r="J6464" s="37">
        <v>3.7303000000000003E-2</v>
      </c>
      <c r="K6464" s="37">
        <v>3.9493E-2</v>
      </c>
    </row>
    <row r="6465" spans="3:11" ht="15.75" customHeight="1" x14ac:dyDescent="0.25">
      <c r="C6465" s="40"/>
      <c r="F6465" s="81">
        <v>45953</v>
      </c>
      <c r="G6465" s="37">
        <v>3.4884999999999999E-2</v>
      </c>
      <c r="H6465" s="37">
        <v>3.4942000000000001E-2</v>
      </c>
      <c r="I6465" s="37">
        <v>3.6089000000000003E-2</v>
      </c>
      <c r="J6465" s="37">
        <v>3.7867999999999999E-2</v>
      </c>
      <c r="K6465" s="37">
        <v>4.0008999999999996E-2</v>
      </c>
    </row>
    <row r="6466" spans="3:11" ht="15.75" customHeight="1" x14ac:dyDescent="0.25">
      <c r="C6466" s="40"/>
      <c r="F6466" s="81">
        <v>45954</v>
      </c>
      <c r="G6466" s="37">
        <v>3.4799000000000004E-2</v>
      </c>
      <c r="H6466" s="37">
        <v>3.4884999999999999E-2</v>
      </c>
      <c r="I6466" s="37">
        <v>3.6053000000000002E-2</v>
      </c>
      <c r="J6466" s="37">
        <v>3.7867000000000005E-2</v>
      </c>
      <c r="K6466" s="37">
        <v>4.0007000000000001E-2</v>
      </c>
    </row>
    <row r="6467" spans="3:11" ht="15.75" customHeight="1" x14ac:dyDescent="0.25">
      <c r="C6467" s="40"/>
      <c r="F6467" s="81">
        <v>45957</v>
      </c>
      <c r="G6467" s="37">
        <v>3.4904999999999999E-2</v>
      </c>
      <c r="H6467" s="37">
        <v>3.4913E-2</v>
      </c>
      <c r="I6467" s="37">
        <v>3.6018000000000001E-2</v>
      </c>
      <c r="J6467" s="37">
        <v>3.7738000000000001E-2</v>
      </c>
      <c r="K6467" s="37">
        <v>3.9794999999999997E-2</v>
      </c>
    </row>
    <row r="6468" spans="3:11" ht="15.75" customHeight="1" x14ac:dyDescent="0.25">
      <c r="C6468" s="40"/>
      <c r="F6468" s="81">
        <v>45958</v>
      </c>
      <c r="G6468" s="37">
        <v>3.4897999999999998E-2</v>
      </c>
      <c r="H6468" s="37">
        <v>3.4967999999999999E-2</v>
      </c>
      <c r="I6468" s="37">
        <v>3.6095000000000002E-2</v>
      </c>
      <c r="J6468" s="37">
        <v>3.7737E-2</v>
      </c>
      <c r="K6468" s="37">
        <v>3.9756E-2</v>
      </c>
    </row>
    <row r="6469" spans="3:11" ht="15.75" customHeight="1" x14ac:dyDescent="0.25">
      <c r="C6469" s="40"/>
      <c r="F6469" s="81">
        <v>45959</v>
      </c>
      <c r="G6469" s="37">
        <v>3.5979999999999998E-2</v>
      </c>
      <c r="H6469" s="37">
        <v>3.5978000000000003E-2</v>
      </c>
      <c r="I6469" s="37">
        <v>3.7113E-2</v>
      </c>
      <c r="J6469" s="37">
        <v>3.8837000000000003E-2</v>
      </c>
      <c r="K6469" s="37">
        <v>4.0757000000000002E-2</v>
      </c>
    </row>
    <row r="6470" spans="3:11" ht="15.75" customHeight="1" x14ac:dyDescent="0.25">
      <c r="C6470" s="40"/>
      <c r="F6470" s="81">
        <v>45960</v>
      </c>
      <c r="G6470" s="37">
        <v>3.6082000000000003E-2</v>
      </c>
      <c r="H6470" s="37">
        <v>3.6091000000000005E-2</v>
      </c>
      <c r="I6470" s="37">
        <v>3.7182E-2</v>
      </c>
      <c r="J6470" s="37">
        <v>3.8991999999999999E-2</v>
      </c>
      <c r="K6470" s="37">
        <v>4.0970000000000006E-2</v>
      </c>
    </row>
    <row r="6471" spans="3:11" ht="15.75" customHeight="1" x14ac:dyDescent="0.25">
      <c r="C6471" s="40"/>
      <c r="F6471" s="81">
        <v>45961</v>
      </c>
      <c r="G6471" s="37">
        <v>3.5735999999999997E-2</v>
      </c>
      <c r="H6471" s="37">
        <v>3.5783000000000002E-2</v>
      </c>
      <c r="I6471" s="37">
        <v>3.6871000000000001E-2</v>
      </c>
      <c r="J6471" s="37">
        <v>3.8707999999999999E-2</v>
      </c>
      <c r="K6471" s="37">
        <v>4.0774999999999999E-2</v>
      </c>
    </row>
    <row r="6472" spans="3:11" ht="15.75" customHeight="1" x14ac:dyDescent="0.25">
      <c r="C6472" s="40"/>
      <c r="F6472" s="81">
        <v>45964</v>
      </c>
      <c r="G6472" s="37">
        <v>3.6045000000000001E-2</v>
      </c>
      <c r="H6472" s="37">
        <v>3.6123000000000002E-2</v>
      </c>
      <c r="I6472" s="37">
        <v>3.7218000000000001E-2</v>
      </c>
      <c r="J6472" s="37">
        <v>3.9018999999999998E-2</v>
      </c>
      <c r="K6472" s="37">
        <v>4.1104000000000002E-2</v>
      </c>
    </row>
    <row r="6473" spans="3:11" ht="15.75" customHeight="1" x14ac:dyDescent="0.25">
      <c r="C6473" s="40"/>
      <c r="F6473" s="81">
        <v>45965</v>
      </c>
      <c r="G6473" s="37">
        <v>3.5758000000000005E-2</v>
      </c>
      <c r="H6473" s="37">
        <v>3.5840999999999998E-2</v>
      </c>
      <c r="I6473" s="37">
        <v>3.6958000000000005E-2</v>
      </c>
      <c r="J6473" s="37">
        <v>3.8761000000000004E-2</v>
      </c>
      <c r="K6473" s="37">
        <v>4.0852000000000006E-2</v>
      </c>
    </row>
    <row r="6474" spans="3:11" ht="15.75" customHeight="1" x14ac:dyDescent="0.25">
      <c r="C6474" s="40"/>
      <c r="F6474" s="81">
        <v>45966</v>
      </c>
      <c r="G6474" s="37">
        <v>3.6295000000000001E-2</v>
      </c>
      <c r="H6474" s="37">
        <v>3.6463999999999996E-2</v>
      </c>
      <c r="I6474" s="37">
        <v>3.7635999999999996E-2</v>
      </c>
      <c r="J6474" s="37">
        <v>3.9487000000000001E-2</v>
      </c>
      <c r="K6474" s="37">
        <v>4.1590999999999996E-2</v>
      </c>
    </row>
    <row r="6475" spans="3:11" ht="15.75" customHeight="1" x14ac:dyDescent="0.25">
      <c r="C6475" s="40"/>
      <c r="F6475" s="81">
        <v>45967</v>
      </c>
      <c r="G6475" s="37">
        <v>3.5553000000000001E-2</v>
      </c>
      <c r="H6475" s="37">
        <v>3.5644000000000002E-2</v>
      </c>
      <c r="I6475" s="37">
        <v>3.6803000000000002E-2</v>
      </c>
      <c r="J6475" s="37">
        <v>3.8683999999999996E-2</v>
      </c>
      <c r="K6475" s="37">
        <v>4.0830999999999999E-2</v>
      </c>
    </row>
    <row r="6476" spans="3:11" ht="15.75" customHeight="1" x14ac:dyDescent="0.25">
      <c r="C6476" s="40"/>
      <c r="F6476" s="81">
        <v>45968</v>
      </c>
      <c r="G6476" s="37">
        <v>3.5616000000000002E-2</v>
      </c>
      <c r="H6476" s="37">
        <v>3.5701000000000004E-2</v>
      </c>
      <c r="I6476" s="37">
        <v>3.6838000000000003E-2</v>
      </c>
      <c r="J6476" s="37">
        <v>3.8736E-2</v>
      </c>
      <c r="K6476" s="37">
        <v>4.0965999999999995E-2</v>
      </c>
    </row>
    <row r="6477" spans="3:11" ht="15.75" customHeight="1" x14ac:dyDescent="0.25">
      <c r="C6477" s="40"/>
      <c r="F6477" s="81">
        <v>45971</v>
      </c>
      <c r="G6477" s="37">
        <v>3.5908000000000002E-2</v>
      </c>
      <c r="H6477" s="37">
        <v>3.5958000000000004E-2</v>
      </c>
      <c r="I6477" s="37">
        <v>3.7134E-2</v>
      </c>
      <c r="J6477" s="37">
        <v>3.8996000000000003E-2</v>
      </c>
      <c r="K6477" s="37">
        <v>4.1159999999999995E-2</v>
      </c>
    </row>
    <row r="6478" spans="3:11" ht="15.75" customHeight="1" x14ac:dyDescent="0.25">
      <c r="C6478" s="40"/>
      <c r="F6478" s="81">
        <v>45973</v>
      </c>
      <c r="G6478" s="37">
        <v>3.5680000000000003E-2</v>
      </c>
      <c r="H6478" s="37">
        <v>3.5610000000000003E-2</v>
      </c>
      <c r="I6478" s="37">
        <v>3.6716000000000006E-2</v>
      </c>
      <c r="J6478" s="37">
        <v>3.8530000000000002E-2</v>
      </c>
      <c r="K6478" s="37">
        <v>4.0693E-2</v>
      </c>
    </row>
    <row r="6479" spans="3:11" ht="15.75" customHeight="1" x14ac:dyDescent="0.25">
      <c r="C6479" s="40"/>
      <c r="F6479" s="81">
        <v>45974</v>
      </c>
      <c r="G6479" s="37">
        <v>3.5909000000000003E-2</v>
      </c>
      <c r="H6479" s="37">
        <v>3.5915000000000002E-2</v>
      </c>
      <c r="I6479" s="37">
        <v>3.7064E-2</v>
      </c>
      <c r="J6479" s="37">
        <v>3.8919000000000002E-2</v>
      </c>
      <c r="K6479" s="37">
        <v>4.1191999999999999E-2</v>
      </c>
    </row>
    <row r="6480" spans="3:11" ht="15.75" customHeight="1" x14ac:dyDescent="0.25">
      <c r="C6480" s="40"/>
      <c r="F6480" s="81">
        <v>45975</v>
      </c>
      <c r="G6480" s="37">
        <v>3.6058E-2</v>
      </c>
      <c r="H6480" s="37">
        <v>3.6110000000000003E-2</v>
      </c>
      <c r="I6480" s="37">
        <v>3.7310000000000003E-2</v>
      </c>
      <c r="J6480" s="37">
        <v>3.918E-2</v>
      </c>
      <c r="K6480" s="37">
        <v>4.1482999999999999E-2</v>
      </c>
    </row>
    <row r="6481" spans="3:11" ht="15.75" customHeight="1" x14ac:dyDescent="0.25">
      <c r="C6481" s="40"/>
      <c r="F6481" s="81">
        <v>45978</v>
      </c>
      <c r="G6481" s="37">
        <v>3.6101000000000001E-2</v>
      </c>
      <c r="H6481" s="37">
        <v>3.6110000000000003E-2</v>
      </c>
      <c r="I6481" s="37">
        <v>3.7275000000000003E-2</v>
      </c>
      <c r="J6481" s="37">
        <v>3.9102999999999999E-2</v>
      </c>
      <c r="K6481" s="37">
        <v>4.1386000000000006E-2</v>
      </c>
    </row>
    <row r="6482" spans="3:11" ht="15.75" customHeight="1" x14ac:dyDescent="0.25">
      <c r="C6482" s="40"/>
      <c r="F6482" s="81">
        <v>45979</v>
      </c>
      <c r="G6482" s="37">
        <v>3.5725E-2</v>
      </c>
      <c r="H6482" s="37">
        <v>3.5666000000000003E-2</v>
      </c>
      <c r="I6482" s="37">
        <v>3.6839000000000004E-2</v>
      </c>
      <c r="J6482" s="37">
        <v>3.8713000000000004E-2</v>
      </c>
      <c r="K6482" s="37">
        <v>4.1134000000000004E-2</v>
      </c>
    </row>
    <row r="6483" spans="3:11" ht="15.75" customHeight="1" x14ac:dyDescent="0.25">
      <c r="C6483" s="40"/>
      <c r="F6483" s="81">
        <v>45980</v>
      </c>
      <c r="G6483" s="37">
        <v>3.5915000000000002E-2</v>
      </c>
      <c r="H6483" s="37">
        <v>3.5861000000000004E-2</v>
      </c>
      <c r="I6483" s="37">
        <v>3.7082999999999998E-2</v>
      </c>
      <c r="J6483" s="37">
        <v>3.8998999999999999E-2</v>
      </c>
      <c r="K6483" s="37">
        <v>4.1367000000000001E-2</v>
      </c>
    </row>
    <row r="6484" spans="3:11" ht="15.75" customHeight="1" x14ac:dyDescent="0.25">
      <c r="C6484" s="40"/>
      <c r="F6484" s="81">
        <v>45981</v>
      </c>
      <c r="G6484" s="37">
        <v>3.5327000000000004E-2</v>
      </c>
      <c r="H6484" s="37">
        <v>3.5249000000000003E-2</v>
      </c>
      <c r="I6484" s="37">
        <v>3.6455000000000001E-2</v>
      </c>
      <c r="J6484" s="37">
        <v>3.8401999999999999E-2</v>
      </c>
      <c r="K6484" s="37">
        <v>4.0845000000000006E-2</v>
      </c>
    </row>
    <row r="6485" spans="3:11" ht="15.75" customHeight="1" x14ac:dyDescent="0.25">
      <c r="C6485" s="40"/>
      <c r="F6485" s="81">
        <v>45982</v>
      </c>
      <c r="G6485" s="37">
        <v>3.5075000000000002E-2</v>
      </c>
      <c r="H6485" s="37">
        <v>3.4997E-2</v>
      </c>
      <c r="I6485" s="37">
        <v>3.6211E-2</v>
      </c>
      <c r="J6485" s="37">
        <v>3.8142999999999996E-2</v>
      </c>
      <c r="K6485" s="37">
        <v>4.0633000000000002E-2</v>
      </c>
    </row>
    <row r="6486" spans="3:11" ht="15.75" customHeight="1" x14ac:dyDescent="0.25">
      <c r="C6486" s="40"/>
      <c r="F6486" s="81">
        <v>45985</v>
      </c>
      <c r="G6486" s="37">
        <v>3.4969E-2</v>
      </c>
      <c r="H6486" s="37">
        <v>3.4802E-2</v>
      </c>
      <c r="I6486" s="37">
        <v>3.5915000000000002E-2</v>
      </c>
      <c r="J6486" s="37">
        <v>3.7781000000000002E-2</v>
      </c>
      <c r="K6486" s="37">
        <v>4.0247999999999999E-2</v>
      </c>
    </row>
    <row r="6487" spans="3:11" ht="15.75" customHeight="1" x14ac:dyDescent="0.25">
      <c r="C6487" s="40"/>
      <c r="F6487" s="81">
        <v>45986</v>
      </c>
      <c r="G6487" s="37">
        <v>3.4585999999999999E-2</v>
      </c>
      <c r="H6487" s="37">
        <v>3.4523000000000005E-2</v>
      </c>
      <c r="I6487" s="37">
        <v>3.5636000000000001E-2</v>
      </c>
      <c r="J6487" s="37">
        <v>3.7522E-2</v>
      </c>
      <c r="K6487" s="37">
        <v>3.9960000000000002E-2</v>
      </c>
    </row>
    <row r="6488" spans="3:11" ht="15.75" customHeight="1" x14ac:dyDescent="0.25">
      <c r="C6488" s="40"/>
      <c r="F6488" s="81">
        <v>45987</v>
      </c>
      <c r="G6488" s="37">
        <v>3.4750000000000003E-2</v>
      </c>
      <c r="H6488" s="37">
        <v>3.4660999999999997E-2</v>
      </c>
      <c r="I6488" s="37">
        <v>3.5687999999999998E-2</v>
      </c>
      <c r="J6488" s="37">
        <v>3.7522E-2</v>
      </c>
      <c r="K6488" s="37">
        <v>3.9940999999999997E-2</v>
      </c>
    </row>
    <row r="6489" spans="3:11" ht="15.75" customHeight="1" x14ac:dyDescent="0.25">
      <c r="C6489" s="40"/>
      <c r="F6489" s="81">
        <v>45989</v>
      </c>
      <c r="G6489" s="37">
        <v>3.4893E-2</v>
      </c>
      <c r="H6489" s="37">
        <v>3.4855000000000004E-2</v>
      </c>
      <c r="I6489" s="37">
        <v>3.5964000000000003E-2</v>
      </c>
      <c r="J6489" s="37">
        <v>3.7832999999999999E-2</v>
      </c>
      <c r="K6489" s="37">
        <v>4.0132000000000001E-2</v>
      </c>
    </row>
    <row r="6490" spans="3:11" ht="15.75" customHeight="1" x14ac:dyDescent="0.25">
      <c r="C6490" s="40"/>
      <c r="F6490" s="81">
        <v>45992</v>
      </c>
      <c r="G6490" s="37">
        <v>3.5304000000000002E-2</v>
      </c>
      <c r="H6490" s="37">
        <v>3.5417000000000004E-2</v>
      </c>
      <c r="I6490" s="37">
        <v>3.6638999999999998E-2</v>
      </c>
      <c r="J6490" s="37">
        <v>3.8553000000000004E-2</v>
      </c>
      <c r="K6490" s="37">
        <v>4.0864999999999999E-2</v>
      </c>
    </row>
    <row r="6491" spans="3:11" ht="15.75" customHeight="1" x14ac:dyDescent="0.25">
      <c r="C6491" s="40"/>
      <c r="F6491" s="81">
        <v>45993</v>
      </c>
      <c r="G6491" s="37">
        <v>3.508E-2</v>
      </c>
      <c r="H6491" s="37">
        <v>3.5276000000000002E-2</v>
      </c>
      <c r="I6491" s="37">
        <v>3.6553000000000002E-2</v>
      </c>
      <c r="J6491" s="37">
        <v>3.8502000000000002E-2</v>
      </c>
      <c r="K6491" s="37">
        <v>4.0864999999999999E-2</v>
      </c>
    </row>
    <row r="6492" spans="3:11" ht="15.75" customHeight="1" x14ac:dyDescent="0.25">
      <c r="C6492" s="40"/>
      <c r="F6492" s="81">
        <v>45994</v>
      </c>
      <c r="G6492" s="37">
        <v>3.4834999999999998E-2</v>
      </c>
      <c r="H6492" s="37">
        <v>3.5022999999999999E-2</v>
      </c>
      <c r="I6492" s="37">
        <v>3.6294E-2</v>
      </c>
      <c r="J6492" s="37">
        <v>3.8244E-2</v>
      </c>
      <c r="K6492" s="37">
        <v>4.0633000000000002E-2</v>
      </c>
    </row>
    <row r="6493" spans="3:11" ht="15.75" customHeight="1" x14ac:dyDescent="0.25">
      <c r="C6493" s="40"/>
      <c r="F6493" s="81">
        <v>45995</v>
      </c>
      <c r="G6493" s="37">
        <v>3.5226E-2</v>
      </c>
      <c r="H6493" s="37">
        <v>3.5445000000000004E-2</v>
      </c>
      <c r="I6493" s="37">
        <v>3.6728000000000004E-2</v>
      </c>
      <c r="J6493" s="37">
        <v>3.8656999999999997E-2</v>
      </c>
      <c r="K6493" s="37">
        <v>4.0980999999999997E-2</v>
      </c>
    </row>
    <row r="6494" spans="3:11" ht="15.75" customHeight="1" x14ac:dyDescent="0.25">
      <c r="C6494" s="40"/>
      <c r="F6494" s="81">
        <v>45996</v>
      </c>
      <c r="G6494" s="37">
        <v>3.5602999999999996E-2</v>
      </c>
      <c r="H6494" s="37">
        <v>3.5841999999999999E-2</v>
      </c>
      <c r="I6494" s="37">
        <v>3.7113E-2</v>
      </c>
      <c r="J6494" s="37">
        <v>3.9021E-2</v>
      </c>
      <c r="K6494" s="37">
        <v>4.1351000000000006E-2</v>
      </c>
    </row>
    <row r="6495" spans="3:11" ht="15.75" customHeight="1" x14ac:dyDescent="0.25">
      <c r="C6495" s="40"/>
      <c r="F6495" s="81">
        <v>45999</v>
      </c>
      <c r="G6495" s="37">
        <v>3.5750000000000004E-2</v>
      </c>
      <c r="H6495" s="37">
        <v>3.6097000000000004E-2</v>
      </c>
      <c r="I6495" s="37">
        <v>3.7463000000000003E-2</v>
      </c>
      <c r="J6495" s="37">
        <v>3.9359000000000005E-2</v>
      </c>
      <c r="K6495" s="37">
        <v>4.1642999999999999E-2</v>
      </c>
    </row>
    <row r="6496" spans="3:11" ht="15.75" customHeight="1" x14ac:dyDescent="0.25">
      <c r="C6496" s="40"/>
      <c r="F6496" s="81">
        <v>46000</v>
      </c>
      <c r="G6496" s="37">
        <v>3.6146999999999999E-2</v>
      </c>
      <c r="H6496" s="37">
        <v>3.6525000000000002E-2</v>
      </c>
      <c r="I6496" s="37">
        <v>3.7867000000000005E-2</v>
      </c>
      <c r="J6496" s="37">
        <v>3.9724000000000002E-2</v>
      </c>
      <c r="K6496" s="37">
        <v>4.1878000000000005E-2</v>
      </c>
    </row>
    <row r="6497" spans="3:11" ht="15.75" customHeight="1" x14ac:dyDescent="0.25">
      <c r="C6497" s="40"/>
      <c r="F6497" s="81">
        <v>46001</v>
      </c>
      <c r="G6497" s="37">
        <v>3.5381000000000003E-2</v>
      </c>
      <c r="H6497" s="37">
        <v>3.5859000000000002E-2</v>
      </c>
      <c r="I6497" s="37">
        <v>3.7308000000000001E-2</v>
      </c>
      <c r="J6497" s="37">
        <v>3.9256000000000006E-2</v>
      </c>
      <c r="K6497" s="37">
        <v>4.1467999999999998E-2</v>
      </c>
    </row>
    <row r="6498" spans="3:11" ht="15.75" customHeight="1" x14ac:dyDescent="0.25">
      <c r="C6498" s="40"/>
      <c r="F6498" s="81">
        <v>46002</v>
      </c>
      <c r="G6498" s="37">
        <v>3.5403999999999998E-2</v>
      </c>
      <c r="H6498" s="37">
        <v>3.5859000000000002E-2</v>
      </c>
      <c r="I6498" s="37">
        <v>3.7344000000000002E-2</v>
      </c>
      <c r="J6498" s="37">
        <v>3.9308000000000003E-2</v>
      </c>
      <c r="K6498" s="37">
        <v>4.1565999999999999E-2</v>
      </c>
    </row>
    <row r="6499" spans="3:11" ht="15.75" customHeight="1" x14ac:dyDescent="0.25">
      <c r="C6499" s="40"/>
      <c r="F6499" s="81">
        <v>46003</v>
      </c>
      <c r="G6499" s="37">
        <v>3.5222000000000003E-2</v>
      </c>
      <c r="H6499" s="37">
        <v>3.5775000000000001E-2</v>
      </c>
      <c r="I6499" s="37">
        <v>3.7416999999999999E-2</v>
      </c>
      <c r="J6499" s="37">
        <v>3.9440000000000003E-2</v>
      </c>
      <c r="K6499" s="37">
        <v>4.1841000000000003E-2</v>
      </c>
    </row>
    <row r="6500" spans="3:11" ht="15.75" customHeight="1" x14ac:dyDescent="0.25">
      <c r="C6500" s="40"/>
      <c r="F6500" s="81">
        <v>46006</v>
      </c>
      <c r="G6500" s="37">
        <v>3.5015000000000004E-2</v>
      </c>
      <c r="H6500" s="37">
        <v>3.5526000000000002E-2</v>
      </c>
      <c r="I6500" s="37">
        <v>3.7242999999999998E-2</v>
      </c>
      <c r="J6500" s="37">
        <v>3.9283999999999999E-2</v>
      </c>
      <c r="K6500" s="37">
        <v>4.1723000000000003E-2</v>
      </c>
    </row>
    <row r="6501" spans="3:11" ht="15.75" customHeight="1" x14ac:dyDescent="0.25">
      <c r="C6501" s="40"/>
      <c r="F6501" s="81">
        <v>46007</v>
      </c>
      <c r="G6501" s="37">
        <v>3.4870000000000005E-2</v>
      </c>
      <c r="H6501" s="37">
        <v>3.5276999999999996E-2</v>
      </c>
      <c r="I6501" s="37">
        <v>3.6964000000000004E-2</v>
      </c>
      <c r="J6501" s="37">
        <v>3.8997999999999998E-2</v>
      </c>
      <c r="K6501" s="37">
        <v>4.1449999999999994E-2</v>
      </c>
    </row>
    <row r="6502" spans="3:11" ht="15.75" customHeight="1" x14ac:dyDescent="0.25">
      <c r="C6502" s="40"/>
      <c r="F6502" s="81">
        <v>46008</v>
      </c>
      <c r="G6502" s="37">
        <v>3.4828999999999999E-2</v>
      </c>
      <c r="H6502" s="37">
        <v>3.5276999999999996E-2</v>
      </c>
      <c r="I6502" s="37">
        <v>3.6982000000000001E-2</v>
      </c>
      <c r="J6502" s="37">
        <v>3.9077000000000001E-2</v>
      </c>
      <c r="K6502" s="37">
        <v>4.1528000000000002E-2</v>
      </c>
    </row>
    <row r="6503" spans="3:11" ht="15.75" customHeight="1" x14ac:dyDescent="0.25">
      <c r="C6503" s="40"/>
      <c r="F6503" s="81">
        <v>46009</v>
      </c>
      <c r="G6503" s="37">
        <v>3.4599999999999999E-2</v>
      </c>
      <c r="H6503" s="37">
        <v>3.4998999999999995E-2</v>
      </c>
      <c r="I6503" s="37">
        <v>3.6616000000000003E-2</v>
      </c>
      <c r="J6503" s="37">
        <v>3.8739000000000003E-2</v>
      </c>
      <c r="K6503" s="37">
        <v>4.1216999999999997E-2</v>
      </c>
    </row>
    <row r="6504" spans="3:11" ht="15.75" customHeight="1" x14ac:dyDescent="0.25">
      <c r="C6504" s="40"/>
      <c r="F6504" s="81">
        <v>46010</v>
      </c>
      <c r="G6504" s="37">
        <v>3.4834000000000004E-2</v>
      </c>
      <c r="H6504" s="37">
        <v>3.5249000000000003E-2</v>
      </c>
      <c r="I6504" s="37">
        <v>3.6933000000000001E-2</v>
      </c>
      <c r="J6504" s="37">
        <v>3.9051999999999996E-2</v>
      </c>
      <c r="K6504" s="37">
        <v>4.1471000000000001E-2</v>
      </c>
    </row>
    <row r="6505" spans="3:11" ht="15.75" customHeight="1" x14ac:dyDescent="0.25">
      <c r="C6505" s="40"/>
      <c r="F6505" s="81">
        <v>46013</v>
      </c>
      <c r="G6505" s="37">
        <v>3.5067000000000001E-2</v>
      </c>
      <c r="H6505" s="37">
        <v>3.5527000000000003E-2</v>
      </c>
      <c r="I6505" s="37">
        <v>3.7127E-2</v>
      </c>
      <c r="J6505" s="37">
        <v>3.9235000000000006E-2</v>
      </c>
      <c r="K6505" s="37">
        <v>4.1627999999999998E-2</v>
      </c>
    </row>
    <row r="6506" spans="3:11" ht="15.75" customHeight="1" x14ac:dyDescent="0.25">
      <c r="C6506" s="40"/>
      <c r="F6506" s="81">
        <v>46014</v>
      </c>
      <c r="G6506" s="37">
        <v>3.5320999999999998E-2</v>
      </c>
      <c r="H6506" s="37">
        <v>3.5807000000000005E-2</v>
      </c>
      <c r="I6506" s="37">
        <v>3.7356E-2</v>
      </c>
      <c r="J6506" s="37">
        <v>3.9365999999999998E-2</v>
      </c>
      <c r="K6506" s="37">
        <v>4.1627999999999998E-2</v>
      </c>
    </row>
    <row r="6507" spans="3:11" ht="15.75" customHeight="1" x14ac:dyDescent="0.25">
      <c r="C6507" s="40"/>
      <c r="F6507" s="81">
        <v>46015</v>
      </c>
      <c r="G6507" s="37">
        <v>3.5013999999999997E-2</v>
      </c>
      <c r="H6507" s="37">
        <v>3.5556000000000004E-2</v>
      </c>
      <c r="I6507" s="37">
        <v>3.7148E-2</v>
      </c>
      <c r="J6507" s="37">
        <v>3.9079999999999997E-2</v>
      </c>
      <c r="K6507" s="37">
        <v>4.1334999999999997E-2</v>
      </c>
    </row>
    <row r="6508" spans="3:11" ht="15.75" customHeight="1" x14ac:dyDescent="0.25">
      <c r="C6508" s="40"/>
      <c r="F6508" s="81">
        <v>46017</v>
      </c>
      <c r="G6508" s="37">
        <v>3.4790000000000001E-2</v>
      </c>
      <c r="H6508" s="37">
        <v>3.5304000000000002E-2</v>
      </c>
      <c r="I6508" s="37">
        <v>3.6958000000000005E-2</v>
      </c>
      <c r="J6508" s="37">
        <v>3.9007E-2</v>
      </c>
      <c r="K6508" s="37">
        <v>4.1277000000000001E-2</v>
      </c>
    </row>
    <row r="6509" spans="3:11" ht="15.75" customHeight="1" x14ac:dyDescent="0.25">
      <c r="C6509" s="40"/>
      <c r="F6509" s="81">
        <v>46020</v>
      </c>
      <c r="G6509" s="37">
        <v>3.4544999999999999E-2</v>
      </c>
      <c r="H6509" s="37">
        <v>3.5024E-2</v>
      </c>
      <c r="I6509" s="37">
        <v>3.6680999999999998E-2</v>
      </c>
      <c r="J6509" s="37">
        <v>3.8776000000000005E-2</v>
      </c>
      <c r="K6509" s="37">
        <v>4.1102E-2</v>
      </c>
    </row>
    <row r="6510" spans="3:11" ht="15.75" customHeight="1" x14ac:dyDescent="0.25">
      <c r="C6510" s="40"/>
      <c r="F6510" s="81">
        <v>46021</v>
      </c>
      <c r="G6510" s="37">
        <v>3.4484000000000001E-2</v>
      </c>
      <c r="H6510" s="37">
        <v>3.5024E-2</v>
      </c>
      <c r="I6510" s="37">
        <v>3.6767000000000001E-2</v>
      </c>
      <c r="J6510" s="37">
        <v>3.8879000000000004E-2</v>
      </c>
      <c r="K6510" s="37">
        <v>4.1218999999999999E-2</v>
      </c>
    </row>
    <row r="6511" spans="3:11" ht="15.75" customHeight="1" x14ac:dyDescent="0.25">
      <c r="C6511" s="40"/>
      <c r="F6511" s="81">
        <v>46022</v>
      </c>
      <c r="G6511" s="37">
        <v>3.4729999999999997E-2</v>
      </c>
      <c r="H6511" s="37">
        <v>3.5388999999999997E-2</v>
      </c>
      <c r="I6511" s="37">
        <v>3.7252E-2</v>
      </c>
      <c r="J6511" s="37">
        <v>3.9393999999999998E-2</v>
      </c>
      <c r="K6511" s="37">
        <v>4.1669999999999999E-2</v>
      </c>
    </row>
    <row r="6512" spans="3:11" ht="15.75" customHeight="1" x14ac:dyDescent="0.25">
      <c r="C6512" s="40"/>
      <c r="F6512" s="81">
        <v>46024</v>
      </c>
      <c r="G6512" s="37">
        <v>3.4733E-2</v>
      </c>
      <c r="H6512" s="37">
        <v>3.5473999999999999E-2</v>
      </c>
      <c r="I6512" s="37">
        <v>3.7427000000000002E-2</v>
      </c>
      <c r="J6512" s="37">
        <v>3.9574999999999999E-2</v>
      </c>
      <c r="K6512" s="37">
        <v>4.1907E-2</v>
      </c>
    </row>
    <row r="6513" spans="3:11" ht="15.75" customHeight="1" x14ac:dyDescent="0.25">
      <c r="C6513" s="40"/>
      <c r="F6513" s="81">
        <v>46027</v>
      </c>
      <c r="G6513" s="37">
        <v>3.4508000000000004E-2</v>
      </c>
      <c r="H6513" s="37">
        <v>3.5192000000000001E-2</v>
      </c>
      <c r="I6513" s="37">
        <v>3.7045000000000002E-2</v>
      </c>
      <c r="J6513" s="37">
        <v>3.9187E-2</v>
      </c>
      <c r="K6513" s="37">
        <v>4.1612000000000003E-2</v>
      </c>
    </row>
    <row r="6514" spans="3:11" ht="15.75" customHeight="1" x14ac:dyDescent="0.25">
      <c r="C6514" s="40"/>
      <c r="F6514" s="81">
        <v>46028</v>
      </c>
      <c r="G6514" s="37">
        <v>3.4632000000000003E-2</v>
      </c>
      <c r="H6514" s="37">
        <v>3.5276000000000002E-2</v>
      </c>
      <c r="I6514" s="37">
        <v>3.7131999999999998E-2</v>
      </c>
      <c r="J6514" s="37">
        <v>3.9291E-2</v>
      </c>
      <c r="K6514" s="37">
        <v>4.1730000000000003E-2</v>
      </c>
    </row>
    <row r="6515" spans="3:11" ht="15.75" customHeight="1" x14ac:dyDescent="0.25">
      <c r="C6515" s="40"/>
      <c r="F6515" s="81">
        <v>46029</v>
      </c>
      <c r="G6515" s="37">
        <v>3.4695000000000004E-2</v>
      </c>
      <c r="H6515" s="37">
        <v>3.5248000000000002E-2</v>
      </c>
      <c r="I6515" s="37">
        <v>3.7046000000000003E-2</v>
      </c>
      <c r="J6515" s="37">
        <v>3.9109999999999999E-2</v>
      </c>
      <c r="K6515" s="37">
        <v>4.1474999999999998E-2</v>
      </c>
    </row>
    <row r="6516" spans="3:11" ht="15.75" customHeight="1" x14ac:dyDescent="0.25">
      <c r="C6516" s="40"/>
      <c r="F6516" s="81">
        <v>46030</v>
      </c>
      <c r="G6516" s="37">
        <v>3.4881000000000002E-2</v>
      </c>
      <c r="H6516" s="37">
        <v>3.5473999999999999E-2</v>
      </c>
      <c r="I6516" s="37">
        <v>3.7272E-2</v>
      </c>
      <c r="J6516" s="37">
        <v>3.9343000000000003E-2</v>
      </c>
      <c r="K6516" s="37">
        <v>4.1672000000000001E-2</v>
      </c>
    </row>
    <row r="6517" spans="3:11" ht="15.75" customHeight="1" x14ac:dyDescent="0.25">
      <c r="C6517" s="40"/>
      <c r="F6517" s="81">
        <v>46031</v>
      </c>
      <c r="G6517" s="37">
        <v>3.5320999999999998E-2</v>
      </c>
      <c r="H6517" s="37">
        <v>3.5873000000000002E-2</v>
      </c>
      <c r="I6517" s="37">
        <v>3.7498999999999998E-2</v>
      </c>
      <c r="J6517" s="37">
        <v>3.9472E-2</v>
      </c>
      <c r="K6517" s="37">
        <v>4.1653000000000003E-2</v>
      </c>
    </row>
    <row r="6518" spans="3:11" ht="15.75" customHeight="1" x14ac:dyDescent="0.25">
      <c r="C6518" s="40"/>
      <c r="F6518" s="81">
        <v>46034</v>
      </c>
      <c r="G6518" s="37">
        <v>3.5342999999999999E-2</v>
      </c>
      <c r="H6518" s="37">
        <v>3.5901999999999996E-2</v>
      </c>
      <c r="I6518" s="37">
        <v>3.7552000000000002E-2</v>
      </c>
      <c r="J6518" s="37">
        <v>3.9550000000000002E-2</v>
      </c>
      <c r="K6518" s="37">
        <v>4.1752000000000004E-2</v>
      </c>
    </row>
    <row r="6519" spans="3:11" ht="15.75" customHeight="1" x14ac:dyDescent="0.25">
      <c r="C6519" s="40"/>
      <c r="F6519" s="81">
        <v>46035</v>
      </c>
      <c r="G6519" s="37">
        <v>3.5324000000000001E-2</v>
      </c>
      <c r="H6519" s="37">
        <v>3.5914000000000001E-2</v>
      </c>
      <c r="I6519" s="37">
        <v>3.7517999999999996E-2</v>
      </c>
      <c r="J6519" s="37">
        <v>3.9550999999999996E-2</v>
      </c>
      <c r="K6519" s="37">
        <v>4.1791999999999996E-2</v>
      </c>
    </row>
    <row r="6520" spans="3:11" ht="15.75" customHeight="1" x14ac:dyDescent="0.25">
      <c r="C6520" s="40"/>
      <c r="F6520" s="81">
        <v>46036</v>
      </c>
      <c r="G6520" s="37">
        <v>3.5097000000000003E-2</v>
      </c>
      <c r="H6520" s="37">
        <v>3.5609000000000002E-2</v>
      </c>
      <c r="I6520" s="37">
        <v>3.7117000000000004E-2</v>
      </c>
      <c r="J6520" s="37">
        <v>3.9084000000000001E-2</v>
      </c>
      <c r="K6520" s="37">
        <v>4.1319999999999996E-2</v>
      </c>
    </row>
    <row r="6521" spans="3:11" ht="15.75" customHeight="1" x14ac:dyDescent="0.25">
      <c r="C6521" s="40"/>
      <c r="F6521" s="81">
        <v>46037</v>
      </c>
      <c r="G6521" s="37">
        <v>3.5640999999999999E-2</v>
      </c>
      <c r="H6521" s="37">
        <v>3.6164999999999996E-2</v>
      </c>
      <c r="I6521" s="37">
        <v>3.7676000000000001E-2</v>
      </c>
      <c r="J6521" s="37">
        <v>3.9577000000000001E-2</v>
      </c>
      <c r="K6521" s="37">
        <v>4.1694000000000002E-2</v>
      </c>
    </row>
    <row r="6522" spans="3:11" ht="15.75" customHeight="1" x14ac:dyDescent="0.25">
      <c r="C6522" s="40"/>
      <c r="F6522" s="81">
        <v>46038</v>
      </c>
      <c r="G6522" s="37">
        <v>3.5859999999999996E-2</v>
      </c>
      <c r="H6522" s="37">
        <v>3.653E-2</v>
      </c>
      <c r="I6522" s="37">
        <v>3.8151999999999998E-2</v>
      </c>
      <c r="J6522" s="37">
        <v>4.0125000000000001E-2</v>
      </c>
      <c r="K6522" s="37">
        <v>4.2229000000000003E-2</v>
      </c>
    </row>
    <row r="6523" spans="3:11" ht="15.75" customHeight="1" x14ac:dyDescent="0.25">
      <c r="C6523" s="40"/>
      <c r="F6523" s="81">
        <v>46042</v>
      </c>
      <c r="G6523" s="37">
        <v>3.5968E-2</v>
      </c>
      <c r="H6523" s="37">
        <v>3.6755000000000003E-2</v>
      </c>
      <c r="I6523" s="37">
        <v>3.8574999999999998E-2</v>
      </c>
      <c r="J6523" s="37">
        <v>4.0728E-2</v>
      </c>
      <c r="K6523" s="37">
        <v>4.2925000000000005E-2</v>
      </c>
    </row>
    <row r="6524" spans="3:11" ht="15.75" customHeight="1" x14ac:dyDescent="0.25">
      <c r="C6524" s="40"/>
      <c r="F6524" s="81">
        <v>46043</v>
      </c>
      <c r="G6524" s="37">
        <v>3.5845000000000002E-2</v>
      </c>
      <c r="H6524" s="37">
        <v>3.6533000000000003E-2</v>
      </c>
      <c r="I6524" s="37">
        <v>3.8241999999999998E-2</v>
      </c>
      <c r="J6524" s="37">
        <v>4.0282999999999999E-2</v>
      </c>
      <c r="K6524" s="37">
        <v>4.2428E-2</v>
      </c>
    </row>
    <row r="6525" spans="3:11" ht="15.75" customHeight="1" x14ac:dyDescent="0.25">
      <c r="C6525" s="40"/>
      <c r="F6525" s="81">
        <v>46044</v>
      </c>
      <c r="G6525" s="37">
        <v>3.6058E-2</v>
      </c>
      <c r="H6525" s="37">
        <v>3.6758000000000006E-2</v>
      </c>
      <c r="I6525" s="37">
        <v>3.8454000000000002E-2</v>
      </c>
      <c r="J6525" s="37">
        <v>4.0414000000000005E-2</v>
      </c>
      <c r="K6525" s="37">
        <v>4.2449000000000008E-2</v>
      </c>
    </row>
    <row r="6526" spans="3:11" ht="15.75" customHeight="1" x14ac:dyDescent="0.25">
      <c r="C6526" s="40"/>
      <c r="F6526" s="81">
        <v>46045</v>
      </c>
      <c r="G6526" s="37">
        <v>3.594E-2</v>
      </c>
      <c r="H6526" s="37">
        <v>3.6593000000000001E-2</v>
      </c>
      <c r="I6526" s="37">
        <v>3.8245000000000001E-2</v>
      </c>
      <c r="J6526" s="37">
        <v>4.0205999999999999E-2</v>
      </c>
      <c r="K6526" s="37">
        <v>4.2252000000000005E-2</v>
      </c>
    </row>
    <row r="6527" spans="3:11" ht="15.75" customHeight="1" x14ac:dyDescent="0.25">
      <c r="C6527" s="40"/>
      <c r="F6527" s="81">
        <v>46048</v>
      </c>
      <c r="G6527" s="37">
        <v>3.5900000000000001E-2</v>
      </c>
      <c r="H6527" s="37">
        <v>3.6538000000000001E-2</v>
      </c>
      <c r="I6527" s="37">
        <v>3.8193000000000005E-2</v>
      </c>
      <c r="J6527" s="37">
        <v>4.0126999999999996E-2</v>
      </c>
      <c r="K6527" s="37">
        <v>4.2112999999999998E-2</v>
      </c>
    </row>
    <row r="6528" spans="3:11" ht="15.75" customHeight="1" x14ac:dyDescent="0.25">
      <c r="C6528" s="40"/>
      <c r="F6528" s="81">
        <v>46049</v>
      </c>
      <c r="G6528" s="37">
        <v>3.5731000000000006E-2</v>
      </c>
      <c r="H6528" s="37">
        <v>3.6455000000000001E-2</v>
      </c>
      <c r="I6528" s="37">
        <v>3.8281999999999997E-2</v>
      </c>
      <c r="J6528" s="37">
        <v>4.0311000000000007E-2</v>
      </c>
      <c r="K6528" s="37">
        <v>4.2431999999999997E-2</v>
      </c>
    </row>
    <row r="6529" spans="3:11" ht="15.75" customHeight="1" x14ac:dyDescent="0.25">
      <c r="C6529" s="40"/>
      <c r="F6529" s="81">
        <v>46050</v>
      </c>
      <c r="G6529" s="37">
        <v>3.5712000000000001E-2</v>
      </c>
      <c r="H6529" s="37">
        <v>3.6399000000000001E-2</v>
      </c>
      <c r="I6529" s="37">
        <v>3.8280000000000002E-2</v>
      </c>
      <c r="J6529" s="37">
        <v>4.0285000000000001E-2</v>
      </c>
      <c r="K6529" s="37">
        <v>4.2431999999999997E-2</v>
      </c>
    </row>
    <row r="6530" spans="3:11" ht="15.75" customHeight="1" x14ac:dyDescent="0.25">
      <c r="C6530" s="40"/>
      <c r="F6530" s="81">
        <v>46051</v>
      </c>
      <c r="G6530" s="37">
        <v>3.5590999999999998E-2</v>
      </c>
      <c r="H6530" s="37">
        <v>3.6260000000000001E-2</v>
      </c>
      <c r="I6530" s="37">
        <v>3.8157999999999997E-2</v>
      </c>
      <c r="J6530" s="37">
        <v>4.0155000000000003E-2</v>
      </c>
      <c r="K6530" s="37">
        <v>4.2313000000000003E-2</v>
      </c>
    </row>
    <row r="6531" spans="3:11" ht="15.75" customHeight="1" x14ac:dyDescent="0.25">
      <c r="C6531" s="40"/>
      <c r="F6531" s="81">
        <v>46052</v>
      </c>
      <c r="G6531" s="37">
        <v>3.5224000000000005E-2</v>
      </c>
      <c r="H6531" s="37">
        <v>3.5895999999999997E-2</v>
      </c>
      <c r="I6531" s="37">
        <v>3.7880999999999998E-2</v>
      </c>
      <c r="J6531" s="37">
        <v>4.0103E-2</v>
      </c>
      <c r="K6531" s="37">
        <v>4.2355000000000004E-2</v>
      </c>
    </row>
    <row r="6532" spans="3:11" ht="15.75" customHeight="1" x14ac:dyDescent="0.25">
      <c r="C6532" s="40"/>
      <c r="F6532" s="81">
        <v>46055</v>
      </c>
      <c r="G6532" s="37">
        <v>3.5716000000000005E-2</v>
      </c>
      <c r="H6532" s="37">
        <v>3.6433E-2</v>
      </c>
      <c r="I6532" s="37">
        <v>3.8349000000000001E-2</v>
      </c>
      <c r="J6532" s="37">
        <v>4.0517000000000004E-2</v>
      </c>
      <c r="K6532" s="37">
        <v>4.2774E-2</v>
      </c>
    </row>
    <row r="6533" spans="3:11" ht="15.75" customHeight="1" x14ac:dyDescent="0.25">
      <c r="C6533" s="40"/>
      <c r="F6533" s="81">
        <v>46056</v>
      </c>
      <c r="G6533" s="37">
        <v>3.5695999999999999E-2</v>
      </c>
      <c r="H6533" s="37">
        <v>3.6434000000000001E-2</v>
      </c>
      <c r="I6533" s="37">
        <v>3.8315000000000002E-2</v>
      </c>
      <c r="J6533" s="37">
        <v>4.0438999999999996E-2</v>
      </c>
      <c r="K6533" s="37">
        <v>4.2655000000000005E-2</v>
      </c>
    </row>
    <row r="6534" spans="3:11" ht="15.75" customHeight="1" x14ac:dyDescent="0.25">
      <c r="C6534" s="40"/>
      <c r="F6534" s="81">
        <v>46057</v>
      </c>
      <c r="G6534" s="37">
        <v>3.5532000000000001E-2</v>
      </c>
      <c r="H6534" s="37">
        <v>3.6320999999999999E-2</v>
      </c>
      <c r="I6534" s="37">
        <v>3.8297999999999999E-2</v>
      </c>
      <c r="J6534" s="37">
        <v>4.0438999999999996E-2</v>
      </c>
      <c r="K6534" s="37">
        <v>4.2735000000000002E-2</v>
      </c>
    </row>
    <row r="6535" spans="3:11" ht="15.75" customHeight="1" x14ac:dyDescent="0.25">
      <c r="C6535" s="40"/>
      <c r="F6535" s="81">
        <v>46058</v>
      </c>
      <c r="G6535" s="37">
        <v>3.4504E-2</v>
      </c>
      <c r="H6535" s="37">
        <v>3.5220000000000001E-2</v>
      </c>
      <c r="I6535" s="37">
        <v>3.7187000000000005E-2</v>
      </c>
      <c r="J6535" s="37">
        <v>3.9405000000000003E-2</v>
      </c>
      <c r="K6535" s="37">
        <v>4.1801000000000005E-2</v>
      </c>
    </row>
    <row r="6536" spans="3:11" ht="15.75" customHeight="1" x14ac:dyDescent="0.25">
      <c r="C6536" s="40"/>
      <c r="F6536" s="81">
        <v>46059</v>
      </c>
      <c r="G6536" s="37">
        <v>3.4976E-2</v>
      </c>
      <c r="H6536" s="37">
        <v>3.5701000000000004E-2</v>
      </c>
      <c r="I6536" s="37">
        <v>3.7585E-2</v>
      </c>
      <c r="J6536" s="37">
        <v>3.9740000000000004E-2</v>
      </c>
      <c r="K6536" s="37">
        <v>4.2060000000000007E-2</v>
      </c>
    </row>
    <row r="6537" spans="3:11" ht="15.75" customHeight="1" x14ac:dyDescent="0.25">
      <c r="C6537" s="40"/>
      <c r="F6537" s="81">
        <v>46062</v>
      </c>
      <c r="G6537" s="37">
        <v>3.4851E-2</v>
      </c>
      <c r="H6537" s="37">
        <v>3.5588000000000002E-2</v>
      </c>
      <c r="I6537" s="37">
        <v>3.7446E-2</v>
      </c>
      <c r="J6537" s="37">
        <v>3.9635999999999998E-2</v>
      </c>
      <c r="K6537" s="37">
        <v>4.2020999999999996E-2</v>
      </c>
    </row>
    <row r="6538" spans="3:11" ht="15.75" customHeight="1" x14ac:dyDescent="0.25">
      <c r="C6538" s="40"/>
      <c r="F6538" s="81">
        <v>46063</v>
      </c>
      <c r="G6538" s="37">
        <v>3.4520000000000002E-2</v>
      </c>
      <c r="H6538" s="37">
        <v>3.5135E-2</v>
      </c>
      <c r="I6538" s="37">
        <v>3.7012000000000003E-2</v>
      </c>
      <c r="J6538" s="37">
        <v>3.9120000000000002E-2</v>
      </c>
      <c r="K6538" s="37">
        <v>4.1426999999999999E-2</v>
      </c>
    </row>
    <row r="6539" spans="3:11" ht="15.75" customHeight="1" x14ac:dyDescent="0.25">
      <c r="C6539" s="40"/>
      <c r="F6539" s="81">
        <v>46064</v>
      </c>
      <c r="G6539" s="37">
        <v>3.5098999999999998E-2</v>
      </c>
      <c r="H6539" s="37">
        <v>3.5693000000000003E-2</v>
      </c>
      <c r="I6539" s="37">
        <v>3.7428000000000003E-2</v>
      </c>
      <c r="J6539" s="37">
        <v>3.9505999999999999E-2</v>
      </c>
      <c r="K6539" s="37">
        <v>4.1723999999999997E-2</v>
      </c>
    </row>
    <row r="6540" spans="3:11" ht="15.75" customHeight="1" x14ac:dyDescent="0.25">
      <c r="C6540" s="40"/>
      <c r="F6540" s="81">
        <v>46065</v>
      </c>
      <c r="G6540" s="37">
        <v>3.4558999999999999E-2</v>
      </c>
      <c r="H6540" s="37">
        <v>3.4999000000000002E-2</v>
      </c>
      <c r="I6540" s="37">
        <v>3.6595000000000003E-2</v>
      </c>
      <c r="J6540" s="37">
        <v>3.8629999999999998E-2</v>
      </c>
      <c r="K6540" s="37">
        <v>4.0980999999999997E-2</v>
      </c>
    </row>
    <row r="6541" spans="3:11" ht="15.75" customHeight="1" x14ac:dyDescent="0.25">
      <c r="C6541" s="40"/>
      <c r="F6541" s="81">
        <v>46066</v>
      </c>
      <c r="G6541" s="37">
        <v>3.4076000000000002E-2</v>
      </c>
      <c r="H6541" s="37">
        <v>3.4445999999999997E-2</v>
      </c>
      <c r="I6541" s="37">
        <v>3.6038000000000001E-2</v>
      </c>
      <c r="J6541" s="37">
        <v>3.8088999999999998E-2</v>
      </c>
      <c r="K6541" s="37">
        <v>4.0482999999999998E-2</v>
      </c>
    </row>
    <row r="6542" spans="3:11" ht="15.75" customHeight="1" x14ac:dyDescent="0.25">
      <c r="C6542" s="40"/>
      <c r="F6542" s="81">
        <v>46070</v>
      </c>
      <c r="G6542" s="37">
        <v>3.4325000000000001E-2</v>
      </c>
      <c r="H6542" s="37">
        <v>3.4639000000000003E-2</v>
      </c>
      <c r="I6542" s="37">
        <v>3.6209999999999999E-2</v>
      </c>
      <c r="J6542" s="37">
        <v>3.8241999999999998E-2</v>
      </c>
      <c r="K6542" s="37">
        <v>4.0578000000000003E-2</v>
      </c>
    </row>
    <row r="6543" spans="3:11" ht="15.75" customHeight="1" x14ac:dyDescent="0.25">
      <c r="C6543" s="40"/>
      <c r="F6543" s="81">
        <v>46071</v>
      </c>
      <c r="G6543" s="37">
        <v>3.4595000000000001E-2</v>
      </c>
      <c r="H6543" s="37">
        <v>3.4943000000000002E-2</v>
      </c>
      <c r="I6543" s="37">
        <v>3.6504000000000002E-2</v>
      </c>
      <c r="J6543" s="37">
        <v>3.8498000000000004E-2</v>
      </c>
      <c r="K6543" s="37">
        <v>4.0827000000000002E-2</v>
      </c>
    </row>
    <row r="6544" spans="3:11" ht="15.75" customHeight="1" x14ac:dyDescent="0.25">
      <c r="C6544" s="40"/>
      <c r="F6544" s="81">
        <v>46072</v>
      </c>
      <c r="G6544" s="37">
        <v>3.4573E-2</v>
      </c>
      <c r="H6544" s="37">
        <v>3.4860000000000002E-2</v>
      </c>
      <c r="I6544" s="37">
        <v>3.6381999999999998E-2</v>
      </c>
      <c r="J6544" s="37">
        <v>3.8343000000000002E-2</v>
      </c>
      <c r="K6544" s="37">
        <v>4.0673000000000008E-2</v>
      </c>
    </row>
    <row r="6545" spans="3:11" ht="15.75" customHeight="1" x14ac:dyDescent="0.25">
      <c r="C6545" s="40"/>
      <c r="F6545" s="81">
        <v>46073</v>
      </c>
      <c r="G6545" s="37">
        <v>3.4780999999999999E-2</v>
      </c>
      <c r="H6545" s="37">
        <v>3.4970000000000001E-2</v>
      </c>
      <c r="I6545" s="37">
        <v>3.6466999999999999E-2</v>
      </c>
      <c r="J6545" s="37">
        <v>3.8469999999999997E-2</v>
      </c>
      <c r="K6545" s="37">
        <v>4.0826000000000001E-2</v>
      </c>
    </row>
    <row r="6546" spans="3:11" ht="15.75" customHeight="1" x14ac:dyDescent="0.25">
      <c r="C6546" s="40"/>
      <c r="F6546" s="81">
        <v>46076</v>
      </c>
      <c r="G6546" s="37">
        <v>3.4380000000000001E-2</v>
      </c>
      <c r="H6546" s="37">
        <v>3.4439999999999998E-2</v>
      </c>
      <c r="I6546" s="37">
        <v>3.5840999999999998E-2</v>
      </c>
      <c r="J6546" s="37">
        <v>3.7852000000000004E-2</v>
      </c>
      <c r="K6546" s="37">
        <v>4.0308999999999998E-2</v>
      </c>
    </row>
    <row r="6547" spans="3:11" ht="15.75" customHeight="1" x14ac:dyDescent="0.25">
      <c r="C6547" s="40"/>
      <c r="F6547" s="81">
        <v>46077</v>
      </c>
      <c r="G6547" s="37">
        <v>3.4611000000000003E-2</v>
      </c>
      <c r="H6547" s="37">
        <v>3.4606999999999999E-2</v>
      </c>
      <c r="I6547" s="37">
        <v>3.5943999999999997E-2</v>
      </c>
      <c r="J6547" s="37">
        <v>3.7902999999999999E-2</v>
      </c>
      <c r="K6547" s="37">
        <v>4.0289999999999999E-2</v>
      </c>
    </row>
    <row r="6548" spans="3:11" ht="15.75" customHeight="1" x14ac:dyDescent="0.25">
      <c r="C6548" s="40"/>
      <c r="F6548" s="81">
        <v>46078</v>
      </c>
      <c r="G6548" s="37">
        <v>3.4710000000000005E-2</v>
      </c>
      <c r="H6548" s="37">
        <v>3.4856999999999999E-2</v>
      </c>
      <c r="I6548" s="37">
        <v>3.6221000000000003E-2</v>
      </c>
      <c r="J6548" s="37">
        <v>3.8158999999999998E-2</v>
      </c>
      <c r="K6548" s="37">
        <v>4.0518999999999999E-2</v>
      </c>
    </row>
    <row r="6549" spans="3:11" ht="15.75" customHeight="1" x14ac:dyDescent="0.25">
      <c r="C6549" s="40"/>
      <c r="F6549" s="81">
        <v>46079</v>
      </c>
      <c r="G6549" s="37">
        <v>3.4279999999999998E-2</v>
      </c>
      <c r="H6549" s="37">
        <v>3.4382000000000003E-2</v>
      </c>
      <c r="I6549" s="37">
        <v>3.5687999999999998E-2</v>
      </c>
      <c r="J6549" s="37">
        <v>3.7619E-2</v>
      </c>
      <c r="K6549" s="37">
        <v>4.0041E-2</v>
      </c>
    </row>
    <row r="6550" spans="3:11" ht="15.75" customHeight="1" x14ac:dyDescent="0.25">
      <c r="C6550" s="40"/>
    </row>
    <row r="6551" spans="3:11" ht="15.75" customHeight="1" x14ac:dyDescent="0.25">
      <c r="C6551" s="40"/>
    </row>
    <row r="6552" spans="3:11" ht="15.75" customHeight="1" x14ac:dyDescent="0.25">
      <c r="C6552" s="40"/>
    </row>
    <row r="6553" spans="3:11" ht="15.75" customHeight="1" x14ac:dyDescent="0.25">
      <c r="C6553" s="40"/>
    </row>
    <row r="6554" spans="3:11" ht="15.75" customHeight="1" x14ac:dyDescent="0.25">
      <c r="C6554" s="40"/>
    </row>
    <row r="6555" spans="3:11" ht="15.75" customHeight="1" x14ac:dyDescent="0.25">
      <c r="C6555" s="40"/>
    </row>
    <row r="6556" spans="3:11" ht="15.75" customHeight="1" x14ac:dyDescent="0.25">
      <c r="C6556" s="40"/>
    </row>
    <row r="6557" spans="3:11" ht="15.75" customHeight="1" x14ac:dyDescent="0.25">
      <c r="C6557" s="40"/>
    </row>
    <row r="6558" spans="3:11" ht="15.75" customHeight="1" x14ac:dyDescent="0.25">
      <c r="C6558" s="40"/>
    </row>
    <row r="6559" spans="3:11" ht="15.75" customHeight="1" x14ac:dyDescent="0.25">
      <c r="C6559" s="40"/>
    </row>
    <row r="6560" spans="3:11" ht="15.75" customHeight="1" x14ac:dyDescent="0.25">
      <c r="C6560" s="40"/>
    </row>
    <row r="6561" spans="3:3" ht="15.75" customHeight="1" x14ac:dyDescent="0.25">
      <c r="C6561" s="40"/>
    </row>
    <row r="6562" spans="3:3" ht="15.75" customHeight="1" x14ac:dyDescent="0.25">
      <c r="C6562" s="40"/>
    </row>
    <row r="6563" spans="3:3" ht="15.75" customHeight="1" x14ac:dyDescent="0.25">
      <c r="C6563" s="40"/>
    </row>
    <row r="6564" spans="3:3" ht="15.75" customHeight="1" x14ac:dyDescent="0.25">
      <c r="C6564" s="40"/>
    </row>
    <row r="6565" spans="3:3" ht="15.75" customHeight="1" x14ac:dyDescent="0.25">
      <c r="C6565" s="40"/>
    </row>
    <row r="6566" spans="3:3" ht="15.75" customHeight="1" x14ac:dyDescent="0.25">
      <c r="C6566" s="40"/>
    </row>
    <row r="6567" spans="3:3" ht="15.75" customHeight="1" x14ac:dyDescent="0.25">
      <c r="C6567" s="40"/>
    </row>
    <row r="6568" spans="3:3" ht="15.75" customHeight="1" x14ac:dyDescent="0.25">
      <c r="C6568" s="40"/>
    </row>
    <row r="6569" spans="3:3" ht="15.75" customHeight="1" x14ac:dyDescent="0.25">
      <c r="C6569" s="40"/>
    </row>
    <row r="6570" spans="3:3" ht="15.75" customHeight="1" x14ac:dyDescent="0.25">
      <c r="C6570" s="40"/>
    </row>
    <row r="6571" spans="3:3" ht="15.75" customHeight="1" x14ac:dyDescent="0.25">
      <c r="C6571" s="40"/>
    </row>
    <row r="6572" spans="3:3" ht="15.75" customHeight="1" x14ac:dyDescent="0.25">
      <c r="C6572" s="40"/>
    </row>
    <row r="6573" spans="3:3" ht="15.75" customHeight="1" x14ac:dyDescent="0.25">
      <c r="C6573" s="40"/>
    </row>
    <row r="6574" spans="3:3" ht="15.75" customHeight="1" x14ac:dyDescent="0.25">
      <c r="C6574" s="40"/>
    </row>
    <row r="6575" spans="3:3" ht="15.75" customHeight="1" x14ac:dyDescent="0.25">
      <c r="C6575" s="40"/>
    </row>
    <row r="6576" spans="3:3" ht="15.75" customHeight="1" x14ac:dyDescent="0.25">
      <c r="C6576" s="40"/>
    </row>
    <row r="6577" spans="3:3" ht="15.75" customHeight="1" x14ac:dyDescent="0.25">
      <c r="C6577" s="40"/>
    </row>
    <row r="6578" spans="3:3" ht="15.75" customHeight="1" x14ac:dyDescent="0.25">
      <c r="C6578" s="40"/>
    </row>
    <row r="6579" spans="3:3" ht="15.75" customHeight="1" x14ac:dyDescent="0.25">
      <c r="C6579" s="40"/>
    </row>
    <row r="6580" spans="3:3" ht="15.75" customHeight="1" x14ac:dyDescent="0.25">
      <c r="C6580" s="40"/>
    </row>
    <row r="6581" spans="3:3" ht="15.75" customHeight="1" x14ac:dyDescent="0.25">
      <c r="C6581" s="40"/>
    </row>
    <row r="6582" spans="3:3" ht="15.75" customHeight="1" x14ac:dyDescent="0.25">
      <c r="C6582" s="40"/>
    </row>
    <row r="6583" spans="3:3" ht="15.75" customHeight="1" x14ac:dyDescent="0.25">
      <c r="C6583" s="40"/>
    </row>
    <row r="6584" spans="3:3" ht="15.75" customHeight="1" x14ac:dyDescent="0.25">
      <c r="C6584" s="40"/>
    </row>
    <row r="6585" spans="3:3" ht="15.75" customHeight="1" x14ac:dyDescent="0.25">
      <c r="C6585" s="40"/>
    </row>
    <row r="6586" spans="3:3" ht="15.75" customHeight="1" x14ac:dyDescent="0.25">
      <c r="C6586" s="40"/>
    </row>
    <row r="6587" spans="3:3" ht="15.75" customHeight="1" x14ac:dyDescent="0.25">
      <c r="C6587" s="40"/>
    </row>
    <row r="6588" spans="3:3" ht="15.75" customHeight="1" x14ac:dyDescent="0.25">
      <c r="C6588" s="40"/>
    </row>
    <row r="6589" spans="3:3" ht="15.75" customHeight="1" x14ac:dyDescent="0.25">
      <c r="C6589" s="40"/>
    </row>
    <row r="6590" spans="3:3" ht="15.75" customHeight="1" x14ac:dyDescent="0.25">
      <c r="C6590" s="40"/>
    </row>
    <row r="6591" spans="3:3" ht="15.75" customHeight="1" x14ac:dyDescent="0.25">
      <c r="C6591" s="40"/>
    </row>
    <row r="6592" spans="3:3" ht="15.75" customHeight="1" x14ac:dyDescent="0.25">
      <c r="C6592" s="40"/>
    </row>
    <row r="6593" spans="3:3" ht="15.75" customHeight="1" x14ac:dyDescent="0.25">
      <c r="C6593" s="40"/>
    </row>
    <row r="6594" spans="3:3" ht="15.75" customHeight="1" x14ac:dyDescent="0.25">
      <c r="C6594" s="40"/>
    </row>
    <row r="6595" spans="3:3" ht="15.75" customHeight="1" x14ac:dyDescent="0.25">
      <c r="C6595" s="40"/>
    </row>
    <row r="6596" spans="3:3" ht="15.75" customHeight="1" x14ac:dyDescent="0.25">
      <c r="C6596" s="40"/>
    </row>
    <row r="6597" spans="3:3" ht="15.75" customHeight="1" x14ac:dyDescent="0.25">
      <c r="C6597" s="40"/>
    </row>
    <row r="6598" spans="3:3" ht="15.75" customHeight="1" x14ac:dyDescent="0.25">
      <c r="C6598" s="40"/>
    </row>
    <row r="6599" spans="3:3" ht="15.75" customHeight="1" x14ac:dyDescent="0.25">
      <c r="C6599" s="40"/>
    </row>
    <row r="6600" spans="3:3" ht="15.75" customHeight="1" x14ac:dyDescent="0.25">
      <c r="C6600" s="40"/>
    </row>
    <row r="6601" spans="3:3" ht="15.75" customHeight="1" x14ac:dyDescent="0.25">
      <c r="C6601" s="40"/>
    </row>
    <row r="6602" spans="3:3" ht="15.75" customHeight="1" x14ac:dyDescent="0.25">
      <c r="C6602" s="40"/>
    </row>
    <row r="6603" spans="3:3" ht="15.75" customHeight="1" x14ac:dyDescent="0.25">
      <c r="C6603" s="40"/>
    </row>
    <row r="6604" spans="3:3" ht="15.75" customHeight="1" x14ac:dyDescent="0.25">
      <c r="C6604" s="40"/>
    </row>
    <row r="6605" spans="3:3" ht="15.75" customHeight="1" x14ac:dyDescent="0.25">
      <c r="C6605" s="40"/>
    </row>
    <row r="6606" spans="3:3" ht="15.75" customHeight="1" x14ac:dyDescent="0.25">
      <c r="C6606" s="40"/>
    </row>
    <row r="6607" spans="3:3" ht="15.75" customHeight="1" x14ac:dyDescent="0.25">
      <c r="C6607" s="40"/>
    </row>
    <row r="6608" spans="3:3" ht="15.75" customHeight="1" x14ac:dyDescent="0.25">
      <c r="C6608" s="40"/>
    </row>
    <row r="6609" spans="3:3" ht="15.75" customHeight="1" x14ac:dyDescent="0.25">
      <c r="C6609" s="40"/>
    </row>
    <row r="6610" spans="3:3" ht="15.75" customHeight="1" x14ac:dyDescent="0.25">
      <c r="C6610" s="40"/>
    </row>
    <row r="6611" spans="3:3" ht="15.75" customHeight="1" x14ac:dyDescent="0.25">
      <c r="C6611" s="40"/>
    </row>
    <row r="6612" spans="3:3" ht="15.75" customHeight="1" x14ac:dyDescent="0.25">
      <c r="C6612" s="40"/>
    </row>
    <row r="6613" spans="3:3" ht="15.75" customHeight="1" x14ac:dyDescent="0.25">
      <c r="C6613" s="40"/>
    </row>
    <row r="6614" spans="3:3" ht="15.75" customHeight="1" x14ac:dyDescent="0.25">
      <c r="C6614" s="40"/>
    </row>
    <row r="6615" spans="3:3" ht="15.75" customHeight="1" x14ac:dyDescent="0.25">
      <c r="C6615" s="40"/>
    </row>
    <row r="6616" spans="3:3" ht="15.75" customHeight="1" x14ac:dyDescent="0.25">
      <c r="C6616" s="40"/>
    </row>
    <row r="6617" spans="3:3" ht="15.75" customHeight="1" x14ac:dyDescent="0.25">
      <c r="C6617" s="40"/>
    </row>
    <row r="6618" spans="3:3" ht="15.75" customHeight="1" x14ac:dyDescent="0.25">
      <c r="C6618" s="40"/>
    </row>
    <row r="6619" spans="3:3" ht="15.75" customHeight="1" x14ac:dyDescent="0.25">
      <c r="C6619" s="40"/>
    </row>
    <row r="6620" spans="3:3" ht="15.75" customHeight="1" x14ac:dyDescent="0.25">
      <c r="C6620" s="40"/>
    </row>
    <row r="6621" spans="3:3" ht="15.75" customHeight="1" x14ac:dyDescent="0.25">
      <c r="C6621" s="40"/>
    </row>
    <row r="6622" spans="3:3" ht="15.75" customHeight="1" x14ac:dyDescent="0.25">
      <c r="C6622" s="40"/>
    </row>
    <row r="6623" spans="3:3" ht="15.75" customHeight="1" x14ac:dyDescent="0.25">
      <c r="C6623" s="40"/>
    </row>
    <row r="6624" spans="3:3" ht="15.75" customHeight="1" x14ac:dyDescent="0.25">
      <c r="C6624" s="40"/>
    </row>
    <row r="6625" spans="3:3" ht="15.75" customHeight="1" x14ac:dyDescent="0.25">
      <c r="C6625" s="40"/>
    </row>
    <row r="6626" spans="3:3" ht="15.75" customHeight="1" x14ac:dyDescent="0.25">
      <c r="C6626" s="40"/>
    </row>
    <row r="6627" spans="3:3" ht="15.75" customHeight="1" x14ac:dyDescent="0.25">
      <c r="C6627" s="40"/>
    </row>
    <row r="6628" spans="3:3" ht="15.75" customHeight="1" x14ac:dyDescent="0.25">
      <c r="C6628" s="40"/>
    </row>
    <row r="6629" spans="3:3" ht="15.75" customHeight="1" x14ac:dyDescent="0.25">
      <c r="C6629" s="40"/>
    </row>
    <row r="6630" spans="3:3" ht="15.75" customHeight="1" x14ac:dyDescent="0.25">
      <c r="C6630" s="40"/>
    </row>
    <row r="6631" spans="3:3" ht="15.75" customHeight="1" x14ac:dyDescent="0.25">
      <c r="C6631" s="40"/>
    </row>
    <row r="6632" spans="3:3" ht="15.75" customHeight="1" x14ac:dyDescent="0.25">
      <c r="C6632" s="40"/>
    </row>
    <row r="6633" spans="3:3" ht="15.75" customHeight="1" x14ac:dyDescent="0.25">
      <c r="C6633" s="40"/>
    </row>
    <row r="6634" spans="3:3" ht="15.75" customHeight="1" x14ac:dyDescent="0.25">
      <c r="C6634" s="40"/>
    </row>
    <row r="6635" spans="3:3" ht="15.75" customHeight="1" x14ac:dyDescent="0.25">
      <c r="C6635" s="40"/>
    </row>
    <row r="6636" spans="3:3" ht="15.75" customHeight="1" x14ac:dyDescent="0.25">
      <c r="C6636" s="40"/>
    </row>
    <row r="6637" spans="3:3" ht="15.75" customHeight="1" x14ac:dyDescent="0.25">
      <c r="C6637" s="40"/>
    </row>
    <row r="6638" spans="3:3" ht="15.75" customHeight="1" x14ac:dyDescent="0.25">
      <c r="C6638" s="40"/>
    </row>
    <row r="6639" spans="3:3" ht="15.75" customHeight="1" x14ac:dyDescent="0.25">
      <c r="C6639" s="40"/>
    </row>
    <row r="6640" spans="3:3" ht="15.75" customHeight="1" x14ac:dyDescent="0.25">
      <c r="C6640" s="40"/>
    </row>
    <row r="6641" spans="3:3" ht="15.75" customHeight="1" x14ac:dyDescent="0.25">
      <c r="C6641" s="40"/>
    </row>
    <row r="6642" spans="3:3" ht="15.75" customHeight="1" x14ac:dyDescent="0.25">
      <c r="C6642" s="40"/>
    </row>
    <row r="6643" spans="3:3" ht="15.75" customHeight="1" x14ac:dyDescent="0.25">
      <c r="C6643" s="40"/>
    </row>
    <row r="6644" spans="3:3" ht="15.75" customHeight="1" x14ac:dyDescent="0.25">
      <c r="C6644" s="40"/>
    </row>
    <row r="6645" spans="3:3" ht="15.75" customHeight="1" x14ac:dyDescent="0.25">
      <c r="C6645" s="40"/>
    </row>
    <row r="6646" spans="3:3" ht="15.75" customHeight="1" x14ac:dyDescent="0.25">
      <c r="C6646" s="40"/>
    </row>
    <row r="6647" spans="3:3" ht="15.75" customHeight="1" x14ac:dyDescent="0.25">
      <c r="C6647" s="40"/>
    </row>
    <row r="6648" spans="3:3" ht="15.75" customHeight="1" x14ac:dyDescent="0.25">
      <c r="C6648" s="40"/>
    </row>
    <row r="6649" spans="3:3" ht="15.75" customHeight="1" x14ac:dyDescent="0.25">
      <c r="C6649" s="40"/>
    </row>
    <row r="6650" spans="3:3" ht="15.75" customHeight="1" x14ac:dyDescent="0.25">
      <c r="C6650" s="40"/>
    </row>
    <row r="6651" spans="3:3" ht="15.75" customHeight="1" x14ac:dyDescent="0.25">
      <c r="C6651" s="40"/>
    </row>
    <row r="6652" spans="3:3" ht="15.75" customHeight="1" x14ac:dyDescent="0.25">
      <c r="C6652" s="40"/>
    </row>
    <row r="6653" spans="3:3" ht="15.75" customHeight="1" x14ac:dyDescent="0.25">
      <c r="C6653" s="40"/>
    </row>
    <row r="6654" spans="3:3" ht="15.75" customHeight="1" x14ac:dyDescent="0.25">
      <c r="C6654" s="40"/>
    </row>
    <row r="6655" spans="3:3" ht="15.75" customHeight="1" x14ac:dyDescent="0.25">
      <c r="C6655" s="40"/>
    </row>
    <row r="6656" spans="3:3" ht="15.75" customHeight="1" x14ac:dyDescent="0.25">
      <c r="C6656" s="40"/>
    </row>
    <row r="6657" spans="3:3" ht="15.75" customHeight="1" x14ac:dyDescent="0.25">
      <c r="C6657" s="40"/>
    </row>
    <row r="6658" spans="3:3" ht="15.75" customHeight="1" x14ac:dyDescent="0.25">
      <c r="C6658" s="40"/>
    </row>
    <row r="6659" spans="3:3" ht="15.75" customHeight="1" x14ac:dyDescent="0.25">
      <c r="C6659" s="40"/>
    </row>
    <row r="6660" spans="3:3" ht="15.75" customHeight="1" x14ac:dyDescent="0.25">
      <c r="C6660" s="40"/>
    </row>
    <row r="6661" spans="3:3" ht="15.75" customHeight="1" x14ac:dyDescent="0.25">
      <c r="C6661" s="40"/>
    </row>
    <row r="6662" spans="3:3" ht="15.75" customHeight="1" x14ac:dyDescent="0.25">
      <c r="C6662" s="40"/>
    </row>
    <row r="6663" spans="3:3" ht="15.75" customHeight="1" x14ac:dyDescent="0.25">
      <c r="C6663" s="40"/>
    </row>
    <row r="6664" spans="3:3" ht="15.75" customHeight="1" x14ac:dyDescent="0.25">
      <c r="C6664" s="40"/>
    </row>
    <row r="6665" spans="3:3" ht="15.75" customHeight="1" x14ac:dyDescent="0.25">
      <c r="C6665" s="40"/>
    </row>
    <row r="6666" spans="3:3" ht="15.75" customHeight="1" x14ac:dyDescent="0.25">
      <c r="C6666" s="40"/>
    </row>
    <row r="6667" spans="3:3" ht="15.75" customHeight="1" x14ac:dyDescent="0.25">
      <c r="C6667" s="40"/>
    </row>
    <row r="6668" spans="3:3" ht="15.75" customHeight="1" x14ac:dyDescent="0.25">
      <c r="C6668" s="40"/>
    </row>
    <row r="6669" spans="3:3" ht="15.75" customHeight="1" x14ac:dyDescent="0.25">
      <c r="C6669" s="40"/>
    </row>
    <row r="6670" spans="3:3" ht="15.75" customHeight="1" x14ac:dyDescent="0.25">
      <c r="C6670" s="40"/>
    </row>
    <row r="6671" spans="3:3" ht="15.75" customHeight="1" x14ac:dyDescent="0.25">
      <c r="C6671" s="40"/>
    </row>
    <row r="6672" spans="3:3" ht="15.75" customHeight="1" x14ac:dyDescent="0.25">
      <c r="C6672" s="40"/>
    </row>
    <row r="6673" spans="3:3" ht="15.75" customHeight="1" x14ac:dyDescent="0.25">
      <c r="C6673" s="40"/>
    </row>
    <row r="6674" spans="3:3" ht="15.75" customHeight="1" x14ac:dyDescent="0.25">
      <c r="C6674" s="40"/>
    </row>
    <row r="6675" spans="3:3" ht="15.75" customHeight="1" x14ac:dyDescent="0.25">
      <c r="C6675" s="40"/>
    </row>
    <row r="6676" spans="3:3" ht="15.75" customHeight="1" x14ac:dyDescent="0.25">
      <c r="C6676" s="40"/>
    </row>
    <row r="6677" spans="3:3" ht="15.75" customHeight="1" x14ac:dyDescent="0.25">
      <c r="C6677" s="40"/>
    </row>
    <row r="6678" spans="3:3" ht="15.75" customHeight="1" x14ac:dyDescent="0.25">
      <c r="C6678" s="40"/>
    </row>
    <row r="6679" spans="3:3" ht="15.75" customHeight="1" x14ac:dyDescent="0.25">
      <c r="C6679" s="40"/>
    </row>
    <row r="6680" spans="3:3" ht="15.75" customHeight="1" x14ac:dyDescent="0.25">
      <c r="C6680" s="40"/>
    </row>
    <row r="6681" spans="3:3" ht="15.75" customHeight="1" x14ac:dyDescent="0.25">
      <c r="C6681" s="40"/>
    </row>
    <row r="6682" spans="3:3" ht="15.75" customHeight="1" x14ac:dyDescent="0.25">
      <c r="C6682" s="40"/>
    </row>
    <row r="6683" spans="3:3" ht="15.75" customHeight="1" x14ac:dyDescent="0.25">
      <c r="C6683" s="40"/>
    </row>
    <row r="6684" spans="3:3" ht="15.75" customHeight="1" x14ac:dyDescent="0.25">
      <c r="C6684" s="40"/>
    </row>
    <row r="6685" spans="3:3" ht="15.75" customHeight="1" x14ac:dyDescent="0.25">
      <c r="C6685" s="40"/>
    </row>
    <row r="6686" spans="3:3" ht="15.75" customHeight="1" x14ac:dyDescent="0.25">
      <c r="C6686" s="40"/>
    </row>
    <row r="6687" spans="3:3" ht="15.75" customHeight="1" x14ac:dyDescent="0.25">
      <c r="C6687" s="40"/>
    </row>
    <row r="6688" spans="3:3" ht="15.75" customHeight="1" x14ac:dyDescent="0.25">
      <c r="C6688" s="40"/>
    </row>
    <row r="6689" spans="3:3" ht="15.75" customHeight="1" x14ac:dyDescent="0.25">
      <c r="C6689" s="40"/>
    </row>
    <row r="6690" spans="3:3" ht="15.75" customHeight="1" x14ac:dyDescent="0.25">
      <c r="C6690" s="40"/>
    </row>
    <row r="6691" spans="3:3" ht="15.75" customHeight="1" x14ac:dyDescent="0.25">
      <c r="C6691" s="40"/>
    </row>
    <row r="6692" spans="3:3" ht="15.75" customHeight="1" x14ac:dyDescent="0.25">
      <c r="C6692" s="40"/>
    </row>
    <row r="6693" spans="3:3" ht="15.75" customHeight="1" x14ac:dyDescent="0.25">
      <c r="C6693" s="40"/>
    </row>
    <row r="6694" spans="3:3" ht="15.75" customHeight="1" x14ac:dyDescent="0.25">
      <c r="C6694" s="40"/>
    </row>
    <row r="6695" spans="3:3" ht="15.75" customHeight="1" x14ac:dyDescent="0.25">
      <c r="C6695" s="40"/>
    </row>
    <row r="6696" spans="3:3" ht="15.75" customHeight="1" x14ac:dyDescent="0.25">
      <c r="C6696" s="40"/>
    </row>
    <row r="6697" spans="3:3" ht="15.75" customHeight="1" x14ac:dyDescent="0.25">
      <c r="C6697" s="40"/>
    </row>
    <row r="6698" spans="3:3" ht="15.75" customHeight="1" x14ac:dyDescent="0.25">
      <c r="C6698" s="40"/>
    </row>
    <row r="6699" spans="3:3" ht="15.75" customHeight="1" x14ac:dyDescent="0.25">
      <c r="C6699" s="40"/>
    </row>
    <row r="6700" spans="3:3" ht="15.75" customHeight="1" x14ac:dyDescent="0.25">
      <c r="C6700" s="40"/>
    </row>
    <row r="6701" spans="3:3" ht="15.75" customHeight="1" x14ac:dyDescent="0.25">
      <c r="C6701" s="40"/>
    </row>
    <row r="6702" spans="3:3" ht="15.75" customHeight="1" x14ac:dyDescent="0.25">
      <c r="C6702" s="40"/>
    </row>
    <row r="6703" spans="3:3" ht="15.75" customHeight="1" x14ac:dyDescent="0.25">
      <c r="C6703" s="40"/>
    </row>
    <row r="6704" spans="3:3" ht="15.75" customHeight="1" x14ac:dyDescent="0.25">
      <c r="C6704" s="40"/>
    </row>
    <row r="6705" spans="3:3" ht="15.75" customHeight="1" x14ac:dyDescent="0.25">
      <c r="C6705" s="40"/>
    </row>
    <row r="6706" spans="3:3" ht="15.75" customHeight="1" x14ac:dyDescent="0.25">
      <c r="C6706" s="40"/>
    </row>
    <row r="6707" spans="3:3" ht="15.75" customHeight="1" x14ac:dyDescent="0.25">
      <c r="C6707" s="40"/>
    </row>
    <row r="6708" spans="3:3" ht="15.75" customHeight="1" x14ac:dyDescent="0.25">
      <c r="C6708" s="40"/>
    </row>
    <row r="6709" spans="3:3" ht="15.75" customHeight="1" x14ac:dyDescent="0.25">
      <c r="C6709" s="40"/>
    </row>
    <row r="6710" spans="3:3" ht="15.75" customHeight="1" x14ac:dyDescent="0.25">
      <c r="C6710" s="40"/>
    </row>
    <row r="6711" spans="3:3" ht="15.75" customHeight="1" x14ac:dyDescent="0.25">
      <c r="C6711" s="40"/>
    </row>
    <row r="6712" spans="3:3" ht="15.75" customHeight="1" x14ac:dyDescent="0.25">
      <c r="C6712" s="40"/>
    </row>
    <row r="6713" spans="3:3" ht="15.75" customHeight="1" x14ac:dyDescent="0.25">
      <c r="C6713" s="40"/>
    </row>
    <row r="6714" spans="3:3" ht="15.75" customHeight="1" x14ac:dyDescent="0.25">
      <c r="C6714" s="40"/>
    </row>
    <row r="6715" spans="3:3" ht="15.75" customHeight="1" x14ac:dyDescent="0.25">
      <c r="C6715" s="40"/>
    </row>
    <row r="6716" spans="3:3" ht="15.75" customHeight="1" x14ac:dyDescent="0.25">
      <c r="C6716" s="40"/>
    </row>
    <row r="6717" spans="3:3" ht="15.75" customHeight="1" x14ac:dyDescent="0.25">
      <c r="C6717" s="40"/>
    </row>
    <row r="6718" spans="3:3" ht="15.75" customHeight="1" x14ac:dyDescent="0.25">
      <c r="C6718" s="40"/>
    </row>
    <row r="6719" spans="3:3" ht="15.75" customHeight="1" x14ac:dyDescent="0.25">
      <c r="C6719" s="40"/>
    </row>
    <row r="6720" spans="3:3" ht="15.75" customHeight="1" x14ac:dyDescent="0.25">
      <c r="C6720" s="40"/>
    </row>
    <row r="6721" spans="3:3" ht="15.75" customHeight="1" x14ac:dyDescent="0.25">
      <c r="C6721" s="40"/>
    </row>
    <row r="6722" spans="3:3" ht="15.75" customHeight="1" x14ac:dyDescent="0.25">
      <c r="C6722" s="40"/>
    </row>
    <row r="6723" spans="3:3" ht="15.75" customHeight="1" x14ac:dyDescent="0.25">
      <c r="C6723" s="40"/>
    </row>
    <row r="6724" spans="3:3" ht="15.75" customHeight="1" x14ac:dyDescent="0.25">
      <c r="C6724" s="40"/>
    </row>
    <row r="6725" spans="3:3" ht="15.75" customHeight="1" x14ac:dyDescent="0.25">
      <c r="C6725" s="40"/>
    </row>
    <row r="6726" spans="3:3" ht="15.75" customHeight="1" x14ac:dyDescent="0.25">
      <c r="C6726" s="40"/>
    </row>
    <row r="6727" spans="3:3" ht="15.75" customHeight="1" x14ac:dyDescent="0.25">
      <c r="C6727" s="40"/>
    </row>
    <row r="6728" spans="3:3" ht="15.75" customHeight="1" x14ac:dyDescent="0.25">
      <c r="C6728" s="40"/>
    </row>
    <row r="6729" spans="3:3" ht="15.75" customHeight="1" x14ac:dyDescent="0.25">
      <c r="C6729" s="40"/>
    </row>
    <row r="6730" spans="3:3" ht="15.75" customHeight="1" x14ac:dyDescent="0.25">
      <c r="C6730" s="40"/>
    </row>
    <row r="6731" spans="3:3" ht="15.75" customHeight="1" x14ac:dyDescent="0.25">
      <c r="C6731" s="40"/>
    </row>
    <row r="6732" spans="3:3" ht="15.75" customHeight="1" x14ac:dyDescent="0.25">
      <c r="C6732" s="40"/>
    </row>
    <row r="6733" spans="3:3" ht="15.75" customHeight="1" x14ac:dyDescent="0.25">
      <c r="C6733" s="40"/>
    </row>
    <row r="6734" spans="3:3" ht="15.75" customHeight="1" x14ac:dyDescent="0.25">
      <c r="C6734" s="40"/>
    </row>
    <row r="6735" spans="3:3" ht="15.75" customHeight="1" x14ac:dyDescent="0.25">
      <c r="C6735" s="40"/>
    </row>
    <row r="6736" spans="3:3"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sheetData>
  <sheetProtection algorithmName="SHA-512" hashValue="K4P0aiJkTGad6n1xaKMDnSnnWgRrhg7J5njCuj49TtoU4DEnyX9PTgu7AFTR0VZK+rI9ByUKkymTvc3j4ec3Og==" saltValue="GJ393RK9FnjIJTuqg3Fz6w=="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S1048575"/>
  <sheetViews>
    <sheetView zoomScaleNormal="100" workbookViewId="0">
      <pane ySplit="10" topLeftCell="A6768" activePane="bottomLeft" state="frozen"/>
      <selection pane="bottomLeft" activeCell="E6778" sqref="E6778"/>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4" width="19.85546875" style="37" customWidth="1"/>
    <col min="15" max="15" width="55.85546875" style="33" customWidth="1"/>
    <col min="16" max="16" width="22.28515625" style="33" customWidth="1"/>
    <col min="17" max="16384" width="9.140625" style="33" hidden="1"/>
  </cols>
  <sheetData>
    <row r="1" spans="2:18" ht="15.75" customHeight="1" x14ac:dyDescent="0.25">
      <c r="B1" s="31"/>
      <c r="C1" s="31"/>
      <c r="D1" s="32"/>
      <c r="E1" s="33"/>
    </row>
    <row r="2" spans="2:18" ht="15.75" customHeight="1" x14ac:dyDescent="0.25">
      <c r="B2" s="31"/>
      <c r="C2" s="31"/>
      <c r="D2" s="32"/>
      <c r="E2" s="33"/>
    </row>
    <row r="3" spans="2:18" ht="16.5" customHeight="1" x14ac:dyDescent="0.25">
      <c r="B3" s="31"/>
      <c r="C3" s="31"/>
      <c r="D3" s="32"/>
      <c r="E3" s="33"/>
      <c r="F3" s="82"/>
      <c r="G3" s="80"/>
      <c r="H3" s="80"/>
      <c r="I3" s="80"/>
    </row>
    <row r="4" spans="2:18" ht="16.5" customHeight="1" x14ac:dyDescent="0.25">
      <c r="B4" s="31"/>
      <c r="C4" s="31"/>
      <c r="D4" s="32"/>
      <c r="E4" s="33"/>
    </row>
    <row r="5" spans="2:18" ht="16.5" customHeight="1" thickBot="1" x14ac:dyDescent="0.3">
      <c r="B5" s="31"/>
      <c r="C5" s="31"/>
      <c r="D5" s="32"/>
      <c r="E5" s="33"/>
      <c r="F5" s="141" t="s">
        <v>25</v>
      </c>
      <c r="G5" s="141"/>
      <c r="H5" s="141"/>
      <c r="I5" s="141"/>
      <c r="J5" s="141"/>
      <c r="K5" s="141"/>
      <c r="L5" s="141"/>
      <c r="M5" s="141"/>
      <c r="N5" s="141"/>
    </row>
    <row r="6" spans="2:18" ht="16.5" customHeight="1" x14ac:dyDescent="0.25">
      <c r="B6" s="31"/>
      <c r="C6" s="31"/>
      <c r="D6" s="32"/>
      <c r="E6" s="33"/>
    </row>
    <row r="7" spans="2:18" ht="16.5" customHeight="1" x14ac:dyDescent="0.25">
      <c r="B7" s="31"/>
      <c r="C7" s="31"/>
      <c r="D7" s="34"/>
      <c r="E7" s="33"/>
    </row>
    <row r="8" spans="2:18" ht="16.5" customHeight="1" x14ac:dyDescent="0.25">
      <c r="B8" s="31"/>
      <c r="C8" s="31"/>
      <c r="D8" s="34"/>
      <c r="E8" s="33"/>
      <c r="F8" s="144" t="s">
        <v>0</v>
      </c>
      <c r="G8" s="143" t="s">
        <v>87</v>
      </c>
      <c r="H8" s="143" t="s">
        <v>86</v>
      </c>
      <c r="I8" s="143" t="s">
        <v>55</v>
      </c>
      <c r="J8" s="143" t="s">
        <v>73</v>
      </c>
      <c r="K8" s="145" t="s">
        <v>56</v>
      </c>
      <c r="L8" s="146" t="s">
        <v>85</v>
      </c>
      <c r="M8" s="146" t="s">
        <v>88</v>
      </c>
      <c r="N8" s="143" t="s">
        <v>74</v>
      </c>
      <c r="O8" s="142"/>
      <c r="R8" s="93"/>
    </row>
    <row r="9" spans="2:18" ht="16.5" customHeight="1" x14ac:dyDescent="0.25">
      <c r="B9" s="31"/>
      <c r="C9" s="31"/>
      <c r="D9" s="34"/>
      <c r="E9" s="33"/>
      <c r="F9" s="144"/>
      <c r="G9" s="143"/>
      <c r="H9" s="143"/>
      <c r="I9" s="143"/>
      <c r="J9" s="143"/>
      <c r="K9" s="145"/>
      <c r="L9" s="146"/>
      <c r="M9" s="146"/>
      <c r="N9" s="143"/>
      <c r="O9" s="142"/>
    </row>
    <row r="10" spans="2:18" ht="15.75" customHeight="1" x14ac:dyDescent="0.25">
      <c r="B10" s="31"/>
      <c r="C10" s="31"/>
      <c r="D10" s="34"/>
      <c r="E10" s="33"/>
      <c r="F10" s="83"/>
      <c r="G10" s="35"/>
      <c r="H10" s="35"/>
      <c r="I10" s="35"/>
      <c r="J10" s="35"/>
      <c r="K10" s="35"/>
      <c r="L10" s="35"/>
      <c r="M10" s="35"/>
      <c r="N10" s="35"/>
      <c r="O10" s="36"/>
    </row>
    <row r="11" spans="2:18" ht="15.75" customHeight="1" x14ac:dyDescent="0.25">
      <c r="B11" s="31"/>
      <c r="D11" s="33"/>
      <c r="E11" s="93"/>
      <c r="F11" s="81">
        <v>36529</v>
      </c>
      <c r="G11" s="103">
        <v>5.8099999999999999E-2</v>
      </c>
      <c r="H11" s="103">
        <v>6.0425000000000006E-2</v>
      </c>
      <c r="I11" s="103"/>
      <c r="K11" s="104"/>
      <c r="L11" s="104"/>
      <c r="M11" s="104"/>
      <c r="N11" s="103">
        <v>8.5000000000000006E-2</v>
      </c>
    </row>
    <row r="12" spans="2:18" ht="15.75" customHeight="1" x14ac:dyDescent="0.25">
      <c r="D12" s="33"/>
      <c r="E12" s="33"/>
      <c r="F12" s="81">
        <v>36530</v>
      </c>
      <c r="G12" s="103">
        <v>5.7925000000000004E-2</v>
      </c>
      <c r="H12" s="103">
        <v>6.0299999999999999E-2</v>
      </c>
      <c r="I12" s="103"/>
      <c r="K12" s="104"/>
      <c r="L12" s="104"/>
      <c r="M12" s="104"/>
      <c r="N12" s="103">
        <v>8.5000000000000006E-2</v>
      </c>
    </row>
    <row r="13" spans="2:18" ht="15.75" customHeight="1" x14ac:dyDescent="0.25">
      <c r="D13" s="33"/>
      <c r="E13" s="33"/>
      <c r="F13" s="81">
        <v>36531</v>
      </c>
      <c r="G13" s="103">
        <v>5.7912499999999999E-2</v>
      </c>
      <c r="H13" s="103">
        <v>6.0299999999999999E-2</v>
      </c>
      <c r="I13" s="103"/>
      <c r="K13" s="104"/>
      <c r="L13" s="104"/>
      <c r="M13" s="104"/>
      <c r="N13" s="103">
        <v>8.5000000000000006E-2</v>
      </c>
    </row>
    <row r="14" spans="2:18" ht="15.75" customHeight="1" x14ac:dyDescent="0.25">
      <c r="D14" s="33"/>
      <c r="E14" s="33"/>
      <c r="F14" s="81">
        <v>36532</v>
      </c>
      <c r="G14" s="103">
        <v>5.7912499999999999E-2</v>
      </c>
      <c r="H14" s="103">
        <v>6.0299999999999999E-2</v>
      </c>
      <c r="I14" s="103"/>
      <c r="K14" s="104"/>
      <c r="L14" s="104"/>
      <c r="M14" s="104"/>
      <c r="N14" s="103">
        <v>8.5000000000000006E-2</v>
      </c>
    </row>
    <row r="15" spans="2:18" ht="15.75" customHeight="1" x14ac:dyDescent="0.25">
      <c r="D15" s="33"/>
      <c r="E15" s="33"/>
      <c r="F15" s="81">
        <v>36535</v>
      </c>
      <c r="G15" s="103">
        <v>5.7812500000000003E-2</v>
      </c>
      <c r="H15" s="103">
        <v>6.0262500000000004E-2</v>
      </c>
      <c r="I15" s="103"/>
      <c r="K15" s="104"/>
      <c r="L15" s="104"/>
      <c r="M15" s="104"/>
      <c r="N15" s="103">
        <v>8.5000000000000006E-2</v>
      </c>
    </row>
    <row r="16" spans="2:18" ht="15.75" customHeight="1" x14ac:dyDescent="0.25">
      <c r="D16" s="33"/>
      <c r="E16" s="33"/>
      <c r="F16" s="81">
        <v>36536</v>
      </c>
      <c r="G16" s="103">
        <v>5.7812500000000003E-2</v>
      </c>
      <c r="H16" s="103">
        <v>6.0299999999999999E-2</v>
      </c>
      <c r="I16" s="103"/>
      <c r="K16" s="104"/>
      <c r="L16" s="104"/>
      <c r="M16" s="104"/>
      <c r="N16" s="103">
        <v>8.5000000000000006E-2</v>
      </c>
    </row>
    <row r="17" spans="4:14" ht="15.75" customHeight="1" x14ac:dyDescent="0.25">
      <c r="D17" s="33"/>
      <c r="E17" s="33"/>
      <c r="F17" s="81">
        <v>36537</v>
      </c>
      <c r="G17" s="103">
        <v>5.7812500000000003E-2</v>
      </c>
      <c r="H17" s="103">
        <v>6.0393800000000004E-2</v>
      </c>
      <c r="I17" s="103"/>
      <c r="K17" s="104"/>
      <c r="L17" s="104"/>
      <c r="M17" s="104"/>
      <c r="N17" s="103">
        <v>8.5000000000000006E-2</v>
      </c>
    </row>
    <row r="18" spans="4:14" ht="15.75" customHeight="1" x14ac:dyDescent="0.25">
      <c r="D18" s="33"/>
      <c r="E18" s="33"/>
      <c r="F18" s="81">
        <v>36538</v>
      </c>
      <c r="G18" s="103">
        <v>5.7812500000000003E-2</v>
      </c>
      <c r="H18" s="103">
        <v>6.0400000000000002E-2</v>
      </c>
      <c r="I18" s="103"/>
      <c r="K18" s="104"/>
      <c r="L18" s="104"/>
      <c r="M18" s="104"/>
      <c r="N18" s="103">
        <v>8.5000000000000006E-2</v>
      </c>
    </row>
    <row r="19" spans="4:14" ht="15.75" customHeight="1" x14ac:dyDescent="0.25">
      <c r="D19" s="33"/>
      <c r="E19" s="33"/>
      <c r="F19" s="81">
        <v>36539</v>
      </c>
      <c r="G19" s="103">
        <v>5.7925000000000004E-2</v>
      </c>
      <c r="H19" s="103">
        <v>6.0400000000000002E-2</v>
      </c>
      <c r="I19" s="103"/>
      <c r="K19" s="104"/>
      <c r="L19" s="104"/>
      <c r="M19" s="104"/>
      <c r="N19" s="103">
        <v>8.5000000000000006E-2</v>
      </c>
    </row>
    <row r="20" spans="4:14" ht="15.75" customHeight="1" x14ac:dyDescent="0.25">
      <c r="D20" s="33"/>
      <c r="E20" s="33"/>
      <c r="F20" s="81">
        <v>36542</v>
      </c>
      <c r="G20" s="103">
        <v>5.8025E-2</v>
      </c>
      <c r="H20" s="103">
        <v>6.0362499999999999E-2</v>
      </c>
      <c r="I20" s="103"/>
      <c r="K20" s="104"/>
      <c r="L20" s="104"/>
      <c r="M20" s="104"/>
      <c r="N20" s="103" t="s">
        <v>26</v>
      </c>
    </row>
    <row r="21" spans="4:14" ht="15.75" customHeight="1" x14ac:dyDescent="0.25">
      <c r="D21" s="33"/>
      <c r="E21" s="33"/>
      <c r="F21" s="81">
        <v>36543</v>
      </c>
      <c r="G21" s="103">
        <v>5.8075000000000002E-2</v>
      </c>
      <c r="H21" s="103">
        <v>6.0350000000000001E-2</v>
      </c>
      <c r="I21" s="103"/>
      <c r="K21" s="104"/>
      <c r="L21" s="104"/>
      <c r="M21" s="104"/>
      <c r="N21" s="103">
        <v>8.5000000000000006E-2</v>
      </c>
    </row>
    <row r="22" spans="4:14" ht="15.75" customHeight="1" x14ac:dyDescent="0.25">
      <c r="D22" s="33"/>
      <c r="E22" s="33"/>
      <c r="F22" s="81">
        <v>36544</v>
      </c>
      <c r="G22" s="103">
        <v>5.80875E-2</v>
      </c>
      <c r="H22" s="103">
        <v>6.0374999999999998E-2</v>
      </c>
      <c r="I22" s="103"/>
      <c r="K22" s="104"/>
      <c r="L22" s="104"/>
      <c r="M22" s="104"/>
      <c r="N22" s="103">
        <v>8.5000000000000006E-2</v>
      </c>
    </row>
    <row r="23" spans="4:14" ht="15.75" customHeight="1" x14ac:dyDescent="0.25">
      <c r="D23" s="33"/>
      <c r="E23" s="33"/>
      <c r="F23" s="81">
        <v>36545</v>
      </c>
      <c r="G23" s="103">
        <v>5.8099999999999999E-2</v>
      </c>
      <c r="H23" s="103">
        <v>6.0400000000000002E-2</v>
      </c>
      <c r="I23" s="103"/>
      <c r="K23" s="104"/>
      <c r="L23" s="104"/>
      <c r="M23" s="104"/>
      <c r="N23" s="103">
        <v>8.5000000000000006E-2</v>
      </c>
    </row>
    <row r="24" spans="4:14" ht="15.75" customHeight="1" x14ac:dyDescent="0.25">
      <c r="D24" s="33"/>
      <c r="E24" s="33"/>
      <c r="F24" s="81">
        <v>36546</v>
      </c>
      <c r="G24" s="103">
        <v>5.8137499999999995E-2</v>
      </c>
      <c r="H24" s="103">
        <v>6.0400000000000002E-2</v>
      </c>
      <c r="I24" s="103"/>
      <c r="K24" s="104"/>
      <c r="L24" s="104"/>
      <c r="M24" s="104"/>
      <c r="N24" s="103">
        <v>8.5000000000000006E-2</v>
      </c>
    </row>
    <row r="25" spans="4:14" ht="15.75" customHeight="1" x14ac:dyDescent="0.25">
      <c r="D25" s="33"/>
      <c r="E25" s="33"/>
      <c r="F25" s="81">
        <v>36549</v>
      </c>
      <c r="G25" s="103">
        <v>5.8187499999999996E-2</v>
      </c>
      <c r="H25" s="103">
        <v>6.0400000000000002E-2</v>
      </c>
      <c r="I25" s="103"/>
      <c r="K25" s="104"/>
      <c r="L25" s="104"/>
      <c r="M25" s="104"/>
      <c r="N25" s="103">
        <v>8.5000000000000006E-2</v>
      </c>
    </row>
    <row r="26" spans="4:14" ht="15.75" customHeight="1" x14ac:dyDescent="0.25">
      <c r="D26" s="33"/>
      <c r="E26" s="33"/>
      <c r="F26" s="81">
        <v>36550</v>
      </c>
      <c r="G26" s="103">
        <v>5.8200000000000002E-2</v>
      </c>
      <c r="H26" s="103">
        <v>6.0400000000000002E-2</v>
      </c>
      <c r="I26" s="103"/>
      <c r="J26" s="103"/>
      <c r="K26" s="104"/>
      <c r="L26" s="104"/>
      <c r="M26" s="104"/>
      <c r="N26" s="103">
        <v>8.5000000000000006E-2</v>
      </c>
    </row>
    <row r="27" spans="4:14" ht="15.75" customHeight="1" x14ac:dyDescent="0.25">
      <c r="D27" s="33"/>
      <c r="E27" s="33"/>
      <c r="F27" s="81">
        <v>36551</v>
      </c>
      <c r="G27" s="103">
        <v>5.82125E-2</v>
      </c>
      <c r="H27" s="103">
        <v>6.0400000000000002E-2</v>
      </c>
      <c r="I27" s="103"/>
      <c r="J27" s="103"/>
      <c r="K27" s="104"/>
      <c r="L27" s="104"/>
      <c r="M27" s="104"/>
      <c r="N27" s="103">
        <v>8.5000000000000006E-2</v>
      </c>
    </row>
    <row r="28" spans="4:14" ht="15.75" customHeight="1" x14ac:dyDescent="0.25">
      <c r="D28" s="33"/>
      <c r="E28" s="33"/>
      <c r="F28" s="81">
        <v>36552</v>
      </c>
      <c r="G28" s="103">
        <v>5.8299999999999998E-2</v>
      </c>
      <c r="H28" s="103">
        <v>6.0400000000000002E-2</v>
      </c>
      <c r="I28" s="103"/>
      <c r="J28" s="103"/>
      <c r="K28" s="104"/>
      <c r="L28" s="104"/>
      <c r="M28" s="104"/>
      <c r="N28" s="103">
        <v>8.5000000000000006E-2</v>
      </c>
    </row>
    <row r="29" spans="4:14" ht="15.75" customHeight="1" x14ac:dyDescent="0.25">
      <c r="D29" s="33"/>
      <c r="E29" s="33"/>
      <c r="F29" s="81">
        <v>36553</v>
      </c>
      <c r="G29" s="103">
        <v>5.8562500000000003E-2</v>
      </c>
      <c r="H29" s="103">
        <v>6.04875E-2</v>
      </c>
      <c r="I29" s="103"/>
      <c r="J29" s="103"/>
      <c r="K29" s="104"/>
      <c r="L29" s="104"/>
      <c r="M29" s="104"/>
      <c r="N29" s="103">
        <v>8.5000000000000006E-2</v>
      </c>
    </row>
    <row r="30" spans="4:14" ht="15.75" customHeight="1" x14ac:dyDescent="0.25">
      <c r="D30" s="33"/>
      <c r="E30" s="33"/>
      <c r="F30" s="81">
        <v>36556</v>
      </c>
      <c r="G30" s="103">
        <v>5.885E-2</v>
      </c>
      <c r="H30" s="103">
        <v>6.0774999999999996E-2</v>
      </c>
      <c r="I30" s="103"/>
      <c r="J30" s="103"/>
      <c r="K30" s="104"/>
      <c r="L30" s="104"/>
      <c r="M30" s="104"/>
      <c r="N30" s="103">
        <v>8.5000000000000006E-2</v>
      </c>
    </row>
    <row r="31" spans="4:14" ht="15.75" customHeight="1" x14ac:dyDescent="0.25">
      <c r="D31" s="33"/>
      <c r="E31" s="33"/>
      <c r="F31" s="81">
        <v>36557</v>
      </c>
      <c r="G31" s="103">
        <v>5.9050000000000005E-2</v>
      </c>
      <c r="H31" s="103">
        <v>6.0912499999999994E-2</v>
      </c>
      <c r="I31" s="103"/>
      <c r="J31" s="103"/>
      <c r="K31" s="104"/>
      <c r="L31" s="104"/>
      <c r="M31" s="104"/>
      <c r="N31" s="103">
        <v>8.5000000000000006E-2</v>
      </c>
    </row>
    <row r="32" spans="4:14" ht="15.75" customHeight="1" x14ac:dyDescent="0.25">
      <c r="D32" s="33"/>
      <c r="E32" s="33"/>
      <c r="F32" s="81">
        <v>36558</v>
      </c>
      <c r="G32" s="103">
        <v>5.9237499999999998E-2</v>
      </c>
      <c r="H32" s="103">
        <v>6.0999999999999999E-2</v>
      </c>
      <c r="I32" s="103"/>
      <c r="J32" s="103"/>
      <c r="K32" s="104"/>
      <c r="L32" s="104"/>
      <c r="M32" s="104"/>
      <c r="N32" s="103">
        <v>8.5000000000000006E-2</v>
      </c>
    </row>
    <row r="33" spans="4:14" ht="15.75" customHeight="1" x14ac:dyDescent="0.25">
      <c r="D33" s="33"/>
      <c r="E33" s="33"/>
      <c r="F33" s="81">
        <v>36559</v>
      </c>
      <c r="G33" s="103">
        <v>5.8962500000000001E-2</v>
      </c>
      <c r="H33" s="103">
        <v>6.0975000000000001E-2</v>
      </c>
      <c r="I33" s="103"/>
      <c r="J33" s="103"/>
      <c r="K33" s="104"/>
      <c r="L33" s="104"/>
      <c r="M33" s="104"/>
      <c r="N33" s="103">
        <v>8.7499999999999994E-2</v>
      </c>
    </row>
    <row r="34" spans="4:14" ht="15.75" customHeight="1" x14ac:dyDescent="0.25">
      <c r="D34" s="33"/>
      <c r="E34" s="33"/>
      <c r="F34" s="81">
        <v>36560</v>
      </c>
      <c r="G34" s="103">
        <v>5.8899999999999994E-2</v>
      </c>
      <c r="H34" s="103">
        <v>6.0899999999999996E-2</v>
      </c>
      <c r="I34" s="103"/>
      <c r="J34" s="103"/>
      <c r="K34" s="104"/>
      <c r="L34" s="104"/>
      <c r="M34" s="104"/>
      <c r="N34" s="103">
        <v>8.7499999999999994E-2</v>
      </c>
    </row>
    <row r="35" spans="4:14" ht="15.75" customHeight="1" x14ac:dyDescent="0.25">
      <c r="D35" s="33"/>
      <c r="E35" s="33"/>
      <c r="F35" s="81">
        <v>36563</v>
      </c>
      <c r="G35" s="103">
        <v>5.8912500000000007E-2</v>
      </c>
      <c r="H35" s="103">
        <v>6.0999999999999999E-2</v>
      </c>
      <c r="I35" s="103"/>
      <c r="J35" s="103"/>
      <c r="K35" s="104"/>
      <c r="L35" s="104"/>
      <c r="M35" s="104"/>
      <c r="N35" s="103">
        <v>8.7499999999999994E-2</v>
      </c>
    </row>
    <row r="36" spans="4:14" ht="15.75" customHeight="1" x14ac:dyDescent="0.25">
      <c r="D36" s="33"/>
      <c r="E36" s="33"/>
      <c r="F36" s="81">
        <v>36564</v>
      </c>
      <c r="G36" s="103">
        <v>5.8899999999999994E-2</v>
      </c>
      <c r="H36" s="103">
        <v>6.0999999999999999E-2</v>
      </c>
      <c r="I36" s="103"/>
      <c r="J36" s="103"/>
      <c r="K36" s="104"/>
      <c r="L36" s="104"/>
      <c r="M36" s="104"/>
      <c r="N36" s="103">
        <v>8.7499999999999994E-2</v>
      </c>
    </row>
    <row r="37" spans="4:14" ht="15.75" customHeight="1" x14ac:dyDescent="0.25">
      <c r="D37" s="33"/>
      <c r="E37" s="33"/>
      <c r="F37" s="81">
        <v>36565</v>
      </c>
      <c r="G37" s="103">
        <v>5.8899999999999994E-2</v>
      </c>
      <c r="H37" s="103">
        <v>6.0999999999999999E-2</v>
      </c>
      <c r="I37" s="103"/>
      <c r="J37" s="103"/>
      <c r="K37" s="104"/>
      <c r="L37" s="104"/>
      <c r="M37" s="104"/>
      <c r="N37" s="103">
        <v>8.7499999999999994E-2</v>
      </c>
    </row>
    <row r="38" spans="4:14" ht="15.75" customHeight="1" x14ac:dyDescent="0.25">
      <c r="D38" s="33"/>
      <c r="E38" s="33"/>
      <c r="F38" s="81">
        <v>36566</v>
      </c>
      <c r="G38" s="103">
        <v>5.8887500000000002E-2</v>
      </c>
      <c r="H38" s="103">
        <v>6.09875E-2</v>
      </c>
      <c r="I38" s="103"/>
      <c r="J38" s="103"/>
      <c r="K38" s="104"/>
      <c r="L38" s="104"/>
      <c r="M38" s="104"/>
      <c r="N38" s="103">
        <v>8.7499999999999994E-2</v>
      </c>
    </row>
    <row r="39" spans="4:14" ht="15.75" customHeight="1" x14ac:dyDescent="0.25">
      <c r="D39" s="33"/>
      <c r="E39" s="33"/>
      <c r="F39" s="81">
        <v>36567</v>
      </c>
      <c r="G39" s="103">
        <v>5.885E-2</v>
      </c>
      <c r="H39" s="103">
        <v>6.0962500000000003E-2</v>
      </c>
      <c r="I39" s="103"/>
      <c r="J39" s="103"/>
      <c r="K39" s="104"/>
      <c r="L39" s="104"/>
      <c r="M39" s="104"/>
      <c r="N39" s="103">
        <v>8.7499999999999994E-2</v>
      </c>
    </row>
    <row r="40" spans="4:14" ht="15.75" customHeight="1" x14ac:dyDescent="0.25">
      <c r="D40" s="33"/>
      <c r="E40" s="33"/>
      <c r="F40" s="81">
        <v>36570</v>
      </c>
      <c r="G40" s="103">
        <v>5.8799999999999998E-2</v>
      </c>
      <c r="H40" s="103">
        <v>6.0899999999999996E-2</v>
      </c>
      <c r="I40" s="103"/>
      <c r="J40" s="103"/>
      <c r="K40" s="104"/>
      <c r="L40" s="104"/>
      <c r="M40" s="104"/>
      <c r="N40" s="103">
        <v>8.7499999999999994E-2</v>
      </c>
    </row>
    <row r="41" spans="4:14" ht="15.75" customHeight="1" x14ac:dyDescent="0.25">
      <c r="D41" s="33"/>
      <c r="E41" s="33"/>
      <c r="F41" s="81">
        <v>36571</v>
      </c>
      <c r="G41" s="103">
        <v>5.8799999999999998E-2</v>
      </c>
      <c r="H41" s="103">
        <v>6.0899999999999996E-2</v>
      </c>
      <c r="I41" s="103"/>
      <c r="J41" s="103"/>
      <c r="K41" s="104"/>
      <c r="L41" s="104"/>
      <c r="M41" s="104"/>
      <c r="N41" s="103">
        <v>8.7499999999999994E-2</v>
      </c>
    </row>
    <row r="42" spans="4:14" ht="15.75" customHeight="1" x14ac:dyDescent="0.25">
      <c r="D42" s="33"/>
      <c r="E42" s="33"/>
      <c r="F42" s="81">
        <v>36572</v>
      </c>
      <c r="G42" s="103">
        <v>5.8799999999999998E-2</v>
      </c>
      <c r="H42" s="103">
        <v>6.0899999999999996E-2</v>
      </c>
      <c r="I42" s="103"/>
      <c r="J42" s="103"/>
      <c r="K42" s="104"/>
      <c r="L42" s="104"/>
      <c r="M42" s="104"/>
      <c r="N42" s="103">
        <v>8.7499999999999994E-2</v>
      </c>
    </row>
    <row r="43" spans="4:14" ht="15.75" customHeight="1" x14ac:dyDescent="0.25">
      <c r="D43" s="33"/>
      <c r="E43" s="33"/>
      <c r="F43" s="81">
        <v>36573</v>
      </c>
      <c r="G43" s="103">
        <v>5.8799999999999998E-2</v>
      </c>
      <c r="H43" s="103">
        <v>6.0899999999999996E-2</v>
      </c>
      <c r="I43" s="103"/>
      <c r="J43" s="103"/>
      <c r="K43" s="104"/>
      <c r="L43" s="104"/>
      <c r="M43" s="104"/>
      <c r="N43" s="103">
        <v>8.7499999999999994E-2</v>
      </c>
    </row>
    <row r="44" spans="4:14" ht="15.75" customHeight="1" x14ac:dyDescent="0.25">
      <c r="D44" s="33"/>
      <c r="E44" s="33"/>
      <c r="F44" s="81">
        <v>36574</v>
      </c>
      <c r="G44" s="103">
        <v>5.8799999999999998E-2</v>
      </c>
      <c r="H44" s="103">
        <v>6.1100000000000002E-2</v>
      </c>
      <c r="I44" s="103"/>
      <c r="J44" s="103"/>
      <c r="K44" s="104"/>
      <c r="L44" s="104"/>
      <c r="M44" s="104"/>
      <c r="N44" s="103">
        <v>8.7499999999999994E-2</v>
      </c>
    </row>
    <row r="45" spans="4:14" ht="15.75" customHeight="1" x14ac:dyDescent="0.25">
      <c r="D45" s="33"/>
      <c r="E45" s="33"/>
      <c r="F45" s="81">
        <v>36577</v>
      </c>
      <c r="G45" s="103">
        <v>5.8799999999999998E-2</v>
      </c>
      <c r="H45" s="103">
        <v>6.1100000000000002E-2</v>
      </c>
      <c r="I45" s="103"/>
      <c r="J45" s="103"/>
      <c r="K45" s="104"/>
      <c r="L45" s="104"/>
      <c r="M45" s="104"/>
      <c r="N45" s="103" t="s">
        <v>26</v>
      </c>
    </row>
    <row r="46" spans="4:14" ht="15.75" customHeight="1" x14ac:dyDescent="0.25">
      <c r="D46" s="33"/>
      <c r="E46" s="33"/>
      <c r="F46" s="81">
        <v>36578</v>
      </c>
      <c r="G46" s="103">
        <v>5.8799999999999998E-2</v>
      </c>
      <c r="H46" s="103">
        <v>6.1100000000000002E-2</v>
      </c>
      <c r="I46" s="103"/>
      <c r="J46" s="103"/>
      <c r="K46" s="104"/>
      <c r="L46" s="104"/>
      <c r="M46" s="104"/>
      <c r="N46" s="103">
        <v>8.7499999999999994E-2</v>
      </c>
    </row>
    <row r="47" spans="4:14" ht="15.75" customHeight="1" x14ac:dyDescent="0.25">
      <c r="D47" s="33"/>
      <c r="E47" s="33"/>
      <c r="F47" s="81">
        <v>36579</v>
      </c>
      <c r="G47" s="103">
        <v>5.8787499999999999E-2</v>
      </c>
      <c r="H47" s="103">
        <v>6.1100000000000002E-2</v>
      </c>
      <c r="I47" s="103"/>
      <c r="J47" s="103"/>
      <c r="K47" s="104"/>
      <c r="L47" s="104"/>
      <c r="M47" s="104"/>
      <c r="N47" s="103">
        <v>8.7499999999999994E-2</v>
      </c>
    </row>
    <row r="48" spans="4:14" ht="15.75" customHeight="1" x14ac:dyDescent="0.25">
      <c r="D48" s="33"/>
      <c r="E48" s="33"/>
      <c r="F48" s="81">
        <v>36580</v>
      </c>
      <c r="G48" s="103">
        <v>5.8775000000000001E-2</v>
      </c>
      <c r="H48" s="103">
        <v>6.1100000000000002E-2</v>
      </c>
      <c r="I48" s="103"/>
      <c r="J48" s="103"/>
      <c r="K48" s="104"/>
      <c r="L48" s="104"/>
      <c r="M48" s="104"/>
      <c r="N48" s="103">
        <v>8.7499999999999994E-2</v>
      </c>
    </row>
    <row r="49" spans="4:14" ht="15.75" customHeight="1" x14ac:dyDescent="0.25">
      <c r="D49" s="33"/>
      <c r="E49" s="33"/>
      <c r="F49" s="81">
        <v>36581</v>
      </c>
      <c r="G49" s="103">
        <v>5.8762499999999995E-2</v>
      </c>
      <c r="H49" s="103">
        <v>6.1012500000000004E-2</v>
      </c>
      <c r="I49" s="103"/>
      <c r="J49" s="103"/>
      <c r="K49" s="104"/>
      <c r="L49" s="104"/>
      <c r="M49" s="104"/>
      <c r="N49" s="103">
        <v>8.7499999999999994E-2</v>
      </c>
    </row>
    <row r="50" spans="4:14" ht="15.75" customHeight="1" x14ac:dyDescent="0.25">
      <c r="D50" s="33"/>
      <c r="E50" s="33"/>
      <c r="F50" s="81">
        <v>36584</v>
      </c>
      <c r="G50" s="103">
        <v>5.9124999999999997E-2</v>
      </c>
      <c r="H50" s="103">
        <v>6.1012500000000004E-2</v>
      </c>
      <c r="I50" s="103"/>
      <c r="J50" s="103"/>
      <c r="K50" s="104"/>
      <c r="L50" s="104"/>
      <c r="M50" s="104"/>
      <c r="N50" s="103">
        <v>8.7499999999999994E-2</v>
      </c>
    </row>
    <row r="51" spans="4:14" ht="15.75" customHeight="1" x14ac:dyDescent="0.25">
      <c r="D51" s="33"/>
      <c r="E51" s="33"/>
      <c r="F51" s="81">
        <v>36585</v>
      </c>
      <c r="G51" s="103">
        <v>5.9187500000000004E-2</v>
      </c>
      <c r="H51" s="103">
        <v>6.1087499999999996E-2</v>
      </c>
      <c r="I51" s="103"/>
      <c r="J51" s="103"/>
      <c r="K51" s="104"/>
      <c r="L51" s="104"/>
      <c r="M51" s="104"/>
      <c r="N51" s="103">
        <v>8.7499999999999994E-2</v>
      </c>
    </row>
    <row r="52" spans="4:14" ht="15.75" customHeight="1" x14ac:dyDescent="0.25">
      <c r="D52" s="33"/>
      <c r="E52" s="33"/>
      <c r="F52" s="81">
        <v>36586</v>
      </c>
      <c r="G52" s="103">
        <v>5.9262499999999996E-2</v>
      </c>
      <c r="H52" s="103">
        <v>6.1100000000000002E-2</v>
      </c>
      <c r="I52" s="103"/>
      <c r="J52" s="103"/>
      <c r="K52" s="104"/>
      <c r="L52" s="104"/>
      <c r="M52" s="104"/>
      <c r="N52" s="103">
        <v>8.7499999999999994E-2</v>
      </c>
    </row>
    <row r="53" spans="4:14" ht="15.75" customHeight="1" x14ac:dyDescent="0.25">
      <c r="D53" s="33"/>
      <c r="E53" s="33"/>
      <c r="F53" s="81">
        <v>36587</v>
      </c>
      <c r="G53" s="103">
        <v>5.9362500000000006E-2</v>
      </c>
      <c r="H53" s="103">
        <v>6.1187500000000006E-2</v>
      </c>
      <c r="I53" s="103"/>
      <c r="J53" s="103"/>
      <c r="K53" s="104"/>
      <c r="L53" s="104"/>
      <c r="M53" s="104"/>
      <c r="N53" s="103">
        <v>8.7499999999999994E-2</v>
      </c>
    </row>
    <row r="54" spans="4:14" ht="15.75" customHeight="1" x14ac:dyDescent="0.25">
      <c r="D54" s="33"/>
      <c r="E54" s="33"/>
      <c r="F54" s="81">
        <v>36588</v>
      </c>
      <c r="G54" s="103">
        <v>5.94125E-2</v>
      </c>
      <c r="H54" s="103">
        <v>6.1200000000000004E-2</v>
      </c>
      <c r="I54" s="103"/>
      <c r="J54" s="103"/>
      <c r="K54" s="104"/>
      <c r="L54" s="104"/>
      <c r="M54" s="104"/>
      <c r="N54" s="103">
        <v>8.7499999999999994E-2</v>
      </c>
    </row>
    <row r="55" spans="4:14" ht="15.75" customHeight="1" x14ac:dyDescent="0.25">
      <c r="D55" s="33"/>
      <c r="E55" s="33"/>
      <c r="F55" s="81">
        <v>36591</v>
      </c>
      <c r="G55" s="103">
        <v>5.9500000000000004E-2</v>
      </c>
      <c r="H55" s="103">
        <v>6.1200000000000004E-2</v>
      </c>
      <c r="I55" s="103"/>
      <c r="J55" s="103"/>
      <c r="K55" s="104"/>
      <c r="L55" s="104"/>
      <c r="M55" s="104"/>
      <c r="N55" s="103">
        <v>8.7499999999999994E-2</v>
      </c>
    </row>
    <row r="56" spans="4:14" ht="15.75" customHeight="1" x14ac:dyDescent="0.25">
      <c r="D56" s="33"/>
      <c r="E56" s="33"/>
      <c r="F56" s="81">
        <v>36592</v>
      </c>
      <c r="G56" s="103">
        <v>5.96E-2</v>
      </c>
      <c r="H56" s="103">
        <v>6.1268799999999998E-2</v>
      </c>
      <c r="I56" s="103"/>
      <c r="J56" s="103"/>
      <c r="K56" s="104"/>
      <c r="L56" s="104"/>
      <c r="M56" s="104"/>
      <c r="N56" s="103">
        <v>8.7499999999999994E-2</v>
      </c>
    </row>
    <row r="57" spans="4:14" ht="15.75" customHeight="1" x14ac:dyDescent="0.25">
      <c r="D57" s="33"/>
      <c r="E57" s="33"/>
      <c r="F57" s="81">
        <v>36593</v>
      </c>
      <c r="G57" s="103">
        <v>5.9699999999999996E-2</v>
      </c>
      <c r="H57" s="103">
        <v>6.13E-2</v>
      </c>
      <c r="I57" s="103"/>
      <c r="J57" s="103"/>
      <c r="K57" s="104"/>
      <c r="L57" s="104"/>
      <c r="M57" s="104"/>
      <c r="N57" s="103">
        <v>8.7499999999999994E-2</v>
      </c>
    </row>
    <row r="58" spans="4:14" ht="15.75" customHeight="1" x14ac:dyDescent="0.25">
      <c r="D58" s="33"/>
      <c r="E58" s="33"/>
      <c r="F58" s="81">
        <v>36594</v>
      </c>
      <c r="G58" s="103">
        <v>5.9887499999999996E-2</v>
      </c>
      <c r="H58" s="103">
        <v>6.1399999999999996E-2</v>
      </c>
      <c r="I58" s="103"/>
      <c r="J58" s="103"/>
      <c r="K58" s="104"/>
      <c r="L58" s="104"/>
      <c r="M58" s="104"/>
      <c r="N58" s="103">
        <v>8.7499999999999994E-2</v>
      </c>
    </row>
    <row r="59" spans="4:14" ht="15.75" customHeight="1" x14ac:dyDescent="0.25">
      <c r="D59" s="33"/>
      <c r="E59" s="33"/>
      <c r="F59" s="81">
        <v>36595</v>
      </c>
      <c r="G59" s="103">
        <v>5.9962500000000002E-2</v>
      </c>
      <c r="H59" s="103">
        <v>6.1437499999999999E-2</v>
      </c>
      <c r="I59" s="103"/>
      <c r="J59" s="103"/>
      <c r="K59" s="104"/>
      <c r="L59" s="104"/>
      <c r="M59" s="104"/>
      <c r="N59" s="103">
        <v>8.7499999999999994E-2</v>
      </c>
    </row>
    <row r="60" spans="4:14" ht="15.75" customHeight="1" x14ac:dyDescent="0.25">
      <c r="D60" s="33"/>
      <c r="E60" s="33"/>
      <c r="F60" s="81">
        <v>36598</v>
      </c>
      <c r="G60" s="103">
        <v>6.0037500000000001E-2</v>
      </c>
      <c r="H60" s="103">
        <v>6.1500000000000006E-2</v>
      </c>
      <c r="I60" s="103"/>
      <c r="J60" s="103"/>
      <c r="K60" s="104"/>
      <c r="L60" s="104"/>
      <c r="M60" s="104"/>
      <c r="N60" s="103">
        <v>8.7499999999999994E-2</v>
      </c>
    </row>
    <row r="61" spans="4:14" ht="15.75" customHeight="1" x14ac:dyDescent="0.25">
      <c r="D61" s="33"/>
      <c r="E61" s="33"/>
      <c r="F61" s="81">
        <v>36599</v>
      </c>
      <c r="G61" s="103">
        <v>6.0174999999999999E-2</v>
      </c>
      <c r="H61" s="103">
        <v>6.1600000000000002E-2</v>
      </c>
      <c r="I61" s="103"/>
      <c r="J61" s="103"/>
      <c r="K61" s="104"/>
      <c r="L61" s="104"/>
      <c r="M61" s="104"/>
      <c r="N61" s="103">
        <v>8.7499999999999994E-2</v>
      </c>
    </row>
    <row r="62" spans="4:14" ht="15.75" customHeight="1" x14ac:dyDescent="0.25">
      <c r="D62" s="33"/>
      <c r="E62" s="33"/>
      <c r="F62" s="81">
        <v>36600</v>
      </c>
      <c r="G62" s="103">
        <v>6.0350000000000001E-2</v>
      </c>
      <c r="H62" s="103">
        <v>6.1725000000000002E-2</v>
      </c>
      <c r="I62" s="103"/>
      <c r="J62" s="103"/>
      <c r="K62" s="104"/>
      <c r="L62" s="104"/>
      <c r="M62" s="104"/>
      <c r="N62" s="103">
        <v>8.7499999999999994E-2</v>
      </c>
    </row>
    <row r="63" spans="4:14" ht="15.75" customHeight="1" x14ac:dyDescent="0.25">
      <c r="D63" s="33"/>
      <c r="E63" s="33"/>
      <c r="F63" s="81">
        <v>36601</v>
      </c>
      <c r="G63" s="103">
        <v>6.0712500000000003E-2</v>
      </c>
      <c r="H63" s="103">
        <v>6.1912500000000002E-2</v>
      </c>
      <c r="I63" s="103"/>
      <c r="J63" s="103"/>
      <c r="K63" s="104"/>
      <c r="L63" s="104"/>
      <c r="M63" s="104"/>
      <c r="N63" s="103">
        <v>8.7499999999999994E-2</v>
      </c>
    </row>
    <row r="64" spans="4:14" ht="15.75" customHeight="1" x14ac:dyDescent="0.25">
      <c r="D64" s="33"/>
      <c r="E64" s="33"/>
      <c r="F64" s="81">
        <v>36602</v>
      </c>
      <c r="G64" s="103">
        <v>6.0962500000000003E-2</v>
      </c>
      <c r="H64" s="103">
        <v>6.2100000000000002E-2</v>
      </c>
      <c r="I64" s="103"/>
      <c r="J64" s="103"/>
      <c r="K64" s="104"/>
      <c r="L64" s="104"/>
      <c r="M64" s="104"/>
      <c r="N64" s="103">
        <v>8.7499999999999994E-2</v>
      </c>
    </row>
    <row r="65" spans="4:14" ht="15.75" customHeight="1" x14ac:dyDescent="0.25">
      <c r="D65" s="33"/>
      <c r="E65" s="33"/>
      <c r="F65" s="81">
        <v>36605</v>
      </c>
      <c r="G65" s="103">
        <v>6.1124999999999999E-2</v>
      </c>
      <c r="H65" s="103">
        <v>6.2287499999999996E-2</v>
      </c>
      <c r="I65" s="103"/>
      <c r="J65" s="103"/>
      <c r="K65" s="104"/>
      <c r="L65" s="104"/>
      <c r="M65" s="104"/>
      <c r="N65" s="103">
        <v>8.7499999999999994E-2</v>
      </c>
    </row>
    <row r="66" spans="4:14" ht="15.75" customHeight="1" x14ac:dyDescent="0.25">
      <c r="D66" s="33"/>
      <c r="E66" s="33"/>
      <c r="F66" s="81">
        <v>36606</v>
      </c>
      <c r="G66" s="103">
        <v>6.1212499999999996E-2</v>
      </c>
      <c r="H66" s="103">
        <v>6.2412500000000003E-2</v>
      </c>
      <c r="I66" s="103"/>
      <c r="J66" s="103"/>
      <c r="K66" s="104"/>
      <c r="L66" s="104"/>
      <c r="M66" s="104"/>
      <c r="N66" s="103">
        <v>8.7499999999999994E-2</v>
      </c>
    </row>
    <row r="67" spans="4:14" ht="15.75" customHeight="1" x14ac:dyDescent="0.25">
      <c r="D67" s="33"/>
      <c r="E67" s="33"/>
      <c r="F67" s="81">
        <v>36607</v>
      </c>
      <c r="G67" s="103">
        <v>6.12375E-2</v>
      </c>
      <c r="H67" s="103">
        <v>6.2462499999999997E-2</v>
      </c>
      <c r="I67" s="103"/>
      <c r="J67" s="103"/>
      <c r="K67" s="104"/>
      <c r="L67" s="104"/>
      <c r="M67" s="104"/>
      <c r="N67" s="103">
        <v>0.09</v>
      </c>
    </row>
    <row r="68" spans="4:14" ht="15.75" customHeight="1" x14ac:dyDescent="0.25">
      <c r="D68" s="33"/>
      <c r="E68" s="33"/>
      <c r="F68" s="81">
        <v>36608</v>
      </c>
      <c r="G68" s="103">
        <v>6.1249999999999999E-2</v>
      </c>
      <c r="H68" s="103">
        <v>6.2474999999999996E-2</v>
      </c>
      <c r="I68" s="103"/>
      <c r="J68" s="103"/>
      <c r="K68" s="104"/>
      <c r="L68" s="104"/>
      <c r="M68" s="104"/>
      <c r="N68" s="103">
        <v>0.09</v>
      </c>
    </row>
    <row r="69" spans="4:14" ht="15.75" customHeight="1" x14ac:dyDescent="0.25">
      <c r="D69" s="33"/>
      <c r="E69" s="33"/>
      <c r="F69" s="81">
        <v>36609</v>
      </c>
      <c r="G69" s="103">
        <v>6.1287500000000002E-2</v>
      </c>
      <c r="H69" s="103">
        <v>6.2549999999999994E-2</v>
      </c>
      <c r="I69" s="103"/>
      <c r="J69" s="103"/>
      <c r="K69" s="104"/>
      <c r="L69" s="104"/>
      <c r="M69" s="104"/>
      <c r="N69" s="103">
        <v>0.09</v>
      </c>
    </row>
    <row r="70" spans="4:14" ht="15.75" customHeight="1" x14ac:dyDescent="0.25">
      <c r="D70" s="33"/>
      <c r="E70" s="33"/>
      <c r="F70" s="81">
        <v>36612</v>
      </c>
      <c r="G70" s="103">
        <v>6.1312499999999999E-2</v>
      </c>
      <c r="H70" s="103">
        <v>6.2800000000000009E-2</v>
      </c>
      <c r="I70" s="103"/>
      <c r="J70" s="103"/>
      <c r="K70" s="104"/>
      <c r="L70" s="104"/>
      <c r="M70" s="104"/>
      <c r="N70" s="103">
        <v>0.09</v>
      </c>
    </row>
    <row r="71" spans="4:14" ht="15.75" customHeight="1" x14ac:dyDescent="0.25">
      <c r="D71" s="33"/>
      <c r="E71" s="33"/>
      <c r="F71" s="81">
        <v>36613</v>
      </c>
      <c r="G71" s="103">
        <v>6.1325000000000005E-2</v>
      </c>
      <c r="H71" s="103">
        <v>6.2800000000000009E-2</v>
      </c>
      <c r="I71" s="103"/>
      <c r="J71" s="103"/>
      <c r="K71" s="104"/>
      <c r="L71" s="104"/>
      <c r="M71" s="104"/>
      <c r="N71" s="103">
        <v>0.09</v>
      </c>
    </row>
    <row r="72" spans="4:14" ht="15.75" customHeight="1" x14ac:dyDescent="0.25">
      <c r="D72" s="33"/>
      <c r="E72" s="33"/>
      <c r="F72" s="81">
        <v>36614</v>
      </c>
      <c r="G72" s="103">
        <v>6.1325000000000005E-2</v>
      </c>
      <c r="H72" s="103">
        <v>6.2800000000000009E-2</v>
      </c>
      <c r="I72" s="103"/>
      <c r="J72" s="103"/>
      <c r="K72" s="104"/>
      <c r="L72" s="104"/>
      <c r="M72" s="104"/>
      <c r="N72" s="103">
        <v>0.09</v>
      </c>
    </row>
    <row r="73" spans="4:14" ht="15.75" customHeight="1" x14ac:dyDescent="0.25">
      <c r="D73" s="33"/>
      <c r="E73" s="33"/>
      <c r="F73" s="81">
        <v>36615</v>
      </c>
      <c r="G73" s="103">
        <v>6.1325000000000005E-2</v>
      </c>
      <c r="H73" s="103">
        <v>6.2899999999999998E-2</v>
      </c>
      <c r="I73" s="103"/>
      <c r="J73" s="103"/>
      <c r="K73" s="104"/>
      <c r="L73" s="104"/>
      <c r="M73" s="104"/>
      <c r="N73" s="103">
        <v>0.09</v>
      </c>
    </row>
    <row r="74" spans="4:14" ht="15.75" customHeight="1" x14ac:dyDescent="0.25">
      <c r="D74" s="33"/>
      <c r="E74" s="33"/>
      <c r="F74" s="81">
        <v>36616</v>
      </c>
      <c r="G74" s="103">
        <v>6.1325000000000005E-2</v>
      </c>
      <c r="H74" s="103">
        <v>6.2899999999999998E-2</v>
      </c>
      <c r="I74" s="103"/>
      <c r="J74" s="103"/>
      <c r="K74" s="104"/>
      <c r="L74" s="104"/>
      <c r="M74" s="104"/>
      <c r="N74" s="103">
        <v>0.09</v>
      </c>
    </row>
    <row r="75" spans="4:14" ht="15.75" customHeight="1" x14ac:dyDescent="0.25">
      <c r="D75" s="33"/>
      <c r="E75" s="33"/>
      <c r="F75" s="81">
        <v>36619</v>
      </c>
      <c r="G75" s="103">
        <v>6.1312499999999999E-2</v>
      </c>
      <c r="H75" s="103">
        <v>6.2899999999999998E-2</v>
      </c>
      <c r="I75" s="103"/>
      <c r="J75" s="103"/>
      <c r="K75" s="104"/>
      <c r="L75" s="104"/>
      <c r="M75" s="104"/>
      <c r="N75" s="103">
        <v>0.09</v>
      </c>
    </row>
    <row r="76" spans="4:14" ht="15.75" customHeight="1" x14ac:dyDescent="0.25">
      <c r="D76" s="33"/>
      <c r="E76" s="33"/>
      <c r="F76" s="81">
        <v>36620</v>
      </c>
      <c r="G76" s="103">
        <v>6.1325000000000005E-2</v>
      </c>
      <c r="H76" s="103">
        <v>6.2899999999999998E-2</v>
      </c>
      <c r="I76" s="103"/>
      <c r="J76" s="103"/>
      <c r="K76" s="104"/>
      <c r="L76" s="104"/>
      <c r="M76" s="104"/>
      <c r="N76" s="103">
        <v>0.09</v>
      </c>
    </row>
    <row r="77" spans="4:14" ht="15.75" customHeight="1" x14ac:dyDescent="0.25">
      <c r="D77" s="33"/>
      <c r="E77" s="33"/>
      <c r="F77" s="81">
        <v>36621</v>
      </c>
      <c r="G77" s="103">
        <v>6.1287500000000002E-2</v>
      </c>
      <c r="H77" s="103">
        <v>6.2712500000000004E-2</v>
      </c>
      <c r="I77" s="103"/>
      <c r="J77" s="103"/>
      <c r="K77" s="104"/>
      <c r="L77" s="104"/>
      <c r="M77" s="104"/>
      <c r="N77" s="103">
        <v>0.09</v>
      </c>
    </row>
    <row r="78" spans="4:14" ht="15.75" customHeight="1" x14ac:dyDescent="0.25">
      <c r="D78" s="33"/>
      <c r="E78" s="33"/>
      <c r="F78" s="81">
        <v>36622</v>
      </c>
      <c r="G78" s="103">
        <v>6.13E-2</v>
      </c>
      <c r="H78" s="103">
        <v>6.2712500000000004E-2</v>
      </c>
      <c r="I78" s="103"/>
      <c r="J78" s="103"/>
      <c r="K78" s="104"/>
      <c r="L78" s="104"/>
      <c r="M78" s="104"/>
      <c r="N78" s="103">
        <v>0.09</v>
      </c>
    </row>
    <row r="79" spans="4:14" ht="15.75" customHeight="1" x14ac:dyDescent="0.25">
      <c r="D79" s="33"/>
      <c r="E79" s="33"/>
      <c r="F79" s="81">
        <v>36623</v>
      </c>
      <c r="G79" s="103">
        <v>6.13E-2</v>
      </c>
      <c r="H79" s="103">
        <v>6.2800000000000009E-2</v>
      </c>
      <c r="I79" s="103"/>
      <c r="J79" s="103"/>
      <c r="K79" s="104"/>
      <c r="L79" s="104"/>
      <c r="M79" s="104"/>
      <c r="N79" s="103">
        <v>0.09</v>
      </c>
    </row>
    <row r="80" spans="4:14" ht="15.75" customHeight="1" x14ac:dyDescent="0.25">
      <c r="D80" s="33"/>
      <c r="E80" s="33"/>
      <c r="F80" s="81">
        <v>36626</v>
      </c>
      <c r="G80" s="103">
        <v>6.13E-2</v>
      </c>
      <c r="H80" s="103">
        <v>6.2800000000000009E-2</v>
      </c>
      <c r="I80" s="103"/>
      <c r="J80" s="103"/>
      <c r="K80" s="104"/>
      <c r="L80" s="104"/>
      <c r="M80" s="104"/>
      <c r="N80" s="103">
        <v>0.09</v>
      </c>
    </row>
    <row r="81" spans="4:14" ht="15.75" customHeight="1" x14ac:dyDescent="0.25">
      <c r="D81" s="33"/>
      <c r="E81" s="33"/>
      <c r="F81" s="81">
        <v>36627</v>
      </c>
      <c r="G81" s="103">
        <v>6.13E-2</v>
      </c>
      <c r="H81" s="103">
        <v>6.2800000000000009E-2</v>
      </c>
      <c r="I81" s="103"/>
      <c r="J81" s="103"/>
      <c r="K81" s="104"/>
      <c r="L81" s="104"/>
      <c r="M81" s="104"/>
      <c r="N81" s="103">
        <v>0.09</v>
      </c>
    </row>
    <row r="82" spans="4:14" ht="15.75" customHeight="1" x14ac:dyDescent="0.25">
      <c r="D82" s="33"/>
      <c r="E82" s="33"/>
      <c r="F82" s="81">
        <v>36628</v>
      </c>
      <c r="G82" s="103">
        <v>6.13E-2</v>
      </c>
      <c r="H82" s="103">
        <v>6.2837500000000004E-2</v>
      </c>
      <c r="I82" s="103"/>
      <c r="J82" s="103"/>
      <c r="K82" s="104"/>
      <c r="L82" s="104"/>
      <c r="M82" s="104"/>
      <c r="N82" s="103">
        <v>0.09</v>
      </c>
    </row>
    <row r="83" spans="4:14" ht="15.75" customHeight="1" x14ac:dyDescent="0.25">
      <c r="D83" s="33"/>
      <c r="E83" s="33"/>
      <c r="F83" s="81">
        <v>36629</v>
      </c>
      <c r="G83" s="103">
        <v>6.13E-2</v>
      </c>
      <c r="H83" s="103">
        <v>6.2812499999999993E-2</v>
      </c>
      <c r="I83" s="103"/>
      <c r="J83" s="103"/>
      <c r="K83" s="104"/>
      <c r="L83" s="104"/>
      <c r="M83" s="104"/>
      <c r="N83" s="103">
        <v>0.09</v>
      </c>
    </row>
    <row r="84" spans="4:14" ht="15.75" customHeight="1" x14ac:dyDescent="0.25">
      <c r="D84" s="33"/>
      <c r="E84" s="33"/>
      <c r="F84" s="81">
        <v>36630</v>
      </c>
      <c r="G84" s="103">
        <v>6.13E-2</v>
      </c>
      <c r="H84" s="103">
        <v>6.2812499999999993E-2</v>
      </c>
      <c r="I84" s="103"/>
      <c r="J84" s="103"/>
      <c r="K84" s="104"/>
      <c r="L84" s="104"/>
      <c r="M84" s="104"/>
      <c r="N84" s="103">
        <v>0.09</v>
      </c>
    </row>
    <row r="85" spans="4:14" ht="15.75" customHeight="1" x14ac:dyDescent="0.25">
      <c r="D85" s="33"/>
      <c r="E85" s="33"/>
      <c r="F85" s="81">
        <v>36633</v>
      </c>
      <c r="G85" s="103">
        <v>6.13E-2</v>
      </c>
      <c r="H85" s="103">
        <v>6.2824999999999992E-2</v>
      </c>
      <c r="I85" s="103"/>
      <c r="J85" s="103"/>
      <c r="K85" s="104"/>
      <c r="L85" s="104"/>
      <c r="M85" s="104"/>
      <c r="N85" s="103">
        <v>0.09</v>
      </c>
    </row>
    <row r="86" spans="4:14" ht="15.75" customHeight="1" x14ac:dyDescent="0.25">
      <c r="D86" s="33"/>
      <c r="E86" s="33"/>
      <c r="F86" s="81">
        <v>36634</v>
      </c>
      <c r="G86" s="103">
        <v>6.13E-2</v>
      </c>
      <c r="H86" s="103">
        <v>6.2925000000000009E-2</v>
      </c>
      <c r="I86" s="103"/>
      <c r="J86" s="103"/>
      <c r="K86" s="104"/>
      <c r="L86" s="104"/>
      <c r="M86" s="104"/>
      <c r="N86" s="103">
        <v>0.09</v>
      </c>
    </row>
    <row r="87" spans="4:14" ht="15.75" customHeight="1" x14ac:dyDescent="0.25">
      <c r="D87" s="33"/>
      <c r="E87" s="33"/>
      <c r="F87" s="81">
        <v>36635</v>
      </c>
      <c r="G87" s="103">
        <v>6.1449999999999998E-2</v>
      </c>
      <c r="H87" s="103">
        <v>6.3099999999999989E-2</v>
      </c>
      <c r="I87" s="103"/>
      <c r="J87" s="103"/>
      <c r="K87" s="104"/>
      <c r="L87" s="104"/>
      <c r="M87" s="104"/>
      <c r="N87" s="103">
        <v>0.09</v>
      </c>
    </row>
    <row r="88" spans="4:14" ht="15.75" customHeight="1" x14ac:dyDescent="0.25">
      <c r="D88" s="33"/>
      <c r="E88" s="33"/>
      <c r="F88" s="81">
        <v>36636</v>
      </c>
      <c r="G88" s="103">
        <v>6.1500000000000006E-2</v>
      </c>
      <c r="H88" s="103">
        <v>6.3181299999999996E-2</v>
      </c>
      <c r="I88" s="103"/>
      <c r="J88" s="103"/>
      <c r="K88" s="104"/>
      <c r="L88" s="104"/>
      <c r="M88" s="104"/>
      <c r="N88" s="103">
        <v>0.09</v>
      </c>
    </row>
    <row r="89" spans="4:14" ht="15.75" customHeight="1" x14ac:dyDescent="0.25">
      <c r="D89" s="33"/>
      <c r="E89" s="33"/>
      <c r="F89" s="81">
        <v>36637</v>
      </c>
      <c r="G89" s="103" t="s">
        <v>26</v>
      </c>
      <c r="H89" s="103" t="s">
        <v>26</v>
      </c>
      <c r="I89" s="103"/>
      <c r="J89" s="103"/>
      <c r="K89" s="104"/>
      <c r="L89" s="104"/>
      <c r="M89" s="104"/>
      <c r="N89" s="103" t="s">
        <v>26</v>
      </c>
    </row>
    <row r="90" spans="4:14" ht="15.75" customHeight="1" x14ac:dyDescent="0.25">
      <c r="D90" s="33"/>
      <c r="E90" s="33"/>
      <c r="F90" s="81">
        <v>36640</v>
      </c>
      <c r="G90" s="103" t="s">
        <v>26</v>
      </c>
      <c r="H90" s="103" t="s">
        <v>26</v>
      </c>
      <c r="I90" s="103"/>
      <c r="J90" s="103"/>
      <c r="K90" s="104"/>
      <c r="L90" s="104"/>
      <c r="M90" s="104"/>
      <c r="N90" s="103">
        <v>0.09</v>
      </c>
    </row>
    <row r="91" spans="4:14" ht="15.75" customHeight="1" x14ac:dyDescent="0.25">
      <c r="D91" s="33"/>
      <c r="E91" s="33"/>
      <c r="F91" s="81">
        <v>36641</v>
      </c>
      <c r="G91" s="103">
        <v>6.1637500000000005E-2</v>
      </c>
      <c r="H91" s="103">
        <v>6.3337500000000005E-2</v>
      </c>
      <c r="I91" s="103"/>
      <c r="J91" s="103"/>
      <c r="K91" s="104"/>
      <c r="L91" s="104"/>
      <c r="M91" s="104"/>
      <c r="N91" s="103">
        <v>0.09</v>
      </c>
    </row>
    <row r="92" spans="4:14" ht="15.75" customHeight="1" x14ac:dyDescent="0.25">
      <c r="D92" s="33"/>
      <c r="E92" s="33"/>
      <c r="F92" s="81">
        <v>36642</v>
      </c>
      <c r="G92" s="103">
        <v>6.1824999999999998E-2</v>
      </c>
      <c r="H92" s="103">
        <v>6.3750000000000001E-2</v>
      </c>
      <c r="I92" s="103"/>
      <c r="J92" s="103"/>
      <c r="K92" s="104"/>
      <c r="L92" s="104"/>
      <c r="M92" s="104"/>
      <c r="N92" s="103">
        <v>0.09</v>
      </c>
    </row>
    <row r="93" spans="4:14" ht="15.75" customHeight="1" x14ac:dyDescent="0.25">
      <c r="D93" s="33"/>
      <c r="E93" s="33"/>
      <c r="F93" s="81">
        <v>36643</v>
      </c>
      <c r="G93" s="103">
        <v>6.1974999999999995E-2</v>
      </c>
      <c r="H93" s="103">
        <v>6.3912499999999997E-2</v>
      </c>
      <c r="I93" s="103"/>
      <c r="J93" s="103"/>
      <c r="K93" s="104"/>
      <c r="L93" s="104"/>
      <c r="M93" s="104"/>
      <c r="N93" s="103">
        <v>0.09</v>
      </c>
    </row>
    <row r="94" spans="4:14" ht="15.75" customHeight="1" x14ac:dyDescent="0.25">
      <c r="D94" s="33"/>
      <c r="E94" s="33"/>
      <c r="F94" s="81">
        <v>36644</v>
      </c>
      <c r="G94" s="103">
        <v>6.2912499999999996E-2</v>
      </c>
      <c r="H94" s="103">
        <v>6.5024999999999999E-2</v>
      </c>
      <c r="I94" s="103"/>
      <c r="J94" s="103"/>
      <c r="K94" s="104"/>
      <c r="L94" s="104"/>
      <c r="M94" s="104"/>
      <c r="N94" s="103">
        <v>0.09</v>
      </c>
    </row>
    <row r="95" spans="4:14" ht="15.75" customHeight="1" x14ac:dyDescent="0.25">
      <c r="D95" s="33"/>
      <c r="E95" s="33"/>
      <c r="F95" s="81">
        <v>36647</v>
      </c>
      <c r="G95" s="103" t="s">
        <v>26</v>
      </c>
      <c r="H95" s="103" t="s">
        <v>26</v>
      </c>
      <c r="I95" s="103"/>
      <c r="J95" s="103"/>
      <c r="K95" s="104"/>
      <c r="L95" s="104"/>
      <c r="M95" s="104"/>
      <c r="N95" s="103">
        <v>0.09</v>
      </c>
    </row>
    <row r="96" spans="4:14" ht="15.75" customHeight="1" x14ac:dyDescent="0.25">
      <c r="D96" s="33"/>
      <c r="E96" s="33"/>
      <c r="F96" s="81">
        <v>36648</v>
      </c>
      <c r="G96" s="103">
        <v>6.3550000000000009E-2</v>
      </c>
      <c r="H96" s="103">
        <v>6.5687499999999996E-2</v>
      </c>
      <c r="I96" s="103"/>
      <c r="J96" s="103"/>
      <c r="K96" s="104"/>
      <c r="L96" s="104"/>
      <c r="M96" s="104"/>
      <c r="N96" s="103">
        <v>0.09</v>
      </c>
    </row>
    <row r="97" spans="4:14" ht="15.75" customHeight="1" x14ac:dyDescent="0.25">
      <c r="D97" s="33"/>
      <c r="E97" s="33"/>
      <c r="F97" s="81">
        <v>36649</v>
      </c>
      <c r="G97" s="103">
        <v>6.3750000000000001E-2</v>
      </c>
      <c r="H97" s="103">
        <v>6.6000000000000003E-2</v>
      </c>
      <c r="I97" s="103"/>
      <c r="J97" s="103"/>
      <c r="K97" s="104"/>
      <c r="L97" s="104"/>
      <c r="M97" s="104"/>
      <c r="N97" s="103">
        <v>0.09</v>
      </c>
    </row>
    <row r="98" spans="4:14" ht="15.75" customHeight="1" x14ac:dyDescent="0.25">
      <c r="D98" s="33"/>
      <c r="E98" s="33"/>
      <c r="F98" s="81">
        <v>36650</v>
      </c>
      <c r="G98" s="103">
        <v>6.42625E-2</v>
      </c>
      <c r="H98" s="103">
        <v>6.6525000000000001E-2</v>
      </c>
      <c r="I98" s="103"/>
      <c r="J98" s="103"/>
      <c r="K98" s="104"/>
      <c r="L98" s="104"/>
      <c r="M98" s="104"/>
      <c r="N98" s="103">
        <v>0.09</v>
      </c>
    </row>
    <row r="99" spans="4:14" ht="15.75" customHeight="1" x14ac:dyDescent="0.25">
      <c r="D99" s="33"/>
      <c r="E99" s="33"/>
      <c r="F99" s="81">
        <v>36651</v>
      </c>
      <c r="G99" s="103">
        <v>6.4399999999999999E-2</v>
      </c>
      <c r="H99" s="103">
        <v>6.6699999999999995E-2</v>
      </c>
      <c r="I99" s="103"/>
      <c r="J99" s="103"/>
      <c r="K99" s="104"/>
      <c r="L99" s="104"/>
      <c r="M99" s="104"/>
      <c r="N99" s="103">
        <v>0.09</v>
      </c>
    </row>
    <row r="100" spans="4:14" ht="15.75" customHeight="1" x14ac:dyDescent="0.25">
      <c r="D100" s="33"/>
      <c r="E100" s="33"/>
      <c r="F100" s="81">
        <v>36654</v>
      </c>
      <c r="G100" s="103">
        <v>6.4612500000000003E-2</v>
      </c>
      <c r="H100" s="103">
        <v>6.7000000000000004E-2</v>
      </c>
      <c r="I100" s="103"/>
      <c r="J100" s="103"/>
      <c r="K100" s="104"/>
      <c r="L100" s="104"/>
      <c r="M100" s="104"/>
      <c r="N100" s="103">
        <v>0.09</v>
      </c>
    </row>
    <row r="101" spans="4:14" ht="15.75" customHeight="1" x14ac:dyDescent="0.25">
      <c r="D101" s="33"/>
      <c r="E101" s="33"/>
      <c r="F101" s="81">
        <v>36655</v>
      </c>
      <c r="G101" s="103">
        <v>6.4787499999999998E-2</v>
      </c>
      <c r="H101" s="103">
        <v>6.7187499999999997E-2</v>
      </c>
      <c r="I101" s="103"/>
      <c r="J101" s="103"/>
      <c r="K101" s="104"/>
      <c r="L101" s="104"/>
      <c r="M101" s="104"/>
      <c r="N101" s="103">
        <v>0.09</v>
      </c>
    </row>
    <row r="102" spans="4:14" ht="15.75" customHeight="1" x14ac:dyDescent="0.25">
      <c r="D102" s="33"/>
      <c r="E102" s="33"/>
      <c r="F102" s="81">
        <v>36656</v>
      </c>
      <c r="G102" s="103">
        <v>6.4950000000000008E-2</v>
      </c>
      <c r="H102" s="103">
        <v>6.7199999999999996E-2</v>
      </c>
      <c r="I102" s="103"/>
      <c r="J102" s="103"/>
      <c r="K102" s="104"/>
      <c r="L102" s="104"/>
      <c r="M102" s="104"/>
      <c r="N102" s="103">
        <v>0.09</v>
      </c>
    </row>
    <row r="103" spans="4:14" ht="15.75" customHeight="1" x14ac:dyDescent="0.25">
      <c r="D103" s="33"/>
      <c r="E103" s="33"/>
      <c r="F103" s="81">
        <v>36657</v>
      </c>
      <c r="G103" s="103">
        <v>6.5225000000000005E-2</v>
      </c>
      <c r="H103" s="103">
        <v>6.7199999999999996E-2</v>
      </c>
      <c r="I103" s="103"/>
      <c r="J103" s="103"/>
      <c r="K103" s="104"/>
      <c r="L103" s="104"/>
      <c r="M103" s="104"/>
      <c r="N103" s="103">
        <v>0.09</v>
      </c>
    </row>
    <row r="104" spans="4:14" ht="15.75" customHeight="1" x14ac:dyDescent="0.25">
      <c r="D104" s="33"/>
      <c r="E104" s="33"/>
      <c r="F104" s="81">
        <v>36658</v>
      </c>
      <c r="G104" s="103">
        <v>6.54E-2</v>
      </c>
      <c r="H104" s="103">
        <v>6.7337499999999995E-2</v>
      </c>
      <c r="I104" s="103"/>
      <c r="J104" s="103"/>
      <c r="K104" s="104"/>
      <c r="L104" s="104"/>
      <c r="M104" s="104"/>
      <c r="N104" s="103">
        <v>0.09</v>
      </c>
    </row>
    <row r="105" spans="4:14" ht="15.75" customHeight="1" x14ac:dyDescent="0.25">
      <c r="D105" s="33"/>
      <c r="E105" s="33"/>
      <c r="F105" s="81">
        <v>36661</v>
      </c>
      <c r="G105" s="103">
        <v>6.5700000000000008E-2</v>
      </c>
      <c r="H105" s="103">
        <v>6.7599999999999993E-2</v>
      </c>
      <c r="I105" s="103"/>
      <c r="J105" s="103"/>
      <c r="K105" s="104"/>
      <c r="L105" s="104"/>
      <c r="M105" s="104"/>
      <c r="N105" s="103">
        <v>0.09</v>
      </c>
    </row>
    <row r="106" spans="4:14" ht="15.75" customHeight="1" x14ac:dyDescent="0.25">
      <c r="D106" s="33"/>
      <c r="E106" s="33"/>
      <c r="F106" s="81">
        <v>36662</v>
      </c>
      <c r="G106" s="103">
        <v>6.5837500000000007E-2</v>
      </c>
      <c r="H106" s="103">
        <v>6.7612500000000006E-2</v>
      </c>
      <c r="I106" s="103"/>
      <c r="J106" s="103"/>
      <c r="K106" s="104"/>
      <c r="L106" s="104"/>
      <c r="M106" s="104"/>
      <c r="N106" s="103">
        <v>0.09</v>
      </c>
    </row>
    <row r="107" spans="4:14" ht="15.75" customHeight="1" x14ac:dyDescent="0.25">
      <c r="D107" s="33"/>
      <c r="E107" s="33"/>
      <c r="F107" s="81">
        <v>36663</v>
      </c>
      <c r="G107" s="103">
        <v>6.6074999999999995E-2</v>
      </c>
      <c r="H107" s="103">
        <v>6.8087499999999995E-2</v>
      </c>
      <c r="I107" s="103"/>
      <c r="J107" s="103"/>
      <c r="K107" s="104"/>
      <c r="L107" s="104"/>
      <c r="M107" s="104"/>
      <c r="N107" s="103">
        <v>9.5000000000000001E-2</v>
      </c>
    </row>
    <row r="108" spans="4:14" ht="15.75" customHeight="1" x14ac:dyDescent="0.25">
      <c r="D108" s="33"/>
      <c r="E108" s="33"/>
      <c r="F108" s="81">
        <v>36664</v>
      </c>
      <c r="G108" s="103">
        <v>6.6087499999999993E-2</v>
      </c>
      <c r="H108" s="103">
        <v>6.8187499999999998E-2</v>
      </c>
      <c r="I108" s="103"/>
      <c r="J108" s="103"/>
      <c r="K108" s="104"/>
      <c r="L108" s="104"/>
      <c r="M108" s="104"/>
      <c r="N108" s="103">
        <v>9.5000000000000001E-2</v>
      </c>
    </row>
    <row r="109" spans="4:14" ht="15.75" customHeight="1" x14ac:dyDescent="0.25">
      <c r="D109" s="33"/>
      <c r="E109" s="33"/>
      <c r="F109" s="81">
        <v>36665</v>
      </c>
      <c r="G109" s="103">
        <v>6.6100000000000006E-2</v>
      </c>
      <c r="H109" s="103">
        <v>6.8199999999999997E-2</v>
      </c>
      <c r="I109" s="103"/>
      <c r="J109" s="103"/>
      <c r="K109" s="104"/>
      <c r="L109" s="104"/>
      <c r="M109" s="104"/>
      <c r="N109" s="103">
        <v>9.5000000000000001E-2</v>
      </c>
    </row>
    <row r="110" spans="4:14" ht="15.75" customHeight="1" x14ac:dyDescent="0.25">
      <c r="D110" s="33"/>
      <c r="E110" s="33"/>
      <c r="F110" s="81">
        <v>36668</v>
      </c>
      <c r="G110" s="103">
        <v>6.6100000000000006E-2</v>
      </c>
      <c r="H110" s="103">
        <v>6.8199999999999997E-2</v>
      </c>
      <c r="I110" s="103"/>
      <c r="J110" s="103"/>
      <c r="K110" s="104"/>
      <c r="L110" s="104"/>
      <c r="M110" s="104"/>
      <c r="N110" s="103">
        <v>9.5000000000000001E-2</v>
      </c>
    </row>
    <row r="111" spans="4:14" ht="15.75" customHeight="1" x14ac:dyDescent="0.25">
      <c r="D111" s="33"/>
      <c r="E111" s="33"/>
      <c r="F111" s="81">
        <v>36669</v>
      </c>
      <c r="G111" s="103">
        <v>6.6100000000000006E-2</v>
      </c>
      <c r="H111" s="103">
        <v>6.8199999999999997E-2</v>
      </c>
      <c r="I111" s="103"/>
      <c r="J111" s="103"/>
      <c r="K111" s="104"/>
      <c r="L111" s="104"/>
      <c r="M111" s="104"/>
      <c r="N111" s="103">
        <v>9.5000000000000001E-2</v>
      </c>
    </row>
    <row r="112" spans="4:14" ht="15.75" customHeight="1" x14ac:dyDescent="0.25">
      <c r="D112" s="33"/>
      <c r="E112" s="33"/>
      <c r="F112" s="81">
        <v>36670</v>
      </c>
      <c r="G112" s="103">
        <v>6.6100000000000006E-2</v>
      </c>
      <c r="H112" s="103">
        <v>6.8199999999999997E-2</v>
      </c>
      <c r="I112" s="103"/>
      <c r="J112" s="103"/>
      <c r="K112" s="104"/>
      <c r="L112" s="104"/>
      <c r="M112" s="104"/>
      <c r="N112" s="103">
        <v>9.5000000000000001E-2</v>
      </c>
    </row>
    <row r="113" spans="4:14" ht="15.75" customHeight="1" x14ac:dyDescent="0.25">
      <c r="D113" s="33"/>
      <c r="E113" s="33"/>
      <c r="F113" s="81">
        <v>36671</v>
      </c>
      <c r="G113" s="103">
        <v>6.6112500000000005E-2</v>
      </c>
      <c r="H113" s="103">
        <v>6.8275000000000002E-2</v>
      </c>
      <c r="I113" s="103"/>
      <c r="J113" s="103"/>
      <c r="K113" s="104"/>
      <c r="L113" s="104"/>
      <c r="M113" s="104"/>
      <c r="N113" s="103">
        <v>9.5000000000000001E-2</v>
      </c>
    </row>
    <row r="114" spans="4:14" ht="15.75" customHeight="1" x14ac:dyDescent="0.25">
      <c r="D114" s="33"/>
      <c r="E114" s="33"/>
      <c r="F114" s="81">
        <v>36672</v>
      </c>
      <c r="G114" s="103">
        <v>6.615E-2</v>
      </c>
      <c r="H114" s="103">
        <v>6.8262500000000004E-2</v>
      </c>
      <c r="I114" s="103"/>
      <c r="J114" s="103"/>
      <c r="K114" s="104"/>
      <c r="L114" s="104"/>
      <c r="M114" s="104"/>
      <c r="N114" s="103">
        <v>9.5000000000000001E-2</v>
      </c>
    </row>
    <row r="115" spans="4:14" ht="15.75" customHeight="1" x14ac:dyDescent="0.25">
      <c r="D115" s="33"/>
      <c r="E115" s="33"/>
      <c r="F115" s="81">
        <v>36675</v>
      </c>
      <c r="G115" s="103" t="s">
        <v>26</v>
      </c>
      <c r="H115" s="103" t="s">
        <v>26</v>
      </c>
      <c r="I115" s="103"/>
      <c r="J115" s="103"/>
      <c r="K115" s="104"/>
      <c r="L115" s="104"/>
      <c r="M115" s="104"/>
      <c r="N115" s="103" t="s">
        <v>26</v>
      </c>
    </row>
    <row r="116" spans="4:14" ht="15.75" customHeight="1" x14ac:dyDescent="0.25">
      <c r="D116" s="33"/>
      <c r="E116" s="33"/>
      <c r="F116" s="81">
        <v>36676</v>
      </c>
      <c r="G116" s="103">
        <v>6.6412499999999999E-2</v>
      </c>
      <c r="H116" s="103">
        <v>6.8400000000000002E-2</v>
      </c>
      <c r="I116" s="103"/>
      <c r="J116" s="103"/>
      <c r="K116" s="104"/>
      <c r="L116" s="104"/>
      <c r="M116" s="104"/>
      <c r="N116" s="103">
        <v>9.5000000000000001E-2</v>
      </c>
    </row>
    <row r="117" spans="4:14" ht="15.75" customHeight="1" x14ac:dyDescent="0.25">
      <c r="D117" s="33"/>
      <c r="E117" s="33"/>
      <c r="F117" s="81">
        <v>36677</v>
      </c>
      <c r="G117" s="103">
        <v>6.6537499999999999E-2</v>
      </c>
      <c r="H117" s="103">
        <v>6.8624999999999992E-2</v>
      </c>
      <c r="I117" s="103"/>
      <c r="J117" s="103"/>
      <c r="K117" s="104"/>
      <c r="L117" s="104"/>
      <c r="M117" s="104"/>
      <c r="N117" s="103">
        <v>9.5000000000000001E-2</v>
      </c>
    </row>
    <row r="118" spans="4:14" ht="15.75" customHeight="1" x14ac:dyDescent="0.25">
      <c r="D118" s="33"/>
      <c r="E118" s="33"/>
      <c r="F118" s="81">
        <v>36678</v>
      </c>
      <c r="G118" s="103">
        <v>6.662499999999999E-2</v>
      </c>
      <c r="H118" s="103">
        <v>6.8687499999999999E-2</v>
      </c>
      <c r="I118" s="103"/>
      <c r="J118" s="103"/>
      <c r="K118" s="104"/>
      <c r="L118" s="104"/>
      <c r="M118" s="104"/>
      <c r="N118" s="103">
        <v>9.5000000000000001E-2</v>
      </c>
    </row>
    <row r="119" spans="4:14" ht="15.75" customHeight="1" x14ac:dyDescent="0.25">
      <c r="D119" s="33"/>
      <c r="E119" s="33"/>
      <c r="F119" s="81">
        <v>36679</v>
      </c>
      <c r="G119" s="103">
        <v>6.6562499999999997E-2</v>
      </c>
      <c r="H119" s="103">
        <v>6.8512500000000004E-2</v>
      </c>
      <c r="I119" s="103"/>
      <c r="J119" s="103"/>
      <c r="K119" s="104"/>
      <c r="L119" s="104"/>
      <c r="M119" s="104"/>
      <c r="N119" s="103">
        <v>9.5000000000000001E-2</v>
      </c>
    </row>
    <row r="120" spans="4:14" ht="15.75" customHeight="1" x14ac:dyDescent="0.25">
      <c r="D120" s="33"/>
      <c r="E120" s="33"/>
      <c r="F120" s="81">
        <v>36682</v>
      </c>
      <c r="G120" s="103">
        <v>6.6224999999999992E-2</v>
      </c>
      <c r="H120" s="103">
        <v>6.7924999999999999E-2</v>
      </c>
      <c r="I120" s="103"/>
      <c r="J120" s="103"/>
      <c r="K120" s="104"/>
      <c r="L120" s="104"/>
      <c r="M120" s="104"/>
      <c r="N120" s="103">
        <v>9.5000000000000001E-2</v>
      </c>
    </row>
    <row r="121" spans="4:14" ht="15.75" customHeight="1" x14ac:dyDescent="0.25">
      <c r="D121" s="33"/>
      <c r="E121" s="33"/>
      <c r="F121" s="81">
        <v>36683</v>
      </c>
      <c r="G121" s="103">
        <v>6.6262500000000002E-2</v>
      </c>
      <c r="H121" s="103">
        <v>6.7900000000000002E-2</v>
      </c>
      <c r="I121" s="103"/>
      <c r="J121" s="103"/>
      <c r="K121" s="104"/>
      <c r="L121" s="104"/>
      <c r="M121" s="104"/>
      <c r="N121" s="103">
        <v>9.5000000000000001E-2</v>
      </c>
    </row>
    <row r="122" spans="4:14" ht="15.75" customHeight="1" x14ac:dyDescent="0.25">
      <c r="D122" s="33"/>
      <c r="E122" s="33"/>
      <c r="F122" s="81">
        <v>36684</v>
      </c>
      <c r="G122" s="103">
        <v>6.6299999999999998E-2</v>
      </c>
      <c r="H122" s="103">
        <v>6.7975000000000008E-2</v>
      </c>
      <c r="I122" s="103"/>
      <c r="J122" s="103"/>
      <c r="K122" s="104"/>
      <c r="L122" s="104"/>
      <c r="M122" s="104"/>
      <c r="N122" s="103">
        <v>9.5000000000000001E-2</v>
      </c>
    </row>
    <row r="123" spans="4:14" ht="15.75" customHeight="1" x14ac:dyDescent="0.25">
      <c r="D123" s="33"/>
      <c r="E123" s="33"/>
      <c r="F123" s="81">
        <v>36685</v>
      </c>
      <c r="G123" s="103">
        <v>6.6349999999999992E-2</v>
      </c>
      <c r="H123" s="103">
        <v>6.8000000000000005E-2</v>
      </c>
      <c r="I123" s="103"/>
      <c r="J123" s="103"/>
      <c r="K123" s="104"/>
      <c r="L123" s="104"/>
      <c r="M123" s="104"/>
      <c r="N123" s="103">
        <v>9.5000000000000001E-2</v>
      </c>
    </row>
    <row r="124" spans="4:14" ht="15.75" customHeight="1" x14ac:dyDescent="0.25">
      <c r="D124" s="33"/>
      <c r="E124" s="33"/>
      <c r="F124" s="81">
        <v>36686</v>
      </c>
      <c r="G124" s="103">
        <v>6.6412499999999999E-2</v>
      </c>
      <c r="H124" s="103">
        <v>6.8099999999999994E-2</v>
      </c>
      <c r="I124" s="103"/>
      <c r="J124" s="103"/>
      <c r="K124" s="104"/>
      <c r="L124" s="104"/>
      <c r="M124" s="104"/>
      <c r="N124" s="103">
        <v>9.5000000000000001E-2</v>
      </c>
    </row>
    <row r="125" spans="4:14" ht="15.75" customHeight="1" x14ac:dyDescent="0.25">
      <c r="D125" s="33"/>
      <c r="E125" s="33"/>
      <c r="F125" s="81">
        <v>36689</v>
      </c>
      <c r="G125" s="103">
        <v>6.6487499999999991E-2</v>
      </c>
      <c r="H125" s="103">
        <v>6.8099999999999994E-2</v>
      </c>
      <c r="I125" s="103"/>
      <c r="J125" s="103"/>
      <c r="K125" s="104"/>
      <c r="L125" s="104"/>
      <c r="M125" s="104"/>
      <c r="N125" s="103">
        <v>9.5000000000000001E-2</v>
      </c>
    </row>
    <row r="126" spans="4:14" ht="15.75" customHeight="1" x14ac:dyDescent="0.25">
      <c r="D126" s="33"/>
      <c r="E126" s="33"/>
      <c r="F126" s="81">
        <v>36690</v>
      </c>
      <c r="G126" s="103">
        <v>6.6512500000000002E-2</v>
      </c>
      <c r="H126" s="103">
        <v>6.8099999999999994E-2</v>
      </c>
      <c r="I126" s="103"/>
      <c r="J126" s="103"/>
      <c r="K126" s="104"/>
      <c r="L126" s="104"/>
      <c r="M126" s="104"/>
      <c r="N126" s="103">
        <v>9.5000000000000001E-2</v>
      </c>
    </row>
    <row r="127" spans="4:14" ht="15.75" customHeight="1" x14ac:dyDescent="0.25">
      <c r="D127" s="33"/>
      <c r="E127" s="33"/>
      <c r="F127" s="81">
        <v>36691</v>
      </c>
      <c r="G127" s="103">
        <v>6.6500000000000004E-2</v>
      </c>
      <c r="H127" s="103">
        <v>6.7924999999999999E-2</v>
      </c>
      <c r="I127" s="103"/>
      <c r="J127" s="103"/>
      <c r="K127" s="104"/>
      <c r="L127" s="104"/>
      <c r="M127" s="104"/>
      <c r="N127" s="103">
        <v>9.5000000000000001E-2</v>
      </c>
    </row>
    <row r="128" spans="4:14" ht="15.75" customHeight="1" x14ac:dyDescent="0.25">
      <c r="D128" s="33"/>
      <c r="E128" s="33"/>
      <c r="F128" s="81">
        <v>36692</v>
      </c>
      <c r="G128" s="103">
        <v>6.6487499999999991E-2</v>
      </c>
      <c r="H128" s="103">
        <v>6.7775000000000002E-2</v>
      </c>
      <c r="I128" s="103"/>
      <c r="J128" s="103"/>
      <c r="K128" s="104"/>
      <c r="L128" s="104"/>
      <c r="M128" s="104"/>
      <c r="N128" s="103">
        <v>9.5000000000000001E-2</v>
      </c>
    </row>
    <row r="129" spans="4:14" ht="15.75" customHeight="1" x14ac:dyDescent="0.25">
      <c r="D129" s="33"/>
      <c r="E129" s="33"/>
      <c r="F129" s="81">
        <v>36693</v>
      </c>
      <c r="G129" s="103">
        <v>6.6512500000000002E-2</v>
      </c>
      <c r="H129" s="103">
        <v>6.7750000000000005E-2</v>
      </c>
      <c r="I129" s="103"/>
      <c r="J129" s="103"/>
      <c r="K129" s="104"/>
      <c r="L129" s="104"/>
      <c r="M129" s="104"/>
      <c r="N129" s="103">
        <v>9.5000000000000001E-2</v>
      </c>
    </row>
    <row r="130" spans="4:14" ht="15.75" customHeight="1" x14ac:dyDescent="0.25">
      <c r="D130" s="33"/>
      <c r="E130" s="33"/>
      <c r="F130" s="81">
        <v>36696</v>
      </c>
      <c r="G130" s="103">
        <v>6.6475000000000006E-2</v>
      </c>
      <c r="H130" s="103">
        <v>6.7618799999999993E-2</v>
      </c>
      <c r="I130" s="103"/>
      <c r="J130" s="103"/>
      <c r="K130" s="104"/>
      <c r="L130" s="104"/>
      <c r="M130" s="104"/>
      <c r="N130" s="103">
        <v>9.5000000000000001E-2</v>
      </c>
    </row>
    <row r="131" spans="4:14" ht="15.75" customHeight="1" x14ac:dyDescent="0.25">
      <c r="D131" s="33"/>
      <c r="E131" s="33"/>
      <c r="F131" s="81">
        <v>36697</v>
      </c>
      <c r="G131" s="103">
        <v>6.6500000000000004E-2</v>
      </c>
      <c r="H131" s="103">
        <v>6.7612500000000006E-2</v>
      </c>
      <c r="I131" s="103"/>
      <c r="J131" s="103"/>
      <c r="K131" s="104"/>
      <c r="L131" s="104"/>
      <c r="M131" s="104"/>
      <c r="N131" s="103">
        <v>9.5000000000000001E-2</v>
      </c>
    </row>
    <row r="132" spans="4:14" ht="15.75" customHeight="1" x14ac:dyDescent="0.25">
      <c r="D132" s="33"/>
      <c r="E132" s="33"/>
      <c r="F132" s="81">
        <v>36698</v>
      </c>
      <c r="G132" s="103">
        <v>6.6500000000000004E-2</v>
      </c>
      <c r="H132" s="103">
        <v>6.7650000000000002E-2</v>
      </c>
      <c r="I132" s="103"/>
      <c r="J132" s="103"/>
      <c r="K132" s="104"/>
      <c r="L132" s="104"/>
      <c r="M132" s="104"/>
      <c r="N132" s="103">
        <v>9.5000000000000001E-2</v>
      </c>
    </row>
    <row r="133" spans="4:14" ht="15.75" customHeight="1" x14ac:dyDescent="0.25">
      <c r="D133" s="33"/>
      <c r="E133" s="33"/>
      <c r="F133" s="81">
        <v>36699</v>
      </c>
      <c r="G133" s="103">
        <v>6.6512500000000002E-2</v>
      </c>
      <c r="H133" s="103">
        <v>6.7724999999999994E-2</v>
      </c>
      <c r="I133" s="103"/>
      <c r="J133" s="103"/>
      <c r="K133" s="104"/>
      <c r="L133" s="104"/>
      <c r="M133" s="104"/>
      <c r="N133" s="103">
        <v>9.5000000000000001E-2</v>
      </c>
    </row>
    <row r="134" spans="4:14" ht="15.75" customHeight="1" x14ac:dyDescent="0.25">
      <c r="D134" s="33"/>
      <c r="E134" s="33"/>
      <c r="F134" s="81">
        <v>36700</v>
      </c>
      <c r="G134" s="103">
        <v>6.6512500000000002E-2</v>
      </c>
      <c r="H134" s="103">
        <v>6.7699999999999996E-2</v>
      </c>
      <c r="I134" s="103"/>
      <c r="J134" s="103"/>
      <c r="K134" s="104"/>
      <c r="L134" s="104"/>
      <c r="M134" s="104"/>
      <c r="N134" s="103">
        <v>9.5000000000000001E-2</v>
      </c>
    </row>
    <row r="135" spans="4:14" ht="15.75" customHeight="1" x14ac:dyDescent="0.25">
      <c r="D135" s="33"/>
      <c r="E135" s="33"/>
      <c r="F135" s="81">
        <v>36703</v>
      </c>
      <c r="G135" s="103">
        <v>6.6650000000000001E-2</v>
      </c>
      <c r="H135" s="103">
        <v>6.7743799999999993E-2</v>
      </c>
      <c r="I135" s="103"/>
      <c r="J135" s="103"/>
      <c r="K135" s="104"/>
      <c r="L135" s="104"/>
      <c r="M135" s="104"/>
      <c r="N135" s="103">
        <v>9.5000000000000001E-2</v>
      </c>
    </row>
    <row r="136" spans="4:14" ht="15.75" customHeight="1" x14ac:dyDescent="0.25">
      <c r="D136" s="33"/>
      <c r="E136" s="33"/>
      <c r="F136" s="81">
        <v>36704</v>
      </c>
      <c r="G136" s="103">
        <v>6.6737500000000005E-2</v>
      </c>
      <c r="H136" s="103">
        <v>6.7750000000000005E-2</v>
      </c>
      <c r="I136" s="103"/>
      <c r="J136" s="103"/>
      <c r="K136" s="104"/>
      <c r="L136" s="104"/>
      <c r="M136" s="104"/>
      <c r="N136" s="103">
        <v>9.5000000000000001E-2</v>
      </c>
    </row>
    <row r="137" spans="4:14" ht="15.75" customHeight="1" x14ac:dyDescent="0.25">
      <c r="D137" s="33"/>
      <c r="E137" s="33"/>
      <c r="F137" s="81">
        <v>36705</v>
      </c>
      <c r="G137" s="103">
        <v>6.6843799999999995E-2</v>
      </c>
      <c r="H137" s="103">
        <v>6.7799999999999999E-2</v>
      </c>
      <c r="I137" s="103"/>
      <c r="J137" s="103"/>
      <c r="K137" s="104"/>
      <c r="L137" s="104"/>
      <c r="M137" s="104"/>
      <c r="N137" s="103">
        <v>9.5000000000000001E-2</v>
      </c>
    </row>
    <row r="138" spans="4:14" ht="15.75" customHeight="1" x14ac:dyDescent="0.25">
      <c r="D138" s="33"/>
      <c r="E138" s="33"/>
      <c r="F138" s="81">
        <v>36706</v>
      </c>
      <c r="G138" s="103">
        <v>6.6449999999999995E-2</v>
      </c>
      <c r="H138" s="103">
        <v>6.7787500000000001E-2</v>
      </c>
      <c r="I138" s="103"/>
      <c r="J138" s="103"/>
      <c r="K138" s="104"/>
      <c r="L138" s="104"/>
      <c r="M138" s="104"/>
      <c r="N138" s="103">
        <v>9.5000000000000001E-2</v>
      </c>
    </row>
    <row r="139" spans="4:14" ht="15.75" customHeight="1" x14ac:dyDescent="0.25">
      <c r="D139" s="33"/>
      <c r="E139" s="33"/>
      <c r="F139" s="81">
        <v>36707</v>
      </c>
      <c r="G139" s="103">
        <v>6.64188E-2</v>
      </c>
      <c r="H139" s="103">
        <v>6.7693799999999998E-2</v>
      </c>
      <c r="I139" s="103"/>
      <c r="J139" s="103"/>
      <c r="K139" s="104"/>
      <c r="L139" s="104"/>
      <c r="M139" s="104"/>
      <c r="N139" s="103">
        <v>9.5000000000000001E-2</v>
      </c>
    </row>
    <row r="140" spans="4:14" ht="15.75" customHeight="1" x14ac:dyDescent="0.25">
      <c r="D140" s="33"/>
      <c r="E140" s="33"/>
      <c r="F140" s="81">
        <v>36710</v>
      </c>
      <c r="G140" s="103">
        <v>6.6400000000000001E-2</v>
      </c>
      <c r="H140" s="103">
        <v>6.7699999999999996E-2</v>
      </c>
      <c r="I140" s="103"/>
      <c r="J140" s="103"/>
      <c r="K140" s="104"/>
      <c r="L140" s="104"/>
      <c r="M140" s="104"/>
      <c r="N140" s="103">
        <v>9.5000000000000001E-2</v>
      </c>
    </row>
    <row r="141" spans="4:14" ht="15.75" customHeight="1" x14ac:dyDescent="0.25">
      <c r="D141" s="33"/>
      <c r="E141" s="33"/>
      <c r="F141" s="81">
        <v>36711</v>
      </c>
      <c r="G141" s="103">
        <v>6.6299999999999998E-2</v>
      </c>
      <c r="H141" s="103">
        <v>6.7500000000000004E-2</v>
      </c>
      <c r="I141" s="103"/>
      <c r="J141" s="103"/>
      <c r="K141" s="104"/>
      <c r="L141" s="104"/>
      <c r="M141" s="104"/>
      <c r="N141" s="103" t="s">
        <v>26</v>
      </c>
    </row>
    <row r="142" spans="4:14" ht="15.75" customHeight="1" x14ac:dyDescent="0.25">
      <c r="D142" s="33"/>
      <c r="E142" s="33"/>
      <c r="F142" s="81">
        <v>36712</v>
      </c>
      <c r="G142" s="103">
        <v>6.6299999999999998E-2</v>
      </c>
      <c r="H142" s="103">
        <v>6.7449999999999996E-2</v>
      </c>
      <c r="I142" s="103"/>
      <c r="J142" s="103"/>
      <c r="K142" s="104"/>
      <c r="L142" s="104"/>
      <c r="M142" s="104"/>
      <c r="N142" s="103">
        <v>9.5000000000000001E-2</v>
      </c>
    </row>
    <row r="143" spans="4:14" ht="15.75" customHeight="1" x14ac:dyDescent="0.25">
      <c r="D143" s="33"/>
      <c r="E143" s="33"/>
      <c r="F143" s="81">
        <v>36713</v>
      </c>
      <c r="G143" s="103">
        <v>6.6299999999999998E-2</v>
      </c>
      <c r="H143" s="103">
        <v>6.7400000000000002E-2</v>
      </c>
      <c r="I143" s="103"/>
      <c r="J143" s="103"/>
      <c r="K143" s="104"/>
      <c r="L143" s="104"/>
      <c r="M143" s="104"/>
      <c r="N143" s="103">
        <v>9.5000000000000001E-2</v>
      </c>
    </row>
    <row r="144" spans="4:14" ht="15.75" customHeight="1" x14ac:dyDescent="0.25">
      <c r="D144" s="33"/>
      <c r="E144" s="33"/>
      <c r="F144" s="81">
        <v>36714</v>
      </c>
      <c r="G144" s="103">
        <v>6.6312499999999996E-2</v>
      </c>
      <c r="H144" s="103">
        <v>6.7437499999999997E-2</v>
      </c>
      <c r="I144" s="103"/>
      <c r="J144" s="103"/>
      <c r="K144" s="104"/>
      <c r="L144" s="104"/>
      <c r="M144" s="104"/>
      <c r="N144" s="103">
        <v>9.5000000000000001E-2</v>
      </c>
    </row>
    <row r="145" spans="4:14" ht="15.75" customHeight="1" x14ac:dyDescent="0.25">
      <c r="D145" s="33"/>
      <c r="E145" s="33"/>
      <c r="F145" s="81">
        <v>36717</v>
      </c>
      <c r="G145" s="103">
        <v>6.6299999999999998E-2</v>
      </c>
      <c r="H145" s="103">
        <v>6.7299999999999999E-2</v>
      </c>
      <c r="I145" s="103"/>
      <c r="J145" s="103"/>
      <c r="K145" s="104"/>
      <c r="L145" s="104"/>
      <c r="M145" s="104"/>
      <c r="N145" s="103">
        <v>9.5000000000000001E-2</v>
      </c>
    </row>
    <row r="146" spans="4:14" ht="15.75" customHeight="1" x14ac:dyDescent="0.25">
      <c r="D146" s="33"/>
      <c r="E146" s="33"/>
      <c r="F146" s="81">
        <v>36718</v>
      </c>
      <c r="G146" s="103">
        <v>6.6299999999999998E-2</v>
      </c>
      <c r="H146" s="103">
        <v>6.7312499999999997E-2</v>
      </c>
      <c r="I146" s="103"/>
      <c r="J146" s="103"/>
      <c r="K146" s="104"/>
      <c r="L146" s="104"/>
      <c r="M146" s="104"/>
      <c r="N146" s="103">
        <v>9.5000000000000001E-2</v>
      </c>
    </row>
    <row r="147" spans="4:14" ht="15.75" customHeight="1" x14ac:dyDescent="0.25">
      <c r="D147" s="33"/>
      <c r="E147" s="33"/>
      <c r="F147" s="81">
        <v>36719</v>
      </c>
      <c r="G147" s="103">
        <v>6.6287499999999999E-2</v>
      </c>
      <c r="H147" s="103">
        <v>6.7312499999999997E-2</v>
      </c>
      <c r="I147" s="103"/>
      <c r="J147" s="103"/>
      <c r="K147" s="104"/>
      <c r="L147" s="104"/>
      <c r="M147" s="104"/>
      <c r="N147" s="103">
        <v>9.5000000000000001E-2</v>
      </c>
    </row>
    <row r="148" spans="4:14" ht="15.75" customHeight="1" x14ac:dyDescent="0.25">
      <c r="D148" s="33"/>
      <c r="E148" s="33"/>
      <c r="F148" s="81">
        <v>36720</v>
      </c>
      <c r="G148" s="103">
        <v>6.6262500000000002E-2</v>
      </c>
      <c r="H148" s="103">
        <v>6.7337499999999995E-2</v>
      </c>
      <c r="I148" s="103"/>
      <c r="J148" s="103"/>
      <c r="K148" s="104"/>
      <c r="L148" s="104"/>
      <c r="M148" s="104"/>
      <c r="N148" s="103">
        <v>9.5000000000000001E-2</v>
      </c>
    </row>
    <row r="149" spans="4:14" ht="15.75" customHeight="1" x14ac:dyDescent="0.25">
      <c r="D149" s="33"/>
      <c r="E149" s="33"/>
      <c r="F149" s="81">
        <v>36721</v>
      </c>
      <c r="G149" s="103">
        <v>6.6275000000000001E-2</v>
      </c>
      <c r="H149" s="103">
        <v>6.7299999999999999E-2</v>
      </c>
      <c r="I149" s="103"/>
      <c r="J149" s="103"/>
      <c r="K149" s="104"/>
      <c r="L149" s="104"/>
      <c r="M149" s="104"/>
      <c r="N149" s="103">
        <v>9.5000000000000001E-2</v>
      </c>
    </row>
    <row r="150" spans="4:14" ht="15.75" customHeight="1" x14ac:dyDescent="0.25">
      <c r="D150" s="33"/>
      <c r="E150" s="33"/>
      <c r="F150" s="81">
        <v>36724</v>
      </c>
      <c r="G150" s="103">
        <v>6.6299999999999998E-2</v>
      </c>
      <c r="H150" s="103">
        <v>6.7400000000000002E-2</v>
      </c>
      <c r="I150" s="103"/>
      <c r="J150" s="103"/>
      <c r="K150" s="104"/>
      <c r="L150" s="104"/>
      <c r="M150" s="104"/>
      <c r="N150" s="103">
        <v>9.5000000000000001E-2</v>
      </c>
    </row>
    <row r="151" spans="4:14" ht="15.75" customHeight="1" x14ac:dyDescent="0.25">
      <c r="D151" s="33"/>
      <c r="E151" s="33"/>
      <c r="F151" s="81">
        <v>36725</v>
      </c>
      <c r="G151" s="103">
        <v>6.6299999999999998E-2</v>
      </c>
      <c r="H151" s="103">
        <v>6.7400000000000002E-2</v>
      </c>
      <c r="I151" s="103"/>
      <c r="J151" s="103"/>
      <c r="K151" s="104"/>
      <c r="L151" s="104"/>
      <c r="M151" s="104"/>
      <c r="N151" s="103">
        <v>9.5000000000000001E-2</v>
      </c>
    </row>
    <row r="152" spans="4:14" ht="15.75" customHeight="1" x14ac:dyDescent="0.25">
      <c r="D152" s="33"/>
      <c r="E152" s="33"/>
      <c r="F152" s="81">
        <v>36726</v>
      </c>
      <c r="G152" s="103">
        <v>6.6299999999999998E-2</v>
      </c>
      <c r="H152" s="103">
        <v>6.7400000000000002E-2</v>
      </c>
      <c r="I152" s="103"/>
      <c r="J152" s="103"/>
      <c r="K152" s="104"/>
      <c r="L152" s="104"/>
      <c r="M152" s="104"/>
      <c r="N152" s="103">
        <v>9.5000000000000001E-2</v>
      </c>
    </row>
    <row r="153" spans="4:14" ht="15.75" customHeight="1" x14ac:dyDescent="0.25">
      <c r="D153" s="33"/>
      <c r="E153" s="33"/>
      <c r="F153" s="81">
        <v>36727</v>
      </c>
      <c r="G153" s="103">
        <v>6.6299999999999998E-2</v>
      </c>
      <c r="H153" s="103">
        <v>6.7400000000000002E-2</v>
      </c>
      <c r="I153" s="103"/>
      <c r="J153" s="103"/>
      <c r="K153" s="104"/>
      <c r="L153" s="104"/>
      <c r="M153" s="104"/>
      <c r="N153" s="103">
        <v>9.5000000000000001E-2</v>
      </c>
    </row>
    <row r="154" spans="4:14" ht="15.75" customHeight="1" x14ac:dyDescent="0.25">
      <c r="D154" s="33"/>
      <c r="E154" s="33"/>
      <c r="F154" s="81">
        <v>36728</v>
      </c>
      <c r="G154" s="103">
        <v>6.6199999999999995E-2</v>
      </c>
      <c r="H154" s="103">
        <v>6.7174999999999999E-2</v>
      </c>
      <c r="I154" s="103"/>
      <c r="J154" s="103"/>
      <c r="K154" s="104"/>
      <c r="L154" s="104"/>
      <c r="M154" s="104"/>
      <c r="N154" s="103">
        <v>9.5000000000000001E-2</v>
      </c>
    </row>
    <row r="155" spans="4:14" ht="15.75" customHeight="1" x14ac:dyDescent="0.25">
      <c r="D155" s="33"/>
      <c r="E155" s="33"/>
      <c r="F155" s="81">
        <v>36731</v>
      </c>
      <c r="G155" s="103">
        <v>6.6199999999999995E-2</v>
      </c>
      <c r="H155" s="103">
        <v>6.7137500000000003E-2</v>
      </c>
      <c r="I155" s="103"/>
      <c r="J155" s="103"/>
      <c r="K155" s="104"/>
      <c r="L155" s="104"/>
      <c r="M155" s="104"/>
      <c r="N155" s="103">
        <v>9.5000000000000001E-2</v>
      </c>
    </row>
    <row r="156" spans="4:14" ht="15.75" customHeight="1" x14ac:dyDescent="0.25">
      <c r="D156" s="33"/>
      <c r="E156" s="33"/>
      <c r="F156" s="81">
        <v>36732</v>
      </c>
      <c r="G156" s="103">
        <v>6.6199999999999995E-2</v>
      </c>
      <c r="H156" s="103">
        <v>6.7150000000000001E-2</v>
      </c>
      <c r="I156" s="103"/>
      <c r="J156" s="103"/>
      <c r="K156" s="104"/>
      <c r="L156" s="104"/>
      <c r="M156" s="104"/>
      <c r="N156" s="103">
        <v>9.5000000000000001E-2</v>
      </c>
    </row>
    <row r="157" spans="4:14" ht="15.75" customHeight="1" x14ac:dyDescent="0.25">
      <c r="D157" s="33"/>
      <c r="E157" s="33"/>
      <c r="F157" s="81">
        <v>36733</v>
      </c>
      <c r="G157" s="103">
        <v>6.6199999999999995E-2</v>
      </c>
      <c r="H157" s="103">
        <v>6.7125000000000004E-2</v>
      </c>
      <c r="I157" s="103"/>
      <c r="J157" s="103"/>
      <c r="K157" s="104"/>
      <c r="L157" s="104"/>
      <c r="M157" s="104"/>
      <c r="N157" s="103">
        <v>9.5000000000000001E-2</v>
      </c>
    </row>
    <row r="158" spans="4:14" ht="15.75" customHeight="1" x14ac:dyDescent="0.25">
      <c r="D158" s="33"/>
      <c r="E158" s="33"/>
      <c r="F158" s="81">
        <v>36734</v>
      </c>
      <c r="G158" s="103">
        <v>6.6199999999999995E-2</v>
      </c>
      <c r="H158" s="103">
        <v>6.7125000000000004E-2</v>
      </c>
      <c r="I158" s="103"/>
      <c r="J158" s="103"/>
      <c r="K158" s="104"/>
      <c r="L158" s="104"/>
      <c r="M158" s="104"/>
      <c r="N158" s="103">
        <v>9.5000000000000001E-2</v>
      </c>
    </row>
    <row r="159" spans="4:14" ht="15.75" customHeight="1" x14ac:dyDescent="0.25">
      <c r="D159" s="33"/>
      <c r="E159" s="33"/>
      <c r="F159" s="81">
        <v>36735</v>
      </c>
      <c r="G159" s="103">
        <v>6.6199999999999995E-2</v>
      </c>
      <c r="H159" s="103">
        <v>6.7112499999999992E-2</v>
      </c>
      <c r="I159" s="103"/>
      <c r="J159" s="103"/>
      <c r="K159" s="104"/>
      <c r="L159" s="104"/>
      <c r="M159" s="104"/>
      <c r="N159" s="103">
        <v>9.5000000000000001E-2</v>
      </c>
    </row>
    <row r="160" spans="4:14" ht="15.75" customHeight="1" x14ac:dyDescent="0.25">
      <c r="D160" s="33"/>
      <c r="E160" s="33"/>
      <c r="F160" s="81">
        <v>36738</v>
      </c>
      <c r="G160" s="103">
        <v>6.6206299999999996E-2</v>
      </c>
      <c r="H160" s="103">
        <v>6.7218799999999995E-2</v>
      </c>
      <c r="I160" s="103"/>
      <c r="J160" s="103"/>
      <c r="K160" s="104"/>
      <c r="L160" s="104"/>
      <c r="M160" s="104"/>
      <c r="N160" s="103">
        <v>9.5000000000000001E-2</v>
      </c>
    </row>
    <row r="161" spans="4:14" ht="15.75" customHeight="1" x14ac:dyDescent="0.25">
      <c r="D161" s="33"/>
      <c r="E161" s="33"/>
      <c r="F161" s="81">
        <v>36739</v>
      </c>
      <c r="G161" s="103">
        <v>6.6212499999999994E-2</v>
      </c>
      <c r="H161" s="103">
        <v>6.7199999999999996E-2</v>
      </c>
      <c r="I161" s="103"/>
      <c r="J161" s="103"/>
      <c r="K161" s="104"/>
      <c r="L161" s="104"/>
      <c r="M161" s="104"/>
      <c r="N161" s="103">
        <v>9.5000000000000001E-2</v>
      </c>
    </row>
    <row r="162" spans="4:14" ht="15.75" customHeight="1" x14ac:dyDescent="0.25">
      <c r="D162" s="33"/>
      <c r="E162" s="33"/>
      <c r="F162" s="81">
        <v>36740</v>
      </c>
      <c r="G162" s="103">
        <v>6.6199999999999995E-2</v>
      </c>
      <c r="H162" s="103">
        <v>6.7199999999999996E-2</v>
      </c>
      <c r="I162" s="103"/>
      <c r="J162" s="103"/>
      <c r="K162" s="104"/>
      <c r="L162" s="104"/>
      <c r="M162" s="104"/>
      <c r="N162" s="103">
        <v>9.5000000000000001E-2</v>
      </c>
    </row>
    <row r="163" spans="4:14" ht="15.75" customHeight="1" x14ac:dyDescent="0.25">
      <c r="D163" s="33"/>
      <c r="E163" s="33"/>
      <c r="F163" s="81">
        <v>36741</v>
      </c>
      <c r="G163" s="103">
        <v>6.6199999999999995E-2</v>
      </c>
      <c r="H163" s="103">
        <v>6.7137500000000003E-2</v>
      </c>
      <c r="I163" s="103"/>
      <c r="J163" s="103"/>
      <c r="K163" s="104"/>
      <c r="L163" s="104"/>
      <c r="M163" s="104"/>
      <c r="N163" s="103">
        <v>9.5000000000000001E-2</v>
      </c>
    </row>
    <row r="164" spans="4:14" ht="15.75" customHeight="1" x14ac:dyDescent="0.25">
      <c r="D164" s="33"/>
      <c r="E164" s="33"/>
      <c r="F164" s="81">
        <v>36742</v>
      </c>
      <c r="G164" s="103">
        <v>6.6199999999999995E-2</v>
      </c>
      <c r="H164" s="103">
        <v>6.7099999999999993E-2</v>
      </c>
      <c r="I164" s="103"/>
      <c r="J164" s="103"/>
      <c r="K164" s="104"/>
      <c r="L164" s="104"/>
      <c r="M164" s="104"/>
      <c r="N164" s="103">
        <v>9.5000000000000001E-2</v>
      </c>
    </row>
    <row r="165" spans="4:14" ht="15.75" customHeight="1" x14ac:dyDescent="0.25">
      <c r="D165" s="33"/>
      <c r="E165" s="33"/>
      <c r="F165" s="81">
        <v>36745</v>
      </c>
      <c r="G165" s="103">
        <v>6.6174999999999998E-2</v>
      </c>
      <c r="H165" s="103">
        <v>6.69125E-2</v>
      </c>
      <c r="I165" s="103"/>
      <c r="J165" s="103"/>
      <c r="K165" s="104"/>
      <c r="L165" s="104"/>
      <c r="M165" s="104"/>
      <c r="N165" s="103">
        <v>9.5000000000000001E-2</v>
      </c>
    </row>
    <row r="166" spans="4:14" ht="15.75" customHeight="1" x14ac:dyDescent="0.25">
      <c r="D166" s="33"/>
      <c r="E166" s="33"/>
      <c r="F166" s="81">
        <v>36746</v>
      </c>
      <c r="G166" s="103">
        <v>6.6199999999999995E-2</v>
      </c>
      <c r="H166" s="103">
        <v>6.6900000000000001E-2</v>
      </c>
      <c r="I166" s="103"/>
      <c r="J166" s="103"/>
      <c r="K166" s="104"/>
      <c r="L166" s="104"/>
      <c r="M166" s="104"/>
      <c r="N166" s="103">
        <v>9.5000000000000001E-2</v>
      </c>
    </row>
    <row r="167" spans="4:14" ht="15.75" customHeight="1" x14ac:dyDescent="0.25">
      <c r="D167" s="33"/>
      <c r="E167" s="33"/>
      <c r="F167" s="81">
        <v>36747</v>
      </c>
      <c r="G167" s="103">
        <v>6.6199999999999995E-2</v>
      </c>
      <c r="H167" s="103">
        <v>6.6881300000000005E-2</v>
      </c>
      <c r="I167" s="103"/>
      <c r="J167" s="103"/>
      <c r="K167" s="104"/>
      <c r="L167" s="104"/>
      <c r="M167" s="104"/>
      <c r="N167" s="103">
        <v>9.5000000000000001E-2</v>
      </c>
    </row>
    <row r="168" spans="4:14" ht="15.75" customHeight="1" x14ac:dyDescent="0.25">
      <c r="D168" s="33"/>
      <c r="E168" s="33"/>
      <c r="F168" s="81">
        <v>36748</v>
      </c>
      <c r="G168" s="103">
        <v>6.618750000000001E-2</v>
      </c>
      <c r="H168" s="103">
        <v>6.6812499999999997E-2</v>
      </c>
      <c r="I168" s="103"/>
      <c r="J168" s="103"/>
      <c r="K168" s="104"/>
      <c r="L168" s="104"/>
      <c r="M168" s="104"/>
      <c r="N168" s="103">
        <v>9.5000000000000001E-2</v>
      </c>
    </row>
    <row r="169" spans="4:14" ht="15.75" customHeight="1" x14ac:dyDescent="0.25">
      <c r="D169" s="33"/>
      <c r="E169" s="33"/>
      <c r="F169" s="81">
        <v>36749</v>
      </c>
      <c r="G169" s="103">
        <v>6.618750000000001E-2</v>
      </c>
      <c r="H169" s="103">
        <v>6.6799999999999998E-2</v>
      </c>
      <c r="I169" s="103"/>
      <c r="J169" s="103"/>
      <c r="K169" s="104"/>
      <c r="L169" s="104"/>
      <c r="M169" s="104"/>
      <c r="N169" s="103">
        <v>9.5000000000000001E-2</v>
      </c>
    </row>
    <row r="170" spans="4:14" ht="15.75" customHeight="1" x14ac:dyDescent="0.25">
      <c r="D170" s="33"/>
      <c r="E170" s="33"/>
      <c r="F170" s="81">
        <v>36752</v>
      </c>
      <c r="G170" s="103">
        <v>6.6199999999999995E-2</v>
      </c>
      <c r="H170" s="103">
        <v>6.6875000000000004E-2</v>
      </c>
      <c r="I170" s="103"/>
      <c r="J170" s="103"/>
      <c r="K170" s="104"/>
      <c r="L170" s="104"/>
      <c r="M170" s="104"/>
      <c r="N170" s="103">
        <v>9.5000000000000001E-2</v>
      </c>
    </row>
    <row r="171" spans="4:14" ht="15.75" customHeight="1" x14ac:dyDescent="0.25">
      <c r="D171" s="33"/>
      <c r="E171" s="33"/>
      <c r="F171" s="81">
        <v>36753</v>
      </c>
      <c r="G171" s="103">
        <v>6.6199999999999995E-2</v>
      </c>
      <c r="H171" s="103">
        <v>6.6900000000000001E-2</v>
      </c>
      <c r="I171" s="103"/>
      <c r="J171" s="103"/>
      <c r="K171" s="104"/>
      <c r="L171" s="104"/>
      <c r="M171" s="104"/>
      <c r="N171" s="103">
        <v>9.5000000000000001E-2</v>
      </c>
    </row>
    <row r="172" spans="4:14" ht="15.75" customHeight="1" x14ac:dyDescent="0.25">
      <c r="D172" s="33"/>
      <c r="E172" s="33"/>
      <c r="F172" s="81">
        <v>36754</v>
      </c>
      <c r="G172" s="103">
        <v>6.6199999999999995E-2</v>
      </c>
      <c r="H172" s="103">
        <v>6.6900000000000001E-2</v>
      </c>
      <c r="I172" s="103"/>
      <c r="J172" s="103"/>
      <c r="K172" s="104"/>
      <c r="L172" s="104"/>
      <c r="M172" s="104"/>
      <c r="N172" s="103">
        <v>9.5000000000000001E-2</v>
      </c>
    </row>
    <row r="173" spans="4:14" ht="15.75" customHeight="1" x14ac:dyDescent="0.25">
      <c r="D173" s="33"/>
      <c r="E173" s="33"/>
      <c r="F173" s="81">
        <v>36755</v>
      </c>
      <c r="G173" s="103">
        <v>6.6199999999999995E-2</v>
      </c>
      <c r="H173" s="103">
        <v>6.6900000000000001E-2</v>
      </c>
      <c r="I173" s="103"/>
      <c r="J173" s="103"/>
      <c r="K173" s="104"/>
      <c r="L173" s="104"/>
      <c r="M173" s="104"/>
      <c r="N173" s="103">
        <v>9.5000000000000001E-2</v>
      </c>
    </row>
    <row r="174" spans="4:14" ht="15.75" customHeight="1" x14ac:dyDescent="0.25">
      <c r="D174" s="33"/>
      <c r="E174" s="33"/>
      <c r="F174" s="81">
        <v>36756</v>
      </c>
      <c r="G174" s="103">
        <v>6.6199999999999995E-2</v>
      </c>
      <c r="H174" s="103">
        <v>6.6900000000000001E-2</v>
      </c>
      <c r="I174" s="103"/>
      <c r="J174" s="103"/>
      <c r="K174" s="104"/>
      <c r="L174" s="104"/>
      <c r="M174" s="104"/>
      <c r="N174" s="103">
        <v>9.5000000000000001E-2</v>
      </c>
    </row>
    <row r="175" spans="4:14" ht="15.75" customHeight="1" x14ac:dyDescent="0.25">
      <c r="D175" s="33"/>
      <c r="E175" s="33"/>
      <c r="F175" s="81">
        <v>36759</v>
      </c>
      <c r="G175" s="103">
        <v>6.6199999999999995E-2</v>
      </c>
      <c r="H175" s="103">
        <v>6.6900000000000001E-2</v>
      </c>
      <c r="I175" s="103"/>
      <c r="J175" s="103"/>
      <c r="K175" s="104"/>
      <c r="L175" s="104"/>
      <c r="M175" s="104"/>
      <c r="N175" s="103">
        <v>9.5000000000000001E-2</v>
      </c>
    </row>
    <row r="176" spans="4:14" ht="15.75" customHeight="1" x14ac:dyDescent="0.25">
      <c r="D176" s="33"/>
      <c r="E176" s="33"/>
      <c r="F176" s="81">
        <v>36760</v>
      </c>
      <c r="G176" s="103">
        <v>6.6199999999999995E-2</v>
      </c>
      <c r="H176" s="103">
        <v>6.6900000000000001E-2</v>
      </c>
      <c r="I176" s="103"/>
      <c r="J176" s="103"/>
      <c r="K176" s="104"/>
      <c r="L176" s="104"/>
      <c r="M176" s="104"/>
      <c r="N176" s="103">
        <v>9.5000000000000001E-2</v>
      </c>
    </row>
    <row r="177" spans="4:14" ht="15.75" customHeight="1" x14ac:dyDescent="0.25">
      <c r="D177" s="33"/>
      <c r="E177" s="33"/>
      <c r="F177" s="81">
        <v>36761</v>
      </c>
      <c r="G177" s="103">
        <v>6.6199999999999995E-2</v>
      </c>
      <c r="H177" s="103">
        <v>6.6900000000000001E-2</v>
      </c>
      <c r="I177" s="103"/>
      <c r="J177" s="103"/>
      <c r="K177" s="104"/>
      <c r="L177" s="104"/>
      <c r="M177" s="104"/>
      <c r="N177" s="103">
        <v>9.5000000000000001E-2</v>
      </c>
    </row>
    <row r="178" spans="4:14" ht="15.75" customHeight="1" x14ac:dyDescent="0.25">
      <c r="D178" s="33"/>
      <c r="E178" s="33"/>
      <c r="F178" s="81">
        <v>36762</v>
      </c>
      <c r="G178" s="103">
        <v>6.6199999999999995E-2</v>
      </c>
      <c r="H178" s="103">
        <v>6.6799999999999998E-2</v>
      </c>
      <c r="I178" s="103"/>
      <c r="J178" s="103"/>
      <c r="K178" s="104"/>
      <c r="L178" s="104"/>
      <c r="M178" s="104"/>
      <c r="N178" s="103">
        <v>9.5000000000000001E-2</v>
      </c>
    </row>
    <row r="179" spans="4:14" ht="15.75" customHeight="1" x14ac:dyDescent="0.25">
      <c r="D179" s="33"/>
      <c r="E179" s="33"/>
      <c r="F179" s="81">
        <v>36763</v>
      </c>
      <c r="G179" s="103">
        <v>6.6199999999999995E-2</v>
      </c>
      <c r="H179" s="103">
        <v>6.6799999999999998E-2</v>
      </c>
      <c r="I179" s="103"/>
      <c r="J179" s="103"/>
      <c r="K179" s="104"/>
      <c r="L179" s="104"/>
      <c r="M179" s="104"/>
      <c r="N179" s="103">
        <v>9.5000000000000001E-2</v>
      </c>
    </row>
    <row r="180" spans="4:14" ht="15.75" customHeight="1" x14ac:dyDescent="0.25">
      <c r="D180" s="33"/>
      <c r="E180" s="33"/>
      <c r="F180" s="81">
        <v>36766</v>
      </c>
      <c r="G180" s="103" t="s">
        <v>26</v>
      </c>
      <c r="H180" s="103" t="s">
        <v>26</v>
      </c>
      <c r="I180" s="103"/>
      <c r="J180" s="103"/>
      <c r="K180" s="104"/>
      <c r="L180" s="104"/>
      <c r="M180" s="104"/>
      <c r="N180" s="103">
        <v>9.5000000000000001E-2</v>
      </c>
    </row>
    <row r="181" spans="4:14" ht="15.75" customHeight="1" x14ac:dyDescent="0.25">
      <c r="D181" s="33"/>
      <c r="E181" s="33"/>
      <c r="F181" s="81">
        <v>36767</v>
      </c>
      <c r="G181" s="103">
        <v>6.6199999999999995E-2</v>
      </c>
      <c r="H181" s="103">
        <v>6.6799999999999998E-2</v>
      </c>
      <c r="I181" s="103"/>
      <c r="J181" s="103"/>
      <c r="K181" s="104"/>
      <c r="L181" s="104"/>
      <c r="M181" s="104"/>
      <c r="N181" s="103">
        <v>9.5000000000000001E-2</v>
      </c>
    </row>
    <row r="182" spans="4:14" ht="15.75" customHeight="1" x14ac:dyDescent="0.25">
      <c r="D182" s="33"/>
      <c r="E182" s="33"/>
      <c r="F182" s="81">
        <v>36768</v>
      </c>
      <c r="G182" s="103">
        <v>6.6275000000000001E-2</v>
      </c>
      <c r="H182" s="103">
        <v>6.6799999999999998E-2</v>
      </c>
      <c r="I182" s="103"/>
      <c r="J182" s="103"/>
      <c r="K182" s="104"/>
      <c r="L182" s="104"/>
      <c r="M182" s="104"/>
      <c r="N182" s="103">
        <v>9.5000000000000001E-2</v>
      </c>
    </row>
    <row r="183" spans="4:14" ht="15.75" customHeight="1" x14ac:dyDescent="0.25">
      <c r="D183" s="33"/>
      <c r="E183" s="33"/>
      <c r="F183" s="81">
        <v>36769</v>
      </c>
      <c r="G183" s="103">
        <v>6.6299999999999998E-2</v>
      </c>
      <c r="H183" s="103">
        <v>6.6799999999999998E-2</v>
      </c>
      <c r="I183" s="103"/>
      <c r="J183" s="103"/>
      <c r="K183" s="104"/>
      <c r="L183" s="104"/>
      <c r="M183" s="104"/>
      <c r="N183" s="103">
        <v>9.5000000000000001E-2</v>
      </c>
    </row>
    <row r="184" spans="4:14" ht="15.75" customHeight="1" x14ac:dyDescent="0.25">
      <c r="D184" s="33"/>
      <c r="E184" s="33"/>
      <c r="F184" s="81">
        <v>36770</v>
      </c>
      <c r="G184" s="103">
        <v>6.6287499999999999E-2</v>
      </c>
      <c r="H184" s="103">
        <v>6.6725000000000007E-2</v>
      </c>
      <c r="I184" s="103"/>
      <c r="J184" s="103"/>
      <c r="K184" s="104"/>
      <c r="L184" s="104"/>
      <c r="M184" s="104"/>
      <c r="N184" s="103">
        <v>9.5000000000000001E-2</v>
      </c>
    </row>
    <row r="185" spans="4:14" ht="15.75" customHeight="1" x14ac:dyDescent="0.25">
      <c r="D185" s="33"/>
      <c r="E185" s="33"/>
      <c r="F185" s="81">
        <v>36773</v>
      </c>
      <c r="G185" s="103">
        <v>6.6199999999999995E-2</v>
      </c>
      <c r="H185" s="103">
        <v>6.6537499999999999E-2</v>
      </c>
      <c r="I185" s="103"/>
      <c r="J185" s="103"/>
      <c r="K185" s="104"/>
      <c r="L185" s="104"/>
      <c r="M185" s="104"/>
      <c r="N185" s="103" t="s">
        <v>26</v>
      </c>
    </row>
    <row r="186" spans="4:14" ht="15.75" customHeight="1" x14ac:dyDescent="0.25">
      <c r="D186" s="33"/>
      <c r="E186" s="33"/>
      <c r="F186" s="81">
        <v>36774</v>
      </c>
      <c r="G186" s="103">
        <v>6.6199999999999995E-2</v>
      </c>
      <c r="H186" s="103">
        <v>6.6531300000000002E-2</v>
      </c>
      <c r="I186" s="103"/>
      <c r="J186" s="103"/>
      <c r="K186" s="104"/>
      <c r="L186" s="104"/>
      <c r="M186" s="104"/>
      <c r="N186" s="103">
        <v>9.5000000000000001E-2</v>
      </c>
    </row>
    <row r="187" spans="4:14" ht="15.75" customHeight="1" x14ac:dyDescent="0.25">
      <c r="D187" s="33"/>
      <c r="E187" s="33"/>
      <c r="F187" s="81">
        <v>36775</v>
      </c>
      <c r="G187" s="103">
        <v>6.6199999999999995E-2</v>
      </c>
      <c r="H187" s="103">
        <v>6.65438E-2</v>
      </c>
      <c r="I187" s="103"/>
      <c r="J187" s="103"/>
      <c r="K187" s="104"/>
      <c r="L187" s="104"/>
      <c r="M187" s="104"/>
      <c r="N187" s="103">
        <v>9.5000000000000001E-2</v>
      </c>
    </row>
    <row r="188" spans="4:14" ht="15.75" customHeight="1" x14ac:dyDescent="0.25">
      <c r="D188" s="33"/>
      <c r="E188" s="33"/>
      <c r="F188" s="81">
        <v>36776</v>
      </c>
      <c r="G188" s="103">
        <v>6.6199999999999995E-2</v>
      </c>
      <c r="H188" s="103">
        <v>6.6600000000000006E-2</v>
      </c>
      <c r="I188" s="103"/>
      <c r="J188" s="103"/>
      <c r="K188" s="104"/>
      <c r="L188" s="104"/>
      <c r="M188" s="104"/>
      <c r="N188" s="103">
        <v>9.5000000000000001E-2</v>
      </c>
    </row>
    <row r="189" spans="4:14" ht="15.75" customHeight="1" x14ac:dyDescent="0.25">
      <c r="D189" s="33"/>
      <c r="E189" s="33"/>
      <c r="F189" s="81">
        <v>36777</v>
      </c>
      <c r="G189" s="103">
        <v>6.6206299999999996E-2</v>
      </c>
      <c r="H189" s="103">
        <v>6.6600000000000006E-2</v>
      </c>
      <c r="I189" s="103"/>
      <c r="J189" s="103"/>
      <c r="K189" s="104"/>
      <c r="L189" s="104"/>
      <c r="M189" s="104"/>
      <c r="N189" s="103">
        <v>9.5000000000000001E-2</v>
      </c>
    </row>
    <row r="190" spans="4:14" ht="15.75" customHeight="1" x14ac:dyDescent="0.25">
      <c r="D190" s="33"/>
      <c r="E190" s="33"/>
      <c r="F190" s="81">
        <v>36780</v>
      </c>
      <c r="G190" s="103">
        <v>6.6199999999999995E-2</v>
      </c>
      <c r="H190" s="103">
        <v>6.6600000000000006E-2</v>
      </c>
      <c r="I190" s="103"/>
      <c r="J190" s="103"/>
      <c r="K190" s="104"/>
      <c r="L190" s="104"/>
      <c r="M190" s="104"/>
      <c r="N190" s="103">
        <v>9.5000000000000001E-2</v>
      </c>
    </row>
    <row r="191" spans="4:14" ht="15.75" customHeight="1" x14ac:dyDescent="0.25">
      <c r="D191" s="33"/>
      <c r="E191" s="33"/>
      <c r="F191" s="81">
        <v>36781</v>
      </c>
      <c r="G191" s="103">
        <v>6.6206299999999996E-2</v>
      </c>
      <c r="H191" s="103">
        <v>6.6600000000000006E-2</v>
      </c>
      <c r="I191" s="103"/>
      <c r="J191" s="103"/>
      <c r="K191" s="104"/>
      <c r="L191" s="104"/>
      <c r="M191" s="104"/>
      <c r="N191" s="103">
        <v>9.5000000000000001E-2</v>
      </c>
    </row>
    <row r="192" spans="4:14" ht="15.75" customHeight="1" x14ac:dyDescent="0.25">
      <c r="D192" s="33"/>
      <c r="E192" s="33"/>
      <c r="F192" s="81">
        <v>36782</v>
      </c>
      <c r="G192" s="103">
        <v>6.6212499999999994E-2</v>
      </c>
      <c r="H192" s="103">
        <v>6.6600000000000006E-2</v>
      </c>
      <c r="I192" s="103"/>
      <c r="J192" s="103"/>
      <c r="K192" s="104"/>
      <c r="L192" s="104"/>
      <c r="M192" s="104"/>
      <c r="N192" s="103">
        <v>9.5000000000000001E-2</v>
      </c>
    </row>
    <row r="193" spans="4:14" ht="15.75" customHeight="1" x14ac:dyDescent="0.25">
      <c r="D193" s="33"/>
      <c r="E193" s="33"/>
      <c r="F193" s="81">
        <v>36783</v>
      </c>
      <c r="G193" s="103">
        <v>6.6224999999999992E-2</v>
      </c>
      <c r="H193" s="103">
        <v>6.6600000000000006E-2</v>
      </c>
      <c r="I193" s="103"/>
      <c r="J193" s="103"/>
      <c r="K193" s="104"/>
      <c r="L193" s="104"/>
      <c r="M193" s="104"/>
      <c r="N193" s="103">
        <v>9.5000000000000001E-2</v>
      </c>
    </row>
    <row r="194" spans="4:14" ht="15.75" customHeight="1" x14ac:dyDescent="0.25">
      <c r="D194" s="33"/>
      <c r="E194" s="33"/>
      <c r="F194" s="81">
        <v>36784</v>
      </c>
      <c r="G194" s="103">
        <v>6.6224999999999992E-2</v>
      </c>
      <c r="H194" s="103">
        <v>6.6600000000000006E-2</v>
      </c>
      <c r="I194" s="103"/>
      <c r="J194" s="103"/>
      <c r="K194" s="104"/>
      <c r="L194" s="104"/>
      <c r="M194" s="104"/>
      <c r="N194" s="103">
        <v>9.5000000000000001E-2</v>
      </c>
    </row>
    <row r="195" spans="4:14" ht="15.75" customHeight="1" x14ac:dyDescent="0.25">
      <c r="D195" s="33"/>
      <c r="E195" s="33"/>
      <c r="F195" s="81">
        <v>36787</v>
      </c>
      <c r="G195" s="103">
        <v>6.6237500000000005E-2</v>
      </c>
      <c r="H195" s="103">
        <v>6.6600000000000006E-2</v>
      </c>
      <c r="I195" s="103"/>
      <c r="J195" s="103"/>
      <c r="K195" s="104"/>
      <c r="L195" s="104"/>
      <c r="M195" s="104"/>
      <c r="N195" s="103">
        <v>9.5000000000000001E-2</v>
      </c>
    </row>
    <row r="196" spans="4:14" ht="15.75" customHeight="1" x14ac:dyDescent="0.25">
      <c r="D196" s="33"/>
      <c r="E196" s="33"/>
      <c r="F196" s="81">
        <v>36788</v>
      </c>
      <c r="G196" s="103">
        <v>6.6212499999999994E-2</v>
      </c>
      <c r="H196" s="103">
        <v>6.6587500000000008E-2</v>
      </c>
      <c r="I196" s="103"/>
      <c r="J196" s="103"/>
      <c r="K196" s="104"/>
      <c r="L196" s="104"/>
      <c r="M196" s="104"/>
      <c r="N196" s="103">
        <v>9.5000000000000001E-2</v>
      </c>
    </row>
    <row r="197" spans="4:14" ht="15.75" customHeight="1" x14ac:dyDescent="0.25">
      <c r="D197" s="33"/>
      <c r="E197" s="33"/>
      <c r="F197" s="81">
        <v>36789</v>
      </c>
      <c r="G197" s="103">
        <v>6.6206299999999996E-2</v>
      </c>
      <c r="H197" s="103">
        <v>6.6600000000000006E-2</v>
      </c>
      <c r="I197" s="103"/>
      <c r="J197" s="103"/>
      <c r="K197" s="104"/>
      <c r="L197" s="104"/>
      <c r="M197" s="104"/>
      <c r="N197" s="103">
        <v>9.5000000000000001E-2</v>
      </c>
    </row>
    <row r="198" spans="4:14" ht="15.75" customHeight="1" x14ac:dyDescent="0.25">
      <c r="D198" s="33"/>
      <c r="E198" s="33"/>
      <c r="F198" s="81">
        <v>36790</v>
      </c>
      <c r="G198" s="103">
        <v>6.6218799999999994E-2</v>
      </c>
      <c r="H198" s="103">
        <v>6.6600000000000006E-2</v>
      </c>
      <c r="I198" s="103"/>
      <c r="J198" s="103"/>
      <c r="K198" s="104"/>
      <c r="L198" s="104"/>
      <c r="M198" s="104"/>
      <c r="N198" s="103">
        <v>9.5000000000000001E-2</v>
      </c>
    </row>
    <row r="199" spans="4:14" ht="15.75" customHeight="1" x14ac:dyDescent="0.25">
      <c r="D199" s="33"/>
      <c r="E199" s="33"/>
      <c r="F199" s="81">
        <v>36791</v>
      </c>
      <c r="G199" s="103">
        <v>6.6206299999999996E-2</v>
      </c>
      <c r="H199" s="103">
        <v>6.6600000000000006E-2</v>
      </c>
      <c r="I199" s="103"/>
      <c r="J199" s="103"/>
      <c r="K199" s="104"/>
      <c r="L199" s="104"/>
      <c r="M199" s="104"/>
      <c r="N199" s="103">
        <v>9.5000000000000001E-2</v>
      </c>
    </row>
    <row r="200" spans="4:14" ht="15.75" customHeight="1" x14ac:dyDescent="0.25">
      <c r="D200" s="33"/>
      <c r="E200" s="33"/>
      <c r="F200" s="81">
        <v>36794</v>
      </c>
      <c r="G200" s="103">
        <v>6.6199999999999995E-2</v>
      </c>
      <c r="H200" s="103">
        <v>6.6600000000000006E-2</v>
      </c>
      <c r="I200" s="103"/>
      <c r="J200" s="103"/>
      <c r="K200" s="104"/>
      <c r="L200" s="104"/>
      <c r="M200" s="104"/>
      <c r="N200" s="103">
        <v>9.5000000000000001E-2</v>
      </c>
    </row>
    <row r="201" spans="4:14" ht="15.75" customHeight="1" x14ac:dyDescent="0.25">
      <c r="D201" s="33"/>
      <c r="E201" s="33"/>
      <c r="F201" s="81">
        <v>36795</v>
      </c>
      <c r="G201" s="103">
        <v>6.6199999999999995E-2</v>
      </c>
      <c r="H201" s="103">
        <v>6.6600000000000006E-2</v>
      </c>
      <c r="I201" s="103"/>
      <c r="J201" s="103"/>
      <c r="K201" s="104"/>
      <c r="L201" s="104"/>
      <c r="M201" s="104"/>
      <c r="N201" s="103">
        <v>9.5000000000000001E-2</v>
      </c>
    </row>
    <row r="202" spans="4:14" ht="15.75" customHeight="1" x14ac:dyDescent="0.25">
      <c r="D202" s="33"/>
      <c r="E202" s="33"/>
      <c r="F202" s="81">
        <v>36796</v>
      </c>
      <c r="G202" s="103">
        <v>6.6206299999999996E-2</v>
      </c>
      <c r="H202" s="103">
        <v>6.6600000000000006E-2</v>
      </c>
      <c r="I202" s="103"/>
      <c r="J202" s="103"/>
      <c r="K202" s="104"/>
      <c r="L202" s="104"/>
      <c r="M202" s="104"/>
      <c r="N202" s="103">
        <v>9.5000000000000001E-2</v>
      </c>
    </row>
    <row r="203" spans="4:14" ht="15.75" customHeight="1" x14ac:dyDescent="0.25">
      <c r="D203" s="33"/>
      <c r="E203" s="33"/>
      <c r="F203" s="81">
        <v>36797</v>
      </c>
      <c r="G203" s="103">
        <v>6.618750000000001E-2</v>
      </c>
      <c r="H203" s="103">
        <v>6.8150000000000002E-2</v>
      </c>
      <c r="I203" s="103"/>
      <c r="J203" s="103"/>
      <c r="K203" s="104"/>
      <c r="L203" s="104"/>
      <c r="M203" s="104"/>
      <c r="N203" s="103">
        <v>9.5000000000000001E-2</v>
      </c>
    </row>
    <row r="204" spans="4:14" ht="15.75" customHeight="1" x14ac:dyDescent="0.25">
      <c r="D204" s="33"/>
      <c r="E204" s="33"/>
      <c r="F204" s="81">
        <v>36798</v>
      </c>
      <c r="G204" s="103">
        <v>6.6174999999999998E-2</v>
      </c>
      <c r="H204" s="103">
        <v>6.8112500000000006E-2</v>
      </c>
      <c r="I204" s="103"/>
      <c r="J204" s="103"/>
      <c r="K204" s="104"/>
      <c r="L204" s="104"/>
      <c r="M204" s="104"/>
      <c r="N204" s="103">
        <v>9.5000000000000001E-2</v>
      </c>
    </row>
    <row r="205" spans="4:14" ht="15.75" customHeight="1" x14ac:dyDescent="0.25">
      <c r="D205" s="33"/>
      <c r="E205" s="33"/>
      <c r="F205" s="81">
        <v>36801</v>
      </c>
      <c r="G205" s="103">
        <v>6.6199999999999995E-2</v>
      </c>
      <c r="H205" s="103">
        <v>6.8043800000000002E-2</v>
      </c>
      <c r="I205" s="103"/>
      <c r="J205" s="103"/>
      <c r="K205" s="104"/>
      <c r="L205" s="104"/>
      <c r="M205" s="104"/>
      <c r="N205" s="103">
        <v>9.5000000000000001E-2</v>
      </c>
    </row>
    <row r="206" spans="4:14" ht="15.75" customHeight="1" x14ac:dyDescent="0.25">
      <c r="D206" s="33"/>
      <c r="E206" s="33"/>
      <c r="F206" s="81">
        <v>36802</v>
      </c>
      <c r="G206" s="103">
        <v>6.6199999999999995E-2</v>
      </c>
      <c r="H206" s="103">
        <v>6.8025000000000002E-2</v>
      </c>
      <c r="I206" s="103"/>
      <c r="J206" s="103"/>
      <c r="K206" s="104"/>
      <c r="L206" s="104"/>
      <c r="M206" s="104"/>
      <c r="N206" s="103">
        <v>9.5000000000000001E-2</v>
      </c>
    </row>
    <row r="207" spans="4:14" ht="15.75" customHeight="1" x14ac:dyDescent="0.25">
      <c r="D207" s="33"/>
      <c r="E207" s="33"/>
      <c r="F207" s="81">
        <v>36803</v>
      </c>
      <c r="G207" s="103">
        <v>6.6199999999999995E-2</v>
      </c>
      <c r="H207" s="103">
        <v>6.8025000000000002E-2</v>
      </c>
      <c r="I207" s="103"/>
      <c r="J207" s="103"/>
      <c r="K207" s="104"/>
      <c r="L207" s="104"/>
      <c r="M207" s="104"/>
      <c r="N207" s="103">
        <v>9.5000000000000001E-2</v>
      </c>
    </row>
    <row r="208" spans="4:14" ht="15.75" customHeight="1" x14ac:dyDescent="0.25">
      <c r="D208" s="33"/>
      <c r="E208" s="33"/>
      <c r="F208" s="81">
        <v>36804</v>
      </c>
      <c r="G208" s="103">
        <v>6.6199999999999995E-2</v>
      </c>
      <c r="H208" s="103">
        <v>6.8025000000000002E-2</v>
      </c>
      <c r="I208" s="103"/>
      <c r="J208" s="103"/>
      <c r="K208" s="104"/>
      <c r="L208" s="104"/>
      <c r="M208" s="104"/>
      <c r="N208" s="103">
        <v>9.5000000000000001E-2</v>
      </c>
    </row>
    <row r="209" spans="4:14" ht="15.75" customHeight="1" x14ac:dyDescent="0.25">
      <c r="D209" s="33"/>
      <c r="E209" s="33"/>
      <c r="F209" s="81">
        <v>36805</v>
      </c>
      <c r="G209" s="103">
        <v>6.6199999999999995E-2</v>
      </c>
      <c r="H209" s="103">
        <v>6.8025000000000002E-2</v>
      </c>
      <c r="I209" s="103"/>
      <c r="J209" s="103"/>
      <c r="K209" s="104"/>
      <c r="L209" s="104"/>
      <c r="M209" s="104"/>
      <c r="N209" s="103">
        <v>9.5000000000000001E-2</v>
      </c>
    </row>
    <row r="210" spans="4:14" ht="15.75" customHeight="1" x14ac:dyDescent="0.25">
      <c r="D210" s="33"/>
      <c r="E210" s="33"/>
      <c r="F210" s="81">
        <v>36808</v>
      </c>
      <c r="G210" s="103">
        <v>6.6199999999999995E-2</v>
      </c>
      <c r="H210" s="103">
        <v>6.8000000000000005E-2</v>
      </c>
      <c r="I210" s="103"/>
      <c r="J210" s="103"/>
      <c r="K210" s="104"/>
      <c r="L210" s="104"/>
      <c r="M210" s="104"/>
      <c r="N210" s="103" t="s">
        <v>26</v>
      </c>
    </row>
    <row r="211" spans="4:14" ht="15.75" customHeight="1" x14ac:dyDescent="0.25">
      <c r="D211" s="33"/>
      <c r="E211" s="33"/>
      <c r="F211" s="81">
        <v>36809</v>
      </c>
      <c r="G211" s="103">
        <v>6.6199999999999995E-2</v>
      </c>
      <c r="H211" s="103">
        <v>6.801879999999999E-2</v>
      </c>
      <c r="I211" s="103"/>
      <c r="J211" s="103"/>
      <c r="K211" s="104"/>
      <c r="L211" s="104"/>
      <c r="M211" s="104"/>
      <c r="N211" s="103">
        <v>9.5000000000000001E-2</v>
      </c>
    </row>
    <row r="212" spans="4:14" ht="15.75" customHeight="1" x14ac:dyDescent="0.25">
      <c r="D212" s="33"/>
      <c r="E212" s="33"/>
      <c r="F212" s="81">
        <v>36810</v>
      </c>
      <c r="G212" s="103">
        <v>6.6199999999999995E-2</v>
      </c>
      <c r="H212" s="103">
        <v>6.7987500000000006E-2</v>
      </c>
      <c r="I212" s="103"/>
      <c r="J212" s="103"/>
      <c r="K212" s="104"/>
      <c r="L212" s="104"/>
      <c r="M212" s="104"/>
      <c r="N212" s="103">
        <v>9.5000000000000001E-2</v>
      </c>
    </row>
    <row r="213" spans="4:14" ht="15.75" customHeight="1" x14ac:dyDescent="0.25">
      <c r="D213" s="33"/>
      <c r="E213" s="33"/>
      <c r="F213" s="81">
        <v>36811</v>
      </c>
      <c r="G213" s="103">
        <v>6.6199999999999995E-2</v>
      </c>
      <c r="H213" s="103">
        <v>6.7981299999999995E-2</v>
      </c>
      <c r="I213" s="103"/>
      <c r="J213" s="103"/>
      <c r="K213" s="104"/>
      <c r="L213" s="104"/>
      <c r="M213" s="104"/>
      <c r="N213" s="103">
        <v>9.5000000000000001E-2</v>
      </c>
    </row>
    <row r="214" spans="4:14" ht="15.75" customHeight="1" x14ac:dyDescent="0.25">
      <c r="D214" s="33"/>
      <c r="E214" s="33"/>
      <c r="F214" s="81">
        <v>36812</v>
      </c>
      <c r="G214" s="103">
        <v>6.6174999999999998E-2</v>
      </c>
      <c r="H214" s="103">
        <v>6.7706299999999997E-2</v>
      </c>
      <c r="I214" s="103"/>
      <c r="J214" s="103"/>
      <c r="K214" s="104"/>
      <c r="L214" s="104"/>
      <c r="M214" s="104"/>
      <c r="N214" s="103">
        <v>9.5000000000000001E-2</v>
      </c>
    </row>
    <row r="215" spans="4:14" ht="15.75" customHeight="1" x14ac:dyDescent="0.25">
      <c r="D215" s="33"/>
      <c r="E215" s="33"/>
      <c r="F215" s="81">
        <v>36815</v>
      </c>
      <c r="G215" s="103">
        <v>6.6193799999999997E-2</v>
      </c>
      <c r="H215" s="103">
        <v>6.7737499999999992E-2</v>
      </c>
      <c r="I215" s="103"/>
      <c r="J215" s="103"/>
      <c r="K215" s="104"/>
      <c r="L215" s="104"/>
      <c r="M215" s="104"/>
      <c r="N215" s="103">
        <v>9.5000000000000001E-2</v>
      </c>
    </row>
    <row r="216" spans="4:14" ht="15.75" customHeight="1" x14ac:dyDescent="0.25">
      <c r="D216" s="33"/>
      <c r="E216" s="33"/>
      <c r="F216" s="81">
        <v>36816</v>
      </c>
      <c r="G216" s="103">
        <v>6.6199999999999995E-2</v>
      </c>
      <c r="H216" s="103">
        <v>6.7699999999999996E-2</v>
      </c>
      <c r="I216" s="103"/>
      <c r="J216" s="103"/>
      <c r="K216" s="104"/>
      <c r="L216" s="104"/>
      <c r="M216" s="104"/>
      <c r="N216" s="103">
        <v>9.5000000000000001E-2</v>
      </c>
    </row>
    <row r="217" spans="4:14" ht="15.75" customHeight="1" x14ac:dyDescent="0.25">
      <c r="D217" s="33"/>
      <c r="E217" s="33"/>
      <c r="F217" s="81">
        <v>36817</v>
      </c>
      <c r="G217" s="103">
        <v>6.6199999999999995E-2</v>
      </c>
      <c r="H217" s="103">
        <v>6.7599999999999993E-2</v>
      </c>
      <c r="I217" s="103"/>
      <c r="J217" s="103"/>
      <c r="K217" s="104"/>
      <c r="L217" s="104"/>
      <c r="M217" s="104"/>
      <c r="N217" s="103">
        <v>9.5000000000000001E-2</v>
      </c>
    </row>
    <row r="218" spans="4:14" ht="15.75" customHeight="1" x14ac:dyDescent="0.25">
      <c r="D218" s="33"/>
      <c r="E218" s="33"/>
      <c r="F218" s="81">
        <v>36818</v>
      </c>
      <c r="G218" s="103">
        <v>6.6199999999999995E-2</v>
      </c>
      <c r="H218" s="103">
        <v>6.7599999999999993E-2</v>
      </c>
      <c r="I218" s="103"/>
      <c r="J218" s="103"/>
      <c r="K218" s="104"/>
      <c r="L218" s="104"/>
      <c r="M218" s="104"/>
      <c r="N218" s="103">
        <v>9.5000000000000001E-2</v>
      </c>
    </row>
    <row r="219" spans="4:14" ht="15.75" customHeight="1" x14ac:dyDescent="0.25">
      <c r="D219" s="33"/>
      <c r="E219" s="33"/>
      <c r="F219" s="81">
        <v>36819</v>
      </c>
      <c r="G219" s="103">
        <v>6.6199999999999995E-2</v>
      </c>
      <c r="H219" s="103">
        <v>6.7612500000000006E-2</v>
      </c>
      <c r="I219" s="103"/>
      <c r="J219" s="103"/>
      <c r="K219" s="104"/>
      <c r="L219" s="104"/>
      <c r="M219" s="104"/>
      <c r="N219" s="103">
        <v>9.5000000000000001E-2</v>
      </c>
    </row>
    <row r="220" spans="4:14" ht="15.75" customHeight="1" x14ac:dyDescent="0.25">
      <c r="D220" s="33"/>
      <c r="E220" s="33"/>
      <c r="F220" s="81">
        <v>36822</v>
      </c>
      <c r="G220" s="103">
        <v>6.6199999999999995E-2</v>
      </c>
      <c r="H220" s="103">
        <v>6.7599999999999993E-2</v>
      </c>
      <c r="I220" s="103"/>
      <c r="J220" s="103"/>
      <c r="K220" s="104"/>
      <c r="L220" s="104"/>
      <c r="M220" s="104"/>
      <c r="N220" s="103">
        <v>9.5000000000000001E-2</v>
      </c>
    </row>
    <row r="221" spans="4:14" ht="15.75" customHeight="1" x14ac:dyDescent="0.25">
      <c r="D221" s="33"/>
      <c r="E221" s="33"/>
      <c r="F221" s="81">
        <v>36823</v>
      </c>
      <c r="G221" s="103">
        <v>6.6199999999999995E-2</v>
      </c>
      <c r="H221" s="103">
        <v>6.7599999999999993E-2</v>
      </c>
      <c r="I221" s="103"/>
      <c r="J221" s="103"/>
      <c r="K221" s="104"/>
      <c r="L221" s="104"/>
      <c r="M221" s="104"/>
      <c r="N221" s="103">
        <v>9.5000000000000001E-2</v>
      </c>
    </row>
    <row r="222" spans="4:14" ht="15.75" customHeight="1" x14ac:dyDescent="0.25">
      <c r="D222" s="33"/>
      <c r="E222" s="33"/>
      <c r="F222" s="81">
        <v>36824</v>
      </c>
      <c r="G222" s="103">
        <v>6.6199999999999995E-2</v>
      </c>
      <c r="H222" s="103">
        <v>6.7599999999999993E-2</v>
      </c>
      <c r="I222" s="103"/>
      <c r="J222" s="103"/>
      <c r="K222" s="104"/>
      <c r="L222" s="104"/>
      <c r="M222" s="104"/>
      <c r="N222" s="103">
        <v>9.5000000000000001E-2</v>
      </c>
    </row>
    <row r="223" spans="4:14" ht="15.75" customHeight="1" x14ac:dyDescent="0.25">
      <c r="D223" s="33"/>
      <c r="E223" s="33"/>
      <c r="F223" s="81">
        <v>36825</v>
      </c>
      <c r="G223" s="103">
        <v>6.6199999999999995E-2</v>
      </c>
      <c r="H223" s="103">
        <v>6.7587499999999995E-2</v>
      </c>
      <c r="I223" s="103"/>
      <c r="J223" s="103"/>
      <c r="K223" s="104"/>
      <c r="L223" s="104"/>
      <c r="M223" s="104"/>
      <c r="N223" s="103">
        <v>9.5000000000000001E-2</v>
      </c>
    </row>
    <row r="224" spans="4:14" ht="15.75" customHeight="1" x14ac:dyDescent="0.25">
      <c r="D224" s="33"/>
      <c r="E224" s="33"/>
      <c r="F224" s="81">
        <v>36826</v>
      </c>
      <c r="G224" s="103">
        <v>6.6199999999999995E-2</v>
      </c>
      <c r="H224" s="103">
        <v>6.7574999999999996E-2</v>
      </c>
      <c r="I224" s="103"/>
      <c r="J224" s="103"/>
      <c r="K224" s="104"/>
      <c r="L224" s="104"/>
      <c r="M224" s="104"/>
      <c r="N224" s="103">
        <v>9.5000000000000001E-2</v>
      </c>
    </row>
    <row r="225" spans="4:14" ht="15.75" customHeight="1" x14ac:dyDescent="0.25">
      <c r="D225" s="33"/>
      <c r="E225" s="33"/>
      <c r="F225" s="81">
        <v>36829</v>
      </c>
      <c r="G225" s="103">
        <v>6.6199999999999995E-2</v>
      </c>
      <c r="H225" s="103">
        <v>6.7587499999999995E-2</v>
      </c>
      <c r="I225" s="103"/>
      <c r="J225" s="103"/>
      <c r="K225" s="104"/>
      <c r="L225" s="104"/>
      <c r="M225" s="104"/>
      <c r="N225" s="103">
        <v>9.5000000000000001E-2</v>
      </c>
    </row>
    <row r="226" spans="4:14" ht="15.75" customHeight="1" x14ac:dyDescent="0.25">
      <c r="D226" s="33"/>
      <c r="E226" s="33"/>
      <c r="F226" s="81">
        <v>36830</v>
      </c>
      <c r="G226" s="103">
        <v>6.6199999999999995E-2</v>
      </c>
      <c r="H226" s="103">
        <v>6.7599999999999993E-2</v>
      </c>
      <c r="I226" s="103"/>
      <c r="J226" s="103"/>
      <c r="K226" s="104"/>
      <c r="L226" s="104"/>
      <c r="M226" s="104"/>
      <c r="N226" s="103">
        <v>9.5000000000000001E-2</v>
      </c>
    </row>
    <row r="227" spans="4:14" ht="15.75" customHeight="1" x14ac:dyDescent="0.25">
      <c r="D227" s="33"/>
      <c r="E227" s="33"/>
      <c r="F227" s="81">
        <v>36831</v>
      </c>
      <c r="G227" s="103">
        <v>6.6199999999999995E-2</v>
      </c>
      <c r="H227" s="103">
        <v>6.7587499999999995E-2</v>
      </c>
      <c r="I227" s="103"/>
      <c r="J227" s="103"/>
      <c r="K227" s="104"/>
      <c r="L227" s="104"/>
      <c r="M227" s="104"/>
      <c r="N227" s="103">
        <v>9.5000000000000001E-2</v>
      </c>
    </row>
    <row r="228" spans="4:14" ht="15.75" customHeight="1" x14ac:dyDescent="0.25">
      <c r="D228" s="33"/>
      <c r="E228" s="33"/>
      <c r="F228" s="81">
        <v>36832</v>
      </c>
      <c r="G228" s="103">
        <v>6.6199999999999995E-2</v>
      </c>
      <c r="H228" s="103">
        <v>6.7512500000000003E-2</v>
      </c>
      <c r="I228" s="103"/>
      <c r="J228" s="103"/>
      <c r="K228" s="104"/>
      <c r="L228" s="104"/>
      <c r="M228" s="104"/>
      <c r="N228" s="103">
        <v>9.5000000000000001E-2</v>
      </c>
    </row>
    <row r="229" spans="4:14" ht="15.75" customHeight="1" x14ac:dyDescent="0.25">
      <c r="D229" s="33"/>
      <c r="E229" s="33"/>
      <c r="F229" s="81">
        <v>36833</v>
      </c>
      <c r="G229" s="103">
        <v>6.6199999999999995E-2</v>
      </c>
      <c r="H229" s="103">
        <v>6.7506300000000005E-2</v>
      </c>
      <c r="I229" s="103"/>
      <c r="J229" s="103"/>
      <c r="K229" s="104"/>
      <c r="L229" s="104"/>
      <c r="M229" s="104"/>
      <c r="N229" s="103">
        <v>9.5000000000000001E-2</v>
      </c>
    </row>
    <row r="230" spans="4:14" ht="15.75" customHeight="1" x14ac:dyDescent="0.25">
      <c r="D230" s="33"/>
      <c r="E230" s="33"/>
      <c r="F230" s="81">
        <v>36836</v>
      </c>
      <c r="G230" s="103">
        <v>6.6199999999999995E-2</v>
      </c>
      <c r="H230" s="103">
        <v>6.75375E-2</v>
      </c>
      <c r="I230" s="103"/>
      <c r="J230" s="103"/>
      <c r="K230" s="104"/>
      <c r="L230" s="104"/>
      <c r="M230" s="104"/>
      <c r="N230" s="103">
        <v>9.5000000000000001E-2</v>
      </c>
    </row>
    <row r="231" spans="4:14" ht="15.75" customHeight="1" x14ac:dyDescent="0.25">
      <c r="D231" s="33"/>
      <c r="E231" s="33"/>
      <c r="F231" s="81">
        <v>36837</v>
      </c>
      <c r="G231" s="103">
        <v>6.6199999999999995E-2</v>
      </c>
      <c r="H231" s="103">
        <v>6.7581300000000011E-2</v>
      </c>
      <c r="I231" s="103"/>
      <c r="J231" s="103"/>
      <c r="K231" s="104"/>
      <c r="L231" s="104"/>
      <c r="M231" s="104"/>
      <c r="N231" s="103">
        <v>9.5000000000000001E-2</v>
      </c>
    </row>
    <row r="232" spans="4:14" ht="15.75" customHeight="1" x14ac:dyDescent="0.25">
      <c r="D232" s="33"/>
      <c r="E232" s="33"/>
      <c r="F232" s="81">
        <v>36838</v>
      </c>
      <c r="G232" s="103">
        <v>6.6199999999999995E-2</v>
      </c>
      <c r="H232" s="103">
        <v>6.7593799999999996E-2</v>
      </c>
      <c r="I232" s="103"/>
      <c r="J232" s="103"/>
      <c r="K232" s="104"/>
      <c r="L232" s="104"/>
      <c r="M232" s="104"/>
      <c r="N232" s="103">
        <v>9.5000000000000001E-2</v>
      </c>
    </row>
    <row r="233" spans="4:14" ht="15.75" customHeight="1" x14ac:dyDescent="0.25">
      <c r="D233" s="33"/>
      <c r="E233" s="33"/>
      <c r="F233" s="81">
        <v>36839</v>
      </c>
      <c r="G233" s="103">
        <v>6.6199999999999995E-2</v>
      </c>
      <c r="H233" s="103">
        <v>6.7599999999999993E-2</v>
      </c>
      <c r="I233" s="103"/>
      <c r="J233" s="103"/>
      <c r="K233" s="104"/>
      <c r="L233" s="104"/>
      <c r="M233" s="104"/>
      <c r="N233" s="103">
        <v>9.5000000000000001E-2</v>
      </c>
    </row>
    <row r="234" spans="4:14" ht="15.75" customHeight="1" x14ac:dyDescent="0.25">
      <c r="D234" s="33"/>
      <c r="E234" s="33"/>
      <c r="F234" s="81">
        <v>36840</v>
      </c>
      <c r="G234" s="103">
        <v>6.6199999999999995E-2</v>
      </c>
      <c r="H234" s="103">
        <v>6.7599999999999993E-2</v>
      </c>
      <c r="I234" s="103"/>
      <c r="J234" s="103"/>
      <c r="K234" s="104"/>
      <c r="L234" s="104"/>
      <c r="M234" s="104"/>
      <c r="N234" s="103">
        <v>9.5000000000000001E-2</v>
      </c>
    </row>
    <row r="235" spans="4:14" ht="15.75" customHeight="1" x14ac:dyDescent="0.25">
      <c r="D235" s="33"/>
      <c r="E235" s="33"/>
      <c r="F235" s="81">
        <v>36843</v>
      </c>
      <c r="G235" s="103">
        <v>6.6199999999999995E-2</v>
      </c>
      <c r="H235" s="103">
        <v>6.7593799999999996E-2</v>
      </c>
      <c r="I235" s="103"/>
      <c r="J235" s="103"/>
      <c r="K235" s="104"/>
      <c r="L235" s="104"/>
      <c r="M235" s="104"/>
      <c r="N235" s="103">
        <v>9.5000000000000001E-2</v>
      </c>
    </row>
    <row r="236" spans="4:14" ht="15.75" customHeight="1" x14ac:dyDescent="0.25">
      <c r="D236" s="33"/>
      <c r="E236" s="33"/>
      <c r="F236" s="81">
        <v>36844</v>
      </c>
      <c r="G236" s="103">
        <v>6.618750000000001E-2</v>
      </c>
      <c r="H236" s="103">
        <v>6.7581300000000011E-2</v>
      </c>
      <c r="I236" s="103"/>
      <c r="J236" s="103"/>
      <c r="K236" s="104"/>
      <c r="L236" s="104"/>
      <c r="M236" s="104"/>
      <c r="N236" s="103">
        <v>9.5000000000000001E-2</v>
      </c>
    </row>
    <row r="237" spans="4:14" ht="15.75" customHeight="1" x14ac:dyDescent="0.25">
      <c r="D237" s="33"/>
      <c r="E237" s="33"/>
      <c r="F237" s="81">
        <v>36845</v>
      </c>
      <c r="G237" s="103">
        <v>6.6197499999999992E-2</v>
      </c>
      <c r="H237" s="103">
        <v>6.7574999999999996E-2</v>
      </c>
      <c r="I237" s="103"/>
      <c r="J237" s="103"/>
      <c r="K237" s="104"/>
      <c r="L237" s="104"/>
      <c r="M237" s="104"/>
      <c r="N237" s="103">
        <v>9.5000000000000001E-2</v>
      </c>
    </row>
    <row r="238" spans="4:14" ht="15.75" customHeight="1" x14ac:dyDescent="0.25">
      <c r="D238" s="33"/>
      <c r="E238" s="33"/>
      <c r="F238" s="81">
        <v>36846</v>
      </c>
      <c r="G238" s="103">
        <v>6.618750000000001E-2</v>
      </c>
      <c r="H238" s="103">
        <v>6.7587499999999995E-2</v>
      </c>
      <c r="I238" s="103"/>
      <c r="J238" s="103"/>
      <c r="K238" s="104"/>
      <c r="L238" s="104"/>
      <c r="M238" s="104"/>
      <c r="N238" s="103">
        <v>9.5000000000000001E-2</v>
      </c>
    </row>
    <row r="239" spans="4:14" ht="15.75" customHeight="1" x14ac:dyDescent="0.25">
      <c r="D239" s="33"/>
      <c r="E239" s="33"/>
      <c r="F239" s="81">
        <v>36847</v>
      </c>
      <c r="G239" s="103">
        <v>6.6174999999999998E-2</v>
      </c>
      <c r="H239" s="103">
        <v>6.7506300000000005E-2</v>
      </c>
      <c r="I239" s="103"/>
      <c r="J239" s="103"/>
      <c r="K239" s="104"/>
      <c r="L239" s="104"/>
      <c r="M239" s="104"/>
      <c r="N239" s="103">
        <v>9.5000000000000001E-2</v>
      </c>
    </row>
    <row r="240" spans="4:14" ht="15.75" customHeight="1" x14ac:dyDescent="0.25">
      <c r="D240" s="33"/>
      <c r="E240" s="33"/>
      <c r="F240" s="81">
        <v>36850</v>
      </c>
      <c r="G240" s="103">
        <v>6.6162499999999999E-2</v>
      </c>
      <c r="H240" s="103">
        <v>6.7531300000000002E-2</v>
      </c>
      <c r="I240" s="103"/>
      <c r="J240" s="103"/>
      <c r="K240" s="104"/>
      <c r="L240" s="104"/>
      <c r="M240" s="104"/>
      <c r="N240" s="103">
        <v>9.5000000000000001E-2</v>
      </c>
    </row>
    <row r="241" spans="4:14" ht="15.75" customHeight="1" x14ac:dyDescent="0.25">
      <c r="D241" s="33"/>
      <c r="E241" s="33"/>
      <c r="F241" s="81">
        <v>36851</v>
      </c>
      <c r="G241" s="103">
        <v>6.6174999999999998E-2</v>
      </c>
      <c r="H241" s="103">
        <v>6.7506300000000005E-2</v>
      </c>
      <c r="I241" s="103"/>
      <c r="J241" s="103"/>
      <c r="K241" s="104"/>
      <c r="L241" s="104"/>
      <c r="M241" s="104"/>
      <c r="N241" s="103">
        <v>9.5000000000000001E-2</v>
      </c>
    </row>
    <row r="242" spans="4:14" ht="15.75" customHeight="1" x14ac:dyDescent="0.25">
      <c r="D242" s="33"/>
      <c r="E242" s="33"/>
      <c r="F242" s="81">
        <v>36852</v>
      </c>
      <c r="G242" s="103">
        <v>6.6174999999999998E-2</v>
      </c>
      <c r="H242" s="103">
        <v>6.7506300000000005E-2</v>
      </c>
      <c r="I242" s="103"/>
      <c r="J242" s="103"/>
      <c r="K242" s="104"/>
      <c r="L242" s="104"/>
      <c r="M242" s="104"/>
      <c r="N242" s="103">
        <v>9.5000000000000001E-2</v>
      </c>
    </row>
    <row r="243" spans="4:14" ht="15.75" customHeight="1" x14ac:dyDescent="0.25">
      <c r="D243" s="33"/>
      <c r="E243" s="33"/>
      <c r="F243" s="81">
        <v>36853</v>
      </c>
      <c r="G243" s="103">
        <v>6.6174999999999998E-2</v>
      </c>
      <c r="H243" s="103">
        <v>6.7500000000000004E-2</v>
      </c>
      <c r="I243" s="103"/>
      <c r="J243" s="103"/>
      <c r="K243" s="104"/>
      <c r="L243" s="104"/>
      <c r="M243" s="104"/>
      <c r="N243" s="103" t="s">
        <v>26</v>
      </c>
    </row>
    <row r="244" spans="4:14" ht="15.75" customHeight="1" x14ac:dyDescent="0.25">
      <c r="D244" s="33"/>
      <c r="E244" s="33"/>
      <c r="F244" s="81">
        <v>36854</v>
      </c>
      <c r="G244" s="103">
        <v>6.615E-2</v>
      </c>
      <c r="H244" s="103">
        <v>6.7487500000000006E-2</v>
      </c>
      <c r="I244" s="103"/>
      <c r="J244" s="103"/>
      <c r="K244" s="104"/>
      <c r="L244" s="104"/>
      <c r="M244" s="104"/>
      <c r="N244" s="103">
        <v>9.5000000000000001E-2</v>
      </c>
    </row>
    <row r="245" spans="4:14" ht="15.75" customHeight="1" x14ac:dyDescent="0.25">
      <c r="D245" s="33"/>
      <c r="E245" s="33"/>
      <c r="F245" s="81">
        <v>36857</v>
      </c>
      <c r="G245" s="103">
        <v>6.6162499999999999E-2</v>
      </c>
      <c r="H245" s="103">
        <v>6.7487500000000006E-2</v>
      </c>
      <c r="I245" s="103"/>
      <c r="J245" s="103"/>
      <c r="K245" s="104"/>
      <c r="L245" s="104"/>
      <c r="M245" s="104"/>
      <c r="N245" s="103">
        <v>9.5000000000000001E-2</v>
      </c>
    </row>
    <row r="246" spans="4:14" ht="15.75" customHeight="1" x14ac:dyDescent="0.25">
      <c r="D246" s="33"/>
      <c r="E246" s="33"/>
      <c r="F246" s="81">
        <v>36858</v>
      </c>
      <c r="G246" s="103">
        <v>6.6162499999999999E-2</v>
      </c>
      <c r="H246" s="103">
        <v>6.7487500000000006E-2</v>
      </c>
      <c r="I246" s="103"/>
      <c r="J246" s="103"/>
      <c r="K246" s="104"/>
      <c r="L246" s="104"/>
      <c r="M246" s="104"/>
      <c r="N246" s="103">
        <v>9.5000000000000001E-2</v>
      </c>
    </row>
    <row r="247" spans="4:14" ht="15.75" customHeight="1" x14ac:dyDescent="0.25">
      <c r="D247" s="33"/>
      <c r="E247" s="33"/>
      <c r="F247" s="81">
        <v>36859</v>
      </c>
      <c r="G247" s="103">
        <v>6.8212499999999995E-2</v>
      </c>
      <c r="H247" s="103">
        <v>6.7362500000000006E-2</v>
      </c>
      <c r="I247" s="103"/>
      <c r="J247" s="103"/>
      <c r="K247" s="104"/>
      <c r="L247" s="104"/>
      <c r="M247" s="104"/>
      <c r="N247" s="103">
        <v>9.5000000000000001E-2</v>
      </c>
    </row>
    <row r="248" spans="4:14" ht="15.75" customHeight="1" x14ac:dyDescent="0.25">
      <c r="D248" s="33"/>
      <c r="E248" s="33"/>
      <c r="F248" s="81">
        <v>36860</v>
      </c>
      <c r="G248" s="103">
        <v>6.8037500000000001E-2</v>
      </c>
      <c r="H248" s="103">
        <v>6.7150000000000001E-2</v>
      </c>
      <c r="I248" s="103"/>
      <c r="J248" s="103"/>
      <c r="K248" s="104"/>
      <c r="L248" s="104"/>
      <c r="M248" s="104"/>
      <c r="N248" s="103">
        <v>9.5000000000000001E-2</v>
      </c>
    </row>
    <row r="249" spans="4:14" ht="15.75" customHeight="1" x14ac:dyDescent="0.25">
      <c r="D249" s="33"/>
      <c r="E249" s="33"/>
      <c r="F249" s="81">
        <v>36861</v>
      </c>
      <c r="G249" s="103">
        <v>6.7787500000000001E-2</v>
      </c>
      <c r="H249" s="103">
        <v>6.6862500000000005E-2</v>
      </c>
      <c r="I249" s="103"/>
      <c r="J249" s="103"/>
      <c r="K249" s="104"/>
      <c r="L249" s="104"/>
      <c r="M249" s="104"/>
      <c r="N249" s="103">
        <v>9.5000000000000001E-2</v>
      </c>
    </row>
    <row r="250" spans="4:14" ht="15.75" customHeight="1" x14ac:dyDescent="0.25">
      <c r="D250" s="33"/>
      <c r="E250" s="33"/>
      <c r="F250" s="81">
        <v>36864</v>
      </c>
      <c r="G250" s="103">
        <v>6.7762500000000003E-2</v>
      </c>
      <c r="H250" s="103">
        <v>6.6837499999999994E-2</v>
      </c>
      <c r="I250" s="103"/>
      <c r="J250" s="103"/>
      <c r="K250" s="104"/>
      <c r="L250" s="104"/>
      <c r="M250" s="104"/>
      <c r="N250" s="103">
        <v>9.5000000000000001E-2</v>
      </c>
    </row>
    <row r="251" spans="4:14" ht="15.75" customHeight="1" x14ac:dyDescent="0.25">
      <c r="D251" s="33"/>
      <c r="E251" s="33"/>
      <c r="F251" s="81">
        <v>36865</v>
      </c>
      <c r="G251" s="103">
        <v>6.7687499999999998E-2</v>
      </c>
      <c r="H251" s="103">
        <v>6.6775000000000001E-2</v>
      </c>
      <c r="I251" s="103"/>
      <c r="J251" s="103"/>
      <c r="K251" s="104"/>
      <c r="L251" s="104"/>
      <c r="M251" s="104"/>
      <c r="N251" s="103">
        <v>9.5000000000000001E-2</v>
      </c>
    </row>
    <row r="252" spans="4:14" ht="15.75" customHeight="1" x14ac:dyDescent="0.25">
      <c r="D252" s="33"/>
      <c r="E252" s="33"/>
      <c r="F252" s="81">
        <v>36866</v>
      </c>
      <c r="G252" s="103">
        <v>6.7474999999999993E-2</v>
      </c>
      <c r="H252" s="103">
        <v>6.6174999999999998E-2</v>
      </c>
      <c r="I252" s="103"/>
      <c r="J252" s="103"/>
      <c r="K252" s="104"/>
      <c r="L252" s="104"/>
      <c r="M252" s="104"/>
      <c r="N252" s="103">
        <v>9.5000000000000001E-2</v>
      </c>
    </row>
    <row r="253" spans="4:14" ht="15.75" customHeight="1" x14ac:dyDescent="0.25">
      <c r="D253" s="33"/>
      <c r="E253" s="33"/>
      <c r="F253" s="81">
        <v>36867</v>
      </c>
      <c r="G253" s="103">
        <v>6.7275000000000001E-2</v>
      </c>
      <c r="H253" s="103">
        <v>6.5775E-2</v>
      </c>
      <c r="I253" s="103"/>
      <c r="J253" s="103"/>
      <c r="K253" s="104"/>
      <c r="L253" s="104"/>
      <c r="M253" s="104"/>
      <c r="N253" s="103">
        <v>9.5000000000000001E-2</v>
      </c>
    </row>
    <row r="254" spans="4:14" ht="15.75" customHeight="1" x14ac:dyDescent="0.25">
      <c r="D254" s="33"/>
      <c r="E254" s="33"/>
      <c r="F254" s="81">
        <v>36868</v>
      </c>
      <c r="G254" s="103">
        <v>6.7174999999999999E-2</v>
      </c>
      <c r="H254" s="103">
        <v>6.5700000000000008E-2</v>
      </c>
      <c r="I254" s="103"/>
      <c r="J254" s="103"/>
      <c r="K254" s="104"/>
      <c r="L254" s="104"/>
      <c r="M254" s="104"/>
      <c r="N254" s="103">
        <v>9.5000000000000001E-2</v>
      </c>
    </row>
    <row r="255" spans="4:14" ht="15.75" customHeight="1" x14ac:dyDescent="0.25">
      <c r="D255" s="33"/>
      <c r="E255" s="33"/>
      <c r="F255" s="81">
        <v>36871</v>
      </c>
      <c r="G255" s="103">
        <v>6.7137500000000003E-2</v>
      </c>
      <c r="H255" s="103">
        <v>6.5799999999999997E-2</v>
      </c>
      <c r="I255" s="103"/>
      <c r="J255" s="103"/>
      <c r="K255" s="104"/>
      <c r="L255" s="104"/>
      <c r="M255" s="104"/>
      <c r="N255" s="103">
        <v>9.5000000000000001E-2</v>
      </c>
    </row>
    <row r="256" spans="4:14" ht="15.75" customHeight="1" x14ac:dyDescent="0.25">
      <c r="D256" s="33"/>
      <c r="E256" s="33"/>
      <c r="F256" s="81">
        <v>36872</v>
      </c>
      <c r="G256" s="103">
        <v>6.7112499999999992E-2</v>
      </c>
      <c r="H256" s="103">
        <v>6.5799999999999997E-2</v>
      </c>
      <c r="I256" s="103"/>
      <c r="J256" s="103"/>
      <c r="K256" s="104"/>
      <c r="L256" s="104"/>
      <c r="M256" s="104"/>
      <c r="N256" s="103">
        <v>9.5000000000000001E-2</v>
      </c>
    </row>
    <row r="257" spans="4:14" ht="15.75" customHeight="1" x14ac:dyDescent="0.25">
      <c r="D257" s="33"/>
      <c r="E257" s="33"/>
      <c r="F257" s="81">
        <v>36873</v>
      </c>
      <c r="G257" s="103">
        <v>6.7099999999999993E-2</v>
      </c>
      <c r="H257" s="103">
        <v>6.5799999999999997E-2</v>
      </c>
      <c r="I257" s="103"/>
      <c r="J257" s="103"/>
      <c r="K257" s="104"/>
      <c r="L257" s="104"/>
      <c r="M257" s="104"/>
      <c r="N257" s="103">
        <v>9.5000000000000001E-2</v>
      </c>
    </row>
    <row r="258" spans="4:14" ht="15.75" customHeight="1" x14ac:dyDescent="0.25">
      <c r="D258" s="33"/>
      <c r="E258" s="33"/>
      <c r="F258" s="81">
        <v>36874</v>
      </c>
      <c r="G258" s="103">
        <v>6.6987500000000005E-2</v>
      </c>
      <c r="H258" s="103">
        <v>6.5475000000000005E-2</v>
      </c>
      <c r="I258" s="103"/>
      <c r="J258" s="103"/>
      <c r="K258" s="104"/>
      <c r="L258" s="104"/>
      <c r="M258" s="104"/>
      <c r="N258" s="103">
        <v>9.5000000000000001E-2</v>
      </c>
    </row>
    <row r="259" spans="4:14" ht="15.75" customHeight="1" x14ac:dyDescent="0.25">
      <c r="D259" s="33"/>
      <c r="E259" s="33"/>
      <c r="F259" s="81">
        <v>36875</v>
      </c>
      <c r="G259" s="103">
        <v>6.695000000000001E-2</v>
      </c>
      <c r="H259" s="103">
        <v>6.5493800000000005E-2</v>
      </c>
      <c r="I259" s="103"/>
      <c r="J259" s="103"/>
      <c r="K259" s="104"/>
      <c r="L259" s="104"/>
      <c r="M259" s="104"/>
      <c r="N259" s="103">
        <v>9.5000000000000001E-2</v>
      </c>
    </row>
    <row r="260" spans="4:14" ht="15.75" customHeight="1" x14ac:dyDescent="0.25">
      <c r="D260" s="33"/>
      <c r="E260" s="33"/>
      <c r="F260" s="81">
        <v>36878</v>
      </c>
      <c r="G260" s="103">
        <v>6.6862500000000005E-2</v>
      </c>
      <c r="H260" s="103">
        <v>6.5362500000000004E-2</v>
      </c>
      <c r="I260" s="103"/>
      <c r="J260" s="103"/>
      <c r="K260" s="104"/>
      <c r="L260" s="104"/>
      <c r="M260" s="104"/>
      <c r="N260" s="103">
        <v>9.5000000000000001E-2</v>
      </c>
    </row>
    <row r="261" spans="4:14" ht="15.75" customHeight="1" x14ac:dyDescent="0.25">
      <c r="D261" s="33"/>
      <c r="E261" s="33"/>
      <c r="F261" s="81">
        <v>36879</v>
      </c>
      <c r="G261" s="103">
        <v>6.6699999999999995E-2</v>
      </c>
      <c r="H261" s="103">
        <v>6.5199999999999994E-2</v>
      </c>
      <c r="I261" s="103"/>
      <c r="J261" s="103"/>
      <c r="K261" s="104"/>
      <c r="L261" s="104"/>
      <c r="M261" s="104"/>
      <c r="N261" s="103">
        <v>9.5000000000000001E-2</v>
      </c>
    </row>
    <row r="262" spans="4:14" ht="15.75" customHeight="1" x14ac:dyDescent="0.25">
      <c r="D262" s="33"/>
      <c r="E262" s="33"/>
      <c r="F262" s="81">
        <v>36880</v>
      </c>
      <c r="G262" s="103">
        <v>6.6637500000000002E-2</v>
      </c>
      <c r="H262" s="103">
        <v>6.5000000000000002E-2</v>
      </c>
      <c r="I262" s="103"/>
      <c r="J262" s="103"/>
      <c r="K262" s="104"/>
      <c r="L262" s="104"/>
      <c r="M262" s="104"/>
      <c r="N262" s="103">
        <v>9.5000000000000001E-2</v>
      </c>
    </row>
    <row r="263" spans="4:14" ht="15.75" customHeight="1" x14ac:dyDescent="0.25">
      <c r="D263" s="33"/>
      <c r="E263" s="33"/>
      <c r="F263" s="81">
        <v>36881</v>
      </c>
      <c r="G263" s="103">
        <v>6.6475000000000006E-2</v>
      </c>
      <c r="H263" s="103">
        <v>6.4637500000000001E-2</v>
      </c>
      <c r="I263" s="103"/>
      <c r="J263" s="103"/>
      <c r="K263" s="104"/>
      <c r="L263" s="104"/>
      <c r="M263" s="104"/>
      <c r="N263" s="103">
        <v>9.5000000000000001E-2</v>
      </c>
    </row>
    <row r="264" spans="4:14" ht="15.75" customHeight="1" x14ac:dyDescent="0.25">
      <c r="D264" s="33"/>
      <c r="E264" s="33"/>
      <c r="F264" s="81">
        <v>36882</v>
      </c>
      <c r="G264" s="103">
        <v>6.6462500000000008E-2</v>
      </c>
      <c r="H264" s="103">
        <v>6.4500000000000002E-2</v>
      </c>
      <c r="I264" s="103"/>
      <c r="J264" s="103"/>
      <c r="K264" s="104"/>
      <c r="L264" s="104"/>
      <c r="M264" s="104"/>
      <c r="N264" s="103">
        <v>9.5000000000000001E-2</v>
      </c>
    </row>
    <row r="265" spans="4:14" ht="15.75" customHeight="1" x14ac:dyDescent="0.25">
      <c r="D265" s="33"/>
      <c r="E265" s="33"/>
      <c r="F265" s="81">
        <v>36885</v>
      </c>
      <c r="G265" s="103" t="s">
        <v>26</v>
      </c>
      <c r="H265" s="103" t="s">
        <v>26</v>
      </c>
      <c r="I265" s="103"/>
      <c r="J265" s="103"/>
      <c r="K265" s="104"/>
      <c r="L265" s="104"/>
      <c r="M265" s="104"/>
      <c r="N265" s="103" t="s">
        <v>26</v>
      </c>
    </row>
    <row r="266" spans="4:14" ht="15.75" customHeight="1" x14ac:dyDescent="0.25">
      <c r="D266" s="33"/>
      <c r="E266" s="33"/>
      <c r="F266" s="81">
        <v>36886</v>
      </c>
      <c r="G266" s="103" t="s">
        <v>26</v>
      </c>
      <c r="H266" s="103" t="s">
        <v>26</v>
      </c>
      <c r="I266" s="103"/>
      <c r="J266" s="103"/>
      <c r="K266" s="104"/>
      <c r="L266" s="104"/>
      <c r="M266" s="104"/>
      <c r="N266" s="103">
        <v>9.5000000000000001E-2</v>
      </c>
    </row>
    <row r="267" spans="4:14" ht="15.75" customHeight="1" x14ac:dyDescent="0.25">
      <c r="D267" s="33"/>
      <c r="E267" s="33"/>
      <c r="F267" s="81">
        <v>36887</v>
      </c>
      <c r="G267" s="103">
        <v>6.6375000000000003E-2</v>
      </c>
      <c r="H267" s="103">
        <v>6.4381300000000002E-2</v>
      </c>
      <c r="I267" s="103"/>
      <c r="J267" s="103"/>
      <c r="K267" s="104"/>
      <c r="L267" s="104"/>
      <c r="M267" s="104"/>
      <c r="N267" s="103">
        <v>9.5000000000000001E-2</v>
      </c>
    </row>
    <row r="268" spans="4:14" ht="15.75" customHeight="1" x14ac:dyDescent="0.25">
      <c r="D268" s="33"/>
      <c r="E268" s="33"/>
      <c r="F268" s="81">
        <v>36888</v>
      </c>
      <c r="G268" s="103">
        <v>6.5625000000000003E-2</v>
      </c>
      <c r="H268" s="103">
        <v>6.40125E-2</v>
      </c>
      <c r="I268" s="103"/>
      <c r="J268" s="103"/>
      <c r="K268" s="104"/>
      <c r="L268" s="104"/>
      <c r="M268" s="104"/>
      <c r="N268" s="103">
        <v>9.5000000000000001E-2</v>
      </c>
    </row>
    <row r="269" spans="4:14" ht="15.75" customHeight="1" x14ac:dyDescent="0.25">
      <c r="D269" s="33"/>
      <c r="E269" s="33"/>
      <c r="F269" s="81">
        <v>36889</v>
      </c>
      <c r="G269" s="103">
        <v>6.5612500000000004E-2</v>
      </c>
      <c r="H269" s="103">
        <v>6.3987500000000003E-2</v>
      </c>
      <c r="I269" s="103"/>
      <c r="J269" s="103"/>
      <c r="K269" s="104"/>
      <c r="L269" s="104"/>
      <c r="M269" s="104"/>
      <c r="N269" s="103">
        <v>9.5000000000000001E-2</v>
      </c>
    </row>
    <row r="270" spans="4:14" ht="15.75" customHeight="1" x14ac:dyDescent="0.25">
      <c r="D270" s="33"/>
      <c r="E270" s="33"/>
      <c r="F270" s="81">
        <v>36892</v>
      </c>
      <c r="G270" s="103" t="s">
        <v>26</v>
      </c>
      <c r="H270" s="103" t="s">
        <v>26</v>
      </c>
      <c r="I270" s="103"/>
      <c r="J270" s="103"/>
      <c r="K270" s="104"/>
      <c r="L270" s="104"/>
      <c r="M270" s="104"/>
      <c r="N270" s="103" t="s">
        <v>26</v>
      </c>
    </row>
    <row r="271" spans="4:14" ht="15.75" customHeight="1" x14ac:dyDescent="0.25">
      <c r="D271" s="33"/>
      <c r="E271" s="33"/>
      <c r="F271" s="81">
        <v>36893</v>
      </c>
      <c r="G271" s="103">
        <v>6.5475000000000005E-2</v>
      </c>
      <c r="H271" s="103">
        <v>6.3712500000000005E-2</v>
      </c>
      <c r="I271" s="103"/>
      <c r="J271" s="103"/>
      <c r="K271" s="104"/>
      <c r="L271" s="104"/>
      <c r="M271" s="104"/>
      <c r="N271" s="103">
        <v>9.5000000000000001E-2</v>
      </c>
    </row>
    <row r="272" spans="4:14" ht="15.75" customHeight="1" x14ac:dyDescent="0.25">
      <c r="D272" s="33"/>
      <c r="E272" s="33"/>
      <c r="F272" s="81">
        <v>36894</v>
      </c>
      <c r="G272" s="103">
        <v>6.5075000000000008E-2</v>
      </c>
      <c r="H272" s="103">
        <v>6.2862500000000002E-2</v>
      </c>
      <c r="I272" s="103"/>
      <c r="J272" s="103"/>
      <c r="K272" s="104"/>
      <c r="L272" s="104"/>
      <c r="M272" s="104"/>
      <c r="N272" s="103">
        <v>9.5000000000000001E-2</v>
      </c>
    </row>
    <row r="273" spans="4:14" ht="15.75" customHeight="1" x14ac:dyDescent="0.25">
      <c r="D273" s="33"/>
      <c r="E273" s="33"/>
      <c r="F273" s="81">
        <v>36895</v>
      </c>
      <c r="G273" s="103">
        <v>6.0499999999999998E-2</v>
      </c>
      <c r="H273" s="103">
        <v>5.8662499999999999E-2</v>
      </c>
      <c r="I273" s="103"/>
      <c r="J273" s="103"/>
      <c r="K273" s="104"/>
      <c r="L273" s="104"/>
      <c r="M273" s="104"/>
      <c r="N273" s="103">
        <v>0.09</v>
      </c>
    </row>
    <row r="274" spans="4:14" ht="15.75" customHeight="1" x14ac:dyDescent="0.25">
      <c r="D274" s="33"/>
      <c r="E274" s="33"/>
      <c r="F274" s="81">
        <v>36896</v>
      </c>
      <c r="G274" s="103">
        <v>5.9362500000000006E-2</v>
      </c>
      <c r="H274" s="103">
        <v>5.6950000000000001E-2</v>
      </c>
      <c r="I274" s="103"/>
      <c r="J274" s="103"/>
      <c r="K274" s="104"/>
      <c r="L274" s="104"/>
      <c r="M274" s="104"/>
      <c r="N274" s="103">
        <v>0.09</v>
      </c>
    </row>
    <row r="275" spans="4:14" ht="15.75" customHeight="1" x14ac:dyDescent="0.25">
      <c r="D275" s="33"/>
      <c r="E275" s="33"/>
      <c r="F275" s="81">
        <v>36899</v>
      </c>
      <c r="G275" s="103">
        <v>5.8837500000000001E-2</v>
      </c>
      <c r="H275" s="103">
        <v>5.6162499999999997E-2</v>
      </c>
      <c r="I275" s="103"/>
      <c r="J275" s="103"/>
      <c r="K275" s="104"/>
      <c r="L275" s="104"/>
      <c r="M275" s="104"/>
      <c r="N275" s="103">
        <v>0.09</v>
      </c>
    </row>
    <row r="276" spans="4:14" ht="15.75" customHeight="1" x14ac:dyDescent="0.25">
      <c r="D276" s="33"/>
      <c r="E276" s="33"/>
      <c r="F276" s="81">
        <v>36900</v>
      </c>
      <c r="G276" s="103">
        <v>5.8812499999999997E-2</v>
      </c>
      <c r="H276" s="103">
        <v>5.6237500000000003E-2</v>
      </c>
      <c r="I276" s="103"/>
      <c r="J276" s="103"/>
      <c r="K276" s="104"/>
      <c r="L276" s="104"/>
      <c r="M276" s="104"/>
      <c r="N276" s="103">
        <v>0.09</v>
      </c>
    </row>
    <row r="277" spans="4:14" ht="15.75" customHeight="1" x14ac:dyDescent="0.25">
      <c r="D277" s="33"/>
      <c r="E277" s="33"/>
      <c r="F277" s="81">
        <v>36901</v>
      </c>
      <c r="G277" s="103">
        <v>5.8862500000000005E-2</v>
      </c>
      <c r="H277" s="103">
        <v>5.6500000000000002E-2</v>
      </c>
      <c r="I277" s="103"/>
      <c r="J277" s="103"/>
      <c r="K277" s="104"/>
      <c r="L277" s="104"/>
      <c r="M277" s="104"/>
      <c r="N277" s="103">
        <v>0.09</v>
      </c>
    </row>
    <row r="278" spans="4:14" ht="15.75" customHeight="1" x14ac:dyDescent="0.25">
      <c r="D278" s="33"/>
      <c r="E278" s="33"/>
      <c r="F278" s="81">
        <v>36902</v>
      </c>
      <c r="G278" s="103">
        <v>5.8825000000000002E-2</v>
      </c>
      <c r="H278" s="103">
        <v>5.6762499999999994E-2</v>
      </c>
      <c r="I278" s="103"/>
      <c r="J278" s="103"/>
      <c r="K278" s="104"/>
      <c r="L278" s="104"/>
      <c r="M278" s="104"/>
      <c r="N278" s="103">
        <v>0.09</v>
      </c>
    </row>
    <row r="279" spans="4:14" ht="15.75" customHeight="1" x14ac:dyDescent="0.25">
      <c r="D279" s="33"/>
      <c r="E279" s="33"/>
      <c r="F279" s="81">
        <v>36903</v>
      </c>
      <c r="G279" s="103">
        <v>5.8806299999999999E-2</v>
      </c>
      <c r="H279" s="103">
        <v>5.6787499999999998E-2</v>
      </c>
      <c r="I279" s="103"/>
      <c r="J279" s="103"/>
      <c r="K279" s="104"/>
      <c r="L279" s="104"/>
      <c r="M279" s="104"/>
      <c r="N279" s="103">
        <v>0.09</v>
      </c>
    </row>
    <row r="280" spans="4:14" ht="15.75" customHeight="1" x14ac:dyDescent="0.25">
      <c r="D280" s="33"/>
      <c r="E280" s="33"/>
      <c r="F280" s="81">
        <v>36906</v>
      </c>
      <c r="G280" s="103">
        <v>5.9106300000000001E-2</v>
      </c>
      <c r="H280" s="103">
        <v>5.7412499999999998E-2</v>
      </c>
      <c r="I280" s="103"/>
      <c r="J280" s="103"/>
      <c r="K280" s="104"/>
      <c r="L280" s="104"/>
      <c r="M280" s="104"/>
      <c r="N280" s="103" t="s">
        <v>26</v>
      </c>
    </row>
    <row r="281" spans="4:14" ht="15.75" customHeight="1" x14ac:dyDescent="0.25">
      <c r="D281" s="33"/>
      <c r="E281" s="33"/>
      <c r="F281" s="81">
        <v>36907</v>
      </c>
      <c r="G281" s="103">
        <v>5.9012500000000002E-2</v>
      </c>
      <c r="H281" s="103">
        <v>5.7387499999999994E-2</v>
      </c>
      <c r="I281" s="103"/>
      <c r="J281" s="103"/>
      <c r="K281" s="104"/>
      <c r="L281" s="104"/>
      <c r="M281" s="104"/>
      <c r="N281" s="103">
        <v>0.09</v>
      </c>
    </row>
    <row r="282" spans="4:14" ht="15.75" customHeight="1" x14ac:dyDescent="0.25">
      <c r="D282" s="33"/>
      <c r="E282" s="33"/>
      <c r="F282" s="81">
        <v>36908</v>
      </c>
      <c r="G282" s="103">
        <v>5.8987499999999998E-2</v>
      </c>
      <c r="H282" s="103">
        <v>5.7387499999999994E-2</v>
      </c>
      <c r="I282" s="103"/>
      <c r="J282" s="103"/>
      <c r="K282" s="104"/>
      <c r="L282" s="104"/>
      <c r="M282" s="104"/>
      <c r="N282" s="103">
        <v>0.09</v>
      </c>
    </row>
    <row r="283" spans="4:14" ht="15.75" customHeight="1" x14ac:dyDescent="0.25">
      <c r="D283" s="33"/>
      <c r="E283" s="33"/>
      <c r="F283" s="81">
        <v>36909</v>
      </c>
      <c r="G283" s="103">
        <v>5.8362499999999998E-2</v>
      </c>
      <c r="H283" s="103">
        <v>5.6487499999999996E-2</v>
      </c>
      <c r="I283" s="103"/>
      <c r="J283" s="103"/>
      <c r="K283" s="104"/>
      <c r="L283" s="104"/>
      <c r="M283" s="104"/>
      <c r="N283" s="103">
        <v>0.09</v>
      </c>
    </row>
    <row r="284" spans="4:14" ht="15.75" customHeight="1" x14ac:dyDescent="0.25">
      <c r="D284" s="33"/>
      <c r="E284" s="33"/>
      <c r="F284" s="81">
        <v>36910</v>
      </c>
      <c r="G284" s="103">
        <v>5.7887500000000001E-2</v>
      </c>
      <c r="H284" s="103">
        <v>5.6112500000000003E-2</v>
      </c>
      <c r="I284" s="103"/>
      <c r="J284" s="103"/>
      <c r="K284" s="104"/>
      <c r="L284" s="104"/>
      <c r="M284" s="104"/>
      <c r="N284" s="103">
        <v>0.09</v>
      </c>
    </row>
    <row r="285" spans="4:14" ht="15.75" customHeight="1" x14ac:dyDescent="0.25">
      <c r="D285" s="33"/>
      <c r="E285" s="33"/>
      <c r="F285" s="81">
        <v>36913</v>
      </c>
      <c r="G285" s="103">
        <v>5.7262500000000001E-2</v>
      </c>
      <c r="H285" s="103">
        <v>5.5812500000000001E-2</v>
      </c>
      <c r="I285" s="103"/>
      <c r="J285" s="103"/>
      <c r="K285" s="104"/>
      <c r="L285" s="104"/>
      <c r="M285" s="104"/>
      <c r="N285" s="103">
        <v>0.09</v>
      </c>
    </row>
    <row r="286" spans="4:14" ht="15.75" customHeight="1" x14ac:dyDescent="0.25">
      <c r="D286" s="33"/>
      <c r="E286" s="33"/>
      <c r="F286" s="81">
        <v>36914</v>
      </c>
      <c r="G286" s="103">
        <v>5.7137500000000001E-2</v>
      </c>
      <c r="H286" s="103">
        <v>5.5724999999999997E-2</v>
      </c>
      <c r="I286" s="103"/>
      <c r="J286" s="103"/>
      <c r="K286" s="104"/>
      <c r="L286" s="104"/>
      <c r="M286" s="104"/>
      <c r="N286" s="103">
        <v>0.09</v>
      </c>
    </row>
    <row r="287" spans="4:14" ht="15.75" customHeight="1" x14ac:dyDescent="0.25">
      <c r="D287" s="33"/>
      <c r="E287" s="33"/>
      <c r="F287" s="81">
        <v>36915</v>
      </c>
      <c r="G287" s="103">
        <v>5.7412499999999998E-2</v>
      </c>
      <c r="H287" s="103">
        <v>5.6100000000000004E-2</v>
      </c>
      <c r="I287" s="103"/>
      <c r="J287" s="103"/>
      <c r="K287" s="104"/>
      <c r="L287" s="104"/>
      <c r="M287" s="104"/>
      <c r="N287" s="103">
        <v>0.09</v>
      </c>
    </row>
    <row r="288" spans="4:14" ht="15.75" customHeight="1" x14ac:dyDescent="0.25">
      <c r="D288" s="33"/>
      <c r="E288" s="33"/>
      <c r="F288" s="81">
        <v>36916</v>
      </c>
      <c r="G288" s="103">
        <v>5.7149999999999999E-2</v>
      </c>
      <c r="H288" s="103">
        <v>5.5975000000000004E-2</v>
      </c>
      <c r="I288" s="103"/>
      <c r="J288" s="103"/>
      <c r="K288" s="104"/>
      <c r="L288" s="104"/>
      <c r="M288" s="104"/>
      <c r="N288" s="103">
        <v>0.09</v>
      </c>
    </row>
    <row r="289" spans="4:14" ht="15.75" customHeight="1" x14ac:dyDescent="0.25">
      <c r="D289" s="33"/>
      <c r="E289" s="33"/>
      <c r="F289" s="81">
        <v>36917</v>
      </c>
      <c r="G289" s="103">
        <v>5.6849999999999998E-2</v>
      </c>
      <c r="H289" s="103">
        <v>5.5675000000000002E-2</v>
      </c>
      <c r="I289" s="103"/>
      <c r="J289" s="103"/>
      <c r="K289" s="104"/>
      <c r="L289" s="104"/>
      <c r="M289" s="104"/>
      <c r="N289" s="103">
        <v>0.09</v>
      </c>
    </row>
    <row r="290" spans="4:14" ht="15.75" customHeight="1" x14ac:dyDescent="0.25">
      <c r="D290" s="33"/>
      <c r="E290" s="33"/>
      <c r="F290" s="81">
        <v>36920</v>
      </c>
      <c r="G290" s="103">
        <v>5.6474999999999997E-2</v>
      </c>
      <c r="H290" s="103">
        <v>5.5425000000000002E-2</v>
      </c>
      <c r="I290" s="103"/>
      <c r="J290" s="103"/>
      <c r="K290" s="104"/>
      <c r="L290" s="104"/>
      <c r="M290" s="104"/>
      <c r="N290" s="103">
        <v>0.09</v>
      </c>
    </row>
    <row r="291" spans="4:14" ht="15.75" customHeight="1" x14ac:dyDescent="0.25">
      <c r="D291" s="33"/>
      <c r="E291" s="33"/>
      <c r="F291" s="81">
        <v>36921</v>
      </c>
      <c r="G291" s="103">
        <v>5.6250000000000001E-2</v>
      </c>
      <c r="H291" s="103">
        <v>5.525E-2</v>
      </c>
      <c r="I291" s="103"/>
      <c r="J291" s="103"/>
      <c r="K291" s="104"/>
      <c r="L291" s="104"/>
      <c r="M291" s="104"/>
      <c r="N291" s="103">
        <v>0.09</v>
      </c>
    </row>
    <row r="292" spans="4:14" ht="15.75" customHeight="1" x14ac:dyDescent="0.25">
      <c r="D292" s="33"/>
      <c r="E292" s="33"/>
      <c r="F292" s="81">
        <v>36922</v>
      </c>
      <c r="G292" s="103">
        <v>5.57E-2</v>
      </c>
      <c r="H292" s="103">
        <v>5.4212499999999997E-2</v>
      </c>
      <c r="I292" s="103"/>
      <c r="J292" s="103"/>
      <c r="K292" s="104"/>
      <c r="L292" s="104"/>
      <c r="M292" s="104"/>
      <c r="N292" s="103">
        <v>0.09</v>
      </c>
    </row>
    <row r="293" spans="4:14" ht="15.75" customHeight="1" x14ac:dyDescent="0.25">
      <c r="D293" s="33"/>
      <c r="E293" s="33"/>
      <c r="F293" s="81">
        <v>36923</v>
      </c>
      <c r="G293" s="103">
        <v>5.5599999999999997E-2</v>
      </c>
      <c r="H293" s="103">
        <v>5.3899999999999997E-2</v>
      </c>
      <c r="I293" s="103"/>
      <c r="J293" s="103"/>
      <c r="K293" s="104"/>
      <c r="L293" s="104"/>
      <c r="M293" s="104"/>
      <c r="N293" s="103">
        <v>8.5000000000000006E-2</v>
      </c>
    </row>
    <row r="294" spans="4:14" ht="15.75" customHeight="1" x14ac:dyDescent="0.25">
      <c r="D294" s="33"/>
      <c r="E294" s="33"/>
      <c r="F294" s="81">
        <v>36924</v>
      </c>
      <c r="G294" s="103">
        <v>5.5650000000000005E-2</v>
      </c>
      <c r="H294" s="103">
        <v>5.3975000000000002E-2</v>
      </c>
      <c r="I294" s="103"/>
      <c r="J294" s="103"/>
      <c r="K294" s="104"/>
      <c r="L294" s="104"/>
      <c r="M294" s="104"/>
      <c r="N294" s="103">
        <v>8.5000000000000006E-2</v>
      </c>
    </row>
    <row r="295" spans="4:14" ht="15.75" customHeight="1" x14ac:dyDescent="0.25">
      <c r="D295" s="33"/>
      <c r="E295" s="33"/>
      <c r="F295" s="81">
        <v>36927</v>
      </c>
      <c r="G295" s="103">
        <v>5.5737500000000002E-2</v>
      </c>
      <c r="H295" s="103">
        <v>5.4100000000000002E-2</v>
      </c>
      <c r="I295" s="103"/>
      <c r="J295" s="103"/>
      <c r="K295" s="104"/>
      <c r="L295" s="104"/>
      <c r="M295" s="104"/>
      <c r="N295" s="103">
        <v>8.5000000000000006E-2</v>
      </c>
    </row>
    <row r="296" spans="4:14" ht="15.75" customHeight="1" x14ac:dyDescent="0.25">
      <c r="D296" s="33"/>
      <c r="E296" s="33"/>
      <c r="F296" s="81">
        <v>36928</v>
      </c>
      <c r="G296" s="103">
        <v>5.5724999999999997E-2</v>
      </c>
      <c r="H296" s="103">
        <v>5.4100000000000002E-2</v>
      </c>
      <c r="I296" s="103"/>
      <c r="J296" s="103"/>
      <c r="K296" s="104"/>
      <c r="L296" s="104"/>
      <c r="M296" s="104"/>
      <c r="N296" s="103">
        <v>8.5000000000000006E-2</v>
      </c>
    </row>
    <row r="297" spans="4:14" ht="15.75" customHeight="1" x14ac:dyDescent="0.25">
      <c r="D297" s="33"/>
      <c r="E297" s="33"/>
      <c r="F297" s="81">
        <v>36929</v>
      </c>
      <c r="G297" s="103">
        <v>5.57E-2</v>
      </c>
      <c r="H297" s="103">
        <v>5.4100000000000002E-2</v>
      </c>
      <c r="I297" s="103"/>
      <c r="J297" s="103"/>
      <c r="K297" s="104"/>
      <c r="L297" s="104"/>
      <c r="M297" s="104"/>
      <c r="N297" s="103">
        <v>8.5000000000000006E-2</v>
      </c>
    </row>
    <row r="298" spans="4:14" ht="15.75" customHeight="1" x14ac:dyDescent="0.25">
      <c r="D298" s="33"/>
      <c r="E298" s="33"/>
      <c r="F298" s="81">
        <v>36930</v>
      </c>
      <c r="G298" s="103">
        <v>5.5712499999999998E-2</v>
      </c>
      <c r="H298" s="103">
        <v>5.4087500000000004E-2</v>
      </c>
      <c r="I298" s="103"/>
      <c r="J298" s="103"/>
      <c r="K298" s="104"/>
      <c r="L298" s="104"/>
      <c r="M298" s="104"/>
      <c r="N298" s="103">
        <v>8.5000000000000006E-2</v>
      </c>
    </row>
    <row r="299" spans="4:14" ht="15.75" customHeight="1" x14ac:dyDescent="0.25">
      <c r="D299" s="33"/>
      <c r="E299" s="33"/>
      <c r="F299" s="81">
        <v>36931</v>
      </c>
      <c r="G299" s="103">
        <v>5.5712499999999998E-2</v>
      </c>
      <c r="H299" s="103">
        <v>5.4100000000000002E-2</v>
      </c>
      <c r="I299" s="103"/>
      <c r="J299" s="103"/>
      <c r="K299" s="104"/>
      <c r="L299" s="104"/>
      <c r="M299" s="104"/>
      <c r="N299" s="103">
        <v>8.5000000000000006E-2</v>
      </c>
    </row>
    <row r="300" spans="4:14" ht="15.75" customHeight="1" x14ac:dyDescent="0.25">
      <c r="D300" s="33"/>
      <c r="E300" s="33"/>
      <c r="F300" s="81">
        <v>36934</v>
      </c>
      <c r="G300" s="103">
        <v>5.5687499999999994E-2</v>
      </c>
      <c r="H300" s="103">
        <v>5.3874999999999999E-2</v>
      </c>
      <c r="I300" s="103"/>
      <c r="J300" s="103"/>
      <c r="K300" s="104"/>
      <c r="L300" s="104"/>
      <c r="M300" s="104"/>
      <c r="N300" s="103">
        <v>8.5000000000000006E-2</v>
      </c>
    </row>
    <row r="301" spans="4:14" ht="15.75" customHeight="1" x14ac:dyDescent="0.25">
      <c r="D301" s="33"/>
      <c r="E301" s="33"/>
      <c r="F301" s="81">
        <v>36935</v>
      </c>
      <c r="G301" s="103">
        <v>5.5687499999999994E-2</v>
      </c>
      <c r="H301" s="103">
        <v>5.3887499999999998E-2</v>
      </c>
      <c r="I301" s="103"/>
      <c r="J301" s="103"/>
      <c r="K301" s="104"/>
      <c r="L301" s="104"/>
      <c r="M301" s="104"/>
      <c r="N301" s="103">
        <v>8.5000000000000006E-2</v>
      </c>
    </row>
    <row r="302" spans="4:14" ht="15.75" customHeight="1" x14ac:dyDescent="0.25">
      <c r="D302" s="33"/>
      <c r="E302" s="33"/>
      <c r="F302" s="81">
        <v>36936</v>
      </c>
      <c r="G302" s="103">
        <v>5.57E-2</v>
      </c>
      <c r="H302" s="103">
        <v>5.4000000000000006E-2</v>
      </c>
      <c r="I302" s="103"/>
      <c r="J302" s="103"/>
      <c r="K302" s="104"/>
      <c r="L302" s="104"/>
      <c r="M302" s="104"/>
      <c r="N302" s="103">
        <v>8.5000000000000006E-2</v>
      </c>
    </row>
    <row r="303" spans="4:14" ht="15.75" customHeight="1" x14ac:dyDescent="0.25">
      <c r="D303" s="33"/>
      <c r="E303" s="33"/>
      <c r="F303" s="81">
        <v>36937</v>
      </c>
      <c r="G303" s="103">
        <v>5.5800000000000002E-2</v>
      </c>
      <c r="H303" s="103">
        <v>5.4125E-2</v>
      </c>
      <c r="I303" s="103"/>
      <c r="J303" s="103"/>
      <c r="K303" s="104"/>
      <c r="L303" s="104"/>
      <c r="M303" s="104"/>
      <c r="N303" s="103">
        <v>8.5000000000000006E-2</v>
      </c>
    </row>
    <row r="304" spans="4:14" ht="15.75" customHeight="1" x14ac:dyDescent="0.25">
      <c r="D304" s="33"/>
      <c r="E304" s="33"/>
      <c r="F304" s="81">
        <v>36938</v>
      </c>
      <c r="G304" s="103">
        <v>5.5800000000000002E-2</v>
      </c>
      <c r="H304" s="103">
        <v>5.4100000000000002E-2</v>
      </c>
      <c r="I304" s="103"/>
      <c r="J304" s="103"/>
      <c r="K304" s="104"/>
      <c r="L304" s="104"/>
      <c r="M304" s="104"/>
      <c r="N304" s="103">
        <v>8.5000000000000006E-2</v>
      </c>
    </row>
    <row r="305" spans="4:14" ht="15.75" customHeight="1" x14ac:dyDescent="0.25">
      <c r="D305" s="33"/>
      <c r="E305" s="33"/>
      <c r="F305" s="81">
        <v>36941</v>
      </c>
      <c r="G305" s="103">
        <v>5.5756300000000002E-2</v>
      </c>
      <c r="H305" s="103">
        <v>5.3831300000000006E-2</v>
      </c>
      <c r="I305" s="103"/>
      <c r="J305" s="103"/>
      <c r="K305" s="104"/>
      <c r="L305" s="104"/>
      <c r="M305" s="104"/>
      <c r="N305" s="103" t="s">
        <v>26</v>
      </c>
    </row>
    <row r="306" spans="4:14" ht="15.75" customHeight="1" x14ac:dyDescent="0.25">
      <c r="D306" s="33"/>
      <c r="E306" s="33"/>
      <c r="F306" s="81">
        <v>36942</v>
      </c>
      <c r="G306" s="103">
        <v>5.57E-2</v>
      </c>
      <c r="H306" s="103">
        <v>5.3800000000000001E-2</v>
      </c>
      <c r="I306" s="103"/>
      <c r="J306" s="103"/>
      <c r="K306" s="104"/>
      <c r="L306" s="104"/>
      <c r="M306" s="104"/>
      <c r="N306" s="103">
        <v>8.5000000000000006E-2</v>
      </c>
    </row>
    <row r="307" spans="4:14" ht="15.75" customHeight="1" x14ac:dyDescent="0.25">
      <c r="D307" s="33"/>
      <c r="E307" s="33"/>
      <c r="F307" s="81">
        <v>36943</v>
      </c>
      <c r="G307" s="103">
        <v>5.5612500000000002E-2</v>
      </c>
      <c r="H307" s="103">
        <v>5.3699999999999998E-2</v>
      </c>
      <c r="I307" s="103"/>
      <c r="J307" s="103"/>
      <c r="K307" s="104"/>
      <c r="L307" s="104"/>
      <c r="M307" s="104"/>
      <c r="N307" s="103">
        <v>8.5000000000000006E-2</v>
      </c>
    </row>
    <row r="308" spans="4:14" ht="15.75" customHeight="1" x14ac:dyDescent="0.25">
      <c r="D308" s="33"/>
      <c r="E308" s="33"/>
      <c r="F308" s="81">
        <v>36944</v>
      </c>
      <c r="G308" s="103">
        <v>5.5300000000000002E-2</v>
      </c>
      <c r="H308" s="103">
        <v>5.3449999999999998E-2</v>
      </c>
      <c r="I308" s="103"/>
      <c r="J308" s="103"/>
      <c r="K308" s="104"/>
      <c r="L308" s="104"/>
      <c r="M308" s="104"/>
      <c r="N308" s="103">
        <v>8.5000000000000006E-2</v>
      </c>
    </row>
    <row r="309" spans="4:14" ht="15.75" customHeight="1" x14ac:dyDescent="0.25">
      <c r="D309" s="33"/>
      <c r="E309" s="33"/>
      <c r="F309" s="81">
        <v>36945</v>
      </c>
      <c r="G309" s="103">
        <v>5.4774999999999997E-2</v>
      </c>
      <c r="H309" s="103">
        <v>5.2999999999999999E-2</v>
      </c>
      <c r="I309" s="103"/>
      <c r="J309" s="103"/>
      <c r="K309" s="104"/>
      <c r="L309" s="104"/>
      <c r="M309" s="104"/>
      <c r="N309" s="103">
        <v>8.5000000000000006E-2</v>
      </c>
    </row>
    <row r="310" spans="4:14" ht="15.75" customHeight="1" x14ac:dyDescent="0.25">
      <c r="D310" s="33"/>
      <c r="E310" s="33"/>
      <c r="F310" s="81">
        <v>36948</v>
      </c>
      <c r="G310" s="103">
        <v>5.3812499999999999E-2</v>
      </c>
      <c r="H310" s="103">
        <v>5.1937499999999998E-2</v>
      </c>
      <c r="I310" s="103"/>
      <c r="J310" s="103"/>
      <c r="K310" s="104"/>
      <c r="L310" s="104"/>
      <c r="M310" s="104"/>
      <c r="N310" s="103">
        <v>8.5000000000000006E-2</v>
      </c>
    </row>
    <row r="311" spans="4:14" ht="15.75" customHeight="1" x14ac:dyDescent="0.25">
      <c r="D311" s="33"/>
      <c r="E311" s="33"/>
      <c r="F311" s="81">
        <v>36949</v>
      </c>
      <c r="G311" s="103">
        <v>5.2812499999999998E-2</v>
      </c>
      <c r="H311" s="103">
        <v>5.10375E-2</v>
      </c>
      <c r="I311" s="103"/>
      <c r="J311" s="103"/>
      <c r="K311" s="104"/>
      <c r="L311" s="104"/>
      <c r="M311" s="104"/>
      <c r="N311" s="103">
        <v>8.5000000000000006E-2</v>
      </c>
    </row>
    <row r="312" spans="4:14" ht="15.75" customHeight="1" x14ac:dyDescent="0.25">
      <c r="D312" s="33"/>
      <c r="E312" s="33"/>
      <c r="F312" s="81">
        <v>36950</v>
      </c>
      <c r="G312" s="103">
        <v>5.2074999999999996E-2</v>
      </c>
      <c r="H312" s="103">
        <v>5.0525E-2</v>
      </c>
      <c r="I312" s="103"/>
      <c r="J312" s="103"/>
      <c r="K312" s="104"/>
      <c r="L312" s="104"/>
      <c r="M312" s="104"/>
      <c r="N312" s="103">
        <v>8.5000000000000006E-2</v>
      </c>
    </row>
    <row r="313" spans="4:14" ht="15.75" customHeight="1" x14ac:dyDescent="0.25">
      <c r="D313" s="33"/>
      <c r="E313" s="33"/>
      <c r="F313" s="81">
        <v>36951</v>
      </c>
      <c r="G313" s="103">
        <v>5.2925000000000007E-2</v>
      </c>
      <c r="H313" s="103">
        <v>5.0887500000000002E-2</v>
      </c>
      <c r="I313" s="103"/>
      <c r="J313" s="103"/>
      <c r="K313" s="104"/>
      <c r="L313" s="104"/>
      <c r="M313" s="104"/>
      <c r="N313" s="103">
        <v>8.5000000000000006E-2</v>
      </c>
    </row>
    <row r="314" spans="4:14" ht="15.75" customHeight="1" x14ac:dyDescent="0.25">
      <c r="D314" s="33"/>
      <c r="E314" s="33"/>
      <c r="F314" s="81">
        <v>36952</v>
      </c>
      <c r="G314" s="103">
        <v>5.2900000000000003E-2</v>
      </c>
      <c r="H314" s="103">
        <v>5.0824999999999995E-2</v>
      </c>
      <c r="I314" s="103"/>
      <c r="J314" s="103"/>
      <c r="K314" s="104"/>
      <c r="L314" s="104"/>
      <c r="M314" s="104"/>
      <c r="N314" s="103">
        <v>8.5000000000000006E-2</v>
      </c>
    </row>
    <row r="315" spans="4:14" ht="15.75" customHeight="1" x14ac:dyDescent="0.25">
      <c r="D315" s="33"/>
      <c r="E315" s="33"/>
      <c r="F315" s="81">
        <v>36955</v>
      </c>
      <c r="G315" s="103">
        <v>5.2750000000000005E-2</v>
      </c>
      <c r="H315" s="103">
        <v>5.0799999999999998E-2</v>
      </c>
      <c r="I315" s="103"/>
      <c r="J315" s="103"/>
      <c r="K315" s="104"/>
      <c r="L315" s="104"/>
      <c r="M315" s="104"/>
      <c r="N315" s="103">
        <v>8.5000000000000006E-2</v>
      </c>
    </row>
    <row r="316" spans="4:14" ht="15.75" customHeight="1" x14ac:dyDescent="0.25">
      <c r="D316" s="33"/>
      <c r="E316" s="33"/>
      <c r="F316" s="81">
        <v>36956</v>
      </c>
      <c r="G316" s="103">
        <v>5.2712500000000002E-2</v>
      </c>
      <c r="H316" s="103">
        <v>5.0900000000000001E-2</v>
      </c>
      <c r="I316" s="103"/>
      <c r="J316" s="103"/>
      <c r="K316" s="104"/>
      <c r="L316" s="104"/>
      <c r="M316" s="104"/>
      <c r="N316" s="103">
        <v>8.5000000000000006E-2</v>
      </c>
    </row>
    <row r="317" spans="4:14" ht="15.75" customHeight="1" x14ac:dyDescent="0.25">
      <c r="D317" s="33"/>
      <c r="E317" s="33"/>
      <c r="F317" s="81">
        <v>36957</v>
      </c>
      <c r="G317" s="103">
        <v>5.2587500000000002E-2</v>
      </c>
      <c r="H317" s="103">
        <v>5.0737500000000005E-2</v>
      </c>
      <c r="I317" s="103"/>
      <c r="J317" s="103"/>
      <c r="K317" s="104"/>
      <c r="L317" s="104"/>
      <c r="M317" s="104"/>
      <c r="N317" s="103">
        <v>8.5000000000000006E-2</v>
      </c>
    </row>
    <row r="318" spans="4:14" ht="15.75" customHeight="1" x14ac:dyDescent="0.25">
      <c r="D318" s="33"/>
      <c r="E318" s="33"/>
      <c r="F318" s="81">
        <v>36958</v>
      </c>
      <c r="G318" s="103">
        <v>5.2337499999999995E-2</v>
      </c>
      <c r="H318" s="103">
        <v>5.0599999999999999E-2</v>
      </c>
      <c r="I318" s="103"/>
      <c r="J318" s="103"/>
      <c r="K318" s="104"/>
      <c r="L318" s="104"/>
      <c r="M318" s="104"/>
      <c r="N318" s="103">
        <v>8.5000000000000006E-2</v>
      </c>
    </row>
    <row r="319" spans="4:14" ht="15.75" customHeight="1" x14ac:dyDescent="0.25">
      <c r="D319" s="33"/>
      <c r="E319" s="33"/>
      <c r="F319" s="81">
        <v>36959</v>
      </c>
      <c r="G319" s="103">
        <v>5.1874999999999998E-2</v>
      </c>
      <c r="H319" s="103">
        <v>5.04E-2</v>
      </c>
      <c r="I319" s="103"/>
      <c r="J319" s="103"/>
      <c r="K319" s="104"/>
      <c r="L319" s="104"/>
      <c r="M319" s="104"/>
      <c r="N319" s="103">
        <v>8.5000000000000006E-2</v>
      </c>
    </row>
    <row r="320" spans="4:14" ht="15.75" customHeight="1" x14ac:dyDescent="0.25">
      <c r="D320" s="33"/>
      <c r="E320" s="33"/>
      <c r="F320" s="81">
        <v>36962</v>
      </c>
      <c r="G320" s="103">
        <v>5.1924999999999999E-2</v>
      </c>
      <c r="H320" s="103">
        <v>5.0575000000000002E-2</v>
      </c>
      <c r="I320" s="103"/>
      <c r="J320" s="103"/>
      <c r="K320" s="104"/>
      <c r="L320" s="104"/>
      <c r="M320" s="104"/>
      <c r="N320" s="103">
        <v>8.5000000000000006E-2</v>
      </c>
    </row>
    <row r="321" spans="4:14" ht="15.75" customHeight="1" x14ac:dyDescent="0.25">
      <c r="D321" s="33"/>
      <c r="E321" s="33"/>
      <c r="F321" s="81">
        <v>36963</v>
      </c>
      <c r="G321" s="103">
        <v>5.1637500000000003E-2</v>
      </c>
      <c r="H321" s="103">
        <v>5.0337500000000007E-2</v>
      </c>
      <c r="I321" s="103"/>
      <c r="J321" s="103"/>
      <c r="K321" s="104"/>
      <c r="L321" s="104"/>
      <c r="M321" s="104"/>
      <c r="N321" s="103">
        <v>8.5000000000000006E-2</v>
      </c>
    </row>
    <row r="322" spans="4:14" ht="15.75" customHeight="1" x14ac:dyDescent="0.25">
      <c r="D322" s="33"/>
      <c r="E322" s="33"/>
      <c r="F322" s="81">
        <v>36964</v>
      </c>
      <c r="G322" s="103">
        <v>5.1500000000000004E-2</v>
      </c>
      <c r="H322" s="103">
        <v>5.0199999999999995E-2</v>
      </c>
      <c r="I322" s="103"/>
      <c r="J322" s="103"/>
      <c r="K322" s="104"/>
      <c r="L322" s="104"/>
      <c r="M322" s="104"/>
      <c r="N322" s="103">
        <v>8.5000000000000006E-2</v>
      </c>
    </row>
    <row r="323" spans="4:14" ht="15.75" customHeight="1" x14ac:dyDescent="0.25">
      <c r="D323" s="33"/>
      <c r="E323" s="33"/>
      <c r="F323" s="81">
        <v>36965</v>
      </c>
      <c r="G323" s="103">
        <v>5.0562500000000003E-2</v>
      </c>
      <c r="H323" s="103">
        <v>4.9424999999999997E-2</v>
      </c>
      <c r="I323" s="103"/>
      <c r="J323" s="103"/>
      <c r="K323" s="104"/>
      <c r="L323" s="104"/>
      <c r="M323" s="104"/>
      <c r="N323" s="103">
        <v>8.5000000000000006E-2</v>
      </c>
    </row>
    <row r="324" spans="4:14" ht="15.75" customHeight="1" x14ac:dyDescent="0.25">
      <c r="D324" s="33"/>
      <c r="E324" s="33"/>
      <c r="F324" s="81">
        <v>36966</v>
      </c>
      <c r="G324" s="103">
        <v>5.0075000000000001E-2</v>
      </c>
      <c r="H324" s="103">
        <v>4.9000000000000002E-2</v>
      </c>
      <c r="I324" s="103"/>
      <c r="J324" s="103"/>
      <c r="K324" s="104"/>
      <c r="L324" s="104"/>
      <c r="M324" s="104"/>
      <c r="N324" s="103">
        <v>8.5000000000000006E-2</v>
      </c>
    </row>
    <row r="325" spans="4:14" ht="15.75" customHeight="1" x14ac:dyDescent="0.25">
      <c r="D325" s="33"/>
      <c r="E325" s="33"/>
      <c r="F325" s="81">
        <v>36969</v>
      </c>
      <c r="G325" s="103">
        <v>4.9800000000000004E-2</v>
      </c>
      <c r="H325" s="103">
        <v>4.8799999999999996E-2</v>
      </c>
      <c r="I325" s="103"/>
      <c r="J325" s="103"/>
      <c r="K325" s="104"/>
      <c r="L325" s="104"/>
      <c r="M325" s="104"/>
      <c r="N325" s="103">
        <v>8.5000000000000006E-2</v>
      </c>
    </row>
    <row r="326" spans="4:14" ht="15.75" customHeight="1" x14ac:dyDescent="0.25">
      <c r="D326" s="33"/>
      <c r="E326" s="33"/>
      <c r="F326" s="81">
        <v>36970</v>
      </c>
      <c r="G326" s="103">
        <v>4.9800000000000004E-2</v>
      </c>
      <c r="H326" s="103">
        <v>4.8862500000000003E-2</v>
      </c>
      <c r="I326" s="103"/>
      <c r="J326" s="103"/>
      <c r="K326" s="104"/>
      <c r="L326" s="104"/>
      <c r="M326" s="104"/>
      <c r="N326" s="103">
        <v>8.5000000000000006E-2</v>
      </c>
    </row>
    <row r="327" spans="4:14" ht="15.75" customHeight="1" x14ac:dyDescent="0.25">
      <c r="D327" s="33"/>
      <c r="E327" s="33"/>
      <c r="F327" s="81">
        <v>36971</v>
      </c>
      <c r="G327" s="103">
        <v>5.0562500000000003E-2</v>
      </c>
      <c r="H327" s="103">
        <v>4.87E-2</v>
      </c>
      <c r="I327" s="103"/>
      <c r="J327" s="103"/>
      <c r="K327" s="104"/>
      <c r="L327" s="104"/>
      <c r="M327" s="104"/>
      <c r="N327" s="103">
        <v>0.08</v>
      </c>
    </row>
    <row r="328" spans="4:14" ht="15.75" customHeight="1" x14ac:dyDescent="0.25">
      <c r="D328" s="33"/>
      <c r="E328" s="33"/>
      <c r="F328" s="81">
        <v>36972</v>
      </c>
      <c r="G328" s="103">
        <v>5.0499999999999996E-2</v>
      </c>
      <c r="H328" s="103">
        <v>4.8562500000000001E-2</v>
      </c>
      <c r="I328" s="103"/>
      <c r="J328" s="103"/>
      <c r="K328" s="104"/>
      <c r="L328" s="104"/>
      <c r="M328" s="104"/>
      <c r="N328" s="103">
        <v>0.08</v>
      </c>
    </row>
    <row r="329" spans="4:14" ht="15.75" customHeight="1" x14ac:dyDescent="0.25">
      <c r="D329" s="33"/>
      <c r="E329" s="33"/>
      <c r="F329" s="81">
        <v>36973</v>
      </c>
      <c r="G329" s="103">
        <v>5.0562500000000003E-2</v>
      </c>
      <c r="H329" s="103">
        <v>4.8600000000000004E-2</v>
      </c>
      <c r="I329" s="103"/>
      <c r="J329" s="103"/>
      <c r="K329" s="104"/>
      <c r="L329" s="104"/>
      <c r="M329" s="104"/>
      <c r="N329" s="103">
        <v>0.08</v>
      </c>
    </row>
    <row r="330" spans="4:14" ht="15.75" customHeight="1" x14ac:dyDescent="0.25">
      <c r="D330" s="33"/>
      <c r="E330" s="33"/>
      <c r="F330" s="81">
        <v>36976</v>
      </c>
      <c r="G330" s="103">
        <v>5.0575000000000002E-2</v>
      </c>
      <c r="H330" s="103">
        <v>4.8687500000000002E-2</v>
      </c>
      <c r="I330" s="103"/>
      <c r="J330" s="103"/>
      <c r="K330" s="104"/>
      <c r="L330" s="104"/>
      <c r="M330" s="104"/>
      <c r="N330" s="103">
        <v>0.08</v>
      </c>
    </row>
    <row r="331" spans="4:14" ht="15.75" customHeight="1" x14ac:dyDescent="0.25">
      <c r="D331" s="33"/>
      <c r="E331" s="33"/>
      <c r="F331" s="81">
        <v>36977</v>
      </c>
      <c r="G331" s="103">
        <v>5.0549999999999998E-2</v>
      </c>
      <c r="H331" s="103">
        <v>4.8600000000000004E-2</v>
      </c>
      <c r="I331" s="103"/>
      <c r="J331" s="103"/>
      <c r="K331" s="104"/>
      <c r="L331" s="104"/>
      <c r="M331" s="104"/>
      <c r="N331" s="103">
        <v>0.08</v>
      </c>
    </row>
    <row r="332" spans="4:14" ht="15.75" customHeight="1" x14ac:dyDescent="0.25">
      <c r="D332" s="33"/>
      <c r="E332" s="33"/>
      <c r="F332" s="81">
        <v>36978</v>
      </c>
      <c r="G332" s="103">
        <v>5.0837500000000001E-2</v>
      </c>
      <c r="H332" s="103">
        <v>4.9024999999999999E-2</v>
      </c>
      <c r="I332" s="103"/>
      <c r="J332" s="103"/>
      <c r="K332" s="104"/>
      <c r="L332" s="104"/>
      <c r="M332" s="104"/>
      <c r="N332" s="103">
        <v>0.08</v>
      </c>
    </row>
    <row r="333" spans="4:14" ht="15.75" customHeight="1" x14ac:dyDescent="0.25">
      <c r="D333" s="33"/>
      <c r="E333" s="33"/>
      <c r="F333" s="81">
        <v>36979</v>
      </c>
      <c r="G333" s="103">
        <v>5.0787500000000006E-2</v>
      </c>
      <c r="H333" s="103">
        <v>4.87625E-2</v>
      </c>
      <c r="I333" s="103"/>
      <c r="J333" s="103"/>
      <c r="K333" s="104"/>
      <c r="L333" s="104"/>
      <c r="M333" s="104"/>
      <c r="N333" s="103">
        <v>0.08</v>
      </c>
    </row>
    <row r="334" spans="4:14" ht="15.75" customHeight="1" x14ac:dyDescent="0.25">
      <c r="D334" s="33"/>
      <c r="E334" s="33"/>
      <c r="F334" s="81">
        <v>36980</v>
      </c>
      <c r="G334" s="103">
        <v>5.0799999999999998E-2</v>
      </c>
      <c r="H334" s="103">
        <v>4.8787500000000004E-2</v>
      </c>
      <c r="I334" s="103"/>
      <c r="J334" s="103"/>
      <c r="K334" s="104"/>
      <c r="L334" s="104"/>
      <c r="M334" s="104"/>
      <c r="N334" s="103">
        <v>0.08</v>
      </c>
    </row>
    <row r="335" spans="4:14" ht="15.75" customHeight="1" x14ac:dyDescent="0.25">
      <c r="D335" s="33"/>
      <c r="E335" s="33"/>
      <c r="F335" s="81">
        <v>36983</v>
      </c>
      <c r="G335" s="103">
        <v>5.0562500000000003E-2</v>
      </c>
      <c r="H335" s="103">
        <v>4.8399999999999999E-2</v>
      </c>
      <c r="I335" s="103"/>
      <c r="J335" s="103"/>
      <c r="K335" s="104"/>
      <c r="L335" s="104"/>
      <c r="M335" s="104"/>
      <c r="N335" s="103">
        <v>0.08</v>
      </c>
    </row>
    <row r="336" spans="4:14" ht="15.75" customHeight="1" x14ac:dyDescent="0.25">
      <c r="D336" s="33"/>
      <c r="E336" s="33"/>
      <c r="F336" s="81">
        <v>36984</v>
      </c>
      <c r="G336" s="103">
        <v>5.0612500000000005E-2</v>
      </c>
      <c r="H336" s="103">
        <v>4.8462500000000006E-2</v>
      </c>
      <c r="I336" s="103"/>
      <c r="J336" s="103"/>
      <c r="K336" s="104"/>
      <c r="L336" s="104"/>
      <c r="M336" s="104"/>
      <c r="N336" s="103">
        <v>0.08</v>
      </c>
    </row>
    <row r="337" spans="4:14" ht="15.75" customHeight="1" x14ac:dyDescent="0.25">
      <c r="D337" s="33"/>
      <c r="E337" s="33"/>
      <c r="F337" s="81">
        <v>36985</v>
      </c>
      <c r="G337" s="103">
        <v>5.0525E-2</v>
      </c>
      <c r="H337" s="103">
        <v>4.8099999999999997E-2</v>
      </c>
      <c r="I337" s="103"/>
      <c r="J337" s="103"/>
      <c r="K337" s="104"/>
      <c r="L337" s="104"/>
      <c r="M337" s="104"/>
      <c r="N337" s="103">
        <v>0.08</v>
      </c>
    </row>
    <row r="338" spans="4:14" ht="15.75" customHeight="1" x14ac:dyDescent="0.25">
      <c r="D338" s="33"/>
      <c r="E338" s="33"/>
      <c r="F338" s="81">
        <v>36986</v>
      </c>
      <c r="G338" s="103">
        <v>5.0525E-2</v>
      </c>
      <c r="H338" s="103">
        <v>4.8037499999999997E-2</v>
      </c>
      <c r="I338" s="103"/>
      <c r="J338" s="103"/>
      <c r="K338" s="104"/>
      <c r="L338" s="104"/>
      <c r="M338" s="104"/>
      <c r="N338" s="103">
        <v>0.08</v>
      </c>
    </row>
    <row r="339" spans="4:14" ht="15.75" customHeight="1" x14ac:dyDescent="0.25">
      <c r="D339" s="33"/>
      <c r="E339" s="33"/>
      <c r="F339" s="81">
        <v>36987</v>
      </c>
      <c r="G339" s="103">
        <v>5.0512499999999995E-2</v>
      </c>
      <c r="H339" s="103">
        <v>4.8062500000000001E-2</v>
      </c>
      <c r="I339" s="103"/>
      <c r="J339" s="103"/>
      <c r="K339" s="104"/>
      <c r="L339" s="104"/>
      <c r="M339" s="104"/>
      <c r="N339" s="103">
        <v>0.08</v>
      </c>
    </row>
    <row r="340" spans="4:14" ht="15.75" customHeight="1" x14ac:dyDescent="0.25">
      <c r="D340" s="33"/>
      <c r="E340" s="33"/>
      <c r="F340" s="81">
        <v>36990</v>
      </c>
      <c r="G340" s="103">
        <v>5.0199999999999995E-2</v>
      </c>
      <c r="H340" s="103">
        <v>4.7412499999999996E-2</v>
      </c>
      <c r="I340" s="103"/>
      <c r="J340" s="103"/>
      <c r="K340" s="104"/>
      <c r="L340" s="104"/>
      <c r="M340" s="104"/>
      <c r="N340" s="103">
        <v>0.08</v>
      </c>
    </row>
    <row r="341" spans="4:14" ht="15.75" customHeight="1" x14ac:dyDescent="0.25">
      <c r="D341" s="33"/>
      <c r="E341" s="33"/>
      <c r="F341" s="81">
        <v>36991</v>
      </c>
      <c r="G341" s="103">
        <v>5.0199999999999995E-2</v>
      </c>
      <c r="H341" s="103">
        <v>4.7400000000000005E-2</v>
      </c>
      <c r="I341" s="103"/>
      <c r="J341" s="103"/>
      <c r="K341" s="104"/>
      <c r="L341" s="104"/>
      <c r="M341" s="104"/>
      <c r="N341" s="103">
        <v>0.08</v>
      </c>
    </row>
    <row r="342" spans="4:14" ht="15.75" customHeight="1" x14ac:dyDescent="0.25">
      <c r="D342" s="33"/>
      <c r="E342" s="33"/>
      <c r="F342" s="81">
        <v>36992</v>
      </c>
      <c r="G342" s="103">
        <v>5.0224999999999999E-2</v>
      </c>
      <c r="H342" s="103">
        <v>4.7599999999999996E-2</v>
      </c>
      <c r="I342" s="103"/>
      <c r="J342" s="103"/>
      <c r="K342" s="104"/>
      <c r="L342" s="104"/>
      <c r="M342" s="104"/>
      <c r="N342" s="103">
        <v>0.08</v>
      </c>
    </row>
    <row r="343" spans="4:14" ht="15.75" customHeight="1" x14ac:dyDescent="0.25">
      <c r="D343" s="33"/>
      <c r="E343" s="33"/>
      <c r="F343" s="81">
        <v>36993</v>
      </c>
      <c r="G343" s="103">
        <v>5.0387500000000002E-2</v>
      </c>
      <c r="H343" s="103">
        <v>4.7787499999999997E-2</v>
      </c>
      <c r="I343" s="103"/>
      <c r="J343" s="103"/>
      <c r="K343" s="104"/>
      <c r="L343" s="104"/>
      <c r="M343" s="104"/>
      <c r="N343" s="103">
        <v>0.08</v>
      </c>
    </row>
    <row r="344" spans="4:14" ht="15.75" customHeight="1" x14ac:dyDescent="0.25">
      <c r="D344" s="33"/>
      <c r="E344" s="33"/>
      <c r="F344" s="81">
        <v>36994</v>
      </c>
      <c r="G344" s="103" t="s">
        <v>26</v>
      </c>
      <c r="H344" s="103" t="s">
        <v>26</v>
      </c>
      <c r="I344" s="103"/>
      <c r="J344" s="103"/>
      <c r="K344" s="104"/>
      <c r="L344" s="104"/>
      <c r="M344" s="104"/>
      <c r="N344" s="103" t="s">
        <v>26</v>
      </c>
    </row>
    <row r="345" spans="4:14" ht="15.75" customHeight="1" x14ac:dyDescent="0.25">
      <c r="D345" s="33"/>
      <c r="E345" s="33"/>
      <c r="F345" s="81">
        <v>36997</v>
      </c>
      <c r="G345" s="103" t="s">
        <v>26</v>
      </c>
      <c r="H345" s="103" t="s">
        <v>26</v>
      </c>
      <c r="I345" s="103"/>
      <c r="J345" s="103"/>
      <c r="K345" s="104"/>
      <c r="L345" s="104"/>
      <c r="M345" s="104"/>
      <c r="N345" s="103">
        <v>0.08</v>
      </c>
    </row>
    <row r="346" spans="4:14" ht="15.75" customHeight="1" x14ac:dyDescent="0.25">
      <c r="D346" s="33"/>
      <c r="E346" s="33"/>
      <c r="F346" s="81">
        <v>36998</v>
      </c>
      <c r="G346" s="103">
        <v>5.0487499999999998E-2</v>
      </c>
      <c r="H346" s="103">
        <v>4.8087499999999998E-2</v>
      </c>
      <c r="I346" s="103"/>
      <c r="J346" s="103"/>
      <c r="K346" s="104"/>
      <c r="L346" s="104"/>
      <c r="M346" s="104"/>
      <c r="N346" s="103">
        <v>0.08</v>
      </c>
    </row>
    <row r="347" spans="4:14" ht="15.75" customHeight="1" x14ac:dyDescent="0.25">
      <c r="D347" s="33"/>
      <c r="E347" s="33"/>
      <c r="F347" s="81">
        <v>36999</v>
      </c>
      <c r="G347" s="103">
        <v>5.0499999999999996E-2</v>
      </c>
      <c r="H347" s="103">
        <v>4.8274999999999998E-2</v>
      </c>
      <c r="I347" s="103"/>
      <c r="J347" s="103"/>
      <c r="K347" s="104"/>
      <c r="L347" s="104"/>
      <c r="M347" s="104"/>
      <c r="N347" s="103">
        <v>0.08</v>
      </c>
    </row>
    <row r="348" spans="4:14" ht="15.75" customHeight="1" x14ac:dyDescent="0.25">
      <c r="D348" s="33"/>
      <c r="E348" s="33"/>
      <c r="F348" s="81">
        <v>37000</v>
      </c>
      <c r="G348" s="103">
        <v>4.5212500000000003E-2</v>
      </c>
      <c r="H348" s="103">
        <v>4.41E-2</v>
      </c>
      <c r="I348" s="103"/>
      <c r="J348" s="103"/>
      <c r="K348" s="104"/>
      <c r="L348" s="104"/>
      <c r="M348" s="104"/>
      <c r="N348" s="103">
        <v>7.4999999999999997E-2</v>
      </c>
    </row>
    <row r="349" spans="4:14" ht="15.75" customHeight="1" x14ac:dyDescent="0.25">
      <c r="D349" s="33"/>
      <c r="E349" s="33"/>
      <c r="F349" s="81">
        <v>37001</v>
      </c>
      <c r="G349" s="103">
        <v>4.5262500000000004E-2</v>
      </c>
      <c r="H349" s="103">
        <v>4.4175000000000006E-2</v>
      </c>
      <c r="I349" s="103"/>
      <c r="J349" s="103"/>
      <c r="K349" s="104"/>
      <c r="L349" s="104"/>
      <c r="M349" s="104"/>
      <c r="N349" s="103">
        <v>7.4999999999999997E-2</v>
      </c>
    </row>
    <row r="350" spans="4:14" ht="15.75" customHeight="1" x14ac:dyDescent="0.25">
      <c r="D350" s="33"/>
      <c r="E350" s="33"/>
      <c r="F350" s="81">
        <v>37004</v>
      </c>
      <c r="G350" s="103">
        <v>4.5062499999999998E-2</v>
      </c>
      <c r="H350" s="103">
        <v>4.3837500000000001E-2</v>
      </c>
      <c r="I350" s="103"/>
      <c r="J350" s="103"/>
      <c r="K350" s="104"/>
      <c r="L350" s="104"/>
      <c r="M350" s="104"/>
      <c r="N350" s="103">
        <v>7.4999999999999997E-2</v>
      </c>
    </row>
    <row r="351" spans="4:14" ht="15.75" customHeight="1" x14ac:dyDescent="0.25">
      <c r="D351" s="33"/>
      <c r="E351" s="33"/>
      <c r="F351" s="81">
        <v>37005</v>
      </c>
      <c r="G351" s="103">
        <v>4.4712500000000002E-2</v>
      </c>
      <c r="H351" s="103">
        <v>4.36E-2</v>
      </c>
      <c r="I351" s="103"/>
      <c r="J351" s="103"/>
      <c r="K351" s="104"/>
      <c r="L351" s="104"/>
      <c r="M351" s="104"/>
      <c r="N351" s="103">
        <v>7.4999999999999997E-2</v>
      </c>
    </row>
    <row r="352" spans="4:14" ht="15.75" customHeight="1" x14ac:dyDescent="0.25">
      <c r="D352" s="33"/>
      <c r="E352" s="33"/>
      <c r="F352" s="81">
        <v>37006</v>
      </c>
      <c r="G352" s="103">
        <v>4.4600000000000001E-2</v>
      </c>
      <c r="H352" s="103">
        <v>4.3400000000000001E-2</v>
      </c>
      <c r="I352" s="103"/>
      <c r="J352" s="103"/>
      <c r="K352" s="104"/>
      <c r="L352" s="104"/>
      <c r="M352" s="104"/>
      <c r="N352" s="103">
        <v>7.4999999999999997E-2</v>
      </c>
    </row>
    <row r="353" spans="4:14" ht="15.75" customHeight="1" x14ac:dyDescent="0.25">
      <c r="D353" s="33"/>
      <c r="E353" s="33"/>
      <c r="F353" s="81">
        <v>37007</v>
      </c>
      <c r="G353" s="103">
        <v>4.4612499999999999E-2</v>
      </c>
      <c r="H353" s="103">
        <v>4.3400000000000001E-2</v>
      </c>
      <c r="I353" s="103"/>
      <c r="J353" s="103"/>
      <c r="K353" s="104"/>
      <c r="L353" s="104"/>
      <c r="M353" s="104"/>
      <c r="N353" s="103">
        <v>7.4999999999999997E-2</v>
      </c>
    </row>
    <row r="354" spans="4:14" ht="15.75" customHeight="1" x14ac:dyDescent="0.25">
      <c r="D354" s="33"/>
      <c r="E354" s="33"/>
      <c r="F354" s="81">
        <v>37008</v>
      </c>
      <c r="G354" s="103">
        <v>4.4337500000000002E-2</v>
      </c>
      <c r="H354" s="103">
        <v>4.3137499999999995E-2</v>
      </c>
      <c r="I354" s="103"/>
      <c r="J354" s="103"/>
      <c r="K354" s="104"/>
      <c r="L354" s="104"/>
      <c r="M354" s="104"/>
      <c r="N354" s="103">
        <v>7.4999999999999997E-2</v>
      </c>
    </row>
    <row r="355" spans="4:14" ht="15.75" customHeight="1" x14ac:dyDescent="0.25">
      <c r="D355" s="33"/>
      <c r="E355" s="33"/>
      <c r="F355" s="81">
        <v>37011</v>
      </c>
      <c r="G355" s="103">
        <v>4.4325000000000003E-2</v>
      </c>
      <c r="H355" s="103">
        <v>4.3362499999999998E-2</v>
      </c>
      <c r="I355" s="103"/>
      <c r="J355" s="103"/>
      <c r="K355" s="104"/>
      <c r="L355" s="104"/>
      <c r="M355" s="104"/>
      <c r="N355" s="103">
        <v>7.4999999999999997E-2</v>
      </c>
    </row>
    <row r="356" spans="4:14" ht="15.75" customHeight="1" x14ac:dyDescent="0.25">
      <c r="D356" s="33"/>
      <c r="E356" s="33"/>
      <c r="F356" s="81">
        <v>37012</v>
      </c>
      <c r="G356" s="103">
        <v>4.4325000000000003E-2</v>
      </c>
      <c r="H356" s="103">
        <v>4.3400000000000001E-2</v>
      </c>
      <c r="I356" s="103"/>
      <c r="J356" s="103"/>
      <c r="K356" s="104"/>
      <c r="L356" s="104"/>
      <c r="M356" s="104"/>
      <c r="N356" s="103">
        <v>7.4999999999999997E-2</v>
      </c>
    </row>
    <row r="357" spans="4:14" ht="15.75" customHeight="1" x14ac:dyDescent="0.25">
      <c r="D357" s="33"/>
      <c r="E357" s="33"/>
      <c r="F357" s="81">
        <v>37013</v>
      </c>
      <c r="G357" s="103">
        <v>4.4199999999999996E-2</v>
      </c>
      <c r="H357" s="103">
        <v>4.3075000000000002E-2</v>
      </c>
      <c r="I357" s="103"/>
      <c r="J357" s="103"/>
      <c r="K357" s="104"/>
      <c r="L357" s="104"/>
      <c r="M357" s="104"/>
      <c r="N357" s="103">
        <v>7.4999999999999997E-2</v>
      </c>
    </row>
    <row r="358" spans="4:14" ht="15.75" customHeight="1" x14ac:dyDescent="0.25">
      <c r="D358" s="33"/>
      <c r="E358" s="33"/>
      <c r="F358" s="81">
        <v>37014</v>
      </c>
      <c r="G358" s="103">
        <v>4.3825000000000003E-2</v>
      </c>
      <c r="H358" s="103">
        <v>4.2987499999999998E-2</v>
      </c>
      <c r="I358" s="103"/>
      <c r="J358" s="103"/>
      <c r="K358" s="104"/>
      <c r="L358" s="104"/>
      <c r="M358" s="104"/>
      <c r="N358" s="103">
        <v>7.4999999999999997E-2</v>
      </c>
    </row>
    <row r="359" spans="4:14" ht="15.75" customHeight="1" x14ac:dyDescent="0.25">
      <c r="D359" s="33"/>
      <c r="E359" s="33"/>
      <c r="F359" s="81">
        <v>37015</v>
      </c>
      <c r="G359" s="103">
        <v>4.3499999999999997E-2</v>
      </c>
      <c r="H359" s="103">
        <v>4.2699999999999995E-2</v>
      </c>
      <c r="I359" s="103"/>
      <c r="J359" s="103"/>
      <c r="K359" s="104"/>
      <c r="L359" s="104"/>
      <c r="M359" s="104"/>
      <c r="N359" s="103">
        <v>7.4999999999999997E-2</v>
      </c>
    </row>
    <row r="360" spans="4:14" ht="15.75" customHeight="1" x14ac:dyDescent="0.25">
      <c r="D360" s="33"/>
      <c r="E360" s="33"/>
      <c r="F360" s="81">
        <v>37018</v>
      </c>
      <c r="G360" s="103" t="s">
        <v>26</v>
      </c>
      <c r="H360" s="103" t="s">
        <v>26</v>
      </c>
      <c r="I360" s="103"/>
      <c r="J360" s="103"/>
      <c r="K360" s="104"/>
      <c r="L360" s="104"/>
      <c r="M360" s="104"/>
      <c r="N360" s="103">
        <v>7.4999999999999997E-2</v>
      </c>
    </row>
    <row r="361" spans="4:14" ht="15.75" customHeight="1" x14ac:dyDescent="0.25">
      <c r="D361" s="33"/>
      <c r="E361" s="33"/>
      <c r="F361" s="81">
        <v>37019</v>
      </c>
      <c r="G361" s="103">
        <v>4.1775E-2</v>
      </c>
      <c r="H361" s="103">
        <v>4.0987499999999996E-2</v>
      </c>
      <c r="I361" s="103"/>
      <c r="J361" s="103"/>
      <c r="K361" s="104"/>
      <c r="L361" s="104"/>
      <c r="M361" s="104"/>
      <c r="N361" s="103">
        <v>7.4999999999999997E-2</v>
      </c>
    </row>
    <row r="362" spans="4:14" ht="15.75" customHeight="1" x14ac:dyDescent="0.25">
      <c r="D362" s="33"/>
      <c r="E362" s="33"/>
      <c r="F362" s="81">
        <v>37020</v>
      </c>
      <c r="G362" s="103">
        <v>4.1675000000000004E-2</v>
      </c>
      <c r="H362" s="103">
        <v>4.0849999999999997E-2</v>
      </c>
      <c r="I362" s="103"/>
      <c r="J362" s="103"/>
      <c r="K362" s="104"/>
      <c r="L362" s="104"/>
      <c r="M362" s="104"/>
      <c r="N362" s="103">
        <v>7.4999999999999997E-2</v>
      </c>
    </row>
    <row r="363" spans="4:14" ht="15.75" customHeight="1" x14ac:dyDescent="0.25">
      <c r="D363" s="33"/>
      <c r="E363" s="33"/>
      <c r="F363" s="81">
        <v>37021</v>
      </c>
      <c r="G363" s="103">
        <v>4.1262500000000001E-2</v>
      </c>
      <c r="H363" s="103">
        <v>4.0599999999999997E-2</v>
      </c>
      <c r="I363" s="103"/>
      <c r="J363" s="103"/>
      <c r="K363" s="104"/>
      <c r="L363" s="104"/>
      <c r="M363" s="104"/>
      <c r="N363" s="103">
        <v>7.4999999999999997E-2</v>
      </c>
    </row>
    <row r="364" spans="4:14" ht="15.75" customHeight="1" x14ac:dyDescent="0.25">
      <c r="D364" s="33"/>
      <c r="E364" s="33"/>
      <c r="F364" s="81">
        <v>37022</v>
      </c>
      <c r="G364" s="103">
        <v>4.1224999999999998E-2</v>
      </c>
      <c r="H364" s="103">
        <v>4.07E-2</v>
      </c>
      <c r="I364" s="103"/>
      <c r="J364" s="103"/>
      <c r="K364" s="104"/>
      <c r="L364" s="104"/>
      <c r="M364" s="104"/>
      <c r="N364" s="103">
        <v>7.4999999999999997E-2</v>
      </c>
    </row>
    <row r="365" spans="4:14" ht="15.75" customHeight="1" x14ac:dyDescent="0.25">
      <c r="D365" s="33"/>
      <c r="E365" s="33"/>
      <c r="F365" s="81">
        <v>37025</v>
      </c>
      <c r="G365" s="103">
        <v>4.1512500000000001E-2</v>
      </c>
      <c r="H365" s="103">
        <v>4.1212499999999999E-2</v>
      </c>
      <c r="I365" s="103"/>
      <c r="J365" s="103"/>
      <c r="K365" s="104"/>
      <c r="L365" s="104"/>
      <c r="M365" s="104"/>
      <c r="N365" s="103">
        <v>7.4999999999999997E-2</v>
      </c>
    </row>
    <row r="366" spans="4:14" ht="15.75" customHeight="1" x14ac:dyDescent="0.25">
      <c r="D366" s="33"/>
      <c r="E366" s="33"/>
      <c r="F366" s="81">
        <v>37026</v>
      </c>
      <c r="G366" s="103">
        <v>4.1349999999999998E-2</v>
      </c>
      <c r="H366" s="103">
        <v>4.10313E-2</v>
      </c>
      <c r="I366" s="103"/>
      <c r="J366" s="103"/>
      <c r="K366" s="104"/>
      <c r="L366" s="104"/>
      <c r="M366" s="104"/>
      <c r="N366" s="103">
        <v>7.4999999999999997E-2</v>
      </c>
    </row>
    <row r="367" spans="4:14" ht="15.75" customHeight="1" x14ac:dyDescent="0.25">
      <c r="D367" s="33"/>
      <c r="E367" s="33"/>
      <c r="F367" s="81">
        <v>37027</v>
      </c>
      <c r="G367" s="103">
        <v>4.0812500000000002E-2</v>
      </c>
      <c r="H367" s="103">
        <v>4.0300000000000002E-2</v>
      </c>
      <c r="I367" s="103"/>
      <c r="J367" s="103"/>
      <c r="K367" s="104"/>
      <c r="L367" s="104"/>
      <c r="M367" s="104"/>
      <c r="N367" s="103">
        <v>7.0000000000000007E-2</v>
      </c>
    </row>
    <row r="368" spans="4:14" ht="15.75" customHeight="1" x14ac:dyDescent="0.25">
      <c r="D368" s="33"/>
      <c r="E368" s="33"/>
      <c r="F368" s="81">
        <v>37028</v>
      </c>
      <c r="G368" s="103">
        <v>4.0837499999999999E-2</v>
      </c>
      <c r="H368" s="103">
        <v>4.0399999999999998E-2</v>
      </c>
      <c r="I368" s="103"/>
      <c r="J368" s="103"/>
      <c r="K368" s="104"/>
      <c r="L368" s="104"/>
      <c r="M368" s="104"/>
      <c r="N368" s="103">
        <v>7.0000000000000007E-2</v>
      </c>
    </row>
    <row r="369" spans="4:14" ht="15.75" customHeight="1" x14ac:dyDescent="0.25">
      <c r="D369" s="33"/>
      <c r="E369" s="33"/>
      <c r="F369" s="81">
        <v>37029</v>
      </c>
      <c r="G369" s="103">
        <v>4.0899999999999999E-2</v>
      </c>
      <c r="H369" s="103">
        <v>4.0549999999999996E-2</v>
      </c>
      <c r="I369" s="103"/>
      <c r="J369" s="103"/>
      <c r="K369" s="104"/>
      <c r="L369" s="104"/>
      <c r="M369" s="104"/>
      <c r="N369" s="103">
        <v>7.0000000000000007E-2</v>
      </c>
    </row>
    <row r="370" spans="4:14" ht="15.75" customHeight="1" x14ac:dyDescent="0.25">
      <c r="D370" s="33"/>
      <c r="E370" s="33"/>
      <c r="F370" s="81">
        <v>37032</v>
      </c>
      <c r="G370" s="103">
        <v>4.0899999999999999E-2</v>
      </c>
      <c r="H370" s="103">
        <v>4.07625E-2</v>
      </c>
      <c r="I370" s="103"/>
      <c r="J370" s="103"/>
      <c r="K370" s="104"/>
      <c r="L370" s="104"/>
      <c r="M370" s="104"/>
      <c r="N370" s="103">
        <v>7.0000000000000007E-2</v>
      </c>
    </row>
    <row r="371" spans="4:14" ht="15.75" customHeight="1" x14ac:dyDescent="0.25">
      <c r="D371" s="33"/>
      <c r="E371" s="33"/>
      <c r="F371" s="81">
        <v>37033</v>
      </c>
      <c r="G371" s="103">
        <v>4.0899999999999999E-2</v>
      </c>
      <c r="H371" s="103">
        <v>4.0750000000000001E-2</v>
      </c>
      <c r="I371" s="103"/>
      <c r="J371" s="103"/>
      <c r="K371" s="104"/>
      <c r="L371" s="104"/>
      <c r="M371" s="104"/>
      <c r="N371" s="103">
        <v>7.0000000000000007E-2</v>
      </c>
    </row>
    <row r="372" spans="4:14" ht="15.75" customHeight="1" x14ac:dyDescent="0.25">
      <c r="D372" s="33"/>
      <c r="E372" s="33"/>
      <c r="F372" s="81">
        <v>37034</v>
      </c>
      <c r="G372" s="103">
        <v>4.08875E-2</v>
      </c>
      <c r="H372" s="103">
        <v>4.07E-2</v>
      </c>
      <c r="I372" s="103"/>
      <c r="J372" s="103"/>
      <c r="K372" s="104"/>
      <c r="L372" s="104"/>
      <c r="M372" s="104"/>
      <c r="N372" s="103">
        <v>7.0000000000000007E-2</v>
      </c>
    </row>
    <row r="373" spans="4:14" ht="15.75" customHeight="1" x14ac:dyDescent="0.25">
      <c r="D373" s="33"/>
      <c r="E373" s="33"/>
      <c r="F373" s="81">
        <v>37035</v>
      </c>
      <c r="G373" s="103">
        <v>4.0800000000000003E-2</v>
      </c>
      <c r="H373" s="103">
        <v>4.0562500000000001E-2</v>
      </c>
      <c r="I373" s="103"/>
      <c r="J373" s="103"/>
      <c r="K373" s="104"/>
      <c r="L373" s="104"/>
      <c r="M373" s="104"/>
      <c r="N373" s="103">
        <v>7.0000000000000007E-2</v>
      </c>
    </row>
    <row r="374" spans="4:14" ht="15.75" customHeight="1" x14ac:dyDescent="0.25">
      <c r="D374" s="33"/>
      <c r="E374" s="33"/>
      <c r="F374" s="81">
        <v>37036</v>
      </c>
      <c r="G374" s="103">
        <v>4.06375E-2</v>
      </c>
      <c r="H374" s="103">
        <v>4.0300000000000002E-2</v>
      </c>
      <c r="I374" s="103"/>
      <c r="J374" s="103"/>
      <c r="K374" s="104"/>
      <c r="L374" s="104"/>
      <c r="M374" s="104"/>
      <c r="N374" s="103">
        <v>7.0000000000000007E-2</v>
      </c>
    </row>
    <row r="375" spans="4:14" ht="15.75" customHeight="1" x14ac:dyDescent="0.25">
      <c r="D375" s="33"/>
      <c r="E375" s="33"/>
      <c r="F375" s="81">
        <v>37039</v>
      </c>
      <c r="G375" s="103" t="s">
        <v>26</v>
      </c>
      <c r="H375" s="103" t="s">
        <v>26</v>
      </c>
      <c r="I375" s="103"/>
      <c r="J375" s="103"/>
      <c r="K375" s="104"/>
      <c r="L375" s="104"/>
      <c r="M375" s="104"/>
      <c r="N375" s="103" t="s">
        <v>26</v>
      </c>
    </row>
    <row r="376" spans="4:14" ht="15.75" customHeight="1" x14ac:dyDescent="0.25">
      <c r="D376" s="33"/>
      <c r="E376" s="33"/>
      <c r="F376" s="81">
        <v>37040</v>
      </c>
      <c r="G376" s="103">
        <v>4.0562500000000001E-2</v>
      </c>
      <c r="H376" s="103">
        <v>0.04</v>
      </c>
      <c r="I376" s="103"/>
      <c r="J376" s="103"/>
      <c r="K376" s="104"/>
      <c r="L376" s="104"/>
      <c r="M376" s="104"/>
      <c r="N376" s="103">
        <v>7.0000000000000007E-2</v>
      </c>
    </row>
    <row r="377" spans="4:14" ht="15.75" customHeight="1" x14ac:dyDescent="0.25">
      <c r="D377" s="33"/>
      <c r="E377" s="33"/>
      <c r="F377" s="81">
        <v>37041</v>
      </c>
      <c r="G377" s="103">
        <v>4.0599999999999997E-2</v>
      </c>
      <c r="H377" s="103">
        <v>0.04</v>
      </c>
      <c r="I377" s="103"/>
      <c r="J377" s="103"/>
      <c r="K377" s="104"/>
      <c r="L377" s="104"/>
      <c r="M377" s="104"/>
      <c r="N377" s="103">
        <v>7.0000000000000007E-2</v>
      </c>
    </row>
    <row r="378" spans="4:14" ht="15.75" customHeight="1" x14ac:dyDescent="0.25">
      <c r="D378" s="33"/>
      <c r="E378" s="33"/>
      <c r="F378" s="81">
        <v>37042</v>
      </c>
      <c r="G378" s="103">
        <v>4.0575E-2</v>
      </c>
      <c r="H378" s="103">
        <v>3.9900000000000005E-2</v>
      </c>
      <c r="I378" s="103"/>
      <c r="J378" s="103"/>
      <c r="K378" s="104"/>
      <c r="L378" s="104"/>
      <c r="M378" s="104"/>
      <c r="N378" s="103">
        <v>7.0000000000000007E-2</v>
      </c>
    </row>
    <row r="379" spans="4:14" ht="15.75" customHeight="1" x14ac:dyDescent="0.25">
      <c r="D379" s="33"/>
      <c r="E379" s="33"/>
      <c r="F379" s="81">
        <v>37043</v>
      </c>
      <c r="G379" s="103">
        <v>4.0362499999999996E-2</v>
      </c>
      <c r="H379" s="103">
        <v>3.9425000000000002E-2</v>
      </c>
      <c r="I379" s="103"/>
      <c r="J379" s="103"/>
      <c r="K379" s="104"/>
      <c r="L379" s="104"/>
      <c r="M379" s="104"/>
      <c r="N379" s="103">
        <v>7.0000000000000007E-2</v>
      </c>
    </row>
    <row r="380" spans="4:14" ht="15.75" customHeight="1" x14ac:dyDescent="0.25">
      <c r="D380" s="33"/>
      <c r="E380" s="33"/>
      <c r="F380" s="81">
        <v>37046</v>
      </c>
      <c r="G380" s="103">
        <v>4.0312500000000001E-2</v>
      </c>
      <c r="H380" s="103">
        <v>3.9399999999999998E-2</v>
      </c>
      <c r="I380" s="103"/>
      <c r="J380" s="103"/>
      <c r="K380" s="104"/>
      <c r="L380" s="104"/>
      <c r="M380" s="104"/>
      <c r="N380" s="103">
        <v>7.0000000000000007E-2</v>
      </c>
    </row>
    <row r="381" spans="4:14" ht="15.75" customHeight="1" x14ac:dyDescent="0.25">
      <c r="D381" s="33"/>
      <c r="E381" s="33"/>
      <c r="F381" s="81">
        <v>37047</v>
      </c>
      <c r="G381" s="103">
        <v>4.0312500000000001E-2</v>
      </c>
      <c r="H381" s="103">
        <v>3.9399999999999998E-2</v>
      </c>
      <c r="I381" s="103"/>
      <c r="J381" s="103"/>
      <c r="K381" s="104"/>
      <c r="L381" s="104"/>
      <c r="M381" s="104"/>
      <c r="N381" s="103">
        <v>7.0000000000000007E-2</v>
      </c>
    </row>
    <row r="382" spans="4:14" ht="15.75" customHeight="1" x14ac:dyDescent="0.25">
      <c r="D382" s="33"/>
      <c r="E382" s="33"/>
      <c r="F382" s="81">
        <v>37048</v>
      </c>
      <c r="G382" s="103">
        <v>4.0199999999999993E-2</v>
      </c>
      <c r="H382" s="103">
        <v>3.9275000000000004E-2</v>
      </c>
      <c r="I382" s="103"/>
      <c r="J382" s="103"/>
      <c r="K382" s="104"/>
      <c r="L382" s="104"/>
      <c r="M382" s="104"/>
      <c r="N382" s="103">
        <v>7.0000000000000007E-2</v>
      </c>
    </row>
    <row r="383" spans="4:14" ht="15.75" customHeight="1" x14ac:dyDescent="0.25">
      <c r="D383" s="33"/>
      <c r="E383" s="33"/>
      <c r="F383" s="81">
        <v>37049</v>
      </c>
      <c r="G383" s="103">
        <v>4.0112500000000002E-2</v>
      </c>
      <c r="H383" s="103">
        <v>3.9181300000000002E-2</v>
      </c>
      <c r="I383" s="103"/>
      <c r="J383" s="103"/>
      <c r="K383" s="104"/>
      <c r="L383" s="104"/>
      <c r="M383" s="104"/>
      <c r="N383" s="103">
        <v>7.0000000000000007E-2</v>
      </c>
    </row>
    <row r="384" spans="4:14" ht="15.75" customHeight="1" x14ac:dyDescent="0.25">
      <c r="D384" s="33"/>
      <c r="E384" s="33"/>
      <c r="F384" s="81">
        <v>37050</v>
      </c>
      <c r="G384" s="103">
        <v>4.0099999999999997E-2</v>
      </c>
      <c r="H384" s="103">
        <v>3.9156300000000005E-2</v>
      </c>
      <c r="I384" s="103"/>
      <c r="J384" s="103"/>
      <c r="K384" s="104"/>
      <c r="L384" s="104"/>
      <c r="M384" s="104"/>
      <c r="N384" s="103">
        <v>7.0000000000000007E-2</v>
      </c>
    </row>
    <row r="385" spans="4:14" ht="15.75" customHeight="1" x14ac:dyDescent="0.25">
      <c r="D385" s="33"/>
      <c r="E385" s="33"/>
      <c r="F385" s="81">
        <v>37053</v>
      </c>
      <c r="G385" s="103">
        <v>0.04</v>
      </c>
      <c r="H385" s="103">
        <v>3.9100000000000003E-2</v>
      </c>
      <c r="I385" s="103"/>
      <c r="J385" s="103"/>
      <c r="K385" s="104"/>
      <c r="L385" s="104"/>
      <c r="M385" s="104"/>
      <c r="N385" s="103">
        <v>7.0000000000000007E-2</v>
      </c>
    </row>
    <row r="386" spans="4:14" ht="15.75" customHeight="1" x14ac:dyDescent="0.25">
      <c r="D386" s="33"/>
      <c r="E386" s="33"/>
      <c r="F386" s="81">
        <v>37054</v>
      </c>
      <c r="G386" s="103">
        <v>3.9900000000000005E-2</v>
      </c>
      <c r="H386" s="103">
        <v>3.8987500000000001E-2</v>
      </c>
      <c r="I386" s="103"/>
      <c r="J386" s="103"/>
      <c r="K386" s="104"/>
      <c r="L386" s="104"/>
      <c r="M386" s="104"/>
      <c r="N386" s="103">
        <v>7.0000000000000007E-2</v>
      </c>
    </row>
    <row r="387" spans="4:14" ht="15.75" customHeight="1" x14ac:dyDescent="0.25">
      <c r="D387" s="33"/>
      <c r="E387" s="33"/>
      <c r="F387" s="81">
        <v>37055</v>
      </c>
      <c r="G387" s="103">
        <v>3.9800000000000002E-2</v>
      </c>
      <c r="H387" s="103">
        <v>3.8900000000000004E-2</v>
      </c>
      <c r="I387" s="103"/>
      <c r="J387" s="103"/>
      <c r="K387" s="104"/>
      <c r="L387" s="104"/>
      <c r="M387" s="104"/>
      <c r="N387" s="103">
        <v>7.0000000000000007E-2</v>
      </c>
    </row>
    <row r="388" spans="4:14" ht="15.75" customHeight="1" x14ac:dyDescent="0.25">
      <c r="D388" s="33"/>
      <c r="E388" s="33"/>
      <c r="F388" s="81">
        <v>37056</v>
      </c>
      <c r="G388" s="103">
        <v>3.9699999999999999E-2</v>
      </c>
      <c r="H388" s="103">
        <v>3.8774999999999997E-2</v>
      </c>
      <c r="I388" s="103"/>
      <c r="J388" s="103"/>
      <c r="K388" s="104"/>
      <c r="L388" s="104"/>
      <c r="M388" s="104"/>
      <c r="N388" s="103">
        <v>7.0000000000000007E-2</v>
      </c>
    </row>
    <row r="389" spans="4:14" ht="15.75" customHeight="1" x14ac:dyDescent="0.25">
      <c r="D389" s="33"/>
      <c r="E389" s="33"/>
      <c r="F389" s="81">
        <v>37057</v>
      </c>
      <c r="G389" s="103">
        <v>3.95E-2</v>
      </c>
      <c r="H389" s="103">
        <v>3.8512499999999998E-2</v>
      </c>
      <c r="I389" s="103"/>
      <c r="J389" s="103"/>
      <c r="K389" s="104"/>
      <c r="L389" s="104"/>
      <c r="M389" s="104"/>
      <c r="N389" s="103">
        <v>7.0000000000000007E-2</v>
      </c>
    </row>
    <row r="390" spans="4:14" ht="15.75" customHeight="1" x14ac:dyDescent="0.25">
      <c r="D390" s="33"/>
      <c r="E390" s="33"/>
      <c r="F390" s="81">
        <v>37060</v>
      </c>
      <c r="G390" s="103">
        <v>3.88125E-2</v>
      </c>
      <c r="H390" s="103">
        <v>3.7868800000000001E-2</v>
      </c>
      <c r="I390" s="103"/>
      <c r="J390" s="103"/>
      <c r="K390" s="104"/>
      <c r="L390" s="104"/>
      <c r="M390" s="104"/>
      <c r="N390" s="103">
        <v>7.0000000000000007E-2</v>
      </c>
    </row>
    <row r="391" spans="4:14" ht="15.75" customHeight="1" x14ac:dyDescent="0.25">
      <c r="D391" s="33"/>
      <c r="E391" s="33"/>
      <c r="F391" s="81">
        <v>37061</v>
      </c>
      <c r="G391" s="103">
        <v>3.85E-2</v>
      </c>
      <c r="H391" s="103">
        <v>3.7574999999999997E-2</v>
      </c>
      <c r="I391" s="103"/>
      <c r="J391" s="103"/>
      <c r="K391" s="104"/>
      <c r="L391" s="104"/>
      <c r="M391" s="104"/>
      <c r="N391" s="103">
        <v>7.0000000000000007E-2</v>
      </c>
    </row>
    <row r="392" spans="4:14" ht="15.75" customHeight="1" x14ac:dyDescent="0.25">
      <c r="D392" s="33"/>
      <c r="E392" s="33"/>
      <c r="F392" s="81">
        <v>37062</v>
      </c>
      <c r="G392" s="103">
        <v>3.8337500000000004E-2</v>
      </c>
      <c r="H392" s="103">
        <v>3.7499999999999999E-2</v>
      </c>
      <c r="I392" s="103"/>
      <c r="J392" s="103"/>
      <c r="K392" s="104"/>
      <c r="L392" s="104"/>
      <c r="M392" s="104"/>
      <c r="N392" s="103">
        <v>7.0000000000000007E-2</v>
      </c>
    </row>
    <row r="393" spans="4:14" ht="15.75" customHeight="1" x14ac:dyDescent="0.25">
      <c r="D393" s="33"/>
      <c r="E393" s="33"/>
      <c r="F393" s="81">
        <v>37063</v>
      </c>
      <c r="G393" s="103">
        <v>3.805E-2</v>
      </c>
      <c r="H393" s="103">
        <v>3.7387499999999997E-2</v>
      </c>
      <c r="I393" s="103"/>
      <c r="J393" s="103"/>
      <c r="K393" s="104"/>
      <c r="L393" s="104"/>
      <c r="M393" s="104"/>
      <c r="N393" s="103">
        <v>7.0000000000000007E-2</v>
      </c>
    </row>
    <row r="394" spans="4:14" ht="15.75" customHeight="1" x14ac:dyDescent="0.25">
      <c r="D394" s="33"/>
      <c r="E394" s="33"/>
      <c r="F394" s="81">
        <v>37064</v>
      </c>
      <c r="G394" s="103">
        <v>3.7900000000000003E-2</v>
      </c>
      <c r="H394" s="103">
        <v>3.73E-2</v>
      </c>
      <c r="I394" s="103"/>
      <c r="J394" s="103"/>
      <c r="K394" s="104"/>
      <c r="L394" s="104"/>
      <c r="M394" s="104"/>
      <c r="N394" s="103">
        <v>7.0000000000000007E-2</v>
      </c>
    </row>
    <row r="395" spans="4:14" ht="15.75" customHeight="1" x14ac:dyDescent="0.25">
      <c r="D395" s="33"/>
      <c r="E395" s="33"/>
      <c r="F395" s="81">
        <v>37067</v>
      </c>
      <c r="G395" s="103">
        <v>3.7599999999999995E-2</v>
      </c>
      <c r="H395" s="103">
        <v>3.705E-2</v>
      </c>
      <c r="I395" s="103"/>
      <c r="J395" s="103"/>
      <c r="K395" s="104"/>
      <c r="L395" s="104"/>
      <c r="M395" s="104"/>
      <c r="N395" s="103">
        <v>7.0000000000000007E-2</v>
      </c>
    </row>
    <row r="396" spans="4:14" ht="15.75" customHeight="1" x14ac:dyDescent="0.25">
      <c r="D396" s="33"/>
      <c r="E396" s="33"/>
      <c r="F396" s="81">
        <v>37068</v>
      </c>
      <c r="G396" s="103">
        <v>3.7499999999999999E-2</v>
      </c>
      <c r="H396" s="103">
        <v>3.7000000000000005E-2</v>
      </c>
      <c r="I396" s="103"/>
      <c r="J396" s="103"/>
      <c r="K396" s="104"/>
      <c r="L396" s="104"/>
      <c r="M396" s="104"/>
      <c r="N396" s="103">
        <v>7.0000000000000007E-2</v>
      </c>
    </row>
    <row r="397" spans="4:14" ht="15.75" customHeight="1" x14ac:dyDescent="0.25">
      <c r="D397" s="33"/>
      <c r="E397" s="33"/>
      <c r="F397" s="81">
        <v>37069</v>
      </c>
      <c r="G397" s="103">
        <v>3.7512500000000004E-2</v>
      </c>
      <c r="H397" s="103">
        <v>3.7100000000000001E-2</v>
      </c>
      <c r="I397" s="103"/>
      <c r="J397" s="103"/>
      <c r="K397" s="104"/>
      <c r="L397" s="104"/>
      <c r="M397" s="104"/>
      <c r="N397" s="103">
        <v>7.0000000000000007E-2</v>
      </c>
    </row>
    <row r="398" spans="4:14" ht="15.75" customHeight="1" x14ac:dyDescent="0.25">
      <c r="D398" s="33"/>
      <c r="E398" s="33"/>
      <c r="F398" s="81">
        <v>37070</v>
      </c>
      <c r="G398" s="103">
        <v>3.8350000000000002E-2</v>
      </c>
      <c r="H398" s="103">
        <v>3.7900000000000003E-2</v>
      </c>
      <c r="I398" s="103"/>
      <c r="J398" s="103"/>
      <c r="K398" s="104"/>
      <c r="L398" s="104"/>
      <c r="M398" s="104"/>
      <c r="N398" s="103">
        <v>6.7500000000000004E-2</v>
      </c>
    </row>
    <row r="399" spans="4:14" ht="15.75" customHeight="1" x14ac:dyDescent="0.25">
      <c r="D399" s="33"/>
      <c r="E399" s="33"/>
      <c r="F399" s="81">
        <v>37071</v>
      </c>
      <c r="G399" s="103">
        <v>3.8625E-2</v>
      </c>
      <c r="H399" s="103">
        <v>3.8362500000000001E-2</v>
      </c>
      <c r="I399" s="103"/>
      <c r="J399" s="103"/>
      <c r="K399" s="104"/>
      <c r="L399" s="104"/>
      <c r="M399" s="104"/>
      <c r="N399" s="103">
        <v>6.7500000000000004E-2</v>
      </c>
    </row>
    <row r="400" spans="4:14" ht="15.75" customHeight="1" x14ac:dyDescent="0.25">
      <c r="D400" s="33"/>
      <c r="E400" s="33"/>
      <c r="F400" s="81">
        <v>37074</v>
      </c>
      <c r="G400" s="103">
        <v>3.8599999999999995E-2</v>
      </c>
      <c r="H400" s="103">
        <v>3.8300000000000001E-2</v>
      </c>
      <c r="I400" s="103"/>
      <c r="J400" s="103"/>
      <c r="K400" s="104"/>
      <c r="L400" s="104"/>
      <c r="M400" s="104"/>
      <c r="N400" s="103">
        <v>6.7500000000000004E-2</v>
      </c>
    </row>
    <row r="401" spans="4:14" ht="15.75" customHeight="1" x14ac:dyDescent="0.25">
      <c r="D401" s="33"/>
      <c r="E401" s="33"/>
      <c r="F401" s="81">
        <v>37075</v>
      </c>
      <c r="G401" s="103">
        <v>3.85E-2</v>
      </c>
      <c r="H401" s="103">
        <v>3.8199999999999998E-2</v>
      </c>
      <c r="I401" s="103"/>
      <c r="J401" s="103"/>
      <c r="K401" s="104"/>
      <c r="L401" s="104"/>
      <c r="M401" s="104"/>
      <c r="N401" s="103">
        <v>6.7500000000000004E-2</v>
      </c>
    </row>
    <row r="402" spans="4:14" ht="15.75" customHeight="1" x14ac:dyDescent="0.25">
      <c r="D402" s="33"/>
      <c r="E402" s="33"/>
      <c r="F402" s="81">
        <v>37076</v>
      </c>
      <c r="G402" s="103">
        <v>3.85E-2</v>
      </c>
      <c r="H402" s="103">
        <v>3.8275000000000003E-2</v>
      </c>
      <c r="I402" s="103"/>
      <c r="J402" s="103"/>
      <c r="K402" s="104"/>
      <c r="L402" s="104"/>
      <c r="M402" s="104"/>
      <c r="N402" s="103" t="s">
        <v>26</v>
      </c>
    </row>
    <row r="403" spans="4:14" ht="15.75" customHeight="1" x14ac:dyDescent="0.25">
      <c r="D403" s="33"/>
      <c r="E403" s="33"/>
      <c r="F403" s="81">
        <v>37077</v>
      </c>
      <c r="G403" s="103">
        <v>3.85E-2</v>
      </c>
      <c r="H403" s="103">
        <v>3.8199999999999998E-2</v>
      </c>
      <c r="I403" s="103"/>
      <c r="J403" s="103"/>
      <c r="K403" s="104"/>
      <c r="L403" s="104"/>
      <c r="M403" s="104"/>
      <c r="N403" s="103">
        <v>6.7500000000000004E-2</v>
      </c>
    </row>
    <row r="404" spans="4:14" ht="15.75" customHeight="1" x14ac:dyDescent="0.25">
      <c r="D404" s="33"/>
      <c r="E404" s="33"/>
      <c r="F404" s="81">
        <v>37078</v>
      </c>
      <c r="G404" s="103">
        <v>3.8481299999999996E-2</v>
      </c>
      <c r="H404" s="103">
        <v>3.8100000000000002E-2</v>
      </c>
      <c r="I404" s="103"/>
      <c r="J404" s="103"/>
      <c r="K404" s="104"/>
      <c r="L404" s="104"/>
      <c r="M404" s="104"/>
      <c r="N404" s="103">
        <v>6.7500000000000004E-2</v>
      </c>
    </row>
    <row r="405" spans="4:14" ht="15.75" customHeight="1" x14ac:dyDescent="0.25">
      <c r="D405" s="33"/>
      <c r="E405" s="33"/>
      <c r="F405" s="81">
        <v>37081</v>
      </c>
      <c r="G405" s="103">
        <v>3.8312499999999999E-2</v>
      </c>
      <c r="H405" s="103">
        <v>3.7900000000000003E-2</v>
      </c>
      <c r="I405" s="103"/>
      <c r="J405" s="103"/>
      <c r="K405" s="104"/>
      <c r="L405" s="104"/>
      <c r="M405" s="104"/>
      <c r="N405" s="103">
        <v>6.7500000000000004E-2</v>
      </c>
    </row>
    <row r="406" spans="4:14" ht="15.75" customHeight="1" x14ac:dyDescent="0.25">
      <c r="D406" s="33"/>
      <c r="E406" s="33"/>
      <c r="F406" s="81">
        <v>37082</v>
      </c>
      <c r="G406" s="103">
        <v>3.8300000000000001E-2</v>
      </c>
      <c r="H406" s="103">
        <v>3.7900000000000003E-2</v>
      </c>
      <c r="I406" s="103"/>
      <c r="J406" s="103"/>
      <c r="K406" s="104"/>
      <c r="L406" s="104"/>
      <c r="M406" s="104"/>
      <c r="N406" s="103">
        <v>6.7500000000000004E-2</v>
      </c>
    </row>
    <row r="407" spans="4:14" ht="15.75" customHeight="1" x14ac:dyDescent="0.25">
      <c r="D407" s="33"/>
      <c r="E407" s="33"/>
      <c r="F407" s="81">
        <v>37083</v>
      </c>
      <c r="G407" s="103">
        <v>3.8300000000000001E-2</v>
      </c>
      <c r="H407" s="103">
        <v>3.7599999999999995E-2</v>
      </c>
      <c r="I407" s="103"/>
      <c r="J407" s="103"/>
      <c r="K407" s="104"/>
      <c r="L407" s="104"/>
      <c r="M407" s="104"/>
      <c r="N407" s="103">
        <v>6.7500000000000004E-2</v>
      </c>
    </row>
    <row r="408" spans="4:14" ht="15.75" customHeight="1" x14ac:dyDescent="0.25">
      <c r="D408" s="33"/>
      <c r="E408" s="33"/>
      <c r="F408" s="81">
        <v>37084</v>
      </c>
      <c r="G408" s="103">
        <v>3.8300000000000001E-2</v>
      </c>
      <c r="H408" s="103">
        <v>3.7699999999999997E-2</v>
      </c>
      <c r="I408" s="103"/>
      <c r="J408" s="103"/>
      <c r="K408" s="104"/>
      <c r="L408" s="104"/>
      <c r="M408" s="104"/>
      <c r="N408" s="103">
        <v>6.7500000000000004E-2</v>
      </c>
    </row>
    <row r="409" spans="4:14" ht="15.75" customHeight="1" x14ac:dyDescent="0.25">
      <c r="D409" s="33"/>
      <c r="E409" s="33"/>
      <c r="F409" s="81">
        <v>37085</v>
      </c>
      <c r="G409" s="103">
        <v>3.8287500000000002E-2</v>
      </c>
      <c r="H409" s="103">
        <v>3.7587500000000003E-2</v>
      </c>
      <c r="I409" s="103"/>
      <c r="J409" s="103"/>
      <c r="K409" s="104"/>
      <c r="L409" s="104"/>
      <c r="M409" s="104"/>
      <c r="N409" s="103">
        <v>6.7500000000000004E-2</v>
      </c>
    </row>
    <row r="410" spans="4:14" ht="15.75" customHeight="1" x14ac:dyDescent="0.25">
      <c r="D410" s="33"/>
      <c r="E410" s="33"/>
      <c r="F410" s="81">
        <v>37088</v>
      </c>
      <c r="G410" s="103">
        <v>3.8300000000000001E-2</v>
      </c>
      <c r="H410" s="103">
        <v>3.7599999999999995E-2</v>
      </c>
      <c r="I410" s="103"/>
      <c r="J410" s="103"/>
      <c r="K410" s="104"/>
      <c r="L410" s="104"/>
      <c r="M410" s="104"/>
      <c r="N410" s="103">
        <v>6.7500000000000004E-2</v>
      </c>
    </row>
    <row r="411" spans="4:14" ht="15.75" customHeight="1" x14ac:dyDescent="0.25">
      <c r="D411" s="33"/>
      <c r="E411" s="33"/>
      <c r="F411" s="81">
        <v>37089</v>
      </c>
      <c r="G411" s="103">
        <v>3.8287500000000002E-2</v>
      </c>
      <c r="H411" s="103">
        <v>3.7599999999999995E-2</v>
      </c>
      <c r="I411" s="103"/>
      <c r="J411" s="103"/>
      <c r="K411" s="104"/>
      <c r="L411" s="104"/>
      <c r="M411" s="104"/>
      <c r="N411" s="103">
        <v>6.7500000000000004E-2</v>
      </c>
    </row>
    <row r="412" spans="4:14" ht="15.75" customHeight="1" x14ac:dyDescent="0.25">
      <c r="D412" s="33"/>
      <c r="E412" s="33"/>
      <c r="F412" s="81">
        <v>37090</v>
      </c>
      <c r="G412" s="103">
        <v>3.8287500000000002E-2</v>
      </c>
      <c r="H412" s="103">
        <v>3.7599999999999995E-2</v>
      </c>
      <c r="I412" s="103"/>
      <c r="J412" s="103"/>
      <c r="K412" s="104"/>
      <c r="L412" s="104"/>
      <c r="M412" s="104"/>
      <c r="N412" s="103">
        <v>6.7500000000000004E-2</v>
      </c>
    </row>
    <row r="413" spans="4:14" ht="15.75" customHeight="1" x14ac:dyDescent="0.25">
      <c r="D413" s="33"/>
      <c r="E413" s="33"/>
      <c r="F413" s="81">
        <v>37091</v>
      </c>
      <c r="G413" s="103">
        <v>3.8100000000000002E-2</v>
      </c>
      <c r="H413" s="103">
        <v>3.7100000000000001E-2</v>
      </c>
      <c r="I413" s="103"/>
      <c r="J413" s="103"/>
      <c r="K413" s="104"/>
      <c r="L413" s="104"/>
      <c r="M413" s="104"/>
      <c r="N413" s="103">
        <v>6.7500000000000004E-2</v>
      </c>
    </row>
    <row r="414" spans="4:14" ht="15.75" customHeight="1" x14ac:dyDescent="0.25">
      <c r="D414" s="33"/>
      <c r="E414" s="33"/>
      <c r="F414" s="81">
        <v>37092</v>
      </c>
      <c r="G414" s="103">
        <v>3.8012499999999998E-2</v>
      </c>
      <c r="H414" s="103">
        <v>3.7087500000000002E-2</v>
      </c>
      <c r="I414" s="103"/>
      <c r="J414" s="103"/>
      <c r="K414" s="104"/>
      <c r="L414" s="104"/>
      <c r="M414" s="104"/>
      <c r="N414" s="103">
        <v>6.7500000000000004E-2</v>
      </c>
    </row>
    <row r="415" spans="4:14" ht="15.75" customHeight="1" x14ac:dyDescent="0.25">
      <c r="D415" s="33"/>
      <c r="E415" s="33"/>
      <c r="F415" s="81">
        <v>37095</v>
      </c>
      <c r="G415" s="103">
        <v>3.7925E-2</v>
      </c>
      <c r="H415" s="103">
        <v>3.7000000000000005E-2</v>
      </c>
      <c r="I415" s="103"/>
      <c r="J415" s="103"/>
      <c r="K415" s="104"/>
      <c r="L415" s="104"/>
      <c r="M415" s="104"/>
      <c r="N415" s="103">
        <v>6.7500000000000004E-2</v>
      </c>
    </row>
    <row r="416" spans="4:14" ht="15.75" customHeight="1" x14ac:dyDescent="0.25">
      <c r="D416" s="33"/>
      <c r="E416" s="33"/>
      <c r="F416" s="81">
        <v>37096</v>
      </c>
      <c r="G416" s="103">
        <v>3.7937499999999999E-2</v>
      </c>
      <c r="H416" s="103">
        <v>3.7000000000000005E-2</v>
      </c>
      <c r="I416" s="103"/>
      <c r="J416" s="103"/>
      <c r="K416" s="104"/>
      <c r="L416" s="104"/>
      <c r="M416" s="104"/>
      <c r="N416" s="103">
        <v>6.7500000000000004E-2</v>
      </c>
    </row>
    <row r="417" spans="4:14" ht="15.75" customHeight="1" x14ac:dyDescent="0.25">
      <c r="D417" s="33"/>
      <c r="E417" s="33"/>
      <c r="F417" s="81">
        <v>37097</v>
      </c>
      <c r="G417" s="103">
        <v>3.7900000000000003E-2</v>
      </c>
      <c r="H417" s="103">
        <v>3.7000000000000005E-2</v>
      </c>
      <c r="I417" s="103"/>
      <c r="J417" s="103"/>
      <c r="K417" s="104"/>
      <c r="L417" s="104"/>
      <c r="M417" s="104"/>
      <c r="N417" s="103">
        <v>6.7500000000000004E-2</v>
      </c>
    </row>
    <row r="418" spans="4:14" ht="15.75" customHeight="1" x14ac:dyDescent="0.25">
      <c r="D418" s="33"/>
      <c r="E418" s="33"/>
      <c r="F418" s="81">
        <v>37098</v>
      </c>
      <c r="G418" s="103">
        <v>3.7837499999999996E-2</v>
      </c>
      <c r="H418" s="103">
        <v>3.705E-2</v>
      </c>
      <c r="I418" s="103"/>
      <c r="J418" s="103"/>
      <c r="K418" s="104"/>
      <c r="L418" s="104"/>
      <c r="M418" s="104"/>
      <c r="N418" s="103">
        <v>6.7500000000000004E-2</v>
      </c>
    </row>
    <row r="419" spans="4:14" ht="15.75" customHeight="1" x14ac:dyDescent="0.25">
      <c r="D419" s="33"/>
      <c r="E419" s="33"/>
      <c r="F419" s="81">
        <v>37099</v>
      </c>
      <c r="G419" s="103">
        <v>3.7749999999999999E-2</v>
      </c>
      <c r="H419" s="103">
        <v>3.6962500000000002E-2</v>
      </c>
      <c r="I419" s="103"/>
      <c r="J419" s="103"/>
      <c r="K419" s="104"/>
      <c r="L419" s="104"/>
      <c r="M419" s="104"/>
      <c r="N419" s="103">
        <v>6.7500000000000004E-2</v>
      </c>
    </row>
    <row r="420" spans="4:14" ht="15.75" customHeight="1" x14ac:dyDescent="0.25">
      <c r="D420" s="33"/>
      <c r="E420" s="33"/>
      <c r="F420" s="81">
        <v>37102</v>
      </c>
      <c r="G420" s="103">
        <v>3.7599999999999995E-2</v>
      </c>
      <c r="H420" s="103">
        <v>3.6787500000000001E-2</v>
      </c>
      <c r="I420" s="103"/>
      <c r="J420" s="103"/>
      <c r="K420" s="104"/>
      <c r="L420" s="104"/>
      <c r="M420" s="104"/>
      <c r="N420" s="103">
        <v>6.7500000000000004E-2</v>
      </c>
    </row>
    <row r="421" spans="4:14" ht="15.75" customHeight="1" x14ac:dyDescent="0.25">
      <c r="D421" s="33"/>
      <c r="E421" s="33"/>
      <c r="F421" s="81">
        <v>37103</v>
      </c>
      <c r="G421" s="103">
        <v>3.7499999999999999E-2</v>
      </c>
      <c r="H421" s="103">
        <v>3.6699999999999997E-2</v>
      </c>
      <c r="I421" s="103"/>
      <c r="J421" s="103"/>
      <c r="K421" s="104"/>
      <c r="L421" s="104"/>
      <c r="M421" s="104"/>
      <c r="N421" s="103">
        <v>6.7500000000000004E-2</v>
      </c>
    </row>
    <row r="422" spans="4:14" ht="15.75" customHeight="1" x14ac:dyDescent="0.25">
      <c r="D422" s="33"/>
      <c r="E422" s="33"/>
      <c r="F422" s="81">
        <v>37104</v>
      </c>
      <c r="G422" s="103">
        <v>3.7400000000000003E-2</v>
      </c>
      <c r="H422" s="103">
        <v>3.6562499999999998E-2</v>
      </c>
      <c r="I422" s="103"/>
      <c r="J422" s="103"/>
      <c r="K422" s="104"/>
      <c r="L422" s="104"/>
      <c r="M422" s="104"/>
      <c r="N422" s="103">
        <v>6.7500000000000004E-2</v>
      </c>
    </row>
    <row r="423" spans="4:14" ht="15.75" customHeight="1" x14ac:dyDescent="0.25">
      <c r="D423" s="33"/>
      <c r="E423" s="33"/>
      <c r="F423" s="81">
        <v>37105</v>
      </c>
      <c r="G423" s="103">
        <v>3.73E-2</v>
      </c>
      <c r="H423" s="103">
        <v>3.6499999999999998E-2</v>
      </c>
      <c r="I423" s="103"/>
      <c r="J423" s="103"/>
      <c r="K423" s="104"/>
      <c r="L423" s="104"/>
      <c r="M423" s="104"/>
      <c r="N423" s="103">
        <v>6.7500000000000004E-2</v>
      </c>
    </row>
    <row r="424" spans="4:14" ht="15.75" customHeight="1" x14ac:dyDescent="0.25">
      <c r="D424" s="33"/>
      <c r="E424" s="33"/>
      <c r="F424" s="81">
        <v>37106</v>
      </c>
      <c r="G424" s="103">
        <v>3.73E-2</v>
      </c>
      <c r="H424" s="103">
        <v>3.6562499999999998E-2</v>
      </c>
      <c r="I424" s="103"/>
      <c r="J424" s="103"/>
      <c r="K424" s="104"/>
      <c r="L424" s="104"/>
      <c r="M424" s="104"/>
      <c r="N424" s="103">
        <v>6.7500000000000004E-2</v>
      </c>
    </row>
    <row r="425" spans="4:14" ht="15.75" customHeight="1" x14ac:dyDescent="0.25">
      <c r="D425" s="33"/>
      <c r="E425" s="33"/>
      <c r="F425" s="81">
        <v>37109</v>
      </c>
      <c r="G425" s="103">
        <v>3.7200000000000004E-2</v>
      </c>
      <c r="H425" s="103">
        <v>3.6499999999999998E-2</v>
      </c>
      <c r="I425" s="103"/>
      <c r="J425" s="103"/>
      <c r="K425" s="104"/>
      <c r="L425" s="104"/>
      <c r="M425" s="104"/>
      <c r="N425" s="103">
        <v>6.7500000000000004E-2</v>
      </c>
    </row>
    <row r="426" spans="4:14" ht="15.75" customHeight="1" x14ac:dyDescent="0.25">
      <c r="D426" s="33"/>
      <c r="E426" s="33"/>
      <c r="F426" s="81">
        <v>37110</v>
      </c>
      <c r="G426" s="103">
        <v>3.7100000000000001E-2</v>
      </c>
      <c r="H426" s="103">
        <v>3.6437499999999998E-2</v>
      </c>
      <c r="I426" s="103"/>
      <c r="J426" s="103"/>
      <c r="K426" s="104"/>
      <c r="L426" s="104"/>
      <c r="M426" s="104"/>
      <c r="N426" s="103">
        <v>6.7500000000000004E-2</v>
      </c>
    </row>
    <row r="427" spans="4:14" ht="15.75" customHeight="1" x14ac:dyDescent="0.25">
      <c r="D427" s="33"/>
      <c r="E427" s="33"/>
      <c r="F427" s="81">
        <v>37111</v>
      </c>
      <c r="G427" s="103">
        <v>3.7062499999999998E-2</v>
      </c>
      <c r="H427" s="103">
        <v>3.6375000000000005E-2</v>
      </c>
      <c r="I427" s="103"/>
      <c r="J427" s="103"/>
      <c r="K427" s="104"/>
      <c r="L427" s="104"/>
      <c r="M427" s="104"/>
      <c r="N427" s="103">
        <v>6.7500000000000004E-2</v>
      </c>
    </row>
    <row r="428" spans="4:14" ht="15.75" customHeight="1" x14ac:dyDescent="0.25">
      <c r="D428" s="33"/>
      <c r="E428" s="33"/>
      <c r="F428" s="81">
        <v>37112</v>
      </c>
      <c r="G428" s="103">
        <v>3.6725000000000001E-2</v>
      </c>
      <c r="H428" s="103">
        <v>3.5950000000000003E-2</v>
      </c>
      <c r="I428" s="103"/>
      <c r="J428" s="103"/>
      <c r="K428" s="104"/>
      <c r="L428" s="104"/>
      <c r="M428" s="104"/>
      <c r="N428" s="103">
        <v>6.7500000000000004E-2</v>
      </c>
    </row>
    <row r="429" spans="4:14" ht="15.75" customHeight="1" x14ac:dyDescent="0.25">
      <c r="D429" s="33"/>
      <c r="E429" s="33"/>
      <c r="F429" s="81">
        <v>37113</v>
      </c>
      <c r="G429" s="103">
        <v>3.6600000000000001E-2</v>
      </c>
      <c r="H429" s="103">
        <v>3.5887500000000003E-2</v>
      </c>
      <c r="I429" s="103"/>
      <c r="J429" s="103"/>
      <c r="K429" s="104"/>
      <c r="L429" s="104"/>
      <c r="M429" s="104"/>
      <c r="N429" s="103">
        <v>6.7500000000000004E-2</v>
      </c>
    </row>
    <row r="430" spans="4:14" ht="15.75" customHeight="1" x14ac:dyDescent="0.25">
      <c r="D430" s="33"/>
      <c r="E430" s="33"/>
      <c r="F430" s="81">
        <v>37116</v>
      </c>
      <c r="G430" s="103">
        <v>3.6400000000000002E-2</v>
      </c>
      <c r="H430" s="103">
        <v>3.5699999999999996E-2</v>
      </c>
      <c r="I430" s="103"/>
      <c r="J430" s="103"/>
      <c r="K430" s="104"/>
      <c r="L430" s="104"/>
      <c r="M430" s="104"/>
      <c r="N430" s="103">
        <v>6.7500000000000004E-2</v>
      </c>
    </row>
    <row r="431" spans="4:14" ht="15.75" customHeight="1" x14ac:dyDescent="0.25">
      <c r="D431" s="33"/>
      <c r="E431" s="33"/>
      <c r="F431" s="81">
        <v>37117</v>
      </c>
      <c r="G431" s="103">
        <v>3.6299999999999999E-2</v>
      </c>
      <c r="H431" s="103">
        <v>3.56E-2</v>
      </c>
      <c r="I431" s="103"/>
      <c r="J431" s="103"/>
      <c r="K431" s="104"/>
      <c r="L431" s="104"/>
      <c r="M431" s="104"/>
      <c r="N431" s="103">
        <v>6.7500000000000004E-2</v>
      </c>
    </row>
    <row r="432" spans="4:14" ht="15.75" customHeight="1" x14ac:dyDescent="0.25">
      <c r="D432" s="33"/>
      <c r="E432" s="33"/>
      <c r="F432" s="81">
        <v>37118</v>
      </c>
      <c r="G432" s="103">
        <v>3.6200000000000003E-2</v>
      </c>
      <c r="H432" s="103">
        <v>3.56E-2</v>
      </c>
      <c r="I432" s="103"/>
      <c r="J432" s="103"/>
      <c r="K432" s="104"/>
      <c r="L432" s="104"/>
      <c r="M432" s="104"/>
      <c r="N432" s="103">
        <v>6.7500000000000004E-2</v>
      </c>
    </row>
    <row r="433" spans="4:14" ht="15.75" customHeight="1" x14ac:dyDescent="0.25">
      <c r="D433" s="33"/>
      <c r="E433" s="33"/>
      <c r="F433" s="81">
        <v>37119</v>
      </c>
      <c r="G433" s="103">
        <v>3.61E-2</v>
      </c>
      <c r="H433" s="103">
        <v>3.5612499999999998E-2</v>
      </c>
      <c r="I433" s="103"/>
      <c r="J433" s="103"/>
      <c r="K433" s="104"/>
      <c r="L433" s="104"/>
      <c r="M433" s="104"/>
      <c r="N433" s="103">
        <v>6.7500000000000004E-2</v>
      </c>
    </row>
    <row r="434" spans="4:14" ht="15.75" customHeight="1" x14ac:dyDescent="0.25">
      <c r="D434" s="33"/>
      <c r="E434" s="33"/>
      <c r="F434" s="81">
        <v>37120</v>
      </c>
      <c r="G434" s="103">
        <v>3.6000000000000004E-2</v>
      </c>
      <c r="H434" s="103">
        <v>3.5475E-2</v>
      </c>
      <c r="I434" s="103"/>
      <c r="J434" s="103"/>
      <c r="K434" s="104"/>
      <c r="L434" s="104"/>
      <c r="M434" s="104"/>
      <c r="N434" s="103">
        <v>6.7500000000000004E-2</v>
      </c>
    </row>
    <row r="435" spans="4:14" ht="15.75" customHeight="1" x14ac:dyDescent="0.25">
      <c r="D435" s="33"/>
      <c r="E435" s="33"/>
      <c r="F435" s="81">
        <v>37123</v>
      </c>
      <c r="G435" s="103">
        <v>3.5799999999999998E-2</v>
      </c>
      <c r="H435" s="103">
        <v>3.5287499999999999E-2</v>
      </c>
      <c r="I435" s="103"/>
      <c r="J435" s="103"/>
      <c r="K435" s="104"/>
      <c r="L435" s="104"/>
      <c r="M435" s="104"/>
      <c r="N435" s="103">
        <v>6.7500000000000004E-2</v>
      </c>
    </row>
    <row r="436" spans="4:14" ht="15.75" customHeight="1" x14ac:dyDescent="0.25">
      <c r="D436" s="33"/>
      <c r="E436" s="33"/>
      <c r="F436" s="81">
        <v>37124</v>
      </c>
      <c r="G436" s="103">
        <v>3.5799999999999998E-2</v>
      </c>
      <c r="H436" s="103">
        <v>3.5275000000000001E-2</v>
      </c>
      <c r="I436" s="103"/>
      <c r="J436" s="103"/>
      <c r="K436" s="104"/>
      <c r="L436" s="104"/>
      <c r="M436" s="104"/>
      <c r="N436" s="103">
        <v>6.7500000000000004E-2</v>
      </c>
    </row>
    <row r="437" spans="4:14" ht="15.75" customHeight="1" x14ac:dyDescent="0.25">
      <c r="D437" s="33"/>
      <c r="E437" s="33"/>
      <c r="F437" s="81">
        <v>37125</v>
      </c>
      <c r="G437" s="103">
        <v>3.5775000000000001E-2</v>
      </c>
      <c r="H437" s="103">
        <v>3.5125000000000003E-2</v>
      </c>
      <c r="I437" s="103"/>
      <c r="J437" s="103"/>
      <c r="K437" s="104"/>
      <c r="L437" s="104"/>
      <c r="M437" s="104"/>
      <c r="N437" s="103">
        <v>6.5000000000000002E-2</v>
      </c>
    </row>
    <row r="438" spans="4:14" ht="15.75" customHeight="1" x14ac:dyDescent="0.25">
      <c r="D438" s="33"/>
      <c r="E438" s="33"/>
      <c r="F438" s="81">
        <v>37126</v>
      </c>
      <c r="G438" s="103">
        <v>3.5799999999999998E-2</v>
      </c>
      <c r="H438" s="103">
        <v>3.5125000000000003E-2</v>
      </c>
      <c r="I438" s="103"/>
      <c r="J438" s="103"/>
      <c r="K438" s="104"/>
      <c r="L438" s="104"/>
      <c r="M438" s="104"/>
      <c r="N438" s="103">
        <v>6.5000000000000002E-2</v>
      </c>
    </row>
    <row r="439" spans="4:14" ht="15.75" customHeight="1" x14ac:dyDescent="0.25">
      <c r="D439" s="33"/>
      <c r="E439" s="33"/>
      <c r="F439" s="81">
        <v>37127</v>
      </c>
      <c r="G439" s="103">
        <v>3.5799999999999998E-2</v>
      </c>
      <c r="H439" s="103">
        <v>3.5174999999999998E-2</v>
      </c>
      <c r="I439" s="103"/>
      <c r="J439" s="103"/>
      <c r="K439" s="104"/>
      <c r="L439" s="104"/>
      <c r="M439" s="104"/>
      <c r="N439" s="103">
        <v>6.5000000000000002E-2</v>
      </c>
    </row>
    <row r="440" spans="4:14" ht="15.75" customHeight="1" x14ac:dyDescent="0.25">
      <c r="D440" s="33"/>
      <c r="E440" s="33"/>
      <c r="F440" s="81">
        <v>37130</v>
      </c>
      <c r="G440" s="103" t="s">
        <v>26</v>
      </c>
      <c r="H440" s="103" t="s">
        <v>26</v>
      </c>
      <c r="I440" s="103"/>
      <c r="J440" s="103"/>
      <c r="K440" s="104"/>
      <c r="L440" s="104"/>
      <c r="M440" s="104"/>
      <c r="N440" s="103">
        <v>6.5000000000000002E-2</v>
      </c>
    </row>
    <row r="441" spans="4:14" ht="15.75" customHeight="1" x14ac:dyDescent="0.25">
      <c r="D441" s="33"/>
      <c r="E441" s="33"/>
      <c r="F441" s="81">
        <v>37131</v>
      </c>
      <c r="G441" s="103">
        <v>3.5799999999999998E-2</v>
      </c>
      <c r="H441" s="103">
        <v>3.5249999999999997E-2</v>
      </c>
      <c r="I441" s="103"/>
      <c r="J441" s="103"/>
      <c r="K441" s="104"/>
      <c r="L441" s="104"/>
      <c r="M441" s="104"/>
      <c r="N441" s="103">
        <v>6.5000000000000002E-2</v>
      </c>
    </row>
    <row r="442" spans="4:14" ht="15.75" customHeight="1" x14ac:dyDescent="0.25">
      <c r="D442" s="33"/>
      <c r="E442" s="33"/>
      <c r="F442" s="81">
        <v>37132</v>
      </c>
      <c r="G442" s="103">
        <v>3.5799999999999998E-2</v>
      </c>
      <c r="H442" s="103">
        <v>3.5000000000000003E-2</v>
      </c>
      <c r="I442" s="103"/>
      <c r="J442" s="103"/>
      <c r="K442" s="104"/>
      <c r="L442" s="104"/>
      <c r="M442" s="104"/>
      <c r="N442" s="103">
        <v>6.5000000000000002E-2</v>
      </c>
    </row>
    <row r="443" spans="4:14" ht="15.75" customHeight="1" x14ac:dyDescent="0.25">
      <c r="D443" s="33"/>
      <c r="E443" s="33"/>
      <c r="F443" s="81">
        <v>37133</v>
      </c>
      <c r="G443" s="103">
        <v>3.5837500000000001E-2</v>
      </c>
      <c r="H443" s="103">
        <v>3.49E-2</v>
      </c>
      <c r="I443" s="103"/>
      <c r="J443" s="103"/>
      <c r="K443" s="104"/>
      <c r="L443" s="104"/>
      <c r="M443" s="104"/>
      <c r="N443" s="103">
        <v>6.5000000000000002E-2</v>
      </c>
    </row>
    <row r="444" spans="4:14" ht="15.75" customHeight="1" x14ac:dyDescent="0.25">
      <c r="D444" s="33"/>
      <c r="E444" s="33"/>
      <c r="F444" s="81">
        <v>37134</v>
      </c>
      <c r="G444" s="103">
        <v>3.5812499999999997E-2</v>
      </c>
      <c r="H444" s="103">
        <v>3.4624999999999996E-2</v>
      </c>
      <c r="I444" s="103"/>
      <c r="J444" s="103"/>
      <c r="K444" s="104"/>
      <c r="L444" s="104"/>
      <c r="M444" s="104"/>
      <c r="N444" s="103">
        <v>6.5000000000000002E-2</v>
      </c>
    </row>
    <row r="445" spans="4:14" ht="15.75" customHeight="1" x14ac:dyDescent="0.25">
      <c r="D445" s="33"/>
      <c r="E445" s="33"/>
      <c r="F445" s="81">
        <v>37137</v>
      </c>
      <c r="G445" s="103">
        <v>3.57875E-2</v>
      </c>
      <c r="H445" s="103">
        <v>3.4656300000000001E-2</v>
      </c>
      <c r="I445" s="103"/>
      <c r="J445" s="103"/>
      <c r="K445" s="104"/>
      <c r="L445" s="104"/>
      <c r="M445" s="104"/>
      <c r="N445" s="103" t="s">
        <v>26</v>
      </c>
    </row>
    <row r="446" spans="4:14" ht="15.75" customHeight="1" x14ac:dyDescent="0.25">
      <c r="D446" s="33"/>
      <c r="E446" s="33"/>
      <c r="F446" s="81">
        <v>37138</v>
      </c>
      <c r="G446" s="103">
        <v>3.5725E-2</v>
      </c>
      <c r="H446" s="103">
        <v>3.4662499999999999E-2</v>
      </c>
      <c r="I446" s="103"/>
      <c r="J446" s="103"/>
      <c r="K446" s="104"/>
      <c r="L446" s="104"/>
      <c r="M446" s="104"/>
      <c r="N446" s="103">
        <v>6.5000000000000002E-2</v>
      </c>
    </row>
    <row r="447" spans="4:14" ht="15.75" customHeight="1" x14ac:dyDescent="0.25">
      <c r="D447" s="33"/>
      <c r="E447" s="33"/>
      <c r="F447" s="81">
        <v>37139</v>
      </c>
      <c r="G447" s="103">
        <v>3.5799999999999998E-2</v>
      </c>
      <c r="H447" s="103">
        <v>3.5200000000000002E-2</v>
      </c>
      <c r="I447" s="103"/>
      <c r="J447" s="103"/>
      <c r="K447" s="104"/>
      <c r="L447" s="104"/>
      <c r="M447" s="104"/>
      <c r="N447" s="103">
        <v>6.5000000000000002E-2</v>
      </c>
    </row>
    <row r="448" spans="4:14" ht="15.75" customHeight="1" x14ac:dyDescent="0.25">
      <c r="D448" s="33"/>
      <c r="E448" s="33"/>
      <c r="F448" s="81">
        <v>37140</v>
      </c>
      <c r="G448" s="103">
        <v>3.5768800000000003E-2</v>
      </c>
      <c r="H448" s="103">
        <v>3.5200000000000002E-2</v>
      </c>
      <c r="I448" s="103"/>
      <c r="J448" s="103"/>
      <c r="K448" s="104"/>
      <c r="L448" s="104"/>
      <c r="M448" s="104"/>
      <c r="N448" s="103">
        <v>6.5000000000000002E-2</v>
      </c>
    </row>
    <row r="449" spans="4:14" ht="15.75" customHeight="1" x14ac:dyDescent="0.25">
      <c r="D449" s="33"/>
      <c r="E449" s="33"/>
      <c r="F449" s="81">
        <v>37141</v>
      </c>
      <c r="G449" s="103">
        <v>3.5699999999999996E-2</v>
      </c>
      <c r="H449" s="103">
        <v>3.4862499999999998E-2</v>
      </c>
      <c r="I449" s="103"/>
      <c r="J449" s="103"/>
      <c r="K449" s="104"/>
      <c r="L449" s="104"/>
      <c r="M449" s="104"/>
      <c r="N449" s="103">
        <v>6.5000000000000002E-2</v>
      </c>
    </row>
    <row r="450" spans="4:14" ht="15.75" customHeight="1" x14ac:dyDescent="0.25">
      <c r="D450" s="33"/>
      <c r="E450" s="33"/>
      <c r="F450" s="81">
        <v>37144</v>
      </c>
      <c r="G450" s="103">
        <v>3.5012500000000002E-2</v>
      </c>
      <c r="H450" s="103">
        <v>3.3599999999999998E-2</v>
      </c>
      <c r="I450" s="103"/>
      <c r="J450" s="103"/>
      <c r="K450" s="104"/>
      <c r="L450" s="104"/>
      <c r="M450" s="104"/>
      <c r="N450" s="103">
        <v>6.5000000000000002E-2</v>
      </c>
    </row>
    <row r="451" spans="4:14" ht="15.75" customHeight="1" x14ac:dyDescent="0.25">
      <c r="D451" s="33"/>
      <c r="E451" s="33"/>
      <c r="F451" s="81">
        <v>37145</v>
      </c>
      <c r="G451" s="103">
        <v>3.49E-2</v>
      </c>
      <c r="H451" s="103">
        <v>3.3599999999999998E-2</v>
      </c>
      <c r="I451" s="103"/>
      <c r="J451" s="103"/>
      <c r="K451" s="104"/>
      <c r="L451" s="104"/>
      <c r="M451" s="104"/>
      <c r="N451" s="103">
        <v>6.5000000000000002E-2</v>
      </c>
    </row>
    <row r="452" spans="4:14" ht="15.75" customHeight="1" x14ac:dyDescent="0.25">
      <c r="D452" s="33"/>
      <c r="E452" s="33"/>
      <c r="F452" s="81">
        <v>37146</v>
      </c>
      <c r="G452" s="103">
        <v>3.5012500000000002E-2</v>
      </c>
      <c r="H452" s="103">
        <v>3.15625E-2</v>
      </c>
      <c r="I452" s="103"/>
      <c r="J452" s="103"/>
      <c r="K452" s="104"/>
      <c r="L452" s="104"/>
      <c r="M452" s="104"/>
      <c r="N452" s="103">
        <v>6.5000000000000002E-2</v>
      </c>
    </row>
    <row r="453" spans="4:14" ht="15.75" customHeight="1" x14ac:dyDescent="0.25">
      <c r="D453" s="33"/>
      <c r="E453" s="33"/>
      <c r="F453" s="81">
        <v>37147</v>
      </c>
      <c r="G453" s="103">
        <v>3.4874999999999996E-2</v>
      </c>
      <c r="H453" s="103">
        <v>3.15E-2</v>
      </c>
      <c r="I453" s="103"/>
      <c r="J453" s="103"/>
      <c r="K453" s="104"/>
      <c r="L453" s="104"/>
      <c r="M453" s="104"/>
      <c r="N453" s="103">
        <v>6.5000000000000002E-2</v>
      </c>
    </row>
    <row r="454" spans="4:14" ht="15.75" customHeight="1" x14ac:dyDescent="0.25">
      <c r="D454" s="33"/>
      <c r="E454" s="33"/>
      <c r="F454" s="81">
        <v>37148</v>
      </c>
      <c r="G454" s="103">
        <v>3.4962500000000001E-2</v>
      </c>
      <c r="H454" s="103">
        <v>3.15E-2</v>
      </c>
      <c r="I454" s="103"/>
      <c r="J454" s="103"/>
      <c r="K454" s="104"/>
      <c r="L454" s="104"/>
      <c r="M454" s="104"/>
      <c r="N454" s="103">
        <v>6.5000000000000002E-2</v>
      </c>
    </row>
    <row r="455" spans="4:14" ht="15.75" customHeight="1" x14ac:dyDescent="0.25">
      <c r="D455" s="33"/>
      <c r="E455" s="33"/>
      <c r="F455" s="81">
        <v>37151</v>
      </c>
      <c r="G455" s="103">
        <v>3.38375E-2</v>
      </c>
      <c r="H455" s="103">
        <v>3.1099999999999999E-2</v>
      </c>
      <c r="I455" s="103"/>
      <c r="J455" s="103"/>
      <c r="K455" s="104"/>
      <c r="L455" s="104"/>
      <c r="M455" s="104"/>
      <c r="N455" s="103">
        <v>6.5000000000000002E-2</v>
      </c>
    </row>
    <row r="456" spans="4:14" ht="15.75" customHeight="1" x14ac:dyDescent="0.25">
      <c r="D456" s="33"/>
      <c r="E456" s="33"/>
      <c r="F456" s="81">
        <v>37152</v>
      </c>
      <c r="G456" s="103">
        <v>3.0575000000000001E-2</v>
      </c>
      <c r="H456" s="103">
        <v>2.9649999999999999E-2</v>
      </c>
      <c r="I456" s="103"/>
      <c r="J456" s="103"/>
      <c r="K456" s="104"/>
      <c r="L456" s="104"/>
      <c r="M456" s="104"/>
      <c r="N456" s="103">
        <v>0.06</v>
      </c>
    </row>
    <row r="457" spans="4:14" ht="15.75" customHeight="1" x14ac:dyDescent="0.25">
      <c r="D457" s="33"/>
      <c r="E457" s="33"/>
      <c r="F457" s="81">
        <v>37153</v>
      </c>
      <c r="G457" s="103">
        <v>2.785E-2</v>
      </c>
      <c r="H457" s="103">
        <v>2.78313E-2</v>
      </c>
      <c r="I457" s="103"/>
      <c r="J457" s="103"/>
      <c r="K457" s="104"/>
      <c r="L457" s="104"/>
      <c r="M457" s="104"/>
      <c r="N457" s="103">
        <v>0.06</v>
      </c>
    </row>
    <row r="458" spans="4:14" ht="15.75" customHeight="1" x14ac:dyDescent="0.25">
      <c r="D458" s="33"/>
      <c r="E458" s="33"/>
      <c r="F458" s="81">
        <v>37154</v>
      </c>
      <c r="G458" s="103">
        <v>2.6137500000000001E-2</v>
      </c>
      <c r="H458" s="103">
        <v>2.6025E-2</v>
      </c>
      <c r="I458" s="103"/>
      <c r="J458" s="103"/>
      <c r="K458" s="104"/>
      <c r="L458" s="104"/>
      <c r="M458" s="104"/>
      <c r="N458" s="103">
        <v>0.06</v>
      </c>
    </row>
    <row r="459" spans="4:14" ht="15.75" customHeight="1" x14ac:dyDescent="0.25">
      <c r="D459" s="33"/>
      <c r="E459" s="33"/>
      <c r="F459" s="81">
        <v>37155</v>
      </c>
      <c r="G459" s="103">
        <v>2.6612499999999997E-2</v>
      </c>
      <c r="H459" s="103">
        <v>2.6150000000000003E-2</v>
      </c>
      <c r="I459" s="103"/>
      <c r="J459" s="103"/>
      <c r="K459" s="104"/>
      <c r="L459" s="104"/>
      <c r="M459" s="104"/>
      <c r="N459" s="103">
        <v>0.06</v>
      </c>
    </row>
    <row r="460" spans="4:14" ht="15.75" customHeight="1" x14ac:dyDescent="0.25">
      <c r="D460" s="33"/>
      <c r="E460" s="33"/>
      <c r="F460" s="81">
        <v>37158</v>
      </c>
      <c r="G460" s="103">
        <v>2.6437499999999999E-2</v>
      </c>
      <c r="H460" s="103">
        <v>2.6000000000000002E-2</v>
      </c>
      <c r="I460" s="103"/>
      <c r="J460" s="103"/>
      <c r="K460" s="104"/>
      <c r="L460" s="104"/>
      <c r="M460" s="104"/>
      <c r="N460" s="103">
        <v>0.06</v>
      </c>
    </row>
    <row r="461" spans="4:14" ht="15.75" customHeight="1" x14ac:dyDescent="0.25">
      <c r="D461" s="33"/>
      <c r="E461" s="33"/>
      <c r="F461" s="81">
        <v>37159</v>
      </c>
      <c r="G461" s="103">
        <v>2.6662499999999999E-2</v>
      </c>
      <c r="H461" s="103">
        <v>2.6000000000000002E-2</v>
      </c>
      <c r="I461" s="103"/>
      <c r="J461" s="103"/>
      <c r="K461" s="104"/>
      <c r="L461" s="104"/>
      <c r="M461" s="104"/>
      <c r="N461" s="103">
        <v>0.06</v>
      </c>
    </row>
    <row r="462" spans="4:14" ht="15.75" customHeight="1" x14ac:dyDescent="0.25">
      <c r="D462" s="33"/>
      <c r="E462" s="33"/>
      <c r="F462" s="81">
        <v>37160</v>
      </c>
      <c r="G462" s="103">
        <v>2.6637499999999998E-2</v>
      </c>
      <c r="H462" s="103">
        <v>2.5912500000000002E-2</v>
      </c>
      <c r="I462" s="103"/>
      <c r="J462" s="103"/>
      <c r="K462" s="104"/>
      <c r="L462" s="104"/>
      <c r="M462" s="104"/>
      <c r="N462" s="103">
        <v>0.06</v>
      </c>
    </row>
    <row r="463" spans="4:14" ht="15.75" customHeight="1" x14ac:dyDescent="0.25">
      <c r="D463" s="33"/>
      <c r="E463" s="33"/>
      <c r="F463" s="81">
        <v>37161</v>
      </c>
      <c r="G463" s="103">
        <v>2.6387499999999998E-2</v>
      </c>
      <c r="H463" s="103">
        <v>2.6000000000000002E-2</v>
      </c>
      <c r="I463" s="103"/>
      <c r="J463" s="103"/>
      <c r="K463" s="104"/>
      <c r="L463" s="104"/>
      <c r="M463" s="104"/>
      <c r="N463" s="103">
        <v>0.06</v>
      </c>
    </row>
    <row r="464" spans="4:14" ht="15.75" customHeight="1" x14ac:dyDescent="0.25">
      <c r="D464" s="33"/>
      <c r="E464" s="33"/>
      <c r="F464" s="81">
        <v>37162</v>
      </c>
      <c r="G464" s="103">
        <v>2.63E-2</v>
      </c>
      <c r="H464" s="103">
        <v>2.5899999999999999E-2</v>
      </c>
      <c r="I464" s="103"/>
      <c r="J464" s="103"/>
      <c r="K464" s="104"/>
      <c r="L464" s="104"/>
      <c r="M464" s="104"/>
      <c r="N464" s="103">
        <v>0.06</v>
      </c>
    </row>
    <row r="465" spans="4:14" ht="15.75" customHeight="1" x14ac:dyDescent="0.25">
      <c r="D465" s="33"/>
      <c r="E465" s="33"/>
      <c r="F465" s="81">
        <v>37165</v>
      </c>
      <c r="G465" s="103">
        <v>2.6375000000000003E-2</v>
      </c>
      <c r="H465" s="103">
        <v>2.6000000000000002E-2</v>
      </c>
      <c r="I465" s="103"/>
      <c r="J465" s="103"/>
      <c r="K465" s="104"/>
      <c r="L465" s="104"/>
      <c r="M465" s="104"/>
      <c r="N465" s="103">
        <v>0.06</v>
      </c>
    </row>
    <row r="466" spans="4:14" ht="15.75" customHeight="1" x14ac:dyDescent="0.25">
      <c r="D466" s="33"/>
      <c r="E466" s="33"/>
      <c r="F466" s="81">
        <v>37166</v>
      </c>
      <c r="G466" s="103">
        <v>2.6375000000000003E-2</v>
      </c>
      <c r="H466" s="103">
        <v>2.5924999999999997E-2</v>
      </c>
      <c r="I466" s="103"/>
      <c r="J466" s="103"/>
      <c r="K466" s="104"/>
      <c r="L466" s="104"/>
      <c r="M466" s="104"/>
      <c r="N466" s="103">
        <v>0.06</v>
      </c>
    </row>
    <row r="467" spans="4:14" ht="15.75" customHeight="1" x14ac:dyDescent="0.25">
      <c r="D467" s="33"/>
      <c r="E467" s="33"/>
      <c r="F467" s="81">
        <v>37167</v>
      </c>
      <c r="G467" s="103">
        <v>2.5887500000000001E-2</v>
      </c>
      <c r="H467" s="103">
        <v>2.5000000000000001E-2</v>
      </c>
      <c r="I467" s="103"/>
      <c r="J467" s="103"/>
      <c r="K467" s="104"/>
      <c r="L467" s="104"/>
      <c r="M467" s="104"/>
      <c r="N467" s="103">
        <v>5.5E-2</v>
      </c>
    </row>
    <row r="468" spans="4:14" ht="15.75" customHeight="1" x14ac:dyDescent="0.25">
      <c r="D468" s="33"/>
      <c r="E468" s="33"/>
      <c r="F468" s="81">
        <v>37168</v>
      </c>
      <c r="G468" s="103">
        <v>2.58E-2</v>
      </c>
      <c r="H468" s="103">
        <v>2.5000000000000001E-2</v>
      </c>
      <c r="I468" s="103"/>
      <c r="J468" s="103"/>
      <c r="K468" s="104"/>
      <c r="L468" s="104"/>
      <c r="M468" s="104"/>
      <c r="N468" s="103">
        <v>5.5E-2</v>
      </c>
    </row>
    <row r="469" spans="4:14" ht="15.75" customHeight="1" x14ac:dyDescent="0.25">
      <c r="D469" s="33"/>
      <c r="E469" s="33"/>
      <c r="F469" s="81">
        <v>37169</v>
      </c>
      <c r="G469" s="103">
        <v>2.5624999999999998E-2</v>
      </c>
      <c r="H469" s="103">
        <v>2.4812500000000001E-2</v>
      </c>
      <c r="I469" s="103"/>
      <c r="J469" s="103"/>
      <c r="K469" s="104"/>
      <c r="L469" s="104"/>
      <c r="M469" s="104"/>
      <c r="N469" s="103">
        <v>5.5E-2</v>
      </c>
    </row>
    <row r="470" spans="4:14" ht="15.75" customHeight="1" x14ac:dyDescent="0.25">
      <c r="D470" s="33"/>
      <c r="E470" s="33"/>
      <c r="F470" s="81">
        <v>37172</v>
      </c>
      <c r="G470" s="103">
        <v>2.5412499999999998E-2</v>
      </c>
      <c r="H470" s="103">
        <v>2.4399999999999998E-2</v>
      </c>
      <c r="I470" s="103"/>
      <c r="J470" s="103"/>
      <c r="K470" s="104"/>
      <c r="L470" s="104"/>
      <c r="M470" s="104"/>
      <c r="N470" s="103" t="s">
        <v>26</v>
      </c>
    </row>
    <row r="471" spans="4:14" ht="15.75" customHeight="1" x14ac:dyDescent="0.25">
      <c r="D471" s="33"/>
      <c r="E471" s="33"/>
      <c r="F471" s="81">
        <v>37173</v>
      </c>
      <c r="G471" s="103">
        <v>2.5312500000000002E-2</v>
      </c>
      <c r="H471" s="103">
        <v>2.4312500000000001E-2</v>
      </c>
      <c r="I471" s="103"/>
      <c r="J471" s="103"/>
      <c r="K471" s="104"/>
      <c r="L471" s="104"/>
      <c r="M471" s="104"/>
      <c r="N471" s="103">
        <v>5.5E-2</v>
      </c>
    </row>
    <row r="472" spans="4:14" ht="15.75" customHeight="1" x14ac:dyDescent="0.25">
      <c r="D472" s="33"/>
      <c r="E472" s="33"/>
      <c r="F472" s="81">
        <v>37174</v>
      </c>
      <c r="G472" s="103">
        <v>2.5312500000000002E-2</v>
      </c>
      <c r="H472" s="103">
        <v>2.4300000000000002E-2</v>
      </c>
      <c r="I472" s="103"/>
      <c r="J472" s="103"/>
      <c r="K472" s="104"/>
      <c r="L472" s="104"/>
      <c r="M472" s="104"/>
      <c r="N472" s="103">
        <v>5.5E-2</v>
      </c>
    </row>
    <row r="473" spans="4:14" ht="15.75" customHeight="1" x14ac:dyDescent="0.25">
      <c r="D473" s="33"/>
      <c r="E473" s="33"/>
      <c r="F473" s="81">
        <v>37175</v>
      </c>
      <c r="G473" s="103">
        <v>2.5249999999999998E-2</v>
      </c>
      <c r="H473" s="103">
        <v>2.4300000000000002E-2</v>
      </c>
      <c r="I473" s="103"/>
      <c r="J473" s="103"/>
      <c r="K473" s="104"/>
      <c r="L473" s="104"/>
      <c r="M473" s="104"/>
      <c r="N473" s="103">
        <v>5.5E-2</v>
      </c>
    </row>
    <row r="474" spans="4:14" ht="15.75" customHeight="1" x14ac:dyDescent="0.25">
      <c r="D474" s="33"/>
      <c r="E474" s="33"/>
      <c r="F474" s="81">
        <v>37176</v>
      </c>
      <c r="G474" s="103">
        <v>2.5293800000000002E-2</v>
      </c>
      <c r="H474" s="103">
        <v>2.4562499999999998E-2</v>
      </c>
      <c r="I474" s="103"/>
      <c r="J474" s="103"/>
      <c r="K474" s="104"/>
      <c r="L474" s="104"/>
      <c r="M474" s="104"/>
      <c r="N474" s="103">
        <v>5.5E-2</v>
      </c>
    </row>
    <row r="475" spans="4:14" ht="15.75" customHeight="1" x14ac:dyDescent="0.25">
      <c r="D475" s="33"/>
      <c r="E475" s="33"/>
      <c r="F475" s="81">
        <v>37179</v>
      </c>
      <c r="G475" s="103">
        <v>2.5174999999999999E-2</v>
      </c>
      <c r="H475" s="103">
        <v>2.4312500000000001E-2</v>
      </c>
      <c r="I475" s="103"/>
      <c r="J475" s="103"/>
      <c r="K475" s="104"/>
      <c r="L475" s="104"/>
      <c r="M475" s="104"/>
      <c r="N475" s="103">
        <v>5.5E-2</v>
      </c>
    </row>
    <row r="476" spans="4:14" ht="15.75" customHeight="1" x14ac:dyDescent="0.25">
      <c r="D476" s="33"/>
      <c r="E476" s="33"/>
      <c r="F476" s="81">
        <v>37180</v>
      </c>
      <c r="G476" s="103">
        <v>2.5099999999999997E-2</v>
      </c>
      <c r="H476" s="103">
        <v>2.4199999999999999E-2</v>
      </c>
      <c r="I476" s="103"/>
      <c r="J476" s="103"/>
      <c r="K476" s="104"/>
      <c r="L476" s="104"/>
      <c r="M476" s="104"/>
      <c r="N476" s="103">
        <v>5.5E-2</v>
      </c>
    </row>
    <row r="477" spans="4:14" ht="15.75" customHeight="1" x14ac:dyDescent="0.25">
      <c r="D477" s="33"/>
      <c r="E477" s="33"/>
      <c r="F477" s="81">
        <v>37181</v>
      </c>
      <c r="G477" s="103">
        <v>2.5012500000000003E-2</v>
      </c>
      <c r="H477" s="103">
        <v>2.41E-2</v>
      </c>
      <c r="I477" s="103"/>
      <c r="J477" s="103"/>
      <c r="K477" s="104"/>
      <c r="L477" s="104"/>
      <c r="M477" s="104"/>
      <c r="N477" s="103">
        <v>5.5E-2</v>
      </c>
    </row>
    <row r="478" spans="4:14" ht="15.75" customHeight="1" x14ac:dyDescent="0.25">
      <c r="D478" s="33"/>
      <c r="E478" s="33"/>
      <c r="F478" s="81">
        <v>37182</v>
      </c>
      <c r="G478" s="103">
        <v>2.4624999999999998E-2</v>
      </c>
      <c r="H478" s="103">
        <v>2.3900000000000001E-2</v>
      </c>
      <c r="I478" s="103"/>
      <c r="J478" s="103"/>
      <c r="K478" s="104"/>
      <c r="L478" s="104"/>
      <c r="M478" s="104"/>
      <c r="N478" s="103">
        <v>5.5E-2</v>
      </c>
    </row>
    <row r="479" spans="4:14" ht="15.75" customHeight="1" x14ac:dyDescent="0.25">
      <c r="D479" s="33"/>
      <c r="E479" s="33"/>
      <c r="F479" s="81">
        <v>37183</v>
      </c>
      <c r="G479" s="103">
        <v>2.445E-2</v>
      </c>
      <c r="H479" s="103">
        <v>2.36625E-2</v>
      </c>
      <c r="I479" s="103"/>
      <c r="J479" s="103"/>
      <c r="K479" s="104"/>
      <c r="L479" s="104"/>
      <c r="M479" s="104"/>
      <c r="N479" s="103">
        <v>5.5E-2</v>
      </c>
    </row>
    <row r="480" spans="4:14" ht="15.75" customHeight="1" x14ac:dyDescent="0.25">
      <c r="D480" s="33"/>
      <c r="E480" s="33"/>
      <c r="F480" s="81">
        <v>37186</v>
      </c>
      <c r="G480" s="103">
        <v>2.4262499999999999E-2</v>
      </c>
      <c r="H480" s="103">
        <v>2.3525000000000001E-2</v>
      </c>
      <c r="I480" s="103"/>
      <c r="J480" s="103"/>
      <c r="K480" s="104"/>
      <c r="L480" s="104"/>
      <c r="M480" s="104"/>
      <c r="N480" s="103">
        <v>5.5E-2</v>
      </c>
    </row>
    <row r="481" spans="4:14" ht="15.75" customHeight="1" x14ac:dyDescent="0.25">
      <c r="D481" s="33"/>
      <c r="E481" s="33"/>
      <c r="F481" s="81">
        <v>37187</v>
      </c>
      <c r="G481" s="103">
        <v>2.4199999999999999E-2</v>
      </c>
      <c r="H481" s="103">
        <v>2.35E-2</v>
      </c>
      <c r="I481" s="103"/>
      <c r="J481" s="103"/>
      <c r="K481" s="104"/>
      <c r="L481" s="104"/>
      <c r="M481" s="104"/>
      <c r="N481" s="103">
        <v>5.5E-2</v>
      </c>
    </row>
    <row r="482" spans="4:14" ht="15.75" customHeight="1" x14ac:dyDescent="0.25">
      <c r="D482" s="33"/>
      <c r="E482" s="33"/>
      <c r="F482" s="81">
        <v>37188</v>
      </c>
      <c r="G482" s="103">
        <v>2.4075000000000003E-2</v>
      </c>
      <c r="H482" s="103">
        <v>2.3300000000000001E-2</v>
      </c>
      <c r="I482" s="103"/>
      <c r="J482" s="103"/>
      <c r="K482" s="104"/>
      <c r="L482" s="104"/>
      <c r="M482" s="104"/>
      <c r="N482" s="103">
        <v>5.5E-2</v>
      </c>
    </row>
    <row r="483" spans="4:14" ht="15.75" customHeight="1" x14ac:dyDescent="0.25">
      <c r="D483" s="33"/>
      <c r="E483" s="33"/>
      <c r="F483" s="81">
        <v>37189</v>
      </c>
      <c r="G483" s="103">
        <v>2.3762500000000002E-2</v>
      </c>
      <c r="H483" s="103">
        <v>2.3099999999999999E-2</v>
      </c>
      <c r="I483" s="103"/>
      <c r="J483" s="103"/>
      <c r="K483" s="104"/>
      <c r="L483" s="104"/>
      <c r="M483" s="104"/>
      <c r="N483" s="103">
        <v>5.5E-2</v>
      </c>
    </row>
    <row r="484" spans="4:14" ht="15.75" customHeight="1" x14ac:dyDescent="0.25">
      <c r="D484" s="33"/>
      <c r="E484" s="33"/>
      <c r="F484" s="81">
        <v>37190</v>
      </c>
      <c r="G484" s="103">
        <v>2.3537499999999999E-2</v>
      </c>
      <c r="H484" s="103">
        <v>2.2799999999999997E-2</v>
      </c>
      <c r="I484" s="103"/>
      <c r="J484" s="103"/>
      <c r="K484" s="104"/>
      <c r="L484" s="104"/>
      <c r="M484" s="104"/>
      <c r="N484" s="103">
        <v>5.5E-2</v>
      </c>
    </row>
    <row r="485" spans="4:14" ht="15.75" customHeight="1" x14ac:dyDescent="0.25">
      <c r="D485" s="33"/>
      <c r="E485" s="33"/>
      <c r="F485" s="81">
        <v>37193</v>
      </c>
      <c r="G485" s="103">
        <v>2.3424999999999998E-2</v>
      </c>
      <c r="H485" s="103">
        <v>2.2700000000000001E-2</v>
      </c>
      <c r="I485" s="103"/>
      <c r="J485" s="103"/>
      <c r="K485" s="104"/>
      <c r="L485" s="104"/>
      <c r="M485" s="104"/>
      <c r="N485" s="103">
        <v>5.5E-2</v>
      </c>
    </row>
    <row r="486" spans="4:14" ht="15.75" customHeight="1" x14ac:dyDescent="0.25">
      <c r="D486" s="33"/>
      <c r="E486" s="33"/>
      <c r="F486" s="81">
        <v>37194</v>
      </c>
      <c r="G486" s="103">
        <v>2.3199999999999998E-2</v>
      </c>
      <c r="H486" s="103">
        <v>2.23E-2</v>
      </c>
      <c r="I486" s="103"/>
      <c r="J486" s="103"/>
      <c r="K486" s="104"/>
      <c r="L486" s="104"/>
      <c r="M486" s="104"/>
      <c r="N486" s="103">
        <v>5.5E-2</v>
      </c>
    </row>
    <row r="487" spans="4:14" ht="15.75" customHeight="1" x14ac:dyDescent="0.25">
      <c r="D487" s="33"/>
      <c r="E487" s="33"/>
      <c r="F487" s="81">
        <v>37195</v>
      </c>
      <c r="G487" s="103">
        <v>2.2875E-2</v>
      </c>
      <c r="H487" s="103">
        <v>2.2000000000000002E-2</v>
      </c>
      <c r="I487" s="103"/>
      <c r="J487" s="103"/>
      <c r="K487" s="104"/>
      <c r="L487" s="104"/>
      <c r="M487" s="104"/>
      <c r="N487" s="103">
        <v>5.5E-2</v>
      </c>
    </row>
    <row r="488" spans="4:14" ht="15.75" customHeight="1" x14ac:dyDescent="0.25">
      <c r="D488" s="33"/>
      <c r="E488" s="33"/>
      <c r="F488" s="81">
        <v>37196</v>
      </c>
      <c r="G488" s="103">
        <v>2.2799999999999997E-2</v>
      </c>
      <c r="H488" s="103">
        <v>2.2099999999999998E-2</v>
      </c>
      <c r="I488" s="103"/>
      <c r="J488" s="103"/>
      <c r="K488" s="104"/>
      <c r="L488" s="104"/>
      <c r="M488" s="104"/>
      <c r="N488" s="103">
        <v>5.5E-2</v>
      </c>
    </row>
    <row r="489" spans="4:14" ht="15.75" customHeight="1" x14ac:dyDescent="0.25">
      <c r="D489" s="33"/>
      <c r="E489" s="33"/>
      <c r="F489" s="81">
        <v>37197</v>
      </c>
      <c r="G489" s="103">
        <v>2.2700000000000001E-2</v>
      </c>
      <c r="H489" s="103">
        <v>2.2000000000000002E-2</v>
      </c>
      <c r="I489" s="103"/>
      <c r="J489" s="103"/>
      <c r="K489" s="104"/>
      <c r="L489" s="104"/>
      <c r="M489" s="104"/>
      <c r="N489" s="103">
        <v>5.5E-2</v>
      </c>
    </row>
    <row r="490" spans="4:14" ht="15.75" customHeight="1" x14ac:dyDescent="0.25">
      <c r="D490" s="33"/>
      <c r="E490" s="33"/>
      <c r="F490" s="81">
        <v>37200</v>
      </c>
      <c r="G490" s="103">
        <v>2.2200000000000001E-2</v>
      </c>
      <c r="H490" s="103">
        <v>2.1649999999999999E-2</v>
      </c>
      <c r="I490" s="103"/>
      <c r="J490" s="103"/>
      <c r="K490" s="104"/>
      <c r="L490" s="104"/>
      <c r="M490" s="104"/>
      <c r="N490" s="103">
        <v>5.5E-2</v>
      </c>
    </row>
    <row r="491" spans="4:14" ht="15.75" customHeight="1" x14ac:dyDescent="0.25">
      <c r="D491" s="33"/>
      <c r="E491" s="33"/>
      <c r="F491" s="81">
        <v>37201</v>
      </c>
      <c r="G491" s="103">
        <v>2.1899999999999999E-2</v>
      </c>
      <c r="H491" s="103">
        <v>2.1349999999999997E-2</v>
      </c>
      <c r="I491" s="103"/>
      <c r="J491" s="103"/>
      <c r="K491" s="104"/>
      <c r="L491" s="104"/>
      <c r="M491" s="104"/>
      <c r="N491" s="103">
        <v>5.5E-2</v>
      </c>
    </row>
    <row r="492" spans="4:14" ht="15.75" customHeight="1" x14ac:dyDescent="0.25">
      <c r="D492" s="33"/>
      <c r="E492" s="33"/>
      <c r="F492" s="81">
        <v>37202</v>
      </c>
      <c r="G492" s="103">
        <v>2.0906299999999999E-2</v>
      </c>
      <c r="H492" s="103">
        <v>0.02</v>
      </c>
      <c r="I492" s="103"/>
      <c r="J492" s="103"/>
      <c r="K492" s="104"/>
      <c r="L492" s="104"/>
      <c r="M492" s="104"/>
      <c r="N492" s="103">
        <v>0.05</v>
      </c>
    </row>
    <row r="493" spans="4:14" ht="15.75" customHeight="1" x14ac:dyDescent="0.25">
      <c r="D493" s="33"/>
      <c r="E493" s="33"/>
      <c r="F493" s="81">
        <v>37203</v>
      </c>
      <c r="G493" s="103">
        <v>2.0899999999999998E-2</v>
      </c>
      <c r="H493" s="103">
        <v>1.9987500000000002E-2</v>
      </c>
      <c r="I493" s="103"/>
      <c r="J493" s="103"/>
      <c r="K493" s="104"/>
      <c r="L493" s="104"/>
      <c r="M493" s="104"/>
      <c r="N493" s="103">
        <v>0.05</v>
      </c>
    </row>
    <row r="494" spans="4:14" ht="15.75" customHeight="1" x14ac:dyDescent="0.25">
      <c r="D494" s="33"/>
      <c r="E494" s="33"/>
      <c r="F494" s="81">
        <v>37204</v>
      </c>
      <c r="G494" s="103">
        <v>2.0912500000000001E-2</v>
      </c>
      <c r="H494" s="103">
        <v>2.01625E-2</v>
      </c>
      <c r="I494" s="103"/>
      <c r="J494" s="103"/>
      <c r="K494" s="104"/>
      <c r="L494" s="104"/>
      <c r="M494" s="104"/>
      <c r="N494" s="103">
        <v>0.05</v>
      </c>
    </row>
    <row r="495" spans="4:14" ht="15.75" customHeight="1" x14ac:dyDescent="0.25">
      <c r="D495" s="33"/>
      <c r="E495" s="33"/>
      <c r="F495" s="81">
        <v>37207</v>
      </c>
      <c r="G495" s="103">
        <v>2.0899999999999998E-2</v>
      </c>
      <c r="H495" s="103">
        <v>2.0250000000000001E-2</v>
      </c>
      <c r="I495" s="103"/>
      <c r="J495" s="103"/>
      <c r="K495" s="104"/>
      <c r="L495" s="104"/>
      <c r="M495" s="104"/>
      <c r="N495" s="103" t="s">
        <v>26</v>
      </c>
    </row>
    <row r="496" spans="4:14" ht="15.75" customHeight="1" x14ac:dyDescent="0.25">
      <c r="D496" s="33"/>
      <c r="E496" s="33"/>
      <c r="F496" s="81">
        <v>37208</v>
      </c>
      <c r="G496" s="103">
        <v>2.0799999999999999E-2</v>
      </c>
      <c r="H496" s="103">
        <v>2.0112499999999998E-2</v>
      </c>
      <c r="I496" s="103"/>
      <c r="J496" s="103"/>
      <c r="K496" s="104"/>
      <c r="L496" s="104"/>
      <c r="M496" s="104"/>
      <c r="N496" s="103">
        <v>0.05</v>
      </c>
    </row>
    <row r="497" spans="4:14" ht="15.75" customHeight="1" x14ac:dyDescent="0.25">
      <c r="D497" s="33"/>
      <c r="E497" s="33"/>
      <c r="F497" s="81">
        <v>37209</v>
      </c>
      <c r="G497" s="103">
        <v>2.0812499999999998E-2</v>
      </c>
      <c r="H497" s="103">
        <v>2.0212500000000001E-2</v>
      </c>
      <c r="I497" s="103"/>
      <c r="J497" s="103"/>
      <c r="K497" s="104"/>
      <c r="L497" s="104"/>
      <c r="M497" s="104"/>
      <c r="N497" s="103">
        <v>0.05</v>
      </c>
    </row>
    <row r="498" spans="4:14" ht="15.75" customHeight="1" x14ac:dyDescent="0.25">
      <c r="D498" s="33"/>
      <c r="E498" s="33"/>
      <c r="F498" s="81">
        <v>37210</v>
      </c>
      <c r="G498" s="103">
        <v>2.1000000000000001E-2</v>
      </c>
      <c r="H498" s="103">
        <v>2.1000000000000001E-2</v>
      </c>
      <c r="I498" s="103"/>
      <c r="J498" s="103"/>
      <c r="K498" s="104"/>
      <c r="L498" s="104"/>
      <c r="M498" s="104"/>
      <c r="N498" s="103">
        <v>0.05</v>
      </c>
    </row>
    <row r="499" spans="4:14" ht="15.75" customHeight="1" x14ac:dyDescent="0.25">
      <c r="D499" s="33"/>
      <c r="E499" s="33"/>
      <c r="F499" s="81">
        <v>37211</v>
      </c>
      <c r="G499" s="103">
        <v>2.1025000000000002E-2</v>
      </c>
      <c r="H499" s="103">
        <v>2.13875E-2</v>
      </c>
      <c r="I499" s="103"/>
      <c r="J499" s="103"/>
      <c r="K499" s="104"/>
      <c r="L499" s="104"/>
      <c r="M499" s="104"/>
      <c r="N499" s="103">
        <v>0.05</v>
      </c>
    </row>
    <row r="500" spans="4:14" ht="15.75" customHeight="1" x14ac:dyDescent="0.25">
      <c r="D500" s="33"/>
      <c r="E500" s="33"/>
      <c r="F500" s="81">
        <v>37214</v>
      </c>
      <c r="G500" s="103">
        <v>2.1037499999999997E-2</v>
      </c>
      <c r="H500" s="103">
        <v>2.1499999999999998E-2</v>
      </c>
      <c r="I500" s="103"/>
      <c r="J500" s="103"/>
      <c r="K500" s="104"/>
      <c r="L500" s="104"/>
      <c r="M500" s="104"/>
      <c r="N500" s="103">
        <v>0.05</v>
      </c>
    </row>
    <row r="501" spans="4:14" ht="15.75" customHeight="1" x14ac:dyDescent="0.25">
      <c r="D501" s="33"/>
      <c r="E501" s="33"/>
      <c r="F501" s="81">
        <v>37215</v>
      </c>
      <c r="G501" s="103">
        <v>2.0899999999999998E-2</v>
      </c>
      <c r="H501" s="103">
        <v>2.1131299999999999E-2</v>
      </c>
      <c r="I501" s="103"/>
      <c r="J501" s="103"/>
      <c r="K501" s="104"/>
      <c r="L501" s="104"/>
      <c r="M501" s="104"/>
      <c r="N501" s="103">
        <v>0.05</v>
      </c>
    </row>
    <row r="502" spans="4:14" ht="15.75" customHeight="1" x14ac:dyDescent="0.25">
      <c r="D502" s="33"/>
      <c r="E502" s="33"/>
      <c r="F502" s="81">
        <v>37216</v>
      </c>
      <c r="G502" s="103">
        <v>2.1000000000000001E-2</v>
      </c>
      <c r="H502" s="103">
        <v>2.1299999999999999E-2</v>
      </c>
      <c r="I502" s="103"/>
      <c r="J502" s="103"/>
      <c r="K502" s="104"/>
      <c r="L502" s="104"/>
      <c r="M502" s="104"/>
      <c r="N502" s="103">
        <v>0.05</v>
      </c>
    </row>
    <row r="503" spans="4:14" ht="15.75" customHeight="1" x14ac:dyDescent="0.25">
      <c r="D503" s="33"/>
      <c r="E503" s="33"/>
      <c r="F503" s="81">
        <v>37217</v>
      </c>
      <c r="G503" s="103">
        <v>2.1075E-2</v>
      </c>
      <c r="H503" s="103">
        <v>2.1625000000000002E-2</v>
      </c>
      <c r="I503" s="103"/>
      <c r="J503" s="103"/>
      <c r="K503" s="104"/>
      <c r="L503" s="104"/>
      <c r="M503" s="104"/>
      <c r="N503" s="103" t="s">
        <v>26</v>
      </c>
    </row>
    <row r="504" spans="4:14" ht="15.75" customHeight="1" x14ac:dyDescent="0.25">
      <c r="D504" s="33"/>
      <c r="E504" s="33"/>
      <c r="F504" s="81">
        <v>37218</v>
      </c>
      <c r="G504" s="103">
        <v>2.1087500000000002E-2</v>
      </c>
      <c r="H504" s="103">
        <v>2.1562499999999998E-2</v>
      </c>
      <c r="I504" s="103"/>
      <c r="J504" s="103"/>
      <c r="K504" s="104"/>
      <c r="L504" s="104"/>
      <c r="M504" s="104"/>
      <c r="N504" s="103">
        <v>0.05</v>
      </c>
    </row>
    <row r="505" spans="4:14" ht="15.75" customHeight="1" x14ac:dyDescent="0.25">
      <c r="D505" s="33"/>
      <c r="E505" s="33"/>
      <c r="F505" s="81">
        <v>37221</v>
      </c>
      <c r="G505" s="103">
        <v>2.1081300000000001E-2</v>
      </c>
      <c r="H505" s="103">
        <v>2.15563E-2</v>
      </c>
      <c r="I505" s="103"/>
      <c r="J505" s="103"/>
      <c r="K505" s="104"/>
      <c r="L505" s="104"/>
      <c r="M505" s="104"/>
      <c r="N505" s="103">
        <v>0.05</v>
      </c>
    </row>
    <row r="506" spans="4:14" ht="15.75" customHeight="1" x14ac:dyDescent="0.25">
      <c r="D506" s="33"/>
      <c r="E506" s="33"/>
      <c r="F506" s="81">
        <v>37222</v>
      </c>
      <c r="G506" s="103">
        <v>2.1099999999999997E-2</v>
      </c>
      <c r="H506" s="103">
        <v>2.1675E-2</v>
      </c>
      <c r="I506" s="103"/>
      <c r="J506" s="103"/>
      <c r="K506" s="104"/>
      <c r="L506" s="104"/>
      <c r="M506" s="104"/>
      <c r="N506" s="103">
        <v>0.05</v>
      </c>
    </row>
    <row r="507" spans="4:14" ht="15.75" customHeight="1" x14ac:dyDescent="0.25">
      <c r="D507" s="33"/>
      <c r="E507" s="33"/>
      <c r="F507" s="81">
        <v>37223</v>
      </c>
      <c r="G507" s="103">
        <v>2.0799999999999999E-2</v>
      </c>
      <c r="H507" s="103">
        <v>2.0962499999999998E-2</v>
      </c>
      <c r="I507" s="103"/>
      <c r="J507" s="103"/>
      <c r="K507" s="104"/>
      <c r="L507" s="104"/>
      <c r="M507" s="104"/>
      <c r="N507" s="103">
        <v>0.05</v>
      </c>
    </row>
    <row r="508" spans="4:14" ht="15.75" customHeight="1" x14ac:dyDescent="0.25">
      <c r="D508" s="33"/>
      <c r="E508" s="33"/>
      <c r="F508" s="81">
        <v>37224</v>
      </c>
      <c r="G508" s="103">
        <v>2.1437499999999998E-2</v>
      </c>
      <c r="H508" s="103">
        <v>2.0812499999999998E-2</v>
      </c>
      <c r="I508" s="103"/>
      <c r="J508" s="103"/>
      <c r="K508" s="104"/>
      <c r="L508" s="104"/>
      <c r="M508" s="104"/>
      <c r="N508" s="103">
        <v>0.05</v>
      </c>
    </row>
    <row r="509" spans="4:14" ht="15.75" customHeight="1" x14ac:dyDescent="0.25">
      <c r="D509" s="33"/>
      <c r="E509" s="33"/>
      <c r="F509" s="81">
        <v>37225</v>
      </c>
      <c r="G509" s="103">
        <v>2.1187499999999998E-2</v>
      </c>
      <c r="H509" s="103">
        <v>2.0318800000000001E-2</v>
      </c>
      <c r="I509" s="103"/>
      <c r="J509" s="103"/>
      <c r="K509" s="104"/>
      <c r="L509" s="104"/>
      <c r="M509" s="104"/>
      <c r="N509" s="103">
        <v>0.05</v>
      </c>
    </row>
    <row r="510" spans="4:14" ht="15.75" customHeight="1" x14ac:dyDescent="0.25">
      <c r="D510" s="33"/>
      <c r="E510" s="33"/>
      <c r="F510" s="81">
        <v>37228</v>
      </c>
      <c r="G510" s="103">
        <v>2.1062500000000001E-2</v>
      </c>
      <c r="H510" s="103">
        <v>2.0074999999999999E-2</v>
      </c>
      <c r="I510" s="103"/>
      <c r="J510" s="103"/>
      <c r="K510" s="104"/>
      <c r="L510" s="104"/>
      <c r="M510" s="104"/>
      <c r="N510" s="103">
        <v>0.05</v>
      </c>
    </row>
    <row r="511" spans="4:14" ht="15.75" customHeight="1" x14ac:dyDescent="0.25">
      <c r="D511" s="33"/>
      <c r="E511" s="33"/>
      <c r="F511" s="81">
        <v>37229</v>
      </c>
      <c r="G511" s="103">
        <v>2.0912500000000001E-2</v>
      </c>
      <c r="H511" s="103">
        <v>0.02</v>
      </c>
      <c r="I511" s="103"/>
      <c r="J511" s="103"/>
      <c r="K511" s="104"/>
      <c r="L511" s="104"/>
      <c r="M511" s="104"/>
      <c r="N511" s="103">
        <v>0.05</v>
      </c>
    </row>
    <row r="512" spans="4:14" ht="15.75" customHeight="1" x14ac:dyDescent="0.25">
      <c r="D512" s="33"/>
      <c r="E512" s="33"/>
      <c r="F512" s="81">
        <v>37230</v>
      </c>
      <c r="G512" s="103">
        <v>2.0437500000000001E-2</v>
      </c>
      <c r="H512" s="103">
        <v>1.98125E-2</v>
      </c>
      <c r="I512" s="103"/>
      <c r="J512" s="103"/>
      <c r="K512" s="104"/>
      <c r="L512" s="104"/>
      <c r="M512" s="104"/>
      <c r="N512" s="103">
        <v>0.05</v>
      </c>
    </row>
    <row r="513" spans="4:14" ht="15.75" customHeight="1" x14ac:dyDescent="0.25">
      <c r="D513" s="33"/>
      <c r="E513" s="33"/>
      <c r="F513" s="81">
        <v>37231</v>
      </c>
      <c r="G513" s="103">
        <v>2.0424999999999999E-2</v>
      </c>
      <c r="H513" s="103">
        <v>2.0199999999999999E-2</v>
      </c>
      <c r="I513" s="103"/>
      <c r="J513" s="103"/>
      <c r="K513" s="104"/>
      <c r="L513" s="104"/>
      <c r="M513" s="104"/>
      <c r="N513" s="103">
        <v>0.05</v>
      </c>
    </row>
    <row r="514" spans="4:14" ht="15.75" customHeight="1" x14ac:dyDescent="0.25">
      <c r="D514" s="33"/>
      <c r="E514" s="33"/>
      <c r="F514" s="81">
        <v>37232</v>
      </c>
      <c r="G514" s="103">
        <v>2.0225E-2</v>
      </c>
      <c r="H514" s="103">
        <v>2.00375E-2</v>
      </c>
      <c r="I514" s="103"/>
      <c r="J514" s="103"/>
      <c r="K514" s="104"/>
      <c r="L514" s="104"/>
      <c r="M514" s="104"/>
      <c r="N514" s="103">
        <v>0.05</v>
      </c>
    </row>
    <row r="515" spans="4:14" ht="15.75" customHeight="1" x14ac:dyDescent="0.25">
      <c r="D515" s="33"/>
      <c r="E515" s="33"/>
      <c r="F515" s="81">
        <v>37235</v>
      </c>
      <c r="G515" s="103">
        <v>1.9412499999999999E-2</v>
      </c>
      <c r="H515" s="103">
        <v>1.9299999999999998E-2</v>
      </c>
      <c r="I515" s="103"/>
      <c r="J515" s="103"/>
      <c r="K515" s="104"/>
      <c r="L515" s="104"/>
      <c r="M515" s="104"/>
      <c r="N515" s="103">
        <v>0.05</v>
      </c>
    </row>
    <row r="516" spans="4:14" ht="15.75" customHeight="1" x14ac:dyDescent="0.25">
      <c r="D516" s="33"/>
      <c r="E516" s="33"/>
      <c r="F516" s="81">
        <v>37236</v>
      </c>
      <c r="G516" s="103">
        <v>1.9199999999999998E-2</v>
      </c>
      <c r="H516" s="103">
        <v>1.9E-2</v>
      </c>
      <c r="I516" s="103"/>
      <c r="J516" s="103"/>
      <c r="K516" s="104"/>
      <c r="L516" s="104"/>
      <c r="M516" s="104"/>
      <c r="N516" s="103">
        <v>0.05</v>
      </c>
    </row>
    <row r="517" spans="4:14" ht="15.75" customHeight="1" x14ac:dyDescent="0.25">
      <c r="D517" s="33"/>
      <c r="E517" s="33"/>
      <c r="F517" s="81">
        <v>37237</v>
      </c>
      <c r="G517" s="103">
        <v>1.8974999999999999E-2</v>
      </c>
      <c r="H517" s="103">
        <v>1.86313E-2</v>
      </c>
      <c r="I517" s="103"/>
      <c r="J517" s="103"/>
      <c r="K517" s="104"/>
      <c r="L517" s="104"/>
      <c r="M517" s="104"/>
      <c r="N517" s="103">
        <v>4.7500000000000001E-2</v>
      </c>
    </row>
    <row r="518" spans="4:14" ht="15.75" customHeight="1" x14ac:dyDescent="0.25">
      <c r="D518" s="33"/>
      <c r="E518" s="33"/>
      <c r="F518" s="81">
        <v>37238</v>
      </c>
      <c r="G518" s="103">
        <v>1.8956299999999999E-2</v>
      </c>
      <c r="H518" s="103">
        <v>1.8700000000000001E-2</v>
      </c>
      <c r="I518" s="103"/>
      <c r="J518" s="103"/>
      <c r="K518" s="104"/>
      <c r="L518" s="104"/>
      <c r="M518" s="104"/>
      <c r="N518" s="103">
        <v>4.7500000000000001E-2</v>
      </c>
    </row>
    <row r="519" spans="4:14" ht="15.75" customHeight="1" x14ac:dyDescent="0.25">
      <c r="D519" s="33"/>
      <c r="E519" s="33"/>
      <c r="F519" s="81">
        <v>37239</v>
      </c>
      <c r="G519" s="103">
        <v>1.9099999999999999E-2</v>
      </c>
      <c r="H519" s="103">
        <v>1.8950000000000002E-2</v>
      </c>
      <c r="I519" s="103"/>
      <c r="J519" s="103"/>
      <c r="K519" s="104"/>
      <c r="L519" s="104"/>
      <c r="M519" s="104"/>
      <c r="N519" s="103">
        <v>4.7500000000000001E-2</v>
      </c>
    </row>
    <row r="520" spans="4:14" ht="15.75" customHeight="1" x14ac:dyDescent="0.25">
      <c r="D520" s="33"/>
      <c r="E520" s="33"/>
      <c r="F520" s="81">
        <v>37242</v>
      </c>
      <c r="G520" s="103">
        <v>1.9199999999999998E-2</v>
      </c>
      <c r="H520" s="103">
        <v>1.9012500000000002E-2</v>
      </c>
      <c r="I520" s="103"/>
      <c r="J520" s="103"/>
      <c r="K520" s="104"/>
      <c r="L520" s="104"/>
      <c r="M520" s="104"/>
      <c r="N520" s="103">
        <v>4.7500000000000001E-2</v>
      </c>
    </row>
    <row r="521" spans="4:14" ht="15.75" customHeight="1" x14ac:dyDescent="0.25">
      <c r="D521" s="33"/>
      <c r="E521" s="33"/>
      <c r="F521" s="81">
        <v>37243</v>
      </c>
      <c r="G521" s="103">
        <v>1.9325000000000002E-2</v>
      </c>
      <c r="H521" s="103">
        <v>1.9099999999999999E-2</v>
      </c>
      <c r="I521" s="103"/>
      <c r="J521" s="103"/>
      <c r="K521" s="104"/>
      <c r="L521" s="104"/>
      <c r="M521" s="104"/>
      <c r="N521" s="103">
        <v>4.7500000000000001E-2</v>
      </c>
    </row>
    <row r="522" spans="4:14" ht="15.75" customHeight="1" x14ac:dyDescent="0.25">
      <c r="D522" s="33"/>
      <c r="E522" s="33"/>
      <c r="F522" s="81">
        <v>37244</v>
      </c>
      <c r="G522" s="103">
        <v>1.93125E-2</v>
      </c>
      <c r="H522" s="103">
        <v>1.9025E-2</v>
      </c>
      <c r="I522" s="103"/>
      <c r="J522" s="103"/>
      <c r="K522" s="104"/>
      <c r="L522" s="104"/>
      <c r="M522" s="104"/>
      <c r="N522" s="103">
        <v>4.7500000000000001E-2</v>
      </c>
    </row>
    <row r="523" spans="4:14" ht="15.75" customHeight="1" x14ac:dyDescent="0.25">
      <c r="D523" s="33"/>
      <c r="E523" s="33"/>
      <c r="F523" s="81">
        <v>37245</v>
      </c>
      <c r="G523" s="103">
        <v>1.93125E-2</v>
      </c>
      <c r="H523" s="103">
        <v>1.9025E-2</v>
      </c>
      <c r="I523" s="103"/>
      <c r="J523" s="103"/>
      <c r="K523" s="104"/>
      <c r="L523" s="104"/>
      <c r="M523" s="104"/>
      <c r="N523" s="103">
        <v>4.7500000000000001E-2</v>
      </c>
    </row>
    <row r="524" spans="4:14" ht="15.75" customHeight="1" x14ac:dyDescent="0.25">
      <c r="D524" s="33"/>
      <c r="E524" s="33"/>
      <c r="F524" s="81">
        <v>37246</v>
      </c>
      <c r="G524" s="103">
        <v>1.9299999999999998E-2</v>
      </c>
      <c r="H524" s="103">
        <v>1.9E-2</v>
      </c>
      <c r="I524" s="103"/>
      <c r="J524" s="103"/>
      <c r="K524" s="104"/>
      <c r="L524" s="104"/>
      <c r="M524" s="104"/>
      <c r="N524" s="103">
        <v>4.7500000000000001E-2</v>
      </c>
    </row>
    <row r="525" spans="4:14" ht="15.75" customHeight="1" x14ac:dyDescent="0.25">
      <c r="D525" s="33"/>
      <c r="E525" s="33"/>
      <c r="F525" s="81">
        <v>37249</v>
      </c>
      <c r="G525" s="103">
        <v>1.92563E-2</v>
      </c>
      <c r="H525" s="103">
        <v>1.9037499999999999E-2</v>
      </c>
      <c r="I525" s="103"/>
      <c r="J525" s="103"/>
      <c r="K525" s="104"/>
      <c r="L525" s="104"/>
      <c r="M525" s="104"/>
      <c r="N525" s="103">
        <v>4.7500000000000001E-2</v>
      </c>
    </row>
    <row r="526" spans="4:14" ht="15.75" customHeight="1" x14ac:dyDescent="0.25">
      <c r="D526" s="33"/>
      <c r="E526" s="33"/>
      <c r="F526" s="81">
        <v>37250</v>
      </c>
      <c r="G526" s="103" t="s">
        <v>26</v>
      </c>
      <c r="H526" s="103" t="s">
        <v>26</v>
      </c>
      <c r="I526" s="103"/>
      <c r="J526" s="103"/>
      <c r="K526" s="104"/>
      <c r="L526" s="104"/>
      <c r="M526" s="104"/>
      <c r="N526" s="103" t="s">
        <v>26</v>
      </c>
    </row>
    <row r="527" spans="4:14" ht="15.75" customHeight="1" x14ac:dyDescent="0.25">
      <c r="D527" s="33"/>
      <c r="E527" s="33"/>
      <c r="F527" s="81">
        <v>37251</v>
      </c>
      <c r="G527" s="103" t="s">
        <v>26</v>
      </c>
      <c r="H527" s="103" t="s">
        <v>26</v>
      </c>
      <c r="I527" s="103"/>
      <c r="J527" s="103"/>
      <c r="K527" s="104"/>
      <c r="L527" s="104"/>
      <c r="M527" s="104"/>
      <c r="N527" s="103">
        <v>4.7500000000000001E-2</v>
      </c>
    </row>
    <row r="528" spans="4:14" ht="15.75" customHeight="1" x14ac:dyDescent="0.25">
      <c r="D528" s="33"/>
      <c r="E528" s="33"/>
      <c r="F528" s="81">
        <v>37252</v>
      </c>
      <c r="G528" s="103">
        <v>1.9299999999999998E-2</v>
      </c>
      <c r="H528" s="103">
        <v>1.90875E-2</v>
      </c>
      <c r="I528" s="103"/>
      <c r="J528" s="103"/>
      <c r="K528" s="104"/>
      <c r="L528" s="104"/>
      <c r="M528" s="104"/>
      <c r="N528" s="103">
        <v>4.7500000000000001E-2</v>
      </c>
    </row>
    <row r="529" spans="4:14" ht="15.75" customHeight="1" x14ac:dyDescent="0.25">
      <c r="D529" s="33"/>
      <c r="E529" s="33"/>
      <c r="F529" s="81">
        <v>37253</v>
      </c>
      <c r="G529" s="103">
        <v>1.8737500000000001E-2</v>
      </c>
      <c r="H529" s="103">
        <v>1.8812499999999999E-2</v>
      </c>
      <c r="I529" s="103"/>
      <c r="J529" s="103"/>
      <c r="K529" s="104"/>
      <c r="L529" s="104"/>
      <c r="M529" s="104"/>
      <c r="N529" s="103">
        <v>4.7500000000000001E-2</v>
      </c>
    </row>
    <row r="530" spans="4:14" ht="15.75" customHeight="1" x14ac:dyDescent="0.25">
      <c r="D530" s="33"/>
      <c r="E530" s="33"/>
      <c r="F530" s="81">
        <v>37256</v>
      </c>
      <c r="G530" s="103">
        <v>1.8737500000000001E-2</v>
      </c>
      <c r="H530" s="103">
        <v>1.8812499999999999E-2</v>
      </c>
      <c r="I530" s="103"/>
      <c r="J530" s="103"/>
      <c r="K530" s="104"/>
      <c r="L530" s="104"/>
      <c r="M530" s="104"/>
      <c r="N530" s="103">
        <v>4.7500000000000001E-2</v>
      </c>
    </row>
    <row r="531" spans="4:14" ht="15.75" customHeight="1" x14ac:dyDescent="0.25">
      <c r="D531" s="33"/>
      <c r="E531" s="33"/>
      <c r="F531" s="81">
        <v>37257</v>
      </c>
      <c r="G531" s="103" t="s">
        <v>26</v>
      </c>
      <c r="H531" s="103" t="s">
        <v>26</v>
      </c>
      <c r="I531" s="103"/>
      <c r="J531" s="103"/>
      <c r="K531" s="104"/>
      <c r="L531" s="104"/>
      <c r="M531" s="104"/>
      <c r="N531" s="103" t="s">
        <v>26</v>
      </c>
    </row>
    <row r="532" spans="4:14" ht="15.75" customHeight="1" x14ac:dyDescent="0.25">
      <c r="D532" s="33"/>
      <c r="E532" s="33"/>
      <c r="F532" s="81">
        <v>37258</v>
      </c>
      <c r="G532" s="103">
        <v>1.8600000000000002E-2</v>
      </c>
      <c r="H532" s="103">
        <v>1.8637500000000001E-2</v>
      </c>
      <c r="I532" s="103"/>
      <c r="J532" s="103"/>
      <c r="K532" s="104"/>
      <c r="L532" s="104"/>
      <c r="M532" s="104"/>
      <c r="N532" s="103">
        <v>4.7500000000000001E-2</v>
      </c>
    </row>
    <row r="533" spans="4:14" ht="15.75" customHeight="1" x14ac:dyDescent="0.25">
      <c r="D533" s="33"/>
      <c r="E533" s="33"/>
      <c r="F533" s="81">
        <v>37259</v>
      </c>
      <c r="G533" s="103">
        <v>1.8662499999999999E-2</v>
      </c>
      <c r="H533" s="103">
        <v>1.87563E-2</v>
      </c>
      <c r="I533" s="103"/>
      <c r="J533" s="103"/>
      <c r="K533" s="104"/>
      <c r="L533" s="104"/>
      <c r="M533" s="104"/>
      <c r="N533" s="103">
        <v>4.7500000000000001E-2</v>
      </c>
    </row>
    <row r="534" spans="4:14" ht="15.75" customHeight="1" x14ac:dyDescent="0.25">
      <c r="D534" s="33"/>
      <c r="E534" s="33"/>
      <c r="F534" s="81">
        <v>37260</v>
      </c>
      <c r="G534" s="103">
        <v>1.8600000000000002E-2</v>
      </c>
      <c r="H534" s="103">
        <v>1.8700000000000001E-2</v>
      </c>
      <c r="I534" s="103"/>
      <c r="J534" s="103"/>
      <c r="K534" s="104"/>
      <c r="L534" s="104"/>
      <c r="M534" s="104"/>
      <c r="N534" s="103">
        <v>4.7500000000000001E-2</v>
      </c>
    </row>
    <row r="535" spans="4:14" ht="15.75" customHeight="1" x14ac:dyDescent="0.25">
      <c r="D535" s="33"/>
      <c r="E535" s="33"/>
      <c r="F535" s="81">
        <v>37263</v>
      </c>
      <c r="G535" s="103">
        <v>1.8525E-2</v>
      </c>
      <c r="H535" s="103">
        <v>1.8700000000000001E-2</v>
      </c>
      <c r="I535" s="103"/>
      <c r="J535" s="103"/>
      <c r="K535" s="104"/>
      <c r="L535" s="104"/>
      <c r="M535" s="104"/>
      <c r="N535" s="103">
        <v>4.7500000000000001E-2</v>
      </c>
    </row>
    <row r="536" spans="4:14" ht="15.75" customHeight="1" x14ac:dyDescent="0.25">
      <c r="D536" s="33"/>
      <c r="E536" s="33"/>
      <c r="F536" s="81">
        <v>37264</v>
      </c>
      <c r="G536" s="103">
        <v>1.84E-2</v>
      </c>
      <c r="H536" s="103">
        <v>1.8425E-2</v>
      </c>
      <c r="I536" s="103"/>
      <c r="J536" s="103"/>
      <c r="K536" s="104"/>
      <c r="L536" s="104"/>
      <c r="M536" s="104"/>
      <c r="N536" s="103">
        <v>4.7500000000000001E-2</v>
      </c>
    </row>
    <row r="537" spans="4:14" ht="15.75" customHeight="1" x14ac:dyDescent="0.25">
      <c r="D537" s="33"/>
      <c r="E537" s="33"/>
      <c r="F537" s="81">
        <v>37265</v>
      </c>
      <c r="G537" s="103">
        <v>1.84E-2</v>
      </c>
      <c r="H537" s="103">
        <v>1.8437499999999999E-2</v>
      </c>
      <c r="I537" s="103"/>
      <c r="J537" s="103"/>
      <c r="K537" s="104"/>
      <c r="L537" s="104"/>
      <c r="M537" s="104"/>
      <c r="N537" s="103">
        <v>4.7500000000000001E-2</v>
      </c>
    </row>
    <row r="538" spans="4:14" ht="15.75" customHeight="1" x14ac:dyDescent="0.25">
      <c r="D538" s="33"/>
      <c r="E538" s="33"/>
      <c r="F538" s="81">
        <v>37266</v>
      </c>
      <c r="G538" s="103">
        <v>1.83E-2</v>
      </c>
      <c r="H538" s="103">
        <v>1.8312499999999999E-2</v>
      </c>
      <c r="I538" s="103"/>
      <c r="J538" s="103"/>
      <c r="K538" s="104"/>
      <c r="L538" s="104"/>
      <c r="M538" s="104"/>
      <c r="N538" s="103">
        <v>4.7500000000000001E-2</v>
      </c>
    </row>
    <row r="539" spans="4:14" ht="15.75" customHeight="1" x14ac:dyDescent="0.25">
      <c r="D539" s="33"/>
      <c r="E539" s="33"/>
      <c r="F539" s="81">
        <v>37267</v>
      </c>
      <c r="G539" s="103">
        <v>1.8200000000000001E-2</v>
      </c>
      <c r="H539" s="103">
        <v>1.8268800000000002E-2</v>
      </c>
      <c r="I539" s="103"/>
      <c r="J539" s="103"/>
      <c r="K539" s="104"/>
      <c r="L539" s="104"/>
      <c r="M539" s="104"/>
      <c r="N539" s="103">
        <v>4.7500000000000001E-2</v>
      </c>
    </row>
    <row r="540" spans="4:14" ht="15.75" customHeight="1" x14ac:dyDescent="0.25">
      <c r="D540" s="33"/>
      <c r="E540" s="33"/>
      <c r="F540" s="81">
        <v>37270</v>
      </c>
      <c r="G540" s="103">
        <v>1.7412500000000001E-2</v>
      </c>
      <c r="H540" s="103">
        <v>1.7237499999999999E-2</v>
      </c>
      <c r="I540" s="103"/>
      <c r="J540" s="103"/>
      <c r="K540" s="104"/>
      <c r="L540" s="104"/>
      <c r="M540" s="104"/>
      <c r="N540" s="103">
        <v>4.7500000000000001E-2</v>
      </c>
    </row>
    <row r="541" spans="4:14" ht="15.75" customHeight="1" x14ac:dyDescent="0.25">
      <c r="D541" s="33"/>
      <c r="E541" s="33"/>
      <c r="F541" s="81">
        <v>37271</v>
      </c>
      <c r="G541" s="103">
        <v>1.7399999999999999E-2</v>
      </c>
      <c r="H541" s="103">
        <v>1.7237499999999999E-2</v>
      </c>
      <c r="I541" s="103"/>
      <c r="J541" s="103"/>
      <c r="K541" s="104"/>
      <c r="L541" s="104"/>
      <c r="M541" s="104"/>
      <c r="N541" s="103">
        <v>4.7500000000000001E-2</v>
      </c>
    </row>
    <row r="542" spans="4:14" ht="15.75" customHeight="1" x14ac:dyDescent="0.25">
      <c r="D542" s="33"/>
      <c r="E542" s="33"/>
      <c r="F542" s="81">
        <v>37272</v>
      </c>
      <c r="G542" s="103">
        <v>1.7312499999999998E-2</v>
      </c>
      <c r="H542" s="103">
        <v>1.7156299999999999E-2</v>
      </c>
      <c r="I542" s="103"/>
      <c r="J542" s="103"/>
      <c r="K542" s="104"/>
      <c r="L542" s="104"/>
      <c r="M542" s="104"/>
      <c r="N542" s="103">
        <v>4.7500000000000001E-2</v>
      </c>
    </row>
    <row r="543" spans="4:14" ht="15.75" customHeight="1" x14ac:dyDescent="0.25">
      <c r="D543" s="33"/>
      <c r="E543" s="33"/>
      <c r="F543" s="81">
        <v>37273</v>
      </c>
      <c r="G543" s="103">
        <v>1.73875E-2</v>
      </c>
      <c r="H543" s="103">
        <v>1.7399999999999999E-2</v>
      </c>
      <c r="I543" s="103"/>
      <c r="J543" s="103"/>
      <c r="K543" s="104"/>
      <c r="L543" s="104"/>
      <c r="M543" s="104"/>
      <c r="N543" s="103">
        <v>4.7500000000000001E-2</v>
      </c>
    </row>
    <row r="544" spans="4:14" ht="15.75" customHeight="1" x14ac:dyDescent="0.25">
      <c r="D544" s="33"/>
      <c r="E544" s="33"/>
      <c r="F544" s="81">
        <v>37274</v>
      </c>
      <c r="G544" s="103">
        <v>1.7500000000000002E-2</v>
      </c>
      <c r="H544" s="103">
        <v>1.77E-2</v>
      </c>
      <c r="I544" s="103"/>
      <c r="J544" s="103"/>
      <c r="K544" s="104"/>
      <c r="L544" s="104"/>
      <c r="M544" s="104"/>
      <c r="N544" s="103">
        <v>4.7500000000000001E-2</v>
      </c>
    </row>
    <row r="545" spans="4:14" ht="15.75" customHeight="1" x14ac:dyDescent="0.25">
      <c r="D545" s="33"/>
      <c r="E545" s="33"/>
      <c r="F545" s="81">
        <v>37277</v>
      </c>
      <c r="G545" s="103">
        <v>1.76125E-2</v>
      </c>
      <c r="H545" s="103">
        <v>1.7962499999999999E-2</v>
      </c>
      <c r="I545" s="103"/>
      <c r="J545" s="103"/>
      <c r="K545" s="104"/>
      <c r="L545" s="104"/>
      <c r="M545" s="104"/>
      <c r="N545" s="103" t="s">
        <v>26</v>
      </c>
    </row>
    <row r="546" spans="4:14" ht="15.75" customHeight="1" x14ac:dyDescent="0.25">
      <c r="D546" s="33"/>
      <c r="E546" s="33"/>
      <c r="F546" s="81">
        <v>37278</v>
      </c>
      <c r="G546" s="103">
        <v>1.76125E-2</v>
      </c>
      <c r="H546" s="103">
        <v>1.8000000000000002E-2</v>
      </c>
      <c r="I546" s="103"/>
      <c r="J546" s="103"/>
      <c r="K546" s="104"/>
      <c r="L546" s="104"/>
      <c r="M546" s="104"/>
      <c r="N546" s="103">
        <v>4.7500000000000001E-2</v>
      </c>
    </row>
    <row r="547" spans="4:14" ht="15.75" customHeight="1" x14ac:dyDescent="0.25">
      <c r="D547" s="33"/>
      <c r="E547" s="33"/>
      <c r="F547" s="81">
        <v>37279</v>
      </c>
      <c r="G547" s="103">
        <v>1.7600000000000001E-2</v>
      </c>
      <c r="H547" s="103">
        <v>1.8000000000000002E-2</v>
      </c>
      <c r="I547" s="103"/>
      <c r="J547" s="103"/>
      <c r="K547" s="104"/>
      <c r="L547" s="104"/>
      <c r="M547" s="104"/>
      <c r="N547" s="103">
        <v>4.7500000000000001E-2</v>
      </c>
    </row>
    <row r="548" spans="4:14" ht="15.75" customHeight="1" x14ac:dyDescent="0.25">
      <c r="D548" s="33"/>
      <c r="E548" s="33"/>
      <c r="F548" s="81">
        <v>37280</v>
      </c>
      <c r="G548" s="103">
        <v>1.77E-2</v>
      </c>
      <c r="H548" s="103">
        <v>1.8100000000000002E-2</v>
      </c>
      <c r="I548" s="103"/>
      <c r="J548" s="103"/>
      <c r="K548" s="104"/>
      <c r="L548" s="104"/>
      <c r="M548" s="104"/>
      <c r="N548" s="103">
        <v>4.7500000000000001E-2</v>
      </c>
    </row>
    <row r="549" spans="4:14" ht="15.75" customHeight="1" x14ac:dyDescent="0.25">
      <c r="D549" s="33"/>
      <c r="E549" s="33"/>
      <c r="F549" s="81">
        <v>37281</v>
      </c>
      <c r="G549" s="103">
        <v>1.8275E-2</v>
      </c>
      <c r="H549" s="103">
        <v>1.8700000000000001E-2</v>
      </c>
      <c r="I549" s="103"/>
      <c r="J549" s="103"/>
      <c r="K549" s="104"/>
      <c r="L549" s="104"/>
      <c r="M549" s="104"/>
      <c r="N549" s="103">
        <v>4.7500000000000001E-2</v>
      </c>
    </row>
    <row r="550" spans="4:14" ht="15.75" customHeight="1" x14ac:dyDescent="0.25">
      <c r="D550" s="33"/>
      <c r="E550" s="33"/>
      <c r="F550" s="81">
        <v>37284</v>
      </c>
      <c r="G550" s="103">
        <v>1.83E-2</v>
      </c>
      <c r="H550" s="103">
        <v>1.8700000000000001E-2</v>
      </c>
      <c r="I550" s="103"/>
      <c r="J550" s="103"/>
      <c r="K550" s="104"/>
      <c r="L550" s="104"/>
      <c r="M550" s="104"/>
      <c r="N550" s="103">
        <v>4.7500000000000001E-2</v>
      </c>
    </row>
    <row r="551" spans="4:14" ht="15.75" customHeight="1" x14ac:dyDescent="0.25">
      <c r="D551" s="33"/>
      <c r="E551" s="33"/>
      <c r="F551" s="81">
        <v>37285</v>
      </c>
      <c r="G551" s="103">
        <v>1.83E-2</v>
      </c>
      <c r="H551" s="103">
        <v>1.8700000000000001E-2</v>
      </c>
      <c r="I551" s="103"/>
      <c r="J551" s="103"/>
      <c r="K551" s="104"/>
      <c r="L551" s="104"/>
      <c r="M551" s="104"/>
      <c r="N551" s="103">
        <v>4.7500000000000001E-2</v>
      </c>
    </row>
    <row r="552" spans="4:14" ht="15.75" customHeight="1" x14ac:dyDescent="0.25">
      <c r="D552" s="33"/>
      <c r="E552" s="33"/>
      <c r="F552" s="81">
        <v>37286</v>
      </c>
      <c r="G552" s="103">
        <v>1.83E-2</v>
      </c>
      <c r="H552" s="103">
        <v>1.8600000000000002E-2</v>
      </c>
      <c r="I552" s="103"/>
      <c r="J552" s="103"/>
      <c r="K552" s="104"/>
      <c r="L552" s="104"/>
      <c r="M552" s="104"/>
      <c r="N552" s="103">
        <v>4.7500000000000001E-2</v>
      </c>
    </row>
    <row r="553" spans="4:14" ht="15.75" customHeight="1" x14ac:dyDescent="0.25">
      <c r="D553" s="33"/>
      <c r="E553" s="33"/>
      <c r="F553" s="81">
        <v>37287</v>
      </c>
      <c r="G553" s="103">
        <v>1.8474999999999998E-2</v>
      </c>
      <c r="H553" s="103">
        <v>1.8799999999999997E-2</v>
      </c>
      <c r="I553" s="103"/>
      <c r="J553" s="103"/>
      <c r="K553" s="104"/>
      <c r="L553" s="104"/>
      <c r="M553" s="104"/>
      <c r="N553" s="103">
        <v>4.7500000000000001E-2</v>
      </c>
    </row>
    <row r="554" spans="4:14" ht="15.75" customHeight="1" x14ac:dyDescent="0.25">
      <c r="D554" s="33"/>
      <c r="E554" s="33"/>
      <c r="F554" s="81">
        <v>37288</v>
      </c>
      <c r="G554" s="103">
        <v>1.8600000000000002E-2</v>
      </c>
      <c r="H554" s="103">
        <v>1.9199999999999998E-2</v>
      </c>
      <c r="I554" s="103"/>
      <c r="J554" s="103"/>
      <c r="K554" s="104"/>
      <c r="L554" s="104"/>
      <c r="M554" s="104"/>
      <c r="N554" s="103">
        <v>4.7500000000000001E-2</v>
      </c>
    </row>
    <row r="555" spans="4:14" ht="15.75" customHeight="1" x14ac:dyDescent="0.25">
      <c r="D555" s="33"/>
      <c r="E555" s="33"/>
      <c r="F555" s="81">
        <v>37291</v>
      </c>
      <c r="G555" s="103">
        <v>1.8500000000000003E-2</v>
      </c>
      <c r="H555" s="103">
        <v>1.90875E-2</v>
      </c>
      <c r="I555" s="103"/>
      <c r="J555" s="103"/>
      <c r="K555" s="104"/>
      <c r="L555" s="104"/>
      <c r="M555" s="104"/>
      <c r="N555" s="103">
        <v>4.7500000000000001E-2</v>
      </c>
    </row>
    <row r="556" spans="4:14" ht="15.75" customHeight="1" x14ac:dyDescent="0.25">
      <c r="D556" s="33"/>
      <c r="E556" s="33"/>
      <c r="F556" s="81">
        <v>37292</v>
      </c>
      <c r="G556" s="103">
        <v>1.8412500000000002E-2</v>
      </c>
      <c r="H556" s="103">
        <v>1.9E-2</v>
      </c>
      <c r="I556" s="103"/>
      <c r="J556" s="103"/>
      <c r="K556" s="104"/>
      <c r="L556" s="104"/>
      <c r="M556" s="104"/>
      <c r="N556" s="103">
        <v>4.7500000000000001E-2</v>
      </c>
    </row>
    <row r="557" spans="4:14" ht="15.75" customHeight="1" x14ac:dyDescent="0.25">
      <c r="D557" s="33"/>
      <c r="E557" s="33"/>
      <c r="F557" s="81">
        <v>37293</v>
      </c>
      <c r="G557" s="103">
        <v>1.84E-2</v>
      </c>
      <c r="H557" s="103">
        <v>1.9E-2</v>
      </c>
      <c r="I557" s="103"/>
      <c r="J557" s="103"/>
      <c r="K557" s="104"/>
      <c r="L557" s="104"/>
      <c r="M557" s="104"/>
      <c r="N557" s="103">
        <v>4.7500000000000001E-2</v>
      </c>
    </row>
    <row r="558" spans="4:14" ht="15.75" customHeight="1" x14ac:dyDescent="0.25">
      <c r="D558" s="33"/>
      <c r="E558" s="33"/>
      <c r="F558" s="81">
        <v>37294</v>
      </c>
      <c r="G558" s="103">
        <v>1.84E-2</v>
      </c>
      <c r="H558" s="103">
        <v>1.9E-2</v>
      </c>
      <c r="I558" s="103"/>
      <c r="J558" s="103"/>
      <c r="K558" s="104"/>
      <c r="L558" s="104"/>
      <c r="M558" s="104"/>
      <c r="N558" s="103">
        <v>4.7500000000000001E-2</v>
      </c>
    </row>
    <row r="559" spans="4:14" ht="15.75" customHeight="1" x14ac:dyDescent="0.25">
      <c r="D559" s="33"/>
      <c r="E559" s="33"/>
      <c r="F559" s="81">
        <v>37295</v>
      </c>
      <c r="G559" s="103">
        <v>1.84E-2</v>
      </c>
      <c r="H559" s="103">
        <v>1.9E-2</v>
      </c>
      <c r="I559" s="103"/>
      <c r="J559" s="103"/>
      <c r="K559" s="104"/>
      <c r="L559" s="104"/>
      <c r="M559" s="104"/>
      <c r="N559" s="103">
        <v>4.7500000000000001E-2</v>
      </c>
    </row>
    <row r="560" spans="4:14" ht="15.75" customHeight="1" x14ac:dyDescent="0.25">
      <c r="D560" s="33"/>
      <c r="E560" s="33"/>
      <c r="F560" s="81">
        <v>37298</v>
      </c>
      <c r="G560" s="103">
        <v>1.8374999999999999E-2</v>
      </c>
      <c r="H560" s="103">
        <v>1.8925000000000001E-2</v>
      </c>
      <c r="I560" s="103"/>
      <c r="J560" s="103"/>
      <c r="K560" s="104"/>
      <c r="L560" s="104"/>
      <c r="M560" s="104"/>
      <c r="N560" s="103">
        <v>4.7500000000000001E-2</v>
      </c>
    </row>
    <row r="561" spans="4:14" ht="15.75" customHeight="1" x14ac:dyDescent="0.25">
      <c r="D561" s="33"/>
      <c r="E561" s="33"/>
      <c r="F561" s="81">
        <v>37299</v>
      </c>
      <c r="G561" s="103">
        <v>1.84E-2</v>
      </c>
      <c r="H561" s="103">
        <v>1.89E-2</v>
      </c>
      <c r="I561" s="103"/>
      <c r="J561" s="103"/>
      <c r="K561" s="104"/>
      <c r="L561" s="104"/>
      <c r="M561" s="104"/>
      <c r="N561" s="103">
        <v>4.7500000000000001E-2</v>
      </c>
    </row>
    <row r="562" spans="4:14" ht="15.75" customHeight="1" x14ac:dyDescent="0.25">
      <c r="D562" s="33"/>
      <c r="E562" s="33"/>
      <c r="F562" s="81">
        <v>37300</v>
      </c>
      <c r="G562" s="103">
        <v>1.8474999999999998E-2</v>
      </c>
      <c r="H562" s="103">
        <v>1.9E-2</v>
      </c>
      <c r="I562" s="103"/>
      <c r="J562" s="103"/>
      <c r="K562" s="104"/>
      <c r="L562" s="104"/>
      <c r="M562" s="104"/>
      <c r="N562" s="103">
        <v>4.7500000000000001E-2</v>
      </c>
    </row>
    <row r="563" spans="4:14" ht="15.75" customHeight="1" x14ac:dyDescent="0.25">
      <c r="D563" s="33"/>
      <c r="E563" s="33"/>
      <c r="F563" s="81">
        <v>37301</v>
      </c>
      <c r="G563" s="103">
        <v>1.8500000000000003E-2</v>
      </c>
      <c r="H563" s="103">
        <v>1.9099999999999999E-2</v>
      </c>
      <c r="I563" s="103"/>
      <c r="J563" s="103"/>
      <c r="K563" s="104"/>
      <c r="L563" s="104"/>
      <c r="M563" s="104"/>
      <c r="N563" s="103">
        <v>4.7500000000000001E-2</v>
      </c>
    </row>
    <row r="564" spans="4:14" ht="15.75" customHeight="1" x14ac:dyDescent="0.25">
      <c r="D564" s="33"/>
      <c r="E564" s="33"/>
      <c r="F564" s="81">
        <v>37302</v>
      </c>
      <c r="G564" s="103">
        <v>1.8500000000000003E-2</v>
      </c>
      <c r="H564" s="103">
        <v>1.9099999999999999E-2</v>
      </c>
      <c r="I564" s="103"/>
      <c r="J564" s="103"/>
      <c r="K564" s="104"/>
      <c r="L564" s="104"/>
      <c r="M564" s="104"/>
      <c r="N564" s="103">
        <v>4.7500000000000001E-2</v>
      </c>
    </row>
    <row r="565" spans="4:14" ht="15.75" customHeight="1" x14ac:dyDescent="0.25">
      <c r="D565" s="33"/>
      <c r="E565" s="33"/>
      <c r="F565" s="81">
        <v>37305</v>
      </c>
      <c r="G565" s="103">
        <v>1.8500000000000003E-2</v>
      </c>
      <c r="H565" s="103">
        <v>1.9037499999999999E-2</v>
      </c>
      <c r="I565" s="103"/>
      <c r="J565" s="103"/>
      <c r="K565" s="104"/>
      <c r="L565" s="104"/>
      <c r="M565" s="104"/>
      <c r="N565" s="103" t="s">
        <v>26</v>
      </c>
    </row>
    <row r="566" spans="4:14" ht="15.75" customHeight="1" x14ac:dyDescent="0.25">
      <c r="D566" s="33"/>
      <c r="E566" s="33"/>
      <c r="F566" s="81">
        <v>37306</v>
      </c>
      <c r="G566" s="103">
        <v>1.8500000000000003E-2</v>
      </c>
      <c r="H566" s="103">
        <v>1.9012500000000002E-2</v>
      </c>
      <c r="I566" s="103"/>
      <c r="J566" s="103"/>
      <c r="K566" s="104"/>
      <c r="L566" s="104"/>
      <c r="M566" s="104"/>
      <c r="N566" s="103">
        <v>4.7500000000000001E-2</v>
      </c>
    </row>
    <row r="567" spans="4:14" ht="15.75" customHeight="1" x14ac:dyDescent="0.25">
      <c r="D567" s="33"/>
      <c r="E567" s="33"/>
      <c r="F567" s="81">
        <v>37307</v>
      </c>
      <c r="G567" s="103">
        <v>1.8500000000000003E-2</v>
      </c>
      <c r="H567" s="103">
        <v>1.9025E-2</v>
      </c>
      <c r="I567" s="103"/>
      <c r="J567" s="103"/>
      <c r="K567" s="104"/>
      <c r="L567" s="104"/>
      <c r="M567" s="104"/>
      <c r="N567" s="103">
        <v>4.7500000000000001E-2</v>
      </c>
    </row>
    <row r="568" spans="4:14" ht="15.75" customHeight="1" x14ac:dyDescent="0.25">
      <c r="D568" s="33"/>
      <c r="E568" s="33"/>
      <c r="F568" s="81">
        <v>37308</v>
      </c>
      <c r="G568" s="103">
        <v>1.8500000000000003E-2</v>
      </c>
      <c r="H568" s="103">
        <v>1.9099999999999999E-2</v>
      </c>
      <c r="I568" s="103"/>
      <c r="J568" s="103"/>
      <c r="K568" s="104"/>
      <c r="L568" s="104"/>
      <c r="M568" s="104"/>
      <c r="N568" s="103">
        <v>4.7500000000000001E-2</v>
      </c>
    </row>
    <row r="569" spans="4:14" ht="15.75" customHeight="1" x14ac:dyDescent="0.25">
      <c r="D569" s="33"/>
      <c r="E569" s="33"/>
      <c r="F569" s="81">
        <v>37309</v>
      </c>
      <c r="G569" s="103">
        <v>1.8500000000000003E-2</v>
      </c>
      <c r="H569" s="103">
        <v>1.9012500000000002E-2</v>
      </c>
      <c r="I569" s="103"/>
      <c r="J569" s="103"/>
      <c r="K569" s="104"/>
      <c r="L569" s="104"/>
      <c r="M569" s="104"/>
      <c r="N569" s="103">
        <v>4.7500000000000001E-2</v>
      </c>
    </row>
    <row r="570" spans="4:14" ht="15.75" customHeight="1" x14ac:dyDescent="0.25">
      <c r="D570" s="33"/>
      <c r="E570" s="33"/>
      <c r="F570" s="81">
        <v>37312</v>
      </c>
      <c r="G570" s="103">
        <v>1.8500000000000003E-2</v>
      </c>
      <c r="H570" s="103">
        <v>1.9012500000000002E-2</v>
      </c>
      <c r="I570" s="103"/>
      <c r="J570" s="103"/>
      <c r="K570" s="104"/>
      <c r="L570" s="104"/>
      <c r="M570" s="104"/>
      <c r="N570" s="103">
        <v>4.7500000000000001E-2</v>
      </c>
    </row>
    <row r="571" spans="4:14" ht="15.75" customHeight="1" x14ac:dyDescent="0.25">
      <c r="D571" s="33"/>
      <c r="E571" s="33"/>
      <c r="F571" s="81">
        <v>37313</v>
      </c>
      <c r="G571" s="103">
        <v>1.8500000000000003E-2</v>
      </c>
      <c r="H571" s="103">
        <v>1.9012500000000002E-2</v>
      </c>
      <c r="I571" s="103"/>
      <c r="J571" s="103"/>
      <c r="K571" s="104"/>
      <c r="L571" s="104"/>
      <c r="M571" s="104"/>
      <c r="N571" s="103">
        <v>4.7500000000000001E-2</v>
      </c>
    </row>
    <row r="572" spans="4:14" ht="15.75" customHeight="1" x14ac:dyDescent="0.25">
      <c r="D572" s="33"/>
      <c r="E572" s="33"/>
      <c r="F572" s="81">
        <v>37314</v>
      </c>
      <c r="G572" s="103">
        <v>1.8700000000000001E-2</v>
      </c>
      <c r="H572" s="103">
        <v>1.9112499999999998E-2</v>
      </c>
      <c r="I572" s="103"/>
      <c r="J572" s="103"/>
      <c r="K572" s="104"/>
      <c r="L572" s="104"/>
      <c r="M572" s="104"/>
      <c r="N572" s="103">
        <v>4.7500000000000001E-2</v>
      </c>
    </row>
    <row r="573" spans="4:14" ht="15.75" customHeight="1" x14ac:dyDescent="0.25">
      <c r="D573" s="33"/>
      <c r="E573" s="33"/>
      <c r="F573" s="81">
        <v>37315</v>
      </c>
      <c r="G573" s="103">
        <v>1.8700000000000001E-2</v>
      </c>
      <c r="H573" s="103">
        <v>1.9E-2</v>
      </c>
      <c r="I573" s="103"/>
      <c r="J573" s="103"/>
      <c r="K573" s="104"/>
      <c r="L573" s="104"/>
      <c r="M573" s="104"/>
      <c r="N573" s="103">
        <v>4.7500000000000001E-2</v>
      </c>
    </row>
    <row r="574" spans="4:14" ht="15.75" customHeight="1" x14ac:dyDescent="0.25">
      <c r="D574" s="33"/>
      <c r="E574" s="33"/>
      <c r="F574" s="81">
        <v>37316</v>
      </c>
      <c r="G574" s="103">
        <v>1.8700000000000001E-2</v>
      </c>
      <c r="H574" s="103">
        <v>1.9012500000000002E-2</v>
      </c>
      <c r="I574" s="103"/>
      <c r="J574" s="103"/>
      <c r="K574" s="104"/>
      <c r="L574" s="104"/>
      <c r="M574" s="104"/>
      <c r="N574" s="103">
        <v>4.7500000000000001E-2</v>
      </c>
    </row>
    <row r="575" spans="4:14" ht="15.75" customHeight="1" x14ac:dyDescent="0.25">
      <c r="D575" s="33"/>
      <c r="E575" s="33"/>
      <c r="F575" s="81">
        <v>37319</v>
      </c>
      <c r="G575" s="103">
        <v>1.8799999999999997E-2</v>
      </c>
      <c r="H575" s="103">
        <v>1.9199999999999998E-2</v>
      </c>
      <c r="I575" s="103"/>
      <c r="J575" s="103"/>
      <c r="K575" s="104"/>
      <c r="L575" s="104"/>
      <c r="M575" s="104"/>
      <c r="N575" s="103">
        <v>4.7500000000000001E-2</v>
      </c>
    </row>
    <row r="576" spans="4:14" ht="15.75" customHeight="1" x14ac:dyDescent="0.25">
      <c r="D576" s="33"/>
      <c r="E576" s="33"/>
      <c r="F576" s="81">
        <v>37320</v>
      </c>
      <c r="G576" s="103">
        <v>1.8799999999999997E-2</v>
      </c>
      <c r="H576" s="103">
        <v>1.9199999999999998E-2</v>
      </c>
      <c r="I576" s="103"/>
      <c r="J576" s="103"/>
      <c r="K576" s="104"/>
      <c r="L576" s="104"/>
      <c r="M576" s="104"/>
      <c r="N576" s="103">
        <v>4.7500000000000001E-2</v>
      </c>
    </row>
    <row r="577" spans="4:14" ht="15.75" customHeight="1" x14ac:dyDescent="0.25">
      <c r="D577" s="33"/>
      <c r="E577" s="33"/>
      <c r="F577" s="81">
        <v>37321</v>
      </c>
      <c r="G577" s="103">
        <v>1.8799999999999997E-2</v>
      </c>
      <c r="H577" s="103">
        <v>1.9199999999999998E-2</v>
      </c>
      <c r="I577" s="103"/>
      <c r="J577" s="103"/>
      <c r="K577" s="104"/>
      <c r="L577" s="104"/>
      <c r="M577" s="104"/>
      <c r="N577" s="103">
        <v>4.7500000000000001E-2</v>
      </c>
    </row>
    <row r="578" spans="4:14" ht="15.75" customHeight="1" x14ac:dyDescent="0.25">
      <c r="D578" s="33"/>
      <c r="E578" s="33"/>
      <c r="F578" s="81">
        <v>37322</v>
      </c>
      <c r="G578" s="103">
        <v>1.8799999999999997E-2</v>
      </c>
      <c r="H578" s="103">
        <v>1.92125E-2</v>
      </c>
      <c r="I578" s="103"/>
      <c r="J578" s="103"/>
      <c r="K578" s="104"/>
      <c r="L578" s="104"/>
      <c r="M578" s="104"/>
      <c r="N578" s="103">
        <v>4.7500000000000001E-2</v>
      </c>
    </row>
    <row r="579" spans="4:14" ht="15.75" customHeight="1" x14ac:dyDescent="0.25">
      <c r="D579" s="33"/>
      <c r="E579" s="33"/>
      <c r="F579" s="81">
        <v>37323</v>
      </c>
      <c r="G579" s="103">
        <v>1.9E-2</v>
      </c>
      <c r="H579" s="103">
        <v>1.9599999999999999E-2</v>
      </c>
      <c r="I579" s="103"/>
      <c r="J579" s="103"/>
      <c r="K579" s="104"/>
      <c r="L579" s="104"/>
      <c r="M579" s="104"/>
      <c r="N579" s="103">
        <v>4.7500000000000001E-2</v>
      </c>
    </row>
    <row r="580" spans="4:14" ht="15.75" customHeight="1" x14ac:dyDescent="0.25">
      <c r="D580" s="33"/>
      <c r="E580" s="33"/>
      <c r="F580" s="81">
        <v>37326</v>
      </c>
      <c r="G580" s="103">
        <v>1.9E-2</v>
      </c>
      <c r="H580" s="103">
        <v>0.02</v>
      </c>
      <c r="I580" s="103"/>
      <c r="J580" s="103"/>
      <c r="K580" s="104"/>
      <c r="L580" s="104"/>
      <c r="M580" s="104"/>
      <c r="N580" s="103">
        <v>4.7500000000000001E-2</v>
      </c>
    </row>
    <row r="581" spans="4:14" ht="15.75" customHeight="1" x14ac:dyDescent="0.25">
      <c r="D581" s="33"/>
      <c r="E581" s="33"/>
      <c r="F581" s="81">
        <v>37327</v>
      </c>
      <c r="G581" s="103">
        <v>1.9E-2</v>
      </c>
      <c r="H581" s="103">
        <v>0.02</v>
      </c>
      <c r="I581" s="103"/>
      <c r="J581" s="103"/>
      <c r="K581" s="104"/>
      <c r="L581" s="104"/>
      <c r="M581" s="104"/>
      <c r="N581" s="103">
        <v>4.7500000000000001E-2</v>
      </c>
    </row>
    <row r="582" spans="4:14" ht="15.75" customHeight="1" x14ac:dyDescent="0.25">
      <c r="D582" s="33"/>
      <c r="E582" s="33"/>
      <c r="F582" s="81">
        <v>37328</v>
      </c>
      <c r="G582" s="103">
        <v>1.9E-2</v>
      </c>
      <c r="H582" s="103">
        <v>0.02</v>
      </c>
      <c r="I582" s="103"/>
      <c r="J582" s="103"/>
      <c r="K582" s="104"/>
      <c r="L582" s="104"/>
      <c r="M582" s="104"/>
      <c r="N582" s="103">
        <v>4.7500000000000001E-2</v>
      </c>
    </row>
    <row r="583" spans="4:14" ht="15.75" customHeight="1" x14ac:dyDescent="0.25">
      <c r="D583" s="33"/>
      <c r="E583" s="33"/>
      <c r="F583" s="81">
        <v>37329</v>
      </c>
      <c r="G583" s="103">
        <v>1.9E-2</v>
      </c>
      <c r="H583" s="103">
        <v>1.9900000000000001E-2</v>
      </c>
      <c r="I583" s="103"/>
      <c r="J583" s="103"/>
      <c r="K583" s="104"/>
      <c r="L583" s="104"/>
      <c r="M583" s="104"/>
      <c r="N583" s="103">
        <v>4.7500000000000001E-2</v>
      </c>
    </row>
    <row r="584" spans="4:14" ht="15.75" customHeight="1" x14ac:dyDescent="0.25">
      <c r="D584" s="33"/>
      <c r="E584" s="33"/>
      <c r="F584" s="81">
        <v>37330</v>
      </c>
      <c r="G584" s="103">
        <v>1.9E-2</v>
      </c>
      <c r="H584" s="103">
        <v>2.0099999999999996E-2</v>
      </c>
      <c r="I584" s="103"/>
      <c r="J584" s="103"/>
      <c r="K584" s="104"/>
      <c r="L584" s="104"/>
      <c r="M584" s="104"/>
      <c r="N584" s="103">
        <v>4.7500000000000001E-2</v>
      </c>
    </row>
    <row r="585" spans="4:14" ht="15.75" customHeight="1" x14ac:dyDescent="0.25">
      <c r="D585" s="33"/>
      <c r="E585" s="33"/>
      <c r="F585" s="81">
        <v>37333</v>
      </c>
      <c r="G585" s="103">
        <v>1.9012500000000002E-2</v>
      </c>
      <c r="H585" s="103">
        <v>2.0099999999999996E-2</v>
      </c>
      <c r="I585" s="103"/>
      <c r="J585" s="103"/>
      <c r="K585" s="104"/>
      <c r="L585" s="104"/>
      <c r="M585" s="104"/>
      <c r="N585" s="103">
        <v>4.7500000000000001E-2</v>
      </c>
    </row>
    <row r="586" spans="4:14" ht="15.75" customHeight="1" x14ac:dyDescent="0.25">
      <c r="D586" s="33"/>
      <c r="E586" s="33"/>
      <c r="F586" s="81">
        <v>37334</v>
      </c>
      <c r="G586" s="103">
        <v>1.9E-2</v>
      </c>
      <c r="H586" s="103">
        <v>2.0099999999999996E-2</v>
      </c>
      <c r="I586" s="103"/>
      <c r="J586" s="103"/>
      <c r="K586" s="104"/>
      <c r="L586" s="104"/>
      <c r="M586" s="104"/>
      <c r="N586" s="103">
        <v>4.7500000000000001E-2</v>
      </c>
    </row>
    <row r="587" spans="4:14" ht="15.75" customHeight="1" x14ac:dyDescent="0.25">
      <c r="D587" s="33"/>
      <c r="E587" s="33"/>
      <c r="F587" s="81">
        <v>37335</v>
      </c>
      <c r="G587" s="103">
        <v>1.9E-2</v>
      </c>
      <c r="H587" s="103">
        <v>1.99375E-2</v>
      </c>
      <c r="I587" s="103"/>
      <c r="J587" s="103"/>
      <c r="K587" s="104"/>
      <c r="L587" s="104"/>
      <c r="M587" s="104"/>
      <c r="N587" s="103">
        <v>4.7500000000000001E-2</v>
      </c>
    </row>
    <row r="588" spans="4:14" ht="15.75" customHeight="1" x14ac:dyDescent="0.25">
      <c r="D588" s="33"/>
      <c r="E588" s="33"/>
      <c r="F588" s="81">
        <v>37336</v>
      </c>
      <c r="G588" s="103">
        <v>1.9E-2</v>
      </c>
      <c r="H588" s="103">
        <v>2.0187499999999997E-2</v>
      </c>
      <c r="I588" s="103"/>
      <c r="J588" s="103"/>
      <c r="K588" s="104"/>
      <c r="L588" s="104"/>
      <c r="M588" s="104"/>
      <c r="N588" s="103">
        <v>4.7500000000000001E-2</v>
      </c>
    </row>
    <row r="589" spans="4:14" ht="15.75" customHeight="1" x14ac:dyDescent="0.25">
      <c r="D589" s="33"/>
      <c r="E589" s="33"/>
      <c r="F589" s="81">
        <v>37337</v>
      </c>
      <c r="G589" s="103">
        <v>1.9E-2</v>
      </c>
      <c r="H589" s="103">
        <v>2.0299999999999999E-2</v>
      </c>
      <c r="I589" s="103"/>
      <c r="J589" s="103"/>
      <c r="K589" s="104"/>
      <c r="L589" s="104"/>
      <c r="M589" s="104"/>
      <c r="N589" s="103">
        <v>4.7500000000000001E-2</v>
      </c>
    </row>
    <row r="590" spans="4:14" ht="15.75" customHeight="1" x14ac:dyDescent="0.25">
      <c r="D590" s="33"/>
      <c r="E590" s="33"/>
      <c r="F590" s="81">
        <v>37340</v>
      </c>
      <c r="G590" s="103">
        <v>1.9E-2</v>
      </c>
      <c r="H590" s="103">
        <v>2.0375000000000001E-2</v>
      </c>
      <c r="I590" s="103"/>
      <c r="J590" s="103"/>
      <c r="K590" s="104"/>
      <c r="L590" s="104"/>
      <c r="M590" s="104"/>
      <c r="N590" s="103">
        <v>4.7500000000000001E-2</v>
      </c>
    </row>
    <row r="591" spans="4:14" ht="15.75" customHeight="1" x14ac:dyDescent="0.25">
      <c r="D591" s="33"/>
      <c r="E591" s="33"/>
      <c r="F591" s="81">
        <v>37341</v>
      </c>
      <c r="G591" s="103">
        <v>1.90875E-2</v>
      </c>
      <c r="H591" s="103">
        <v>2.0475E-2</v>
      </c>
      <c r="I591" s="103"/>
      <c r="J591" s="103"/>
      <c r="K591" s="104"/>
      <c r="L591" s="104"/>
      <c r="M591" s="104"/>
      <c r="N591" s="103">
        <v>4.7500000000000001E-2</v>
      </c>
    </row>
    <row r="592" spans="4:14" ht="15.75" customHeight="1" x14ac:dyDescent="0.25">
      <c r="D592" s="33"/>
      <c r="E592" s="33"/>
      <c r="F592" s="81">
        <v>37342</v>
      </c>
      <c r="G592" s="103">
        <v>1.88375E-2</v>
      </c>
      <c r="H592" s="103">
        <v>2.0375000000000001E-2</v>
      </c>
      <c r="I592" s="103"/>
      <c r="J592" s="103"/>
      <c r="K592" s="104"/>
      <c r="L592" s="104"/>
      <c r="M592" s="104"/>
      <c r="N592" s="103">
        <v>4.7500000000000001E-2</v>
      </c>
    </row>
    <row r="593" spans="4:14" ht="15.75" customHeight="1" x14ac:dyDescent="0.25">
      <c r="D593" s="33"/>
      <c r="E593" s="33"/>
      <c r="F593" s="81">
        <v>37343</v>
      </c>
      <c r="G593" s="103">
        <v>1.8787499999999999E-2</v>
      </c>
      <c r="H593" s="103">
        <v>2.0299999999999999E-2</v>
      </c>
      <c r="I593" s="103"/>
      <c r="J593" s="103"/>
      <c r="K593" s="104"/>
      <c r="L593" s="104"/>
      <c r="M593" s="104"/>
      <c r="N593" s="103">
        <v>4.7500000000000001E-2</v>
      </c>
    </row>
    <row r="594" spans="4:14" ht="15.75" customHeight="1" x14ac:dyDescent="0.25">
      <c r="D594" s="33"/>
      <c r="E594" s="33"/>
      <c r="F594" s="81">
        <v>37344</v>
      </c>
      <c r="G594" s="103" t="s">
        <v>26</v>
      </c>
      <c r="H594" s="103" t="s">
        <v>26</v>
      </c>
      <c r="I594" s="103"/>
      <c r="J594" s="103"/>
      <c r="K594" s="104"/>
      <c r="L594" s="104"/>
      <c r="M594" s="104"/>
      <c r="N594" s="103" t="s">
        <v>26</v>
      </c>
    </row>
    <row r="595" spans="4:14" ht="15.75" customHeight="1" x14ac:dyDescent="0.25">
      <c r="D595" s="33"/>
      <c r="E595" s="33"/>
      <c r="F595" s="81">
        <v>37347</v>
      </c>
      <c r="G595" s="103" t="s">
        <v>26</v>
      </c>
      <c r="H595" s="103" t="s">
        <v>26</v>
      </c>
      <c r="I595" s="103"/>
      <c r="J595" s="103"/>
      <c r="K595" s="104"/>
      <c r="L595" s="104"/>
      <c r="M595" s="104"/>
      <c r="N595" s="103">
        <v>4.7500000000000001E-2</v>
      </c>
    </row>
    <row r="596" spans="4:14" ht="15.75" customHeight="1" x14ac:dyDescent="0.25">
      <c r="D596" s="33"/>
      <c r="E596" s="33"/>
      <c r="F596" s="81">
        <v>37348</v>
      </c>
      <c r="G596" s="103">
        <v>1.8799999999999997E-2</v>
      </c>
      <c r="H596" s="103">
        <v>2.0400000000000001E-2</v>
      </c>
      <c r="I596" s="103"/>
      <c r="J596" s="103"/>
      <c r="K596" s="104"/>
      <c r="L596" s="104"/>
      <c r="M596" s="104"/>
      <c r="N596" s="103">
        <v>4.7500000000000001E-2</v>
      </c>
    </row>
    <row r="597" spans="4:14" ht="15.75" customHeight="1" x14ac:dyDescent="0.25">
      <c r="D597" s="33"/>
      <c r="E597" s="33"/>
      <c r="F597" s="81">
        <v>37349</v>
      </c>
      <c r="G597" s="103">
        <v>1.8725000000000002E-2</v>
      </c>
      <c r="H597" s="103">
        <v>2.0262500000000003E-2</v>
      </c>
      <c r="I597" s="103"/>
      <c r="J597" s="103"/>
      <c r="K597" s="104"/>
      <c r="L597" s="104"/>
      <c r="M597" s="104"/>
      <c r="N597" s="103">
        <v>4.7500000000000001E-2</v>
      </c>
    </row>
    <row r="598" spans="4:14" ht="15.75" customHeight="1" x14ac:dyDescent="0.25">
      <c r="D598" s="33"/>
      <c r="E598" s="33"/>
      <c r="F598" s="81">
        <v>37350</v>
      </c>
      <c r="G598" s="103">
        <v>1.8700000000000001E-2</v>
      </c>
      <c r="H598" s="103">
        <v>2.0125000000000001E-2</v>
      </c>
      <c r="I598" s="103"/>
      <c r="J598" s="103"/>
      <c r="K598" s="104"/>
      <c r="L598" s="104"/>
      <c r="M598" s="104"/>
      <c r="N598" s="103">
        <v>4.7500000000000001E-2</v>
      </c>
    </row>
    <row r="599" spans="4:14" ht="15.75" customHeight="1" x14ac:dyDescent="0.25">
      <c r="D599" s="33"/>
      <c r="E599" s="33"/>
      <c r="F599" s="81">
        <v>37351</v>
      </c>
      <c r="G599" s="103">
        <v>1.8700000000000001E-2</v>
      </c>
      <c r="H599" s="103">
        <v>2.0099999999999996E-2</v>
      </c>
      <c r="I599" s="103"/>
      <c r="J599" s="103"/>
      <c r="K599" s="104"/>
      <c r="L599" s="104"/>
      <c r="M599" s="104"/>
      <c r="N599" s="103">
        <v>4.7500000000000001E-2</v>
      </c>
    </row>
    <row r="600" spans="4:14" ht="15.75" customHeight="1" x14ac:dyDescent="0.25">
      <c r="D600" s="33"/>
      <c r="E600" s="33"/>
      <c r="F600" s="81">
        <v>37354</v>
      </c>
      <c r="G600" s="103">
        <v>1.8600000000000002E-2</v>
      </c>
      <c r="H600" s="103">
        <v>1.9862500000000002E-2</v>
      </c>
      <c r="I600" s="103"/>
      <c r="J600" s="103"/>
      <c r="K600" s="104"/>
      <c r="L600" s="104"/>
      <c r="M600" s="104"/>
      <c r="N600" s="103">
        <v>4.7500000000000001E-2</v>
      </c>
    </row>
    <row r="601" spans="4:14" ht="15.75" customHeight="1" x14ac:dyDescent="0.25">
      <c r="D601" s="33"/>
      <c r="E601" s="33"/>
      <c r="F601" s="81">
        <v>37355</v>
      </c>
      <c r="G601" s="103">
        <v>1.8600000000000002E-2</v>
      </c>
      <c r="H601" s="103">
        <v>1.9900000000000001E-2</v>
      </c>
      <c r="I601" s="103"/>
      <c r="J601" s="103"/>
      <c r="K601" s="104"/>
      <c r="L601" s="104"/>
      <c r="M601" s="104"/>
      <c r="N601" s="103">
        <v>4.7500000000000001E-2</v>
      </c>
    </row>
    <row r="602" spans="4:14" ht="15.75" customHeight="1" x14ac:dyDescent="0.25">
      <c r="D602" s="33"/>
      <c r="E602" s="33"/>
      <c r="F602" s="81">
        <v>37356</v>
      </c>
      <c r="G602" s="103">
        <v>1.8600000000000002E-2</v>
      </c>
      <c r="H602" s="103">
        <v>1.9799999999999998E-2</v>
      </c>
      <c r="I602" s="103"/>
      <c r="J602" s="103"/>
      <c r="K602" s="104"/>
      <c r="L602" s="104"/>
      <c r="M602" s="104"/>
      <c r="N602" s="103">
        <v>4.7500000000000001E-2</v>
      </c>
    </row>
    <row r="603" spans="4:14" ht="15.75" customHeight="1" x14ac:dyDescent="0.25">
      <c r="D603" s="33"/>
      <c r="E603" s="33"/>
      <c r="F603" s="81">
        <v>37357</v>
      </c>
      <c r="G603" s="103">
        <v>1.8600000000000002E-2</v>
      </c>
      <c r="H603" s="103">
        <v>1.9799999999999998E-2</v>
      </c>
      <c r="I603" s="103"/>
      <c r="J603" s="103"/>
      <c r="K603" s="104"/>
      <c r="L603" s="104"/>
      <c r="M603" s="104"/>
      <c r="N603" s="103">
        <v>4.7500000000000001E-2</v>
      </c>
    </row>
    <row r="604" spans="4:14" ht="15.75" customHeight="1" x14ac:dyDescent="0.25">
      <c r="D604" s="33"/>
      <c r="E604" s="33"/>
      <c r="F604" s="81">
        <v>37358</v>
      </c>
      <c r="G604" s="103">
        <v>1.8600000000000002E-2</v>
      </c>
      <c r="H604" s="103">
        <v>1.9799999999999998E-2</v>
      </c>
      <c r="I604" s="103"/>
      <c r="J604" s="103"/>
      <c r="K604" s="104"/>
      <c r="L604" s="104"/>
      <c r="M604" s="104"/>
      <c r="N604" s="103">
        <v>4.7500000000000001E-2</v>
      </c>
    </row>
    <row r="605" spans="4:14" ht="15.75" customHeight="1" x14ac:dyDescent="0.25">
      <c r="D605" s="33"/>
      <c r="E605" s="33"/>
      <c r="F605" s="81">
        <v>37361</v>
      </c>
      <c r="G605" s="103">
        <v>1.8600000000000002E-2</v>
      </c>
      <c r="H605" s="103">
        <v>1.9699999999999999E-2</v>
      </c>
      <c r="I605" s="103"/>
      <c r="J605" s="103"/>
      <c r="K605" s="104"/>
      <c r="L605" s="104"/>
      <c r="M605" s="104"/>
      <c r="N605" s="103">
        <v>4.7500000000000001E-2</v>
      </c>
    </row>
    <row r="606" spans="4:14" ht="15.75" customHeight="1" x14ac:dyDescent="0.25">
      <c r="D606" s="33"/>
      <c r="E606" s="33"/>
      <c r="F606" s="81">
        <v>37362</v>
      </c>
      <c r="G606" s="103">
        <v>1.8600000000000002E-2</v>
      </c>
      <c r="H606" s="103">
        <v>1.9699999999999999E-2</v>
      </c>
      <c r="I606" s="103"/>
      <c r="J606" s="103"/>
      <c r="K606" s="104"/>
      <c r="L606" s="104"/>
      <c r="M606" s="104"/>
      <c r="N606" s="103">
        <v>4.7500000000000001E-2</v>
      </c>
    </row>
    <row r="607" spans="4:14" ht="15.75" customHeight="1" x14ac:dyDescent="0.25">
      <c r="D607" s="33"/>
      <c r="E607" s="33"/>
      <c r="F607" s="81">
        <v>37363</v>
      </c>
      <c r="G607" s="103">
        <v>1.8600000000000002E-2</v>
      </c>
      <c r="H607" s="103">
        <v>1.9699999999999999E-2</v>
      </c>
      <c r="I607" s="103"/>
      <c r="J607" s="103"/>
      <c r="K607" s="104"/>
      <c r="L607" s="104"/>
      <c r="M607" s="104"/>
      <c r="N607" s="103">
        <v>4.7500000000000001E-2</v>
      </c>
    </row>
    <row r="608" spans="4:14" ht="15.75" customHeight="1" x14ac:dyDescent="0.25">
      <c r="D608" s="33"/>
      <c r="E608" s="33"/>
      <c r="F608" s="81">
        <v>37364</v>
      </c>
      <c r="G608" s="103">
        <v>1.8574999999999998E-2</v>
      </c>
      <c r="H608" s="103">
        <v>1.9487500000000001E-2</v>
      </c>
      <c r="I608" s="103"/>
      <c r="J608" s="103"/>
      <c r="K608" s="104"/>
      <c r="L608" s="104"/>
      <c r="M608" s="104"/>
      <c r="N608" s="103">
        <v>4.7500000000000001E-2</v>
      </c>
    </row>
    <row r="609" spans="4:14" ht="15.75" customHeight="1" x14ac:dyDescent="0.25">
      <c r="D609" s="33"/>
      <c r="E609" s="33"/>
      <c r="F609" s="81">
        <v>37365</v>
      </c>
      <c r="G609" s="103">
        <v>1.8500000000000003E-2</v>
      </c>
      <c r="H609" s="103">
        <v>1.9400000000000001E-2</v>
      </c>
      <c r="I609" s="103"/>
      <c r="J609" s="103"/>
      <c r="K609" s="104"/>
      <c r="L609" s="104"/>
      <c r="M609" s="104"/>
      <c r="N609" s="103">
        <v>4.7500000000000001E-2</v>
      </c>
    </row>
    <row r="610" spans="4:14" ht="15.75" customHeight="1" x14ac:dyDescent="0.25">
      <c r="D610" s="33"/>
      <c r="E610" s="33"/>
      <c r="F610" s="81">
        <v>37368</v>
      </c>
      <c r="G610" s="103">
        <v>1.8500000000000003E-2</v>
      </c>
      <c r="H610" s="103">
        <v>1.9400000000000001E-2</v>
      </c>
      <c r="I610" s="103"/>
      <c r="J610" s="103"/>
      <c r="K610" s="104"/>
      <c r="L610" s="104"/>
      <c r="M610" s="104"/>
      <c r="N610" s="103">
        <v>4.7500000000000001E-2</v>
      </c>
    </row>
    <row r="611" spans="4:14" ht="15.75" customHeight="1" x14ac:dyDescent="0.25">
      <c r="D611" s="33"/>
      <c r="E611" s="33"/>
      <c r="F611" s="81">
        <v>37369</v>
      </c>
      <c r="G611" s="103">
        <v>1.8500000000000003E-2</v>
      </c>
      <c r="H611" s="103">
        <v>1.9400000000000001E-2</v>
      </c>
      <c r="I611" s="103"/>
      <c r="J611" s="103"/>
      <c r="K611" s="104"/>
      <c r="L611" s="104"/>
      <c r="M611" s="104"/>
      <c r="N611" s="103">
        <v>4.7500000000000001E-2</v>
      </c>
    </row>
    <row r="612" spans="4:14" ht="15.75" customHeight="1" x14ac:dyDescent="0.25">
      <c r="D612" s="33"/>
      <c r="E612" s="33"/>
      <c r="F612" s="81">
        <v>37370</v>
      </c>
      <c r="G612" s="103">
        <v>1.8500000000000003E-2</v>
      </c>
      <c r="H612" s="103">
        <v>1.9400000000000001E-2</v>
      </c>
      <c r="I612" s="103"/>
      <c r="J612" s="103"/>
      <c r="K612" s="104"/>
      <c r="L612" s="104"/>
      <c r="M612" s="104"/>
      <c r="N612" s="103">
        <v>4.7500000000000001E-2</v>
      </c>
    </row>
    <row r="613" spans="4:14" ht="15.75" customHeight="1" x14ac:dyDescent="0.25">
      <c r="D613" s="33"/>
      <c r="E613" s="33"/>
      <c r="F613" s="81">
        <v>37371</v>
      </c>
      <c r="G613" s="103">
        <v>1.8437499999999999E-2</v>
      </c>
      <c r="H613" s="103">
        <v>1.9287499999999999E-2</v>
      </c>
      <c r="I613" s="103"/>
      <c r="J613" s="103"/>
      <c r="K613" s="104"/>
      <c r="L613" s="104"/>
      <c r="M613" s="104"/>
      <c r="N613" s="103">
        <v>4.7500000000000001E-2</v>
      </c>
    </row>
    <row r="614" spans="4:14" ht="15.75" customHeight="1" x14ac:dyDescent="0.25">
      <c r="D614" s="33"/>
      <c r="E614" s="33"/>
      <c r="F614" s="81">
        <v>37372</v>
      </c>
      <c r="G614" s="103">
        <v>1.8425E-2</v>
      </c>
      <c r="H614" s="103">
        <v>1.92125E-2</v>
      </c>
      <c r="I614" s="103"/>
      <c r="J614" s="103"/>
      <c r="K614" s="104"/>
      <c r="L614" s="104"/>
      <c r="M614" s="104"/>
      <c r="N614" s="103">
        <v>4.7500000000000001E-2</v>
      </c>
    </row>
    <row r="615" spans="4:14" ht="15.75" customHeight="1" x14ac:dyDescent="0.25">
      <c r="D615" s="33"/>
      <c r="E615" s="33"/>
      <c r="F615" s="81">
        <v>37375</v>
      </c>
      <c r="G615" s="103">
        <v>1.8412500000000002E-2</v>
      </c>
      <c r="H615" s="103">
        <v>1.9125E-2</v>
      </c>
      <c r="I615" s="103"/>
      <c r="J615" s="103"/>
      <c r="K615" s="104"/>
      <c r="L615" s="104"/>
      <c r="M615" s="104"/>
      <c r="N615" s="103">
        <v>4.7500000000000001E-2</v>
      </c>
    </row>
    <row r="616" spans="4:14" ht="15.75" customHeight="1" x14ac:dyDescent="0.25">
      <c r="D616" s="33"/>
      <c r="E616" s="33"/>
      <c r="F616" s="81">
        <v>37376</v>
      </c>
      <c r="G616" s="103">
        <v>1.84E-2</v>
      </c>
      <c r="H616" s="103">
        <v>1.9199999999999998E-2</v>
      </c>
      <c r="I616" s="103"/>
      <c r="J616" s="103"/>
      <c r="K616" s="104"/>
      <c r="L616" s="104"/>
      <c r="M616" s="104"/>
      <c r="N616" s="103">
        <v>4.7500000000000001E-2</v>
      </c>
    </row>
    <row r="617" spans="4:14" ht="15.75" customHeight="1" x14ac:dyDescent="0.25">
      <c r="D617" s="33"/>
      <c r="E617" s="33"/>
      <c r="F617" s="81">
        <v>37377</v>
      </c>
      <c r="G617" s="103">
        <v>1.84E-2</v>
      </c>
      <c r="H617" s="103">
        <v>1.9199999999999998E-2</v>
      </c>
      <c r="I617" s="103"/>
      <c r="J617" s="103"/>
      <c r="K617" s="104"/>
      <c r="L617" s="104"/>
      <c r="M617" s="104"/>
      <c r="N617" s="103">
        <v>4.7500000000000001E-2</v>
      </c>
    </row>
    <row r="618" spans="4:14" ht="15.75" customHeight="1" x14ac:dyDescent="0.25">
      <c r="D618" s="33"/>
      <c r="E618" s="33"/>
      <c r="F618" s="81">
        <v>37378</v>
      </c>
      <c r="G618" s="103">
        <v>1.84E-2</v>
      </c>
      <c r="H618" s="103">
        <v>1.9199999999999998E-2</v>
      </c>
      <c r="I618" s="103"/>
      <c r="J618" s="103"/>
      <c r="K618" s="104"/>
      <c r="L618" s="104"/>
      <c r="M618" s="104"/>
      <c r="N618" s="103">
        <v>4.7500000000000001E-2</v>
      </c>
    </row>
    <row r="619" spans="4:14" ht="15.75" customHeight="1" x14ac:dyDescent="0.25">
      <c r="D619" s="33"/>
      <c r="E619" s="33"/>
      <c r="F619" s="81">
        <v>37379</v>
      </c>
      <c r="G619" s="103">
        <v>1.84E-2</v>
      </c>
      <c r="H619" s="103">
        <v>1.9199999999999998E-2</v>
      </c>
      <c r="I619" s="103"/>
      <c r="J619" s="103"/>
      <c r="K619" s="104"/>
      <c r="L619" s="104"/>
      <c r="M619" s="104"/>
      <c r="N619" s="103">
        <v>4.7500000000000001E-2</v>
      </c>
    </row>
    <row r="620" spans="4:14" ht="15.75" customHeight="1" x14ac:dyDescent="0.25">
      <c r="D620" s="33"/>
      <c r="E620" s="33"/>
      <c r="F620" s="81">
        <v>37382</v>
      </c>
      <c r="G620" s="103" t="s">
        <v>26</v>
      </c>
      <c r="H620" s="103" t="s">
        <v>26</v>
      </c>
      <c r="I620" s="103"/>
      <c r="J620" s="103"/>
      <c r="K620" s="104"/>
      <c r="L620" s="104"/>
      <c r="M620" s="104"/>
      <c r="N620" s="103">
        <v>4.7500000000000001E-2</v>
      </c>
    </row>
    <row r="621" spans="4:14" ht="15.75" customHeight="1" x14ac:dyDescent="0.25">
      <c r="D621" s="33"/>
      <c r="E621" s="33"/>
      <c r="F621" s="81">
        <v>37383</v>
      </c>
      <c r="G621" s="103">
        <v>1.84E-2</v>
      </c>
      <c r="H621" s="103">
        <v>1.9E-2</v>
      </c>
      <c r="I621" s="103"/>
      <c r="J621" s="103"/>
      <c r="K621" s="104"/>
      <c r="L621" s="104"/>
      <c r="M621" s="104"/>
      <c r="N621" s="103">
        <v>4.7500000000000001E-2</v>
      </c>
    </row>
    <row r="622" spans="4:14" ht="15.75" customHeight="1" x14ac:dyDescent="0.25">
      <c r="D622" s="33"/>
      <c r="E622" s="33"/>
      <c r="F622" s="81">
        <v>37384</v>
      </c>
      <c r="G622" s="103">
        <v>1.84E-2</v>
      </c>
      <c r="H622" s="103">
        <v>1.89625E-2</v>
      </c>
      <c r="I622" s="103"/>
      <c r="J622" s="103"/>
      <c r="K622" s="104"/>
      <c r="L622" s="104"/>
      <c r="M622" s="104"/>
      <c r="N622" s="103">
        <v>4.7500000000000001E-2</v>
      </c>
    </row>
    <row r="623" spans="4:14" ht="15.75" customHeight="1" x14ac:dyDescent="0.25">
      <c r="D623" s="33"/>
      <c r="E623" s="33"/>
      <c r="F623" s="81">
        <v>37385</v>
      </c>
      <c r="G623" s="103">
        <v>1.84E-2</v>
      </c>
      <c r="H623" s="103">
        <v>1.915E-2</v>
      </c>
      <c r="I623" s="103"/>
      <c r="J623" s="103"/>
      <c r="K623" s="104"/>
      <c r="L623" s="104"/>
      <c r="M623" s="104"/>
      <c r="N623" s="103">
        <v>4.7500000000000001E-2</v>
      </c>
    </row>
    <row r="624" spans="4:14" ht="15.75" customHeight="1" x14ac:dyDescent="0.25">
      <c r="D624" s="33"/>
      <c r="E624" s="33"/>
      <c r="F624" s="81">
        <v>37386</v>
      </c>
      <c r="G624" s="103">
        <v>1.84E-2</v>
      </c>
      <c r="H624" s="103">
        <v>1.9E-2</v>
      </c>
      <c r="I624" s="103"/>
      <c r="J624" s="103"/>
      <c r="K624" s="104"/>
      <c r="L624" s="104"/>
      <c r="M624" s="104"/>
      <c r="N624" s="103">
        <v>4.7500000000000001E-2</v>
      </c>
    </row>
    <row r="625" spans="4:14" ht="15.75" customHeight="1" x14ac:dyDescent="0.25">
      <c r="D625" s="33"/>
      <c r="E625" s="33"/>
      <c r="F625" s="81">
        <v>37389</v>
      </c>
      <c r="G625" s="103">
        <v>1.84E-2</v>
      </c>
      <c r="H625" s="103">
        <v>1.9E-2</v>
      </c>
      <c r="I625" s="103"/>
      <c r="J625" s="103"/>
      <c r="K625" s="104"/>
      <c r="L625" s="104"/>
      <c r="M625" s="104"/>
      <c r="N625" s="103">
        <v>4.7500000000000001E-2</v>
      </c>
    </row>
    <row r="626" spans="4:14" ht="15.75" customHeight="1" x14ac:dyDescent="0.25">
      <c r="D626" s="33"/>
      <c r="E626" s="33"/>
      <c r="F626" s="81">
        <v>37390</v>
      </c>
      <c r="G626" s="103">
        <v>1.84E-2</v>
      </c>
      <c r="H626" s="103">
        <v>1.9E-2</v>
      </c>
      <c r="I626" s="103"/>
      <c r="J626" s="103"/>
      <c r="K626" s="104"/>
      <c r="L626" s="104"/>
      <c r="M626" s="104"/>
      <c r="N626" s="103">
        <v>4.7500000000000001E-2</v>
      </c>
    </row>
    <row r="627" spans="4:14" ht="15.75" customHeight="1" x14ac:dyDescent="0.25">
      <c r="D627" s="33"/>
      <c r="E627" s="33"/>
      <c r="F627" s="81">
        <v>37391</v>
      </c>
      <c r="G627" s="103">
        <v>1.84E-2</v>
      </c>
      <c r="H627" s="103">
        <v>1.9199999999999998E-2</v>
      </c>
      <c r="I627" s="103"/>
      <c r="J627" s="103"/>
      <c r="K627" s="104"/>
      <c r="L627" s="104"/>
      <c r="M627" s="104"/>
      <c r="N627" s="103">
        <v>4.7500000000000001E-2</v>
      </c>
    </row>
    <row r="628" spans="4:14" ht="15.75" customHeight="1" x14ac:dyDescent="0.25">
      <c r="D628" s="33"/>
      <c r="E628" s="33"/>
      <c r="F628" s="81">
        <v>37392</v>
      </c>
      <c r="G628" s="103">
        <v>1.84E-2</v>
      </c>
      <c r="H628" s="103">
        <v>1.9099999999999999E-2</v>
      </c>
      <c r="I628" s="103"/>
      <c r="J628" s="103"/>
      <c r="K628" s="104"/>
      <c r="L628" s="104"/>
      <c r="M628" s="104"/>
      <c r="N628" s="103">
        <v>4.7500000000000001E-2</v>
      </c>
    </row>
    <row r="629" spans="4:14" ht="15.75" customHeight="1" x14ac:dyDescent="0.25">
      <c r="D629" s="33"/>
      <c r="E629" s="33"/>
      <c r="F629" s="81">
        <v>37393</v>
      </c>
      <c r="G629" s="103">
        <v>1.84E-2</v>
      </c>
      <c r="H629" s="103">
        <v>1.9025E-2</v>
      </c>
      <c r="I629" s="103"/>
      <c r="J629" s="103"/>
      <c r="K629" s="104"/>
      <c r="L629" s="104"/>
      <c r="M629" s="104"/>
      <c r="N629" s="103">
        <v>4.7500000000000001E-2</v>
      </c>
    </row>
    <row r="630" spans="4:14" ht="15.75" customHeight="1" x14ac:dyDescent="0.25">
      <c r="D630" s="33"/>
      <c r="E630" s="33"/>
      <c r="F630" s="81">
        <v>37396</v>
      </c>
      <c r="G630" s="103">
        <v>1.84E-2</v>
      </c>
      <c r="H630" s="103">
        <v>1.9074999999999998E-2</v>
      </c>
      <c r="I630" s="103"/>
      <c r="J630" s="103"/>
      <c r="K630" s="104"/>
      <c r="L630" s="104"/>
      <c r="M630" s="104"/>
      <c r="N630" s="103">
        <v>4.7500000000000001E-2</v>
      </c>
    </row>
    <row r="631" spans="4:14" ht="15.75" customHeight="1" x14ac:dyDescent="0.25">
      <c r="D631" s="33"/>
      <c r="E631" s="33"/>
      <c r="F631" s="81">
        <v>37397</v>
      </c>
      <c r="G631" s="103">
        <v>1.84E-2</v>
      </c>
      <c r="H631" s="103">
        <v>1.9E-2</v>
      </c>
      <c r="I631" s="103"/>
      <c r="J631" s="103"/>
      <c r="K631" s="104"/>
      <c r="L631" s="104"/>
      <c r="M631" s="104"/>
      <c r="N631" s="103">
        <v>4.7500000000000001E-2</v>
      </c>
    </row>
    <row r="632" spans="4:14" ht="15.75" customHeight="1" x14ac:dyDescent="0.25">
      <c r="D632" s="33"/>
      <c r="E632" s="33"/>
      <c r="F632" s="81">
        <v>37398</v>
      </c>
      <c r="G632" s="103">
        <v>1.84E-2</v>
      </c>
      <c r="H632" s="103">
        <v>1.89625E-2</v>
      </c>
      <c r="I632" s="103"/>
      <c r="J632" s="103"/>
      <c r="K632" s="104"/>
      <c r="L632" s="104"/>
      <c r="M632" s="104"/>
      <c r="N632" s="103">
        <v>4.7500000000000001E-2</v>
      </c>
    </row>
    <row r="633" spans="4:14" ht="15.75" customHeight="1" x14ac:dyDescent="0.25">
      <c r="D633" s="33"/>
      <c r="E633" s="33"/>
      <c r="F633" s="81">
        <v>37399</v>
      </c>
      <c r="G633" s="103">
        <v>1.84E-2</v>
      </c>
      <c r="H633" s="103">
        <v>1.9E-2</v>
      </c>
      <c r="I633" s="103"/>
      <c r="J633" s="103"/>
      <c r="K633" s="104"/>
      <c r="L633" s="104"/>
      <c r="M633" s="104"/>
      <c r="N633" s="103">
        <v>4.7500000000000001E-2</v>
      </c>
    </row>
    <row r="634" spans="4:14" ht="15.75" customHeight="1" x14ac:dyDescent="0.25">
      <c r="D634" s="33"/>
      <c r="E634" s="33"/>
      <c r="F634" s="81">
        <v>37400</v>
      </c>
      <c r="G634" s="103">
        <v>1.84E-2</v>
      </c>
      <c r="H634" s="103">
        <v>1.9E-2</v>
      </c>
      <c r="I634" s="103"/>
      <c r="J634" s="103"/>
      <c r="K634" s="104"/>
      <c r="L634" s="104"/>
      <c r="M634" s="104"/>
      <c r="N634" s="103">
        <v>4.7500000000000001E-2</v>
      </c>
    </row>
    <row r="635" spans="4:14" ht="15.75" customHeight="1" x14ac:dyDescent="0.25">
      <c r="D635" s="33"/>
      <c r="E635" s="33"/>
      <c r="F635" s="81">
        <v>37403</v>
      </c>
      <c r="G635" s="103">
        <v>1.84E-2</v>
      </c>
      <c r="H635" s="103">
        <v>1.9E-2</v>
      </c>
      <c r="I635" s="103"/>
      <c r="J635" s="103"/>
      <c r="K635" s="104"/>
      <c r="L635" s="104"/>
      <c r="M635" s="104"/>
      <c r="N635" s="103" t="s">
        <v>26</v>
      </c>
    </row>
    <row r="636" spans="4:14" ht="15.75" customHeight="1" x14ac:dyDescent="0.25">
      <c r="D636" s="33"/>
      <c r="E636" s="33"/>
      <c r="F636" s="81">
        <v>37404</v>
      </c>
      <c r="G636" s="103">
        <v>1.84E-2</v>
      </c>
      <c r="H636" s="103">
        <v>1.9E-2</v>
      </c>
      <c r="I636" s="103"/>
      <c r="J636" s="103"/>
      <c r="K636" s="104"/>
      <c r="L636" s="104"/>
      <c r="M636" s="104"/>
      <c r="N636" s="103">
        <v>4.7500000000000001E-2</v>
      </c>
    </row>
    <row r="637" spans="4:14" ht="15.75" customHeight="1" x14ac:dyDescent="0.25">
      <c r="D637" s="33"/>
      <c r="E637" s="33"/>
      <c r="F637" s="81">
        <v>37405</v>
      </c>
      <c r="G637" s="103">
        <v>1.84E-2</v>
      </c>
      <c r="H637" s="103">
        <v>1.8987500000000001E-2</v>
      </c>
      <c r="I637" s="103"/>
      <c r="J637" s="103"/>
      <c r="K637" s="104"/>
      <c r="L637" s="104"/>
      <c r="M637" s="104"/>
      <c r="N637" s="103">
        <v>4.7500000000000001E-2</v>
      </c>
    </row>
    <row r="638" spans="4:14" ht="15.75" customHeight="1" x14ac:dyDescent="0.25">
      <c r="D638" s="33"/>
      <c r="E638" s="33"/>
      <c r="F638" s="81">
        <v>37406</v>
      </c>
      <c r="G638" s="103">
        <v>1.8437499999999999E-2</v>
      </c>
      <c r="H638" s="103">
        <v>1.8974999999999999E-2</v>
      </c>
      <c r="I638" s="103"/>
      <c r="J638" s="103"/>
      <c r="K638" s="104"/>
      <c r="L638" s="104"/>
      <c r="M638" s="104"/>
      <c r="N638" s="103">
        <v>4.7500000000000001E-2</v>
      </c>
    </row>
    <row r="639" spans="4:14" ht="15.75" customHeight="1" x14ac:dyDescent="0.25">
      <c r="D639" s="33"/>
      <c r="E639" s="33"/>
      <c r="F639" s="81">
        <v>37407</v>
      </c>
      <c r="G639" s="103">
        <v>1.8437499999999999E-2</v>
      </c>
      <c r="H639" s="103">
        <v>1.89625E-2</v>
      </c>
      <c r="I639" s="103"/>
      <c r="J639" s="103"/>
      <c r="K639" s="104"/>
      <c r="L639" s="104"/>
      <c r="M639" s="104"/>
      <c r="N639" s="103">
        <v>4.7500000000000001E-2</v>
      </c>
    </row>
    <row r="640" spans="4:14" ht="15.75" customHeight="1" x14ac:dyDescent="0.25">
      <c r="D640" s="33"/>
      <c r="E640" s="33"/>
      <c r="F640" s="81">
        <v>37410</v>
      </c>
      <c r="G640" s="103" t="s">
        <v>26</v>
      </c>
      <c r="H640" s="103" t="s">
        <v>26</v>
      </c>
      <c r="I640" s="103"/>
      <c r="J640" s="103"/>
      <c r="K640" s="104"/>
      <c r="L640" s="104"/>
      <c r="M640" s="104"/>
      <c r="N640" s="103">
        <v>4.7500000000000001E-2</v>
      </c>
    </row>
    <row r="641" spans="4:14" ht="15.75" customHeight="1" x14ac:dyDescent="0.25">
      <c r="D641" s="33"/>
      <c r="E641" s="33"/>
      <c r="F641" s="81">
        <v>37411</v>
      </c>
      <c r="G641" s="103" t="s">
        <v>26</v>
      </c>
      <c r="H641" s="103" t="s">
        <v>26</v>
      </c>
      <c r="I641" s="103"/>
      <c r="J641" s="103"/>
      <c r="K641" s="104"/>
      <c r="L641" s="104"/>
      <c r="M641" s="104"/>
      <c r="N641" s="103">
        <v>4.7500000000000001E-2</v>
      </c>
    </row>
    <row r="642" spans="4:14" ht="15.75" customHeight="1" x14ac:dyDescent="0.25">
      <c r="D642" s="33"/>
      <c r="E642" s="33"/>
      <c r="F642" s="81">
        <v>37412</v>
      </c>
      <c r="G642" s="103">
        <v>1.84E-2</v>
      </c>
      <c r="H642" s="103">
        <v>1.8912500000000002E-2</v>
      </c>
      <c r="I642" s="103"/>
      <c r="J642" s="103"/>
      <c r="K642" s="104"/>
      <c r="L642" s="104"/>
      <c r="M642" s="104"/>
      <c r="N642" s="103">
        <v>4.7500000000000001E-2</v>
      </c>
    </row>
    <row r="643" spans="4:14" ht="15.75" customHeight="1" x14ac:dyDescent="0.25">
      <c r="D643" s="33"/>
      <c r="E643" s="33"/>
      <c r="F643" s="81">
        <v>37413</v>
      </c>
      <c r="G643" s="103">
        <v>1.84E-2</v>
      </c>
      <c r="H643" s="103">
        <v>1.89E-2</v>
      </c>
      <c r="I643" s="103"/>
      <c r="J643" s="103"/>
      <c r="K643" s="104"/>
      <c r="L643" s="104"/>
      <c r="M643" s="104"/>
      <c r="N643" s="103">
        <v>4.7500000000000001E-2</v>
      </c>
    </row>
    <row r="644" spans="4:14" ht="15.75" customHeight="1" x14ac:dyDescent="0.25">
      <c r="D644" s="33"/>
      <c r="E644" s="33"/>
      <c r="F644" s="81">
        <v>37414</v>
      </c>
      <c r="G644" s="103">
        <v>1.84E-2</v>
      </c>
      <c r="H644" s="103">
        <v>1.89E-2</v>
      </c>
      <c r="I644" s="103"/>
      <c r="J644" s="103"/>
      <c r="K644" s="104"/>
      <c r="L644" s="104"/>
      <c r="M644" s="104"/>
      <c r="N644" s="103">
        <v>4.7500000000000001E-2</v>
      </c>
    </row>
    <row r="645" spans="4:14" ht="15.75" customHeight="1" x14ac:dyDescent="0.25">
      <c r="D645" s="33"/>
      <c r="E645" s="33"/>
      <c r="F645" s="81">
        <v>37417</v>
      </c>
      <c r="G645" s="103">
        <v>1.84E-2</v>
      </c>
      <c r="H645" s="103">
        <v>1.89E-2</v>
      </c>
      <c r="I645" s="103"/>
      <c r="J645" s="103"/>
      <c r="K645" s="104"/>
      <c r="L645" s="104"/>
      <c r="M645" s="104"/>
      <c r="N645" s="103">
        <v>4.7500000000000001E-2</v>
      </c>
    </row>
    <row r="646" spans="4:14" ht="15.75" customHeight="1" x14ac:dyDescent="0.25">
      <c r="D646" s="33"/>
      <c r="E646" s="33"/>
      <c r="F646" s="81">
        <v>37418</v>
      </c>
      <c r="G646" s="103">
        <v>1.84E-2</v>
      </c>
      <c r="H646" s="103">
        <v>1.89E-2</v>
      </c>
      <c r="I646" s="103"/>
      <c r="J646" s="103"/>
      <c r="K646" s="104"/>
      <c r="L646" s="104"/>
      <c r="M646" s="104"/>
      <c r="N646" s="103">
        <v>4.7500000000000001E-2</v>
      </c>
    </row>
    <row r="647" spans="4:14" ht="15.75" customHeight="1" x14ac:dyDescent="0.25">
      <c r="D647" s="33"/>
      <c r="E647" s="33"/>
      <c r="F647" s="81">
        <v>37419</v>
      </c>
      <c r="G647" s="103">
        <v>1.84E-2</v>
      </c>
      <c r="H647" s="103">
        <v>1.8868799999999998E-2</v>
      </c>
      <c r="I647" s="103"/>
      <c r="J647" s="103"/>
      <c r="K647" s="104"/>
      <c r="L647" s="104"/>
      <c r="M647" s="104"/>
      <c r="N647" s="103">
        <v>4.7500000000000001E-2</v>
      </c>
    </row>
    <row r="648" spans="4:14" ht="15.75" customHeight="1" x14ac:dyDescent="0.25">
      <c r="D648" s="33"/>
      <c r="E648" s="33"/>
      <c r="F648" s="81">
        <v>37420</v>
      </c>
      <c r="G648" s="103">
        <v>1.84E-2</v>
      </c>
      <c r="H648" s="103">
        <v>1.8868799999999998E-2</v>
      </c>
      <c r="I648" s="103"/>
      <c r="J648" s="103"/>
      <c r="K648" s="104"/>
      <c r="L648" s="104"/>
      <c r="M648" s="104"/>
      <c r="N648" s="103">
        <v>4.7500000000000001E-2</v>
      </c>
    </row>
    <row r="649" spans="4:14" ht="15.75" customHeight="1" x14ac:dyDescent="0.25">
      <c r="D649" s="33"/>
      <c r="E649" s="33"/>
      <c r="F649" s="81">
        <v>37421</v>
      </c>
      <c r="G649" s="103">
        <v>1.8393800000000002E-2</v>
      </c>
      <c r="H649" s="103">
        <v>1.8793799999999999E-2</v>
      </c>
      <c r="I649" s="103"/>
      <c r="J649" s="103"/>
      <c r="K649" s="104"/>
      <c r="L649" s="104"/>
      <c r="M649" s="104"/>
      <c r="N649" s="103">
        <v>4.7500000000000001E-2</v>
      </c>
    </row>
    <row r="650" spans="4:14" ht="15.75" customHeight="1" x14ac:dyDescent="0.25">
      <c r="D650" s="33"/>
      <c r="E650" s="33"/>
      <c r="F650" s="81">
        <v>37424</v>
      </c>
      <c r="G650" s="103">
        <v>1.84E-2</v>
      </c>
      <c r="H650" s="103">
        <v>1.8787499999999999E-2</v>
      </c>
      <c r="I650" s="103"/>
      <c r="J650" s="103"/>
      <c r="K650" s="104"/>
      <c r="L650" s="104"/>
      <c r="M650" s="104"/>
      <c r="N650" s="103">
        <v>4.7500000000000001E-2</v>
      </c>
    </row>
    <row r="651" spans="4:14" ht="15.75" customHeight="1" x14ac:dyDescent="0.25">
      <c r="D651" s="33"/>
      <c r="E651" s="33"/>
      <c r="F651" s="81">
        <v>37425</v>
      </c>
      <c r="G651" s="103">
        <v>1.8387500000000001E-2</v>
      </c>
      <c r="H651" s="103">
        <v>1.8799999999999997E-2</v>
      </c>
      <c r="I651" s="103"/>
      <c r="J651" s="103"/>
      <c r="K651" s="104"/>
      <c r="L651" s="104"/>
      <c r="M651" s="104"/>
      <c r="N651" s="103">
        <v>4.7500000000000001E-2</v>
      </c>
    </row>
    <row r="652" spans="4:14" ht="15.75" customHeight="1" x14ac:dyDescent="0.25">
      <c r="D652" s="33"/>
      <c r="E652" s="33"/>
      <c r="F652" s="81">
        <v>37426</v>
      </c>
      <c r="G652" s="103">
        <v>1.84E-2</v>
      </c>
      <c r="H652" s="103">
        <v>1.8743799999999998E-2</v>
      </c>
      <c r="I652" s="103"/>
      <c r="J652" s="103"/>
      <c r="K652" s="104"/>
      <c r="L652" s="104"/>
      <c r="M652" s="104"/>
      <c r="N652" s="103">
        <v>4.7500000000000001E-2</v>
      </c>
    </row>
    <row r="653" spans="4:14" ht="15.75" customHeight="1" x14ac:dyDescent="0.25">
      <c r="D653" s="33"/>
      <c r="E653" s="33"/>
      <c r="F653" s="81">
        <v>37427</v>
      </c>
      <c r="G653" s="103">
        <v>1.84E-2</v>
      </c>
      <c r="H653" s="103">
        <v>1.8700000000000001E-2</v>
      </c>
      <c r="I653" s="103"/>
      <c r="J653" s="103"/>
      <c r="K653" s="104"/>
      <c r="L653" s="104"/>
      <c r="M653" s="104"/>
      <c r="N653" s="103">
        <v>4.7500000000000001E-2</v>
      </c>
    </row>
    <row r="654" spans="4:14" ht="15.75" customHeight="1" x14ac:dyDescent="0.25">
      <c r="D654" s="33"/>
      <c r="E654" s="33"/>
      <c r="F654" s="81">
        <v>37428</v>
      </c>
      <c r="G654" s="103">
        <v>1.84E-2</v>
      </c>
      <c r="H654" s="103">
        <v>1.8743799999999998E-2</v>
      </c>
      <c r="I654" s="103"/>
      <c r="J654" s="103"/>
      <c r="K654" s="104"/>
      <c r="L654" s="104"/>
      <c r="M654" s="104"/>
      <c r="N654" s="103">
        <v>4.7500000000000001E-2</v>
      </c>
    </row>
    <row r="655" spans="4:14" ht="15.75" customHeight="1" x14ac:dyDescent="0.25">
      <c r="D655" s="33"/>
      <c r="E655" s="33"/>
      <c r="F655" s="81">
        <v>37431</v>
      </c>
      <c r="G655" s="103">
        <v>1.84E-2</v>
      </c>
      <c r="H655" s="103">
        <v>1.8700000000000001E-2</v>
      </c>
      <c r="I655" s="103"/>
      <c r="J655" s="103"/>
      <c r="K655" s="104"/>
      <c r="L655" s="104"/>
      <c r="M655" s="104"/>
      <c r="N655" s="103">
        <v>4.7500000000000001E-2</v>
      </c>
    </row>
    <row r="656" spans="4:14" ht="15.75" customHeight="1" x14ac:dyDescent="0.25">
      <c r="D656" s="33"/>
      <c r="E656" s="33"/>
      <c r="F656" s="81">
        <v>37432</v>
      </c>
      <c r="G656" s="103">
        <v>1.84E-2</v>
      </c>
      <c r="H656" s="103">
        <v>1.8700000000000001E-2</v>
      </c>
      <c r="I656" s="103"/>
      <c r="J656" s="103"/>
      <c r="K656" s="104"/>
      <c r="L656" s="104"/>
      <c r="M656" s="104"/>
      <c r="N656" s="103">
        <v>4.7500000000000001E-2</v>
      </c>
    </row>
    <row r="657" spans="4:14" ht="15.75" customHeight="1" x14ac:dyDescent="0.25">
      <c r="D657" s="33"/>
      <c r="E657" s="33"/>
      <c r="F657" s="81">
        <v>37433</v>
      </c>
      <c r="G657" s="103">
        <v>1.8387500000000001E-2</v>
      </c>
      <c r="H657" s="103">
        <v>1.8550000000000001E-2</v>
      </c>
      <c r="I657" s="103"/>
      <c r="J657" s="103"/>
      <c r="K657" s="104"/>
      <c r="L657" s="104"/>
      <c r="M657" s="104"/>
      <c r="N657" s="103">
        <v>4.7500000000000001E-2</v>
      </c>
    </row>
    <row r="658" spans="4:14" ht="15.75" customHeight="1" x14ac:dyDescent="0.25">
      <c r="D658" s="33"/>
      <c r="E658" s="33"/>
      <c r="F658" s="81">
        <v>37434</v>
      </c>
      <c r="G658" s="103">
        <v>1.8387500000000001E-2</v>
      </c>
      <c r="H658" s="103">
        <v>1.8600000000000002E-2</v>
      </c>
      <c r="I658" s="103"/>
      <c r="J658" s="103"/>
      <c r="K658" s="104"/>
      <c r="L658" s="104"/>
      <c r="M658" s="104"/>
      <c r="N658" s="103">
        <v>4.7500000000000001E-2</v>
      </c>
    </row>
    <row r="659" spans="4:14" ht="15.75" customHeight="1" x14ac:dyDescent="0.25">
      <c r="D659" s="33"/>
      <c r="E659" s="33"/>
      <c r="F659" s="81">
        <v>37435</v>
      </c>
      <c r="G659" s="103">
        <v>1.8387500000000001E-2</v>
      </c>
      <c r="H659" s="103">
        <v>1.8600000000000002E-2</v>
      </c>
      <c r="I659" s="103"/>
      <c r="J659" s="103"/>
      <c r="K659" s="104"/>
      <c r="L659" s="104"/>
      <c r="M659" s="104"/>
      <c r="N659" s="103">
        <v>4.7500000000000001E-2</v>
      </c>
    </row>
    <row r="660" spans="4:14" ht="15.75" customHeight="1" x14ac:dyDescent="0.25">
      <c r="D660" s="33"/>
      <c r="E660" s="33"/>
      <c r="F660" s="81">
        <v>37438</v>
      </c>
      <c r="G660" s="103">
        <v>1.8387500000000001E-2</v>
      </c>
      <c r="H660" s="103">
        <v>1.8600000000000002E-2</v>
      </c>
      <c r="I660" s="103"/>
      <c r="J660" s="103"/>
      <c r="K660" s="104"/>
      <c r="L660" s="104"/>
      <c r="M660" s="104"/>
      <c r="N660" s="103">
        <v>4.7500000000000001E-2</v>
      </c>
    </row>
    <row r="661" spans="4:14" ht="15.75" customHeight="1" x14ac:dyDescent="0.25">
      <c r="D661" s="33"/>
      <c r="E661" s="33"/>
      <c r="F661" s="81">
        <v>37439</v>
      </c>
      <c r="G661" s="103">
        <v>1.8387500000000001E-2</v>
      </c>
      <c r="H661" s="103">
        <v>1.8600000000000002E-2</v>
      </c>
      <c r="I661" s="103"/>
      <c r="J661" s="103"/>
      <c r="K661" s="104"/>
      <c r="L661" s="104"/>
      <c r="M661" s="104"/>
      <c r="N661" s="103">
        <v>4.7500000000000001E-2</v>
      </c>
    </row>
    <row r="662" spans="4:14" ht="15.75" customHeight="1" x14ac:dyDescent="0.25">
      <c r="D662" s="33"/>
      <c r="E662" s="33"/>
      <c r="F662" s="81">
        <v>37440</v>
      </c>
      <c r="G662" s="103">
        <v>1.8387500000000001E-2</v>
      </c>
      <c r="H662" s="103">
        <v>1.8600000000000002E-2</v>
      </c>
      <c r="I662" s="103"/>
      <c r="J662" s="103"/>
      <c r="K662" s="104"/>
      <c r="L662" s="104"/>
      <c r="M662" s="104"/>
      <c r="N662" s="103">
        <v>4.7500000000000001E-2</v>
      </c>
    </row>
    <row r="663" spans="4:14" ht="15.75" customHeight="1" x14ac:dyDescent="0.25">
      <c r="D663" s="33"/>
      <c r="E663" s="33"/>
      <c r="F663" s="81">
        <v>37441</v>
      </c>
      <c r="G663" s="103">
        <v>1.84E-2</v>
      </c>
      <c r="H663" s="103">
        <v>1.8600000000000002E-2</v>
      </c>
      <c r="I663" s="103"/>
      <c r="J663" s="103"/>
      <c r="K663" s="104"/>
      <c r="L663" s="104"/>
      <c r="M663" s="104"/>
      <c r="N663" s="103" t="s">
        <v>26</v>
      </c>
    </row>
    <row r="664" spans="4:14" ht="15.75" customHeight="1" x14ac:dyDescent="0.25">
      <c r="D664" s="33"/>
      <c r="E664" s="33"/>
      <c r="F664" s="81">
        <v>37442</v>
      </c>
      <c r="G664" s="103">
        <v>1.84E-2</v>
      </c>
      <c r="H664" s="103">
        <v>1.8600000000000002E-2</v>
      </c>
      <c r="I664" s="103"/>
      <c r="J664" s="103"/>
      <c r="K664" s="104"/>
      <c r="L664" s="104"/>
      <c r="M664" s="104"/>
      <c r="N664" s="103">
        <v>4.7500000000000001E-2</v>
      </c>
    </row>
    <row r="665" spans="4:14" ht="15.75" customHeight="1" x14ac:dyDescent="0.25">
      <c r="D665" s="33"/>
      <c r="E665" s="33"/>
      <c r="F665" s="81">
        <v>37445</v>
      </c>
      <c r="G665" s="103">
        <v>1.84E-2</v>
      </c>
      <c r="H665" s="103">
        <v>1.8600000000000002E-2</v>
      </c>
      <c r="I665" s="103"/>
      <c r="J665" s="103"/>
      <c r="K665" s="104"/>
      <c r="L665" s="104"/>
      <c r="M665" s="104"/>
      <c r="N665" s="103">
        <v>4.7500000000000001E-2</v>
      </c>
    </row>
    <row r="666" spans="4:14" ht="15.75" customHeight="1" x14ac:dyDescent="0.25">
      <c r="D666" s="33"/>
      <c r="E666" s="33"/>
      <c r="F666" s="81">
        <v>37446</v>
      </c>
      <c r="G666" s="103">
        <v>1.84E-2</v>
      </c>
      <c r="H666" s="103">
        <v>1.8600000000000002E-2</v>
      </c>
      <c r="I666" s="103"/>
      <c r="J666" s="103"/>
      <c r="K666" s="104"/>
      <c r="L666" s="104"/>
      <c r="M666" s="104"/>
      <c r="N666" s="103">
        <v>4.7500000000000001E-2</v>
      </c>
    </row>
    <row r="667" spans="4:14" ht="15.75" customHeight="1" x14ac:dyDescent="0.25">
      <c r="D667" s="33"/>
      <c r="E667" s="33"/>
      <c r="F667" s="81">
        <v>37447</v>
      </c>
      <c r="G667" s="103">
        <v>1.84E-2</v>
      </c>
      <c r="H667" s="103">
        <v>1.8600000000000002E-2</v>
      </c>
      <c r="I667" s="103"/>
      <c r="J667" s="103"/>
      <c r="K667" s="104"/>
      <c r="L667" s="104"/>
      <c r="M667" s="104"/>
      <c r="N667" s="103">
        <v>4.7500000000000001E-2</v>
      </c>
    </row>
    <row r="668" spans="4:14" ht="15.75" customHeight="1" x14ac:dyDescent="0.25">
      <c r="D668" s="33"/>
      <c r="E668" s="33"/>
      <c r="F668" s="81">
        <v>37448</v>
      </c>
      <c r="G668" s="103">
        <v>1.8387500000000001E-2</v>
      </c>
      <c r="H668" s="103">
        <v>1.8600000000000002E-2</v>
      </c>
      <c r="I668" s="103"/>
      <c r="J668" s="103"/>
      <c r="K668" s="104"/>
      <c r="L668" s="104"/>
      <c r="M668" s="104"/>
      <c r="N668" s="103">
        <v>4.7500000000000001E-2</v>
      </c>
    </row>
    <row r="669" spans="4:14" ht="15.75" customHeight="1" x14ac:dyDescent="0.25">
      <c r="D669" s="33"/>
      <c r="E669" s="33"/>
      <c r="F669" s="81">
        <v>37449</v>
      </c>
      <c r="G669" s="103">
        <v>1.84E-2</v>
      </c>
      <c r="H669" s="103">
        <v>1.8600000000000002E-2</v>
      </c>
      <c r="I669" s="103"/>
      <c r="J669" s="103"/>
      <c r="K669" s="104"/>
      <c r="L669" s="104"/>
      <c r="M669" s="104"/>
      <c r="N669" s="103">
        <v>4.7500000000000001E-2</v>
      </c>
    </row>
    <row r="670" spans="4:14" ht="15.75" customHeight="1" x14ac:dyDescent="0.25">
      <c r="D670" s="33"/>
      <c r="E670" s="33"/>
      <c r="F670" s="81">
        <v>37452</v>
      </c>
      <c r="G670" s="103">
        <v>1.8387500000000001E-2</v>
      </c>
      <c r="H670" s="103">
        <v>1.8600000000000002E-2</v>
      </c>
      <c r="I670" s="103"/>
      <c r="J670" s="103"/>
      <c r="K670" s="104"/>
      <c r="L670" s="104"/>
      <c r="M670" s="104"/>
      <c r="N670" s="103">
        <v>4.7500000000000001E-2</v>
      </c>
    </row>
    <row r="671" spans="4:14" ht="15.75" customHeight="1" x14ac:dyDescent="0.25">
      <c r="D671" s="33"/>
      <c r="E671" s="33"/>
      <c r="F671" s="81">
        <v>37453</v>
      </c>
      <c r="G671" s="103">
        <v>1.8374999999999999E-2</v>
      </c>
      <c r="H671" s="103">
        <v>1.8550000000000001E-2</v>
      </c>
      <c r="I671" s="103"/>
      <c r="J671" s="103"/>
      <c r="K671" s="104"/>
      <c r="L671" s="104"/>
      <c r="M671" s="104"/>
      <c r="N671" s="103">
        <v>4.7500000000000001E-2</v>
      </c>
    </row>
    <row r="672" spans="4:14" ht="15.75" customHeight="1" x14ac:dyDescent="0.25">
      <c r="D672" s="33"/>
      <c r="E672" s="33"/>
      <c r="F672" s="81">
        <v>37454</v>
      </c>
      <c r="G672" s="103">
        <v>1.84E-2</v>
      </c>
      <c r="H672" s="103">
        <v>1.8600000000000002E-2</v>
      </c>
      <c r="I672" s="103"/>
      <c r="J672" s="103"/>
      <c r="K672" s="104"/>
      <c r="L672" s="104"/>
      <c r="M672" s="104"/>
      <c r="N672" s="103">
        <v>4.7500000000000001E-2</v>
      </c>
    </row>
    <row r="673" spans="4:14" ht="15.75" customHeight="1" x14ac:dyDescent="0.25">
      <c r="D673" s="33"/>
      <c r="E673" s="33"/>
      <c r="F673" s="81">
        <v>37455</v>
      </c>
      <c r="G673" s="103">
        <v>1.84E-2</v>
      </c>
      <c r="H673" s="103">
        <v>1.8600000000000002E-2</v>
      </c>
      <c r="I673" s="103"/>
      <c r="J673" s="103"/>
      <c r="K673" s="104"/>
      <c r="L673" s="104"/>
      <c r="M673" s="104"/>
      <c r="N673" s="103">
        <v>4.7500000000000001E-2</v>
      </c>
    </row>
    <row r="674" spans="4:14" ht="15.75" customHeight="1" x14ac:dyDescent="0.25">
      <c r="D674" s="33"/>
      <c r="E674" s="33"/>
      <c r="F674" s="81">
        <v>37456</v>
      </c>
      <c r="G674" s="103">
        <v>1.84E-2</v>
      </c>
      <c r="H674" s="103">
        <v>1.8600000000000002E-2</v>
      </c>
      <c r="I674" s="103"/>
      <c r="J674" s="103"/>
      <c r="K674" s="104"/>
      <c r="L674" s="104"/>
      <c r="M674" s="104"/>
      <c r="N674" s="103">
        <v>4.7500000000000001E-2</v>
      </c>
    </row>
    <row r="675" spans="4:14" ht="15.75" customHeight="1" x14ac:dyDescent="0.25">
      <c r="D675" s="33"/>
      <c r="E675" s="33"/>
      <c r="F675" s="81">
        <v>37459</v>
      </c>
      <c r="G675" s="103">
        <v>1.8387500000000001E-2</v>
      </c>
      <c r="H675" s="103">
        <v>1.8543799999999999E-2</v>
      </c>
      <c r="I675" s="103"/>
      <c r="J675" s="103"/>
      <c r="K675" s="104"/>
      <c r="L675" s="104"/>
      <c r="M675" s="104"/>
      <c r="N675" s="103">
        <v>4.7500000000000001E-2</v>
      </c>
    </row>
    <row r="676" spans="4:14" ht="15.75" customHeight="1" x14ac:dyDescent="0.25">
      <c r="D676" s="33"/>
      <c r="E676" s="33"/>
      <c r="F676" s="81">
        <v>37460</v>
      </c>
      <c r="G676" s="103">
        <v>1.8368800000000001E-2</v>
      </c>
      <c r="H676" s="103">
        <v>1.8512500000000001E-2</v>
      </c>
      <c r="I676" s="103"/>
      <c r="J676" s="103"/>
      <c r="K676" s="104"/>
      <c r="L676" s="104"/>
      <c r="M676" s="104"/>
      <c r="N676" s="103">
        <v>4.7500000000000001E-2</v>
      </c>
    </row>
    <row r="677" spans="4:14" ht="15.75" customHeight="1" x14ac:dyDescent="0.25">
      <c r="D677" s="33"/>
      <c r="E677" s="33"/>
      <c r="F677" s="81">
        <v>37461</v>
      </c>
      <c r="G677" s="103">
        <v>1.8175E-2</v>
      </c>
      <c r="H677" s="103">
        <v>1.8200000000000001E-2</v>
      </c>
      <c r="I677" s="103"/>
      <c r="J677" s="103"/>
      <c r="K677" s="104"/>
      <c r="L677" s="104"/>
      <c r="M677" s="104"/>
      <c r="N677" s="103">
        <v>4.7500000000000001E-2</v>
      </c>
    </row>
    <row r="678" spans="4:14" ht="15.75" customHeight="1" x14ac:dyDescent="0.25">
      <c r="D678" s="33"/>
      <c r="E678" s="33"/>
      <c r="F678" s="81">
        <v>37462</v>
      </c>
      <c r="G678" s="103">
        <v>1.8200000000000001E-2</v>
      </c>
      <c r="H678" s="103">
        <v>1.8275E-2</v>
      </c>
      <c r="I678" s="103"/>
      <c r="J678" s="103"/>
      <c r="K678" s="104"/>
      <c r="L678" s="104"/>
      <c r="M678" s="104"/>
      <c r="N678" s="103">
        <v>4.7500000000000001E-2</v>
      </c>
    </row>
    <row r="679" spans="4:14" ht="15.75" customHeight="1" x14ac:dyDescent="0.25">
      <c r="D679" s="33"/>
      <c r="E679" s="33"/>
      <c r="F679" s="81">
        <v>37463</v>
      </c>
      <c r="G679" s="103">
        <v>1.8100000000000002E-2</v>
      </c>
      <c r="H679" s="103">
        <v>1.8100000000000002E-2</v>
      </c>
      <c r="I679" s="103"/>
      <c r="J679" s="103"/>
      <c r="K679" s="104"/>
      <c r="L679" s="104"/>
      <c r="M679" s="104"/>
      <c r="N679" s="103">
        <v>4.7500000000000001E-2</v>
      </c>
    </row>
    <row r="680" spans="4:14" ht="15.75" customHeight="1" x14ac:dyDescent="0.25">
      <c r="D680" s="33"/>
      <c r="E680" s="33"/>
      <c r="F680" s="81">
        <v>37466</v>
      </c>
      <c r="G680" s="103">
        <v>1.8100000000000002E-2</v>
      </c>
      <c r="H680" s="103">
        <v>1.8100000000000002E-2</v>
      </c>
      <c r="I680" s="103"/>
      <c r="J680" s="103"/>
      <c r="K680" s="104"/>
      <c r="L680" s="104"/>
      <c r="M680" s="104"/>
      <c r="N680" s="103">
        <v>4.7500000000000001E-2</v>
      </c>
    </row>
    <row r="681" spans="4:14" ht="15.75" customHeight="1" x14ac:dyDescent="0.25">
      <c r="D681" s="33"/>
      <c r="E681" s="33"/>
      <c r="F681" s="81">
        <v>37467</v>
      </c>
      <c r="G681" s="103">
        <v>1.8187500000000002E-2</v>
      </c>
      <c r="H681" s="103">
        <v>1.8225000000000002E-2</v>
      </c>
      <c r="I681" s="103"/>
      <c r="J681" s="103"/>
      <c r="K681" s="104"/>
      <c r="L681" s="104"/>
      <c r="M681" s="104"/>
      <c r="N681" s="103">
        <v>4.7500000000000001E-2</v>
      </c>
    </row>
    <row r="682" spans="4:14" ht="15.75" customHeight="1" x14ac:dyDescent="0.25">
      <c r="D682" s="33"/>
      <c r="E682" s="33"/>
      <c r="F682" s="81">
        <v>37468</v>
      </c>
      <c r="G682" s="103">
        <v>1.8200000000000001E-2</v>
      </c>
      <c r="H682" s="103">
        <v>1.82375E-2</v>
      </c>
      <c r="I682" s="103"/>
      <c r="J682" s="103"/>
      <c r="K682" s="104"/>
      <c r="L682" s="104"/>
      <c r="M682" s="104"/>
      <c r="N682" s="103">
        <v>4.7500000000000001E-2</v>
      </c>
    </row>
    <row r="683" spans="4:14" ht="15.75" customHeight="1" x14ac:dyDescent="0.25">
      <c r="D683" s="33"/>
      <c r="E683" s="33"/>
      <c r="F683" s="81">
        <v>37469</v>
      </c>
      <c r="G683" s="103">
        <v>1.8100000000000002E-2</v>
      </c>
      <c r="H683" s="103">
        <v>1.8124999999999999E-2</v>
      </c>
      <c r="I683" s="103"/>
      <c r="J683" s="103"/>
      <c r="K683" s="104"/>
      <c r="L683" s="104"/>
      <c r="M683" s="104"/>
      <c r="N683" s="103">
        <v>4.7500000000000001E-2</v>
      </c>
    </row>
    <row r="684" spans="4:14" ht="15.75" customHeight="1" x14ac:dyDescent="0.25">
      <c r="D684" s="33"/>
      <c r="E684" s="33"/>
      <c r="F684" s="81">
        <v>37470</v>
      </c>
      <c r="G684" s="103">
        <v>1.8000000000000002E-2</v>
      </c>
      <c r="H684" s="103">
        <v>1.8000000000000002E-2</v>
      </c>
      <c r="I684" s="103"/>
      <c r="J684" s="103"/>
      <c r="K684" s="104"/>
      <c r="L684" s="104"/>
      <c r="M684" s="104"/>
      <c r="N684" s="103">
        <v>4.7500000000000001E-2</v>
      </c>
    </row>
    <row r="685" spans="4:14" ht="15.75" customHeight="1" x14ac:dyDescent="0.25">
      <c r="D685" s="33"/>
      <c r="E685" s="33"/>
      <c r="F685" s="81">
        <v>37473</v>
      </c>
      <c r="G685" s="103">
        <v>1.7887500000000001E-2</v>
      </c>
      <c r="H685" s="103">
        <v>1.77E-2</v>
      </c>
      <c r="I685" s="103"/>
      <c r="J685" s="103"/>
      <c r="K685" s="104"/>
      <c r="L685" s="104"/>
      <c r="M685" s="104"/>
      <c r="N685" s="103">
        <v>4.7500000000000001E-2</v>
      </c>
    </row>
    <row r="686" spans="4:14" ht="15.75" customHeight="1" x14ac:dyDescent="0.25">
      <c r="D686" s="33"/>
      <c r="E686" s="33"/>
      <c r="F686" s="81">
        <v>37474</v>
      </c>
      <c r="G686" s="103">
        <v>1.78E-2</v>
      </c>
      <c r="H686" s="103">
        <v>1.7575E-2</v>
      </c>
      <c r="I686" s="103"/>
      <c r="J686" s="103"/>
      <c r="K686" s="104"/>
      <c r="L686" s="104"/>
      <c r="M686" s="104"/>
      <c r="N686" s="103">
        <v>4.7500000000000001E-2</v>
      </c>
    </row>
    <row r="687" spans="4:14" ht="15.75" customHeight="1" x14ac:dyDescent="0.25">
      <c r="D687" s="33"/>
      <c r="E687" s="33"/>
      <c r="F687" s="81">
        <v>37475</v>
      </c>
      <c r="G687" s="103">
        <v>1.78E-2</v>
      </c>
      <c r="H687" s="103">
        <v>1.7600000000000001E-2</v>
      </c>
      <c r="I687" s="103"/>
      <c r="J687" s="103"/>
      <c r="K687" s="104"/>
      <c r="L687" s="104"/>
      <c r="M687" s="104"/>
      <c r="N687" s="103">
        <v>4.7500000000000001E-2</v>
      </c>
    </row>
    <row r="688" spans="4:14" ht="15.75" customHeight="1" x14ac:dyDescent="0.25">
      <c r="D688" s="33"/>
      <c r="E688" s="33"/>
      <c r="F688" s="81">
        <v>37476</v>
      </c>
      <c r="G688" s="103">
        <v>1.7774999999999999E-2</v>
      </c>
      <c r="H688" s="103">
        <v>1.7425E-2</v>
      </c>
      <c r="I688" s="103"/>
      <c r="J688" s="103"/>
      <c r="K688" s="104"/>
      <c r="L688" s="104"/>
      <c r="M688" s="104"/>
      <c r="N688" s="103">
        <v>4.7500000000000001E-2</v>
      </c>
    </row>
    <row r="689" spans="4:14" ht="15.75" customHeight="1" x14ac:dyDescent="0.25">
      <c r="D689" s="33"/>
      <c r="E689" s="33"/>
      <c r="F689" s="81">
        <v>37477</v>
      </c>
      <c r="G689" s="103">
        <v>1.78E-2</v>
      </c>
      <c r="H689" s="103">
        <v>1.7524999999999999E-2</v>
      </c>
      <c r="I689" s="103"/>
      <c r="J689" s="103"/>
      <c r="K689" s="104"/>
      <c r="L689" s="104"/>
      <c r="M689" s="104"/>
      <c r="N689" s="103">
        <v>4.7500000000000001E-2</v>
      </c>
    </row>
    <row r="690" spans="4:14" ht="15.75" customHeight="1" x14ac:dyDescent="0.25">
      <c r="D690" s="33"/>
      <c r="E690" s="33"/>
      <c r="F690" s="81">
        <v>37480</v>
      </c>
      <c r="G690" s="103">
        <v>1.78E-2</v>
      </c>
      <c r="H690" s="103">
        <v>1.7500000000000002E-2</v>
      </c>
      <c r="I690" s="103"/>
      <c r="J690" s="103"/>
      <c r="K690" s="104"/>
      <c r="L690" s="104"/>
      <c r="M690" s="104"/>
      <c r="N690" s="103">
        <v>4.7500000000000001E-2</v>
      </c>
    </row>
    <row r="691" spans="4:14" ht="15.75" customHeight="1" x14ac:dyDescent="0.25">
      <c r="D691" s="33"/>
      <c r="E691" s="33"/>
      <c r="F691" s="81">
        <v>37481</v>
      </c>
      <c r="G691" s="103">
        <v>1.78E-2</v>
      </c>
      <c r="H691" s="103">
        <v>1.7500000000000002E-2</v>
      </c>
      <c r="I691" s="103"/>
      <c r="J691" s="103"/>
      <c r="K691" s="104"/>
      <c r="L691" s="104"/>
      <c r="M691" s="104"/>
      <c r="N691" s="103">
        <v>4.7500000000000001E-2</v>
      </c>
    </row>
    <row r="692" spans="4:14" ht="15.75" customHeight="1" x14ac:dyDescent="0.25">
      <c r="D692" s="33"/>
      <c r="E692" s="33"/>
      <c r="F692" s="81">
        <v>37482</v>
      </c>
      <c r="G692" s="103">
        <v>1.78E-2</v>
      </c>
      <c r="H692" s="103">
        <v>1.7331300000000001E-2</v>
      </c>
      <c r="I692" s="103"/>
      <c r="J692" s="103"/>
      <c r="K692" s="104"/>
      <c r="L692" s="104"/>
      <c r="M692" s="104"/>
      <c r="N692" s="103">
        <v>4.7500000000000001E-2</v>
      </c>
    </row>
    <row r="693" spans="4:14" ht="15.75" customHeight="1" x14ac:dyDescent="0.25">
      <c r="D693" s="33"/>
      <c r="E693" s="33"/>
      <c r="F693" s="81">
        <v>37483</v>
      </c>
      <c r="G693" s="103">
        <v>1.7899999999999999E-2</v>
      </c>
      <c r="H693" s="103">
        <v>1.7575E-2</v>
      </c>
      <c r="I693" s="103"/>
      <c r="J693" s="103"/>
      <c r="K693" s="104"/>
      <c r="L693" s="104"/>
      <c r="M693" s="104"/>
      <c r="N693" s="103">
        <v>4.7500000000000001E-2</v>
      </c>
    </row>
    <row r="694" spans="4:14" ht="15.75" customHeight="1" x14ac:dyDescent="0.25">
      <c r="D694" s="33"/>
      <c r="E694" s="33"/>
      <c r="F694" s="81">
        <v>37484</v>
      </c>
      <c r="G694" s="103">
        <v>1.7975000000000001E-2</v>
      </c>
      <c r="H694" s="103">
        <v>1.7600000000000001E-2</v>
      </c>
      <c r="I694" s="103"/>
      <c r="J694" s="103"/>
      <c r="K694" s="104"/>
      <c r="L694" s="104"/>
      <c r="M694" s="104"/>
      <c r="N694" s="103">
        <v>4.7500000000000001E-2</v>
      </c>
    </row>
    <row r="695" spans="4:14" ht="15.75" customHeight="1" x14ac:dyDescent="0.25">
      <c r="D695" s="33"/>
      <c r="E695" s="33"/>
      <c r="F695" s="81">
        <v>37487</v>
      </c>
      <c r="G695" s="103">
        <v>1.805E-2</v>
      </c>
      <c r="H695" s="103">
        <v>1.77E-2</v>
      </c>
      <c r="I695" s="103"/>
      <c r="J695" s="103"/>
      <c r="K695" s="104"/>
      <c r="L695" s="104"/>
      <c r="M695" s="104"/>
      <c r="N695" s="103">
        <v>4.7500000000000001E-2</v>
      </c>
    </row>
    <row r="696" spans="4:14" ht="15.75" customHeight="1" x14ac:dyDescent="0.25">
      <c r="D696" s="33"/>
      <c r="E696" s="33"/>
      <c r="F696" s="81">
        <v>37488</v>
      </c>
      <c r="G696" s="103">
        <v>1.8075000000000001E-2</v>
      </c>
      <c r="H696" s="103">
        <v>1.77E-2</v>
      </c>
      <c r="I696" s="103"/>
      <c r="J696" s="103"/>
      <c r="K696" s="104"/>
      <c r="L696" s="104"/>
      <c r="M696" s="104"/>
      <c r="N696" s="103">
        <v>4.7500000000000001E-2</v>
      </c>
    </row>
    <row r="697" spans="4:14" ht="15.75" customHeight="1" x14ac:dyDescent="0.25">
      <c r="D697" s="33"/>
      <c r="E697" s="33"/>
      <c r="F697" s="81">
        <v>37489</v>
      </c>
      <c r="G697" s="103">
        <v>1.8062499999999999E-2</v>
      </c>
      <c r="H697" s="103">
        <v>1.77E-2</v>
      </c>
      <c r="I697" s="103"/>
      <c r="J697" s="103"/>
      <c r="K697" s="104"/>
      <c r="L697" s="104"/>
      <c r="M697" s="104"/>
      <c r="N697" s="103">
        <v>4.7500000000000001E-2</v>
      </c>
    </row>
    <row r="698" spans="4:14" ht="15.75" customHeight="1" x14ac:dyDescent="0.25">
      <c r="D698" s="33"/>
      <c r="E698" s="33"/>
      <c r="F698" s="81">
        <v>37490</v>
      </c>
      <c r="G698" s="103">
        <v>1.8100000000000002E-2</v>
      </c>
      <c r="H698" s="103">
        <v>1.78E-2</v>
      </c>
      <c r="I698" s="103"/>
      <c r="J698" s="103"/>
      <c r="K698" s="104"/>
      <c r="L698" s="104"/>
      <c r="M698" s="104"/>
      <c r="N698" s="103">
        <v>4.7500000000000001E-2</v>
      </c>
    </row>
    <row r="699" spans="4:14" ht="15.75" customHeight="1" x14ac:dyDescent="0.25">
      <c r="D699" s="33"/>
      <c r="E699" s="33"/>
      <c r="F699" s="81">
        <v>37491</v>
      </c>
      <c r="G699" s="103">
        <v>1.81125E-2</v>
      </c>
      <c r="H699" s="103">
        <v>1.7962499999999999E-2</v>
      </c>
      <c r="I699" s="103"/>
      <c r="J699" s="103"/>
      <c r="K699" s="104"/>
      <c r="L699" s="104"/>
      <c r="M699" s="104"/>
      <c r="N699" s="103">
        <v>4.7500000000000001E-2</v>
      </c>
    </row>
    <row r="700" spans="4:14" ht="15.75" customHeight="1" x14ac:dyDescent="0.25">
      <c r="D700" s="33"/>
      <c r="E700" s="33"/>
      <c r="F700" s="81">
        <v>37494</v>
      </c>
      <c r="G700" s="103" t="s">
        <v>26</v>
      </c>
      <c r="H700" s="103" t="s">
        <v>26</v>
      </c>
      <c r="I700" s="103"/>
      <c r="J700" s="103"/>
      <c r="K700" s="104"/>
      <c r="L700" s="104"/>
      <c r="M700" s="104"/>
      <c r="N700" s="103">
        <v>4.7500000000000001E-2</v>
      </c>
    </row>
    <row r="701" spans="4:14" ht="15.75" customHeight="1" x14ac:dyDescent="0.25">
      <c r="D701" s="33"/>
      <c r="E701" s="33"/>
      <c r="F701" s="81">
        <v>37495</v>
      </c>
      <c r="G701" s="103">
        <v>1.81125E-2</v>
      </c>
      <c r="H701" s="103">
        <v>1.8000000000000002E-2</v>
      </c>
      <c r="I701" s="103"/>
      <c r="J701" s="103"/>
      <c r="K701" s="104"/>
      <c r="L701" s="104"/>
      <c r="M701" s="104"/>
      <c r="N701" s="103">
        <v>4.7500000000000001E-2</v>
      </c>
    </row>
    <row r="702" spans="4:14" ht="15.75" customHeight="1" x14ac:dyDescent="0.25">
      <c r="D702" s="33"/>
      <c r="E702" s="33"/>
      <c r="F702" s="81">
        <v>37496</v>
      </c>
      <c r="G702" s="103">
        <v>1.8200000000000001E-2</v>
      </c>
      <c r="H702" s="103">
        <v>1.8200000000000001E-2</v>
      </c>
      <c r="I702" s="103"/>
      <c r="J702" s="103"/>
      <c r="K702" s="104"/>
      <c r="L702" s="104"/>
      <c r="M702" s="104"/>
      <c r="N702" s="103">
        <v>4.7500000000000001E-2</v>
      </c>
    </row>
    <row r="703" spans="4:14" ht="15.75" customHeight="1" x14ac:dyDescent="0.25">
      <c r="D703" s="33"/>
      <c r="E703" s="33"/>
      <c r="F703" s="81">
        <v>37497</v>
      </c>
      <c r="G703" s="103">
        <v>1.8200000000000001E-2</v>
      </c>
      <c r="H703" s="103">
        <v>1.8137500000000001E-2</v>
      </c>
      <c r="I703" s="103"/>
      <c r="J703" s="103"/>
      <c r="K703" s="104"/>
      <c r="L703" s="104"/>
      <c r="M703" s="104"/>
      <c r="N703" s="103">
        <v>4.7500000000000001E-2</v>
      </c>
    </row>
    <row r="704" spans="4:14" ht="15.75" customHeight="1" x14ac:dyDescent="0.25">
      <c r="D704" s="33"/>
      <c r="E704" s="33"/>
      <c r="F704" s="81">
        <v>37498</v>
      </c>
      <c r="G704" s="103">
        <v>1.8200000000000001E-2</v>
      </c>
      <c r="H704" s="103">
        <v>1.8062499999999999E-2</v>
      </c>
      <c r="I704" s="103"/>
      <c r="J704" s="103"/>
      <c r="K704" s="104"/>
      <c r="L704" s="104"/>
      <c r="M704" s="104"/>
      <c r="N704" s="103">
        <v>4.7500000000000001E-2</v>
      </c>
    </row>
    <row r="705" spans="4:14" ht="15.75" customHeight="1" x14ac:dyDescent="0.25">
      <c r="D705" s="33"/>
      <c r="E705" s="33"/>
      <c r="F705" s="81">
        <v>37501</v>
      </c>
      <c r="G705" s="103">
        <v>1.8200000000000001E-2</v>
      </c>
      <c r="H705" s="103">
        <v>1.8087499999999999E-2</v>
      </c>
      <c r="I705" s="103"/>
      <c r="J705" s="103"/>
      <c r="K705" s="104"/>
      <c r="L705" s="104"/>
      <c r="M705" s="104"/>
      <c r="N705" s="103" t="s">
        <v>26</v>
      </c>
    </row>
    <row r="706" spans="4:14" ht="15.75" customHeight="1" x14ac:dyDescent="0.25">
      <c r="D706" s="33"/>
      <c r="E706" s="33"/>
      <c r="F706" s="81">
        <v>37502</v>
      </c>
      <c r="G706" s="103">
        <v>1.8200000000000001E-2</v>
      </c>
      <c r="H706" s="103">
        <v>1.8018799999999998E-2</v>
      </c>
      <c r="I706" s="103"/>
      <c r="J706" s="103"/>
      <c r="K706" s="104"/>
      <c r="L706" s="104"/>
      <c r="M706" s="104"/>
      <c r="N706" s="103">
        <v>4.7500000000000001E-2</v>
      </c>
    </row>
    <row r="707" spans="4:14" ht="15.75" customHeight="1" x14ac:dyDescent="0.25">
      <c r="D707" s="33"/>
      <c r="E707" s="33"/>
      <c r="F707" s="81">
        <v>37503</v>
      </c>
      <c r="G707" s="103">
        <v>1.8100000000000002E-2</v>
      </c>
      <c r="H707" s="103">
        <v>1.7825000000000001E-2</v>
      </c>
      <c r="I707" s="103"/>
      <c r="J707" s="103"/>
      <c r="K707" s="104"/>
      <c r="L707" s="104"/>
      <c r="M707" s="104"/>
      <c r="N707" s="103">
        <v>4.7500000000000001E-2</v>
      </c>
    </row>
    <row r="708" spans="4:14" ht="15.75" customHeight="1" x14ac:dyDescent="0.25">
      <c r="D708" s="33"/>
      <c r="E708" s="33"/>
      <c r="F708" s="81">
        <v>37504</v>
      </c>
      <c r="G708" s="103">
        <v>1.8100000000000002E-2</v>
      </c>
      <c r="H708" s="103">
        <v>1.78E-2</v>
      </c>
      <c r="I708" s="103"/>
      <c r="J708" s="103"/>
      <c r="K708" s="104"/>
      <c r="L708" s="104"/>
      <c r="M708" s="104"/>
      <c r="N708" s="103">
        <v>4.7500000000000001E-2</v>
      </c>
    </row>
    <row r="709" spans="4:14" ht="15.75" customHeight="1" x14ac:dyDescent="0.25">
      <c r="D709" s="33"/>
      <c r="E709" s="33"/>
      <c r="F709" s="81">
        <v>37505</v>
      </c>
      <c r="G709" s="103">
        <v>1.8100000000000002E-2</v>
      </c>
      <c r="H709" s="103">
        <v>1.7749999999999998E-2</v>
      </c>
      <c r="I709" s="103"/>
      <c r="J709" s="103"/>
      <c r="K709" s="104"/>
      <c r="L709" s="104"/>
      <c r="M709" s="104"/>
      <c r="N709" s="103">
        <v>4.7500000000000001E-2</v>
      </c>
    </row>
    <row r="710" spans="4:14" ht="15.75" customHeight="1" x14ac:dyDescent="0.25">
      <c r="D710" s="33"/>
      <c r="E710" s="33"/>
      <c r="F710" s="81">
        <v>37508</v>
      </c>
      <c r="G710" s="103">
        <v>1.8124999999999999E-2</v>
      </c>
      <c r="H710" s="103">
        <v>1.8012500000000001E-2</v>
      </c>
      <c r="I710" s="103"/>
      <c r="J710" s="103"/>
      <c r="K710" s="104"/>
      <c r="L710" s="104"/>
      <c r="M710" s="104"/>
      <c r="N710" s="103">
        <v>4.7500000000000001E-2</v>
      </c>
    </row>
    <row r="711" spans="4:14" ht="15.75" customHeight="1" x14ac:dyDescent="0.25">
      <c r="D711" s="33"/>
      <c r="E711" s="33"/>
      <c r="F711" s="81">
        <v>37509</v>
      </c>
      <c r="G711" s="103">
        <v>1.8200000000000001E-2</v>
      </c>
      <c r="H711" s="103">
        <v>1.8162499999999998E-2</v>
      </c>
      <c r="I711" s="103"/>
      <c r="J711" s="103"/>
      <c r="K711" s="104"/>
      <c r="L711" s="104"/>
      <c r="M711" s="104"/>
      <c r="N711" s="103">
        <v>4.7500000000000001E-2</v>
      </c>
    </row>
    <row r="712" spans="4:14" ht="15.75" customHeight="1" x14ac:dyDescent="0.25">
      <c r="D712" s="33"/>
      <c r="E712" s="33"/>
      <c r="F712" s="81">
        <v>37510</v>
      </c>
      <c r="G712" s="103">
        <v>1.8200000000000001E-2</v>
      </c>
      <c r="H712" s="103">
        <v>1.81938E-2</v>
      </c>
      <c r="I712" s="103"/>
      <c r="J712" s="103"/>
      <c r="K712" s="104"/>
      <c r="L712" s="104"/>
      <c r="M712" s="104"/>
      <c r="N712" s="103">
        <v>4.7500000000000001E-2</v>
      </c>
    </row>
    <row r="713" spans="4:14" ht="15.75" customHeight="1" x14ac:dyDescent="0.25">
      <c r="D713" s="33"/>
      <c r="E713" s="33"/>
      <c r="F713" s="81">
        <v>37511</v>
      </c>
      <c r="G713" s="103">
        <v>1.8231299999999999E-2</v>
      </c>
      <c r="H713" s="103">
        <v>1.8262500000000001E-2</v>
      </c>
      <c r="I713" s="103"/>
      <c r="J713" s="103"/>
      <c r="K713" s="104"/>
      <c r="L713" s="104"/>
      <c r="M713" s="104"/>
      <c r="N713" s="103">
        <v>4.7500000000000001E-2</v>
      </c>
    </row>
    <row r="714" spans="4:14" ht="15.75" customHeight="1" x14ac:dyDescent="0.25">
      <c r="D714" s="33"/>
      <c r="E714" s="33"/>
      <c r="F714" s="81">
        <v>37512</v>
      </c>
      <c r="G714" s="103">
        <v>1.8200000000000001E-2</v>
      </c>
      <c r="H714" s="103">
        <v>1.8200000000000001E-2</v>
      </c>
      <c r="I714" s="103"/>
      <c r="J714" s="103"/>
      <c r="K714" s="104"/>
      <c r="L714" s="104"/>
      <c r="M714" s="104"/>
      <c r="N714" s="103">
        <v>4.7500000000000001E-2</v>
      </c>
    </row>
    <row r="715" spans="4:14" ht="15.75" customHeight="1" x14ac:dyDescent="0.25">
      <c r="D715" s="33"/>
      <c r="E715" s="33"/>
      <c r="F715" s="81">
        <v>37515</v>
      </c>
      <c r="G715" s="103">
        <v>1.8200000000000001E-2</v>
      </c>
      <c r="H715" s="103">
        <v>1.8200000000000001E-2</v>
      </c>
      <c r="I715" s="103"/>
      <c r="J715" s="103"/>
      <c r="K715" s="104"/>
      <c r="L715" s="104"/>
      <c r="M715" s="104"/>
      <c r="N715" s="103">
        <v>4.7500000000000001E-2</v>
      </c>
    </row>
    <row r="716" spans="4:14" ht="15.75" customHeight="1" x14ac:dyDescent="0.25">
      <c r="D716" s="33"/>
      <c r="E716" s="33"/>
      <c r="F716" s="81">
        <v>37516</v>
      </c>
      <c r="G716" s="103">
        <v>1.8243799999999998E-2</v>
      </c>
      <c r="H716" s="103">
        <v>1.83E-2</v>
      </c>
      <c r="I716" s="103"/>
      <c r="J716" s="103"/>
      <c r="K716" s="104"/>
      <c r="L716" s="104"/>
      <c r="M716" s="104"/>
      <c r="N716" s="103">
        <v>4.7500000000000001E-2</v>
      </c>
    </row>
    <row r="717" spans="4:14" ht="15.75" customHeight="1" x14ac:dyDescent="0.25">
      <c r="D717" s="33"/>
      <c r="E717" s="33"/>
      <c r="F717" s="81">
        <v>37517</v>
      </c>
      <c r="G717" s="103">
        <v>1.8200000000000001E-2</v>
      </c>
      <c r="H717" s="103">
        <v>1.8200000000000001E-2</v>
      </c>
      <c r="I717" s="103"/>
      <c r="J717" s="103"/>
      <c r="K717" s="104"/>
      <c r="L717" s="104"/>
      <c r="M717" s="104"/>
      <c r="N717" s="103">
        <v>4.7500000000000001E-2</v>
      </c>
    </row>
    <row r="718" spans="4:14" ht="15.75" customHeight="1" x14ac:dyDescent="0.25">
      <c r="D718" s="33"/>
      <c r="E718" s="33"/>
      <c r="F718" s="81">
        <v>37518</v>
      </c>
      <c r="G718" s="103">
        <v>1.8200000000000001E-2</v>
      </c>
      <c r="H718" s="103">
        <v>1.8200000000000001E-2</v>
      </c>
      <c r="I718" s="103"/>
      <c r="J718" s="103"/>
      <c r="K718" s="104"/>
      <c r="L718" s="104"/>
      <c r="M718" s="104"/>
      <c r="N718" s="103">
        <v>4.7500000000000001E-2</v>
      </c>
    </row>
    <row r="719" spans="4:14" ht="15.75" customHeight="1" x14ac:dyDescent="0.25">
      <c r="D719" s="33"/>
      <c r="E719" s="33"/>
      <c r="F719" s="81">
        <v>37519</v>
      </c>
      <c r="G719" s="103">
        <v>1.8149999999999999E-2</v>
      </c>
      <c r="H719" s="103">
        <v>1.8000000000000002E-2</v>
      </c>
      <c r="I719" s="103"/>
      <c r="J719" s="103"/>
      <c r="K719" s="104"/>
      <c r="L719" s="104"/>
      <c r="M719" s="104"/>
      <c r="N719" s="103">
        <v>4.7500000000000001E-2</v>
      </c>
    </row>
    <row r="720" spans="4:14" ht="15.75" customHeight="1" x14ac:dyDescent="0.25">
      <c r="D720" s="33"/>
      <c r="E720" s="33"/>
      <c r="F720" s="81">
        <v>37522</v>
      </c>
      <c r="G720" s="103">
        <v>1.8137500000000001E-2</v>
      </c>
      <c r="H720" s="103">
        <v>1.7962499999999999E-2</v>
      </c>
      <c r="I720" s="103"/>
      <c r="J720" s="103"/>
      <c r="K720" s="104"/>
      <c r="L720" s="104"/>
      <c r="M720" s="104"/>
      <c r="N720" s="103">
        <v>4.7500000000000001E-2</v>
      </c>
    </row>
    <row r="721" spans="4:14" ht="15.75" customHeight="1" x14ac:dyDescent="0.25">
      <c r="D721" s="33"/>
      <c r="E721" s="33"/>
      <c r="F721" s="81">
        <v>37523</v>
      </c>
      <c r="G721" s="103">
        <v>1.8106299999999999E-2</v>
      </c>
      <c r="H721" s="103">
        <v>1.7943799999999999E-2</v>
      </c>
      <c r="I721" s="103"/>
      <c r="J721" s="103"/>
      <c r="K721" s="104"/>
      <c r="L721" s="104"/>
      <c r="M721" s="104"/>
      <c r="N721" s="103">
        <v>4.7500000000000001E-2</v>
      </c>
    </row>
    <row r="722" spans="4:14" ht="15.75" customHeight="1" x14ac:dyDescent="0.25">
      <c r="D722" s="33"/>
      <c r="E722" s="33"/>
      <c r="F722" s="81">
        <v>37524</v>
      </c>
      <c r="G722" s="103">
        <v>1.8100000000000002E-2</v>
      </c>
      <c r="H722" s="103">
        <v>1.79063E-2</v>
      </c>
      <c r="I722" s="103"/>
      <c r="J722" s="103"/>
      <c r="K722" s="104"/>
      <c r="L722" s="104"/>
      <c r="M722" s="104"/>
      <c r="N722" s="103">
        <v>4.7500000000000001E-2</v>
      </c>
    </row>
    <row r="723" spans="4:14" ht="15.75" customHeight="1" x14ac:dyDescent="0.25">
      <c r="D723" s="33"/>
      <c r="E723" s="33"/>
      <c r="F723" s="81">
        <v>37525</v>
      </c>
      <c r="G723" s="103">
        <v>1.8137500000000001E-2</v>
      </c>
      <c r="H723" s="103">
        <v>1.7981299999999999E-2</v>
      </c>
      <c r="I723" s="103"/>
      <c r="J723" s="103"/>
      <c r="K723" s="104"/>
      <c r="L723" s="104"/>
      <c r="M723" s="104"/>
      <c r="N723" s="103">
        <v>4.7500000000000001E-2</v>
      </c>
    </row>
    <row r="724" spans="4:14" ht="15.75" customHeight="1" x14ac:dyDescent="0.25">
      <c r="D724" s="33"/>
      <c r="E724" s="33"/>
      <c r="F724" s="81">
        <v>37526</v>
      </c>
      <c r="G724" s="103">
        <v>1.8200000000000001E-2</v>
      </c>
      <c r="H724" s="103">
        <v>1.8062499999999999E-2</v>
      </c>
      <c r="I724" s="103"/>
      <c r="J724" s="103"/>
      <c r="K724" s="104"/>
      <c r="L724" s="104"/>
      <c r="M724" s="104"/>
      <c r="N724" s="103">
        <v>4.7500000000000001E-2</v>
      </c>
    </row>
    <row r="725" spans="4:14" ht="15.75" customHeight="1" x14ac:dyDescent="0.25">
      <c r="D725" s="33"/>
      <c r="E725" s="33"/>
      <c r="F725" s="81">
        <v>37529</v>
      </c>
      <c r="G725" s="103">
        <v>1.81125E-2</v>
      </c>
      <c r="H725" s="103">
        <v>1.7899999999999999E-2</v>
      </c>
      <c r="I725" s="103"/>
      <c r="J725" s="103"/>
      <c r="K725" s="104"/>
      <c r="L725" s="104"/>
      <c r="M725" s="104"/>
      <c r="N725" s="103">
        <v>4.7500000000000001E-2</v>
      </c>
    </row>
    <row r="726" spans="4:14" ht="15.75" customHeight="1" x14ac:dyDescent="0.25">
      <c r="D726" s="33"/>
      <c r="E726" s="33"/>
      <c r="F726" s="81">
        <v>37530</v>
      </c>
      <c r="G726" s="103">
        <v>1.7975000000000001E-2</v>
      </c>
      <c r="H726" s="103">
        <v>1.76188E-2</v>
      </c>
      <c r="I726" s="103"/>
      <c r="J726" s="103"/>
      <c r="K726" s="104"/>
      <c r="L726" s="104"/>
      <c r="M726" s="104"/>
      <c r="N726" s="103">
        <v>4.7500000000000001E-2</v>
      </c>
    </row>
    <row r="727" spans="4:14" ht="15.75" customHeight="1" x14ac:dyDescent="0.25">
      <c r="D727" s="33"/>
      <c r="E727" s="33"/>
      <c r="F727" s="81">
        <v>37531</v>
      </c>
      <c r="G727" s="103">
        <v>1.8000000000000002E-2</v>
      </c>
      <c r="H727" s="103">
        <v>1.77E-2</v>
      </c>
      <c r="I727" s="103"/>
      <c r="J727" s="103"/>
      <c r="K727" s="104"/>
      <c r="L727" s="104"/>
      <c r="M727" s="104"/>
      <c r="N727" s="103">
        <v>4.7500000000000001E-2</v>
      </c>
    </row>
    <row r="728" spans="4:14" ht="15.75" customHeight="1" x14ac:dyDescent="0.25">
      <c r="D728" s="33"/>
      <c r="E728" s="33"/>
      <c r="F728" s="81">
        <v>37532</v>
      </c>
      <c r="G728" s="103">
        <v>1.8000000000000002E-2</v>
      </c>
      <c r="H728" s="103">
        <v>1.7600000000000001E-2</v>
      </c>
      <c r="I728" s="103"/>
      <c r="J728" s="103"/>
      <c r="K728" s="104"/>
      <c r="L728" s="104"/>
      <c r="M728" s="104"/>
      <c r="N728" s="103">
        <v>4.7500000000000001E-2</v>
      </c>
    </row>
    <row r="729" spans="4:14" ht="15.75" customHeight="1" x14ac:dyDescent="0.25">
      <c r="D729" s="33"/>
      <c r="E729" s="33"/>
      <c r="F729" s="81">
        <v>37533</v>
      </c>
      <c r="G729" s="103">
        <v>1.8000000000000002E-2</v>
      </c>
      <c r="H729" s="103">
        <v>1.7600000000000001E-2</v>
      </c>
      <c r="I729" s="103"/>
      <c r="J729" s="103"/>
      <c r="K729" s="104"/>
      <c r="L729" s="104"/>
      <c r="M729" s="104"/>
      <c r="N729" s="103">
        <v>4.7500000000000001E-2</v>
      </c>
    </row>
    <row r="730" spans="4:14" ht="15.75" customHeight="1" x14ac:dyDescent="0.25">
      <c r="D730" s="33"/>
      <c r="E730" s="33"/>
      <c r="F730" s="81">
        <v>37536</v>
      </c>
      <c r="G730" s="103">
        <v>1.8000000000000002E-2</v>
      </c>
      <c r="H730" s="103">
        <v>1.7600000000000001E-2</v>
      </c>
      <c r="I730" s="103"/>
      <c r="J730" s="103"/>
      <c r="K730" s="104"/>
      <c r="L730" s="104"/>
      <c r="M730" s="104"/>
      <c r="N730" s="103">
        <v>4.7500000000000001E-2</v>
      </c>
    </row>
    <row r="731" spans="4:14" ht="15.75" customHeight="1" x14ac:dyDescent="0.25">
      <c r="D731" s="33"/>
      <c r="E731" s="33"/>
      <c r="F731" s="81">
        <v>37537</v>
      </c>
      <c r="G731" s="103">
        <v>1.8000000000000002E-2</v>
      </c>
      <c r="H731" s="103">
        <v>1.76563E-2</v>
      </c>
      <c r="I731" s="103"/>
      <c r="J731" s="103"/>
      <c r="K731" s="104"/>
      <c r="L731" s="104"/>
      <c r="M731" s="104"/>
      <c r="N731" s="103">
        <v>4.7500000000000001E-2</v>
      </c>
    </row>
    <row r="732" spans="4:14" ht="15.75" customHeight="1" x14ac:dyDescent="0.25">
      <c r="D732" s="33"/>
      <c r="E732" s="33"/>
      <c r="F732" s="81">
        <v>37538</v>
      </c>
      <c r="G732" s="103">
        <v>1.8000000000000002E-2</v>
      </c>
      <c r="H732" s="103">
        <v>1.77E-2</v>
      </c>
      <c r="I732" s="103"/>
      <c r="J732" s="103"/>
      <c r="K732" s="104"/>
      <c r="L732" s="104"/>
      <c r="M732" s="104"/>
      <c r="N732" s="103">
        <v>4.7500000000000001E-2</v>
      </c>
    </row>
    <row r="733" spans="4:14" ht="15.75" customHeight="1" x14ac:dyDescent="0.25">
      <c r="D733" s="33"/>
      <c r="E733" s="33"/>
      <c r="F733" s="81">
        <v>37539</v>
      </c>
      <c r="G733" s="103">
        <v>1.8000000000000002E-2</v>
      </c>
      <c r="H733" s="103">
        <v>1.76375E-2</v>
      </c>
      <c r="I733" s="103"/>
      <c r="J733" s="103"/>
      <c r="K733" s="104"/>
      <c r="L733" s="104"/>
      <c r="M733" s="104"/>
      <c r="N733" s="103">
        <v>4.7500000000000001E-2</v>
      </c>
    </row>
    <row r="734" spans="4:14" ht="15.75" customHeight="1" x14ac:dyDescent="0.25">
      <c r="D734" s="33"/>
      <c r="E734" s="33"/>
      <c r="F734" s="81">
        <v>37540</v>
      </c>
      <c r="G734" s="103">
        <v>1.8024999999999999E-2</v>
      </c>
      <c r="H734" s="103">
        <v>1.7749999999999998E-2</v>
      </c>
      <c r="I734" s="103"/>
      <c r="J734" s="103"/>
      <c r="K734" s="104"/>
      <c r="L734" s="104"/>
      <c r="M734" s="104"/>
      <c r="N734" s="103">
        <v>4.7500000000000001E-2</v>
      </c>
    </row>
    <row r="735" spans="4:14" ht="15.75" customHeight="1" x14ac:dyDescent="0.25">
      <c r="D735" s="33"/>
      <c r="E735" s="33"/>
      <c r="F735" s="81">
        <v>37543</v>
      </c>
      <c r="G735" s="103">
        <v>1.805E-2</v>
      </c>
      <c r="H735" s="103">
        <v>1.78E-2</v>
      </c>
      <c r="I735" s="103"/>
      <c r="J735" s="103"/>
      <c r="K735" s="104"/>
      <c r="L735" s="104"/>
      <c r="M735" s="104"/>
      <c r="N735" s="103" t="s">
        <v>26</v>
      </c>
    </row>
    <row r="736" spans="4:14" ht="15.75" customHeight="1" x14ac:dyDescent="0.25">
      <c r="D736" s="33"/>
      <c r="E736" s="33"/>
      <c r="F736" s="81">
        <v>37544</v>
      </c>
      <c r="G736" s="103">
        <v>1.8149999999999999E-2</v>
      </c>
      <c r="H736" s="103">
        <v>1.8024999999999999E-2</v>
      </c>
      <c r="I736" s="103"/>
      <c r="J736" s="103"/>
      <c r="K736" s="104"/>
      <c r="L736" s="104"/>
      <c r="M736" s="104"/>
      <c r="N736" s="103">
        <v>4.7500000000000001E-2</v>
      </c>
    </row>
    <row r="737" spans="4:14" ht="15.75" customHeight="1" x14ac:dyDescent="0.25">
      <c r="D737" s="33"/>
      <c r="E737" s="33"/>
      <c r="F737" s="81">
        <v>37545</v>
      </c>
      <c r="G737" s="103">
        <v>1.82125E-2</v>
      </c>
      <c r="H737" s="103">
        <v>1.8225000000000002E-2</v>
      </c>
      <c r="I737" s="103"/>
      <c r="J737" s="103"/>
      <c r="K737" s="104"/>
      <c r="L737" s="104"/>
      <c r="M737" s="104"/>
      <c r="N737" s="103">
        <v>4.7500000000000001E-2</v>
      </c>
    </row>
    <row r="738" spans="4:14" ht="15.75" customHeight="1" x14ac:dyDescent="0.25">
      <c r="D738" s="33"/>
      <c r="E738" s="33"/>
      <c r="F738" s="81">
        <v>37546</v>
      </c>
      <c r="G738" s="103">
        <v>1.83E-2</v>
      </c>
      <c r="H738" s="103">
        <v>1.84E-2</v>
      </c>
      <c r="I738" s="103"/>
      <c r="J738" s="103"/>
      <c r="K738" s="104"/>
      <c r="L738" s="104"/>
      <c r="M738" s="104"/>
      <c r="N738" s="103">
        <v>4.7500000000000001E-2</v>
      </c>
    </row>
    <row r="739" spans="4:14" ht="15.75" customHeight="1" x14ac:dyDescent="0.25">
      <c r="D739" s="33"/>
      <c r="E739" s="33"/>
      <c r="F739" s="81">
        <v>37547</v>
      </c>
      <c r="G739" s="103">
        <v>1.8287500000000002E-2</v>
      </c>
      <c r="H739" s="103">
        <v>1.8275E-2</v>
      </c>
      <c r="I739" s="103"/>
      <c r="J739" s="103"/>
      <c r="K739" s="104"/>
      <c r="L739" s="104"/>
      <c r="M739" s="104"/>
      <c r="N739" s="103">
        <v>4.7500000000000001E-2</v>
      </c>
    </row>
    <row r="740" spans="4:14" ht="15.75" customHeight="1" x14ac:dyDescent="0.25">
      <c r="D740" s="33"/>
      <c r="E740" s="33"/>
      <c r="F740" s="81">
        <v>37550</v>
      </c>
      <c r="G740" s="103">
        <v>1.8275E-2</v>
      </c>
      <c r="H740" s="103">
        <v>1.8262500000000001E-2</v>
      </c>
      <c r="I740" s="103"/>
      <c r="J740" s="103"/>
      <c r="K740" s="104"/>
      <c r="L740" s="104"/>
      <c r="M740" s="104"/>
      <c r="N740" s="103">
        <v>4.7500000000000001E-2</v>
      </c>
    </row>
    <row r="741" spans="4:14" ht="15.75" customHeight="1" x14ac:dyDescent="0.25">
      <c r="D741" s="33"/>
      <c r="E741" s="33"/>
      <c r="F741" s="81">
        <v>37551</v>
      </c>
      <c r="G741" s="103">
        <v>1.8325000000000001E-2</v>
      </c>
      <c r="H741" s="103">
        <v>1.84E-2</v>
      </c>
      <c r="I741" s="103"/>
      <c r="J741" s="103"/>
      <c r="K741" s="104"/>
      <c r="L741" s="104"/>
      <c r="M741" s="104"/>
      <c r="N741" s="103">
        <v>4.7500000000000001E-2</v>
      </c>
    </row>
    <row r="742" spans="4:14" ht="15.75" customHeight="1" x14ac:dyDescent="0.25">
      <c r="D742" s="33"/>
      <c r="E742" s="33"/>
      <c r="F742" s="81">
        <v>37552</v>
      </c>
      <c r="G742" s="103">
        <v>1.83E-2</v>
      </c>
      <c r="H742" s="103">
        <v>1.8387500000000001E-2</v>
      </c>
      <c r="I742" s="103"/>
      <c r="J742" s="103"/>
      <c r="K742" s="104"/>
      <c r="L742" s="104"/>
      <c r="M742" s="104"/>
      <c r="N742" s="103">
        <v>4.7500000000000001E-2</v>
      </c>
    </row>
    <row r="743" spans="4:14" ht="15.75" customHeight="1" x14ac:dyDescent="0.25">
      <c r="D743" s="33"/>
      <c r="E743" s="33"/>
      <c r="F743" s="81">
        <v>37553</v>
      </c>
      <c r="G743" s="103">
        <v>1.83E-2</v>
      </c>
      <c r="H743" s="103">
        <v>1.83E-2</v>
      </c>
      <c r="I743" s="103"/>
      <c r="J743" s="103"/>
      <c r="K743" s="104"/>
      <c r="L743" s="104"/>
      <c r="M743" s="104"/>
      <c r="N743" s="103">
        <v>4.7500000000000001E-2</v>
      </c>
    </row>
    <row r="744" spans="4:14" ht="15.75" customHeight="1" x14ac:dyDescent="0.25">
      <c r="D744" s="33"/>
      <c r="E744" s="33"/>
      <c r="F744" s="81">
        <v>37554</v>
      </c>
      <c r="G744" s="103">
        <v>1.8200000000000001E-2</v>
      </c>
      <c r="H744" s="103">
        <v>1.8200000000000001E-2</v>
      </c>
      <c r="I744" s="103"/>
      <c r="J744" s="103"/>
      <c r="K744" s="104"/>
      <c r="L744" s="104"/>
      <c r="M744" s="104"/>
      <c r="N744" s="103">
        <v>4.7500000000000001E-2</v>
      </c>
    </row>
    <row r="745" spans="4:14" ht="15.75" customHeight="1" x14ac:dyDescent="0.25">
      <c r="D745" s="33"/>
      <c r="E745" s="33"/>
      <c r="F745" s="81">
        <v>37557</v>
      </c>
      <c r="G745" s="103">
        <v>1.8000000000000002E-2</v>
      </c>
      <c r="H745" s="103">
        <v>1.7774999999999999E-2</v>
      </c>
      <c r="I745" s="103"/>
      <c r="J745" s="103"/>
      <c r="K745" s="104"/>
      <c r="L745" s="104"/>
      <c r="M745" s="104"/>
      <c r="N745" s="103">
        <v>4.7500000000000001E-2</v>
      </c>
    </row>
    <row r="746" spans="4:14" ht="15.75" customHeight="1" x14ac:dyDescent="0.25">
      <c r="D746" s="33"/>
      <c r="E746" s="33"/>
      <c r="F746" s="81">
        <v>37558</v>
      </c>
      <c r="G746" s="103">
        <v>1.7899999999999999E-2</v>
      </c>
      <c r="H746" s="103">
        <v>1.7600000000000001E-2</v>
      </c>
      <c r="I746" s="103"/>
      <c r="J746" s="103"/>
      <c r="K746" s="104"/>
      <c r="L746" s="104"/>
      <c r="M746" s="104"/>
      <c r="N746" s="103">
        <v>4.7500000000000001E-2</v>
      </c>
    </row>
    <row r="747" spans="4:14" ht="15.75" customHeight="1" x14ac:dyDescent="0.25">
      <c r="D747" s="33"/>
      <c r="E747" s="33"/>
      <c r="F747" s="81">
        <v>37559</v>
      </c>
      <c r="G747" s="103">
        <v>1.7399999999999999E-2</v>
      </c>
      <c r="H747" s="103">
        <v>1.7068799999999999E-2</v>
      </c>
      <c r="I747" s="103"/>
      <c r="J747" s="103"/>
      <c r="K747" s="104"/>
      <c r="L747" s="104"/>
      <c r="M747" s="104"/>
      <c r="N747" s="103">
        <v>4.7500000000000001E-2</v>
      </c>
    </row>
    <row r="748" spans="4:14" ht="15.75" customHeight="1" x14ac:dyDescent="0.25">
      <c r="D748" s="33"/>
      <c r="E748" s="33"/>
      <c r="F748" s="81">
        <v>37560</v>
      </c>
      <c r="G748" s="103">
        <v>1.7162500000000001E-2</v>
      </c>
      <c r="H748" s="103">
        <v>1.6862499999999999E-2</v>
      </c>
      <c r="I748" s="103"/>
      <c r="J748" s="103"/>
      <c r="K748" s="104"/>
      <c r="L748" s="104"/>
      <c r="M748" s="104"/>
      <c r="N748" s="103">
        <v>4.7500000000000001E-2</v>
      </c>
    </row>
    <row r="749" spans="4:14" ht="15.75" customHeight="1" x14ac:dyDescent="0.25">
      <c r="D749" s="33"/>
      <c r="E749" s="33"/>
      <c r="F749" s="81">
        <v>37561</v>
      </c>
      <c r="G749" s="103">
        <v>1.6899999999999998E-2</v>
      </c>
      <c r="H749" s="103">
        <v>1.6587499999999998E-2</v>
      </c>
      <c r="I749" s="103"/>
      <c r="J749" s="103"/>
      <c r="K749" s="104"/>
      <c r="L749" s="104"/>
      <c r="M749" s="104"/>
      <c r="N749" s="103">
        <v>4.7500000000000001E-2</v>
      </c>
    </row>
    <row r="750" spans="4:14" ht="15.75" customHeight="1" x14ac:dyDescent="0.25">
      <c r="D750" s="33"/>
      <c r="E750" s="33"/>
      <c r="F750" s="81">
        <v>37564</v>
      </c>
      <c r="G750" s="103">
        <v>1.6525000000000001E-2</v>
      </c>
      <c r="H750" s="103">
        <v>1.6337500000000001E-2</v>
      </c>
      <c r="I750" s="103"/>
      <c r="J750" s="103"/>
      <c r="K750" s="104"/>
      <c r="L750" s="104"/>
      <c r="M750" s="104"/>
      <c r="N750" s="103">
        <v>4.7500000000000001E-2</v>
      </c>
    </row>
    <row r="751" spans="4:14" ht="15.75" customHeight="1" x14ac:dyDescent="0.25">
      <c r="D751" s="33"/>
      <c r="E751" s="33"/>
      <c r="F751" s="81">
        <v>37565</v>
      </c>
      <c r="G751" s="103">
        <v>1.6387499999999999E-2</v>
      </c>
      <c r="H751" s="103">
        <v>1.6200000000000003E-2</v>
      </c>
      <c r="I751" s="103"/>
      <c r="J751" s="103"/>
      <c r="K751" s="104"/>
      <c r="L751" s="104"/>
      <c r="M751" s="104"/>
      <c r="N751" s="103">
        <v>4.7500000000000001E-2</v>
      </c>
    </row>
    <row r="752" spans="4:14" ht="15.75" customHeight="1" x14ac:dyDescent="0.25">
      <c r="D752" s="33"/>
      <c r="E752" s="33"/>
      <c r="F752" s="81">
        <v>37566</v>
      </c>
      <c r="G752" s="103">
        <v>1.6262499999999999E-2</v>
      </c>
      <c r="H752" s="103">
        <v>1.61E-2</v>
      </c>
      <c r="I752" s="103"/>
      <c r="J752" s="103"/>
      <c r="K752" s="104"/>
      <c r="L752" s="104"/>
      <c r="M752" s="104"/>
      <c r="N752" s="103">
        <v>4.7500000000000001E-2</v>
      </c>
    </row>
    <row r="753" spans="4:14" ht="15.75" customHeight="1" x14ac:dyDescent="0.25">
      <c r="D753" s="33"/>
      <c r="E753" s="33"/>
      <c r="F753" s="81">
        <v>37567</v>
      </c>
      <c r="G753" s="103">
        <v>1.38E-2</v>
      </c>
      <c r="H753" s="103">
        <v>1.3950000000000001E-2</v>
      </c>
      <c r="I753" s="103"/>
      <c r="J753" s="103"/>
      <c r="K753" s="104"/>
      <c r="L753" s="104"/>
      <c r="M753" s="104"/>
      <c r="N753" s="103">
        <v>4.2500000000000003E-2</v>
      </c>
    </row>
    <row r="754" spans="4:14" ht="15.75" customHeight="1" x14ac:dyDescent="0.25">
      <c r="D754" s="33"/>
      <c r="E754" s="33"/>
      <c r="F754" s="81">
        <v>37568</v>
      </c>
      <c r="G754" s="103">
        <v>1.3787499999999999E-2</v>
      </c>
      <c r="H754" s="103">
        <v>1.3950000000000001E-2</v>
      </c>
      <c r="I754" s="103"/>
      <c r="J754" s="103"/>
      <c r="K754" s="104"/>
      <c r="L754" s="104"/>
      <c r="M754" s="104"/>
      <c r="N754" s="103">
        <v>4.2500000000000003E-2</v>
      </c>
    </row>
    <row r="755" spans="4:14" ht="15.75" customHeight="1" x14ac:dyDescent="0.25">
      <c r="D755" s="33"/>
      <c r="E755" s="33"/>
      <c r="F755" s="81">
        <v>37571</v>
      </c>
      <c r="G755" s="103">
        <v>1.38E-2</v>
      </c>
      <c r="H755" s="103">
        <v>1.3975E-2</v>
      </c>
      <c r="I755" s="103"/>
      <c r="J755" s="103"/>
      <c r="K755" s="104"/>
      <c r="L755" s="104"/>
      <c r="M755" s="104"/>
      <c r="N755" s="103" t="s">
        <v>26</v>
      </c>
    </row>
    <row r="756" spans="4:14" ht="15.75" customHeight="1" x14ac:dyDescent="0.25">
      <c r="D756" s="33"/>
      <c r="E756" s="33"/>
      <c r="F756" s="81">
        <v>37572</v>
      </c>
      <c r="G756" s="103">
        <v>1.38E-2</v>
      </c>
      <c r="H756" s="103">
        <v>1.3999999999999999E-2</v>
      </c>
      <c r="I756" s="103"/>
      <c r="J756" s="103"/>
      <c r="K756" s="104"/>
      <c r="L756" s="104"/>
      <c r="M756" s="104"/>
      <c r="N756" s="103">
        <v>4.2500000000000003E-2</v>
      </c>
    </row>
    <row r="757" spans="4:14" ht="15.75" customHeight="1" x14ac:dyDescent="0.25">
      <c r="D757" s="33"/>
      <c r="E757" s="33"/>
      <c r="F757" s="81">
        <v>37573</v>
      </c>
      <c r="G757" s="103">
        <v>1.38125E-2</v>
      </c>
      <c r="H757" s="103">
        <v>1.3999999999999999E-2</v>
      </c>
      <c r="I757" s="103"/>
      <c r="J757" s="103"/>
      <c r="K757" s="104"/>
      <c r="L757" s="104"/>
      <c r="M757" s="104"/>
      <c r="N757" s="103">
        <v>4.2500000000000003E-2</v>
      </c>
    </row>
    <row r="758" spans="4:14" ht="15.75" customHeight="1" x14ac:dyDescent="0.25">
      <c r="D758" s="33"/>
      <c r="E758" s="33"/>
      <c r="F758" s="81">
        <v>37574</v>
      </c>
      <c r="G758" s="103">
        <v>1.38125E-2</v>
      </c>
      <c r="H758" s="103">
        <v>1.405E-2</v>
      </c>
      <c r="I758" s="103"/>
      <c r="J758" s="103"/>
      <c r="K758" s="104"/>
      <c r="L758" s="104"/>
      <c r="M758" s="104"/>
      <c r="N758" s="103">
        <v>4.2500000000000003E-2</v>
      </c>
    </row>
    <row r="759" spans="4:14" ht="15.75" customHeight="1" x14ac:dyDescent="0.25">
      <c r="D759" s="33"/>
      <c r="E759" s="33"/>
      <c r="F759" s="81">
        <v>37575</v>
      </c>
      <c r="G759" s="103">
        <v>1.3899999999999999E-2</v>
      </c>
      <c r="H759" s="103">
        <v>1.42031E-2</v>
      </c>
      <c r="I759" s="103"/>
      <c r="J759" s="103"/>
      <c r="K759" s="104"/>
      <c r="L759" s="104"/>
      <c r="M759" s="104"/>
      <c r="N759" s="103">
        <v>4.2500000000000003E-2</v>
      </c>
    </row>
    <row r="760" spans="4:14" ht="15.75" customHeight="1" x14ac:dyDescent="0.25">
      <c r="D760" s="33"/>
      <c r="E760" s="33"/>
      <c r="F760" s="81">
        <v>37578</v>
      </c>
      <c r="G760" s="103">
        <v>1.3881300000000001E-2</v>
      </c>
      <c r="H760" s="103">
        <v>1.4199999999999999E-2</v>
      </c>
      <c r="I760" s="103"/>
      <c r="J760" s="103"/>
      <c r="K760" s="104"/>
      <c r="L760" s="104"/>
      <c r="M760" s="104"/>
      <c r="N760" s="103">
        <v>4.2500000000000003E-2</v>
      </c>
    </row>
    <row r="761" spans="4:14" ht="15.75" customHeight="1" x14ac:dyDescent="0.25">
      <c r="D761" s="33"/>
      <c r="E761" s="33"/>
      <c r="F761" s="81">
        <v>37579</v>
      </c>
      <c r="G761" s="103">
        <v>1.3868799999999999E-2</v>
      </c>
      <c r="H761" s="103">
        <v>1.4199999999999999E-2</v>
      </c>
      <c r="I761" s="103"/>
      <c r="J761" s="103"/>
      <c r="K761" s="104"/>
      <c r="L761" s="104"/>
      <c r="M761" s="104"/>
      <c r="N761" s="103">
        <v>4.2500000000000003E-2</v>
      </c>
    </row>
    <row r="762" spans="4:14" ht="15.75" customHeight="1" x14ac:dyDescent="0.25">
      <c r="D762" s="33"/>
      <c r="E762" s="33"/>
      <c r="F762" s="81">
        <v>37580</v>
      </c>
      <c r="G762" s="103">
        <v>1.38125E-2</v>
      </c>
      <c r="H762" s="103">
        <v>1.4199999999999999E-2</v>
      </c>
      <c r="I762" s="103"/>
      <c r="J762" s="103"/>
      <c r="K762" s="104"/>
      <c r="L762" s="104"/>
      <c r="M762" s="104"/>
      <c r="N762" s="103">
        <v>4.2500000000000003E-2</v>
      </c>
    </row>
    <row r="763" spans="4:14" ht="15.75" customHeight="1" x14ac:dyDescent="0.25">
      <c r="D763" s="33"/>
      <c r="E763" s="33"/>
      <c r="F763" s="81">
        <v>37581</v>
      </c>
      <c r="G763" s="103">
        <v>1.38E-2</v>
      </c>
      <c r="H763" s="103">
        <v>1.42375E-2</v>
      </c>
      <c r="I763" s="103"/>
      <c r="J763" s="103"/>
      <c r="K763" s="104"/>
      <c r="L763" s="104"/>
      <c r="M763" s="104"/>
      <c r="N763" s="103">
        <v>4.2500000000000003E-2</v>
      </c>
    </row>
    <row r="764" spans="4:14" ht="15.75" customHeight="1" x14ac:dyDescent="0.25">
      <c r="D764" s="33"/>
      <c r="E764" s="33"/>
      <c r="F764" s="81">
        <v>37582</v>
      </c>
      <c r="G764" s="103">
        <v>1.38E-2</v>
      </c>
      <c r="H764" s="103">
        <v>1.4262500000000001E-2</v>
      </c>
      <c r="I764" s="103"/>
      <c r="J764" s="103"/>
      <c r="K764" s="104"/>
      <c r="L764" s="104"/>
      <c r="M764" s="104"/>
      <c r="N764" s="103">
        <v>4.2500000000000003E-2</v>
      </c>
    </row>
    <row r="765" spans="4:14" ht="15.75" customHeight="1" x14ac:dyDescent="0.25">
      <c r="D765" s="33"/>
      <c r="E765" s="33"/>
      <c r="F765" s="81">
        <v>37585</v>
      </c>
      <c r="G765" s="103">
        <v>1.38E-2</v>
      </c>
      <c r="H765" s="103">
        <v>1.43E-2</v>
      </c>
      <c r="I765" s="103"/>
      <c r="J765" s="103"/>
      <c r="K765" s="104"/>
      <c r="L765" s="104"/>
      <c r="M765" s="104"/>
      <c r="N765" s="103">
        <v>4.2500000000000003E-2</v>
      </c>
    </row>
    <row r="766" spans="4:14" ht="15.75" customHeight="1" x14ac:dyDescent="0.25">
      <c r="D766" s="33"/>
      <c r="E766" s="33"/>
      <c r="F766" s="81">
        <v>37586</v>
      </c>
      <c r="G766" s="103">
        <v>1.38E-2</v>
      </c>
      <c r="H766" s="103">
        <v>1.4274999999999999E-2</v>
      </c>
      <c r="I766" s="103"/>
      <c r="J766" s="103"/>
      <c r="K766" s="104"/>
      <c r="L766" s="104"/>
      <c r="M766" s="104"/>
      <c r="N766" s="103">
        <v>4.2500000000000003E-2</v>
      </c>
    </row>
    <row r="767" spans="4:14" ht="15.75" customHeight="1" x14ac:dyDescent="0.25">
      <c r="D767" s="33"/>
      <c r="E767" s="33"/>
      <c r="F767" s="81">
        <v>37587</v>
      </c>
      <c r="G767" s="103">
        <v>1.38E-2</v>
      </c>
      <c r="H767" s="103">
        <v>1.4199999999999999E-2</v>
      </c>
      <c r="I767" s="103"/>
      <c r="J767" s="103"/>
      <c r="K767" s="104"/>
      <c r="L767" s="104"/>
      <c r="M767" s="104"/>
      <c r="N767" s="103">
        <v>4.2500000000000003E-2</v>
      </c>
    </row>
    <row r="768" spans="4:14" ht="15.75" customHeight="1" x14ac:dyDescent="0.25">
      <c r="D768" s="33"/>
      <c r="E768" s="33"/>
      <c r="F768" s="81">
        <v>37588</v>
      </c>
      <c r="G768" s="103">
        <v>1.4387499999999999E-2</v>
      </c>
      <c r="H768" s="103">
        <v>1.42563E-2</v>
      </c>
      <c r="I768" s="103"/>
      <c r="J768" s="103"/>
      <c r="K768" s="104"/>
      <c r="L768" s="104"/>
      <c r="M768" s="104"/>
      <c r="N768" s="103" t="s">
        <v>26</v>
      </c>
    </row>
    <row r="769" spans="4:14" ht="15.75" customHeight="1" x14ac:dyDescent="0.25">
      <c r="D769" s="33"/>
      <c r="E769" s="33"/>
      <c r="F769" s="81">
        <v>37589</v>
      </c>
      <c r="G769" s="103">
        <v>1.4387499999999999E-2</v>
      </c>
      <c r="H769" s="103">
        <v>1.4250000000000001E-2</v>
      </c>
      <c r="I769" s="103"/>
      <c r="J769" s="103"/>
      <c r="K769" s="104"/>
      <c r="L769" s="104"/>
      <c r="M769" s="104"/>
      <c r="N769" s="103">
        <v>4.2500000000000003E-2</v>
      </c>
    </row>
    <row r="770" spans="4:14" ht="15.75" customHeight="1" x14ac:dyDescent="0.25">
      <c r="D770" s="33"/>
      <c r="E770" s="33"/>
      <c r="F770" s="81">
        <v>37592</v>
      </c>
      <c r="G770" s="103">
        <v>1.44E-2</v>
      </c>
      <c r="H770" s="103">
        <v>1.4225000000000002E-2</v>
      </c>
      <c r="I770" s="103"/>
      <c r="J770" s="103"/>
      <c r="K770" s="104"/>
      <c r="L770" s="104"/>
      <c r="M770" s="104"/>
      <c r="N770" s="103">
        <v>4.2500000000000003E-2</v>
      </c>
    </row>
    <row r="771" spans="4:14" ht="15.75" customHeight="1" x14ac:dyDescent="0.25">
      <c r="D771" s="33"/>
      <c r="E771" s="33"/>
      <c r="F771" s="81">
        <v>37593</v>
      </c>
      <c r="G771" s="103">
        <v>1.44E-2</v>
      </c>
      <c r="H771" s="103">
        <v>1.4212499999999999E-2</v>
      </c>
      <c r="I771" s="103"/>
      <c r="J771" s="103"/>
      <c r="K771" s="104"/>
      <c r="L771" s="104"/>
      <c r="M771" s="104"/>
      <c r="N771" s="103">
        <v>4.2500000000000003E-2</v>
      </c>
    </row>
    <row r="772" spans="4:14" ht="15.75" customHeight="1" x14ac:dyDescent="0.25">
      <c r="D772" s="33"/>
      <c r="E772" s="33"/>
      <c r="F772" s="81">
        <v>37594</v>
      </c>
      <c r="G772" s="103">
        <v>1.44E-2</v>
      </c>
      <c r="H772" s="103">
        <v>1.4199999999999999E-2</v>
      </c>
      <c r="I772" s="103"/>
      <c r="J772" s="103"/>
      <c r="K772" s="104"/>
      <c r="L772" s="104"/>
      <c r="M772" s="104"/>
      <c r="N772" s="103">
        <v>4.2500000000000003E-2</v>
      </c>
    </row>
    <row r="773" spans="4:14" ht="15.75" customHeight="1" x14ac:dyDescent="0.25">
      <c r="D773" s="33"/>
      <c r="E773" s="33"/>
      <c r="F773" s="81">
        <v>37595</v>
      </c>
      <c r="G773" s="103">
        <v>1.4337500000000001E-2</v>
      </c>
      <c r="H773" s="103">
        <v>1.4199999999999999E-2</v>
      </c>
      <c r="I773" s="103"/>
      <c r="J773" s="103"/>
      <c r="K773" s="104"/>
      <c r="L773" s="104"/>
      <c r="M773" s="104"/>
      <c r="N773" s="103">
        <v>4.2500000000000003E-2</v>
      </c>
    </row>
    <row r="774" spans="4:14" ht="15.75" customHeight="1" x14ac:dyDescent="0.25">
      <c r="D774" s="33"/>
      <c r="E774" s="33"/>
      <c r="F774" s="81">
        <v>37596</v>
      </c>
      <c r="G774" s="103">
        <v>1.4312499999999999E-2</v>
      </c>
      <c r="H774" s="103">
        <v>1.4199999999999999E-2</v>
      </c>
      <c r="I774" s="103"/>
      <c r="J774" s="103"/>
      <c r="K774" s="104"/>
      <c r="L774" s="104"/>
      <c r="M774" s="104"/>
      <c r="N774" s="103">
        <v>4.2500000000000003E-2</v>
      </c>
    </row>
    <row r="775" spans="4:14" ht="15.75" customHeight="1" x14ac:dyDescent="0.25">
      <c r="D775" s="33"/>
      <c r="E775" s="33"/>
      <c r="F775" s="81">
        <v>37599</v>
      </c>
      <c r="G775" s="103">
        <v>1.4225000000000002E-2</v>
      </c>
      <c r="H775" s="103">
        <v>1.4112499999999998E-2</v>
      </c>
      <c r="I775" s="103"/>
      <c r="J775" s="103"/>
      <c r="K775" s="104"/>
      <c r="L775" s="104"/>
      <c r="M775" s="104"/>
      <c r="N775" s="103">
        <v>4.2500000000000003E-2</v>
      </c>
    </row>
    <row r="776" spans="4:14" ht="15.75" customHeight="1" x14ac:dyDescent="0.25">
      <c r="D776" s="33"/>
      <c r="E776" s="33"/>
      <c r="F776" s="81">
        <v>37600</v>
      </c>
      <c r="G776" s="103">
        <v>1.4212499999999999E-2</v>
      </c>
      <c r="H776" s="103">
        <v>1.41E-2</v>
      </c>
      <c r="I776" s="103"/>
      <c r="J776" s="103"/>
      <c r="K776" s="104"/>
      <c r="L776" s="104"/>
      <c r="M776" s="104"/>
      <c r="N776" s="103">
        <v>4.2500000000000003E-2</v>
      </c>
    </row>
    <row r="777" spans="4:14" ht="15.75" customHeight="1" x14ac:dyDescent="0.25">
      <c r="D777" s="33"/>
      <c r="E777" s="33"/>
      <c r="F777" s="81">
        <v>37601</v>
      </c>
      <c r="G777" s="103">
        <v>1.4199999999999999E-2</v>
      </c>
      <c r="H777" s="103">
        <v>1.41E-2</v>
      </c>
      <c r="I777" s="103"/>
      <c r="J777" s="103"/>
      <c r="K777" s="104"/>
      <c r="L777" s="104"/>
      <c r="M777" s="104"/>
      <c r="N777" s="103">
        <v>4.2500000000000003E-2</v>
      </c>
    </row>
    <row r="778" spans="4:14" ht="15.75" customHeight="1" x14ac:dyDescent="0.25">
      <c r="D778" s="33"/>
      <c r="E778" s="33"/>
      <c r="F778" s="81">
        <v>37602</v>
      </c>
      <c r="G778" s="103">
        <v>1.4199999999999999E-2</v>
      </c>
      <c r="H778" s="103">
        <v>1.41E-2</v>
      </c>
      <c r="I778" s="103"/>
      <c r="J778" s="103"/>
      <c r="K778" s="104"/>
      <c r="L778" s="104"/>
      <c r="M778" s="104"/>
      <c r="N778" s="103">
        <v>4.2500000000000003E-2</v>
      </c>
    </row>
    <row r="779" spans="4:14" ht="15.75" customHeight="1" x14ac:dyDescent="0.25">
      <c r="D779" s="33"/>
      <c r="E779" s="33"/>
      <c r="F779" s="81">
        <v>37603</v>
      </c>
      <c r="G779" s="103">
        <v>1.4199999999999999E-2</v>
      </c>
      <c r="H779" s="103">
        <v>1.41E-2</v>
      </c>
      <c r="I779" s="103"/>
      <c r="J779" s="103"/>
      <c r="K779" s="104"/>
      <c r="L779" s="104"/>
      <c r="M779" s="104"/>
      <c r="N779" s="103">
        <v>4.2500000000000003E-2</v>
      </c>
    </row>
    <row r="780" spans="4:14" ht="15.75" customHeight="1" x14ac:dyDescent="0.25">
      <c r="D780" s="33"/>
      <c r="E780" s="33"/>
      <c r="F780" s="81">
        <v>37606</v>
      </c>
      <c r="G780" s="103">
        <v>1.4199999999999999E-2</v>
      </c>
      <c r="H780" s="103">
        <v>1.41E-2</v>
      </c>
      <c r="I780" s="103"/>
      <c r="J780" s="103"/>
      <c r="K780" s="104"/>
      <c r="L780" s="104"/>
      <c r="M780" s="104"/>
      <c r="N780" s="103">
        <v>4.2500000000000003E-2</v>
      </c>
    </row>
    <row r="781" spans="4:14" ht="15.75" customHeight="1" x14ac:dyDescent="0.25">
      <c r="D781" s="33"/>
      <c r="E781" s="33"/>
      <c r="F781" s="81">
        <v>37607</v>
      </c>
      <c r="G781" s="103">
        <v>1.4199999999999999E-2</v>
      </c>
      <c r="H781" s="103">
        <v>1.41E-2</v>
      </c>
      <c r="I781" s="103"/>
      <c r="J781" s="103"/>
      <c r="K781" s="104"/>
      <c r="L781" s="104"/>
      <c r="M781" s="104"/>
      <c r="N781" s="103">
        <v>4.2500000000000003E-2</v>
      </c>
    </row>
    <row r="782" spans="4:14" ht="15.75" customHeight="1" x14ac:dyDescent="0.25">
      <c r="D782" s="33"/>
      <c r="E782" s="33"/>
      <c r="F782" s="81">
        <v>37608</v>
      </c>
      <c r="G782" s="103">
        <v>1.4199999999999999E-2</v>
      </c>
      <c r="H782" s="103">
        <v>1.41E-2</v>
      </c>
      <c r="I782" s="103"/>
      <c r="J782" s="103"/>
      <c r="K782" s="104"/>
      <c r="L782" s="104"/>
      <c r="M782" s="104"/>
      <c r="N782" s="103">
        <v>4.2500000000000003E-2</v>
      </c>
    </row>
    <row r="783" spans="4:14" ht="15.75" customHeight="1" x14ac:dyDescent="0.25">
      <c r="D783" s="33"/>
      <c r="E783" s="33"/>
      <c r="F783" s="81">
        <v>37609</v>
      </c>
      <c r="G783" s="103">
        <v>1.4187499999999999E-2</v>
      </c>
      <c r="H783" s="103">
        <v>1.3999999999999999E-2</v>
      </c>
      <c r="I783" s="103"/>
      <c r="J783" s="103"/>
      <c r="K783" s="104"/>
      <c r="L783" s="104"/>
      <c r="M783" s="104"/>
      <c r="N783" s="103">
        <v>4.2500000000000003E-2</v>
      </c>
    </row>
    <row r="784" spans="4:14" ht="15.75" customHeight="1" x14ac:dyDescent="0.25">
      <c r="D784" s="33"/>
      <c r="E784" s="33"/>
      <c r="F784" s="81">
        <v>37610</v>
      </c>
      <c r="G784" s="103">
        <v>1.4193800000000001E-2</v>
      </c>
      <c r="H784" s="103">
        <v>1.3999999999999999E-2</v>
      </c>
      <c r="I784" s="103"/>
      <c r="J784" s="103"/>
      <c r="K784" s="104"/>
      <c r="L784" s="104"/>
      <c r="M784" s="104"/>
      <c r="N784" s="103">
        <v>4.2500000000000003E-2</v>
      </c>
    </row>
    <row r="785" spans="4:14" ht="15.75" customHeight="1" x14ac:dyDescent="0.25">
      <c r="D785" s="33"/>
      <c r="E785" s="33"/>
      <c r="F785" s="81">
        <v>37613</v>
      </c>
      <c r="G785" s="103">
        <v>1.4199999999999999E-2</v>
      </c>
      <c r="H785" s="103">
        <v>1.3999999999999999E-2</v>
      </c>
      <c r="I785" s="103"/>
      <c r="J785" s="103"/>
      <c r="K785" s="104"/>
      <c r="L785" s="104"/>
      <c r="M785" s="104"/>
      <c r="N785" s="103">
        <v>4.2500000000000003E-2</v>
      </c>
    </row>
    <row r="786" spans="4:14" ht="15.75" customHeight="1" x14ac:dyDescent="0.25">
      <c r="D786" s="33"/>
      <c r="E786" s="33"/>
      <c r="F786" s="81">
        <v>37614</v>
      </c>
      <c r="G786" s="103">
        <v>1.4199999999999999E-2</v>
      </c>
      <c r="H786" s="103">
        <v>1.3999999999999999E-2</v>
      </c>
      <c r="I786" s="103"/>
      <c r="J786" s="103"/>
      <c r="K786" s="104"/>
      <c r="L786" s="104"/>
      <c r="M786" s="104"/>
      <c r="N786" s="103">
        <v>4.2500000000000003E-2</v>
      </c>
    </row>
    <row r="787" spans="4:14" ht="15.75" customHeight="1" x14ac:dyDescent="0.25">
      <c r="D787" s="33"/>
      <c r="E787" s="33"/>
      <c r="F787" s="81">
        <v>37615</v>
      </c>
      <c r="G787" s="103" t="s">
        <v>26</v>
      </c>
      <c r="H787" s="103" t="s">
        <v>26</v>
      </c>
      <c r="I787" s="103"/>
      <c r="J787" s="103"/>
      <c r="K787" s="104"/>
      <c r="L787" s="104"/>
      <c r="M787" s="104"/>
      <c r="N787" s="103" t="s">
        <v>26</v>
      </c>
    </row>
    <row r="788" spans="4:14" ht="15.75" customHeight="1" x14ac:dyDescent="0.25">
      <c r="D788" s="33"/>
      <c r="E788" s="33"/>
      <c r="F788" s="81">
        <v>37616</v>
      </c>
      <c r="G788" s="103" t="s">
        <v>26</v>
      </c>
      <c r="H788" s="103" t="s">
        <v>26</v>
      </c>
      <c r="I788" s="103"/>
      <c r="J788" s="103"/>
      <c r="K788" s="104"/>
      <c r="L788" s="104"/>
      <c r="M788" s="104"/>
      <c r="N788" s="103">
        <v>4.2500000000000003E-2</v>
      </c>
    </row>
    <row r="789" spans="4:14" ht="15.75" customHeight="1" x14ac:dyDescent="0.25">
      <c r="D789" s="33"/>
      <c r="E789" s="33"/>
      <c r="F789" s="81">
        <v>37617</v>
      </c>
      <c r="G789" s="103">
        <v>1.4175E-2</v>
      </c>
      <c r="H789" s="103">
        <v>1.3999999999999999E-2</v>
      </c>
      <c r="I789" s="103"/>
      <c r="J789" s="103"/>
      <c r="K789" s="104"/>
      <c r="L789" s="104"/>
      <c r="M789" s="104"/>
      <c r="N789" s="103">
        <v>4.2500000000000003E-2</v>
      </c>
    </row>
    <row r="790" spans="4:14" ht="15.75" customHeight="1" x14ac:dyDescent="0.25">
      <c r="D790" s="33"/>
      <c r="E790" s="33"/>
      <c r="F790" s="81">
        <v>37620</v>
      </c>
      <c r="G790" s="103">
        <v>1.38E-2</v>
      </c>
      <c r="H790" s="103">
        <v>1.38E-2</v>
      </c>
      <c r="I790" s="103"/>
      <c r="J790" s="103"/>
      <c r="K790" s="104"/>
      <c r="L790" s="104"/>
      <c r="M790" s="104"/>
      <c r="N790" s="103">
        <v>4.2500000000000003E-2</v>
      </c>
    </row>
    <row r="791" spans="4:14" ht="15.75" customHeight="1" x14ac:dyDescent="0.25">
      <c r="D791" s="33"/>
      <c r="E791" s="33"/>
      <c r="F791" s="81">
        <v>37621</v>
      </c>
      <c r="G791" s="103">
        <v>1.38E-2</v>
      </c>
      <c r="H791" s="103">
        <v>1.38E-2</v>
      </c>
      <c r="I791" s="103"/>
      <c r="J791" s="103"/>
      <c r="K791" s="104"/>
      <c r="L791" s="104"/>
      <c r="M791" s="104"/>
      <c r="N791" s="103">
        <v>4.2500000000000003E-2</v>
      </c>
    </row>
    <row r="792" spans="4:14" ht="15.75" customHeight="1" x14ac:dyDescent="0.25">
      <c r="D792" s="33"/>
      <c r="E792" s="33"/>
      <c r="F792" s="81">
        <v>37622</v>
      </c>
      <c r="G792" s="103" t="s">
        <v>26</v>
      </c>
      <c r="H792" s="103" t="s">
        <v>26</v>
      </c>
      <c r="I792" s="103"/>
      <c r="J792" s="103"/>
      <c r="K792" s="104"/>
      <c r="L792" s="104"/>
      <c r="M792" s="104"/>
      <c r="N792" s="103" t="s">
        <v>26</v>
      </c>
    </row>
    <row r="793" spans="4:14" ht="15.75" customHeight="1" x14ac:dyDescent="0.25">
      <c r="D793" s="33"/>
      <c r="E793" s="33"/>
      <c r="F793" s="81">
        <v>37623</v>
      </c>
      <c r="G793" s="103">
        <v>1.38E-2</v>
      </c>
      <c r="H793" s="103">
        <v>1.38E-2</v>
      </c>
      <c r="I793" s="103"/>
      <c r="J793" s="103"/>
      <c r="K793" s="104"/>
      <c r="L793" s="104"/>
      <c r="M793" s="104"/>
      <c r="N793" s="103">
        <v>4.2500000000000003E-2</v>
      </c>
    </row>
    <row r="794" spans="4:14" ht="15.75" customHeight="1" x14ac:dyDescent="0.25">
      <c r="D794" s="33"/>
      <c r="E794" s="33"/>
      <c r="F794" s="81">
        <v>37624</v>
      </c>
      <c r="G794" s="103">
        <v>1.38E-2</v>
      </c>
      <c r="H794" s="103">
        <v>1.3899999999999999E-2</v>
      </c>
      <c r="I794" s="103"/>
      <c r="J794" s="103"/>
      <c r="K794" s="104"/>
      <c r="L794" s="104"/>
      <c r="M794" s="104"/>
      <c r="N794" s="103">
        <v>4.2500000000000003E-2</v>
      </c>
    </row>
    <row r="795" spans="4:14" ht="15.75" customHeight="1" x14ac:dyDescent="0.25">
      <c r="D795" s="33"/>
      <c r="E795" s="33"/>
      <c r="F795" s="81">
        <v>37627</v>
      </c>
      <c r="G795" s="103">
        <v>1.38E-2</v>
      </c>
      <c r="H795" s="103">
        <v>1.3887499999999999E-2</v>
      </c>
      <c r="I795" s="103"/>
      <c r="J795" s="103"/>
      <c r="K795" s="104"/>
      <c r="L795" s="104"/>
      <c r="M795" s="104"/>
      <c r="N795" s="103">
        <v>4.2500000000000003E-2</v>
      </c>
    </row>
    <row r="796" spans="4:14" ht="15.75" customHeight="1" x14ac:dyDescent="0.25">
      <c r="D796" s="33"/>
      <c r="E796" s="33"/>
      <c r="F796" s="81">
        <v>37628</v>
      </c>
      <c r="G796" s="103">
        <v>1.3787499999999999E-2</v>
      </c>
      <c r="H796" s="103">
        <v>1.3875E-2</v>
      </c>
      <c r="I796" s="103"/>
      <c r="J796" s="103"/>
      <c r="K796" s="104"/>
      <c r="L796" s="104"/>
      <c r="M796" s="104"/>
      <c r="N796" s="103">
        <v>4.2500000000000003E-2</v>
      </c>
    </row>
    <row r="797" spans="4:14" ht="15.75" customHeight="1" x14ac:dyDescent="0.25">
      <c r="D797" s="33"/>
      <c r="E797" s="33"/>
      <c r="F797" s="81">
        <v>37629</v>
      </c>
      <c r="G797" s="103">
        <v>1.3787499999999999E-2</v>
      </c>
      <c r="H797" s="103">
        <v>1.38E-2</v>
      </c>
      <c r="I797" s="103"/>
      <c r="J797" s="103"/>
      <c r="K797" s="104"/>
      <c r="L797" s="104"/>
      <c r="M797" s="104"/>
      <c r="N797" s="103">
        <v>4.2500000000000003E-2</v>
      </c>
    </row>
    <row r="798" spans="4:14" ht="15.75" customHeight="1" x14ac:dyDescent="0.25">
      <c r="D798" s="33"/>
      <c r="E798" s="33"/>
      <c r="F798" s="81">
        <v>37630</v>
      </c>
      <c r="G798" s="103">
        <v>1.375E-2</v>
      </c>
      <c r="H798" s="103">
        <v>1.38E-2</v>
      </c>
      <c r="I798" s="103"/>
      <c r="J798" s="103"/>
      <c r="K798" s="104"/>
      <c r="L798" s="104"/>
      <c r="M798" s="104"/>
      <c r="N798" s="103">
        <v>4.2500000000000003E-2</v>
      </c>
    </row>
    <row r="799" spans="4:14" ht="15.75" customHeight="1" x14ac:dyDescent="0.25">
      <c r="D799" s="33"/>
      <c r="E799" s="33"/>
      <c r="F799" s="81">
        <v>37631</v>
      </c>
      <c r="G799" s="103">
        <v>1.3725000000000001E-2</v>
      </c>
      <c r="H799" s="103">
        <v>1.38E-2</v>
      </c>
      <c r="I799" s="103"/>
      <c r="J799" s="103"/>
      <c r="K799" s="104"/>
      <c r="L799" s="104"/>
      <c r="M799" s="104"/>
      <c r="N799" s="103">
        <v>4.2500000000000003E-2</v>
      </c>
    </row>
    <row r="800" spans="4:14" ht="15.75" customHeight="1" x14ac:dyDescent="0.25">
      <c r="D800" s="33"/>
      <c r="E800" s="33"/>
      <c r="F800" s="81">
        <v>37634</v>
      </c>
      <c r="G800" s="103">
        <v>1.37E-2</v>
      </c>
      <c r="H800" s="103">
        <v>1.3756299999999999E-2</v>
      </c>
      <c r="I800" s="103"/>
      <c r="J800" s="103"/>
      <c r="K800" s="104"/>
      <c r="L800" s="104"/>
      <c r="M800" s="104"/>
      <c r="N800" s="103">
        <v>4.2500000000000003E-2</v>
      </c>
    </row>
    <row r="801" spans="4:14" ht="15.75" customHeight="1" x14ac:dyDescent="0.25">
      <c r="D801" s="33"/>
      <c r="E801" s="33"/>
      <c r="F801" s="81">
        <v>37635</v>
      </c>
      <c r="G801" s="103">
        <v>1.3687499999999998E-2</v>
      </c>
      <c r="H801" s="103">
        <v>1.37313E-2</v>
      </c>
      <c r="I801" s="103"/>
      <c r="J801" s="103"/>
      <c r="K801" s="104"/>
      <c r="L801" s="104"/>
      <c r="M801" s="104"/>
      <c r="N801" s="103">
        <v>4.2500000000000003E-2</v>
      </c>
    </row>
    <row r="802" spans="4:14" ht="15.75" customHeight="1" x14ac:dyDescent="0.25">
      <c r="D802" s="33"/>
      <c r="E802" s="33"/>
      <c r="F802" s="81">
        <v>37636</v>
      </c>
      <c r="G802" s="103">
        <v>1.3662499999999999E-2</v>
      </c>
      <c r="H802" s="103">
        <v>1.37E-2</v>
      </c>
      <c r="I802" s="103"/>
      <c r="J802" s="103"/>
      <c r="K802" s="104"/>
      <c r="L802" s="104"/>
      <c r="M802" s="104"/>
      <c r="N802" s="103">
        <v>4.2500000000000003E-2</v>
      </c>
    </row>
    <row r="803" spans="4:14" ht="15.75" customHeight="1" x14ac:dyDescent="0.25">
      <c r="D803" s="33"/>
      <c r="E803" s="33"/>
      <c r="F803" s="81">
        <v>37637</v>
      </c>
      <c r="G803" s="103">
        <v>1.3612500000000001E-2</v>
      </c>
      <c r="H803" s="103">
        <v>1.37E-2</v>
      </c>
      <c r="I803" s="103"/>
      <c r="J803" s="103"/>
      <c r="K803" s="104"/>
      <c r="L803" s="104"/>
      <c r="M803" s="104"/>
      <c r="N803" s="103">
        <v>4.2500000000000003E-2</v>
      </c>
    </row>
    <row r="804" spans="4:14" ht="15.75" customHeight="1" x14ac:dyDescent="0.25">
      <c r="D804" s="33"/>
      <c r="E804" s="33"/>
      <c r="F804" s="81">
        <v>37638</v>
      </c>
      <c r="G804" s="103">
        <v>1.3600000000000001E-2</v>
      </c>
      <c r="H804" s="103">
        <v>1.3687499999999998E-2</v>
      </c>
      <c r="I804" s="103"/>
      <c r="J804" s="103"/>
      <c r="K804" s="104"/>
      <c r="L804" s="104"/>
      <c r="M804" s="104"/>
      <c r="N804" s="103">
        <v>4.2500000000000003E-2</v>
      </c>
    </row>
    <row r="805" spans="4:14" ht="15.75" customHeight="1" x14ac:dyDescent="0.25">
      <c r="D805" s="33"/>
      <c r="E805" s="33"/>
      <c r="F805" s="81">
        <v>37641</v>
      </c>
      <c r="G805" s="103">
        <v>1.3600000000000001E-2</v>
      </c>
      <c r="H805" s="103">
        <v>1.36375E-2</v>
      </c>
      <c r="I805" s="103"/>
      <c r="J805" s="103"/>
      <c r="K805" s="104"/>
      <c r="L805" s="104"/>
      <c r="M805" s="104"/>
      <c r="N805" s="103" t="s">
        <v>26</v>
      </c>
    </row>
    <row r="806" spans="4:14" ht="15.75" customHeight="1" x14ac:dyDescent="0.25">
      <c r="D806" s="33"/>
      <c r="E806" s="33"/>
      <c r="F806" s="81">
        <v>37642</v>
      </c>
      <c r="G806" s="103">
        <v>1.3600000000000001E-2</v>
      </c>
      <c r="H806" s="103">
        <v>1.3625E-2</v>
      </c>
      <c r="I806" s="103"/>
      <c r="J806" s="103"/>
      <c r="K806" s="104"/>
      <c r="L806" s="104"/>
      <c r="M806" s="104"/>
      <c r="N806" s="103">
        <v>4.2500000000000003E-2</v>
      </c>
    </row>
    <row r="807" spans="4:14" ht="15.75" customHeight="1" x14ac:dyDescent="0.25">
      <c r="D807" s="33"/>
      <c r="E807" s="33"/>
      <c r="F807" s="81">
        <v>37643</v>
      </c>
      <c r="G807" s="103">
        <v>1.3600000000000001E-2</v>
      </c>
      <c r="H807" s="103">
        <v>1.3600000000000001E-2</v>
      </c>
      <c r="I807" s="103"/>
      <c r="J807" s="103"/>
      <c r="K807" s="104"/>
      <c r="L807" s="104"/>
      <c r="M807" s="104"/>
      <c r="N807" s="103">
        <v>4.2500000000000003E-2</v>
      </c>
    </row>
    <row r="808" spans="4:14" ht="15.75" customHeight="1" x14ac:dyDescent="0.25">
      <c r="D808" s="33"/>
      <c r="E808" s="33"/>
      <c r="F808" s="81">
        <v>37644</v>
      </c>
      <c r="G808" s="103">
        <v>1.3525000000000001E-2</v>
      </c>
      <c r="H808" s="103">
        <v>1.3525000000000001E-2</v>
      </c>
      <c r="I808" s="103"/>
      <c r="J808" s="103"/>
      <c r="K808" s="104"/>
      <c r="L808" s="104"/>
      <c r="M808" s="104"/>
      <c r="N808" s="103">
        <v>4.2500000000000003E-2</v>
      </c>
    </row>
    <row r="809" spans="4:14" ht="15.75" customHeight="1" x14ac:dyDescent="0.25">
      <c r="D809" s="33"/>
      <c r="E809" s="33"/>
      <c r="F809" s="81">
        <v>37645</v>
      </c>
      <c r="G809" s="103">
        <v>1.3487499999999999E-2</v>
      </c>
      <c r="H809" s="103">
        <v>1.34938E-2</v>
      </c>
      <c r="I809" s="103"/>
      <c r="J809" s="103"/>
      <c r="K809" s="104"/>
      <c r="L809" s="104"/>
      <c r="M809" s="104"/>
      <c r="N809" s="103">
        <v>4.2500000000000003E-2</v>
      </c>
    </row>
    <row r="810" spans="4:14" ht="15.75" customHeight="1" x14ac:dyDescent="0.25">
      <c r="D810" s="33"/>
      <c r="E810" s="33"/>
      <c r="F810" s="81">
        <v>37648</v>
      </c>
      <c r="G810" s="103">
        <v>1.3412500000000001E-2</v>
      </c>
      <c r="H810" s="103">
        <v>1.3412500000000001E-2</v>
      </c>
      <c r="I810" s="103"/>
      <c r="J810" s="103"/>
      <c r="K810" s="104"/>
      <c r="L810" s="104"/>
      <c r="M810" s="104"/>
      <c r="N810" s="103">
        <v>4.2500000000000003E-2</v>
      </c>
    </row>
    <row r="811" spans="4:14" ht="15.75" customHeight="1" x14ac:dyDescent="0.25">
      <c r="D811" s="33"/>
      <c r="E811" s="33"/>
      <c r="F811" s="81">
        <v>37649</v>
      </c>
      <c r="G811" s="103">
        <v>1.34E-2</v>
      </c>
      <c r="H811" s="103">
        <v>1.34E-2</v>
      </c>
      <c r="I811" s="103"/>
      <c r="J811" s="103"/>
      <c r="K811" s="104"/>
      <c r="L811" s="104"/>
      <c r="M811" s="104"/>
      <c r="N811" s="103">
        <v>4.2500000000000003E-2</v>
      </c>
    </row>
    <row r="812" spans="4:14" ht="15.75" customHeight="1" x14ac:dyDescent="0.25">
      <c r="D812" s="33"/>
      <c r="E812" s="33"/>
      <c r="F812" s="81">
        <v>37650</v>
      </c>
      <c r="G812" s="103">
        <v>1.34E-2</v>
      </c>
      <c r="H812" s="103">
        <v>1.34E-2</v>
      </c>
      <c r="I812" s="103"/>
      <c r="J812" s="103"/>
      <c r="K812" s="104"/>
      <c r="L812" s="104"/>
      <c r="M812" s="104"/>
      <c r="N812" s="103">
        <v>4.2500000000000003E-2</v>
      </c>
    </row>
    <row r="813" spans="4:14" ht="15.75" customHeight="1" x14ac:dyDescent="0.25">
      <c r="D813" s="33"/>
      <c r="E813" s="33"/>
      <c r="F813" s="81">
        <v>37651</v>
      </c>
      <c r="G813" s="103">
        <v>1.34E-2</v>
      </c>
      <c r="H813" s="103">
        <v>1.3500000000000002E-2</v>
      </c>
      <c r="I813" s="103"/>
      <c r="J813" s="103"/>
      <c r="K813" s="104"/>
      <c r="L813" s="104"/>
      <c r="M813" s="104"/>
      <c r="N813" s="103">
        <v>4.2500000000000003E-2</v>
      </c>
    </row>
    <row r="814" spans="4:14" ht="15.75" customHeight="1" x14ac:dyDescent="0.25">
      <c r="D814" s="33"/>
      <c r="E814" s="33"/>
      <c r="F814" s="81">
        <v>37652</v>
      </c>
      <c r="G814" s="103">
        <v>1.34E-2</v>
      </c>
      <c r="H814" s="103">
        <v>1.3500000000000002E-2</v>
      </c>
      <c r="I814" s="103"/>
      <c r="J814" s="103"/>
      <c r="K814" s="104"/>
      <c r="L814" s="104"/>
      <c r="M814" s="104"/>
      <c r="N814" s="103">
        <v>4.2500000000000003E-2</v>
      </c>
    </row>
    <row r="815" spans="4:14" ht="15.75" customHeight="1" x14ac:dyDescent="0.25">
      <c r="D815" s="33"/>
      <c r="E815" s="33"/>
      <c r="F815" s="81">
        <v>37655</v>
      </c>
      <c r="G815" s="103">
        <v>1.34E-2</v>
      </c>
      <c r="H815" s="103">
        <v>1.3500000000000002E-2</v>
      </c>
      <c r="I815" s="103"/>
      <c r="J815" s="103"/>
      <c r="K815" s="104"/>
      <c r="L815" s="104"/>
      <c r="M815" s="104"/>
      <c r="N815" s="103">
        <v>4.2500000000000003E-2</v>
      </c>
    </row>
    <row r="816" spans="4:14" ht="15.75" customHeight="1" x14ac:dyDescent="0.25">
      <c r="D816" s="33"/>
      <c r="E816" s="33"/>
      <c r="F816" s="81">
        <v>37656</v>
      </c>
      <c r="G816" s="103">
        <v>1.34E-2</v>
      </c>
      <c r="H816" s="103">
        <v>1.3500000000000002E-2</v>
      </c>
      <c r="I816" s="103"/>
      <c r="J816" s="103"/>
      <c r="K816" s="104"/>
      <c r="L816" s="104"/>
      <c r="M816" s="104"/>
      <c r="N816" s="103">
        <v>4.2500000000000003E-2</v>
      </c>
    </row>
    <row r="817" spans="4:14" ht="15.75" customHeight="1" x14ac:dyDescent="0.25">
      <c r="D817" s="33"/>
      <c r="E817" s="33"/>
      <c r="F817" s="81">
        <v>37657</v>
      </c>
      <c r="G817" s="103">
        <v>1.34E-2</v>
      </c>
      <c r="H817" s="103">
        <v>1.3487499999999999E-2</v>
      </c>
      <c r="I817" s="103"/>
      <c r="J817" s="103"/>
      <c r="K817" s="104"/>
      <c r="L817" s="104"/>
      <c r="M817" s="104"/>
      <c r="N817" s="103">
        <v>4.2500000000000003E-2</v>
      </c>
    </row>
    <row r="818" spans="4:14" ht="15.75" customHeight="1" x14ac:dyDescent="0.25">
      <c r="D818" s="33"/>
      <c r="E818" s="33"/>
      <c r="F818" s="81">
        <v>37658</v>
      </c>
      <c r="G818" s="103">
        <v>1.34E-2</v>
      </c>
      <c r="H818" s="103">
        <v>1.3500000000000002E-2</v>
      </c>
      <c r="I818" s="103"/>
      <c r="J818" s="103"/>
      <c r="K818" s="104"/>
      <c r="L818" s="104"/>
      <c r="M818" s="104"/>
      <c r="N818" s="103">
        <v>4.2500000000000003E-2</v>
      </c>
    </row>
    <row r="819" spans="4:14" ht="15.75" customHeight="1" x14ac:dyDescent="0.25">
      <c r="D819" s="33"/>
      <c r="E819" s="33"/>
      <c r="F819" s="81">
        <v>37659</v>
      </c>
      <c r="G819" s="103">
        <v>1.34E-2</v>
      </c>
      <c r="H819" s="103">
        <v>1.3500000000000002E-2</v>
      </c>
      <c r="I819" s="103"/>
      <c r="J819" s="103"/>
      <c r="K819" s="104"/>
      <c r="L819" s="104"/>
      <c r="M819" s="104"/>
      <c r="N819" s="103">
        <v>4.2500000000000003E-2</v>
      </c>
    </row>
    <row r="820" spans="4:14" ht="15.75" customHeight="1" x14ac:dyDescent="0.25">
      <c r="D820" s="33"/>
      <c r="E820" s="33"/>
      <c r="F820" s="81">
        <v>37662</v>
      </c>
      <c r="G820" s="103">
        <v>1.34E-2</v>
      </c>
      <c r="H820" s="103">
        <v>1.34938E-2</v>
      </c>
      <c r="I820" s="103"/>
      <c r="J820" s="103"/>
      <c r="K820" s="104"/>
      <c r="L820" s="104"/>
      <c r="M820" s="104"/>
      <c r="N820" s="103">
        <v>4.2500000000000003E-2</v>
      </c>
    </row>
    <row r="821" spans="4:14" ht="15.75" customHeight="1" x14ac:dyDescent="0.25">
      <c r="D821" s="33"/>
      <c r="E821" s="33"/>
      <c r="F821" s="81">
        <v>37663</v>
      </c>
      <c r="G821" s="103">
        <v>1.34E-2</v>
      </c>
      <c r="H821" s="103">
        <v>1.3500000000000002E-2</v>
      </c>
      <c r="I821" s="103"/>
      <c r="J821" s="103"/>
      <c r="K821" s="104"/>
      <c r="L821" s="104"/>
      <c r="M821" s="104"/>
      <c r="N821" s="103">
        <v>4.2500000000000003E-2</v>
      </c>
    </row>
    <row r="822" spans="4:14" ht="15.75" customHeight="1" x14ac:dyDescent="0.25">
      <c r="D822" s="33"/>
      <c r="E822" s="33"/>
      <c r="F822" s="81">
        <v>37664</v>
      </c>
      <c r="G822" s="103">
        <v>1.34E-2</v>
      </c>
      <c r="H822" s="103">
        <v>1.34E-2</v>
      </c>
      <c r="I822" s="103"/>
      <c r="J822" s="103"/>
      <c r="K822" s="104"/>
      <c r="L822" s="104"/>
      <c r="M822" s="104"/>
      <c r="N822" s="103">
        <v>4.2500000000000003E-2</v>
      </c>
    </row>
    <row r="823" spans="4:14" ht="15.75" customHeight="1" x14ac:dyDescent="0.25">
      <c r="D823" s="33"/>
      <c r="E823" s="33"/>
      <c r="F823" s="81">
        <v>37665</v>
      </c>
      <c r="G823" s="103">
        <v>1.34E-2</v>
      </c>
      <c r="H823" s="103">
        <v>1.34E-2</v>
      </c>
      <c r="I823" s="103"/>
      <c r="J823" s="103"/>
      <c r="K823" s="104"/>
      <c r="L823" s="104"/>
      <c r="M823" s="104"/>
      <c r="N823" s="103">
        <v>4.2500000000000003E-2</v>
      </c>
    </row>
    <row r="824" spans="4:14" ht="15.75" customHeight="1" x14ac:dyDescent="0.25">
      <c r="D824" s="33"/>
      <c r="E824" s="33"/>
      <c r="F824" s="81">
        <v>37666</v>
      </c>
      <c r="G824" s="103">
        <v>1.3387500000000002E-2</v>
      </c>
      <c r="H824" s="103">
        <v>1.34E-2</v>
      </c>
      <c r="I824" s="103"/>
      <c r="J824" s="103"/>
      <c r="K824" s="104"/>
      <c r="L824" s="104"/>
      <c r="M824" s="104"/>
      <c r="N824" s="103">
        <v>4.2500000000000003E-2</v>
      </c>
    </row>
    <row r="825" spans="4:14" ht="15.75" customHeight="1" x14ac:dyDescent="0.25">
      <c r="D825" s="33"/>
      <c r="E825" s="33"/>
      <c r="F825" s="81">
        <v>37669</v>
      </c>
      <c r="G825" s="103">
        <v>1.34E-2</v>
      </c>
      <c r="H825" s="103">
        <v>1.34E-2</v>
      </c>
      <c r="I825" s="103"/>
      <c r="J825" s="103"/>
      <c r="K825" s="104"/>
      <c r="L825" s="104"/>
      <c r="M825" s="104"/>
      <c r="N825" s="103" t="s">
        <v>26</v>
      </c>
    </row>
    <row r="826" spans="4:14" ht="15.75" customHeight="1" x14ac:dyDescent="0.25">
      <c r="D826" s="33"/>
      <c r="E826" s="33"/>
      <c r="F826" s="81">
        <v>37670</v>
      </c>
      <c r="G826" s="103">
        <v>1.34E-2</v>
      </c>
      <c r="H826" s="103">
        <v>1.34E-2</v>
      </c>
      <c r="I826" s="103"/>
      <c r="J826" s="103"/>
      <c r="K826" s="104"/>
      <c r="L826" s="104"/>
      <c r="M826" s="104"/>
      <c r="N826" s="103">
        <v>4.2500000000000003E-2</v>
      </c>
    </row>
    <row r="827" spans="4:14" ht="15.75" customHeight="1" x14ac:dyDescent="0.25">
      <c r="D827" s="33"/>
      <c r="E827" s="33"/>
      <c r="F827" s="81">
        <v>37671</v>
      </c>
      <c r="G827" s="103">
        <v>1.34E-2</v>
      </c>
      <c r="H827" s="103">
        <v>1.34E-2</v>
      </c>
      <c r="I827" s="103"/>
      <c r="J827" s="103"/>
      <c r="K827" s="104"/>
      <c r="L827" s="104"/>
      <c r="M827" s="104"/>
      <c r="N827" s="103">
        <v>4.2500000000000003E-2</v>
      </c>
    </row>
    <row r="828" spans="4:14" ht="15.75" customHeight="1" x14ac:dyDescent="0.25">
      <c r="D828" s="33"/>
      <c r="E828" s="33"/>
      <c r="F828" s="81">
        <v>37672</v>
      </c>
      <c r="G828" s="103">
        <v>1.3375E-2</v>
      </c>
      <c r="H828" s="103">
        <v>1.34E-2</v>
      </c>
      <c r="I828" s="103"/>
      <c r="J828" s="103"/>
      <c r="K828" s="104"/>
      <c r="L828" s="104"/>
      <c r="M828" s="104"/>
      <c r="N828" s="103">
        <v>4.2500000000000003E-2</v>
      </c>
    </row>
    <row r="829" spans="4:14" ht="15.75" customHeight="1" x14ac:dyDescent="0.25">
      <c r="D829" s="33"/>
      <c r="E829" s="33"/>
      <c r="F829" s="81">
        <v>37673</v>
      </c>
      <c r="G829" s="103">
        <v>1.3362499999999999E-2</v>
      </c>
      <c r="H829" s="103">
        <v>1.34E-2</v>
      </c>
      <c r="I829" s="103"/>
      <c r="J829" s="103"/>
      <c r="K829" s="104"/>
      <c r="L829" s="104"/>
      <c r="M829" s="104"/>
      <c r="N829" s="103">
        <v>4.2500000000000003E-2</v>
      </c>
    </row>
    <row r="830" spans="4:14" ht="15.75" customHeight="1" x14ac:dyDescent="0.25">
      <c r="D830" s="33"/>
      <c r="E830" s="33"/>
      <c r="F830" s="81">
        <v>37676</v>
      </c>
      <c r="G830" s="103">
        <v>1.3362499999999999E-2</v>
      </c>
      <c r="H830" s="103">
        <v>1.34E-2</v>
      </c>
      <c r="I830" s="103"/>
      <c r="J830" s="103"/>
      <c r="K830" s="104"/>
      <c r="L830" s="104"/>
      <c r="M830" s="104"/>
      <c r="N830" s="103">
        <v>4.2500000000000003E-2</v>
      </c>
    </row>
    <row r="831" spans="4:14" ht="15.75" customHeight="1" x14ac:dyDescent="0.25">
      <c r="D831" s="33"/>
      <c r="E831" s="33"/>
      <c r="F831" s="81">
        <v>37677</v>
      </c>
      <c r="G831" s="103">
        <v>1.3375E-2</v>
      </c>
      <c r="H831" s="103">
        <v>1.34E-2</v>
      </c>
      <c r="I831" s="103"/>
      <c r="J831" s="103"/>
      <c r="K831" s="104"/>
      <c r="L831" s="104"/>
      <c r="M831" s="104"/>
      <c r="N831" s="103">
        <v>4.2500000000000003E-2</v>
      </c>
    </row>
    <row r="832" spans="4:14" ht="15.75" customHeight="1" x14ac:dyDescent="0.25">
      <c r="D832" s="33"/>
      <c r="E832" s="33"/>
      <c r="F832" s="81">
        <v>37678</v>
      </c>
      <c r="G832" s="103">
        <v>1.3375E-2</v>
      </c>
      <c r="H832" s="103">
        <v>1.34E-2</v>
      </c>
      <c r="I832" s="103"/>
      <c r="J832" s="103"/>
      <c r="K832" s="104"/>
      <c r="L832" s="104"/>
      <c r="M832" s="104"/>
      <c r="N832" s="103">
        <v>4.2500000000000003E-2</v>
      </c>
    </row>
    <row r="833" spans="4:14" ht="15.75" customHeight="1" x14ac:dyDescent="0.25">
      <c r="D833" s="33"/>
      <c r="E833" s="33"/>
      <c r="F833" s="81">
        <v>37679</v>
      </c>
      <c r="G833" s="103">
        <v>1.3375E-2</v>
      </c>
      <c r="H833" s="103">
        <v>1.3387500000000002E-2</v>
      </c>
      <c r="I833" s="103"/>
      <c r="J833" s="103"/>
      <c r="K833" s="104"/>
      <c r="L833" s="104"/>
      <c r="M833" s="104"/>
      <c r="N833" s="103">
        <v>4.2500000000000003E-2</v>
      </c>
    </row>
    <row r="834" spans="4:14" ht="15.75" customHeight="1" x14ac:dyDescent="0.25">
      <c r="D834" s="33"/>
      <c r="E834" s="33"/>
      <c r="F834" s="81">
        <v>37680</v>
      </c>
      <c r="G834" s="103">
        <v>1.3375E-2</v>
      </c>
      <c r="H834" s="103">
        <v>1.34E-2</v>
      </c>
      <c r="I834" s="103"/>
      <c r="J834" s="103"/>
      <c r="K834" s="104"/>
      <c r="L834" s="104"/>
      <c r="M834" s="104"/>
      <c r="N834" s="103">
        <v>4.2500000000000003E-2</v>
      </c>
    </row>
    <row r="835" spans="4:14" ht="15.75" customHeight="1" x14ac:dyDescent="0.25">
      <c r="D835" s="33"/>
      <c r="E835" s="33"/>
      <c r="F835" s="81">
        <v>37683</v>
      </c>
      <c r="G835" s="103">
        <v>1.3375E-2</v>
      </c>
      <c r="H835" s="103">
        <v>1.3387500000000002E-2</v>
      </c>
      <c r="I835" s="103"/>
      <c r="J835" s="103"/>
      <c r="K835" s="104"/>
      <c r="L835" s="104"/>
      <c r="M835" s="104"/>
      <c r="N835" s="103">
        <v>4.2500000000000003E-2</v>
      </c>
    </row>
    <row r="836" spans="4:14" ht="15.75" customHeight="1" x14ac:dyDescent="0.25">
      <c r="D836" s="33"/>
      <c r="E836" s="33"/>
      <c r="F836" s="81">
        <v>37684</v>
      </c>
      <c r="G836" s="103">
        <v>1.3318799999999999E-2</v>
      </c>
      <c r="H836" s="103">
        <v>1.33063E-2</v>
      </c>
      <c r="I836" s="103"/>
      <c r="J836" s="103"/>
      <c r="K836" s="104"/>
      <c r="L836" s="104"/>
      <c r="M836" s="104"/>
      <c r="N836" s="103">
        <v>4.2500000000000003E-2</v>
      </c>
    </row>
    <row r="837" spans="4:14" ht="15.75" customHeight="1" x14ac:dyDescent="0.25">
      <c r="D837" s="33"/>
      <c r="E837" s="33"/>
      <c r="F837" s="81">
        <v>37685</v>
      </c>
      <c r="G837" s="103">
        <v>1.3287500000000001E-2</v>
      </c>
      <c r="H837" s="103">
        <v>1.3225000000000001E-2</v>
      </c>
      <c r="I837" s="103"/>
      <c r="J837" s="103"/>
      <c r="K837" s="104"/>
      <c r="L837" s="104"/>
      <c r="M837" s="104"/>
      <c r="N837" s="103">
        <v>4.2500000000000003E-2</v>
      </c>
    </row>
    <row r="838" spans="4:14" ht="15.75" customHeight="1" x14ac:dyDescent="0.25">
      <c r="D838" s="33"/>
      <c r="E838" s="33"/>
      <c r="F838" s="81">
        <v>37686</v>
      </c>
      <c r="G838" s="103">
        <v>1.325E-2</v>
      </c>
      <c r="H838" s="103">
        <v>1.3174999999999999E-2</v>
      </c>
      <c r="I838" s="103"/>
      <c r="J838" s="103"/>
      <c r="K838" s="104"/>
      <c r="L838" s="104"/>
      <c r="M838" s="104"/>
      <c r="N838" s="103">
        <v>4.2500000000000003E-2</v>
      </c>
    </row>
    <row r="839" spans="4:14" ht="15.75" customHeight="1" x14ac:dyDescent="0.25">
      <c r="D839" s="33"/>
      <c r="E839" s="33"/>
      <c r="F839" s="81">
        <v>37687</v>
      </c>
      <c r="G839" s="103">
        <v>1.3206299999999999E-2</v>
      </c>
      <c r="H839" s="103">
        <v>1.31469E-2</v>
      </c>
      <c r="I839" s="103"/>
      <c r="J839" s="103"/>
      <c r="K839" s="104"/>
      <c r="L839" s="104"/>
      <c r="M839" s="104"/>
      <c r="N839" s="103">
        <v>4.2500000000000003E-2</v>
      </c>
    </row>
    <row r="840" spans="4:14" ht="15.75" customHeight="1" x14ac:dyDescent="0.25">
      <c r="D840" s="33"/>
      <c r="E840" s="33"/>
      <c r="F840" s="81">
        <v>37690</v>
      </c>
      <c r="G840" s="103">
        <v>1.29125E-2</v>
      </c>
      <c r="H840" s="103">
        <v>1.2624999999999999E-2</v>
      </c>
      <c r="I840" s="103"/>
      <c r="J840" s="103"/>
      <c r="K840" s="104"/>
      <c r="L840" s="104"/>
      <c r="M840" s="104"/>
      <c r="N840" s="103">
        <v>4.2500000000000003E-2</v>
      </c>
    </row>
    <row r="841" spans="4:14" ht="15.75" customHeight="1" x14ac:dyDescent="0.25">
      <c r="D841" s="33"/>
      <c r="E841" s="33"/>
      <c r="F841" s="81">
        <v>37691</v>
      </c>
      <c r="G841" s="103">
        <v>1.2699999999999999E-2</v>
      </c>
      <c r="H841" s="103">
        <v>1.2312499999999999E-2</v>
      </c>
      <c r="I841" s="103"/>
      <c r="J841" s="103"/>
      <c r="K841" s="104"/>
      <c r="L841" s="104"/>
      <c r="M841" s="104"/>
      <c r="N841" s="103">
        <v>4.2500000000000003E-2</v>
      </c>
    </row>
    <row r="842" spans="4:14" ht="15.75" customHeight="1" x14ac:dyDescent="0.25">
      <c r="D842" s="33"/>
      <c r="E842" s="33"/>
      <c r="F842" s="81">
        <v>37692</v>
      </c>
      <c r="G842" s="103">
        <v>1.2699999999999999E-2</v>
      </c>
      <c r="H842" s="103">
        <v>1.23E-2</v>
      </c>
      <c r="I842" s="103"/>
      <c r="J842" s="103"/>
      <c r="K842" s="104"/>
      <c r="L842" s="104"/>
      <c r="M842" s="104"/>
      <c r="N842" s="103">
        <v>4.2500000000000003E-2</v>
      </c>
    </row>
    <row r="843" spans="4:14" ht="15.75" customHeight="1" x14ac:dyDescent="0.25">
      <c r="D843" s="33"/>
      <c r="E843" s="33"/>
      <c r="F843" s="81">
        <v>37693</v>
      </c>
      <c r="G843" s="103">
        <v>1.2800000000000001E-2</v>
      </c>
      <c r="H843" s="103">
        <v>1.25875E-2</v>
      </c>
      <c r="I843" s="103"/>
      <c r="J843" s="103"/>
      <c r="K843" s="104"/>
      <c r="L843" s="104"/>
      <c r="M843" s="104"/>
      <c r="N843" s="103">
        <v>4.2500000000000003E-2</v>
      </c>
    </row>
    <row r="844" spans="4:14" ht="15.75" customHeight="1" x14ac:dyDescent="0.25">
      <c r="D844" s="33"/>
      <c r="E844" s="33"/>
      <c r="F844" s="81">
        <v>37694</v>
      </c>
      <c r="G844" s="103">
        <v>1.3000000000000001E-2</v>
      </c>
      <c r="H844" s="103">
        <v>1.27875E-2</v>
      </c>
      <c r="I844" s="103"/>
      <c r="J844" s="103"/>
      <c r="K844" s="104"/>
      <c r="L844" s="104"/>
      <c r="M844" s="104"/>
      <c r="N844" s="103">
        <v>4.2500000000000003E-2</v>
      </c>
    </row>
    <row r="845" spans="4:14" ht="15.75" customHeight="1" x14ac:dyDescent="0.25">
      <c r="D845" s="33"/>
      <c r="E845" s="33"/>
      <c r="F845" s="81">
        <v>37697</v>
      </c>
      <c r="G845" s="103">
        <v>1.2812499999999999E-2</v>
      </c>
      <c r="H845" s="103">
        <v>1.2606299999999999E-2</v>
      </c>
      <c r="I845" s="103"/>
      <c r="J845" s="103"/>
      <c r="K845" s="104"/>
      <c r="L845" s="104"/>
      <c r="M845" s="104"/>
      <c r="N845" s="103">
        <v>4.2500000000000003E-2</v>
      </c>
    </row>
    <row r="846" spans="4:14" ht="15.75" customHeight="1" x14ac:dyDescent="0.25">
      <c r="D846" s="33"/>
      <c r="E846" s="33"/>
      <c r="F846" s="81">
        <v>37698</v>
      </c>
      <c r="G846" s="103">
        <v>1.28375E-2</v>
      </c>
      <c r="H846" s="103">
        <v>1.2699999999999999E-2</v>
      </c>
      <c r="I846" s="103"/>
      <c r="J846" s="103"/>
      <c r="K846" s="104"/>
      <c r="L846" s="104"/>
      <c r="M846" s="104"/>
      <c r="N846" s="103">
        <v>4.2500000000000003E-2</v>
      </c>
    </row>
    <row r="847" spans="4:14" ht="15.75" customHeight="1" x14ac:dyDescent="0.25">
      <c r="D847" s="33"/>
      <c r="E847" s="33"/>
      <c r="F847" s="81">
        <v>37699</v>
      </c>
      <c r="G847" s="103">
        <v>1.3000000000000001E-2</v>
      </c>
      <c r="H847" s="103">
        <v>1.2862499999999999E-2</v>
      </c>
      <c r="I847" s="103"/>
      <c r="J847" s="103"/>
      <c r="K847" s="104"/>
      <c r="L847" s="104"/>
      <c r="M847" s="104"/>
      <c r="N847" s="103">
        <v>4.2500000000000003E-2</v>
      </c>
    </row>
    <row r="848" spans="4:14" ht="15.75" customHeight="1" x14ac:dyDescent="0.25">
      <c r="D848" s="33"/>
      <c r="E848" s="33"/>
      <c r="F848" s="81">
        <v>37700</v>
      </c>
      <c r="G848" s="103">
        <v>1.30125E-2</v>
      </c>
      <c r="H848" s="103">
        <v>1.29E-2</v>
      </c>
      <c r="I848" s="103"/>
      <c r="J848" s="103"/>
      <c r="K848" s="104"/>
      <c r="L848" s="104"/>
      <c r="M848" s="104"/>
      <c r="N848" s="103">
        <v>4.2500000000000003E-2</v>
      </c>
    </row>
    <row r="849" spans="4:14" ht="15.75" customHeight="1" x14ac:dyDescent="0.25">
      <c r="D849" s="33"/>
      <c r="E849" s="33"/>
      <c r="F849" s="81">
        <v>37701</v>
      </c>
      <c r="G849" s="103">
        <v>1.3049999999999999E-2</v>
      </c>
      <c r="H849" s="103">
        <v>1.29E-2</v>
      </c>
      <c r="I849" s="103"/>
      <c r="J849" s="103"/>
      <c r="K849" s="104"/>
      <c r="L849" s="104"/>
      <c r="M849" s="104"/>
      <c r="N849" s="103">
        <v>4.2500000000000003E-2</v>
      </c>
    </row>
    <row r="850" spans="4:14" ht="15.75" customHeight="1" x14ac:dyDescent="0.25">
      <c r="D850" s="33"/>
      <c r="E850" s="33"/>
      <c r="F850" s="81">
        <v>37704</v>
      </c>
      <c r="G850" s="103">
        <v>1.30688E-2</v>
      </c>
      <c r="H850" s="103">
        <v>1.29E-2</v>
      </c>
      <c r="I850" s="103"/>
      <c r="J850" s="103"/>
      <c r="K850" s="104"/>
      <c r="L850" s="104"/>
      <c r="M850" s="104"/>
      <c r="N850" s="103">
        <v>4.2500000000000003E-2</v>
      </c>
    </row>
    <row r="851" spans="4:14" ht="15.75" customHeight="1" x14ac:dyDescent="0.25">
      <c r="D851" s="33"/>
      <c r="E851" s="33"/>
      <c r="F851" s="81">
        <v>37705</v>
      </c>
      <c r="G851" s="103">
        <v>1.30875E-2</v>
      </c>
      <c r="H851" s="103">
        <v>1.29E-2</v>
      </c>
      <c r="I851" s="103"/>
      <c r="J851" s="103"/>
      <c r="K851" s="104"/>
      <c r="L851" s="104"/>
      <c r="M851" s="104"/>
      <c r="N851" s="103">
        <v>4.2500000000000003E-2</v>
      </c>
    </row>
    <row r="852" spans="4:14" ht="15.75" customHeight="1" x14ac:dyDescent="0.25">
      <c r="D852" s="33"/>
      <c r="E852" s="33"/>
      <c r="F852" s="81">
        <v>37706</v>
      </c>
      <c r="G852" s="103">
        <v>1.3100000000000001E-2</v>
      </c>
      <c r="H852" s="103">
        <v>1.29E-2</v>
      </c>
      <c r="I852" s="103"/>
      <c r="J852" s="103"/>
      <c r="K852" s="104"/>
      <c r="L852" s="104"/>
      <c r="M852" s="104"/>
      <c r="N852" s="103">
        <v>4.2500000000000003E-2</v>
      </c>
    </row>
    <row r="853" spans="4:14" ht="15.75" customHeight="1" x14ac:dyDescent="0.25">
      <c r="D853" s="33"/>
      <c r="E853" s="33"/>
      <c r="F853" s="81">
        <v>37707</v>
      </c>
      <c r="G853" s="103">
        <v>1.3100000000000001E-2</v>
      </c>
      <c r="H853" s="103">
        <v>1.29E-2</v>
      </c>
      <c r="I853" s="103"/>
      <c r="J853" s="103"/>
      <c r="K853" s="104"/>
      <c r="L853" s="104"/>
      <c r="M853" s="104"/>
      <c r="N853" s="103">
        <v>4.2500000000000003E-2</v>
      </c>
    </row>
    <row r="854" spans="4:14" ht="15.75" customHeight="1" x14ac:dyDescent="0.25">
      <c r="D854" s="33"/>
      <c r="E854" s="33"/>
      <c r="F854" s="81">
        <v>37708</v>
      </c>
      <c r="G854" s="103">
        <v>1.3075000000000002E-2</v>
      </c>
      <c r="H854" s="103">
        <v>1.29E-2</v>
      </c>
      <c r="I854" s="103"/>
      <c r="J854" s="103"/>
      <c r="K854" s="104"/>
      <c r="L854" s="104"/>
      <c r="M854" s="104"/>
      <c r="N854" s="103">
        <v>4.2500000000000003E-2</v>
      </c>
    </row>
    <row r="855" spans="4:14" ht="15.75" customHeight="1" x14ac:dyDescent="0.25">
      <c r="D855" s="33"/>
      <c r="E855" s="33"/>
      <c r="F855" s="81">
        <v>37711</v>
      </c>
      <c r="G855" s="103">
        <v>1.3000000000000001E-2</v>
      </c>
      <c r="H855" s="103">
        <v>1.27875E-2</v>
      </c>
      <c r="I855" s="103"/>
      <c r="J855" s="103"/>
      <c r="K855" s="104"/>
      <c r="L855" s="104"/>
      <c r="M855" s="104"/>
      <c r="N855" s="103">
        <v>4.2500000000000003E-2</v>
      </c>
    </row>
    <row r="856" spans="4:14" ht="15.75" customHeight="1" x14ac:dyDescent="0.25">
      <c r="D856" s="33"/>
      <c r="E856" s="33"/>
      <c r="F856" s="81">
        <v>37712</v>
      </c>
      <c r="G856" s="103">
        <v>1.3000000000000001E-2</v>
      </c>
      <c r="H856" s="103">
        <v>1.2775000000000002E-2</v>
      </c>
      <c r="I856" s="103"/>
      <c r="J856" s="103"/>
      <c r="K856" s="104"/>
      <c r="L856" s="104"/>
      <c r="M856" s="104"/>
      <c r="N856" s="103">
        <v>4.2500000000000003E-2</v>
      </c>
    </row>
    <row r="857" spans="4:14" ht="15.75" customHeight="1" x14ac:dyDescent="0.25">
      <c r="D857" s="33"/>
      <c r="E857" s="33"/>
      <c r="F857" s="81">
        <v>37713</v>
      </c>
      <c r="G857" s="103">
        <v>1.3000000000000001E-2</v>
      </c>
      <c r="H857" s="103">
        <v>1.2800000000000001E-2</v>
      </c>
      <c r="I857" s="103"/>
      <c r="J857" s="103"/>
      <c r="K857" s="104"/>
      <c r="L857" s="104"/>
      <c r="M857" s="104"/>
      <c r="N857" s="103">
        <v>4.2500000000000003E-2</v>
      </c>
    </row>
    <row r="858" spans="4:14" ht="15.75" customHeight="1" x14ac:dyDescent="0.25">
      <c r="D858" s="33"/>
      <c r="E858" s="33"/>
      <c r="F858" s="81">
        <v>37714</v>
      </c>
      <c r="G858" s="103">
        <v>1.3000000000000001E-2</v>
      </c>
      <c r="H858" s="103">
        <v>1.27875E-2</v>
      </c>
      <c r="I858" s="103"/>
      <c r="J858" s="103"/>
      <c r="K858" s="104"/>
      <c r="L858" s="104"/>
      <c r="M858" s="104"/>
      <c r="N858" s="103">
        <v>4.2500000000000003E-2</v>
      </c>
    </row>
    <row r="859" spans="4:14" ht="15.75" customHeight="1" x14ac:dyDescent="0.25">
      <c r="D859" s="33"/>
      <c r="E859" s="33"/>
      <c r="F859" s="81">
        <v>37715</v>
      </c>
      <c r="G859" s="103">
        <v>1.3000000000000001E-2</v>
      </c>
      <c r="H859" s="103">
        <v>1.2775000000000002E-2</v>
      </c>
      <c r="I859" s="103"/>
      <c r="J859" s="103"/>
      <c r="K859" s="104"/>
      <c r="L859" s="104"/>
      <c r="M859" s="104"/>
      <c r="N859" s="103">
        <v>4.2500000000000003E-2</v>
      </c>
    </row>
    <row r="860" spans="4:14" ht="15.75" customHeight="1" x14ac:dyDescent="0.25">
      <c r="D860" s="33"/>
      <c r="E860" s="33"/>
      <c r="F860" s="81">
        <v>37718</v>
      </c>
      <c r="G860" s="103">
        <v>1.3100000000000001E-2</v>
      </c>
      <c r="H860" s="103">
        <v>1.29E-2</v>
      </c>
      <c r="I860" s="103"/>
      <c r="J860" s="103"/>
      <c r="K860" s="104"/>
      <c r="L860" s="104"/>
      <c r="M860" s="104"/>
      <c r="N860" s="103">
        <v>4.2500000000000003E-2</v>
      </c>
    </row>
    <row r="861" spans="4:14" ht="15.75" customHeight="1" x14ac:dyDescent="0.25">
      <c r="D861" s="33"/>
      <c r="E861" s="33"/>
      <c r="F861" s="81">
        <v>37719</v>
      </c>
      <c r="G861" s="103">
        <v>1.3100000000000001E-2</v>
      </c>
      <c r="H861" s="103">
        <v>1.29E-2</v>
      </c>
      <c r="I861" s="103"/>
      <c r="J861" s="103"/>
      <c r="K861" s="104"/>
      <c r="L861" s="104"/>
      <c r="M861" s="104"/>
      <c r="N861" s="103">
        <v>4.2500000000000003E-2</v>
      </c>
    </row>
    <row r="862" spans="4:14" ht="15.75" customHeight="1" x14ac:dyDescent="0.25">
      <c r="D862" s="33"/>
      <c r="E862" s="33"/>
      <c r="F862" s="81">
        <v>37720</v>
      </c>
      <c r="G862" s="103">
        <v>1.3081300000000001E-2</v>
      </c>
      <c r="H862" s="103">
        <v>1.2862499999999999E-2</v>
      </c>
      <c r="I862" s="103"/>
      <c r="J862" s="103"/>
      <c r="K862" s="104"/>
      <c r="L862" s="104"/>
      <c r="M862" s="104"/>
      <c r="N862" s="103">
        <v>4.2500000000000003E-2</v>
      </c>
    </row>
    <row r="863" spans="4:14" ht="15.75" customHeight="1" x14ac:dyDescent="0.25">
      <c r="D863" s="33"/>
      <c r="E863" s="33"/>
      <c r="F863" s="81">
        <v>37721</v>
      </c>
      <c r="G863" s="103">
        <v>1.30375E-2</v>
      </c>
      <c r="H863" s="103">
        <v>1.2800000000000001E-2</v>
      </c>
      <c r="I863" s="103"/>
      <c r="J863" s="103"/>
      <c r="K863" s="104"/>
      <c r="L863" s="104"/>
      <c r="M863" s="104"/>
      <c r="N863" s="103">
        <v>4.2500000000000003E-2</v>
      </c>
    </row>
    <row r="864" spans="4:14" ht="15.75" customHeight="1" x14ac:dyDescent="0.25">
      <c r="D864" s="33"/>
      <c r="E864" s="33"/>
      <c r="F864" s="81">
        <v>37722</v>
      </c>
      <c r="G864" s="103">
        <v>1.3100000000000001E-2</v>
      </c>
      <c r="H864" s="103">
        <v>1.2887500000000001E-2</v>
      </c>
      <c r="I864" s="103"/>
      <c r="J864" s="103"/>
      <c r="K864" s="104"/>
      <c r="L864" s="104"/>
      <c r="M864" s="104"/>
      <c r="N864" s="103">
        <v>4.2500000000000003E-2</v>
      </c>
    </row>
    <row r="865" spans="4:14" ht="15.75" customHeight="1" x14ac:dyDescent="0.25">
      <c r="D865" s="33"/>
      <c r="E865" s="33"/>
      <c r="F865" s="81">
        <v>37725</v>
      </c>
      <c r="G865" s="103">
        <v>1.3112500000000001E-2</v>
      </c>
      <c r="H865" s="103">
        <v>1.30125E-2</v>
      </c>
      <c r="I865" s="103"/>
      <c r="J865" s="103"/>
      <c r="K865" s="104"/>
      <c r="L865" s="104"/>
      <c r="M865" s="104"/>
      <c r="N865" s="103">
        <v>4.2500000000000003E-2</v>
      </c>
    </row>
    <row r="866" spans="4:14" ht="15.75" customHeight="1" x14ac:dyDescent="0.25">
      <c r="D866" s="33"/>
      <c r="E866" s="33"/>
      <c r="F866" s="81">
        <v>37726</v>
      </c>
      <c r="G866" s="103">
        <v>1.32E-2</v>
      </c>
      <c r="H866" s="103">
        <v>1.32E-2</v>
      </c>
      <c r="I866" s="103"/>
      <c r="J866" s="103"/>
      <c r="K866" s="104"/>
      <c r="L866" s="104"/>
      <c r="M866" s="104"/>
      <c r="N866" s="103">
        <v>4.2500000000000003E-2</v>
      </c>
    </row>
    <row r="867" spans="4:14" ht="15.75" customHeight="1" x14ac:dyDescent="0.25">
      <c r="D867" s="33"/>
      <c r="E867" s="33"/>
      <c r="F867" s="81">
        <v>37727</v>
      </c>
      <c r="G867" s="103">
        <v>1.32938E-2</v>
      </c>
      <c r="H867" s="103">
        <v>1.32938E-2</v>
      </c>
      <c r="I867" s="103"/>
      <c r="J867" s="103"/>
      <c r="K867" s="104"/>
      <c r="L867" s="104"/>
      <c r="M867" s="104"/>
      <c r="N867" s="103">
        <v>4.2500000000000003E-2</v>
      </c>
    </row>
    <row r="868" spans="4:14" ht="15.75" customHeight="1" x14ac:dyDescent="0.25">
      <c r="D868" s="33"/>
      <c r="E868" s="33"/>
      <c r="F868" s="81">
        <v>37728</v>
      </c>
      <c r="G868" s="103">
        <v>1.32E-2</v>
      </c>
      <c r="H868" s="103">
        <v>1.32E-2</v>
      </c>
      <c r="I868" s="103"/>
      <c r="J868" s="103"/>
      <c r="K868" s="104"/>
      <c r="L868" s="104"/>
      <c r="M868" s="104"/>
      <c r="N868" s="103">
        <v>4.2500000000000003E-2</v>
      </c>
    </row>
    <row r="869" spans="4:14" ht="15.75" customHeight="1" x14ac:dyDescent="0.25">
      <c r="D869" s="33"/>
      <c r="E869" s="33"/>
      <c r="F869" s="81">
        <v>37729</v>
      </c>
      <c r="G869" s="103" t="s">
        <v>26</v>
      </c>
      <c r="H869" s="103" t="s">
        <v>26</v>
      </c>
      <c r="I869" s="103"/>
      <c r="J869" s="103"/>
      <c r="K869" s="104"/>
      <c r="L869" s="104"/>
      <c r="M869" s="104"/>
      <c r="N869" s="103" t="s">
        <v>26</v>
      </c>
    </row>
    <row r="870" spans="4:14" ht="15.75" customHeight="1" x14ac:dyDescent="0.25">
      <c r="D870" s="33"/>
      <c r="E870" s="33"/>
      <c r="F870" s="81">
        <v>37732</v>
      </c>
      <c r="G870" s="103" t="s">
        <v>26</v>
      </c>
      <c r="H870" s="103" t="s">
        <v>26</v>
      </c>
      <c r="I870" s="103"/>
      <c r="J870" s="103"/>
      <c r="K870" s="104"/>
      <c r="L870" s="104"/>
      <c r="M870" s="104"/>
      <c r="N870" s="103">
        <v>4.2500000000000003E-2</v>
      </c>
    </row>
    <row r="871" spans="4:14" ht="15.75" customHeight="1" x14ac:dyDescent="0.25">
      <c r="D871" s="33"/>
      <c r="E871" s="33"/>
      <c r="F871" s="81">
        <v>37733</v>
      </c>
      <c r="G871" s="103">
        <v>1.32E-2</v>
      </c>
      <c r="H871" s="103">
        <v>1.32E-2</v>
      </c>
      <c r="I871" s="103"/>
      <c r="J871" s="103"/>
      <c r="K871" s="104"/>
      <c r="L871" s="104"/>
      <c r="M871" s="104"/>
      <c r="N871" s="103">
        <v>4.2500000000000003E-2</v>
      </c>
    </row>
    <row r="872" spans="4:14" ht="15.75" customHeight="1" x14ac:dyDescent="0.25">
      <c r="D872" s="33"/>
      <c r="E872" s="33"/>
      <c r="F872" s="81">
        <v>37734</v>
      </c>
      <c r="G872" s="103">
        <v>1.32E-2</v>
      </c>
      <c r="H872" s="103">
        <v>1.32E-2</v>
      </c>
      <c r="I872" s="103"/>
      <c r="J872" s="103"/>
      <c r="K872" s="104"/>
      <c r="L872" s="104"/>
      <c r="M872" s="104"/>
      <c r="N872" s="103">
        <v>4.2500000000000003E-2</v>
      </c>
    </row>
    <row r="873" spans="4:14" ht="15.75" customHeight="1" x14ac:dyDescent="0.25">
      <c r="D873" s="33"/>
      <c r="E873" s="33"/>
      <c r="F873" s="81">
        <v>37735</v>
      </c>
      <c r="G873" s="103">
        <v>1.32E-2</v>
      </c>
      <c r="H873" s="103">
        <v>1.32E-2</v>
      </c>
      <c r="I873" s="103"/>
      <c r="J873" s="103"/>
      <c r="K873" s="104"/>
      <c r="L873" s="104"/>
      <c r="M873" s="104"/>
      <c r="N873" s="103">
        <v>4.2500000000000003E-2</v>
      </c>
    </row>
    <row r="874" spans="4:14" ht="15.75" customHeight="1" x14ac:dyDescent="0.25">
      <c r="D874" s="33"/>
      <c r="E874" s="33"/>
      <c r="F874" s="81">
        <v>37736</v>
      </c>
      <c r="G874" s="103">
        <v>1.31781E-2</v>
      </c>
      <c r="H874" s="103">
        <v>1.3112500000000001E-2</v>
      </c>
      <c r="I874" s="103"/>
      <c r="J874" s="103"/>
      <c r="K874" s="104"/>
      <c r="L874" s="104"/>
      <c r="M874" s="104"/>
      <c r="N874" s="103">
        <v>4.2500000000000003E-2</v>
      </c>
    </row>
    <row r="875" spans="4:14" ht="15.75" customHeight="1" x14ac:dyDescent="0.25">
      <c r="D875" s="33"/>
      <c r="E875" s="33"/>
      <c r="F875" s="81">
        <v>37739</v>
      </c>
      <c r="G875" s="103">
        <v>1.315E-2</v>
      </c>
      <c r="H875" s="103">
        <v>1.2987500000000001E-2</v>
      </c>
      <c r="I875" s="103"/>
      <c r="J875" s="103"/>
      <c r="K875" s="104"/>
      <c r="L875" s="104"/>
      <c r="M875" s="104"/>
      <c r="N875" s="103">
        <v>4.2500000000000003E-2</v>
      </c>
    </row>
    <row r="876" spans="4:14" ht="15.75" customHeight="1" x14ac:dyDescent="0.25">
      <c r="D876" s="33"/>
      <c r="E876" s="33"/>
      <c r="F876" s="81">
        <v>37740</v>
      </c>
      <c r="G876" s="103">
        <v>1.32E-2</v>
      </c>
      <c r="H876" s="103">
        <v>1.3100000000000001E-2</v>
      </c>
      <c r="I876" s="103"/>
      <c r="J876" s="103"/>
      <c r="K876" s="104"/>
      <c r="L876" s="104"/>
      <c r="M876" s="104"/>
      <c r="N876" s="103">
        <v>4.2500000000000003E-2</v>
      </c>
    </row>
    <row r="877" spans="4:14" ht="15.75" customHeight="1" x14ac:dyDescent="0.25">
      <c r="D877" s="33"/>
      <c r="E877" s="33"/>
      <c r="F877" s="81">
        <v>37741</v>
      </c>
      <c r="G877" s="103">
        <v>1.32E-2</v>
      </c>
      <c r="H877" s="103">
        <v>1.3100000000000001E-2</v>
      </c>
      <c r="I877" s="103"/>
      <c r="J877" s="103"/>
      <c r="K877" s="104"/>
      <c r="L877" s="104"/>
      <c r="M877" s="104"/>
      <c r="N877" s="103">
        <v>4.2500000000000003E-2</v>
      </c>
    </row>
    <row r="878" spans="4:14" ht="15.75" customHeight="1" x14ac:dyDescent="0.25">
      <c r="D878" s="33"/>
      <c r="E878" s="33"/>
      <c r="F878" s="81">
        <v>37742</v>
      </c>
      <c r="G878" s="103">
        <v>1.3143800000000001E-2</v>
      </c>
      <c r="H878" s="103">
        <v>1.3000000000000001E-2</v>
      </c>
      <c r="I878" s="103"/>
      <c r="J878" s="103"/>
      <c r="K878" s="104"/>
      <c r="L878" s="104"/>
      <c r="M878" s="104"/>
      <c r="N878" s="103">
        <v>4.2500000000000003E-2</v>
      </c>
    </row>
    <row r="879" spans="4:14" ht="15.75" customHeight="1" x14ac:dyDescent="0.25">
      <c r="D879" s="33"/>
      <c r="E879" s="33"/>
      <c r="F879" s="81">
        <v>37743</v>
      </c>
      <c r="G879" s="103">
        <v>1.3100000000000001E-2</v>
      </c>
      <c r="H879" s="103">
        <v>1.29E-2</v>
      </c>
      <c r="I879" s="103"/>
      <c r="J879" s="103"/>
      <c r="K879" s="104"/>
      <c r="L879" s="104"/>
      <c r="M879" s="104"/>
      <c r="N879" s="103">
        <v>4.2500000000000003E-2</v>
      </c>
    </row>
    <row r="880" spans="4:14" ht="15.75" customHeight="1" x14ac:dyDescent="0.25">
      <c r="D880" s="33"/>
      <c r="E880" s="33"/>
      <c r="F880" s="81">
        <v>37746</v>
      </c>
      <c r="G880" s="103" t="s">
        <v>26</v>
      </c>
      <c r="H880" s="103" t="s">
        <v>26</v>
      </c>
      <c r="I880" s="103"/>
      <c r="J880" s="103"/>
      <c r="K880" s="104"/>
      <c r="L880" s="104"/>
      <c r="M880" s="104"/>
      <c r="N880" s="103">
        <v>4.2500000000000003E-2</v>
      </c>
    </row>
    <row r="881" spans="4:14" ht="15.75" customHeight="1" x14ac:dyDescent="0.25">
      <c r="D881" s="33"/>
      <c r="E881" s="33"/>
      <c r="F881" s="81">
        <v>37747</v>
      </c>
      <c r="G881" s="103">
        <v>1.3100000000000001E-2</v>
      </c>
      <c r="H881" s="103">
        <v>1.29E-2</v>
      </c>
      <c r="I881" s="103"/>
      <c r="J881" s="103"/>
      <c r="K881" s="104"/>
      <c r="L881" s="104"/>
      <c r="M881" s="104"/>
      <c r="N881" s="103">
        <v>4.2500000000000003E-2</v>
      </c>
    </row>
    <row r="882" spans="4:14" ht="15.75" customHeight="1" x14ac:dyDescent="0.25">
      <c r="D882" s="33"/>
      <c r="E882" s="33"/>
      <c r="F882" s="81">
        <v>37748</v>
      </c>
      <c r="G882" s="103">
        <v>1.3100000000000001E-2</v>
      </c>
      <c r="H882" s="103">
        <v>1.2800000000000001E-2</v>
      </c>
      <c r="I882" s="103"/>
      <c r="J882" s="103"/>
      <c r="K882" s="104"/>
      <c r="L882" s="104"/>
      <c r="M882" s="104"/>
      <c r="N882" s="103">
        <v>4.2500000000000003E-2</v>
      </c>
    </row>
    <row r="883" spans="4:14" ht="15.75" customHeight="1" x14ac:dyDescent="0.25">
      <c r="D883" s="33"/>
      <c r="E883" s="33"/>
      <c r="F883" s="81">
        <v>37749</v>
      </c>
      <c r="G883" s="103">
        <v>1.3100000000000001E-2</v>
      </c>
      <c r="H883" s="103">
        <v>1.2812499999999999E-2</v>
      </c>
      <c r="I883" s="103"/>
      <c r="J883" s="103"/>
      <c r="K883" s="104"/>
      <c r="L883" s="104"/>
      <c r="M883" s="104"/>
      <c r="N883" s="103">
        <v>4.2500000000000003E-2</v>
      </c>
    </row>
    <row r="884" spans="4:14" ht="15.75" customHeight="1" x14ac:dyDescent="0.25">
      <c r="D884" s="33"/>
      <c r="E884" s="33"/>
      <c r="F884" s="81">
        <v>37750</v>
      </c>
      <c r="G884" s="103">
        <v>1.3100000000000001E-2</v>
      </c>
      <c r="H884" s="103">
        <v>1.29E-2</v>
      </c>
      <c r="I884" s="103"/>
      <c r="J884" s="103"/>
      <c r="K884" s="104"/>
      <c r="L884" s="104"/>
      <c r="M884" s="104"/>
      <c r="N884" s="103">
        <v>4.2500000000000003E-2</v>
      </c>
    </row>
    <row r="885" spans="4:14" ht="15.75" customHeight="1" x14ac:dyDescent="0.25">
      <c r="D885" s="33"/>
      <c r="E885" s="33"/>
      <c r="F885" s="81">
        <v>37753</v>
      </c>
      <c r="G885" s="103">
        <v>1.3100000000000001E-2</v>
      </c>
      <c r="H885" s="103">
        <v>1.29E-2</v>
      </c>
      <c r="I885" s="103"/>
      <c r="J885" s="103"/>
      <c r="K885" s="104"/>
      <c r="L885" s="104"/>
      <c r="M885" s="104"/>
      <c r="N885" s="103">
        <v>4.2500000000000003E-2</v>
      </c>
    </row>
    <row r="886" spans="4:14" ht="15.75" customHeight="1" x14ac:dyDescent="0.25">
      <c r="D886" s="33"/>
      <c r="E886" s="33"/>
      <c r="F886" s="81">
        <v>37754</v>
      </c>
      <c r="G886" s="103">
        <v>1.3100000000000001E-2</v>
      </c>
      <c r="H886" s="103">
        <v>1.29E-2</v>
      </c>
      <c r="I886" s="103"/>
      <c r="J886" s="103"/>
      <c r="K886" s="104"/>
      <c r="L886" s="104"/>
      <c r="M886" s="104"/>
      <c r="N886" s="103">
        <v>4.2500000000000003E-2</v>
      </c>
    </row>
    <row r="887" spans="4:14" ht="15.75" customHeight="1" x14ac:dyDescent="0.25">
      <c r="D887" s="33"/>
      <c r="E887" s="33"/>
      <c r="F887" s="81">
        <v>37755</v>
      </c>
      <c r="G887" s="103">
        <v>1.3100000000000001E-2</v>
      </c>
      <c r="H887" s="103">
        <v>1.29E-2</v>
      </c>
      <c r="I887" s="103"/>
      <c r="J887" s="103"/>
      <c r="K887" s="104"/>
      <c r="L887" s="104"/>
      <c r="M887" s="104"/>
      <c r="N887" s="103">
        <v>4.2500000000000003E-2</v>
      </c>
    </row>
    <row r="888" spans="4:14" ht="15.75" customHeight="1" x14ac:dyDescent="0.25">
      <c r="D888" s="33"/>
      <c r="E888" s="33"/>
      <c r="F888" s="81">
        <v>37756</v>
      </c>
      <c r="G888" s="103">
        <v>1.3174999999999999E-2</v>
      </c>
      <c r="H888" s="103">
        <v>1.29E-2</v>
      </c>
      <c r="I888" s="103"/>
      <c r="J888" s="103"/>
      <c r="K888" s="104"/>
      <c r="L888" s="104"/>
      <c r="M888" s="104"/>
      <c r="N888" s="103">
        <v>4.2500000000000003E-2</v>
      </c>
    </row>
    <row r="889" spans="4:14" ht="15.75" customHeight="1" x14ac:dyDescent="0.25">
      <c r="D889" s="33"/>
      <c r="E889" s="33"/>
      <c r="F889" s="81">
        <v>37757</v>
      </c>
      <c r="G889" s="103">
        <v>1.31813E-2</v>
      </c>
      <c r="H889" s="103">
        <v>1.29E-2</v>
      </c>
      <c r="I889" s="103"/>
      <c r="J889" s="103"/>
      <c r="K889" s="104"/>
      <c r="L889" s="104"/>
      <c r="M889" s="104"/>
      <c r="N889" s="103">
        <v>4.2500000000000003E-2</v>
      </c>
    </row>
    <row r="890" spans="4:14" ht="15.75" customHeight="1" x14ac:dyDescent="0.25">
      <c r="D890" s="33"/>
      <c r="E890" s="33"/>
      <c r="F890" s="81">
        <v>37760</v>
      </c>
      <c r="G890" s="103">
        <v>1.3174999999999999E-2</v>
      </c>
      <c r="H890" s="103">
        <v>1.27875E-2</v>
      </c>
      <c r="I890" s="103"/>
      <c r="J890" s="103"/>
      <c r="K890" s="104"/>
      <c r="L890" s="104"/>
      <c r="M890" s="104"/>
      <c r="N890" s="103">
        <v>4.2500000000000003E-2</v>
      </c>
    </row>
    <row r="891" spans="4:14" ht="15.75" customHeight="1" x14ac:dyDescent="0.25">
      <c r="D891" s="33"/>
      <c r="E891" s="33"/>
      <c r="F891" s="81">
        <v>37761</v>
      </c>
      <c r="G891" s="103">
        <v>1.31813E-2</v>
      </c>
      <c r="H891" s="103">
        <v>1.2800000000000001E-2</v>
      </c>
      <c r="I891" s="103"/>
      <c r="J891" s="103"/>
      <c r="K891" s="104"/>
      <c r="L891" s="104"/>
      <c r="M891" s="104"/>
      <c r="N891" s="103">
        <v>4.2500000000000003E-2</v>
      </c>
    </row>
    <row r="892" spans="4:14" ht="15.75" customHeight="1" x14ac:dyDescent="0.25">
      <c r="D892" s="33"/>
      <c r="E892" s="33"/>
      <c r="F892" s="81">
        <v>37762</v>
      </c>
      <c r="G892" s="103">
        <v>1.3162499999999999E-2</v>
      </c>
      <c r="H892" s="103">
        <v>1.2699999999999999E-2</v>
      </c>
      <c r="I892" s="103"/>
      <c r="J892" s="103"/>
      <c r="K892" s="104"/>
      <c r="L892" s="104"/>
      <c r="M892" s="104"/>
      <c r="N892" s="103">
        <v>4.2500000000000003E-2</v>
      </c>
    </row>
    <row r="893" spans="4:14" ht="15.75" customHeight="1" x14ac:dyDescent="0.25">
      <c r="D893" s="33"/>
      <c r="E893" s="33"/>
      <c r="F893" s="81">
        <v>37763</v>
      </c>
      <c r="G893" s="103">
        <v>1.32E-2</v>
      </c>
      <c r="H893" s="103">
        <v>1.2800000000000001E-2</v>
      </c>
      <c r="I893" s="103"/>
      <c r="J893" s="103"/>
      <c r="K893" s="104"/>
      <c r="L893" s="104"/>
      <c r="M893" s="104"/>
      <c r="N893" s="103">
        <v>4.2500000000000003E-2</v>
      </c>
    </row>
    <row r="894" spans="4:14" ht="15.75" customHeight="1" x14ac:dyDescent="0.25">
      <c r="D894" s="33"/>
      <c r="E894" s="33"/>
      <c r="F894" s="81">
        <v>37764</v>
      </c>
      <c r="G894" s="103">
        <v>1.3187500000000001E-2</v>
      </c>
      <c r="H894" s="103">
        <v>1.2800000000000001E-2</v>
      </c>
      <c r="I894" s="103"/>
      <c r="J894" s="103"/>
      <c r="K894" s="104"/>
      <c r="L894" s="104"/>
      <c r="M894" s="104"/>
      <c r="N894" s="103">
        <v>4.2500000000000003E-2</v>
      </c>
    </row>
    <row r="895" spans="4:14" ht="15.75" customHeight="1" x14ac:dyDescent="0.25">
      <c r="D895" s="33"/>
      <c r="E895" s="33"/>
      <c r="F895" s="81">
        <v>37767</v>
      </c>
      <c r="G895" s="103" t="s">
        <v>26</v>
      </c>
      <c r="H895" s="103" t="s">
        <v>26</v>
      </c>
      <c r="I895" s="103"/>
      <c r="J895" s="103"/>
      <c r="K895" s="104"/>
      <c r="L895" s="104"/>
      <c r="M895" s="104"/>
      <c r="N895" s="103" t="s">
        <v>26</v>
      </c>
    </row>
    <row r="896" spans="4:14" ht="15.75" customHeight="1" x14ac:dyDescent="0.25">
      <c r="D896" s="33"/>
      <c r="E896" s="33"/>
      <c r="F896" s="81">
        <v>37768</v>
      </c>
      <c r="G896" s="103">
        <v>1.32E-2</v>
      </c>
      <c r="H896" s="103">
        <v>1.2800000000000001E-2</v>
      </c>
      <c r="I896" s="103"/>
      <c r="J896" s="103"/>
      <c r="K896" s="104"/>
      <c r="L896" s="104"/>
      <c r="M896" s="104"/>
      <c r="N896" s="103">
        <v>4.2500000000000003E-2</v>
      </c>
    </row>
    <row r="897" spans="4:14" ht="15.75" customHeight="1" x14ac:dyDescent="0.25">
      <c r="D897" s="33"/>
      <c r="E897" s="33"/>
      <c r="F897" s="81">
        <v>37769</v>
      </c>
      <c r="G897" s="103">
        <v>1.32E-2</v>
      </c>
      <c r="H897" s="103">
        <v>1.2800000000000001E-2</v>
      </c>
      <c r="I897" s="103"/>
      <c r="J897" s="103"/>
      <c r="K897" s="104"/>
      <c r="L897" s="104"/>
      <c r="M897" s="104"/>
      <c r="N897" s="103">
        <v>4.2500000000000003E-2</v>
      </c>
    </row>
    <row r="898" spans="4:14" ht="15.75" customHeight="1" x14ac:dyDescent="0.25">
      <c r="D898" s="33"/>
      <c r="E898" s="33"/>
      <c r="F898" s="81">
        <v>37770</v>
      </c>
      <c r="G898" s="103">
        <v>1.32E-2</v>
      </c>
      <c r="H898" s="103">
        <v>1.2800000000000001E-2</v>
      </c>
      <c r="I898" s="103"/>
      <c r="J898" s="103"/>
      <c r="K898" s="104"/>
      <c r="L898" s="104"/>
      <c r="M898" s="104"/>
      <c r="N898" s="103">
        <v>4.2500000000000003E-2</v>
      </c>
    </row>
    <row r="899" spans="4:14" ht="15.75" customHeight="1" x14ac:dyDescent="0.25">
      <c r="D899" s="33"/>
      <c r="E899" s="33"/>
      <c r="F899" s="81">
        <v>37771</v>
      </c>
      <c r="G899" s="103">
        <v>1.32E-2</v>
      </c>
      <c r="H899" s="103">
        <v>1.2800000000000001E-2</v>
      </c>
      <c r="I899" s="103"/>
      <c r="J899" s="103"/>
      <c r="K899" s="104"/>
      <c r="L899" s="104"/>
      <c r="M899" s="104"/>
      <c r="N899" s="103">
        <v>4.2500000000000003E-2</v>
      </c>
    </row>
    <row r="900" spans="4:14" ht="15.75" customHeight="1" x14ac:dyDescent="0.25">
      <c r="D900" s="33"/>
      <c r="E900" s="33"/>
      <c r="F900" s="81">
        <v>37774</v>
      </c>
      <c r="G900" s="103">
        <v>1.32E-2</v>
      </c>
      <c r="H900" s="103">
        <v>1.2800000000000001E-2</v>
      </c>
      <c r="I900" s="103"/>
      <c r="J900" s="103"/>
      <c r="K900" s="104"/>
      <c r="L900" s="104"/>
      <c r="M900" s="104"/>
      <c r="N900" s="103">
        <v>4.2500000000000003E-2</v>
      </c>
    </row>
    <row r="901" spans="4:14" ht="15.75" customHeight="1" x14ac:dyDescent="0.25">
      <c r="D901" s="33"/>
      <c r="E901" s="33"/>
      <c r="F901" s="81">
        <v>37775</v>
      </c>
      <c r="G901" s="103">
        <v>1.3187500000000001E-2</v>
      </c>
      <c r="H901" s="103">
        <v>1.2800000000000001E-2</v>
      </c>
      <c r="I901" s="103"/>
      <c r="J901" s="103"/>
      <c r="K901" s="104"/>
      <c r="L901" s="104"/>
      <c r="M901" s="104"/>
      <c r="N901" s="103">
        <v>4.2500000000000003E-2</v>
      </c>
    </row>
    <row r="902" spans="4:14" ht="15.75" customHeight="1" x14ac:dyDescent="0.25">
      <c r="D902" s="33"/>
      <c r="E902" s="33"/>
      <c r="F902" s="81">
        <v>37776</v>
      </c>
      <c r="G902" s="103">
        <v>1.3100000000000001E-2</v>
      </c>
      <c r="H902" s="103">
        <v>1.2575000000000001E-2</v>
      </c>
      <c r="I902" s="103"/>
      <c r="J902" s="103"/>
      <c r="K902" s="104"/>
      <c r="L902" s="104"/>
      <c r="M902" s="104"/>
      <c r="N902" s="103">
        <v>4.2500000000000003E-2</v>
      </c>
    </row>
    <row r="903" spans="4:14" ht="15.75" customHeight="1" x14ac:dyDescent="0.25">
      <c r="D903" s="33"/>
      <c r="E903" s="33"/>
      <c r="F903" s="81">
        <v>37777</v>
      </c>
      <c r="G903" s="103">
        <v>1.29E-2</v>
      </c>
      <c r="H903" s="103">
        <v>1.24E-2</v>
      </c>
      <c r="I903" s="103"/>
      <c r="J903" s="103"/>
      <c r="K903" s="104"/>
      <c r="L903" s="104"/>
      <c r="M903" s="104"/>
      <c r="N903" s="103">
        <v>4.2500000000000003E-2</v>
      </c>
    </row>
    <row r="904" spans="4:14" ht="15.75" customHeight="1" x14ac:dyDescent="0.25">
      <c r="D904" s="33"/>
      <c r="E904" s="33"/>
      <c r="F904" s="81">
        <v>37778</v>
      </c>
      <c r="G904" s="103">
        <v>1.2737499999999999E-2</v>
      </c>
      <c r="H904" s="103">
        <v>1.2068799999999999E-2</v>
      </c>
      <c r="I904" s="103"/>
      <c r="J904" s="103"/>
      <c r="K904" s="104"/>
      <c r="L904" s="104"/>
      <c r="M904" s="104"/>
      <c r="N904" s="103">
        <v>4.2500000000000003E-2</v>
      </c>
    </row>
    <row r="905" spans="4:14" ht="15.75" customHeight="1" x14ac:dyDescent="0.25">
      <c r="D905" s="33"/>
      <c r="E905" s="33"/>
      <c r="F905" s="81">
        <v>37781</v>
      </c>
      <c r="G905" s="103">
        <v>1.2624999999999999E-2</v>
      </c>
      <c r="H905" s="103">
        <v>1.2E-2</v>
      </c>
      <c r="I905" s="103"/>
      <c r="J905" s="103"/>
      <c r="K905" s="104"/>
      <c r="L905" s="104"/>
      <c r="M905" s="104"/>
      <c r="N905" s="103">
        <v>4.2500000000000003E-2</v>
      </c>
    </row>
    <row r="906" spans="4:14" ht="15.75" customHeight="1" x14ac:dyDescent="0.25">
      <c r="D906" s="33"/>
      <c r="E906" s="33"/>
      <c r="F906" s="81">
        <v>37782</v>
      </c>
      <c r="G906" s="103">
        <v>1.2462500000000001E-2</v>
      </c>
      <c r="H906" s="103">
        <v>1.18E-2</v>
      </c>
      <c r="I906" s="103"/>
      <c r="J906" s="103"/>
      <c r="K906" s="104"/>
      <c r="L906" s="104"/>
      <c r="M906" s="104"/>
      <c r="N906" s="103">
        <v>4.2500000000000003E-2</v>
      </c>
    </row>
    <row r="907" spans="4:14" ht="15.75" customHeight="1" x14ac:dyDescent="0.25">
      <c r="D907" s="33"/>
      <c r="E907" s="33"/>
      <c r="F907" s="81">
        <v>37783</v>
      </c>
      <c r="G907" s="103">
        <v>1.2199999999999999E-2</v>
      </c>
      <c r="H907" s="103">
        <v>1.1399999999999999E-2</v>
      </c>
      <c r="I907" s="103"/>
      <c r="J907" s="103"/>
      <c r="K907" s="104"/>
      <c r="L907" s="104"/>
      <c r="M907" s="104"/>
      <c r="N907" s="103">
        <v>4.2500000000000003E-2</v>
      </c>
    </row>
    <row r="908" spans="4:14" ht="15.75" customHeight="1" x14ac:dyDescent="0.25">
      <c r="D908" s="33"/>
      <c r="E908" s="33"/>
      <c r="F908" s="81">
        <v>37784</v>
      </c>
      <c r="G908" s="103">
        <v>1.18E-2</v>
      </c>
      <c r="H908" s="103">
        <v>1.11875E-2</v>
      </c>
      <c r="I908" s="103"/>
      <c r="J908" s="103"/>
      <c r="K908" s="104"/>
      <c r="L908" s="104"/>
      <c r="M908" s="104"/>
      <c r="N908" s="103">
        <v>4.2500000000000003E-2</v>
      </c>
    </row>
    <row r="909" spans="4:14" ht="15.75" customHeight="1" x14ac:dyDescent="0.25">
      <c r="D909" s="33"/>
      <c r="E909" s="33"/>
      <c r="F909" s="81">
        <v>37785</v>
      </c>
      <c r="G909" s="103">
        <v>1.1399999999999999E-2</v>
      </c>
      <c r="H909" s="103">
        <v>1.0874999999999999E-2</v>
      </c>
      <c r="I909" s="103"/>
      <c r="J909" s="103"/>
      <c r="K909" s="104"/>
      <c r="L909" s="104"/>
      <c r="M909" s="104"/>
      <c r="N909" s="103">
        <v>4.2500000000000003E-2</v>
      </c>
    </row>
    <row r="910" spans="4:14" ht="15.75" customHeight="1" x14ac:dyDescent="0.25">
      <c r="D910" s="33"/>
      <c r="E910" s="33"/>
      <c r="F910" s="81">
        <v>37788</v>
      </c>
      <c r="G910" s="103">
        <v>1.1075E-2</v>
      </c>
      <c r="H910" s="103">
        <v>1.06E-2</v>
      </c>
      <c r="I910" s="103"/>
      <c r="J910" s="103"/>
      <c r="K910" s="104"/>
      <c r="L910" s="104"/>
      <c r="M910" s="104"/>
      <c r="N910" s="103">
        <v>4.2500000000000003E-2</v>
      </c>
    </row>
    <row r="911" spans="4:14" ht="15.75" customHeight="1" x14ac:dyDescent="0.25">
      <c r="D911" s="33"/>
      <c r="E911" s="33"/>
      <c r="F911" s="81">
        <v>37789</v>
      </c>
      <c r="G911" s="103">
        <v>1.0925000000000001E-2</v>
      </c>
      <c r="H911" s="103">
        <v>1.0549999999999999E-2</v>
      </c>
      <c r="I911" s="103"/>
      <c r="J911" s="103"/>
      <c r="K911" s="104"/>
      <c r="L911" s="104"/>
      <c r="M911" s="104"/>
      <c r="N911" s="103">
        <v>4.2500000000000003E-2</v>
      </c>
    </row>
    <row r="912" spans="4:14" ht="15.75" customHeight="1" x14ac:dyDescent="0.25">
      <c r="D912" s="33"/>
      <c r="E912" s="33"/>
      <c r="F912" s="81">
        <v>37790</v>
      </c>
      <c r="G912" s="103">
        <v>1.10375E-2</v>
      </c>
      <c r="H912" s="103">
        <v>1.065E-2</v>
      </c>
      <c r="I912" s="103"/>
      <c r="J912" s="103"/>
      <c r="K912" s="104"/>
      <c r="L912" s="104"/>
      <c r="M912" s="104"/>
      <c r="N912" s="103">
        <v>4.2500000000000003E-2</v>
      </c>
    </row>
    <row r="913" spans="4:14" ht="15.75" customHeight="1" x14ac:dyDescent="0.25">
      <c r="D913" s="33"/>
      <c r="E913" s="33"/>
      <c r="F913" s="81">
        <v>37791</v>
      </c>
      <c r="G913" s="103">
        <v>1.0575000000000001E-2</v>
      </c>
      <c r="H913" s="103">
        <v>1.0275000000000001E-2</v>
      </c>
      <c r="I913" s="103"/>
      <c r="J913" s="103"/>
      <c r="K913" s="104"/>
      <c r="L913" s="104"/>
      <c r="M913" s="104"/>
      <c r="N913" s="103">
        <v>4.2500000000000003E-2</v>
      </c>
    </row>
    <row r="914" spans="4:14" ht="15.75" customHeight="1" x14ac:dyDescent="0.25">
      <c r="D914" s="33"/>
      <c r="E914" s="33"/>
      <c r="F914" s="81">
        <v>37792</v>
      </c>
      <c r="G914" s="103">
        <v>1.0437499999999999E-2</v>
      </c>
      <c r="H914" s="103">
        <v>1.0200000000000001E-2</v>
      </c>
      <c r="I914" s="103"/>
      <c r="J914" s="103"/>
      <c r="K914" s="104"/>
      <c r="L914" s="104"/>
      <c r="M914" s="104"/>
      <c r="N914" s="103">
        <v>4.2500000000000003E-2</v>
      </c>
    </row>
    <row r="915" spans="4:14" ht="15.75" customHeight="1" x14ac:dyDescent="0.25">
      <c r="D915" s="33"/>
      <c r="E915" s="33"/>
      <c r="F915" s="81">
        <v>37795</v>
      </c>
      <c r="G915" s="103">
        <v>1.035E-2</v>
      </c>
      <c r="H915" s="103">
        <v>1.0162500000000001E-2</v>
      </c>
      <c r="I915" s="103"/>
      <c r="J915" s="103"/>
      <c r="K915" s="104"/>
      <c r="L915" s="104"/>
      <c r="M915" s="104"/>
      <c r="N915" s="103">
        <v>4.2500000000000003E-2</v>
      </c>
    </row>
    <row r="916" spans="4:14" ht="15.75" customHeight="1" x14ac:dyDescent="0.25">
      <c r="D916" s="33"/>
      <c r="E916" s="33"/>
      <c r="F916" s="81">
        <v>37796</v>
      </c>
      <c r="G916" s="103">
        <v>1.0275000000000001E-2</v>
      </c>
      <c r="H916" s="103">
        <v>1.0087500000000001E-2</v>
      </c>
      <c r="I916" s="103"/>
      <c r="J916" s="103"/>
      <c r="K916" s="104"/>
      <c r="L916" s="104"/>
      <c r="M916" s="104"/>
      <c r="N916" s="103">
        <v>4.2500000000000003E-2</v>
      </c>
    </row>
    <row r="917" spans="4:14" ht="15.75" customHeight="1" x14ac:dyDescent="0.25">
      <c r="D917" s="33"/>
      <c r="E917" s="33"/>
      <c r="F917" s="81">
        <v>37797</v>
      </c>
      <c r="G917" s="103">
        <v>1.0200000000000001E-2</v>
      </c>
      <c r="H917" s="103">
        <v>0.01</v>
      </c>
      <c r="I917" s="103"/>
      <c r="J917" s="103"/>
      <c r="K917" s="104"/>
      <c r="L917" s="104"/>
      <c r="M917" s="104"/>
      <c r="N917" s="103">
        <v>4.2500000000000003E-2</v>
      </c>
    </row>
    <row r="918" spans="4:14" ht="15.75" customHeight="1" x14ac:dyDescent="0.25">
      <c r="D918" s="33"/>
      <c r="E918" s="33"/>
      <c r="F918" s="81">
        <v>37798</v>
      </c>
      <c r="G918" s="103">
        <v>1.11375E-2</v>
      </c>
      <c r="H918" s="103">
        <v>1.1000000000000001E-2</v>
      </c>
      <c r="I918" s="103"/>
      <c r="J918" s="103"/>
      <c r="K918" s="104"/>
      <c r="L918" s="104"/>
      <c r="M918" s="104"/>
      <c r="N918" s="103">
        <v>4.2500000000000003E-2</v>
      </c>
    </row>
    <row r="919" spans="4:14" ht="15.75" customHeight="1" x14ac:dyDescent="0.25">
      <c r="D919" s="33"/>
      <c r="E919" s="33"/>
      <c r="F919" s="81">
        <v>37799</v>
      </c>
      <c r="G919" s="103">
        <v>1.1200000000000002E-2</v>
      </c>
      <c r="H919" s="103">
        <v>1.11375E-2</v>
      </c>
      <c r="I919" s="103"/>
      <c r="J919" s="103"/>
      <c r="K919" s="104"/>
      <c r="L919" s="104"/>
      <c r="M919" s="104"/>
      <c r="N919" s="103">
        <v>0.04</v>
      </c>
    </row>
    <row r="920" spans="4:14" ht="15.75" customHeight="1" x14ac:dyDescent="0.25">
      <c r="D920" s="33"/>
      <c r="E920" s="33"/>
      <c r="F920" s="81">
        <v>37802</v>
      </c>
      <c r="G920" s="103">
        <v>1.1200000000000002E-2</v>
      </c>
      <c r="H920" s="103">
        <v>1.1162499999999999E-2</v>
      </c>
      <c r="I920" s="103"/>
      <c r="J920" s="103"/>
      <c r="K920" s="104"/>
      <c r="L920" s="104"/>
      <c r="M920" s="104"/>
      <c r="N920" s="103">
        <v>0.04</v>
      </c>
    </row>
    <row r="921" spans="4:14" ht="15.75" customHeight="1" x14ac:dyDescent="0.25">
      <c r="D921" s="33"/>
      <c r="E921" s="33"/>
      <c r="F921" s="81">
        <v>37803</v>
      </c>
      <c r="G921" s="103">
        <v>1.1200000000000002E-2</v>
      </c>
      <c r="H921" s="103">
        <v>1.11E-2</v>
      </c>
      <c r="I921" s="103"/>
      <c r="J921" s="103"/>
      <c r="K921" s="104"/>
      <c r="L921" s="104"/>
      <c r="M921" s="104"/>
      <c r="N921" s="103">
        <v>0.04</v>
      </c>
    </row>
    <row r="922" spans="4:14" ht="15.75" customHeight="1" x14ac:dyDescent="0.25">
      <c r="D922" s="33"/>
      <c r="E922" s="33"/>
      <c r="F922" s="81">
        <v>37804</v>
      </c>
      <c r="G922" s="103">
        <v>1.1200000000000002E-2</v>
      </c>
      <c r="H922" s="103">
        <v>1.11E-2</v>
      </c>
      <c r="I922" s="103"/>
      <c r="J922" s="103"/>
      <c r="K922" s="104"/>
      <c r="L922" s="104"/>
      <c r="M922" s="104"/>
      <c r="N922" s="103">
        <v>0.04</v>
      </c>
    </row>
    <row r="923" spans="4:14" ht="15.75" customHeight="1" x14ac:dyDescent="0.25">
      <c r="D923" s="33"/>
      <c r="E923" s="33"/>
      <c r="F923" s="81">
        <v>37805</v>
      </c>
      <c r="G923" s="103">
        <v>1.1174999999999999E-2</v>
      </c>
      <c r="H923" s="103">
        <v>1.11E-2</v>
      </c>
      <c r="I923" s="103"/>
      <c r="J923" s="103"/>
      <c r="K923" s="104"/>
      <c r="L923" s="104"/>
      <c r="M923" s="104"/>
      <c r="N923" s="103">
        <v>0.04</v>
      </c>
    </row>
    <row r="924" spans="4:14" ht="15.75" customHeight="1" x14ac:dyDescent="0.25">
      <c r="D924" s="33"/>
      <c r="E924" s="33"/>
      <c r="F924" s="81">
        <v>37806</v>
      </c>
      <c r="G924" s="103">
        <v>1.1162499999999999E-2</v>
      </c>
      <c r="H924" s="103">
        <v>1.11E-2</v>
      </c>
      <c r="I924" s="103"/>
      <c r="J924" s="103"/>
      <c r="K924" s="104"/>
      <c r="L924" s="104"/>
      <c r="M924" s="104"/>
      <c r="N924" s="103" t="s">
        <v>26</v>
      </c>
    </row>
    <row r="925" spans="4:14" ht="15.75" customHeight="1" x14ac:dyDescent="0.25">
      <c r="D925" s="33"/>
      <c r="E925" s="33"/>
      <c r="F925" s="81">
        <v>37809</v>
      </c>
      <c r="G925" s="103">
        <v>1.11063E-2</v>
      </c>
      <c r="H925" s="103">
        <v>1.11E-2</v>
      </c>
      <c r="I925" s="103"/>
      <c r="J925" s="103"/>
      <c r="K925" s="104"/>
      <c r="L925" s="104"/>
      <c r="M925" s="104"/>
      <c r="N925" s="103">
        <v>0.04</v>
      </c>
    </row>
    <row r="926" spans="4:14" ht="15.75" customHeight="1" x14ac:dyDescent="0.25">
      <c r="D926" s="33"/>
      <c r="E926" s="33"/>
      <c r="F926" s="81">
        <v>37810</v>
      </c>
      <c r="G926" s="103">
        <v>1.11E-2</v>
      </c>
      <c r="H926" s="103">
        <v>1.11E-2</v>
      </c>
      <c r="I926" s="103"/>
      <c r="J926" s="103"/>
      <c r="K926" s="104"/>
      <c r="L926" s="104"/>
      <c r="M926" s="104"/>
      <c r="N926" s="103">
        <v>0.04</v>
      </c>
    </row>
    <row r="927" spans="4:14" ht="15.75" customHeight="1" x14ac:dyDescent="0.25">
      <c r="D927" s="33"/>
      <c r="E927" s="33"/>
      <c r="F927" s="81">
        <v>37811</v>
      </c>
      <c r="G927" s="103">
        <v>1.11E-2</v>
      </c>
      <c r="H927" s="103">
        <v>1.11E-2</v>
      </c>
      <c r="I927" s="103"/>
      <c r="J927" s="103"/>
      <c r="K927" s="104"/>
      <c r="L927" s="104"/>
      <c r="M927" s="104"/>
      <c r="N927" s="103">
        <v>0.04</v>
      </c>
    </row>
    <row r="928" spans="4:14" ht="15.75" customHeight="1" x14ac:dyDescent="0.25">
      <c r="D928" s="33"/>
      <c r="E928" s="33"/>
      <c r="F928" s="81">
        <v>37812</v>
      </c>
      <c r="G928" s="103">
        <v>1.11E-2</v>
      </c>
      <c r="H928" s="103">
        <v>1.11E-2</v>
      </c>
      <c r="I928" s="103"/>
      <c r="J928" s="103"/>
      <c r="K928" s="104"/>
      <c r="L928" s="104"/>
      <c r="M928" s="104"/>
      <c r="N928" s="103">
        <v>0.04</v>
      </c>
    </row>
    <row r="929" spans="4:14" ht="15.75" customHeight="1" x14ac:dyDescent="0.25">
      <c r="D929" s="33"/>
      <c r="E929" s="33"/>
      <c r="F929" s="81">
        <v>37813</v>
      </c>
      <c r="G929" s="103">
        <v>1.10688E-2</v>
      </c>
      <c r="H929" s="103">
        <v>1.1056299999999998E-2</v>
      </c>
      <c r="I929" s="103"/>
      <c r="J929" s="103"/>
      <c r="K929" s="104"/>
      <c r="L929" s="104"/>
      <c r="M929" s="104"/>
      <c r="N929" s="103">
        <v>0.04</v>
      </c>
    </row>
    <row r="930" spans="4:14" ht="15.75" customHeight="1" x14ac:dyDescent="0.25">
      <c r="D930" s="33"/>
      <c r="E930" s="33"/>
      <c r="F930" s="81">
        <v>37816</v>
      </c>
      <c r="G930" s="103">
        <v>1.1031299999999999E-2</v>
      </c>
      <c r="H930" s="103">
        <v>1.1031299999999999E-2</v>
      </c>
      <c r="I930" s="103"/>
      <c r="J930" s="103"/>
      <c r="K930" s="104"/>
      <c r="L930" s="104"/>
      <c r="M930" s="104"/>
      <c r="N930" s="103">
        <v>0.04</v>
      </c>
    </row>
    <row r="931" spans="4:14" ht="15.75" customHeight="1" x14ac:dyDescent="0.25">
      <c r="D931" s="33"/>
      <c r="E931" s="33"/>
      <c r="F931" s="81">
        <v>37817</v>
      </c>
      <c r="G931" s="103">
        <v>1.1012500000000001E-2</v>
      </c>
      <c r="H931" s="103">
        <v>1.1000000000000001E-2</v>
      </c>
      <c r="I931" s="103"/>
      <c r="J931" s="103"/>
      <c r="K931" s="104"/>
      <c r="L931" s="104"/>
      <c r="M931" s="104"/>
      <c r="N931" s="103">
        <v>0.04</v>
      </c>
    </row>
    <row r="932" spans="4:14" ht="15.75" customHeight="1" x14ac:dyDescent="0.25">
      <c r="D932" s="33"/>
      <c r="E932" s="33"/>
      <c r="F932" s="81">
        <v>37818</v>
      </c>
      <c r="G932" s="103">
        <v>1.1012500000000001E-2</v>
      </c>
      <c r="H932" s="103">
        <v>1.11E-2</v>
      </c>
      <c r="I932" s="103"/>
      <c r="J932" s="103"/>
      <c r="K932" s="104"/>
      <c r="L932" s="104"/>
      <c r="M932" s="104"/>
      <c r="N932" s="103">
        <v>0.04</v>
      </c>
    </row>
    <row r="933" spans="4:14" ht="15.75" customHeight="1" x14ac:dyDescent="0.25">
      <c r="D933" s="33"/>
      <c r="E933" s="33"/>
      <c r="F933" s="81">
        <v>37819</v>
      </c>
      <c r="G933" s="103">
        <v>1.1000000000000001E-2</v>
      </c>
      <c r="H933" s="103">
        <v>1.11E-2</v>
      </c>
      <c r="I933" s="103"/>
      <c r="J933" s="103"/>
      <c r="K933" s="104"/>
      <c r="L933" s="104"/>
      <c r="M933" s="104"/>
      <c r="N933" s="103">
        <v>0.04</v>
      </c>
    </row>
    <row r="934" spans="4:14" ht="15.75" customHeight="1" x14ac:dyDescent="0.25">
      <c r="D934" s="33"/>
      <c r="E934" s="33"/>
      <c r="F934" s="81">
        <v>37820</v>
      </c>
      <c r="G934" s="103">
        <v>1.1000000000000001E-2</v>
      </c>
      <c r="H934" s="103">
        <v>1.11E-2</v>
      </c>
      <c r="I934" s="103"/>
      <c r="J934" s="103"/>
      <c r="K934" s="104"/>
      <c r="L934" s="104"/>
      <c r="M934" s="104"/>
      <c r="N934" s="103">
        <v>0.04</v>
      </c>
    </row>
    <row r="935" spans="4:14" ht="15.75" customHeight="1" x14ac:dyDescent="0.25">
      <c r="D935" s="33"/>
      <c r="E935" s="33"/>
      <c r="F935" s="81">
        <v>37823</v>
      </c>
      <c r="G935" s="103">
        <v>1.1000000000000001E-2</v>
      </c>
      <c r="H935" s="103">
        <v>1.11E-2</v>
      </c>
      <c r="I935" s="103"/>
      <c r="J935" s="103"/>
      <c r="K935" s="104"/>
      <c r="L935" s="104"/>
      <c r="M935" s="104"/>
      <c r="N935" s="103">
        <v>0.04</v>
      </c>
    </row>
    <row r="936" spans="4:14" ht="15.75" customHeight="1" x14ac:dyDescent="0.25">
      <c r="D936" s="33"/>
      <c r="E936" s="33"/>
      <c r="F936" s="81">
        <v>37824</v>
      </c>
      <c r="G936" s="103">
        <v>1.1000000000000001E-2</v>
      </c>
      <c r="H936" s="103">
        <v>1.11E-2</v>
      </c>
      <c r="I936" s="103"/>
      <c r="J936" s="103"/>
      <c r="K936" s="104"/>
      <c r="L936" s="104"/>
      <c r="M936" s="104"/>
      <c r="N936" s="103">
        <v>0.04</v>
      </c>
    </row>
    <row r="937" spans="4:14" ht="15.75" customHeight="1" x14ac:dyDescent="0.25">
      <c r="D937" s="33"/>
      <c r="E937" s="33"/>
      <c r="F937" s="81">
        <v>37825</v>
      </c>
      <c r="G937" s="103">
        <v>1.1000000000000001E-2</v>
      </c>
      <c r="H937" s="103">
        <v>1.11E-2</v>
      </c>
      <c r="I937" s="103"/>
      <c r="J937" s="103"/>
      <c r="K937" s="104"/>
      <c r="L937" s="104"/>
      <c r="M937" s="104"/>
      <c r="N937" s="103">
        <v>0.04</v>
      </c>
    </row>
    <row r="938" spans="4:14" ht="15.75" customHeight="1" x14ac:dyDescent="0.25">
      <c r="D938" s="33"/>
      <c r="E938" s="33"/>
      <c r="F938" s="81">
        <v>37826</v>
      </c>
      <c r="G938" s="103">
        <v>1.1000000000000001E-2</v>
      </c>
      <c r="H938" s="103">
        <v>1.11E-2</v>
      </c>
      <c r="I938" s="103"/>
      <c r="J938" s="103"/>
      <c r="K938" s="104"/>
      <c r="L938" s="104"/>
      <c r="M938" s="104"/>
      <c r="N938" s="103">
        <v>0.04</v>
      </c>
    </row>
    <row r="939" spans="4:14" ht="15.75" customHeight="1" x14ac:dyDescent="0.25">
      <c r="D939" s="33"/>
      <c r="E939" s="33"/>
      <c r="F939" s="81">
        <v>37827</v>
      </c>
      <c r="G939" s="103">
        <v>1.1000000000000001E-2</v>
      </c>
      <c r="H939" s="103">
        <v>1.11E-2</v>
      </c>
      <c r="I939" s="103"/>
      <c r="J939" s="103"/>
      <c r="K939" s="104"/>
      <c r="L939" s="104"/>
      <c r="M939" s="104"/>
      <c r="N939" s="103">
        <v>0.04</v>
      </c>
    </row>
    <row r="940" spans="4:14" ht="15.75" customHeight="1" x14ac:dyDescent="0.25">
      <c r="D940" s="33"/>
      <c r="E940" s="33"/>
      <c r="F940" s="81">
        <v>37830</v>
      </c>
      <c r="G940" s="103">
        <v>1.1000000000000001E-2</v>
      </c>
      <c r="H940" s="103">
        <v>1.11E-2</v>
      </c>
      <c r="I940" s="103"/>
      <c r="J940" s="103"/>
      <c r="K940" s="104"/>
      <c r="L940" s="104"/>
      <c r="M940" s="104"/>
      <c r="N940" s="103">
        <v>0.04</v>
      </c>
    </row>
    <row r="941" spans="4:14" ht="15.75" customHeight="1" x14ac:dyDescent="0.25">
      <c r="D941" s="33"/>
      <c r="E941" s="33"/>
      <c r="F941" s="81">
        <v>37831</v>
      </c>
      <c r="G941" s="103">
        <v>1.1000000000000001E-2</v>
      </c>
      <c r="H941" s="103">
        <v>1.11E-2</v>
      </c>
      <c r="I941" s="103"/>
      <c r="J941" s="103"/>
      <c r="K941" s="104"/>
      <c r="L941" s="104"/>
      <c r="M941" s="104"/>
      <c r="N941" s="103">
        <v>0.04</v>
      </c>
    </row>
    <row r="942" spans="4:14" ht="15.75" customHeight="1" x14ac:dyDescent="0.25">
      <c r="D942" s="33"/>
      <c r="E942" s="33"/>
      <c r="F942" s="81">
        <v>37832</v>
      </c>
      <c r="G942" s="103">
        <v>1.10063E-2</v>
      </c>
      <c r="H942" s="103">
        <v>1.1162499999999999E-2</v>
      </c>
      <c r="I942" s="103"/>
      <c r="J942" s="103"/>
      <c r="K942" s="104"/>
      <c r="L942" s="104"/>
      <c r="M942" s="104"/>
      <c r="N942" s="103">
        <v>0.04</v>
      </c>
    </row>
    <row r="943" spans="4:14" ht="15.75" customHeight="1" x14ac:dyDescent="0.25">
      <c r="D943" s="33"/>
      <c r="E943" s="33"/>
      <c r="F943" s="81">
        <v>37833</v>
      </c>
      <c r="G943" s="103">
        <v>1.1000000000000001E-2</v>
      </c>
      <c r="H943" s="103">
        <v>1.1143799999999999E-2</v>
      </c>
      <c r="I943" s="103"/>
      <c r="J943" s="103"/>
      <c r="K943" s="104"/>
      <c r="L943" s="104"/>
      <c r="M943" s="104"/>
      <c r="N943" s="103">
        <v>0.04</v>
      </c>
    </row>
    <row r="944" spans="4:14" ht="15.75" customHeight="1" x14ac:dyDescent="0.25">
      <c r="D944" s="33"/>
      <c r="E944" s="33"/>
      <c r="F944" s="81">
        <v>37834</v>
      </c>
      <c r="G944" s="103">
        <v>1.1125000000000001E-2</v>
      </c>
      <c r="H944" s="103">
        <v>1.1412500000000001E-2</v>
      </c>
      <c r="I944" s="103"/>
      <c r="J944" s="103"/>
      <c r="K944" s="104"/>
      <c r="L944" s="104"/>
      <c r="M944" s="104"/>
      <c r="N944" s="103">
        <v>0.04</v>
      </c>
    </row>
    <row r="945" spans="4:14" ht="15.75" customHeight="1" x14ac:dyDescent="0.25">
      <c r="D945" s="33"/>
      <c r="E945" s="33"/>
      <c r="F945" s="81">
        <v>37837</v>
      </c>
      <c r="G945" s="103">
        <v>1.11E-2</v>
      </c>
      <c r="H945" s="103">
        <v>1.1399999999999999E-2</v>
      </c>
      <c r="I945" s="103"/>
      <c r="J945" s="103"/>
      <c r="K945" s="104"/>
      <c r="L945" s="104"/>
      <c r="M945" s="104"/>
      <c r="N945" s="103">
        <v>0.04</v>
      </c>
    </row>
    <row r="946" spans="4:14" ht="15.75" customHeight="1" x14ac:dyDescent="0.25">
      <c r="D946" s="33"/>
      <c r="E946" s="33"/>
      <c r="F946" s="81">
        <v>37838</v>
      </c>
      <c r="G946" s="103">
        <v>1.11E-2</v>
      </c>
      <c r="H946" s="103">
        <v>1.13875E-2</v>
      </c>
      <c r="I946" s="103"/>
      <c r="J946" s="103"/>
      <c r="K946" s="104"/>
      <c r="L946" s="104"/>
      <c r="M946" s="104"/>
      <c r="N946" s="103">
        <v>0.04</v>
      </c>
    </row>
    <row r="947" spans="4:14" ht="15.75" customHeight="1" x14ac:dyDescent="0.25">
      <c r="D947" s="33"/>
      <c r="E947" s="33"/>
      <c r="F947" s="81">
        <v>37839</v>
      </c>
      <c r="G947" s="103">
        <v>1.11E-2</v>
      </c>
      <c r="H947" s="103">
        <v>1.1399999999999999E-2</v>
      </c>
      <c r="I947" s="103"/>
      <c r="J947" s="103"/>
      <c r="K947" s="104"/>
      <c r="L947" s="104"/>
      <c r="M947" s="104"/>
      <c r="N947" s="103">
        <v>0.04</v>
      </c>
    </row>
    <row r="948" spans="4:14" ht="15.75" customHeight="1" x14ac:dyDescent="0.25">
      <c r="D948" s="33"/>
      <c r="E948" s="33"/>
      <c r="F948" s="81">
        <v>37840</v>
      </c>
      <c r="G948" s="103">
        <v>1.11E-2</v>
      </c>
      <c r="H948" s="103">
        <v>1.1368799999999998E-2</v>
      </c>
      <c r="I948" s="103"/>
      <c r="J948" s="103"/>
      <c r="K948" s="104"/>
      <c r="L948" s="104"/>
      <c r="M948" s="104"/>
      <c r="N948" s="103">
        <v>0.04</v>
      </c>
    </row>
    <row r="949" spans="4:14" ht="15.75" customHeight="1" x14ac:dyDescent="0.25">
      <c r="D949" s="33"/>
      <c r="E949" s="33"/>
      <c r="F949" s="81">
        <v>37841</v>
      </c>
      <c r="G949" s="103">
        <v>1.11E-2</v>
      </c>
      <c r="H949" s="103">
        <v>1.1299999999999999E-2</v>
      </c>
      <c r="I949" s="103"/>
      <c r="J949" s="103"/>
      <c r="K949" s="104"/>
      <c r="L949" s="104"/>
      <c r="M949" s="104"/>
      <c r="N949" s="103">
        <v>0.04</v>
      </c>
    </row>
    <row r="950" spans="4:14" ht="15.75" customHeight="1" x14ac:dyDescent="0.25">
      <c r="D950" s="33"/>
      <c r="E950" s="33"/>
      <c r="F950" s="81">
        <v>37844</v>
      </c>
      <c r="G950" s="103">
        <v>1.11E-2</v>
      </c>
      <c r="H950" s="103">
        <v>1.1299999999999999E-2</v>
      </c>
      <c r="I950" s="103"/>
      <c r="J950" s="103"/>
      <c r="K950" s="104"/>
      <c r="L950" s="104"/>
      <c r="M950" s="104"/>
      <c r="N950" s="103">
        <v>0.04</v>
      </c>
    </row>
    <row r="951" spans="4:14" ht="15.75" customHeight="1" x14ac:dyDescent="0.25">
      <c r="D951" s="33"/>
      <c r="E951" s="33"/>
      <c r="F951" s="81">
        <v>37845</v>
      </c>
      <c r="G951" s="103">
        <v>1.11E-2</v>
      </c>
      <c r="H951" s="103">
        <v>1.1299999999999999E-2</v>
      </c>
      <c r="I951" s="103"/>
      <c r="J951" s="103"/>
      <c r="K951" s="104"/>
      <c r="L951" s="104"/>
      <c r="M951" s="104"/>
      <c r="N951" s="103">
        <v>0.04</v>
      </c>
    </row>
    <row r="952" spans="4:14" ht="15.75" customHeight="1" x14ac:dyDescent="0.25">
      <c r="D952" s="33"/>
      <c r="E952" s="33"/>
      <c r="F952" s="81">
        <v>37846</v>
      </c>
      <c r="G952" s="103">
        <v>1.11E-2</v>
      </c>
      <c r="H952" s="103">
        <v>1.1299999999999999E-2</v>
      </c>
      <c r="I952" s="103"/>
      <c r="J952" s="103"/>
      <c r="K952" s="104"/>
      <c r="L952" s="104"/>
      <c r="M952" s="104"/>
      <c r="N952" s="103">
        <v>0.04</v>
      </c>
    </row>
    <row r="953" spans="4:14" ht="15.75" customHeight="1" x14ac:dyDescent="0.25">
      <c r="D953" s="33"/>
      <c r="E953" s="33"/>
      <c r="F953" s="81">
        <v>37847</v>
      </c>
      <c r="G953" s="103">
        <v>1.11E-2</v>
      </c>
      <c r="H953" s="103">
        <v>1.1299999999999999E-2</v>
      </c>
      <c r="I953" s="103"/>
      <c r="J953" s="103"/>
      <c r="K953" s="104"/>
      <c r="L953" s="104"/>
      <c r="M953" s="104"/>
      <c r="N953" s="103">
        <v>0.04</v>
      </c>
    </row>
    <row r="954" spans="4:14" ht="15.75" customHeight="1" x14ac:dyDescent="0.25">
      <c r="D954" s="33"/>
      <c r="E954" s="33"/>
      <c r="F954" s="81">
        <v>37848</v>
      </c>
      <c r="G954" s="103">
        <v>1.11E-2</v>
      </c>
      <c r="H954" s="103">
        <v>1.1299999999999999E-2</v>
      </c>
      <c r="I954" s="103"/>
      <c r="J954" s="103"/>
      <c r="K954" s="104"/>
      <c r="L954" s="104"/>
      <c r="M954" s="104"/>
      <c r="N954" s="103">
        <v>0.04</v>
      </c>
    </row>
    <row r="955" spans="4:14" ht="15.75" customHeight="1" x14ac:dyDescent="0.25">
      <c r="D955" s="33"/>
      <c r="E955" s="33"/>
      <c r="F955" s="81">
        <v>37851</v>
      </c>
      <c r="G955" s="103">
        <v>1.11E-2</v>
      </c>
      <c r="H955" s="103">
        <v>1.1299999999999999E-2</v>
      </c>
      <c r="I955" s="103"/>
      <c r="J955" s="103"/>
      <c r="K955" s="104"/>
      <c r="L955" s="104"/>
      <c r="M955" s="104"/>
      <c r="N955" s="103">
        <v>0.04</v>
      </c>
    </row>
    <row r="956" spans="4:14" ht="15.75" customHeight="1" x14ac:dyDescent="0.25">
      <c r="D956" s="33"/>
      <c r="E956" s="33"/>
      <c r="F956" s="81">
        <v>37852</v>
      </c>
      <c r="G956" s="103">
        <v>1.11E-2</v>
      </c>
      <c r="H956" s="103">
        <v>1.1299999999999999E-2</v>
      </c>
      <c r="I956" s="103"/>
      <c r="J956" s="103"/>
      <c r="K956" s="104"/>
      <c r="L956" s="104"/>
      <c r="M956" s="104"/>
      <c r="N956" s="103">
        <v>0.04</v>
      </c>
    </row>
    <row r="957" spans="4:14" ht="15.75" customHeight="1" x14ac:dyDescent="0.25">
      <c r="D957" s="33"/>
      <c r="E957" s="33"/>
      <c r="F957" s="81">
        <v>37853</v>
      </c>
      <c r="G957" s="103">
        <v>1.11E-2</v>
      </c>
      <c r="H957" s="103">
        <v>1.1299999999999999E-2</v>
      </c>
      <c r="I957" s="103"/>
      <c r="J957" s="103"/>
      <c r="K957" s="104"/>
      <c r="L957" s="104"/>
      <c r="M957" s="104"/>
      <c r="N957" s="103">
        <v>0.04</v>
      </c>
    </row>
    <row r="958" spans="4:14" ht="15.75" customHeight="1" x14ac:dyDescent="0.25">
      <c r="D958" s="33"/>
      <c r="E958" s="33"/>
      <c r="F958" s="81">
        <v>37854</v>
      </c>
      <c r="G958" s="103">
        <v>1.11E-2</v>
      </c>
      <c r="H958" s="103">
        <v>1.1299999999999999E-2</v>
      </c>
      <c r="I958" s="103"/>
      <c r="J958" s="103"/>
      <c r="K958" s="104"/>
      <c r="L958" s="104"/>
      <c r="M958" s="104"/>
      <c r="N958" s="103">
        <v>0.04</v>
      </c>
    </row>
    <row r="959" spans="4:14" ht="15.75" customHeight="1" x14ac:dyDescent="0.25">
      <c r="D959" s="33"/>
      <c r="E959" s="33"/>
      <c r="F959" s="81">
        <v>37855</v>
      </c>
      <c r="G959" s="103">
        <v>1.11E-2</v>
      </c>
      <c r="H959" s="103">
        <v>1.1399999999999999E-2</v>
      </c>
      <c r="I959" s="103"/>
      <c r="J959" s="103"/>
      <c r="K959" s="104"/>
      <c r="L959" s="104"/>
      <c r="M959" s="104"/>
      <c r="N959" s="103">
        <v>0.04</v>
      </c>
    </row>
    <row r="960" spans="4:14" ht="15.75" customHeight="1" x14ac:dyDescent="0.25">
      <c r="D960" s="33"/>
      <c r="E960" s="33"/>
      <c r="F960" s="81">
        <v>37858</v>
      </c>
      <c r="G960" s="103" t="s">
        <v>26</v>
      </c>
      <c r="H960" s="103" t="s">
        <v>26</v>
      </c>
      <c r="I960" s="103"/>
      <c r="J960" s="103"/>
      <c r="K960" s="104"/>
      <c r="L960" s="104"/>
      <c r="M960" s="104"/>
      <c r="N960" s="103">
        <v>0.04</v>
      </c>
    </row>
    <row r="961" spans="4:14" ht="15.75" customHeight="1" x14ac:dyDescent="0.25">
      <c r="D961" s="33"/>
      <c r="E961" s="33"/>
      <c r="F961" s="81">
        <v>37859</v>
      </c>
      <c r="G961" s="103">
        <v>1.11E-2</v>
      </c>
      <c r="H961" s="103">
        <v>1.1399999999999999E-2</v>
      </c>
      <c r="I961" s="103"/>
      <c r="J961" s="103"/>
      <c r="K961" s="104"/>
      <c r="L961" s="104"/>
      <c r="M961" s="104"/>
      <c r="N961" s="103">
        <v>0.04</v>
      </c>
    </row>
    <row r="962" spans="4:14" ht="15.75" customHeight="1" x14ac:dyDescent="0.25">
      <c r="D962" s="33"/>
      <c r="E962" s="33"/>
      <c r="F962" s="81">
        <v>37860</v>
      </c>
      <c r="G962" s="103">
        <v>1.11E-2</v>
      </c>
      <c r="H962" s="103">
        <v>1.1399999999999999E-2</v>
      </c>
      <c r="I962" s="103"/>
      <c r="J962" s="103"/>
      <c r="K962" s="104"/>
      <c r="L962" s="104"/>
      <c r="M962" s="104"/>
      <c r="N962" s="103">
        <v>0.04</v>
      </c>
    </row>
    <row r="963" spans="4:14" ht="15.75" customHeight="1" x14ac:dyDescent="0.25">
      <c r="D963" s="33"/>
      <c r="E963" s="33"/>
      <c r="F963" s="81">
        <v>37861</v>
      </c>
      <c r="G963" s="103">
        <v>1.115E-2</v>
      </c>
      <c r="H963" s="103">
        <v>1.1399999999999999E-2</v>
      </c>
      <c r="I963" s="103"/>
      <c r="J963" s="103"/>
      <c r="K963" s="104"/>
      <c r="L963" s="104"/>
      <c r="M963" s="104"/>
      <c r="N963" s="103">
        <v>0.04</v>
      </c>
    </row>
    <row r="964" spans="4:14" ht="15.75" customHeight="1" x14ac:dyDescent="0.25">
      <c r="D964" s="33"/>
      <c r="E964" s="33"/>
      <c r="F964" s="81">
        <v>37862</v>
      </c>
      <c r="G964" s="103">
        <v>1.11938E-2</v>
      </c>
      <c r="H964" s="103">
        <v>1.1399999999999999E-2</v>
      </c>
      <c r="I964" s="103"/>
      <c r="J964" s="103"/>
      <c r="K964" s="104"/>
      <c r="L964" s="104"/>
      <c r="M964" s="104"/>
      <c r="N964" s="103">
        <v>0.04</v>
      </c>
    </row>
    <row r="965" spans="4:14" ht="15.75" customHeight="1" x14ac:dyDescent="0.25">
      <c r="D965" s="33"/>
      <c r="E965" s="33"/>
      <c r="F965" s="81">
        <v>37865</v>
      </c>
      <c r="G965" s="103">
        <v>1.1200000000000002E-2</v>
      </c>
      <c r="H965" s="103">
        <v>1.1399999999999999E-2</v>
      </c>
      <c r="I965" s="103"/>
      <c r="J965" s="103"/>
      <c r="K965" s="104"/>
      <c r="L965" s="104"/>
      <c r="M965" s="104"/>
      <c r="N965" s="103" t="s">
        <v>26</v>
      </c>
    </row>
    <row r="966" spans="4:14" ht="15.75" customHeight="1" x14ac:dyDescent="0.25">
      <c r="D966" s="33"/>
      <c r="E966" s="33"/>
      <c r="F966" s="81">
        <v>37866</v>
      </c>
      <c r="G966" s="103">
        <v>1.1200000000000002E-2</v>
      </c>
      <c r="H966" s="103">
        <v>1.1399999999999999E-2</v>
      </c>
      <c r="I966" s="103"/>
      <c r="J966" s="103"/>
      <c r="K966" s="104"/>
      <c r="L966" s="104"/>
      <c r="M966" s="104"/>
      <c r="N966" s="103">
        <v>0.04</v>
      </c>
    </row>
    <row r="967" spans="4:14" ht="15.75" customHeight="1" x14ac:dyDescent="0.25">
      <c r="D967" s="33"/>
      <c r="E967" s="33"/>
      <c r="F967" s="81">
        <v>37867</v>
      </c>
      <c r="G967" s="103">
        <v>1.1200000000000002E-2</v>
      </c>
      <c r="H967" s="103">
        <v>1.1456299999999999E-2</v>
      </c>
      <c r="I967" s="103"/>
      <c r="J967" s="103"/>
      <c r="K967" s="104"/>
      <c r="L967" s="104"/>
      <c r="M967" s="104"/>
      <c r="N967" s="103">
        <v>0.04</v>
      </c>
    </row>
    <row r="968" spans="4:14" ht="15.75" customHeight="1" x14ac:dyDescent="0.25">
      <c r="D968" s="33"/>
      <c r="E968" s="33"/>
      <c r="F968" s="81">
        <v>37868</v>
      </c>
      <c r="G968" s="103">
        <v>1.1200000000000002E-2</v>
      </c>
      <c r="H968" s="103">
        <v>1.14625E-2</v>
      </c>
      <c r="I968" s="103"/>
      <c r="J968" s="103"/>
      <c r="K968" s="104"/>
      <c r="L968" s="104"/>
      <c r="M968" s="104"/>
      <c r="N968" s="103">
        <v>0.04</v>
      </c>
    </row>
    <row r="969" spans="4:14" ht="15.75" customHeight="1" x14ac:dyDescent="0.25">
      <c r="D969" s="33"/>
      <c r="E969" s="33"/>
      <c r="F969" s="81">
        <v>37869</v>
      </c>
      <c r="G969" s="103">
        <v>1.1200000000000002E-2</v>
      </c>
      <c r="H969" s="103">
        <v>1.14219E-2</v>
      </c>
      <c r="I969" s="103"/>
      <c r="J969" s="103"/>
      <c r="K969" s="104"/>
      <c r="L969" s="104"/>
      <c r="M969" s="104"/>
      <c r="N969" s="103">
        <v>0.04</v>
      </c>
    </row>
    <row r="970" spans="4:14" ht="15.75" customHeight="1" x14ac:dyDescent="0.25">
      <c r="D970" s="33"/>
      <c r="E970" s="33"/>
      <c r="F970" s="81">
        <v>37872</v>
      </c>
      <c r="G970" s="103">
        <v>1.1200000000000002E-2</v>
      </c>
      <c r="H970" s="103">
        <v>1.1399999999999999E-2</v>
      </c>
      <c r="I970" s="103"/>
      <c r="J970" s="103"/>
      <c r="K970" s="104"/>
      <c r="L970" s="104"/>
      <c r="M970" s="104"/>
      <c r="N970" s="103">
        <v>0.04</v>
      </c>
    </row>
    <row r="971" spans="4:14" ht="15.75" customHeight="1" x14ac:dyDescent="0.25">
      <c r="D971" s="33"/>
      <c r="E971" s="33"/>
      <c r="F971" s="81">
        <v>37873</v>
      </c>
      <c r="G971" s="103">
        <v>1.1200000000000002E-2</v>
      </c>
      <c r="H971" s="103">
        <v>1.1399999999999999E-2</v>
      </c>
      <c r="I971" s="103"/>
      <c r="J971" s="103"/>
      <c r="K971" s="104"/>
      <c r="L971" s="104"/>
      <c r="M971" s="104"/>
      <c r="N971" s="103">
        <v>0.04</v>
      </c>
    </row>
    <row r="972" spans="4:14" ht="15.75" customHeight="1" x14ac:dyDescent="0.25">
      <c r="D972" s="33"/>
      <c r="E972" s="33"/>
      <c r="F972" s="81">
        <v>37874</v>
      </c>
      <c r="G972" s="103">
        <v>1.1200000000000002E-2</v>
      </c>
      <c r="H972" s="103">
        <v>1.1399999999999999E-2</v>
      </c>
      <c r="I972" s="103"/>
      <c r="J972" s="103"/>
      <c r="K972" s="104"/>
      <c r="L972" s="104"/>
      <c r="M972" s="104"/>
      <c r="N972" s="103">
        <v>0.04</v>
      </c>
    </row>
    <row r="973" spans="4:14" ht="15.75" customHeight="1" x14ac:dyDescent="0.25">
      <c r="D973" s="33"/>
      <c r="E973" s="33"/>
      <c r="F973" s="81">
        <v>37875</v>
      </c>
      <c r="G973" s="103">
        <v>1.1200000000000002E-2</v>
      </c>
      <c r="H973" s="103">
        <v>1.1399999999999999E-2</v>
      </c>
      <c r="I973" s="103"/>
      <c r="J973" s="103"/>
      <c r="K973" s="104"/>
      <c r="L973" s="104"/>
      <c r="M973" s="104"/>
      <c r="N973" s="103">
        <v>0.04</v>
      </c>
    </row>
    <row r="974" spans="4:14" ht="15.75" customHeight="1" x14ac:dyDescent="0.25">
      <c r="D974" s="33"/>
      <c r="E974" s="33"/>
      <c r="F974" s="81">
        <v>37876</v>
      </c>
      <c r="G974" s="103">
        <v>1.1200000000000002E-2</v>
      </c>
      <c r="H974" s="103">
        <v>1.1399999999999999E-2</v>
      </c>
      <c r="I974" s="103"/>
      <c r="J974" s="103"/>
      <c r="K974" s="104"/>
      <c r="L974" s="104"/>
      <c r="M974" s="104"/>
      <c r="N974" s="103">
        <v>0.04</v>
      </c>
    </row>
    <row r="975" spans="4:14" ht="15.75" customHeight="1" x14ac:dyDescent="0.25">
      <c r="D975" s="33"/>
      <c r="E975" s="33"/>
      <c r="F975" s="81">
        <v>37879</v>
      </c>
      <c r="G975" s="103">
        <v>1.1200000000000002E-2</v>
      </c>
      <c r="H975" s="103">
        <v>1.1399999999999999E-2</v>
      </c>
      <c r="I975" s="103"/>
      <c r="J975" s="103"/>
      <c r="K975" s="104"/>
      <c r="L975" s="104"/>
      <c r="M975" s="104"/>
      <c r="N975" s="103">
        <v>0.04</v>
      </c>
    </row>
    <row r="976" spans="4:14" ht="15.75" customHeight="1" x14ac:dyDescent="0.25">
      <c r="D976" s="33"/>
      <c r="E976" s="33"/>
      <c r="F976" s="81">
        <v>37880</v>
      </c>
      <c r="G976" s="103">
        <v>1.1200000000000002E-2</v>
      </c>
      <c r="H976" s="103">
        <v>1.1399999999999999E-2</v>
      </c>
      <c r="I976" s="103"/>
      <c r="J976" s="103"/>
      <c r="K976" s="104"/>
      <c r="L976" s="104"/>
      <c r="M976" s="104"/>
      <c r="N976" s="103">
        <v>0.04</v>
      </c>
    </row>
    <row r="977" spans="4:14" ht="15.75" customHeight="1" x14ac:dyDescent="0.25">
      <c r="D977" s="33"/>
      <c r="E977" s="33"/>
      <c r="F977" s="81">
        <v>37881</v>
      </c>
      <c r="G977" s="103">
        <v>1.1200000000000002E-2</v>
      </c>
      <c r="H977" s="103">
        <v>1.1399999999999999E-2</v>
      </c>
      <c r="I977" s="103"/>
      <c r="J977" s="103"/>
      <c r="K977" s="104"/>
      <c r="L977" s="104"/>
      <c r="M977" s="104"/>
      <c r="N977" s="103">
        <v>0.04</v>
      </c>
    </row>
    <row r="978" spans="4:14" ht="15.75" customHeight="1" x14ac:dyDescent="0.25">
      <c r="D978" s="33"/>
      <c r="E978" s="33"/>
      <c r="F978" s="81">
        <v>37882</v>
      </c>
      <c r="G978" s="103">
        <v>1.1200000000000002E-2</v>
      </c>
      <c r="H978" s="103">
        <v>1.1399999999999999E-2</v>
      </c>
      <c r="I978" s="103"/>
      <c r="J978" s="103"/>
      <c r="K978" s="104"/>
      <c r="L978" s="104"/>
      <c r="M978" s="104"/>
      <c r="N978" s="103">
        <v>0.04</v>
      </c>
    </row>
    <row r="979" spans="4:14" ht="15.75" customHeight="1" x14ac:dyDescent="0.25">
      <c r="D979" s="33"/>
      <c r="E979" s="33"/>
      <c r="F979" s="81">
        <v>37883</v>
      </c>
      <c r="G979" s="103">
        <v>1.1200000000000002E-2</v>
      </c>
      <c r="H979" s="103">
        <v>1.1399999999999999E-2</v>
      </c>
      <c r="I979" s="103"/>
      <c r="J979" s="103"/>
      <c r="K979" s="104"/>
      <c r="L979" s="104"/>
      <c r="M979" s="104"/>
      <c r="N979" s="103">
        <v>0.04</v>
      </c>
    </row>
    <row r="980" spans="4:14" ht="15.75" customHeight="1" x14ac:dyDescent="0.25">
      <c r="D980" s="33"/>
      <c r="E980" s="33"/>
      <c r="F980" s="81">
        <v>37886</v>
      </c>
      <c r="G980" s="103">
        <v>1.1200000000000002E-2</v>
      </c>
      <c r="H980" s="103">
        <v>1.1399999999999999E-2</v>
      </c>
      <c r="I980" s="103"/>
      <c r="J980" s="103"/>
      <c r="K980" s="104"/>
      <c r="L980" s="104"/>
      <c r="M980" s="104"/>
      <c r="N980" s="103">
        <v>0.04</v>
      </c>
    </row>
    <row r="981" spans="4:14" ht="15.75" customHeight="1" x14ac:dyDescent="0.25">
      <c r="D981" s="33"/>
      <c r="E981" s="33"/>
      <c r="F981" s="81">
        <v>37887</v>
      </c>
      <c r="G981" s="103">
        <v>1.1200000000000002E-2</v>
      </c>
      <c r="H981" s="103">
        <v>1.1399999999999999E-2</v>
      </c>
      <c r="I981" s="103"/>
      <c r="J981" s="103"/>
      <c r="K981" s="104"/>
      <c r="L981" s="104"/>
      <c r="M981" s="104"/>
      <c r="N981" s="103">
        <v>0.04</v>
      </c>
    </row>
    <row r="982" spans="4:14" ht="15.75" customHeight="1" x14ac:dyDescent="0.25">
      <c r="D982" s="33"/>
      <c r="E982" s="33"/>
      <c r="F982" s="81">
        <v>37888</v>
      </c>
      <c r="G982" s="103">
        <v>1.1200000000000002E-2</v>
      </c>
      <c r="H982" s="103">
        <v>1.1399999999999999E-2</v>
      </c>
      <c r="I982" s="103"/>
      <c r="J982" s="103"/>
      <c r="K982" s="104"/>
      <c r="L982" s="104"/>
      <c r="M982" s="104"/>
      <c r="N982" s="103">
        <v>0.04</v>
      </c>
    </row>
    <row r="983" spans="4:14" ht="15.75" customHeight="1" x14ac:dyDescent="0.25">
      <c r="D983" s="33"/>
      <c r="E983" s="33"/>
      <c r="F983" s="81">
        <v>37889</v>
      </c>
      <c r="G983" s="103">
        <v>1.1200000000000002E-2</v>
      </c>
      <c r="H983" s="103">
        <v>1.1399999999999999E-2</v>
      </c>
      <c r="I983" s="103"/>
      <c r="J983" s="103"/>
      <c r="K983" s="104"/>
      <c r="L983" s="104"/>
      <c r="M983" s="104"/>
      <c r="N983" s="103">
        <v>0.04</v>
      </c>
    </row>
    <row r="984" spans="4:14" ht="15.75" customHeight="1" x14ac:dyDescent="0.25">
      <c r="D984" s="33"/>
      <c r="E984" s="33"/>
      <c r="F984" s="81">
        <v>37890</v>
      </c>
      <c r="G984" s="103">
        <v>1.1200000000000002E-2</v>
      </c>
      <c r="H984" s="103">
        <v>1.1399999999999999E-2</v>
      </c>
      <c r="I984" s="103"/>
      <c r="J984" s="103"/>
      <c r="K984" s="104"/>
      <c r="L984" s="104"/>
      <c r="M984" s="104"/>
      <c r="N984" s="103">
        <v>0.04</v>
      </c>
    </row>
    <row r="985" spans="4:14" ht="15.75" customHeight="1" x14ac:dyDescent="0.25">
      <c r="D985" s="33"/>
      <c r="E985" s="33"/>
      <c r="F985" s="81">
        <v>37893</v>
      </c>
      <c r="G985" s="103">
        <v>1.1200000000000002E-2</v>
      </c>
      <c r="H985" s="103">
        <v>1.1599999999999999E-2</v>
      </c>
      <c r="I985" s="103"/>
      <c r="J985" s="103"/>
      <c r="K985" s="104"/>
      <c r="L985" s="104"/>
      <c r="M985" s="104"/>
      <c r="N985" s="103">
        <v>0.04</v>
      </c>
    </row>
    <row r="986" spans="4:14" ht="15.75" customHeight="1" x14ac:dyDescent="0.25">
      <c r="D986" s="33"/>
      <c r="E986" s="33"/>
      <c r="F986" s="81">
        <v>37894</v>
      </c>
      <c r="G986" s="103">
        <v>1.1200000000000002E-2</v>
      </c>
      <c r="H986" s="103">
        <v>1.1599999999999999E-2</v>
      </c>
      <c r="I986" s="103"/>
      <c r="J986" s="103"/>
      <c r="K986" s="104"/>
      <c r="L986" s="104"/>
      <c r="M986" s="104"/>
      <c r="N986" s="103">
        <v>0.04</v>
      </c>
    </row>
    <row r="987" spans="4:14" ht="15.75" customHeight="1" x14ac:dyDescent="0.25">
      <c r="D987" s="33"/>
      <c r="E987" s="33"/>
      <c r="F987" s="81">
        <v>37895</v>
      </c>
      <c r="G987" s="103">
        <v>1.1200000000000002E-2</v>
      </c>
      <c r="H987" s="103">
        <v>1.15E-2</v>
      </c>
      <c r="I987" s="103"/>
      <c r="J987" s="103"/>
      <c r="K987" s="104"/>
      <c r="L987" s="104"/>
      <c r="M987" s="104"/>
      <c r="N987" s="103">
        <v>0.04</v>
      </c>
    </row>
    <row r="988" spans="4:14" ht="15.75" customHeight="1" x14ac:dyDescent="0.25">
      <c r="D988" s="33"/>
      <c r="E988" s="33"/>
      <c r="F988" s="81">
        <v>37896</v>
      </c>
      <c r="G988" s="103">
        <v>1.1200000000000002E-2</v>
      </c>
      <c r="H988" s="103">
        <v>1.15E-2</v>
      </c>
      <c r="I988" s="103"/>
      <c r="J988" s="103"/>
      <c r="K988" s="104"/>
      <c r="L988" s="104"/>
      <c r="M988" s="104"/>
      <c r="N988" s="103">
        <v>0.04</v>
      </c>
    </row>
    <row r="989" spans="4:14" ht="15.75" customHeight="1" x14ac:dyDescent="0.25">
      <c r="D989" s="33"/>
      <c r="E989" s="33"/>
      <c r="F989" s="81">
        <v>37897</v>
      </c>
      <c r="G989" s="103">
        <v>1.1200000000000002E-2</v>
      </c>
      <c r="H989" s="103">
        <v>1.15E-2</v>
      </c>
      <c r="I989" s="103"/>
      <c r="J989" s="103"/>
      <c r="K989" s="104"/>
      <c r="L989" s="104"/>
      <c r="M989" s="104"/>
      <c r="N989" s="103">
        <v>0.04</v>
      </c>
    </row>
    <row r="990" spans="4:14" ht="15.75" customHeight="1" x14ac:dyDescent="0.25">
      <c r="D990" s="33"/>
      <c r="E990" s="33"/>
      <c r="F990" s="81">
        <v>37900</v>
      </c>
      <c r="G990" s="103">
        <v>1.1200000000000002E-2</v>
      </c>
      <c r="H990" s="103">
        <v>1.15E-2</v>
      </c>
      <c r="I990" s="103"/>
      <c r="J990" s="103"/>
      <c r="K990" s="104"/>
      <c r="L990" s="104"/>
      <c r="M990" s="104"/>
      <c r="N990" s="103">
        <v>0.04</v>
      </c>
    </row>
    <row r="991" spans="4:14" ht="15.75" customHeight="1" x14ac:dyDescent="0.25">
      <c r="D991" s="33"/>
      <c r="E991" s="33"/>
      <c r="F991" s="81">
        <v>37901</v>
      </c>
      <c r="G991" s="103">
        <v>1.1200000000000002E-2</v>
      </c>
      <c r="H991" s="103">
        <v>1.15E-2</v>
      </c>
      <c r="I991" s="103"/>
      <c r="J991" s="103"/>
      <c r="K991" s="104"/>
      <c r="L991" s="104"/>
      <c r="M991" s="104"/>
      <c r="N991" s="103">
        <v>0.04</v>
      </c>
    </row>
    <row r="992" spans="4:14" ht="15.75" customHeight="1" x14ac:dyDescent="0.25">
      <c r="D992" s="33"/>
      <c r="E992" s="33"/>
      <c r="F992" s="81">
        <v>37902</v>
      </c>
      <c r="G992" s="103">
        <v>1.1200000000000002E-2</v>
      </c>
      <c r="H992" s="103">
        <v>1.15E-2</v>
      </c>
      <c r="I992" s="103"/>
      <c r="J992" s="103"/>
      <c r="K992" s="104"/>
      <c r="L992" s="104"/>
      <c r="M992" s="104"/>
      <c r="N992" s="103">
        <v>0.04</v>
      </c>
    </row>
    <row r="993" spans="4:14" ht="15.75" customHeight="1" x14ac:dyDescent="0.25">
      <c r="D993" s="33"/>
      <c r="E993" s="33"/>
      <c r="F993" s="81">
        <v>37903</v>
      </c>
      <c r="G993" s="103">
        <v>1.1200000000000002E-2</v>
      </c>
      <c r="H993" s="103">
        <v>1.15E-2</v>
      </c>
      <c r="I993" s="103"/>
      <c r="J993" s="103"/>
      <c r="K993" s="104"/>
      <c r="L993" s="104"/>
      <c r="M993" s="104"/>
      <c r="N993" s="103">
        <v>0.04</v>
      </c>
    </row>
    <row r="994" spans="4:14" ht="15.75" customHeight="1" x14ac:dyDescent="0.25">
      <c r="D994" s="33"/>
      <c r="E994" s="33"/>
      <c r="F994" s="81">
        <v>37904</v>
      </c>
      <c r="G994" s="103">
        <v>1.1200000000000002E-2</v>
      </c>
      <c r="H994" s="103">
        <v>1.15E-2</v>
      </c>
      <c r="I994" s="103"/>
      <c r="J994" s="103"/>
      <c r="K994" s="104"/>
      <c r="L994" s="104"/>
      <c r="M994" s="104"/>
      <c r="N994" s="103">
        <v>0.04</v>
      </c>
    </row>
    <row r="995" spans="4:14" ht="15.75" customHeight="1" x14ac:dyDescent="0.25">
      <c r="D995" s="33"/>
      <c r="E995" s="33"/>
      <c r="F995" s="81">
        <v>37907</v>
      </c>
      <c r="G995" s="103">
        <v>1.1200000000000002E-2</v>
      </c>
      <c r="H995" s="103">
        <v>1.15E-2</v>
      </c>
      <c r="I995" s="103"/>
      <c r="J995" s="103"/>
      <c r="K995" s="104"/>
      <c r="L995" s="104"/>
      <c r="M995" s="104"/>
      <c r="N995" s="103" t="s">
        <v>26</v>
      </c>
    </row>
    <row r="996" spans="4:14" ht="15.75" customHeight="1" x14ac:dyDescent="0.25">
      <c r="D996" s="33"/>
      <c r="E996" s="33"/>
      <c r="F996" s="81">
        <v>37908</v>
      </c>
      <c r="G996" s="103">
        <v>1.1200000000000002E-2</v>
      </c>
      <c r="H996" s="103">
        <v>1.15E-2</v>
      </c>
      <c r="I996" s="103"/>
      <c r="J996" s="103"/>
      <c r="K996" s="104"/>
      <c r="L996" s="104"/>
      <c r="M996" s="104"/>
      <c r="N996" s="103">
        <v>0.04</v>
      </c>
    </row>
    <row r="997" spans="4:14" ht="15.75" customHeight="1" x14ac:dyDescent="0.25">
      <c r="D997" s="33"/>
      <c r="E997" s="33"/>
      <c r="F997" s="81">
        <v>37909</v>
      </c>
      <c r="G997" s="103">
        <v>1.1200000000000002E-2</v>
      </c>
      <c r="H997" s="103">
        <v>1.15625E-2</v>
      </c>
      <c r="I997" s="103"/>
      <c r="J997" s="103"/>
      <c r="K997" s="104"/>
      <c r="L997" s="104"/>
      <c r="M997" s="104"/>
      <c r="N997" s="103">
        <v>0.04</v>
      </c>
    </row>
    <row r="998" spans="4:14" ht="15.75" customHeight="1" x14ac:dyDescent="0.25">
      <c r="D998" s="33"/>
      <c r="E998" s="33"/>
      <c r="F998" s="81">
        <v>37910</v>
      </c>
      <c r="G998" s="103">
        <v>1.1200000000000002E-2</v>
      </c>
      <c r="H998" s="103">
        <v>1.1599999999999999E-2</v>
      </c>
      <c r="I998" s="103"/>
      <c r="J998" s="103"/>
      <c r="K998" s="104"/>
      <c r="L998" s="104"/>
      <c r="M998" s="104"/>
      <c r="N998" s="103">
        <v>0.04</v>
      </c>
    </row>
    <row r="999" spans="4:14" ht="15.75" customHeight="1" x14ac:dyDescent="0.25">
      <c r="D999" s="33"/>
      <c r="E999" s="33"/>
      <c r="F999" s="81">
        <v>37911</v>
      </c>
      <c r="G999" s="103">
        <v>1.1200000000000002E-2</v>
      </c>
      <c r="H999" s="103">
        <v>1.1699999999999999E-2</v>
      </c>
      <c r="I999" s="103"/>
      <c r="J999" s="103"/>
      <c r="K999" s="104"/>
      <c r="L999" s="104"/>
      <c r="M999" s="104"/>
      <c r="N999" s="103">
        <v>0.04</v>
      </c>
    </row>
    <row r="1000" spans="4:14" ht="15.75" customHeight="1" x14ac:dyDescent="0.25">
      <c r="D1000" s="33"/>
      <c r="E1000" s="33"/>
      <c r="F1000" s="81">
        <v>37914</v>
      </c>
      <c r="G1000" s="103">
        <v>1.1200000000000002E-2</v>
      </c>
      <c r="H1000" s="103">
        <v>1.1699999999999999E-2</v>
      </c>
      <c r="I1000" s="103"/>
      <c r="J1000" s="103"/>
      <c r="K1000" s="104"/>
      <c r="L1000" s="104"/>
      <c r="M1000" s="104"/>
      <c r="N1000" s="103">
        <v>0.04</v>
      </c>
    </row>
    <row r="1001" spans="4:14" ht="15.75" customHeight="1" x14ac:dyDescent="0.25">
      <c r="D1001" s="33"/>
      <c r="E1001" s="33"/>
      <c r="F1001" s="81">
        <v>37915</v>
      </c>
      <c r="G1001" s="103">
        <v>1.1200000000000002E-2</v>
      </c>
      <c r="H1001" s="103">
        <v>1.1699999999999999E-2</v>
      </c>
      <c r="I1001" s="103"/>
      <c r="J1001" s="103"/>
      <c r="K1001" s="104"/>
      <c r="L1001" s="104"/>
      <c r="M1001" s="104"/>
      <c r="N1001" s="103">
        <v>0.04</v>
      </c>
    </row>
    <row r="1002" spans="4:14" ht="15.75" customHeight="1" x14ac:dyDescent="0.25">
      <c r="D1002" s="33"/>
      <c r="E1002" s="33"/>
      <c r="F1002" s="81">
        <v>37916</v>
      </c>
      <c r="G1002" s="103">
        <v>1.1200000000000002E-2</v>
      </c>
      <c r="H1002" s="103">
        <v>1.1699999999999999E-2</v>
      </c>
      <c r="I1002" s="103"/>
      <c r="J1002" s="103"/>
      <c r="K1002" s="104"/>
      <c r="L1002" s="104"/>
      <c r="M1002" s="104"/>
      <c r="N1002" s="103">
        <v>0.04</v>
      </c>
    </row>
    <row r="1003" spans="4:14" ht="15.75" customHeight="1" x14ac:dyDescent="0.25">
      <c r="D1003" s="33"/>
      <c r="E1003" s="33"/>
      <c r="F1003" s="81">
        <v>37917</v>
      </c>
      <c r="G1003" s="103">
        <v>1.1200000000000002E-2</v>
      </c>
      <c r="H1003" s="103">
        <v>1.16063E-2</v>
      </c>
      <c r="I1003" s="103"/>
      <c r="J1003" s="103"/>
      <c r="K1003" s="104"/>
      <c r="L1003" s="104"/>
      <c r="M1003" s="104"/>
      <c r="N1003" s="103">
        <v>0.04</v>
      </c>
    </row>
    <row r="1004" spans="4:14" ht="15.75" customHeight="1" x14ac:dyDescent="0.25">
      <c r="D1004" s="33"/>
      <c r="E1004" s="33"/>
      <c r="F1004" s="81">
        <v>37918</v>
      </c>
      <c r="G1004" s="103">
        <v>1.1200000000000002E-2</v>
      </c>
      <c r="H1004" s="103">
        <v>1.1631300000000001E-2</v>
      </c>
      <c r="I1004" s="103"/>
      <c r="J1004" s="103"/>
      <c r="K1004" s="104"/>
      <c r="L1004" s="104"/>
      <c r="M1004" s="104"/>
      <c r="N1004" s="103">
        <v>0.04</v>
      </c>
    </row>
    <row r="1005" spans="4:14" ht="15.75" customHeight="1" x14ac:dyDescent="0.25">
      <c r="D1005" s="33"/>
      <c r="E1005" s="33"/>
      <c r="F1005" s="81">
        <v>37921</v>
      </c>
      <c r="G1005" s="103">
        <v>1.1200000000000002E-2</v>
      </c>
      <c r="H1005" s="103">
        <v>1.16125E-2</v>
      </c>
      <c r="I1005" s="103"/>
      <c r="J1005" s="103"/>
      <c r="K1005" s="104"/>
      <c r="L1005" s="104"/>
      <c r="M1005" s="104"/>
      <c r="N1005" s="103">
        <v>0.04</v>
      </c>
    </row>
    <row r="1006" spans="4:14" ht="15.75" customHeight="1" x14ac:dyDescent="0.25">
      <c r="D1006" s="33"/>
      <c r="E1006" s="33"/>
      <c r="F1006" s="81">
        <v>37922</v>
      </c>
      <c r="G1006" s="103">
        <v>1.1200000000000002E-2</v>
      </c>
      <c r="H1006" s="103">
        <v>1.1693800000000001E-2</v>
      </c>
      <c r="I1006" s="103"/>
      <c r="J1006" s="103"/>
      <c r="K1006" s="104"/>
      <c r="L1006" s="104"/>
      <c r="M1006" s="104"/>
      <c r="N1006" s="103">
        <v>0.04</v>
      </c>
    </row>
    <row r="1007" spans="4:14" ht="15.75" customHeight="1" x14ac:dyDescent="0.25">
      <c r="D1007" s="33"/>
      <c r="E1007" s="33"/>
      <c r="F1007" s="81">
        <v>37923</v>
      </c>
      <c r="G1007" s="103">
        <v>1.1200000000000002E-2</v>
      </c>
      <c r="H1007" s="103">
        <v>1.1599999999999999E-2</v>
      </c>
      <c r="I1007" s="103"/>
      <c r="J1007" s="103"/>
      <c r="K1007" s="104"/>
      <c r="L1007" s="104"/>
      <c r="M1007" s="104"/>
      <c r="N1007" s="103">
        <v>0.04</v>
      </c>
    </row>
    <row r="1008" spans="4:14" ht="15.75" customHeight="1" x14ac:dyDescent="0.25">
      <c r="D1008" s="33"/>
      <c r="E1008" s="33"/>
      <c r="F1008" s="81">
        <v>37924</v>
      </c>
      <c r="G1008" s="103">
        <v>1.1200000000000002E-2</v>
      </c>
      <c r="H1008" s="103">
        <v>1.1625000000000002E-2</v>
      </c>
      <c r="I1008" s="103"/>
      <c r="J1008" s="103"/>
      <c r="K1008" s="104"/>
      <c r="L1008" s="104"/>
      <c r="M1008" s="104"/>
      <c r="N1008" s="103">
        <v>0.04</v>
      </c>
    </row>
    <row r="1009" spans="4:14" ht="15.75" customHeight="1" x14ac:dyDescent="0.25">
      <c r="D1009" s="33"/>
      <c r="E1009" s="33"/>
      <c r="F1009" s="81">
        <v>37925</v>
      </c>
      <c r="G1009" s="103">
        <v>1.1200000000000002E-2</v>
      </c>
      <c r="H1009" s="103">
        <v>1.1693800000000001E-2</v>
      </c>
      <c r="I1009" s="103"/>
      <c r="J1009" s="103"/>
      <c r="K1009" s="104"/>
      <c r="L1009" s="104"/>
      <c r="M1009" s="104"/>
      <c r="N1009" s="103">
        <v>0.04</v>
      </c>
    </row>
    <row r="1010" spans="4:14" ht="15.75" customHeight="1" x14ac:dyDescent="0.25">
      <c r="D1010" s="33"/>
      <c r="E1010" s="33"/>
      <c r="F1010" s="81">
        <v>37928</v>
      </c>
      <c r="G1010" s="103">
        <v>1.1200000000000002E-2</v>
      </c>
      <c r="H1010" s="103">
        <v>1.1699999999999999E-2</v>
      </c>
      <c r="I1010" s="103"/>
      <c r="J1010" s="103"/>
      <c r="K1010" s="104"/>
      <c r="L1010" s="104"/>
      <c r="M1010" s="104"/>
      <c r="N1010" s="103">
        <v>0.04</v>
      </c>
    </row>
    <row r="1011" spans="4:14" ht="15.75" customHeight="1" x14ac:dyDescent="0.25">
      <c r="D1011" s="33"/>
      <c r="E1011" s="33"/>
      <c r="F1011" s="81">
        <v>37929</v>
      </c>
      <c r="G1011" s="103">
        <v>1.1200000000000002E-2</v>
      </c>
      <c r="H1011" s="103">
        <v>1.1699999999999999E-2</v>
      </c>
      <c r="I1011" s="103"/>
      <c r="J1011" s="103"/>
      <c r="K1011" s="104"/>
      <c r="L1011" s="104"/>
      <c r="M1011" s="104"/>
      <c r="N1011" s="103">
        <v>0.04</v>
      </c>
    </row>
    <row r="1012" spans="4:14" ht="15.75" customHeight="1" x14ac:dyDescent="0.25">
      <c r="D1012" s="33"/>
      <c r="E1012" s="33"/>
      <c r="F1012" s="81">
        <v>37930</v>
      </c>
      <c r="G1012" s="103">
        <v>1.1200000000000002E-2</v>
      </c>
      <c r="H1012" s="103">
        <v>1.1699999999999999E-2</v>
      </c>
      <c r="I1012" s="103"/>
      <c r="J1012" s="103"/>
      <c r="K1012" s="104"/>
      <c r="L1012" s="104"/>
      <c r="M1012" s="104"/>
      <c r="N1012" s="103">
        <v>0.04</v>
      </c>
    </row>
    <row r="1013" spans="4:14" ht="15.75" customHeight="1" x14ac:dyDescent="0.25">
      <c r="D1013" s="33"/>
      <c r="E1013" s="33"/>
      <c r="F1013" s="81">
        <v>37931</v>
      </c>
      <c r="G1013" s="103">
        <v>1.1200000000000002E-2</v>
      </c>
      <c r="H1013" s="103">
        <v>1.1699999999999999E-2</v>
      </c>
      <c r="I1013" s="103"/>
      <c r="J1013" s="103"/>
      <c r="K1013" s="104"/>
      <c r="L1013" s="104"/>
      <c r="M1013" s="104"/>
      <c r="N1013" s="103">
        <v>0.04</v>
      </c>
    </row>
    <row r="1014" spans="4:14" ht="15.75" customHeight="1" x14ac:dyDescent="0.25">
      <c r="D1014" s="33"/>
      <c r="E1014" s="33"/>
      <c r="F1014" s="81">
        <v>37932</v>
      </c>
      <c r="G1014" s="103">
        <v>1.1200000000000002E-2</v>
      </c>
      <c r="H1014" s="103">
        <v>1.1706300000000001E-2</v>
      </c>
      <c r="I1014" s="103"/>
      <c r="J1014" s="103"/>
      <c r="K1014" s="104"/>
      <c r="L1014" s="104"/>
      <c r="M1014" s="104"/>
      <c r="N1014" s="103">
        <v>0.04</v>
      </c>
    </row>
    <row r="1015" spans="4:14" ht="15.75" customHeight="1" x14ac:dyDescent="0.25">
      <c r="D1015" s="33"/>
      <c r="E1015" s="33"/>
      <c r="F1015" s="81">
        <v>37935</v>
      </c>
      <c r="G1015" s="103">
        <v>1.1200000000000002E-2</v>
      </c>
      <c r="H1015" s="103">
        <v>1.18E-2</v>
      </c>
      <c r="I1015" s="103"/>
      <c r="J1015" s="103"/>
      <c r="K1015" s="104"/>
      <c r="L1015" s="104"/>
      <c r="M1015" s="104"/>
      <c r="N1015" s="103">
        <v>0.04</v>
      </c>
    </row>
    <row r="1016" spans="4:14" ht="15.75" customHeight="1" x14ac:dyDescent="0.25">
      <c r="D1016" s="33"/>
      <c r="E1016" s="33"/>
      <c r="F1016" s="81">
        <v>37936</v>
      </c>
      <c r="G1016" s="103">
        <v>1.1200000000000002E-2</v>
      </c>
      <c r="H1016" s="103">
        <v>1.18E-2</v>
      </c>
      <c r="I1016" s="103"/>
      <c r="J1016" s="103"/>
      <c r="K1016" s="104"/>
      <c r="L1016" s="104"/>
      <c r="M1016" s="104"/>
      <c r="N1016" s="103" t="s">
        <v>26</v>
      </c>
    </row>
    <row r="1017" spans="4:14" ht="15.75" customHeight="1" x14ac:dyDescent="0.25">
      <c r="D1017" s="33"/>
      <c r="E1017" s="33"/>
      <c r="F1017" s="81">
        <v>37937</v>
      </c>
      <c r="G1017" s="103">
        <v>1.1200000000000002E-2</v>
      </c>
      <c r="H1017" s="103">
        <v>1.18E-2</v>
      </c>
      <c r="I1017" s="103"/>
      <c r="J1017" s="103"/>
      <c r="K1017" s="104"/>
      <c r="L1017" s="104"/>
      <c r="M1017" s="104"/>
      <c r="N1017" s="103">
        <v>0.04</v>
      </c>
    </row>
    <row r="1018" spans="4:14" ht="15.75" customHeight="1" x14ac:dyDescent="0.25">
      <c r="D1018" s="33"/>
      <c r="E1018" s="33"/>
      <c r="F1018" s="81">
        <v>37938</v>
      </c>
      <c r="G1018" s="103">
        <v>1.1200000000000002E-2</v>
      </c>
      <c r="H1018" s="103">
        <v>1.18E-2</v>
      </c>
      <c r="I1018" s="103"/>
      <c r="J1018" s="103"/>
      <c r="K1018" s="104"/>
      <c r="L1018" s="104"/>
      <c r="M1018" s="104"/>
      <c r="N1018" s="103">
        <v>0.04</v>
      </c>
    </row>
    <row r="1019" spans="4:14" ht="15.75" customHeight="1" x14ac:dyDescent="0.25">
      <c r="D1019" s="33"/>
      <c r="E1019" s="33"/>
      <c r="F1019" s="81">
        <v>37939</v>
      </c>
      <c r="G1019" s="103">
        <v>1.1200000000000002E-2</v>
      </c>
      <c r="H1019" s="103">
        <v>1.1712499999999999E-2</v>
      </c>
      <c r="I1019" s="103"/>
      <c r="J1019" s="103"/>
      <c r="K1019" s="104"/>
      <c r="L1019" s="104"/>
      <c r="M1019" s="104"/>
      <c r="N1019" s="103">
        <v>0.04</v>
      </c>
    </row>
    <row r="1020" spans="4:14" ht="15.75" customHeight="1" x14ac:dyDescent="0.25">
      <c r="D1020" s="33"/>
      <c r="E1020" s="33"/>
      <c r="F1020" s="81">
        <v>37942</v>
      </c>
      <c r="G1020" s="103">
        <v>1.1200000000000002E-2</v>
      </c>
      <c r="H1020" s="103">
        <v>1.1699999999999999E-2</v>
      </c>
      <c r="I1020" s="103"/>
      <c r="J1020" s="103"/>
      <c r="K1020" s="104"/>
      <c r="L1020" s="104"/>
      <c r="M1020" s="104"/>
      <c r="N1020" s="103">
        <v>0.04</v>
      </c>
    </row>
    <row r="1021" spans="4:14" ht="15.75" customHeight="1" x14ac:dyDescent="0.25">
      <c r="D1021" s="33"/>
      <c r="E1021" s="33"/>
      <c r="F1021" s="81">
        <v>37943</v>
      </c>
      <c r="G1021" s="103">
        <v>1.1200000000000002E-2</v>
      </c>
      <c r="H1021" s="103">
        <v>1.1699999999999999E-2</v>
      </c>
      <c r="I1021" s="103"/>
      <c r="J1021" s="103"/>
      <c r="K1021" s="104"/>
      <c r="L1021" s="104"/>
      <c r="M1021" s="104"/>
      <c r="N1021" s="103">
        <v>0.04</v>
      </c>
    </row>
    <row r="1022" spans="4:14" ht="15.75" customHeight="1" x14ac:dyDescent="0.25">
      <c r="D1022" s="33"/>
      <c r="E1022" s="33"/>
      <c r="F1022" s="81">
        <v>37944</v>
      </c>
      <c r="G1022" s="103">
        <v>1.1200000000000002E-2</v>
      </c>
      <c r="H1022" s="103">
        <v>1.1699999999999999E-2</v>
      </c>
      <c r="I1022" s="103"/>
      <c r="J1022" s="103"/>
      <c r="K1022" s="104"/>
      <c r="L1022" s="104"/>
      <c r="M1022" s="104"/>
      <c r="N1022" s="103">
        <v>0.04</v>
      </c>
    </row>
    <row r="1023" spans="4:14" ht="15.75" customHeight="1" x14ac:dyDescent="0.25">
      <c r="D1023" s="33"/>
      <c r="E1023" s="33"/>
      <c r="F1023" s="81">
        <v>37945</v>
      </c>
      <c r="G1023" s="103">
        <v>1.11875E-2</v>
      </c>
      <c r="H1023" s="103">
        <v>1.1699999999999999E-2</v>
      </c>
      <c r="I1023" s="103"/>
      <c r="J1023" s="103"/>
      <c r="K1023" s="104"/>
      <c r="L1023" s="104"/>
      <c r="M1023" s="104"/>
      <c r="N1023" s="103">
        <v>0.04</v>
      </c>
    </row>
    <row r="1024" spans="4:14" ht="15.75" customHeight="1" x14ac:dyDescent="0.25">
      <c r="D1024" s="33"/>
      <c r="E1024" s="33"/>
      <c r="F1024" s="81">
        <v>37946</v>
      </c>
      <c r="G1024" s="103">
        <v>1.11875E-2</v>
      </c>
      <c r="H1024" s="103">
        <v>1.1699999999999999E-2</v>
      </c>
      <c r="I1024" s="103"/>
      <c r="J1024" s="103"/>
      <c r="K1024" s="104"/>
      <c r="L1024" s="104"/>
      <c r="M1024" s="104"/>
      <c r="N1024" s="103">
        <v>0.04</v>
      </c>
    </row>
    <row r="1025" spans="4:14" ht="15.75" customHeight="1" x14ac:dyDescent="0.25">
      <c r="D1025" s="33"/>
      <c r="E1025" s="33"/>
      <c r="F1025" s="81">
        <v>37949</v>
      </c>
      <c r="G1025" s="103">
        <v>1.1174999999999999E-2</v>
      </c>
      <c r="H1025" s="103">
        <v>1.1699999999999999E-2</v>
      </c>
      <c r="I1025" s="103"/>
      <c r="J1025" s="103"/>
      <c r="K1025" s="104"/>
      <c r="L1025" s="104"/>
      <c r="M1025" s="104"/>
      <c r="N1025" s="103">
        <v>0.04</v>
      </c>
    </row>
    <row r="1026" spans="4:14" ht="15.75" customHeight="1" x14ac:dyDescent="0.25">
      <c r="D1026" s="33"/>
      <c r="E1026" s="33"/>
      <c r="F1026" s="81">
        <v>37950</v>
      </c>
      <c r="G1026" s="103">
        <v>1.11875E-2</v>
      </c>
      <c r="H1026" s="103">
        <v>1.1699999999999999E-2</v>
      </c>
      <c r="I1026" s="103"/>
      <c r="J1026" s="103"/>
      <c r="K1026" s="104"/>
      <c r="L1026" s="104"/>
      <c r="M1026" s="104"/>
      <c r="N1026" s="103">
        <v>0.04</v>
      </c>
    </row>
    <row r="1027" spans="4:14" ht="15.75" customHeight="1" x14ac:dyDescent="0.25">
      <c r="D1027" s="33"/>
      <c r="E1027" s="33"/>
      <c r="F1027" s="81">
        <v>37951</v>
      </c>
      <c r="G1027" s="103">
        <v>1.11875E-2</v>
      </c>
      <c r="H1027" s="103">
        <v>1.1699999999999999E-2</v>
      </c>
      <c r="I1027" s="103"/>
      <c r="J1027" s="103"/>
      <c r="K1027" s="104"/>
      <c r="L1027" s="104"/>
      <c r="M1027" s="104"/>
      <c r="N1027" s="103">
        <v>0.04</v>
      </c>
    </row>
    <row r="1028" spans="4:14" ht="15.75" customHeight="1" x14ac:dyDescent="0.25">
      <c r="D1028" s="33"/>
      <c r="E1028" s="33"/>
      <c r="F1028" s="81">
        <v>37952</v>
      </c>
      <c r="G1028" s="103">
        <v>1.1699999999999999E-2</v>
      </c>
      <c r="H1028" s="103">
        <v>1.17313E-2</v>
      </c>
      <c r="I1028" s="103"/>
      <c r="J1028" s="103"/>
      <c r="K1028" s="104"/>
      <c r="L1028" s="104"/>
      <c r="M1028" s="104"/>
      <c r="N1028" s="103" t="s">
        <v>26</v>
      </c>
    </row>
    <row r="1029" spans="4:14" ht="15.75" customHeight="1" x14ac:dyDescent="0.25">
      <c r="D1029" s="33"/>
      <c r="E1029" s="33"/>
      <c r="F1029" s="81">
        <v>37953</v>
      </c>
      <c r="G1029" s="103">
        <v>1.1699999999999999E-2</v>
      </c>
      <c r="H1029" s="103">
        <v>1.17188E-2</v>
      </c>
      <c r="I1029" s="103"/>
      <c r="J1029" s="103"/>
      <c r="K1029" s="104"/>
      <c r="L1029" s="104"/>
      <c r="M1029" s="104"/>
      <c r="N1029" s="103">
        <v>0.04</v>
      </c>
    </row>
    <row r="1030" spans="4:14" ht="15.75" customHeight="1" x14ac:dyDescent="0.25">
      <c r="D1030" s="33"/>
      <c r="E1030" s="33"/>
      <c r="F1030" s="81">
        <v>37956</v>
      </c>
      <c r="G1030" s="103">
        <v>1.1699999999999999E-2</v>
      </c>
      <c r="H1030" s="103">
        <v>1.17813E-2</v>
      </c>
      <c r="I1030" s="103"/>
      <c r="J1030" s="103"/>
      <c r="K1030" s="104"/>
      <c r="L1030" s="104"/>
      <c r="M1030" s="104"/>
      <c r="N1030" s="103">
        <v>0.04</v>
      </c>
    </row>
    <row r="1031" spans="4:14" ht="15.75" customHeight="1" x14ac:dyDescent="0.25">
      <c r="D1031" s="33"/>
      <c r="E1031" s="33"/>
      <c r="F1031" s="81">
        <v>37957</v>
      </c>
      <c r="G1031" s="103">
        <v>1.1699999999999999E-2</v>
      </c>
      <c r="H1031" s="103">
        <v>1.18E-2</v>
      </c>
      <c r="I1031" s="103"/>
      <c r="J1031" s="103"/>
      <c r="K1031" s="104"/>
      <c r="L1031" s="104"/>
      <c r="M1031" s="104"/>
      <c r="N1031" s="103">
        <v>0.04</v>
      </c>
    </row>
    <row r="1032" spans="4:14" ht="15.75" customHeight="1" x14ac:dyDescent="0.25">
      <c r="D1032" s="33"/>
      <c r="E1032" s="33"/>
      <c r="F1032" s="81">
        <v>37958</v>
      </c>
      <c r="G1032" s="103">
        <v>1.1699999999999999E-2</v>
      </c>
      <c r="H1032" s="103">
        <v>1.18E-2</v>
      </c>
      <c r="I1032" s="103"/>
      <c r="J1032" s="103"/>
      <c r="K1032" s="104"/>
      <c r="L1032" s="104"/>
      <c r="M1032" s="104"/>
      <c r="N1032" s="103">
        <v>0.04</v>
      </c>
    </row>
    <row r="1033" spans="4:14" ht="15.75" customHeight="1" x14ac:dyDescent="0.25">
      <c r="D1033" s="33"/>
      <c r="E1033" s="33"/>
      <c r="F1033" s="81">
        <v>37959</v>
      </c>
      <c r="G1033" s="103">
        <v>1.1699999999999999E-2</v>
      </c>
      <c r="H1033" s="103">
        <v>1.18E-2</v>
      </c>
      <c r="I1033" s="103"/>
      <c r="J1033" s="103"/>
      <c r="K1033" s="104"/>
      <c r="L1033" s="104"/>
      <c r="M1033" s="104"/>
      <c r="N1033" s="103">
        <v>0.04</v>
      </c>
    </row>
    <row r="1034" spans="4:14" ht="15.75" customHeight="1" x14ac:dyDescent="0.25">
      <c r="D1034" s="33"/>
      <c r="E1034" s="33"/>
      <c r="F1034" s="81">
        <v>37960</v>
      </c>
      <c r="G1034" s="103">
        <v>1.1699999999999999E-2</v>
      </c>
      <c r="H1034" s="103">
        <v>1.18E-2</v>
      </c>
      <c r="I1034" s="103"/>
      <c r="J1034" s="103"/>
      <c r="K1034" s="104"/>
      <c r="L1034" s="104"/>
      <c r="M1034" s="104"/>
      <c r="N1034" s="103">
        <v>0.04</v>
      </c>
    </row>
    <row r="1035" spans="4:14" ht="15.75" customHeight="1" x14ac:dyDescent="0.25">
      <c r="D1035" s="33"/>
      <c r="E1035" s="33"/>
      <c r="F1035" s="81">
        <v>37963</v>
      </c>
      <c r="G1035" s="103">
        <v>1.1699999999999999E-2</v>
      </c>
      <c r="H1035" s="103">
        <v>1.1712499999999999E-2</v>
      </c>
      <c r="I1035" s="103"/>
      <c r="J1035" s="103"/>
      <c r="K1035" s="104"/>
      <c r="L1035" s="104"/>
      <c r="M1035" s="104"/>
      <c r="N1035" s="103">
        <v>0.04</v>
      </c>
    </row>
    <row r="1036" spans="4:14" ht="15.75" customHeight="1" x14ac:dyDescent="0.25">
      <c r="D1036" s="33"/>
      <c r="E1036" s="33"/>
      <c r="F1036" s="81">
        <v>37964</v>
      </c>
      <c r="G1036" s="103">
        <v>1.16875E-2</v>
      </c>
      <c r="H1036" s="103">
        <v>1.1699999999999999E-2</v>
      </c>
      <c r="I1036" s="103"/>
      <c r="J1036" s="103"/>
      <c r="K1036" s="104"/>
      <c r="L1036" s="104"/>
      <c r="M1036" s="104"/>
      <c r="N1036" s="103">
        <v>0.04</v>
      </c>
    </row>
    <row r="1037" spans="4:14" ht="15.75" customHeight="1" x14ac:dyDescent="0.25">
      <c r="D1037" s="33"/>
      <c r="E1037" s="33"/>
      <c r="F1037" s="81">
        <v>37965</v>
      </c>
      <c r="G1037" s="103">
        <v>1.16875E-2</v>
      </c>
      <c r="H1037" s="103">
        <v>1.1699999999999999E-2</v>
      </c>
      <c r="I1037" s="103"/>
      <c r="J1037" s="103"/>
      <c r="K1037" s="104"/>
      <c r="L1037" s="104"/>
      <c r="M1037" s="104"/>
      <c r="N1037" s="103">
        <v>0.04</v>
      </c>
    </row>
    <row r="1038" spans="4:14" ht="15.75" customHeight="1" x14ac:dyDescent="0.25">
      <c r="D1038" s="33"/>
      <c r="E1038" s="33"/>
      <c r="F1038" s="81">
        <v>37966</v>
      </c>
      <c r="G1038" s="103">
        <v>1.1625000000000002E-2</v>
      </c>
      <c r="H1038" s="103">
        <v>1.1699999999999999E-2</v>
      </c>
      <c r="I1038" s="103"/>
      <c r="J1038" s="103"/>
      <c r="K1038" s="104"/>
      <c r="L1038" s="104"/>
      <c r="M1038" s="104"/>
      <c r="N1038" s="103">
        <v>0.04</v>
      </c>
    </row>
    <row r="1039" spans="4:14" ht="15.75" customHeight="1" x14ac:dyDescent="0.25">
      <c r="D1039" s="33"/>
      <c r="E1039" s="33"/>
      <c r="F1039" s="81">
        <v>37967</v>
      </c>
      <c r="G1039" s="103">
        <v>1.15438E-2</v>
      </c>
      <c r="H1039" s="103">
        <v>1.1681299999999999E-2</v>
      </c>
      <c r="I1039" s="103"/>
      <c r="J1039" s="103"/>
      <c r="K1039" s="104"/>
      <c r="L1039" s="104"/>
      <c r="M1039" s="104"/>
      <c r="N1039" s="103">
        <v>0.04</v>
      </c>
    </row>
    <row r="1040" spans="4:14" ht="15.75" customHeight="1" x14ac:dyDescent="0.25">
      <c r="D1040" s="33"/>
      <c r="E1040" s="33"/>
      <c r="F1040" s="81">
        <v>37970</v>
      </c>
      <c r="G1040" s="103">
        <v>1.15E-2</v>
      </c>
      <c r="H1040" s="103">
        <v>1.1699999999999999E-2</v>
      </c>
      <c r="I1040" s="103"/>
      <c r="J1040" s="103"/>
      <c r="K1040" s="104"/>
      <c r="L1040" s="104"/>
      <c r="M1040" s="104"/>
      <c r="N1040" s="103">
        <v>0.04</v>
      </c>
    </row>
    <row r="1041" spans="4:14" ht="15.75" customHeight="1" x14ac:dyDescent="0.25">
      <c r="D1041" s="33"/>
      <c r="E1041" s="33"/>
      <c r="F1041" s="81">
        <v>37971</v>
      </c>
      <c r="G1041" s="103">
        <v>1.15E-2</v>
      </c>
      <c r="H1041" s="103">
        <v>1.1699999999999999E-2</v>
      </c>
      <c r="I1041" s="103"/>
      <c r="J1041" s="103"/>
      <c r="K1041" s="104"/>
      <c r="L1041" s="104"/>
      <c r="M1041" s="104"/>
      <c r="N1041" s="103">
        <v>0.04</v>
      </c>
    </row>
    <row r="1042" spans="4:14" ht="15.75" customHeight="1" x14ac:dyDescent="0.25">
      <c r="D1042" s="33"/>
      <c r="E1042" s="33"/>
      <c r="F1042" s="81">
        <v>37972</v>
      </c>
      <c r="G1042" s="103">
        <v>1.15E-2</v>
      </c>
      <c r="H1042" s="103">
        <v>1.1699999999999999E-2</v>
      </c>
      <c r="I1042" s="103"/>
      <c r="J1042" s="103"/>
      <c r="K1042" s="104"/>
      <c r="L1042" s="104"/>
      <c r="M1042" s="104"/>
      <c r="N1042" s="103">
        <v>0.04</v>
      </c>
    </row>
    <row r="1043" spans="4:14" ht="15.75" customHeight="1" x14ac:dyDescent="0.25">
      <c r="D1043" s="33"/>
      <c r="E1043" s="33"/>
      <c r="F1043" s="81">
        <v>37973</v>
      </c>
      <c r="G1043" s="103">
        <v>1.1487499999999999E-2</v>
      </c>
      <c r="H1043" s="103">
        <v>1.1699999999999999E-2</v>
      </c>
      <c r="I1043" s="103"/>
      <c r="J1043" s="103"/>
      <c r="K1043" s="104"/>
      <c r="L1043" s="104"/>
      <c r="M1043" s="104"/>
      <c r="N1043" s="103">
        <v>0.04</v>
      </c>
    </row>
    <row r="1044" spans="4:14" ht="15.75" customHeight="1" x14ac:dyDescent="0.25">
      <c r="D1044" s="33"/>
      <c r="E1044" s="33"/>
      <c r="F1044" s="81">
        <v>37974</v>
      </c>
      <c r="G1044" s="103">
        <v>1.14625E-2</v>
      </c>
      <c r="H1044" s="103">
        <v>1.1699999999999999E-2</v>
      </c>
      <c r="I1044" s="103"/>
      <c r="J1044" s="103"/>
      <c r="K1044" s="104"/>
      <c r="L1044" s="104"/>
      <c r="M1044" s="104"/>
      <c r="N1044" s="103">
        <v>0.04</v>
      </c>
    </row>
    <row r="1045" spans="4:14" ht="15.75" customHeight="1" x14ac:dyDescent="0.25">
      <c r="D1045" s="33"/>
      <c r="E1045" s="33"/>
      <c r="F1045" s="81">
        <v>37977</v>
      </c>
      <c r="G1045" s="103">
        <v>1.1412500000000001E-2</v>
      </c>
      <c r="H1045" s="103">
        <v>1.1699999999999999E-2</v>
      </c>
      <c r="I1045" s="103"/>
      <c r="J1045" s="103"/>
      <c r="K1045" s="104"/>
      <c r="L1045" s="104"/>
      <c r="M1045" s="104"/>
      <c r="N1045" s="103">
        <v>0.04</v>
      </c>
    </row>
    <row r="1046" spans="4:14" ht="15.75" customHeight="1" x14ac:dyDescent="0.25">
      <c r="D1046" s="33"/>
      <c r="E1046" s="33"/>
      <c r="F1046" s="81">
        <v>37978</v>
      </c>
      <c r="G1046" s="103">
        <v>1.1412500000000001E-2</v>
      </c>
      <c r="H1046" s="103">
        <v>1.1699999999999999E-2</v>
      </c>
      <c r="I1046" s="103"/>
      <c r="J1046" s="103"/>
      <c r="K1046" s="104"/>
      <c r="L1046" s="104"/>
      <c r="M1046" s="104"/>
      <c r="N1046" s="103">
        <v>0.04</v>
      </c>
    </row>
    <row r="1047" spans="4:14" ht="15.75" customHeight="1" x14ac:dyDescent="0.25">
      <c r="D1047" s="33"/>
      <c r="E1047" s="33"/>
      <c r="F1047" s="81">
        <v>37979</v>
      </c>
      <c r="G1047" s="103">
        <v>1.1399999999999999E-2</v>
      </c>
      <c r="H1047" s="103">
        <v>1.1699999999999999E-2</v>
      </c>
      <c r="I1047" s="103"/>
      <c r="J1047" s="103"/>
      <c r="K1047" s="104"/>
      <c r="L1047" s="104"/>
      <c r="M1047" s="104"/>
      <c r="N1047" s="103">
        <v>0.04</v>
      </c>
    </row>
    <row r="1048" spans="4:14" ht="15.75" customHeight="1" x14ac:dyDescent="0.25">
      <c r="D1048" s="33"/>
      <c r="E1048" s="33"/>
      <c r="F1048" s="81">
        <v>37980</v>
      </c>
      <c r="G1048" s="103" t="s">
        <v>26</v>
      </c>
      <c r="H1048" s="103" t="s">
        <v>26</v>
      </c>
      <c r="I1048" s="103"/>
      <c r="J1048" s="103"/>
      <c r="K1048" s="104"/>
      <c r="L1048" s="104"/>
      <c r="M1048" s="104"/>
      <c r="N1048" s="103" t="s">
        <v>26</v>
      </c>
    </row>
    <row r="1049" spans="4:14" ht="15.75" customHeight="1" x14ac:dyDescent="0.25">
      <c r="D1049" s="33"/>
      <c r="E1049" s="33"/>
      <c r="F1049" s="81">
        <v>37981</v>
      </c>
      <c r="G1049" s="103" t="s">
        <v>26</v>
      </c>
      <c r="H1049" s="103" t="s">
        <v>26</v>
      </c>
      <c r="I1049" s="103"/>
      <c r="J1049" s="103"/>
      <c r="K1049" s="104"/>
      <c r="L1049" s="104"/>
      <c r="M1049" s="104"/>
      <c r="N1049" s="103">
        <v>0.04</v>
      </c>
    </row>
    <row r="1050" spans="4:14" ht="15.75" customHeight="1" x14ac:dyDescent="0.25">
      <c r="D1050" s="33"/>
      <c r="E1050" s="33"/>
      <c r="F1050" s="81">
        <v>37984</v>
      </c>
      <c r="G1050" s="103">
        <v>1.13375E-2</v>
      </c>
      <c r="H1050" s="103">
        <v>1.1625000000000002E-2</v>
      </c>
      <c r="I1050" s="103"/>
      <c r="J1050" s="103"/>
      <c r="K1050" s="104"/>
      <c r="L1050" s="104"/>
      <c r="M1050" s="104"/>
      <c r="N1050" s="103">
        <v>0.04</v>
      </c>
    </row>
    <row r="1051" spans="4:14" ht="15.75" customHeight="1" x14ac:dyDescent="0.25">
      <c r="D1051" s="33"/>
      <c r="E1051" s="33"/>
      <c r="F1051" s="81">
        <v>37985</v>
      </c>
      <c r="G1051" s="103">
        <v>1.1200000000000002E-2</v>
      </c>
      <c r="H1051" s="103">
        <v>1.155E-2</v>
      </c>
      <c r="I1051" s="103"/>
      <c r="J1051" s="103"/>
      <c r="K1051" s="104"/>
      <c r="L1051" s="104"/>
      <c r="M1051" s="104"/>
      <c r="N1051" s="103">
        <v>0.04</v>
      </c>
    </row>
    <row r="1052" spans="4:14" ht="15.75" customHeight="1" x14ac:dyDescent="0.25">
      <c r="D1052" s="33"/>
      <c r="E1052" s="33"/>
      <c r="F1052" s="81">
        <v>37986</v>
      </c>
      <c r="G1052" s="103">
        <v>1.1200000000000002E-2</v>
      </c>
      <c r="H1052" s="103">
        <v>1.1518800000000001E-2</v>
      </c>
      <c r="I1052" s="103"/>
      <c r="J1052" s="103"/>
      <c r="K1052" s="104"/>
      <c r="L1052" s="104"/>
      <c r="M1052" s="104"/>
      <c r="N1052" s="103">
        <v>0.04</v>
      </c>
    </row>
    <row r="1053" spans="4:14" ht="15.75" customHeight="1" x14ac:dyDescent="0.25">
      <c r="D1053" s="33"/>
      <c r="E1053" s="33"/>
      <c r="F1053" s="81">
        <v>37987</v>
      </c>
      <c r="G1053" s="103" t="s">
        <v>26</v>
      </c>
      <c r="H1053" s="103" t="s">
        <v>26</v>
      </c>
      <c r="I1053" s="103"/>
      <c r="J1053" s="103"/>
      <c r="K1053" s="104"/>
      <c r="L1053" s="104"/>
      <c r="M1053" s="104"/>
      <c r="N1053" s="103" t="s">
        <v>26</v>
      </c>
    </row>
    <row r="1054" spans="4:14" ht="15.75" customHeight="1" x14ac:dyDescent="0.25">
      <c r="D1054" s="33"/>
      <c r="E1054" s="33"/>
      <c r="F1054" s="81">
        <v>37988</v>
      </c>
      <c r="G1054" s="103">
        <v>1.1200000000000002E-2</v>
      </c>
      <c r="H1054" s="103">
        <v>1.15E-2</v>
      </c>
      <c r="I1054" s="103"/>
      <c r="J1054" s="103"/>
      <c r="K1054" s="104"/>
      <c r="L1054" s="104"/>
      <c r="M1054" s="104"/>
      <c r="N1054" s="103">
        <v>0.04</v>
      </c>
    </row>
    <row r="1055" spans="4:14" ht="15.75" customHeight="1" x14ac:dyDescent="0.25">
      <c r="D1055" s="33"/>
      <c r="E1055" s="33"/>
      <c r="F1055" s="81">
        <v>37991</v>
      </c>
      <c r="G1055" s="103">
        <v>1.1200000000000002E-2</v>
      </c>
      <c r="H1055" s="103">
        <v>1.15E-2</v>
      </c>
      <c r="I1055" s="103"/>
      <c r="J1055" s="103"/>
      <c r="K1055" s="104"/>
      <c r="L1055" s="104"/>
      <c r="M1055" s="104"/>
      <c r="N1055" s="103">
        <v>0.04</v>
      </c>
    </row>
    <row r="1056" spans="4:14" ht="15.75" customHeight="1" x14ac:dyDescent="0.25">
      <c r="D1056" s="33"/>
      <c r="E1056" s="33"/>
      <c r="F1056" s="81">
        <v>37992</v>
      </c>
      <c r="G1056" s="103">
        <v>1.1200000000000002E-2</v>
      </c>
      <c r="H1056" s="103">
        <v>1.15E-2</v>
      </c>
      <c r="I1056" s="103"/>
      <c r="J1056" s="103"/>
      <c r="K1056" s="104"/>
      <c r="L1056" s="104"/>
      <c r="M1056" s="104"/>
      <c r="N1056" s="103">
        <v>0.04</v>
      </c>
    </row>
    <row r="1057" spans="4:14" ht="15.75" customHeight="1" x14ac:dyDescent="0.25">
      <c r="D1057" s="33"/>
      <c r="E1057" s="33"/>
      <c r="F1057" s="81">
        <v>37993</v>
      </c>
      <c r="G1057" s="103">
        <v>1.11E-2</v>
      </c>
      <c r="H1057" s="103">
        <v>1.1399999999999999E-2</v>
      </c>
      <c r="I1057" s="103"/>
      <c r="J1057" s="103"/>
      <c r="K1057" s="104"/>
      <c r="L1057" s="104"/>
      <c r="M1057" s="104"/>
      <c r="N1057" s="103">
        <v>0.04</v>
      </c>
    </row>
    <row r="1058" spans="4:14" ht="15.75" customHeight="1" x14ac:dyDescent="0.25">
      <c r="D1058" s="33"/>
      <c r="E1058" s="33"/>
      <c r="F1058" s="81">
        <v>37994</v>
      </c>
      <c r="G1058" s="103">
        <v>1.11E-2</v>
      </c>
      <c r="H1058" s="103">
        <v>1.1399999999999999E-2</v>
      </c>
      <c r="I1058" s="103"/>
      <c r="J1058" s="103"/>
      <c r="K1058" s="104"/>
      <c r="L1058" s="104"/>
      <c r="M1058" s="104"/>
      <c r="N1058" s="103">
        <v>0.04</v>
      </c>
    </row>
    <row r="1059" spans="4:14" ht="15.75" customHeight="1" x14ac:dyDescent="0.25">
      <c r="D1059" s="33"/>
      <c r="E1059" s="33"/>
      <c r="F1059" s="81">
        <v>37995</v>
      </c>
      <c r="G1059" s="103">
        <v>1.11E-2</v>
      </c>
      <c r="H1059" s="103">
        <v>1.1399999999999999E-2</v>
      </c>
      <c r="I1059" s="103"/>
      <c r="J1059" s="103"/>
      <c r="K1059" s="104"/>
      <c r="L1059" s="104"/>
      <c r="M1059" s="104"/>
      <c r="N1059" s="103">
        <v>0.04</v>
      </c>
    </row>
    <row r="1060" spans="4:14" ht="15.75" customHeight="1" x14ac:dyDescent="0.25">
      <c r="D1060" s="33"/>
      <c r="E1060" s="33"/>
      <c r="F1060" s="81">
        <v>37998</v>
      </c>
      <c r="G1060" s="103">
        <v>1.1000000000000001E-2</v>
      </c>
      <c r="H1060" s="103">
        <v>1.1200000000000002E-2</v>
      </c>
      <c r="I1060" s="103"/>
      <c r="J1060" s="103"/>
      <c r="K1060" s="104"/>
      <c r="L1060" s="104"/>
      <c r="M1060" s="104"/>
      <c r="N1060" s="103">
        <v>0.04</v>
      </c>
    </row>
    <row r="1061" spans="4:14" ht="15.75" customHeight="1" x14ac:dyDescent="0.25">
      <c r="D1061" s="33"/>
      <c r="E1061" s="33"/>
      <c r="F1061" s="81">
        <v>37999</v>
      </c>
      <c r="G1061" s="103">
        <v>1.1000000000000001E-2</v>
      </c>
      <c r="H1061" s="103">
        <v>1.1200000000000002E-2</v>
      </c>
      <c r="I1061" s="103"/>
      <c r="J1061" s="103"/>
      <c r="K1061" s="104"/>
      <c r="L1061" s="104"/>
      <c r="M1061" s="104"/>
      <c r="N1061" s="103">
        <v>0.04</v>
      </c>
    </row>
    <row r="1062" spans="4:14" ht="15.75" customHeight="1" x14ac:dyDescent="0.25">
      <c r="D1062" s="33"/>
      <c r="E1062" s="33"/>
      <c r="F1062" s="81">
        <v>38000</v>
      </c>
      <c r="G1062" s="103">
        <v>1.1000000000000001E-2</v>
      </c>
      <c r="H1062" s="103">
        <v>1.1200000000000002E-2</v>
      </c>
      <c r="I1062" s="103"/>
      <c r="J1062" s="103"/>
      <c r="K1062" s="104"/>
      <c r="L1062" s="104"/>
      <c r="M1062" s="104"/>
      <c r="N1062" s="103">
        <v>0.04</v>
      </c>
    </row>
    <row r="1063" spans="4:14" ht="15.75" customHeight="1" x14ac:dyDescent="0.25">
      <c r="D1063" s="33"/>
      <c r="E1063" s="33"/>
      <c r="F1063" s="81">
        <v>38001</v>
      </c>
      <c r="G1063" s="103">
        <v>1.1000000000000001E-2</v>
      </c>
      <c r="H1063" s="103">
        <v>1.1200000000000002E-2</v>
      </c>
      <c r="I1063" s="103"/>
      <c r="J1063" s="103"/>
      <c r="K1063" s="104"/>
      <c r="L1063" s="104"/>
      <c r="M1063" s="104"/>
      <c r="N1063" s="103">
        <v>0.04</v>
      </c>
    </row>
    <row r="1064" spans="4:14" ht="15.75" customHeight="1" x14ac:dyDescent="0.25">
      <c r="D1064" s="33"/>
      <c r="E1064" s="33"/>
      <c r="F1064" s="81">
        <v>38002</v>
      </c>
      <c r="G1064" s="103">
        <v>1.1000000000000001E-2</v>
      </c>
      <c r="H1064" s="103">
        <v>1.1200000000000002E-2</v>
      </c>
      <c r="I1064" s="103"/>
      <c r="J1064" s="103"/>
      <c r="K1064" s="104"/>
      <c r="L1064" s="104"/>
      <c r="M1064" s="104"/>
      <c r="N1064" s="103">
        <v>0.04</v>
      </c>
    </row>
    <row r="1065" spans="4:14" ht="15.75" customHeight="1" x14ac:dyDescent="0.25">
      <c r="D1065" s="33"/>
      <c r="E1065" s="33"/>
      <c r="F1065" s="81">
        <v>38005</v>
      </c>
      <c r="G1065" s="103">
        <v>1.1000000000000001E-2</v>
      </c>
      <c r="H1065" s="103">
        <v>1.1200000000000002E-2</v>
      </c>
      <c r="I1065" s="103"/>
      <c r="J1065" s="103"/>
      <c r="K1065" s="104"/>
      <c r="L1065" s="104"/>
      <c r="M1065" s="104"/>
      <c r="N1065" s="103" t="s">
        <v>26</v>
      </c>
    </row>
    <row r="1066" spans="4:14" ht="15.75" customHeight="1" x14ac:dyDescent="0.25">
      <c r="D1066" s="33"/>
      <c r="E1066" s="33"/>
      <c r="F1066" s="81">
        <v>38006</v>
      </c>
      <c r="G1066" s="103">
        <v>1.1000000000000001E-2</v>
      </c>
      <c r="H1066" s="103">
        <v>1.1200000000000002E-2</v>
      </c>
      <c r="I1066" s="103"/>
      <c r="J1066" s="103"/>
      <c r="K1066" s="104"/>
      <c r="L1066" s="104"/>
      <c r="M1066" s="104"/>
      <c r="N1066" s="103">
        <v>0.04</v>
      </c>
    </row>
    <row r="1067" spans="4:14" ht="15.75" customHeight="1" x14ac:dyDescent="0.25">
      <c r="D1067" s="33"/>
      <c r="E1067" s="33"/>
      <c r="F1067" s="81">
        <v>38007</v>
      </c>
      <c r="G1067" s="103">
        <v>1.1000000000000001E-2</v>
      </c>
      <c r="H1067" s="103">
        <v>1.1200000000000002E-2</v>
      </c>
      <c r="I1067" s="103"/>
      <c r="J1067" s="103"/>
      <c r="K1067" s="104"/>
      <c r="L1067" s="104"/>
      <c r="M1067" s="104"/>
      <c r="N1067" s="103">
        <v>0.04</v>
      </c>
    </row>
    <row r="1068" spans="4:14" ht="15.75" customHeight="1" x14ac:dyDescent="0.25">
      <c r="D1068" s="33"/>
      <c r="E1068" s="33"/>
      <c r="F1068" s="81">
        <v>38008</v>
      </c>
      <c r="G1068" s="103">
        <v>1.1000000000000001E-2</v>
      </c>
      <c r="H1068" s="103">
        <v>1.1200000000000002E-2</v>
      </c>
      <c r="I1068" s="103"/>
      <c r="J1068" s="103"/>
      <c r="K1068" s="104"/>
      <c r="L1068" s="104"/>
      <c r="M1068" s="104"/>
      <c r="N1068" s="103">
        <v>0.04</v>
      </c>
    </row>
    <row r="1069" spans="4:14" ht="15.75" customHeight="1" x14ac:dyDescent="0.25">
      <c r="D1069" s="33"/>
      <c r="E1069" s="33"/>
      <c r="F1069" s="81">
        <v>38009</v>
      </c>
      <c r="G1069" s="103">
        <v>1.1000000000000001E-2</v>
      </c>
      <c r="H1069" s="103">
        <v>1.1200000000000002E-2</v>
      </c>
      <c r="I1069" s="103"/>
      <c r="J1069" s="103"/>
      <c r="K1069" s="104"/>
      <c r="L1069" s="104"/>
      <c r="M1069" s="104"/>
      <c r="N1069" s="103">
        <v>0.04</v>
      </c>
    </row>
    <row r="1070" spans="4:14" ht="15.75" customHeight="1" x14ac:dyDescent="0.25">
      <c r="D1070" s="33"/>
      <c r="E1070" s="33"/>
      <c r="F1070" s="81">
        <v>38012</v>
      </c>
      <c r="G1070" s="103">
        <v>1.1000000000000001E-2</v>
      </c>
      <c r="H1070" s="103">
        <v>1.1200000000000002E-2</v>
      </c>
      <c r="I1070" s="103"/>
      <c r="J1070" s="103"/>
      <c r="K1070" s="104"/>
      <c r="L1070" s="104"/>
      <c r="M1070" s="104"/>
      <c r="N1070" s="103">
        <v>0.04</v>
      </c>
    </row>
    <row r="1071" spans="4:14" ht="15.75" customHeight="1" x14ac:dyDescent="0.25">
      <c r="D1071" s="33"/>
      <c r="E1071" s="33"/>
      <c r="F1071" s="81">
        <v>38013</v>
      </c>
      <c r="G1071" s="103">
        <v>1.1000000000000001E-2</v>
      </c>
      <c r="H1071" s="103">
        <v>1.1200000000000002E-2</v>
      </c>
      <c r="I1071" s="103"/>
      <c r="J1071" s="103"/>
      <c r="K1071" s="104"/>
      <c r="L1071" s="104"/>
      <c r="M1071" s="104"/>
      <c r="N1071" s="103">
        <v>0.04</v>
      </c>
    </row>
    <row r="1072" spans="4:14" ht="15.75" customHeight="1" x14ac:dyDescent="0.25">
      <c r="D1072" s="33"/>
      <c r="E1072" s="33"/>
      <c r="F1072" s="81">
        <v>38014</v>
      </c>
      <c r="G1072" s="103">
        <v>1.1000000000000001E-2</v>
      </c>
      <c r="H1072" s="103">
        <v>1.1200000000000002E-2</v>
      </c>
      <c r="I1072" s="103"/>
      <c r="J1072" s="103"/>
      <c r="K1072" s="104"/>
      <c r="L1072" s="104"/>
      <c r="M1072" s="104"/>
      <c r="N1072" s="103">
        <v>0.04</v>
      </c>
    </row>
    <row r="1073" spans="4:14" ht="15.75" customHeight="1" x14ac:dyDescent="0.25">
      <c r="D1073" s="33"/>
      <c r="E1073" s="33"/>
      <c r="F1073" s="81">
        <v>38015</v>
      </c>
      <c r="G1073" s="103">
        <v>1.1000000000000001E-2</v>
      </c>
      <c r="H1073" s="103">
        <v>1.1312500000000001E-2</v>
      </c>
      <c r="I1073" s="103"/>
      <c r="J1073" s="103"/>
      <c r="K1073" s="104"/>
      <c r="L1073" s="104"/>
      <c r="M1073" s="104"/>
      <c r="N1073" s="103">
        <v>0.04</v>
      </c>
    </row>
    <row r="1074" spans="4:14" ht="15.75" customHeight="1" x14ac:dyDescent="0.25">
      <c r="D1074" s="33"/>
      <c r="E1074" s="33"/>
      <c r="F1074" s="81">
        <v>38016</v>
      </c>
      <c r="G1074" s="103">
        <v>1.1000000000000001E-2</v>
      </c>
      <c r="H1074" s="103">
        <v>1.1299999999999999E-2</v>
      </c>
      <c r="I1074" s="103"/>
      <c r="J1074" s="103"/>
      <c r="K1074" s="104"/>
      <c r="L1074" s="104"/>
      <c r="M1074" s="104"/>
      <c r="N1074" s="103">
        <v>0.04</v>
      </c>
    </row>
    <row r="1075" spans="4:14" ht="15.75" customHeight="1" x14ac:dyDescent="0.25">
      <c r="D1075" s="33"/>
      <c r="E1075" s="33"/>
      <c r="F1075" s="81">
        <v>38019</v>
      </c>
      <c r="G1075" s="103">
        <v>1.1000000000000001E-2</v>
      </c>
      <c r="H1075" s="103">
        <v>1.1299999999999999E-2</v>
      </c>
      <c r="I1075" s="103"/>
      <c r="J1075" s="103"/>
      <c r="K1075" s="104"/>
      <c r="L1075" s="104"/>
      <c r="M1075" s="104"/>
      <c r="N1075" s="103">
        <v>0.04</v>
      </c>
    </row>
    <row r="1076" spans="4:14" ht="15.75" customHeight="1" x14ac:dyDescent="0.25">
      <c r="D1076" s="33"/>
      <c r="E1076" s="33"/>
      <c r="F1076" s="81">
        <v>38020</v>
      </c>
      <c r="G1076" s="103">
        <v>1.1000000000000001E-2</v>
      </c>
      <c r="H1076" s="103">
        <v>1.1299999999999999E-2</v>
      </c>
      <c r="I1076" s="103"/>
      <c r="J1076" s="103"/>
      <c r="K1076" s="104"/>
      <c r="L1076" s="104"/>
      <c r="M1076" s="104"/>
      <c r="N1076" s="103">
        <v>0.04</v>
      </c>
    </row>
    <row r="1077" spans="4:14" ht="15.75" customHeight="1" x14ac:dyDescent="0.25">
      <c r="D1077" s="33"/>
      <c r="E1077" s="33"/>
      <c r="F1077" s="81">
        <v>38021</v>
      </c>
      <c r="G1077" s="103">
        <v>1.0987499999999999E-2</v>
      </c>
      <c r="H1077" s="103">
        <v>1.1299999999999999E-2</v>
      </c>
      <c r="I1077" s="103"/>
      <c r="J1077" s="103"/>
      <c r="K1077" s="104"/>
      <c r="L1077" s="104"/>
      <c r="M1077" s="104"/>
      <c r="N1077" s="103">
        <v>0.04</v>
      </c>
    </row>
    <row r="1078" spans="4:14" ht="15.75" customHeight="1" x14ac:dyDescent="0.25">
      <c r="D1078" s="33"/>
      <c r="E1078" s="33"/>
      <c r="F1078" s="81">
        <v>38022</v>
      </c>
      <c r="G1078" s="103">
        <v>1.0987499999999999E-2</v>
      </c>
      <c r="H1078" s="103">
        <v>1.1299999999999999E-2</v>
      </c>
      <c r="I1078" s="103"/>
      <c r="J1078" s="103"/>
      <c r="K1078" s="104"/>
      <c r="L1078" s="104"/>
      <c r="M1078" s="104"/>
      <c r="N1078" s="103">
        <v>0.04</v>
      </c>
    </row>
    <row r="1079" spans="4:14" ht="15.75" customHeight="1" x14ac:dyDescent="0.25">
      <c r="D1079" s="33"/>
      <c r="E1079" s="33"/>
      <c r="F1079" s="81">
        <v>38023</v>
      </c>
      <c r="G1079" s="103">
        <v>1.1000000000000001E-2</v>
      </c>
      <c r="H1079" s="103">
        <v>1.1299999999999999E-2</v>
      </c>
      <c r="I1079" s="103"/>
      <c r="J1079" s="103"/>
      <c r="K1079" s="104"/>
      <c r="L1079" s="104"/>
      <c r="M1079" s="104"/>
      <c r="N1079" s="103">
        <v>0.04</v>
      </c>
    </row>
    <row r="1080" spans="4:14" ht="15.75" customHeight="1" x14ac:dyDescent="0.25">
      <c r="D1080" s="33"/>
      <c r="E1080" s="33"/>
      <c r="F1080" s="81">
        <v>38026</v>
      </c>
      <c r="G1080" s="103">
        <v>1.1000000000000001E-2</v>
      </c>
      <c r="H1080" s="103">
        <v>1.1299999999999999E-2</v>
      </c>
      <c r="I1080" s="103"/>
      <c r="J1080" s="103"/>
      <c r="K1080" s="104"/>
      <c r="L1080" s="104"/>
      <c r="M1080" s="104"/>
      <c r="N1080" s="103">
        <v>0.04</v>
      </c>
    </row>
    <row r="1081" spans="4:14" ht="15.75" customHeight="1" x14ac:dyDescent="0.25">
      <c r="D1081" s="33"/>
      <c r="E1081" s="33"/>
      <c r="F1081" s="81">
        <v>38027</v>
      </c>
      <c r="G1081" s="103">
        <v>1.0987499999999999E-2</v>
      </c>
      <c r="H1081" s="103">
        <v>1.1299999999999999E-2</v>
      </c>
      <c r="I1081" s="103"/>
      <c r="J1081" s="103"/>
      <c r="K1081" s="104"/>
      <c r="L1081" s="104"/>
      <c r="M1081" s="104"/>
      <c r="N1081" s="103">
        <v>0.04</v>
      </c>
    </row>
    <row r="1082" spans="4:14" ht="15.75" customHeight="1" x14ac:dyDescent="0.25">
      <c r="D1082" s="33"/>
      <c r="E1082" s="33"/>
      <c r="F1082" s="81">
        <v>38028</v>
      </c>
      <c r="G1082" s="103">
        <v>1.0987499999999999E-2</v>
      </c>
      <c r="H1082" s="103">
        <v>1.1299999999999999E-2</v>
      </c>
      <c r="I1082" s="103"/>
      <c r="J1082" s="103"/>
      <c r="K1082" s="104"/>
      <c r="L1082" s="104"/>
      <c r="M1082" s="104"/>
      <c r="N1082" s="103">
        <v>0.04</v>
      </c>
    </row>
    <row r="1083" spans="4:14" ht="15.75" customHeight="1" x14ac:dyDescent="0.25">
      <c r="D1083" s="33"/>
      <c r="E1083" s="33"/>
      <c r="F1083" s="81">
        <v>38029</v>
      </c>
      <c r="G1083" s="103">
        <v>1.0943799999999998E-2</v>
      </c>
      <c r="H1083" s="103">
        <v>1.1218799999999999E-2</v>
      </c>
      <c r="I1083" s="103"/>
      <c r="J1083" s="103"/>
      <c r="K1083" s="104"/>
      <c r="L1083" s="104"/>
      <c r="M1083" s="104"/>
      <c r="N1083" s="103">
        <v>0.04</v>
      </c>
    </row>
    <row r="1084" spans="4:14" ht="15.75" customHeight="1" x14ac:dyDescent="0.25">
      <c r="D1084" s="33"/>
      <c r="E1084" s="33"/>
      <c r="F1084" s="81">
        <v>38030</v>
      </c>
      <c r="G1084" s="103">
        <v>1.0937499999999999E-2</v>
      </c>
      <c r="H1084" s="103">
        <v>1.1200000000000002E-2</v>
      </c>
      <c r="I1084" s="103"/>
      <c r="J1084" s="103"/>
      <c r="K1084" s="104"/>
      <c r="L1084" s="104"/>
      <c r="M1084" s="104"/>
      <c r="N1084" s="103">
        <v>0.04</v>
      </c>
    </row>
    <row r="1085" spans="4:14" ht="15.75" customHeight="1" x14ac:dyDescent="0.25">
      <c r="D1085" s="33"/>
      <c r="E1085" s="33"/>
      <c r="F1085" s="81">
        <v>38033</v>
      </c>
      <c r="G1085" s="103">
        <v>1.0937499999999999E-2</v>
      </c>
      <c r="H1085" s="103">
        <v>1.1200000000000002E-2</v>
      </c>
      <c r="I1085" s="103"/>
      <c r="J1085" s="103"/>
      <c r="K1085" s="104"/>
      <c r="L1085" s="104"/>
      <c r="M1085" s="104"/>
      <c r="N1085" s="103" t="s">
        <v>26</v>
      </c>
    </row>
    <row r="1086" spans="4:14" ht="15.75" customHeight="1" x14ac:dyDescent="0.25">
      <c r="D1086" s="33"/>
      <c r="E1086" s="33"/>
      <c r="F1086" s="81">
        <v>38034</v>
      </c>
      <c r="G1086" s="103">
        <v>1.09125E-2</v>
      </c>
      <c r="H1086" s="103">
        <v>1.1200000000000002E-2</v>
      </c>
      <c r="I1086" s="103"/>
      <c r="J1086" s="103"/>
      <c r="K1086" s="104"/>
      <c r="L1086" s="104"/>
      <c r="M1086" s="104"/>
      <c r="N1086" s="103">
        <v>0.04</v>
      </c>
    </row>
    <row r="1087" spans="4:14" ht="15.75" customHeight="1" x14ac:dyDescent="0.25">
      <c r="D1087" s="33"/>
      <c r="E1087" s="33"/>
      <c r="F1087" s="81">
        <v>38035</v>
      </c>
      <c r="G1087" s="103">
        <v>1.09125E-2</v>
      </c>
      <c r="H1087" s="103">
        <v>1.1200000000000002E-2</v>
      </c>
      <c r="I1087" s="103"/>
      <c r="J1087" s="103"/>
      <c r="K1087" s="104"/>
      <c r="L1087" s="104"/>
      <c r="M1087" s="104"/>
      <c r="N1087" s="103">
        <v>0.04</v>
      </c>
    </row>
    <row r="1088" spans="4:14" ht="15.75" customHeight="1" x14ac:dyDescent="0.25">
      <c r="D1088" s="33"/>
      <c r="E1088" s="33"/>
      <c r="F1088" s="81">
        <v>38036</v>
      </c>
      <c r="G1088" s="103">
        <v>1.09125E-2</v>
      </c>
      <c r="H1088" s="103">
        <v>1.1200000000000002E-2</v>
      </c>
      <c r="I1088" s="103"/>
      <c r="J1088" s="103"/>
      <c r="K1088" s="104"/>
      <c r="L1088" s="104"/>
      <c r="M1088" s="104"/>
      <c r="N1088" s="103">
        <v>0.04</v>
      </c>
    </row>
    <row r="1089" spans="4:14" ht="15.75" customHeight="1" x14ac:dyDescent="0.25">
      <c r="D1089" s="33"/>
      <c r="E1089" s="33"/>
      <c r="F1089" s="81">
        <v>38037</v>
      </c>
      <c r="G1089" s="103">
        <v>1.09E-2</v>
      </c>
      <c r="H1089" s="103">
        <v>1.1200000000000002E-2</v>
      </c>
      <c r="I1089" s="103"/>
      <c r="J1089" s="103"/>
      <c r="K1089" s="104"/>
      <c r="L1089" s="104"/>
      <c r="M1089" s="104"/>
      <c r="N1089" s="103">
        <v>0.04</v>
      </c>
    </row>
    <row r="1090" spans="4:14" ht="15.75" customHeight="1" x14ac:dyDescent="0.25">
      <c r="D1090" s="33"/>
      <c r="E1090" s="33"/>
      <c r="F1090" s="81">
        <v>38040</v>
      </c>
      <c r="G1090" s="103">
        <v>1.09E-2</v>
      </c>
      <c r="H1090" s="103">
        <v>1.1200000000000002E-2</v>
      </c>
      <c r="I1090" s="103"/>
      <c r="J1090" s="103"/>
      <c r="K1090" s="104"/>
      <c r="L1090" s="104"/>
      <c r="M1090" s="104"/>
      <c r="N1090" s="103">
        <v>0.04</v>
      </c>
    </row>
    <row r="1091" spans="4:14" ht="15.75" customHeight="1" x14ac:dyDescent="0.25">
      <c r="D1091" s="33"/>
      <c r="E1091" s="33"/>
      <c r="F1091" s="81">
        <v>38041</v>
      </c>
      <c r="G1091" s="103">
        <v>1.09E-2</v>
      </c>
      <c r="H1091" s="103">
        <v>1.1200000000000002E-2</v>
      </c>
      <c r="I1091" s="103"/>
      <c r="J1091" s="103"/>
      <c r="K1091" s="104"/>
      <c r="L1091" s="104"/>
      <c r="M1091" s="104"/>
      <c r="N1091" s="103">
        <v>0.04</v>
      </c>
    </row>
    <row r="1092" spans="4:14" ht="15.75" customHeight="1" x14ac:dyDescent="0.25">
      <c r="D1092" s="33"/>
      <c r="E1092" s="33"/>
      <c r="F1092" s="81">
        <v>38042</v>
      </c>
      <c r="G1092" s="103">
        <v>1.09E-2</v>
      </c>
      <c r="H1092" s="103">
        <v>1.1200000000000002E-2</v>
      </c>
      <c r="I1092" s="103"/>
      <c r="J1092" s="103"/>
      <c r="K1092" s="104"/>
      <c r="L1092" s="104"/>
      <c r="M1092" s="104"/>
      <c r="N1092" s="103">
        <v>0.04</v>
      </c>
    </row>
    <row r="1093" spans="4:14" ht="15.75" customHeight="1" x14ac:dyDescent="0.25">
      <c r="D1093" s="33"/>
      <c r="E1093" s="33"/>
      <c r="F1093" s="81">
        <v>38043</v>
      </c>
      <c r="G1093" s="103">
        <v>1.09625E-2</v>
      </c>
      <c r="H1093" s="103">
        <v>1.1200000000000002E-2</v>
      </c>
      <c r="I1093" s="103"/>
      <c r="J1093" s="103"/>
      <c r="K1093" s="104"/>
      <c r="L1093" s="104"/>
      <c r="M1093" s="104"/>
      <c r="N1093" s="103">
        <v>0.04</v>
      </c>
    </row>
    <row r="1094" spans="4:14" ht="15.75" customHeight="1" x14ac:dyDescent="0.25">
      <c r="D1094" s="33"/>
      <c r="E1094" s="33"/>
      <c r="F1094" s="81">
        <v>38044</v>
      </c>
      <c r="G1094" s="103">
        <v>1.0974999999999999E-2</v>
      </c>
      <c r="H1094" s="103">
        <v>1.1200000000000002E-2</v>
      </c>
      <c r="I1094" s="103"/>
      <c r="J1094" s="103"/>
      <c r="K1094" s="104"/>
      <c r="L1094" s="104"/>
      <c r="M1094" s="104"/>
      <c r="N1094" s="103">
        <v>0.04</v>
      </c>
    </row>
    <row r="1095" spans="4:14" ht="15.75" customHeight="1" x14ac:dyDescent="0.25">
      <c r="D1095" s="33"/>
      <c r="E1095" s="33"/>
      <c r="F1095" s="81">
        <v>38047</v>
      </c>
      <c r="G1095" s="103">
        <v>1.1000000000000001E-2</v>
      </c>
      <c r="H1095" s="103">
        <v>1.1200000000000002E-2</v>
      </c>
      <c r="I1095" s="103"/>
      <c r="J1095" s="103"/>
      <c r="K1095" s="104"/>
      <c r="L1095" s="104"/>
      <c r="M1095" s="104"/>
      <c r="N1095" s="103">
        <v>0.04</v>
      </c>
    </row>
    <row r="1096" spans="4:14" ht="15.75" customHeight="1" x14ac:dyDescent="0.25">
      <c r="D1096" s="33"/>
      <c r="E1096" s="33"/>
      <c r="F1096" s="81">
        <v>38048</v>
      </c>
      <c r="G1096" s="103">
        <v>1.1000000000000001E-2</v>
      </c>
      <c r="H1096" s="103">
        <v>1.1200000000000002E-2</v>
      </c>
      <c r="I1096" s="103"/>
      <c r="J1096" s="103"/>
      <c r="K1096" s="104"/>
      <c r="L1096" s="104"/>
      <c r="M1096" s="104"/>
      <c r="N1096" s="103">
        <v>0.04</v>
      </c>
    </row>
    <row r="1097" spans="4:14" ht="15.75" customHeight="1" x14ac:dyDescent="0.25">
      <c r="D1097" s="33"/>
      <c r="E1097" s="33"/>
      <c r="F1097" s="81">
        <v>38049</v>
      </c>
      <c r="G1097" s="103">
        <v>1.1000000000000001E-2</v>
      </c>
      <c r="H1097" s="103">
        <v>1.1200000000000002E-2</v>
      </c>
      <c r="I1097" s="103"/>
      <c r="J1097" s="103"/>
      <c r="K1097" s="104"/>
      <c r="L1097" s="104"/>
      <c r="M1097" s="104"/>
      <c r="N1097" s="103">
        <v>0.04</v>
      </c>
    </row>
    <row r="1098" spans="4:14" ht="15.75" customHeight="1" x14ac:dyDescent="0.25">
      <c r="D1098" s="33"/>
      <c r="E1098" s="33"/>
      <c r="F1098" s="81">
        <v>38050</v>
      </c>
      <c r="G1098" s="103">
        <v>1.1000000000000001E-2</v>
      </c>
      <c r="H1098" s="103">
        <v>1.1200000000000002E-2</v>
      </c>
      <c r="I1098" s="103"/>
      <c r="J1098" s="103"/>
      <c r="K1098" s="104"/>
      <c r="L1098" s="104"/>
      <c r="M1098" s="104"/>
      <c r="N1098" s="103">
        <v>0.04</v>
      </c>
    </row>
    <row r="1099" spans="4:14" ht="15.75" customHeight="1" x14ac:dyDescent="0.25">
      <c r="D1099" s="33"/>
      <c r="E1099" s="33"/>
      <c r="F1099" s="81">
        <v>38051</v>
      </c>
      <c r="G1099" s="103">
        <v>1.1000000000000001E-2</v>
      </c>
      <c r="H1099" s="103">
        <v>1.1200000000000002E-2</v>
      </c>
      <c r="I1099" s="103"/>
      <c r="J1099" s="103"/>
      <c r="K1099" s="104"/>
      <c r="L1099" s="104"/>
      <c r="M1099" s="104"/>
      <c r="N1099" s="103">
        <v>0.04</v>
      </c>
    </row>
    <row r="1100" spans="4:14" ht="15.75" customHeight="1" x14ac:dyDescent="0.25">
      <c r="D1100" s="33"/>
      <c r="E1100" s="33"/>
      <c r="F1100" s="81">
        <v>38054</v>
      </c>
      <c r="G1100" s="103">
        <v>1.0925000000000001E-2</v>
      </c>
      <c r="H1100" s="103">
        <v>1.11E-2</v>
      </c>
      <c r="I1100" s="103"/>
      <c r="J1100" s="103"/>
      <c r="K1100" s="104"/>
      <c r="L1100" s="104"/>
      <c r="M1100" s="104"/>
      <c r="N1100" s="103">
        <v>0.04</v>
      </c>
    </row>
    <row r="1101" spans="4:14" ht="15.75" customHeight="1" x14ac:dyDescent="0.25">
      <c r="D1101" s="33"/>
      <c r="E1101" s="33"/>
      <c r="F1101" s="81">
        <v>38055</v>
      </c>
      <c r="G1101" s="103">
        <v>1.09E-2</v>
      </c>
      <c r="H1101" s="103">
        <v>1.11E-2</v>
      </c>
      <c r="I1101" s="103"/>
      <c r="J1101" s="103"/>
      <c r="K1101" s="104"/>
      <c r="L1101" s="104"/>
      <c r="M1101" s="104"/>
      <c r="N1101" s="103">
        <v>0.04</v>
      </c>
    </row>
    <row r="1102" spans="4:14" ht="15.75" customHeight="1" x14ac:dyDescent="0.25">
      <c r="D1102" s="33"/>
      <c r="E1102" s="33"/>
      <c r="F1102" s="81">
        <v>38056</v>
      </c>
      <c r="G1102" s="103">
        <v>1.09E-2</v>
      </c>
      <c r="H1102" s="103">
        <v>1.11E-2</v>
      </c>
      <c r="I1102" s="103"/>
      <c r="J1102" s="103"/>
      <c r="K1102" s="104"/>
      <c r="L1102" s="104"/>
      <c r="M1102" s="104"/>
      <c r="N1102" s="103">
        <v>0.04</v>
      </c>
    </row>
    <row r="1103" spans="4:14" ht="15.75" customHeight="1" x14ac:dyDescent="0.25">
      <c r="D1103" s="33"/>
      <c r="E1103" s="33"/>
      <c r="F1103" s="81">
        <v>38057</v>
      </c>
      <c r="G1103" s="103">
        <v>1.09E-2</v>
      </c>
      <c r="H1103" s="103">
        <v>1.11E-2</v>
      </c>
      <c r="I1103" s="103"/>
      <c r="J1103" s="103"/>
      <c r="K1103" s="104"/>
      <c r="L1103" s="104"/>
      <c r="M1103" s="104"/>
      <c r="N1103" s="103">
        <v>0.04</v>
      </c>
    </row>
    <row r="1104" spans="4:14" ht="15.75" customHeight="1" x14ac:dyDescent="0.25">
      <c r="D1104" s="33"/>
      <c r="E1104" s="33"/>
      <c r="F1104" s="81">
        <v>38058</v>
      </c>
      <c r="G1104" s="103">
        <v>1.09E-2</v>
      </c>
      <c r="H1104" s="103">
        <v>1.11E-2</v>
      </c>
      <c r="I1104" s="103"/>
      <c r="J1104" s="103"/>
      <c r="K1104" s="104"/>
      <c r="L1104" s="104"/>
      <c r="M1104" s="104"/>
      <c r="N1104" s="103">
        <v>0.04</v>
      </c>
    </row>
    <row r="1105" spans="4:14" ht="15.75" customHeight="1" x14ac:dyDescent="0.25">
      <c r="D1105" s="33"/>
      <c r="E1105" s="33"/>
      <c r="F1105" s="81">
        <v>38061</v>
      </c>
      <c r="G1105" s="103">
        <v>1.09E-2</v>
      </c>
      <c r="H1105" s="103">
        <v>1.11E-2</v>
      </c>
      <c r="I1105" s="103"/>
      <c r="J1105" s="103"/>
      <c r="K1105" s="104"/>
      <c r="L1105" s="104"/>
      <c r="M1105" s="104"/>
      <c r="N1105" s="103">
        <v>0.04</v>
      </c>
    </row>
    <row r="1106" spans="4:14" ht="15.75" customHeight="1" x14ac:dyDescent="0.25">
      <c r="D1106" s="33"/>
      <c r="E1106" s="33"/>
      <c r="F1106" s="81">
        <v>38062</v>
      </c>
      <c r="G1106" s="103">
        <v>1.09E-2</v>
      </c>
      <c r="H1106" s="103">
        <v>1.11E-2</v>
      </c>
      <c r="I1106" s="103"/>
      <c r="J1106" s="103"/>
      <c r="K1106" s="104"/>
      <c r="L1106" s="104"/>
      <c r="M1106" s="104"/>
      <c r="N1106" s="103">
        <v>0.04</v>
      </c>
    </row>
    <row r="1107" spans="4:14" ht="15.75" customHeight="1" x14ac:dyDescent="0.25">
      <c r="D1107" s="33"/>
      <c r="E1107" s="33"/>
      <c r="F1107" s="81">
        <v>38063</v>
      </c>
      <c r="G1107" s="103">
        <v>1.09E-2</v>
      </c>
      <c r="H1107" s="103">
        <v>1.11E-2</v>
      </c>
      <c r="I1107" s="103"/>
      <c r="J1107" s="103"/>
      <c r="K1107" s="104"/>
      <c r="L1107" s="104"/>
      <c r="M1107" s="104"/>
      <c r="N1107" s="103">
        <v>0.04</v>
      </c>
    </row>
    <row r="1108" spans="4:14" ht="15.75" customHeight="1" x14ac:dyDescent="0.25">
      <c r="D1108" s="33"/>
      <c r="E1108" s="33"/>
      <c r="F1108" s="81">
        <v>38064</v>
      </c>
      <c r="G1108" s="103">
        <v>1.09E-2</v>
      </c>
      <c r="H1108" s="103">
        <v>1.11E-2</v>
      </c>
      <c r="I1108" s="103"/>
      <c r="J1108" s="103"/>
      <c r="K1108" s="104"/>
      <c r="L1108" s="104"/>
      <c r="M1108" s="104"/>
      <c r="N1108" s="103">
        <v>0.04</v>
      </c>
    </row>
    <row r="1109" spans="4:14" ht="15.75" customHeight="1" x14ac:dyDescent="0.25">
      <c r="D1109" s="33"/>
      <c r="E1109" s="33"/>
      <c r="F1109" s="81">
        <v>38065</v>
      </c>
      <c r="G1109" s="103">
        <v>1.09E-2</v>
      </c>
      <c r="H1109" s="103">
        <v>1.11E-2</v>
      </c>
      <c r="I1109" s="103"/>
      <c r="J1109" s="103"/>
      <c r="K1109" s="104"/>
      <c r="L1109" s="104"/>
      <c r="M1109" s="104"/>
      <c r="N1109" s="103">
        <v>0.04</v>
      </c>
    </row>
    <row r="1110" spans="4:14" ht="15.75" customHeight="1" x14ac:dyDescent="0.25">
      <c r="D1110" s="33"/>
      <c r="E1110" s="33"/>
      <c r="F1110" s="81">
        <v>38068</v>
      </c>
      <c r="G1110" s="103">
        <v>1.09E-2</v>
      </c>
      <c r="H1110" s="103">
        <v>1.11E-2</v>
      </c>
      <c r="I1110" s="103"/>
      <c r="J1110" s="103"/>
      <c r="K1110" s="104"/>
      <c r="L1110" s="104"/>
      <c r="M1110" s="104"/>
      <c r="N1110" s="103">
        <v>0.04</v>
      </c>
    </row>
    <row r="1111" spans="4:14" ht="15.75" customHeight="1" x14ac:dyDescent="0.25">
      <c r="D1111" s="33"/>
      <c r="E1111" s="33"/>
      <c r="F1111" s="81">
        <v>38069</v>
      </c>
      <c r="G1111" s="103">
        <v>1.09E-2</v>
      </c>
      <c r="H1111" s="103">
        <v>1.11E-2</v>
      </c>
      <c r="I1111" s="103"/>
      <c r="J1111" s="103"/>
      <c r="K1111" s="104"/>
      <c r="L1111" s="104"/>
      <c r="M1111" s="104"/>
      <c r="N1111" s="103">
        <v>0.04</v>
      </c>
    </row>
    <row r="1112" spans="4:14" ht="15.75" customHeight="1" x14ac:dyDescent="0.25">
      <c r="D1112" s="33"/>
      <c r="E1112" s="33"/>
      <c r="F1112" s="81">
        <v>38070</v>
      </c>
      <c r="G1112" s="103">
        <v>1.09E-2</v>
      </c>
      <c r="H1112" s="103">
        <v>1.11E-2</v>
      </c>
      <c r="I1112" s="103"/>
      <c r="J1112" s="103"/>
      <c r="K1112" s="104"/>
      <c r="L1112" s="104"/>
      <c r="M1112" s="104"/>
      <c r="N1112" s="103">
        <v>0.04</v>
      </c>
    </row>
    <row r="1113" spans="4:14" ht="15.75" customHeight="1" x14ac:dyDescent="0.25">
      <c r="D1113" s="33"/>
      <c r="E1113" s="33"/>
      <c r="F1113" s="81">
        <v>38071</v>
      </c>
      <c r="G1113" s="103">
        <v>1.09E-2</v>
      </c>
      <c r="H1113" s="103">
        <v>1.11E-2</v>
      </c>
      <c r="I1113" s="103"/>
      <c r="J1113" s="103"/>
      <c r="K1113" s="104"/>
      <c r="L1113" s="104"/>
      <c r="M1113" s="104"/>
      <c r="N1113" s="103">
        <v>0.04</v>
      </c>
    </row>
    <row r="1114" spans="4:14" ht="15.75" customHeight="1" x14ac:dyDescent="0.25">
      <c r="D1114" s="33"/>
      <c r="E1114" s="33"/>
      <c r="F1114" s="81">
        <v>38072</v>
      </c>
      <c r="G1114" s="103">
        <v>1.09E-2</v>
      </c>
      <c r="H1114" s="103">
        <v>1.11E-2</v>
      </c>
      <c r="I1114" s="103"/>
      <c r="J1114" s="103"/>
      <c r="K1114" s="104"/>
      <c r="L1114" s="104"/>
      <c r="M1114" s="104"/>
      <c r="N1114" s="103">
        <v>0.04</v>
      </c>
    </row>
    <row r="1115" spans="4:14" ht="15.75" customHeight="1" x14ac:dyDescent="0.25">
      <c r="D1115" s="33"/>
      <c r="E1115" s="33"/>
      <c r="F1115" s="81">
        <v>38075</v>
      </c>
      <c r="G1115" s="103">
        <v>1.09E-2</v>
      </c>
      <c r="H1115" s="103">
        <v>1.11E-2</v>
      </c>
      <c r="I1115" s="103"/>
      <c r="J1115" s="103"/>
      <c r="K1115" s="104"/>
      <c r="L1115" s="104"/>
      <c r="M1115" s="104"/>
      <c r="N1115" s="103">
        <v>0.04</v>
      </c>
    </row>
    <row r="1116" spans="4:14" ht="15.75" customHeight="1" x14ac:dyDescent="0.25">
      <c r="D1116" s="33"/>
      <c r="E1116" s="33"/>
      <c r="F1116" s="81">
        <v>38076</v>
      </c>
      <c r="G1116" s="103">
        <v>1.09E-2</v>
      </c>
      <c r="H1116" s="103">
        <v>1.11E-2</v>
      </c>
      <c r="I1116" s="103"/>
      <c r="J1116" s="103"/>
      <c r="K1116" s="104"/>
      <c r="L1116" s="104"/>
      <c r="M1116" s="104"/>
      <c r="N1116" s="103">
        <v>0.04</v>
      </c>
    </row>
    <row r="1117" spans="4:14" ht="15.75" customHeight="1" x14ac:dyDescent="0.25">
      <c r="D1117" s="33"/>
      <c r="E1117" s="33"/>
      <c r="F1117" s="81">
        <v>38077</v>
      </c>
      <c r="G1117" s="103">
        <v>1.09E-2</v>
      </c>
      <c r="H1117" s="103">
        <v>1.11E-2</v>
      </c>
      <c r="I1117" s="103"/>
      <c r="J1117" s="103"/>
      <c r="K1117" s="104"/>
      <c r="L1117" s="104"/>
      <c r="M1117" s="104"/>
      <c r="N1117" s="103">
        <v>0.04</v>
      </c>
    </row>
    <row r="1118" spans="4:14" ht="15.75" customHeight="1" x14ac:dyDescent="0.25">
      <c r="D1118" s="33"/>
      <c r="E1118" s="33"/>
      <c r="F1118" s="81">
        <v>38078</v>
      </c>
      <c r="G1118" s="103">
        <v>1.09E-2</v>
      </c>
      <c r="H1118" s="103">
        <v>1.11E-2</v>
      </c>
      <c r="I1118" s="103"/>
      <c r="J1118" s="103"/>
      <c r="K1118" s="104"/>
      <c r="L1118" s="104"/>
      <c r="M1118" s="104"/>
      <c r="N1118" s="103">
        <v>0.04</v>
      </c>
    </row>
    <row r="1119" spans="4:14" ht="15.75" customHeight="1" x14ac:dyDescent="0.25">
      <c r="D1119" s="33"/>
      <c r="E1119" s="33"/>
      <c r="F1119" s="81">
        <v>38079</v>
      </c>
      <c r="G1119" s="103">
        <v>1.09E-2</v>
      </c>
      <c r="H1119" s="103">
        <v>1.11E-2</v>
      </c>
      <c r="I1119" s="103"/>
      <c r="J1119" s="103"/>
      <c r="K1119" s="104"/>
      <c r="L1119" s="104"/>
      <c r="M1119" s="104"/>
      <c r="N1119" s="103">
        <v>0.04</v>
      </c>
    </row>
    <row r="1120" spans="4:14" ht="15.75" customHeight="1" x14ac:dyDescent="0.25">
      <c r="D1120" s="33"/>
      <c r="E1120" s="33"/>
      <c r="F1120" s="81">
        <v>38082</v>
      </c>
      <c r="G1120" s="103">
        <v>1.1000000000000001E-2</v>
      </c>
      <c r="H1120" s="103">
        <v>1.1399999999999999E-2</v>
      </c>
      <c r="I1120" s="103"/>
      <c r="J1120" s="103"/>
      <c r="K1120" s="104"/>
      <c r="L1120" s="104"/>
      <c r="M1120" s="104"/>
      <c r="N1120" s="103">
        <v>0.04</v>
      </c>
    </row>
    <row r="1121" spans="4:14" ht="15.75" customHeight="1" x14ac:dyDescent="0.25">
      <c r="D1121" s="33"/>
      <c r="E1121" s="33"/>
      <c r="F1121" s="81">
        <v>38083</v>
      </c>
      <c r="G1121" s="103">
        <v>1.1000000000000001E-2</v>
      </c>
      <c r="H1121" s="103">
        <v>1.1399999999999999E-2</v>
      </c>
      <c r="I1121" s="103"/>
      <c r="J1121" s="103"/>
      <c r="K1121" s="104"/>
      <c r="L1121" s="104"/>
      <c r="M1121" s="104"/>
      <c r="N1121" s="103">
        <v>0.04</v>
      </c>
    </row>
    <row r="1122" spans="4:14" ht="15.75" customHeight="1" x14ac:dyDescent="0.25">
      <c r="D1122" s="33"/>
      <c r="E1122" s="33"/>
      <c r="F1122" s="81">
        <v>38084</v>
      </c>
      <c r="G1122" s="103">
        <v>1.1000000000000001E-2</v>
      </c>
      <c r="H1122" s="103">
        <v>1.1399999999999999E-2</v>
      </c>
      <c r="I1122" s="103"/>
      <c r="J1122" s="103"/>
      <c r="K1122" s="104"/>
      <c r="L1122" s="104"/>
      <c r="M1122" s="104"/>
      <c r="N1122" s="103">
        <v>0.04</v>
      </c>
    </row>
    <row r="1123" spans="4:14" ht="15.75" customHeight="1" x14ac:dyDescent="0.25">
      <c r="D1123" s="33"/>
      <c r="E1123" s="33"/>
      <c r="F1123" s="81">
        <v>38085</v>
      </c>
      <c r="G1123" s="103">
        <v>1.1000000000000001E-2</v>
      </c>
      <c r="H1123" s="103">
        <v>1.1399999999999999E-2</v>
      </c>
      <c r="I1123" s="103"/>
      <c r="J1123" s="103"/>
      <c r="K1123" s="104"/>
      <c r="L1123" s="104"/>
      <c r="M1123" s="104"/>
      <c r="N1123" s="103">
        <v>0.04</v>
      </c>
    </row>
    <row r="1124" spans="4:14" ht="15.75" customHeight="1" x14ac:dyDescent="0.25">
      <c r="D1124" s="33"/>
      <c r="E1124" s="33"/>
      <c r="F1124" s="81">
        <v>38086</v>
      </c>
      <c r="G1124" s="103" t="s">
        <v>26</v>
      </c>
      <c r="H1124" s="103" t="s">
        <v>26</v>
      </c>
      <c r="I1124" s="103"/>
      <c r="J1124" s="103"/>
      <c r="K1124" s="104"/>
      <c r="L1124" s="104"/>
      <c r="M1124" s="104"/>
      <c r="N1124" s="103" t="s">
        <v>26</v>
      </c>
    </row>
    <row r="1125" spans="4:14" ht="15.75" customHeight="1" x14ac:dyDescent="0.25">
      <c r="D1125" s="33"/>
      <c r="E1125" s="33"/>
      <c r="F1125" s="81">
        <v>38089</v>
      </c>
      <c r="G1125" s="103" t="s">
        <v>26</v>
      </c>
      <c r="H1125" s="103" t="s">
        <v>26</v>
      </c>
      <c r="I1125" s="103"/>
      <c r="J1125" s="103"/>
      <c r="K1125" s="104"/>
      <c r="L1125" s="104"/>
      <c r="M1125" s="104"/>
      <c r="N1125" s="103">
        <v>0.04</v>
      </c>
    </row>
    <row r="1126" spans="4:14" ht="15.75" customHeight="1" x14ac:dyDescent="0.25">
      <c r="D1126" s="33"/>
      <c r="E1126" s="33"/>
      <c r="F1126" s="81">
        <v>38090</v>
      </c>
      <c r="G1126" s="103">
        <v>1.1000000000000001E-2</v>
      </c>
      <c r="H1126" s="103">
        <v>1.1399999999999999E-2</v>
      </c>
      <c r="I1126" s="103"/>
      <c r="J1126" s="103"/>
      <c r="K1126" s="104"/>
      <c r="L1126" s="104"/>
      <c r="M1126" s="104"/>
      <c r="N1126" s="103">
        <v>0.04</v>
      </c>
    </row>
    <row r="1127" spans="4:14" ht="15.75" customHeight="1" x14ac:dyDescent="0.25">
      <c r="D1127" s="33"/>
      <c r="E1127" s="33"/>
      <c r="F1127" s="81">
        <v>38091</v>
      </c>
      <c r="G1127" s="103">
        <v>1.1000000000000001E-2</v>
      </c>
      <c r="H1127" s="103">
        <v>1.14188E-2</v>
      </c>
      <c r="I1127" s="103"/>
      <c r="J1127" s="103"/>
      <c r="K1127" s="104"/>
      <c r="L1127" s="104"/>
      <c r="M1127" s="104"/>
      <c r="N1127" s="103">
        <v>0.04</v>
      </c>
    </row>
    <row r="1128" spans="4:14" ht="15.75" customHeight="1" x14ac:dyDescent="0.25">
      <c r="D1128" s="33"/>
      <c r="E1128" s="33"/>
      <c r="F1128" s="81">
        <v>38092</v>
      </c>
      <c r="G1128" s="103">
        <v>1.1000000000000001E-2</v>
      </c>
      <c r="H1128" s="103">
        <v>1.15E-2</v>
      </c>
      <c r="I1128" s="103"/>
      <c r="J1128" s="103"/>
      <c r="K1128" s="104"/>
      <c r="L1128" s="104"/>
      <c r="M1128" s="104"/>
      <c r="N1128" s="103">
        <v>0.04</v>
      </c>
    </row>
    <row r="1129" spans="4:14" ht="15.75" customHeight="1" x14ac:dyDescent="0.25">
      <c r="D1129" s="33"/>
      <c r="E1129" s="33"/>
      <c r="F1129" s="81">
        <v>38093</v>
      </c>
      <c r="G1129" s="103">
        <v>1.1000000000000001E-2</v>
      </c>
      <c r="H1129" s="103">
        <v>1.15E-2</v>
      </c>
      <c r="I1129" s="103"/>
      <c r="J1129" s="103"/>
      <c r="K1129" s="104"/>
      <c r="L1129" s="104"/>
      <c r="M1129" s="104"/>
      <c r="N1129" s="103">
        <v>0.04</v>
      </c>
    </row>
    <row r="1130" spans="4:14" ht="15.75" customHeight="1" x14ac:dyDescent="0.25">
      <c r="D1130" s="33"/>
      <c r="E1130" s="33"/>
      <c r="F1130" s="81">
        <v>38096</v>
      </c>
      <c r="G1130" s="103">
        <v>1.1000000000000001E-2</v>
      </c>
      <c r="H1130" s="103">
        <v>1.14938E-2</v>
      </c>
      <c r="I1130" s="103"/>
      <c r="J1130" s="103"/>
      <c r="K1130" s="104"/>
      <c r="L1130" s="104"/>
      <c r="M1130" s="104"/>
      <c r="N1130" s="103">
        <v>0.04</v>
      </c>
    </row>
    <row r="1131" spans="4:14" ht="15.75" customHeight="1" x14ac:dyDescent="0.25">
      <c r="D1131" s="33"/>
      <c r="E1131" s="33"/>
      <c r="F1131" s="81">
        <v>38097</v>
      </c>
      <c r="G1131" s="103">
        <v>1.1000000000000001E-2</v>
      </c>
      <c r="H1131" s="103">
        <v>1.15E-2</v>
      </c>
      <c r="I1131" s="103"/>
      <c r="J1131" s="103"/>
      <c r="K1131" s="104"/>
      <c r="L1131" s="104"/>
      <c r="M1131" s="104"/>
      <c r="N1131" s="103">
        <v>0.04</v>
      </c>
    </row>
    <row r="1132" spans="4:14" ht="15.75" customHeight="1" x14ac:dyDescent="0.25">
      <c r="D1132" s="33"/>
      <c r="E1132" s="33"/>
      <c r="F1132" s="81">
        <v>38098</v>
      </c>
      <c r="G1132" s="103">
        <v>1.1000000000000001E-2</v>
      </c>
      <c r="H1132" s="103">
        <v>1.16875E-2</v>
      </c>
      <c r="I1132" s="103"/>
      <c r="J1132" s="103"/>
      <c r="K1132" s="104"/>
      <c r="L1132" s="104"/>
      <c r="M1132" s="104"/>
      <c r="N1132" s="103">
        <v>0.04</v>
      </c>
    </row>
    <row r="1133" spans="4:14" ht="15.75" customHeight="1" x14ac:dyDescent="0.25">
      <c r="D1133" s="33"/>
      <c r="E1133" s="33"/>
      <c r="F1133" s="81">
        <v>38099</v>
      </c>
      <c r="G1133" s="103">
        <v>1.1000000000000001E-2</v>
      </c>
      <c r="H1133" s="103">
        <v>1.1699999999999999E-2</v>
      </c>
      <c r="I1133" s="103"/>
      <c r="J1133" s="103"/>
      <c r="K1133" s="104"/>
      <c r="L1133" s="104"/>
      <c r="M1133" s="104"/>
      <c r="N1133" s="103">
        <v>0.04</v>
      </c>
    </row>
    <row r="1134" spans="4:14" ht="15.75" customHeight="1" x14ac:dyDescent="0.25">
      <c r="D1134" s="33"/>
      <c r="E1134" s="33"/>
      <c r="F1134" s="81">
        <v>38100</v>
      </c>
      <c r="G1134" s="103">
        <v>1.1000000000000001E-2</v>
      </c>
      <c r="H1134" s="103">
        <v>1.1699999999999999E-2</v>
      </c>
      <c r="I1134" s="103"/>
      <c r="J1134" s="103"/>
      <c r="K1134" s="104"/>
      <c r="L1134" s="104"/>
      <c r="M1134" s="104"/>
      <c r="N1134" s="103">
        <v>0.04</v>
      </c>
    </row>
    <row r="1135" spans="4:14" ht="15.75" customHeight="1" x14ac:dyDescent="0.25">
      <c r="D1135" s="33"/>
      <c r="E1135" s="33"/>
      <c r="F1135" s="81">
        <v>38103</v>
      </c>
      <c r="G1135" s="103">
        <v>1.1000000000000001E-2</v>
      </c>
      <c r="H1135" s="103">
        <v>1.1699999999999999E-2</v>
      </c>
      <c r="I1135" s="103"/>
      <c r="J1135" s="103"/>
      <c r="K1135" s="104"/>
      <c r="L1135" s="104"/>
      <c r="M1135" s="104"/>
      <c r="N1135" s="103">
        <v>0.04</v>
      </c>
    </row>
    <row r="1136" spans="4:14" ht="15.75" customHeight="1" x14ac:dyDescent="0.25">
      <c r="D1136" s="33"/>
      <c r="E1136" s="33"/>
      <c r="F1136" s="81">
        <v>38104</v>
      </c>
      <c r="G1136" s="103">
        <v>1.1000000000000001E-2</v>
      </c>
      <c r="H1136" s="103">
        <v>1.1699999999999999E-2</v>
      </c>
      <c r="I1136" s="103"/>
      <c r="J1136" s="103"/>
      <c r="K1136" s="104"/>
      <c r="L1136" s="104"/>
      <c r="M1136" s="104"/>
      <c r="N1136" s="103">
        <v>0.04</v>
      </c>
    </row>
    <row r="1137" spans="4:14" ht="15.75" customHeight="1" x14ac:dyDescent="0.25">
      <c r="D1137" s="33"/>
      <c r="E1137" s="33"/>
      <c r="F1137" s="81">
        <v>38105</v>
      </c>
      <c r="G1137" s="103">
        <v>1.1000000000000001E-2</v>
      </c>
      <c r="H1137" s="103">
        <v>1.1699999999999999E-2</v>
      </c>
      <c r="I1137" s="103"/>
      <c r="J1137" s="103"/>
      <c r="K1137" s="104"/>
      <c r="L1137" s="104"/>
      <c r="M1137" s="104"/>
      <c r="N1137" s="103">
        <v>0.04</v>
      </c>
    </row>
    <row r="1138" spans="4:14" ht="15.75" customHeight="1" x14ac:dyDescent="0.25">
      <c r="D1138" s="33"/>
      <c r="E1138" s="33"/>
      <c r="F1138" s="81">
        <v>38106</v>
      </c>
      <c r="G1138" s="103">
        <v>1.1000000000000001E-2</v>
      </c>
      <c r="H1138" s="103">
        <v>1.1787499999999999E-2</v>
      </c>
      <c r="I1138" s="103"/>
      <c r="J1138" s="103"/>
      <c r="K1138" s="104"/>
      <c r="L1138" s="104"/>
      <c r="M1138" s="104"/>
      <c r="N1138" s="103">
        <v>0.04</v>
      </c>
    </row>
    <row r="1139" spans="4:14" ht="15.75" customHeight="1" x14ac:dyDescent="0.25">
      <c r="D1139" s="33"/>
      <c r="E1139" s="33"/>
      <c r="F1139" s="81">
        <v>38107</v>
      </c>
      <c r="G1139" s="103">
        <v>1.1000000000000001E-2</v>
      </c>
      <c r="H1139" s="103">
        <v>1.18E-2</v>
      </c>
      <c r="I1139" s="103"/>
      <c r="J1139" s="103"/>
      <c r="K1139" s="104"/>
      <c r="L1139" s="104"/>
      <c r="M1139" s="104"/>
      <c r="N1139" s="103">
        <v>0.04</v>
      </c>
    </row>
    <row r="1140" spans="4:14" ht="15.75" customHeight="1" x14ac:dyDescent="0.25">
      <c r="D1140" s="33"/>
      <c r="E1140" s="33"/>
      <c r="F1140" s="81">
        <v>38110</v>
      </c>
      <c r="G1140" s="103" t="s">
        <v>26</v>
      </c>
      <c r="H1140" s="103" t="s">
        <v>26</v>
      </c>
      <c r="I1140" s="103"/>
      <c r="J1140" s="103"/>
      <c r="K1140" s="104"/>
      <c r="L1140" s="104"/>
      <c r="M1140" s="104"/>
      <c r="N1140" s="103">
        <v>0.04</v>
      </c>
    </row>
    <row r="1141" spans="4:14" ht="15.75" customHeight="1" x14ac:dyDescent="0.25">
      <c r="D1141" s="33"/>
      <c r="E1141" s="33"/>
      <c r="F1141" s="81">
        <v>38111</v>
      </c>
      <c r="G1141" s="103">
        <v>1.1000000000000001E-2</v>
      </c>
      <c r="H1141" s="103">
        <v>1.18E-2</v>
      </c>
      <c r="I1141" s="103"/>
      <c r="J1141" s="103"/>
      <c r="K1141" s="104"/>
      <c r="L1141" s="104"/>
      <c r="M1141" s="104"/>
      <c r="N1141" s="103">
        <v>0.04</v>
      </c>
    </row>
    <row r="1142" spans="4:14" ht="15.75" customHeight="1" x14ac:dyDescent="0.25">
      <c r="D1142" s="33"/>
      <c r="E1142" s="33"/>
      <c r="F1142" s="81">
        <v>38112</v>
      </c>
      <c r="G1142" s="103">
        <v>1.1000000000000001E-2</v>
      </c>
      <c r="H1142" s="103">
        <v>1.18E-2</v>
      </c>
      <c r="I1142" s="103"/>
      <c r="J1142" s="103"/>
      <c r="K1142" s="104"/>
      <c r="L1142" s="104"/>
      <c r="M1142" s="104"/>
      <c r="N1142" s="103">
        <v>0.04</v>
      </c>
    </row>
    <row r="1143" spans="4:14" ht="15.75" customHeight="1" x14ac:dyDescent="0.25">
      <c r="D1143" s="33"/>
      <c r="E1143" s="33"/>
      <c r="F1143" s="81">
        <v>38113</v>
      </c>
      <c r="G1143" s="103">
        <v>1.1000000000000001E-2</v>
      </c>
      <c r="H1143" s="103">
        <v>1.18E-2</v>
      </c>
      <c r="I1143" s="103"/>
      <c r="J1143" s="103"/>
      <c r="K1143" s="104"/>
      <c r="L1143" s="104"/>
      <c r="M1143" s="104"/>
      <c r="N1143" s="103">
        <v>0.04</v>
      </c>
    </row>
    <row r="1144" spans="4:14" ht="15.75" customHeight="1" x14ac:dyDescent="0.25">
      <c r="D1144" s="33"/>
      <c r="E1144" s="33"/>
      <c r="F1144" s="81">
        <v>38114</v>
      </c>
      <c r="G1144" s="103">
        <v>1.1000000000000001E-2</v>
      </c>
      <c r="H1144" s="103">
        <v>1.1899999999999999E-2</v>
      </c>
      <c r="I1144" s="103"/>
      <c r="J1144" s="103"/>
      <c r="K1144" s="104"/>
      <c r="L1144" s="104"/>
      <c r="M1144" s="104"/>
      <c r="N1144" s="103">
        <v>0.04</v>
      </c>
    </row>
    <row r="1145" spans="4:14" ht="15.75" customHeight="1" x14ac:dyDescent="0.25">
      <c r="D1145" s="33"/>
      <c r="E1145" s="33"/>
      <c r="F1145" s="81">
        <v>38117</v>
      </c>
      <c r="G1145" s="103">
        <v>1.1000000000000001E-2</v>
      </c>
      <c r="H1145" s="103">
        <v>1.24E-2</v>
      </c>
      <c r="I1145" s="103"/>
      <c r="J1145" s="103"/>
      <c r="K1145" s="104"/>
      <c r="L1145" s="104"/>
      <c r="M1145" s="104"/>
      <c r="N1145" s="103">
        <v>0.04</v>
      </c>
    </row>
    <row r="1146" spans="4:14" ht="15.75" customHeight="1" x14ac:dyDescent="0.25">
      <c r="D1146" s="33"/>
      <c r="E1146" s="33"/>
      <c r="F1146" s="81">
        <v>38118</v>
      </c>
      <c r="G1146" s="103">
        <v>1.1000000000000001E-2</v>
      </c>
      <c r="H1146" s="103">
        <v>1.24E-2</v>
      </c>
      <c r="I1146" s="103"/>
      <c r="J1146" s="103"/>
      <c r="K1146" s="104"/>
      <c r="L1146" s="104"/>
      <c r="M1146" s="104"/>
      <c r="N1146" s="103">
        <v>0.04</v>
      </c>
    </row>
    <row r="1147" spans="4:14" ht="15.75" customHeight="1" x14ac:dyDescent="0.25">
      <c r="D1147" s="33"/>
      <c r="E1147" s="33"/>
      <c r="F1147" s="81">
        <v>38119</v>
      </c>
      <c r="G1147" s="103">
        <v>1.1000000000000001E-2</v>
      </c>
      <c r="H1147" s="103">
        <v>1.24E-2</v>
      </c>
      <c r="I1147" s="103"/>
      <c r="J1147" s="103"/>
      <c r="K1147" s="104"/>
      <c r="L1147" s="104"/>
      <c r="M1147" s="104"/>
      <c r="N1147" s="103">
        <v>0.04</v>
      </c>
    </row>
    <row r="1148" spans="4:14" ht="15.75" customHeight="1" x14ac:dyDescent="0.25">
      <c r="D1148" s="33"/>
      <c r="E1148" s="33"/>
      <c r="F1148" s="81">
        <v>38120</v>
      </c>
      <c r="G1148" s="103">
        <v>1.1000000000000001E-2</v>
      </c>
      <c r="H1148" s="103">
        <v>1.2500000000000001E-2</v>
      </c>
      <c r="I1148" s="103"/>
      <c r="J1148" s="103"/>
      <c r="K1148" s="104"/>
      <c r="L1148" s="104"/>
      <c r="M1148" s="104"/>
      <c r="N1148" s="103">
        <v>0.04</v>
      </c>
    </row>
    <row r="1149" spans="4:14" ht="15.75" customHeight="1" x14ac:dyDescent="0.25">
      <c r="D1149" s="33"/>
      <c r="E1149" s="33"/>
      <c r="F1149" s="81">
        <v>38121</v>
      </c>
      <c r="G1149" s="103">
        <v>1.1000000000000001E-2</v>
      </c>
      <c r="H1149" s="103">
        <v>1.26E-2</v>
      </c>
      <c r="I1149" s="103"/>
      <c r="J1149" s="103"/>
      <c r="K1149" s="104"/>
      <c r="L1149" s="104"/>
      <c r="M1149" s="104"/>
      <c r="N1149" s="103">
        <v>0.04</v>
      </c>
    </row>
    <row r="1150" spans="4:14" ht="15.75" customHeight="1" x14ac:dyDescent="0.25">
      <c r="D1150" s="33"/>
      <c r="E1150" s="33"/>
      <c r="F1150" s="81">
        <v>38124</v>
      </c>
      <c r="G1150" s="103">
        <v>1.1000000000000001E-2</v>
      </c>
      <c r="H1150" s="103">
        <v>1.25813E-2</v>
      </c>
      <c r="I1150" s="103"/>
      <c r="J1150" s="103"/>
      <c r="K1150" s="104"/>
      <c r="L1150" s="104"/>
      <c r="M1150" s="104"/>
      <c r="N1150" s="103">
        <v>0.04</v>
      </c>
    </row>
    <row r="1151" spans="4:14" ht="15.75" customHeight="1" x14ac:dyDescent="0.25">
      <c r="D1151" s="33"/>
      <c r="E1151" s="33"/>
      <c r="F1151" s="81">
        <v>38125</v>
      </c>
      <c r="G1151" s="103">
        <v>1.1000000000000001E-2</v>
      </c>
      <c r="H1151" s="103">
        <v>1.26E-2</v>
      </c>
      <c r="I1151" s="103"/>
      <c r="J1151" s="103"/>
      <c r="K1151" s="104"/>
      <c r="L1151" s="104"/>
      <c r="M1151" s="104"/>
      <c r="N1151" s="103">
        <v>0.04</v>
      </c>
    </row>
    <row r="1152" spans="4:14" ht="15.75" customHeight="1" x14ac:dyDescent="0.25">
      <c r="D1152" s="33"/>
      <c r="E1152" s="33"/>
      <c r="F1152" s="81">
        <v>38126</v>
      </c>
      <c r="G1152" s="103">
        <v>1.1000000000000001E-2</v>
      </c>
      <c r="H1152" s="103">
        <v>1.2699999999999999E-2</v>
      </c>
      <c r="I1152" s="103"/>
      <c r="J1152" s="103"/>
      <c r="K1152" s="104"/>
      <c r="L1152" s="104"/>
      <c r="M1152" s="104"/>
      <c r="N1152" s="103">
        <v>0.04</v>
      </c>
    </row>
    <row r="1153" spans="4:14" ht="15.75" customHeight="1" x14ac:dyDescent="0.25">
      <c r="D1153" s="33"/>
      <c r="E1153" s="33"/>
      <c r="F1153" s="81">
        <v>38127</v>
      </c>
      <c r="G1153" s="103">
        <v>1.1000000000000001E-2</v>
      </c>
      <c r="H1153" s="103">
        <v>1.2800000000000001E-2</v>
      </c>
      <c r="I1153" s="103"/>
      <c r="J1153" s="103"/>
      <c r="K1153" s="104"/>
      <c r="L1153" s="104"/>
      <c r="M1153" s="104"/>
      <c r="N1153" s="103">
        <v>0.04</v>
      </c>
    </row>
    <row r="1154" spans="4:14" ht="15.75" customHeight="1" x14ac:dyDescent="0.25">
      <c r="D1154" s="33"/>
      <c r="E1154" s="33"/>
      <c r="F1154" s="81">
        <v>38128</v>
      </c>
      <c r="G1154" s="103">
        <v>1.1000000000000001E-2</v>
      </c>
      <c r="H1154" s="103">
        <v>1.2800000000000001E-2</v>
      </c>
      <c r="I1154" s="103"/>
      <c r="J1154" s="103"/>
      <c r="K1154" s="104"/>
      <c r="L1154" s="104"/>
      <c r="M1154" s="104"/>
      <c r="N1154" s="103">
        <v>0.04</v>
      </c>
    </row>
    <row r="1155" spans="4:14" ht="15.75" customHeight="1" x14ac:dyDescent="0.25">
      <c r="D1155" s="33"/>
      <c r="E1155" s="33"/>
      <c r="F1155" s="81">
        <v>38131</v>
      </c>
      <c r="G1155" s="103">
        <v>1.1000000000000001E-2</v>
      </c>
      <c r="H1155" s="103">
        <v>1.29E-2</v>
      </c>
      <c r="I1155" s="103"/>
      <c r="J1155" s="103"/>
      <c r="K1155" s="104"/>
      <c r="L1155" s="104"/>
      <c r="M1155" s="104"/>
      <c r="N1155" s="103">
        <v>0.04</v>
      </c>
    </row>
    <row r="1156" spans="4:14" ht="15.75" customHeight="1" x14ac:dyDescent="0.25">
      <c r="D1156" s="33"/>
      <c r="E1156" s="33"/>
      <c r="F1156" s="81">
        <v>38132</v>
      </c>
      <c r="G1156" s="103">
        <v>1.1000000000000001E-2</v>
      </c>
      <c r="H1156" s="103">
        <v>1.29E-2</v>
      </c>
      <c r="I1156" s="103"/>
      <c r="J1156" s="103"/>
      <c r="K1156" s="104"/>
      <c r="L1156" s="104"/>
      <c r="M1156" s="104"/>
      <c r="N1156" s="103">
        <v>0.04</v>
      </c>
    </row>
    <row r="1157" spans="4:14" ht="15.75" customHeight="1" x14ac:dyDescent="0.25">
      <c r="D1157" s="33"/>
      <c r="E1157" s="33"/>
      <c r="F1157" s="81">
        <v>38133</v>
      </c>
      <c r="G1157" s="103">
        <v>1.1000000000000001E-2</v>
      </c>
      <c r="H1157" s="103">
        <v>1.3000000000000001E-2</v>
      </c>
      <c r="I1157" s="103"/>
      <c r="J1157" s="103"/>
      <c r="K1157" s="104"/>
      <c r="L1157" s="104"/>
      <c r="M1157" s="104"/>
      <c r="N1157" s="103">
        <v>0.04</v>
      </c>
    </row>
    <row r="1158" spans="4:14" ht="15.75" customHeight="1" x14ac:dyDescent="0.25">
      <c r="D1158" s="33"/>
      <c r="E1158" s="33"/>
      <c r="F1158" s="81">
        <v>38134</v>
      </c>
      <c r="G1158" s="103">
        <v>1.11E-2</v>
      </c>
      <c r="H1158" s="103">
        <v>1.3100000000000001E-2</v>
      </c>
      <c r="I1158" s="103"/>
      <c r="J1158" s="103"/>
      <c r="K1158" s="104"/>
      <c r="L1158" s="104"/>
      <c r="M1158" s="104"/>
      <c r="N1158" s="103">
        <v>0.04</v>
      </c>
    </row>
    <row r="1159" spans="4:14" ht="15.75" customHeight="1" x14ac:dyDescent="0.25">
      <c r="D1159" s="33"/>
      <c r="E1159" s="33"/>
      <c r="F1159" s="81">
        <v>38135</v>
      </c>
      <c r="G1159" s="103">
        <v>1.11375E-2</v>
      </c>
      <c r="H1159" s="103">
        <v>1.315E-2</v>
      </c>
      <c r="I1159" s="103"/>
      <c r="J1159" s="103"/>
      <c r="K1159" s="104"/>
      <c r="L1159" s="104"/>
      <c r="M1159" s="104"/>
      <c r="N1159" s="103">
        <v>0.04</v>
      </c>
    </row>
    <row r="1160" spans="4:14" ht="15.75" customHeight="1" x14ac:dyDescent="0.25">
      <c r="D1160" s="33"/>
      <c r="E1160" s="33"/>
      <c r="F1160" s="81">
        <v>38138</v>
      </c>
      <c r="G1160" s="103" t="s">
        <v>26</v>
      </c>
      <c r="H1160" s="103" t="s">
        <v>26</v>
      </c>
      <c r="I1160" s="103"/>
      <c r="J1160" s="103"/>
      <c r="K1160" s="104"/>
      <c r="L1160" s="104"/>
      <c r="M1160" s="104"/>
      <c r="N1160" s="103" t="s">
        <v>26</v>
      </c>
    </row>
    <row r="1161" spans="4:14" ht="15.75" customHeight="1" x14ac:dyDescent="0.25">
      <c r="D1161" s="33"/>
      <c r="E1161" s="33"/>
      <c r="F1161" s="81">
        <v>38139</v>
      </c>
      <c r="G1161" s="103">
        <v>1.125E-2</v>
      </c>
      <c r="H1161" s="103">
        <v>1.3268800000000001E-2</v>
      </c>
      <c r="I1161" s="103"/>
      <c r="J1161" s="103"/>
      <c r="K1161" s="104"/>
      <c r="L1161" s="104"/>
      <c r="M1161" s="104"/>
      <c r="N1161" s="103">
        <v>0.04</v>
      </c>
    </row>
    <row r="1162" spans="4:14" ht="15.75" customHeight="1" x14ac:dyDescent="0.25">
      <c r="D1162" s="33"/>
      <c r="E1162" s="33"/>
      <c r="F1162" s="81">
        <v>38140</v>
      </c>
      <c r="G1162" s="103">
        <v>1.1312500000000001E-2</v>
      </c>
      <c r="H1162" s="103">
        <v>1.34E-2</v>
      </c>
      <c r="I1162" s="103"/>
      <c r="J1162" s="103"/>
      <c r="K1162" s="104"/>
      <c r="L1162" s="104"/>
      <c r="M1162" s="104"/>
      <c r="N1162" s="103">
        <v>0.04</v>
      </c>
    </row>
    <row r="1163" spans="4:14" ht="15.75" customHeight="1" x14ac:dyDescent="0.25">
      <c r="D1163" s="33"/>
      <c r="E1163" s="33"/>
      <c r="F1163" s="81">
        <v>38141</v>
      </c>
      <c r="G1163" s="103">
        <v>1.15E-2</v>
      </c>
      <c r="H1163" s="103">
        <v>1.3600000000000001E-2</v>
      </c>
      <c r="I1163" s="103"/>
      <c r="J1163" s="103"/>
      <c r="K1163" s="104"/>
      <c r="L1163" s="104"/>
      <c r="M1163" s="104"/>
      <c r="N1163" s="103">
        <v>0.04</v>
      </c>
    </row>
    <row r="1164" spans="4:14" ht="15.75" customHeight="1" x14ac:dyDescent="0.25">
      <c r="D1164" s="33"/>
      <c r="E1164" s="33"/>
      <c r="F1164" s="81">
        <v>38142</v>
      </c>
      <c r="G1164" s="103">
        <v>1.1599999999999999E-2</v>
      </c>
      <c r="H1164" s="103">
        <v>1.37375E-2</v>
      </c>
      <c r="I1164" s="103"/>
      <c r="J1164" s="103"/>
      <c r="K1164" s="104"/>
      <c r="L1164" s="104"/>
      <c r="M1164" s="104"/>
      <c r="N1164" s="103">
        <v>0.04</v>
      </c>
    </row>
    <row r="1165" spans="4:14" ht="15.75" customHeight="1" x14ac:dyDescent="0.25">
      <c r="D1165" s="33"/>
      <c r="E1165" s="33"/>
      <c r="F1165" s="81">
        <v>38145</v>
      </c>
      <c r="G1165" s="103">
        <v>1.1699999999999999E-2</v>
      </c>
      <c r="H1165" s="103">
        <v>1.3999999999999999E-2</v>
      </c>
      <c r="I1165" s="103"/>
      <c r="J1165" s="103"/>
      <c r="K1165" s="104"/>
      <c r="L1165" s="104"/>
      <c r="M1165" s="104"/>
      <c r="N1165" s="103">
        <v>0.04</v>
      </c>
    </row>
    <row r="1166" spans="4:14" ht="15.75" customHeight="1" x14ac:dyDescent="0.25">
      <c r="D1166" s="33"/>
      <c r="E1166" s="33"/>
      <c r="F1166" s="81">
        <v>38146</v>
      </c>
      <c r="G1166" s="103">
        <v>1.1787499999999999E-2</v>
      </c>
      <c r="H1166" s="103">
        <v>1.41E-2</v>
      </c>
      <c r="I1166" s="103"/>
      <c r="J1166" s="103"/>
      <c r="K1166" s="104"/>
      <c r="L1166" s="104"/>
      <c r="M1166" s="104"/>
      <c r="N1166" s="103">
        <v>0.04</v>
      </c>
    </row>
    <row r="1167" spans="4:14" ht="15.75" customHeight="1" x14ac:dyDescent="0.25">
      <c r="D1167" s="33"/>
      <c r="E1167" s="33"/>
      <c r="F1167" s="81">
        <v>38147</v>
      </c>
      <c r="G1167" s="103">
        <v>1.1899999999999999E-2</v>
      </c>
      <c r="H1167" s="103">
        <v>1.4274999999999999E-2</v>
      </c>
      <c r="I1167" s="103"/>
      <c r="J1167" s="103"/>
      <c r="K1167" s="104"/>
      <c r="L1167" s="104"/>
      <c r="M1167" s="104"/>
      <c r="N1167" s="103">
        <v>0.04</v>
      </c>
    </row>
    <row r="1168" spans="4:14" ht="15.75" customHeight="1" x14ac:dyDescent="0.25">
      <c r="D1168" s="33"/>
      <c r="E1168" s="33"/>
      <c r="F1168" s="81">
        <v>38148</v>
      </c>
      <c r="G1168" s="103">
        <v>1.21125E-2</v>
      </c>
      <c r="H1168" s="103">
        <v>1.4687499999999999E-2</v>
      </c>
      <c r="I1168" s="103"/>
      <c r="J1168" s="103"/>
      <c r="K1168" s="104"/>
      <c r="L1168" s="104"/>
      <c r="M1168" s="104"/>
      <c r="N1168" s="103">
        <v>0.04</v>
      </c>
    </row>
    <row r="1169" spans="4:14" ht="15.75" customHeight="1" x14ac:dyDescent="0.25">
      <c r="D1169" s="33"/>
      <c r="E1169" s="33"/>
      <c r="F1169" s="81">
        <v>38149</v>
      </c>
      <c r="G1169" s="103">
        <v>1.2387500000000001E-2</v>
      </c>
      <c r="H1169" s="103">
        <v>1.52E-2</v>
      </c>
      <c r="I1169" s="103"/>
      <c r="J1169" s="103"/>
      <c r="K1169" s="104"/>
      <c r="L1169" s="104"/>
      <c r="M1169" s="104"/>
      <c r="N1169" s="103">
        <v>0.04</v>
      </c>
    </row>
    <row r="1170" spans="4:14" ht="15.75" customHeight="1" x14ac:dyDescent="0.25">
      <c r="D1170" s="33"/>
      <c r="E1170" s="33"/>
      <c r="F1170" s="81">
        <v>38152</v>
      </c>
      <c r="G1170" s="103">
        <v>1.2525E-2</v>
      </c>
      <c r="H1170" s="103">
        <v>1.5412500000000001E-2</v>
      </c>
      <c r="I1170" s="103"/>
      <c r="J1170" s="103"/>
      <c r="K1170" s="104"/>
      <c r="L1170" s="104"/>
      <c r="M1170" s="104"/>
      <c r="N1170" s="103">
        <v>0.04</v>
      </c>
    </row>
    <row r="1171" spans="4:14" ht="15.75" customHeight="1" x14ac:dyDescent="0.25">
      <c r="D1171" s="33"/>
      <c r="E1171" s="33"/>
      <c r="F1171" s="81">
        <v>38153</v>
      </c>
      <c r="G1171" s="103">
        <v>1.27875E-2</v>
      </c>
      <c r="H1171" s="103">
        <v>1.5600000000000001E-2</v>
      </c>
      <c r="I1171" s="103"/>
      <c r="J1171" s="103"/>
      <c r="K1171" s="104"/>
      <c r="L1171" s="104"/>
      <c r="M1171" s="104"/>
      <c r="N1171" s="103">
        <v>0.04</v>
      </c>
    </row>
    <row r="1172" spans="4:14" ht="15.75" customHeight="1" x14ac:dyDescent="0.25">
      <c r="D1172" s="33"/>
      <c r="E1172" s="33"/>
      <c r="F1172" s="81">
        <v>38154</v>
      </c>
      <c r="G1172" s="103">
        <v>1.2637499999999999E-2</v>
      </c>
      <c r="H1172" s="103">
        <v>1.5337499999999999E-2</v>
      </c>
      <c r="I1172" s="103"/>
      <c r="J1172" s="103"/>
      <c r="K1172" s="104"/>
      <c r="L1172" s="104"/>
      <c r="M1172" s="104"/>
      <c r="N1172" s="103">
        <v>0.04</v>
      </c>
    </row>
    <row r="1173" spans="4:14" ht="15.75" customHeight="1" x14ac:dyDescent="0.25">
      <c r="D1173" s="33"/>
      <c r="E1173" s="33"/>
      <c r="F1173" s="81">
        <v>38155</v>
      </c>
      <c r="G1173" s="103">
        <v>1.2800000000000001E-2</v>
      </c>
      <c r="H1173" s="103">
        <v>1.55E-2</v>
      </c>
      <c r="I1173" s="103"/>
      <c r="J1173" s="103"/>
      <c r="K1173" s="104"/>
      <c r="L1173" s="104"/>
      <c r="M1173" s="104"/>
      <c r="N1173" s="103">
        <v>0.04</v>
      </c>
    </row>
    <row r="1174" spans="4:14" ht="15.75" customHeight="1" x14ac:dyDescent="0.25">
      <c r="D1174" s="33"/>
      <c r="E1174" s="33"/>
      <c r="F1174" s="81">
        <v>38156</v>
      </c>
      <c r="G1174" s="103">
        <v>1.2800000000000001E-2</v>
      </c>
      <c r="H1174" s="103">
        <v>1.55E-2</v>
      </c>
      <c r="I1174" s="103"/>
      <c r="J1174" s="103"/>
      <c r="K1174" s="104"/>
      <c r="L1174" s="104"/>
      <c r="M1174" s="104"/>
      <c r="N1174" s="103">
        <v>0.04</v>
      </c>
    </row>
    <row r="1175" spans="4:14" ht="15.75" customHeight="1" x14ac:dyDescent="0.25">
      <c r="D1175" s="33"/>
      <c r="E1175" s="33"/>
      <c r="F1175" s="81">
        <v>38159</v>
      </c>
      <c r="G1175" s="103">
        <v>1.2849999999999999E-2</v>
      </c>
      <c r="H1175" s="103">
        <v>1.55938E-2</v>
      </c>
      <c r="I1175" s="103"/>
      <c r="J1175" s="103"/>
      <c r="K1175" s="104"/>
      <c r="L1175" s="104"/>
      <c r="M1175" s="104"/>
      <c r="N1175" s="103">
        <v>0.04</v>
      </c>
    </row>
    <row r="1176" spans="4:14" ht="15.75" customHeight="1" x14ac:dyDescent="0.25">
      <c r="D1176" s="33"/>
      <c r="E1176" s="33"/>
      <c r="F1176" s="81">
        <v>38160</v>
      </c>
      <c r="G1176" s="103">
        <v>1.29125E-2</v>
      </c>
      <c r="H1176" s="103">
        <v>1.55938E-2</v>
      </c>
      <c r="I1176" s="103"/>
      <c r="J1176" s="103"/>
      <c r="K1176" s="104"/>
      <c r="L1176" s="104"/>
      <c r="M1176" s="104"/>
      <c r="N1176" s="103">
        <v>0.04</v>
      </c>
    </row>
    <row r="1177" spans="4:14" ht="15.75" customHeight="1" x14ac:dyDescent="0.25">
      <c r="D1177" s="33"/>
      <c r="E1177" s="33"/>
      <c r="F1177" s="81">
        <v>38161</v>
      </c>
      <c r="G1177" s="103">
        <v>1.3000000000000001E-2</v>
      </c>
      <c r="H1177" s="103">
        <v>1.5700000000000002E-2</v>
      </c>
      <c r="I1177" s="103"/>
      <c r="J1177" s="103"/>
      <c r="K1177" s="104"/>
      <c r="L1177" s="104"/>
      <c r="M1177" s="104"/>
      <c r="N1177" s="103">
        <v>0.04</v>
      </c>
    </row>
    <row r="1178" spans="4:14" ht="15.75" customHeight="1" x14ac:dyDescent="0.25">
      <c r="D1178" s="33"/>
      <c r="E1178" s="33"/>
      <c r="F1178" s="81">
        <v>38162</v>
      </c>
      <c r="G1178" s="103">
        <v>1.32E-2</v>
      </c>
      <c r="H1178" s="103">
        <v>1.5862499999999998E-2</v>
      </c>
      <c r="I1178" s="103"/>
      <c r="J1178" s="103"/>
      <c r="K1178" s="104"/>
      <c r="L1178" s="104"/>
      <c r="M1178" s="104"/>
      <c r="N1178" s="103">
        <v>0.04</v>
      </c>
    </row>
    <row r="1179" spans="4:14" ht="15.75" customHeight="1" x14ac:dyDescent="0.25">
      <c r="D1179" s="33"/>
      <c r="E1179" s="33"/>
      <c r="F1179" s="81">
        <v>38163</v>
      </c>
      <c r="G1179" s="103">
        <v>1.3300000000000001E-2</v>
      </c>
      <c r="H1179" s="103">
        <v>1.5800000000000002E-2</v>
      </c>
      <c r="I1179" s="103"/>
      <c r="J1179" s="103"/>
      <c r="K1179" s="104"/>
      <c r="L1179" s="104"/>
      <c r="M1179" s="104"/>
      <c r="N1179" s="103">
        <v>0.04</v>
      </c>
    </row>
    <row r="1180" spans="4:14" ht="15.75" customHeight="1" x14ac:dyDescent="0.25">
      <c r="D1180" s="33"/>
      <c r="E1180" s="33"/>
      <c r="F1180" s="81">
        <v>38166</v>
      </c>
      <c r="G1180" s="103">
        <v>1.34E-2</v>
      </c>
      <c r="H1180" s="103">
        <v>1.5862499999999998E-2</v>
      </c>
      <c r="I1180" s="103"/>
      <c r="J1180" s="103"/>
      <c r="K1180" s="104"/>
      <c r="L1180" s="104"/>
      <c r="M1180" s="104"/>
      <c r="N1180" s="103">
        <v>0.04</v>
      </c>
    </row>
    <row r="1181" spans="4:14" ht="15.75" customHeight="1" x14ac:dyDescent="0.25">
      <c r="D1181" s="33"/>
      <c r="E1181" s="33"/>
      <c r="F1181" s="81">
        <v>38167</v>
      </c>
      <c r="G1181" s="103">
        <v>1.3600000000000001E-2</v>
      </c>
      <c r="H1181" s="103">
        <v>1.6E-2</v>
      </c>
      <c r="I1181" s="103"/>
      <c r="J1181" s="103"/>
      <c r="K1181" s="104"/>
      <c r="L1181" s="104"/>
      <c r="M1181" s="104"/>
      <c r="N1181" s="103">
        <v>0.04</v>
      </c>
    </row>
    <row r="1182" spans="4:14" ht="15.75" customHeight="1" x14ac:dyDescent="0.25">
      <c r="D1182" s="33"/>
      <c r="E1182" s="33"/>
      <c r="F1182" s="81">
        <v>38168</v>
      </c>
      <c r="G1182" s="103">
        <v>1.3687499999999998E-2</v>
      </c>
      <c r="H1182" s="103">
        <v>1.61E-2</v>
      </c>
      <c r="I1182" s="103"/>
      <c r="J1182" s="103"/>
      <c r="K1182" s="104"/>
      <c r="L1182" s="104"/>
      <c r="M1182" s="104"/>
      <c r="N1182" s="103">
        <v>4.2500000000000003E-2</v>
      </c>
    </row>
    <row r="1183" spans="4:14" ht="15.75" customHeight="1" x14ac:dyDescent="0.25">
      <c r="D1183" s="33"/>
      <c r="E1183" s="33"/>
      <c r="F1183" s="81">
        <v>38169</v>
      </c>
      <c r="G1183" s="103">
        <v>1.3612500000000001E-2</v>
      </c>
      <c r="H1183" s="103">
        <v>1.6E-2</v>
      </c>
      <c r="I1183" s="103"/>
      <c r="J1183" s="103"/>
      <c r="K1183" s="104"/>
      <c r="L1183" s="104"/>
      <c r="M1183" s="104"/>
      <c r="N1183" s="103">
        <v>4.2500000000000003E-2</v>
      </c>
    </row>
    <row r="1184" spans="4:14" ht="15.75" customHeight="1" x14ac:dyDescent="0.25">
      <c r="D1184" s="33"/>
      <c r="E1184" s="33"/>
      <c r="F1184" s="81">
        <v>38170</v>
      </c>
      <c r="G1184" s="103">
        <v>1.3600000000000001E-2</v>
      </c>
      <c r="H1184" s="103">
        <v>1.6E-2</v>
      </c>
      <c r="I1184" s="103"/>
      <c r="J1184" s="103"/>
      <c r="K1184" s="104"/>
      <c r="L1184" s="104"/>
      <c r="M1184" s="104"/>
      <c r="N1184" s="103">
        <v>4.2500000000000003E-2</v>
      </c>
    </row>
    <row r="1185" spans="4:14" ht="15.75" customHeight="1" x14ac:dyDescent="0.25">
      <c r="D1185" s="33"/>
      <c r="E1185" s="33"/>
      <c r="F1185" s="81">
        <v>38173</v>
      </c>
      <c r="G1185" s="103">
        <v>1.35125E-2</v>
      </c>
      <c r="H1185" s="103">
        <v>1.5774999999999997E-2</v>
      </c>
      <c r="I1185" s="103"/>
      <c r="J1185" s="103"/>
      <c r="K1185" s="104"/>
      <c r="L1185" s="104"/>
      <c r="M1185" s="104"/>
      <c r="N1185" s="103" t="s">
        <v>26</v>
      </c>
    </row>
    <row r="1186" spans="4:14" ht="15.75" customHeight="1" x14ac:dyDescent="0.25">
      <c r="D1186" s="33"/>
      <c r="E1186" s="33"/>
      <c r="F1186" s="81">
        <v>38174</v>
      </c>
      <c r="G1186" s="103">
        <v>1.3506300000000001E-2</v>
      </c>
      <c r="H1186" s="103">
        <v>1.5800000000000002E-2</v>
      </c>
      <c r="I1186" s="103"/>
      <c r="J1186" s="103"/>
      <c r="K1186" s="104"/>
      <c r="L1186" s="104"/>
      <c r="M1186" s="104"/>
      <c r="N1186" s="103">
        <v>4.2500000000000003E-2</v>
      </c>
    </row>
    <row r="1187" spans="4:14" ht="15.75" customHeight="1" x14ac:dyDescent="0.25">
      <c r="D1187" s="33"/>
      <c r="E1187" s="33"/>
      <c r="F1187" s="81">
        <v>38175</v>
      </c>
      <c r="G1187" s="103">
        <v>1.3500000000000002E-2</v>
      </c>
      <c r="H1187" s="103">
        <v>1.58125E-2</v>
      </c>
      <c r="I1187" s="103"/>
      <c r="J1187" s="103"/>
      <c r="K1187" s="104"/>
      <c r="L1187" s="104"/>
      <c r="M1187" s="104"/>
      <c r="N1187" s="103">
        <v>4.2500000000000003E-2</v>
      </c>
    </row>
    <row r="1188" spans="4:14" ht="15.75" customHeight="1" x14ac:dyDescent="0.25">
      <c r="D1188" s="33"/>
      <c r="E1188" s="33"/>
      <c r="F1188" s="81">
        <v>38176</v>
      </c>
      <c r="G1188" s="103">
        <v>1.3631299999999999E-2</v>
      </c>
      <c r="H1188" s="103">
        <v>1.5900000000000001E-2</v>
      </c>
      <c r="I1188" s="103"/>
      <c r="J1188" s="103"/>
      <c r="K1188" s="104"/>
      <c r="L1188" s="104"/>
      <c r="M1188" s="104"/>
      <c r="N1188" s="103">
        <v>4.2500000000000003E-2</v>
      </c>
    </row>
    <row r="1189" spans="4:14" ht="15.75" customHeight="1" x14ac:dyDescent="0.25">
      <c r="D1189" s="33"/>
      <c r="E1189" s="33"/>
      <c r="F1189" s="81">
        <v>38177</v>
      </c>
      <c r="G1189" s="103">
        <v>1.3668800000000002E-2</v>
      </c>
      <c r="H1189" s="103">
        <v>1.5900000000000001E-2</v>
      </c>
      <c r="I1189" s="103"/>
      <c r="J1189" s="103"/>
      <c r="K1189" s="104"/>
      <c r="L1189" s="104"/>
      <c r="M1189" s="104"/>
      <c r="N1189" s="103">
        <v>4.2500000000000003E-2</v>
      </c>
    </row>
    <row r="1190" spans="4:14" ht="15.75" customHeight="1" x14ac:dyDescent="0.25">
      <c r="D1190" s="33"/>
      <c r="E1190" s="33"/>
      <c r="F1190" s="81">
        <v>38180</v>
      </c>
      <c r="G1190" s="103">
        <v>1.38E-2</v>
      </c>
      <c r="H1190" s="103">
        <v>1.6E-2</v>
      </c>
      <c r="I1190" s="103"/>
      <c r="J1190" s="103"/>
      <c r="K1190" s="104"/>
      <c r="L1190" s="104"/>
      <c r="M1190" s="104"/>
      <c r="N1190" s="103">
        <v>4.2500000000000003E-2</v>
      </c>
    </row>
    <row r="1191" spans="4:14" ht="15.75" customHeight="1" x14ac:dyDescent="0.25">
      <c r="D1191" s="33"/>
      <c r="E1191" s="33"/>
      <c r="F1191" s="81">
        <v>38181</v>
      </c>
      <c r="G1191" s="103">
        <v>1.38E-2</v>
      </c>
      <c r="H1191" s="103">
        <v>1.6E-2</v>
      </c>
      <c r="I1191" s="103"/>
      <c r="J1191" s="103"/>
      <c r="K1191" s="104"/>
      <c r="L1191" s="104"/>
      <c r="M1191" s="104"/>
      <c r="N1191" s="103">
        <v>4.2500000000000003E-2</v>
      </c>
    </row>
    <row r="1192" spans="4:14" ht="15.75" customHeight="1" x14ac:dyDescent="0.25">
      <c r="D1192" s="33"/>
      <c r="E1192" s="33"/>
      <c r="F1192" s="81">
        <v>38182</v>
      </c>
      <c r="G1192" s="103">
        <v>1.3899999999999999E-2</v>
      </c>
      <c r="H1192" s="103">
        <v>1.61E-2</v>
      </c>
      <c r="I1192" s="103"/>
      <c r="J1192" s="103"/>
      <c r="K1192" s="104"/>
      <c r="L1192" s="104"/>
      <c r="M1192" s="104"/>
      <c r="N1192" s="103">
        <v>4.2500000000000003E-2</v>
      </c>
    </row>
    <row r="1193" spans="4:14" ht="15.75" customHeight="1" x14ac:dyDescent="0.25">
      <c r="D1193" s="33"/>
      <c r="E1193" s="33"/>
      <c r="F1193" s="81">
        <v>38183</v>
      </c>
      <c r="G1193" s="103">
        <v>1.41E-2</v>
      </c>
      <c r="H1193" s="103">
        <v>1.6200000000000003E-2</v>
      </c>
      <c r="I1193" s="103"/>
      <c r="J1193" s="103"/>
      <c r="K1193" s="104"/>
      <c r="L1193" s="104"/>
      <c r="M1193" s="104"/>
      <c r="N1193" s="103">
        <v>4.2500000000000003E-2</v>
      </c>
    </row>
    <row r="1194" spans="4:14" ht="15.75" customHeight="1" x14ac:dyDescent="0.25">
      <c r="D1194" s="33"/>
      <c r="E1194" s="33"/>
      <c r="F1194" s="81">
        <v>38184</v>
      </c>
      <c r="G1194" s="103">
        <v>1.4199999999999999E-2</v>
      </c>
      <c r="H1194" s="103">
        <v>1.6299999999999999E-2</v>
      </c>
      <c r="I1194" s="103"/>
      <c r="J1194" s="103"/>
      <c r="K1194" s="104"/>
      <c r="L1194" s="104"/>
      <c r="M1194" s="104"/>
      <c r="N1194" s="103">
        <v>4.2500000000000003E-2</v>
      </c>
    </row>
    <row r="1195" spans="4:14" ht="15.75" customHeight="1" x14ac:dyDescent="0.25">
      <c r="D1195" s="33"/>
      <c r="E1195" s="33"/>
      <c r="F1195" s="81">
        <v>38187</v>
      </c>
      <c r="G1195" s="103">
        <v>1.4199999999999999E-2</v>
      </c>
      <c r="H1195" s="103">
        <v>1.6299999999999999E-2</v>
      </c>
      <c r="I1195" s="103"/>
      <c r="J1195" s="103"/>
      <c r="K1195" s="104"/>
      <c r="L1195" s="104"/>
      <c r="M1195" s="104"/>
      <c r="N1195" s="103">
        <v>4.2500000000000003E-2</v>
      </c>
    </row>
    <row r="1196" spans="4:14" ht="15.75" customHeight="1" x14ac:dyDescent="0.25">
      <c r="D1196" s="33"/>
      <c r="E1196" s="33"/>
      <c r="F1196" s="81">
        <v>38188</v>
      </c>
      <c r="G1196" s="103">
        <v>1.4262500000000001E-2</v>
      </c>
      <c r="H1196" s="103">
        <v>1.6324999999999999E-2</v>
      </c>
      <c r="I1196" s="103"/>
      <c r="J1196" s="103"/>
      <c r="K1196" s="104"/>
      <c r="L1196" s="104"/>
      <c r="M1196" s="104"/>
      <c r="N1196" s="103">
        <v>4.2500000000000003E-2</v>
      </c>
    </row>
    <row r="1197" spans="4:14" ht="15.75" customHeight="1" x14ac:dyDescent="0.25">
      <c r="D1197" s="33"/>
      <c r="E1197" s="33"/>
      <c r="F1197" s="81">
        <v>38189</v>
      </c>
      <c r="G1197" s="103">
        <v>1.43313E-2</v>
      </c>
      <c r="H1197" s="103">
        <v>1.6500000000000001E-2</v>
      </c>
      <c r="I1197" s="103"/>
      <c r="J1197" s="103"/>
      <c r="K1197" s="104"/>
      <c r="L1197" s="104"/>
      <c r="M1197" s="104"/>
      <c r="N1197" s="103">
        <v>4.2500000000000003E-2</v>
      </c>
    </row>
    <row r="1198" spans="4:14" ht="15.75" customHeight="1" x14ac:dyDescent="0.25">
      <c r="D1198" s="33"/>
      <c r="E1198" s="33"/>
      <c r="F1198" s="81">
        <v>38190</v>
      </c>
      <c r="G1198" s="103">
        <v>1.4499999999999999E-2</v>
      </c>
      <c r="H1198" s="103">
        <v>1.66E-2</v>
      </c>
      <c r="I1198" s="103"/>
      <c r="J1198" s="103"/>
      <c r="K1198" s="104"/>
      <c r="L1198" s="104"/>
      <c r="M1198" s="104"/>
      <c r="N1198" s="103">
        <v>4.2500000000000003E-2</v>
      </c>
    </row>
    <row r="1199" spans="4:14" ht="15.75" customHeight="1" x14ac:dyDescent="0.25">
      <c r="D1199" s="33"/>
      <c r="E1199" s="33"/>
      <c r="F1199" s="81">
        <v>38191</v>
      </c>
      <c r="G1199" s="103">
        <v>1.4499999999999999E-2</v>
      </c>
      <c r="H1199" s="103">
        <v>1.66E-2</v>
      </c>
      <c r="I1199" s="103"/>
      <c r="J1199" s="103"/>
      <c r="K1199" s="104"/>
      <c r="L1199" s="104"/>
      <c r="M1199" s="104"/>
      <c r="N1199" s="103">
        <v>4.2500000000000003E-2</v>
      </c>
    </row>
    <row r="1200" spans="4:14" ht="15.75" customHeight="1" x14ac:dyDescent="0.25">
      <c r="D1200" s="33"/>
      <c r="E1200" s="33"/>
      <c r="F1200" s="81">
        <v>38194</v>
      </c>
      <c r="G1200" s="103">
        <v>1.4618800000000001E-2</v>
      </c>
      <c r="H1200" s="103">
        <v>1.66188E-2</v>
      </c>
      <c r="I1200" s="103"/>
      <c r="J1200" s="103"/>
      <c r="K1200" s="104"/>
      <c r="L1200" s="104"/>
      <c r="M1200" s="104"/>
      <c r="N1200" s="103">
        <v>4.2500000000000003E-2</v>
      </c>
    </row>
    <row r="1201" spans="4:14" ht="15.75" customHeight="1" x14ac:dyDescent="0.25">
      <c r="D1201" s="33"/>
      <c r="E1201" s="33"/>
      <c r="F1201" s="81">
        <v>38195</v>
      </c>
      <c r="G1201" s="103">
        <v>1.47E-2</v>
      </c>
      <c r="H1201" s="103">
        <v>1.67E-2</v>
      </c>
      <c r="I1201" s="103"/>
      <c r="J1201" s="103"/>
      <c r="K1201" s="104"/>
      <c r="L1201" s="104"/>
      <c r="M1201" s="104"/>
      <c r="N1201" s="103">
        <v>4.2500000000000003E-2</v>
      </c>
    </row>
    <row r="1202" spans="4:14" ht="15.75" customHeight="1" x14ac:dyDescent="0.25">
      <c r="D1202" s="33"/>
      <c r="E1202" s="33"/>
      <c r="F1202" s="81">
        <v>38196</v>
      </c>
      <c r="G1202" s="103">
        <v>1.4800000000000001E-2</v>
      </c>
      <c r="H1202" s="103">
        <v>1.6799999999999999E-2</v>
      </c>
      <c r="I1202" s="103"/>
      <c r="J1202" s="103"/>
      <c r="K1202" s="104"/>
      <c r="L1202" s="104"/>
      <c r="M1202" s="104"/>
      <c r="N1202" s="103">
        <v>4.2500000000000003E-2</v>
      </c>
    </row>
    <row r="1203" spans="4:14" ht="15.75" customHeight="1" x14ac:dyDescent="0.25">
      <c r="D1203" s="33"/>
      <c r="E1203" s="33"/>
      <c r="F1203" s="81">
        <v>38197</v>
      </c>
      <c r="G1203" s="103">
        <v>1.4918800000000001E-2</v>
      </c>
      <c r="H1203" s="103">
        <v>1.6937500000000001E-2</v>
      </c>
      <c r="I1203" s="103"/>
      <c r="J1203" s="103"/>
      <c r="K1203" s="104"/>
      <c r="L1203" s="104"/>
      <c r="M1203" s="104"/>
      <c r="N1203" s="103">
        <v>4.2500000000000003E-2</v>
      </c>
    </row>
    <row r="1204" spans="4:14" ht="15.75" customHeight="1" x14ac:dyDescent="0.25">
      <c r="D1204" s="33"/>
      <c r="E1204" s="33"/>
      <c r="F1204" s="81">
        <v>38198</v>
      </c>
      <c r="G1204" s="103">
        <v>1.5037499999999999E-2</v>
      </c>
      <c r="H1204" s="103">
        <v>1.7000000000000001E-2</v>
      </c>
      <c r="I1204" s="103"/>
      <c r="J1204" s="103"/>
      <c r="K1204" s="104"/>
      <c r="L1204" s="104"/>
      <c r="M1204" s="104"/>
      <c r="N1204" s="103">
        <v>4.2500000000000003E-2</v>
      </c>
    </row>
    <row r="1205" spans="4:14" ht="15.75" customHeight="1" x14ac:dyDescent="0.25">
      <c r="D1205" s="33"/>
      <c r="E1205" s="33"/>
      <c r="F1205" s="81">
        <v>38201</v>
      </c>
      <c r="G1205" s="103">
        <v>1.51375E-2</v>
      </c>
      <c r="H1205" s="103">
        <v>1.6899999999999998E-2</v>
      </c>
      <c r="I1205" s="103"/>
      <c r="J1205" s="103"/>
      <c r="K1205" s="104"/>
      <c r="L1205" s="104"/>
      <c r="M1205" s="104"/>
      <c r="N1205" s="103">
        <v>4.2500000000000003E-2</v>
      </c>
    </row>
    <row r="1206" spans="4:14" ht="15.75" customHeight="1" x14ac:dyDescent="0.25">
      <c r="D1206" s="33"/>
      <c r="E1206" s="33"/>
      <c r="F1206" s="81">
        <v>38202</v>
      </c>
      <c r="G1206" s="103">
        <v>1.525E-2</v>
      </c>
      <c r="H1206" s="103">
        <v>1.7000000000000001E-2</v>
      </c>
      <c r="I1206" s="103"/>
      <c r="J1206" s="103"/>
      <c r="K1206" s="104"/>
      <c r="L1206" s="104"/>
      <c r="M1206" s="104"/>
      <c r="N1206" s="103">
        <v>4.2500000000000003E-2</v>
      </c>
    </row>
    <row r="1207" spans="4:14" ht="15.75" customHeight="1" x14ac:dyDescent="0.25">
      <c r="D1207" s="33"/>
      <c r="E1207" s="33"/>
      <c r="F1207" s="81">
        <v>38203</v>
      </c>
      <c r="G1207" s="103">
        <v>1.54E-2</v>
      </c>
      <c r="H1207" s="103">
        <v>1.7000000000000001E-2</v>
      </c>
      <c r="I1207" s="103"/>
      <c r="J1207" s="103"/>
      <c r="K1207" s="104"/>
      <c r="L1207" s="104"/>
      <c r="M1207" s="104"/>
      <c r="N1207" s="103">
        <v>4.2500000000000003E-2</v>
      </c>
    </row>
    <row r="1208" spans="4:14" ht="15.75" customHeight="1" x14ac:dyDescent="0.25">
      <c r="D1208" s="33"/>
      <c r="E1208" s="33"/>
      <c r="F1208" s="81">
        <v>38204</v>
      </c>
      <c r="G1208" s="103">
        <v>1.5625E-2</v>
      </c>
      <c r="H1208" s="103">
        <v>1.7100000000000001E-2</v>
      </c>
      <c r="I1208" s="103"/>
      <c r="J1208" s="103"/>
      <c r="K1208" s="104"/>
      <c r="L1208" s="104"/>
      <c r="M1208" s="104"/>
      <c r="N1208" s="103">
        <v>4.2500000000000003E-2</v>
      </c>
    </row>
    <row r="1209" spans="4:14" ht="15.75" customHeight="1" x14ac:dyDescent="0.25">
      <c r="D1209" s="33"/>
      <c r="E1209" s="33"/>
      <c r="F1209" s="81">
        <v>38205</v>
      </c>
      <c r="G1209" s="103">
        <v>1.5737500000000001E-2</v>
      </c>
      <c r="H1209" s="103">
        <v>1.7100000000000001E-2</v>
      </c>
      <c r="I1209" s="103"/>
      <c r="J1209" s="103"/>
      <c r="K1209" s="104"/>
      <c r="L1209" s="104"/>
      <c r="M1209" s="104"/>
      <c r="N1209" s="103">
        <v>4.2500000000000003E-2</v>
      </c>
    </row>
    <row r="1210" spans="4:14" ht="15.75" customHeight="1" x14ac:dyDescent="0.25">
      <c r="D1210" s="33"/>
      <c r="E1210" s="33"/>
      <c r="F1210" s="81">
        <v>38208</v>
      </c>
      <c r="G1210" s="103">
        <v>1.56875E-2</v>
      </c>
      <c r="H1210" s="103">
        <v>1.67E-2</v>
      </c>
      <c r="I1210" s="103"/>
      <c r="J1210" s="103"/>
      <c r="K1210" s="104"/>
      <c r="L1210" s="104"/>
      <c r="M1210" s="104"/>
      <c r="N1210" s="103">
        <v>4.2500000000000003E-2</v>
      </c>
    </row>
    <row r="1211" spans="4:14" ht="15.75" customHeight="1" x14ac:dyDescent="0.25">
      <c r="D1211" s="33"/>
      <c r="E1211" s="33"/>
      <c r="F1211" s="81">
        <v>38209</v>
      </c>
      <c r="G1211" s="103">
        <v>1.5787499999999999E-2</v>
      </c>
      <c r="H1211" s="103">
        <v>1.6799999999999999E-2</v>
      </c>
      <c r="I1211" s="103"/>
      <c r="J1211" s="103"/>
      <c r="K1211" s="104"/>
      <c r="L1211" s="104"/>
      <c r="M1211" s="104"/>
      <c r="N1211" s="103">
        <v>4.4999999999999998E-2</v>
      </c>
    </row>
    <row r="1212" spans="4:14" ht="15.75" customHeight="1" x14ac:dyDescent="0.25">
      <c r="D1212" s="33"/>
      <c r="E1212" s="33"/>
      <c r="F1212" s="81">
        <v>38210</v>
      </c>
      <c r="G1212" s="103">
        <v>1.6E-2</v>
      </c>
      <c r="H1212" s="103">
        <v>1.7100000000000001E-2</v>
      </c>
      <c r="I1212" s="103"/>
      <c r="J1212" s="103"/>
      <c r="K1212" s="104"/>
      <c r="L1212" s="104"/>
      <c r="M1212" s="104"/>
      <c r="N1212" s="103">
        <v>4.4999999999999998E-2</v>
      </c>
    </row>
    <row r="1213" spans="4:14" ht="15.75" customHeight="1" x14ac:dyDescent="0.25">
      <c r="D1213" s="33"/>
      <c r="E1213" s="33"/>
      <c r="F1213" s="81">
        <v>38211</v>
      </c>
      <c r="G1213" s="103">
        <v>1.6E-2</v>
      </c>
      <c r="H1213" s="103">
        <v>1.7112499999999999E-2</v>
      </c>
      <c r="I1213" s="103"/>
      <c r="J1213" s="103"/>
      <c r="K1213" s="104"/>
      <c r="L1213" s="104"/>
      <c r="M1213" s="104"/>
      <c r="N1213" s="103">
        <v>4.4999999999999998E-2</v>
      </c>
    </row>
    <row r="1214" spans="4:14" ht="15.75" customHeight="1" x14ac:dyDescent="0.25">
      <c r="D1214" s="33"/>
      <c r="E1214" s="33"/>
      <c r="F1214" s="81">
        <v>38212</v>
      </c>
      <c r="G1214" s="103">
        <v>1.6E-2</v>
      </c>
      <c r="H1214" s="103">
        <v>1.72E-2</v>
      </c>
      <c r="I1214" s="103"/>
      <c r="J1214" s="103"/>
      <c r="K1214" s="104"/>
      <c r="L1214" s="104"/>
      <c r="M1214" s="104"/>
      <c r="N1214" s="103">
        <v>4.4999999999999998E-2</v>
      </c>
    </row>
    <row r="1215" spans="4:14" ht="15.75" customHeight="1" x14ac:dyDescent="0.25">
      <c r="D1215" s="33"/>
      <c r="E1215" s="33"/>
      <c r="F1215" s="81">
        <v>38215</v>
      </c>
      <c r="G1215" s="103">
        <v>1.6E-2</v>
      </c>
      <c r="H1215" s="103">
        <v>1.72E-2</v>
      </c>
      <c r="I1215" s="103"/>
      <c r="J1215" s="103"/>
      <c r="K1215" s="104"/>
      <c r="L1215" s="104"/>
      <c r="M1215" s="104"/>
      <c r="N1215" s="103">
        <v>4.4999999999999998E-2</v>
      </c>
    </row>
    <row r="1216" spans="4:14" ht="15.75" customHeight="1" x14ac:dyDescent="0.25">
      <c r="D1216" s="33"/>
      <c r="E1216" s="33"/>
      <c r="F1216" s="81">
        <v>38216</v>
      </c>
      <c r="G1216" s="103">
        <v>1.6E-2</v>
      </c>
      <c r="H1216" s="103">
        <v>1.7299999999999999E-2</v>
      </c>
      <c r="I1216" s="103"/>
      <c r="J1216" s="103"/>
      <c r="K1216" s="104"/>
      <c r="L1216" s="104"/>
      <c r="M1216" s="104"/>
      <c r="N1216" s="103">
        <v>4.4999999999999998E-2</v>
      </c>
    </row>
    <row r="1217" spans="4:14" ht="15.75" customHeight="1" x14ac:dyDescent="0.25">
      <c r="D1217" s="33"/>
      <c r="E1217" s="33"/>
      <c r="F1217" s="81">
        <v>38217</v>
      </c>
      <c r="G1217" s="103">
        <v>1.6E-2</v>
      </c>
      <c r="H1217" s="103">
        <v>1.7299999999999999E-2</v>
      </c>
      <c r="I1217" s="103"/>
      <c r="J1217" s="103"/>
      <c r="K1217" s="104"/>
      <c r="L1217" s="104"/>
      <c r="M1217" s="104"/>
      <c r="N1217" s="103">
        <v>4.4999999999999998E-2</v>
      </c>
    </row>
    <row r="1218" spans="4:14" ht="15.75" customHeight="1" x14ac:dyDescent="0.25">
      <c r="D1218" s="33"/>
      <c r="E1218" s="33"/>
      <c r="F1218" s="81">
        <v>38218</v>
      </c>
      <c r="G1218" s="103">
        <v>1.61E-2</v>
      </c>
      <c r="H1218" s="103">
        <v>1.7399999999999999E-2</v>
      </c>
      <c r="I1218" s="103"/>
      <c r="J1218" s="103"/>
      <c r="K1218" s="104"/>
      <c r="L1218" s="104"/>
      <c r="M1218" s="104"/>
      <c r="N1218" s="103">
        <v>4.4999999999999998E-2</v>
      </c>
    </row>
    <row r="1219" spans="4:14" ht="15.75" customHeight="1" x14ac:dyDescent="0.25">
      <c r="D1219" s="33"/>
      <c r="E1219" s="33"/>
      <c r="F1219" s="81">
        <v>38219</v>
      </c>
      <c r="G1219" s="103">
        <v>1.61E-2</v>
      </c>
      <c r="H1219" s="103">
        <v>1.7399999999999999E-2</v>
      </c>
      <c r="I1219" s="103"/>
      <c r="J1219" s="103"/>
      <c r="K1219" s="104"/>
      <c r="L1219" s="104"/>
      <c r="M1219" s="104"/>
      <c r="N1219" s="103">
        <v>4.4999999999999998E-2</v>
      </c>
    </row>
    <row r="1220" spans="4:14" ht="15.75" customHeight="1" x14ac:dyDescent="0.25">
      <c r="D1220" s="33"/>
      <c r="E1220" s="33"/>
      <c r="F1220" s="81">
        <v>38222</v>
      </c>
      <c r="G1220" s="103">
        <v>1.6150000000000001E-2</v>
      </c>
      <c r="H1220" s="103">
        <v>1.7500000000000002E-2</v>
      </c>
      <c r="I1220" s="103"/>
      <c r="J1220" s="103"/>
      <c r="K1220" s="104"/>
      <c r="L1220" s="104"/>
      <c r="M1220" s="104"/>
      <c r="N1220" s="103">
        <v>4.4999999999999998E-2</v>
      </c>
    </row>
    <row r="1221" spans="4:14" ht="15.75" customHeight="1" x14ac:dyDescent="0.25">
      <c r="D1221" s="33"/>
      <c r="E1221" s="33"/>
      <c r="F1221" s="81">
        <v>38223</v>
      </c>
      <c r="G1221" s="103">
        <v>1.6250000000000001E-2</v>
      </c>
      <c r="H1221" s="103">
        <v>1.7600000000000001E-2</v>
      </c>
      <c r="I1221" s="103"/>
      <c r="J1221" s="103"/>
      <c r="K1221" s="104"/>
      <c r="L1221" s="104"/>
      <c r="M1221" s="104"/>
      <c r="N1221" s="103">
        <v>4.4999999999999998E-2</v>
      </c>
    </row>
    <row r="1222" spans="4:14" ht="15.75" customHeight="1" x14ac:dyDescent="0.25">
      <c r="D1222" s="33"/>
      <c r="E1222" s="33"/>
      <c r="F1222" s="81">
        <v>38224</v>
      </c>
      <c r="G1222" s="103">
        <v>1.6299999999999999E-2</v>
      </c>
      <c r="H1222" s="103">
        <v>1.77E-2</v>
      </c>
      <c r="I1222" s="103"/>
      <c r="J1222" s="103"/>
      <c r="K1222" s="104"/>
      <c r="L1222" s="104"/>
      <c r="M1222" s="104"/>
      <c r="N1222" s="103">
        <v>4.4999999999999998E-2</v>
      </c>
    </row>
    <row r="1223" spans="4:14" ht="15.75" customHeight="1" x14ac:dyDescent="0.25">
      <c r="D1223" s="33"/>
      <c r="E1223" s="33"/>
      <c r="F1223" s="81">
        <v>38225</v>
      </c>
      <c r="G1223" s="103">
        <v>1.6399999999999998E-2</v>
      </c>
      <c r="H1223" s="103">
        <v>1.7812499999999998E-2</v>
      </c>
      <c r="I1223" s="103"/>
      <c r="J1223" s="103"/>
      <c r="K1223" s="104"/>
      <c r="L1223" s="104"/>
      <c r="M1223" s="104"/>
      <c r="N1223" s="103">
        <v>4.4999999999999998E-2</v>
      </c>
    </row>
    <row r="1224" spans="4:14" ht="15.75" customHeight="1" x14ac:dyDescent="0.25">
      <c r="D1224" s="33"/>
      <c r="E1224" s="33"/>
      <c r="F1224" s="81">
        <v>38226</v>
      </c>
      <c r="G1224" s="103">
        <v>1.6500000000000001E-2</v>
      </c>
      <c r="H1224" s="103">
        <v>1.7899999999999999E-2</v>
      </c>
      <c r="I1224" s="103"/>
      <c r="J1224" s="103"/>
      <c r="K1224" s="104"/>
      <c r="L1224" s="104"/>
      <c r="M1224" s="104"/>
      <c r="N1224" s="103">
        <v>4.4999999999999998E-2</v>
      </c>
    </row>
    <row r="1225" spans="4:14" ht="15.75" customHeight="1" x14ac:dyDescent="0.25">
      <c r="D1225" s="33"/>
      <c r="E1225" s="33"/>
      <c r="F1225" s="81">
        <v>38229</v>
      </c>
      <c r="G1225" s="103" t="s">
        <v>26</v>
      </c>
      <c r="H1225" s="103" t="s">
        <v>26</v>
      </c>
      <c r="I1225" s="103"/>
      <c r="J1225" s="103"/>
      <c r="K1225" s="104"/>
      <c r="L1225" s="104"/>
      <c r="M1225" s="104"/>
      <c r="N1225" s="103">
        <v>4.4999999999999998E-2</v>
      </c>
    </row>
    <row r="1226" spans="4:14" ht="15.75" customHeight="1" x14ac:dyDescent="0.25">
      <c r="D1226" s="33"/>
      <c r="E1226" s="33"/>
      <c r="F1226" s="81">
        <v>38230</v>
      </c>
      <c r="G1226" s="103">
        <v>1.67E-2</v>
      </c>
      <c r="H1226" s="103">
        <v>1.8000000000000002E-2</v>
      </c>
      <c r="I1226" s="103"/>
      <c r="J1226" s="103"/>
      <c r="K1226" s="104"/>
      <c r="L1226" s="104"/>
      <c r="M1226" s="104"/>
      <c r="N1226" s="103">
        <v>4.4999999999999998E-2</v>
      </c>
    </row>
    <row r="1227" spans="4:14" ht="15.75" customHeight="1" x14ac:dyDescent="0.25">
      <c r="D1227" s="33"/>
      <c r="E1227" s="33"/>
      <c r="F1227" s="81">
        <v>38231</v>
      </c>
      <c r="G1227" s="103">
        <v>1.67E-2</v>
      </c>
      <c r="H1227" s="103">
        <v>1.8000000000000002E-2</v>
      </c>
      <c r="I1227" s="103"/>
      <c r="J1227" s="103"/>
      <c r="K1227" s="104"/>
      <c r="L1227" s="104"/>
      <c r="M1227" s="104"/>
      <c r="N1227" s="103">
        <v>4.4999999999999998E-2</v>
      </c>
    </row>
    <row r="1228" spans="4:14" ht="15.75" customHeight="1" x14ac:dyDescent="0.25">
      <c r="D1228" s="33"/>
      <c r="E1228" s="33"/>
      <c r="F1228" s="81">
        <v>38232</v>
      </c>
      <c r="G1228" s="103">
        <v>1.6862499999999999E-2</v>
      </c>
      <c r="H1228" s="103">
        <v>1.8100000000000002E-2</v>
      </c>
      <c r="I1228" s="103"/>
      <c r="J1228" s="103"/>
      <c r="K1228" s="104"/>
      <c r="L1228" s="104"/>
      <c r="M1228" s="104"/>
      <c r="N1228" s="103">
        <v>4.4999999999999998E-2</v>
      </c>
    </row>
    <row r="1229" spans="4:14" ht="15.75" customHeight="1" x14ac:dyDescent="0.25">
      <c r="D1229" s="33"/>
      <c r="E1229" s="33"/>
      <c r="F1229" s="81">
        <v>38233</v>
      </c>
      <c r="G1229" s="103">
        <v>1.6962500000000002E-2</v>
      </c>
      <c r="H1229" s="103">
        <v>1.8200000000000001E-2</v>
      </c>
      <c r="I1229" s="103"/>
      <c r="J1229" s="103"/>
      <c r="K1229" s="104"/>
      <c r="L1229" s="104"/>
      <c r="M1229" s="104"/>
      <c r="N1229" s="103">
        <v>4.4999999999999998E-2</v>
      </c>
    </row>
    <row r="1230" spans="4:14" ht="15.75" customHeight="1" x14ac:dyDescent="0.25">
      <c r="D1230" s="33"/>
      <c r="E1230" s="33"/>
      <c r="F1230" s="81">
        <v>38236</v>
      </c>
      <c r="G1230" s="103">
        <v>1.7225000000000001E-2</v>
      </c>
      <c r="H1230" s="103">
        <v>1.8500000000000003E-2</v>
      </c>
      <c r="I1230" s="103"/>
      <c r="J1230" s="103"/>
      <c r="K1230" s="104"/>
      <c r="L1230" s="104"/>
      <c r="M1230" s="104"/>
      <c r="N1230" s="103" t="s">
        <v>26</v>
      </c>
    </row>
    <row r="1231" spans="4:14" ht="15.75" customHeight="1" x14ac:dyDescent="0.25">
      <c r="D1231" s="33"/>
      <c r="E1231" s="33"/>
      <c r="F1231" s="81">
        <v>38237</v>
      </c>
      <c r="G1231" s="103">
        <v>1.7375000000000002E-2</v>
      </c>
      <c r="H1231" s="103">
        <v>1.8600000000000002E-2</v>
      </c>
      <c r="I1231" s="103"/>
      <c r="J1231" s="103"/>
      <c r="K1231" s="104"/>
      <c r="L1231" s="104"/>
      <c r="M1231" s="104"/>
      <c r="N1231" s="103">
        <v>4.4999999999999998E-2</v>
      </c>
    </row>
    <row r="1232" spans="4:14" ht="15.75" customHeight="1" x14ac:dyDescent="0.25">
      <c r="D1232" s="33"/>
      <c r="E1232" s="33"/>
      <c r="F1232" s="81">
        <v>38238</v>
      </c>
      <c r="G1232" s="103">
        <v>1.7399999999999999E-2</v>
      </c>
      <c r="H1232" s="103">
        <v>1.8624999999999999E-2</v>
      </c>
      <c r="I1232" s="103"/>
      <c r="J1232" s="103"/>
      <c r="K1232" s="104"/>
      <c r="L1232" s="104"/>
      <c r="M1232" s="104"/>
      <c r="N1232" s="103">
        <v>4.4999999999999998E-2</v>
      </c>
    </row>
    <row r="1233" spans="4:14" ht="15.75" customHeight="1" x14ac:dyDescent="0.25">
      <c r="D1233" s="33"/>
      <c r="E1233" s="33"/>
      <c r="F1233" s="81">
        <v>38239</v>
      </c>
      <c r="G1233" s="103">
        <v>1.7500000000000002E-2</v>
      </c>
      <c r="H1233" s="103">
        <v>1.8700000000000001E-2</v>
      </c>
      <c r="I1233" s="103"/>
      <c r="J1233" s="103"/>
      <c r="K1233" s="104"/>
      <c r="L1233" s="104"/>
      <c r="M1233" s="104"/>
      <c r="N1233" s="103">
        <v>4.4999999999999998E-2</v>
      </c>
    </row>
    <row r="1234" spans="4:14" ht="15.75" customHeight="1" x14ac:dyDescent="0.25">
      <c r="D1234" s="33"/>
      <c r="E1234" s="33"/>
      <c r="F1234" s="81">
        <v>38240</v>
      </c>
      <c r="G1234" s="103">
        <v>1.7575E-2</v>
      </c>
      <c r="H1234" s="103">
        <v>1.8743799999999998E-2</v>
      </c>
      <c r="I1234" s="103"/>
      <c r="J1234" s="103"/>
      <c r="K1234" s="104"/>
      <c r="L1234" s="104"/>
      <c r="M1234" s="104"/>
      <c r="N1234" s="103">
        <v>4.4999999999999998E-2</v>
      </c>
    </row>
    <row r="1235" spans="4:14" ht="15.75" customHeight="1" x14ac:dyDescent="0.25">
      <c r="D1235" s="33"/>
      <c r="E1235" s="33"/>
      <c r="F1235" s="81">
        <v>38243</v>
      </c>
      <c r="G1235" s="103">
        <v>1.7600000000000001E-2</v>
      </c>
      <c r="H1235" s="103">
        <v>1.8799999999999997E-2</v>
      </c>
      <c r="I1235" s="103"/>
      <c r="J1235" s="103"/>
      <c r="K1235" s="104"/>
      <c r="L1235" s="104"/>
      <c r="M1235" s="104"/>
      <c r="N1235" s="103">
        <v>4.4999999999999998E-2</v>
      </c>
    </row>
    <row r="1236" spans="4:14" ht="15.75" customHeight="1" x14ac:dyDescent="0.25">
      <c r="D1236" s="33"/>
      <c r="E1236" s="33"/>
      <c r="F1236" s="81">
        <v>38244</v>
      </c>
      <c r="G1236" s="103">
        <v>1.7787500000000001E-2</v>
      </c>
      <c r="H1236" s="103">
        <v>1.8799999999999997E-2</v>
      </c>
      <c r="I1236" s="103"/>
      <c r="J1236" s="103"/>
      <c r="K1236" s="104"/>
      <c r="L1236" s="104"/>
      <c r="M1236" s="104"/>
      <c r="N1236" s="103">
        <v>4.4999999999999998E-2</v>
      </c>
    </row>
    <row r="1237" spans="4:14" ht="15.75" customHeight="1" x14ac:dyDescent="0.25">
      <c r="D1237" s="33"/>
      <c r="E1237" s="33"/>
      <c r="F1237" s="81">
        <v>38245</v>
      </c>
      <c r="G1237" s="103">
        <v>1.7875000000000002E-2</v>
      </c>
      <c r="H1237" s="103">
        <v>1.88813E-2</v>
      </c>
      <c r="I1237" s="103"/>
      <c r="J1237" s="103"/>
      <c r="K1237" s="104"/>
      <c r="L1237" s="104"/>
      <c r="M1237" s="104"/>
      <c r="N1237" s="103">
        <v>4.4999999999999998E-2</v>
      </c>
    </row>
    <row r="1238" spans="4:14" ht="15.75" customHeight="1" x14ac:dyDescent="0.25">
      <c r="D1238" s="33"/>
      <c r="E1238" s="33"/>
      <c r="F1238" s="81">
        <v>38246</v>
      </c>
      <c r="G1238" s="103">
        <v>1.81125E-2</v>
      </c>
      <c r="H1238" s="103">
        <v>1.9099999999999999E-2</v>
      </c>
      <c r="I1238" s="103"/>
      <c r="J1238" s="103"/>
      <c r="K1238" s="104"/>
      <c r="L1238" s="104"/>
      <c r="M1238" s="104"/>
      <c r="N1238" s="103">
        <v>4.4999999999999998E-2</v>
      </c>
    </row>
    <row r="1239" spans="4:14" ht="15.75" customHeight="1" x14ac:dyDescent="0.25">
      <c r="D1239" s="33"/>
      <c r="E1239" s="33"/>
      <c r="F1239" s="81">
        <v>38247</v>
      </c>
      <c r="G1239" s="103">
        <v>1.8200000000000001E-2</v>
      </c>
      <c r="H1239" s="103">
        <v>1.9099999999999999E-2</v>
      </c>
      <c r="I1239" s="103"/>
      <c r="J1239" s="103"/>
      <c r="K1239" s="104"/>
      <c r="L1239" s="104"/>
      <c r="M1239" s="104"/>
      <c r="N1239" s="103">
        <v>4.4999999999999998E-2</v>
      </c>
    </row>
    <row r="1240" spans="4:14" ht="15.75" customHeight="1" x14ac:dyDescent="0.25">
      <c r="D1240" s="33"/>
      <c r="E1240" s="33"/>
      <c r="F1240" s="81">
        <v>38250</v>
      </c>
      <c r="G1240" s="103">
        <v>1.8275E-2</v>
      </c>
      <c r="H1240" s="103">
        <v>1.91875E-2</v>
      </c>
      <c r="I1240" s="103"/>
      <c r="J1240" s="103"/>
      <c r="K1240" s="104"/>
      <c r="L1240" s="104"/>
      <c r="M1240" s="104"/>
      <c r="N1240" s="103">
        <v>4.4999999999999998E-2</v>
      </c>
    </row>
    <row r="1241" spans="4:14" ht="15.75" customHeight="1" x14ac:dyDescent="0.25">
      <c r="D1241" s="33"/>
      <c r="E1241" s="33"/>
      <c r="F1241" s="81">
        <v>38251</v>
      </c>
      <c r="G1241" s="103">
        <v>1.8325000000000001E-2</v>
      </c>
      <c r="H1241" s="103">
        <v>1.9299999999999998E-2</v>
      </c>
      <c r="I1241" s="103"/>
      <c r="J1241" s="103"/>
      <c r="K1241" s="104"/>
      <c r="L1241" s="104"/>
      <c r="M1241" s="104"/>
      <c r="N1241" s="103">
        <v>4.7500000000000001E-2</v>
      </c>
    </row>
    <row r="1242" spans="4:14" ht="15.75" customHeight="1" x14ac:dyDescent="0.25">
      <c r="D1242" s="33"/>
      <c r="E1242" s="33"/>
      <c r="F1242" s="81">
        <v>38252</v>
      </c>
      <c r="G1242" s="103">
        <v>1.84E-2</v>
      </c>
      <c r="H1242" s="103">
        <v>1.9412499999999999E-2</v>
      </c>
      <c r="I1242" s="103"/>
      <c r="J1242" s="103"/>
      <c r="K1242" s="104"/>
      <c r="L1242" s="104"/>
      <c r="M1242" s="104"/>
      <c r="N1242" s="103">
        <v>4.7500000000000001E-2</v>
      </c>
    </row>
    <row r="1243" spans="4:14" ht="15.75" customHeight="1" x14ac:dyDescent="0.25">
      <c r="D1243" s="33"/>
      <c r="E1243" s="33"/>
      <c r="F1243" s="81">
        <v>38253</v>
      </c>
      <c r="G1243" s="103">
        <v>1.84E-2</v>
      </c>
      <c r="H1243" s="103">
        <v>1.95E-2</v>
      </c>
      <c r="I1243" s="103"/>
      <c r="J1243" s="103"/>
      <c r="K1243" s="104"/>
      <c r="L1243" s="104"/>
      <c r="M1243" s="104"/>
      <c r="N1243" s="103">
        <v>4.7500000000000001E-2</v>
      </c>
    </row>
    <row r="1244" spans="4:14" ht="15.75" customHeight="1" x14ac:dyDescent="0.25">
      <c r="D1244" s="33"/>
      <c r="E1244" s="33"/>
      <c r="F1244" s="81">
        <v>38254</v>
      </c>
      <c r="G1244" s="103">
        <v>1.84E-2</v>
      </c>
      <c r="H1244" s="103">
        <v>1.9599999999999999E-2</v>
      </c>
      <c r="I1244" s="103"/>
      <c r="J1244" s="103"/>
      <c r="K1244" s="104"/>
      <c r="L1244" s="104"/>
      <c r="M1244" s="104"/>
      <c r="N1244" s="103">
        <v>4.7500000000000001E-2</v>
      </c>
    </row>
    <row r="1245" spans="4:14" ht="15.75" customHeight="1" x14ac:dyDescent="0.25">
      <c r="D1245" s="33"/>
      <c r="E1245" s="33"/>
      <c r="F1245" s="81">
        <v>38257</v>
      </c>
      <c r="G1245" s="103">
        <v>1.84E-2</v>
      </c>
      <c r="H1245" s="103">
        <v>1.9699999999999999E-2</v>
      </c>
      <c r="I1245" s="103"/>
      <c r="J1245" s="103"/>
      <c r="K1245" s="104"/>
      <c r="L1245" s="104"/>
      <c r="M1245" s="104"/>
      <c r="N1245" s="103">
        <v>4.7500000000000001E-2</v>
      </c>
    </row>
    <row r="1246" spans="4:14" ht="15.75" customHeight="1" x14ac:dyDescent="0.25">
      <c r="D1246" s="33"/>
      <c r="E1246" s="33"/>
      <c r="F1246" s="81">
        <v>38258</v>
      </c>
      <c r="G1246" s="103">
        <v>1.84E-2</v>
      </c>
      <c r="H1246" s="103">
        <v>1.975E-2</v>
      </c>
      <c r="I1246" s="103"/>
      <c r="J1246" s="103"/>
      <c r="K1246" s="104"/>
      <c r="L1246" s="104"/>
      <c r="M1246" s="104"/>
      <c r="N1246" s="103">
        <v>4.7500000000000001E-2</v>
      </c>
    </row>
    <row r="1247" spans="4:14" ht="15.75" customHeight="1" x14ac:dyDescent="0.25">
      <c r="D1247" s="33"/>
      <c r="E1247" s="33"/>
      <c r="F1247" s="81">
        <v>38259</v>
      </c>
      <c r="G1247" s="103">
        <v>1.84E-2</v>
      </c>
      <c r="H1247" s="103">
        <v>2.0056299999999999E-2</v>
      </c>
      <c r="I1247" s="103"/>
      <c r="J1247" s="103"/>
      <c r="K1247" s="104"/>
      <c r="L1247" s="104"/>
      <c r="M1247" s="104"/>
      <c r="N1247" s="103">
        <v>4.7500000000000001E-2</v>
      </c>
    </row>
    <row r="1248" spans="4:14" ht="15.75" customHeight="1" x14ac:dyDescent="0.25">
      <c r="D1248" s="33"/>
      <c r="E1248" s="33"/>
      <c r="F1248" s="81">
        <v>38260</v>
      </c>
      <c r="G1248" s="103">
        <v>1.84E-2</v>
      </c>
      <c r="H1248" s="103">
        <v>2.0199999999999999E-2</v>
      </c>
      <c r="I1248" s="103"/>
      <c r="J1248" s="103"/>
      <c r="K1248" s="104"/>
      <c r="L1248" s="104"/>
      <c r="M1248" s="104"/>
      <c r="N1248" s="103">
        <v>4.7500000000000001E-2</v>
      </c>
    </row>
    <row r="1249" spans="4:14" ht="15.75" customHeight="1" x14ac:dyDescent="0.25">
      <c r="D1249" s="33"/>
      <c r="E1249" s="33"/>
      <c r="F1249" s="81">
        <v>38261</v>
      </c>
      <c r="G1249" s="103">
        <v>1.84E-2</v>
      </c>
      <c r="H1249" s="103">
        <v>2.0274999999999998E-2</v>
      </c>
      <c r="I1249" s="103"/>
      <c r="J1249" s="103"/>
      <c r="K1249" s="104"/>
      <c r="L1249" s="104"/>
      <c r="M1249" s="104"/>
      <c r="N1249" s="103">
        <v>4.7500000000000001E-2</v>
      </c>
    </row>
    <row r="1250" spans="4:14" ht="15.75" customHeight="1" x14ac:dyDescent="0.25">
      <c r="D1250" s="33"/>
      <c r="E1250" s="33"/>
      <c r="F1250" s="81">
        <v>38264</v>
      </c>
      <c r="G1250" s="103">
        <v>1.84E-2</v>
      </c>
      <c r="H1250" s="103">
        <v>2.0312500000000001E-2</v>
      </c>
      <c r="I1250" s="103"/>
      <c r="J1250" s="103"/>
      <c r="K1250" s="104"/>
      <c r="L1250" s="104"/>
      <c r="M1250" s="104"/>
      <c r="N1250" s="103">
        <v>4.7500000000000001E-2</v>
      </c>
    </row>
    <row r="1251" spans="4:14" ht="15.75" customHeight="1" x14ac:dyDescent="0.25">
      <c r="D1251" s="33"/>
      <c r="E1251" s="33"/>
      <c r="F1251" s="81">
        <v>38265</v>
      </c>
      <c r="G1251" s="103">
        <v>1.84E-2</v>
      </c>
      <c r="H1251" s="103">
        <v>2.0400000000000001E-2</v>
      </c>
      <c r="I1251" s="103"/>
      <c r="J1251" s="103"/>
      <c r="K1251" s="104"/>
      <c r="L1251" s="104"/>
      <c r="M1251" s="104"/>
      <c r="N1251" s="103">
        <v>4.7500000000000001E-2</v>
      </c>
    </row>
    <row r="1252" spans="4:14" ht="15.75" customHeight="1" x14ac:dyDescent="0.25">
      <c r="D1252" s="33"/>
      <c r="E1252" s="33"/>
      <c r="F1252" s="81">
        <v>38266</v>
      </c>
      <c r="G1252" s="103">
        <v>1.84E-2</v>
      </c>
      <c r="H1252" s="103">
        <v>2.0449999999999999E-2</v>
      </c>
      <c r="I1252" s="103"/>
      <c r="J1252" s="103"/>
      <c r="K1252" s="104"/>
      <c r="L1252" s="104"/>
      <c r="M1252" s="104"/>
      <c r="N1252" s="103">
        <v>4.7500000000000001E-2</v>
      </c>
    </row>
    <row r="1253" spans="4:14" ht="15.75" customHeight="1" x14ac:dyDescent="0.25">
      <c r="D1253" s="33"/>
      <c r="E1253" s="33"/>
      <c r="F1253" s="81">
        <v>38267</v>
      </c>
      <c r="G1253" s="103">
        <v>1.8562499999999999E-2</v>
      </c>
      <c r="H1253" s="103">
        <v>2.06E-2</v>
      </c>
      <c r="I1253" s="103"/>
      <c r="J1253" s="103"/>
      <c r="K1253" s="104"/>
      <c r="L1253" s="104"/>
      <c r="M1253" s="104"/>
      <c r="N1253" s="103">
        <v>4.7500000000000001E-2</v>
      </c>
    </row>
    <row r="1254" spans="4:14" ht="15.75" customHeight="1" x14ac:dyDescent="0.25">
      <c r="D1254" s="33"/>
      <c r="E1254" s="33"/>
      <c r="F1254" s="81">
        <v>38268</v>
      </c>
      <c r="G1254" s="103">
        <v>1.8581300000000002E-2</v>
      </c>
      <c r="H1254" s="103">
        <v>2.06E-2</v>
      </c>
      <c r="I1254" s="103"/>
      <c r="J1254" s="103"/>
      <c r="K1254" s="104"/>
      <c r="L1254" s="104"/>
      <c r="M1254" s="104"/>
      <c r="N1254" s="103">
        <v>4.7500000000000001E-2</v>
      </c>
    </row>
    <row r="1255" spans="4:14" ht="15.75" customHeight="1" x14ac:dyDescent="0.25">
      <c r="D1255" s="33"/>
      <c r="E1255" s="33"/>
      <c r="F1255" s="81">
        <v>38271</v>
      </c>
      <c r="G1255" s="103">
        <v>1.8624999999999999E-2</v>
      </c>
      <c r="H1255" s="103">
        <v>2.0525000000000002E-2</v>
      </c>
      <c r="I1255" s="103"/>
      <c r="J1255" s="103"/>
      <c r="K1255" s="104"/>
      <c r="L1255" s="104"/>
      <c r="M1255" s="104"/>
      <c r="N1255" s="103" t="s">
        <v>26</v>
      </c>
    </row>
    <row r="1256" spans="4:14" ht="15.75" customHeight="1" x14ac:dyDescent="0.25">
      <c r="D1256" s="33"/>
      <c r="E1256" s="33"/>
      <c r="F1256" s="81">
        <v>38272</v>
      </c>
      <c r="G1256" s="103">
        <v>1.8675000000000001E-2</v>
      </c>
      <c r="H1256" s="103">
        <v>2.0581299999999997E-2</v>
      </c>
      <c r="I1256" s="103"/>
      <c r="J1256" s="103"/>
      <c r="K1256" s="104"/>
      <c r="L1256" s="104"/>
      <c r="M1256" s="104"/>
      <c r="N1256" s="103">
        <v>4.7500000000000001E-2</v>
      </c>
    </row>
    <row r="1257" spans="4:14" ht="15.75" customHeight="1" x14ac:dyDescent="0.25">
      <c r="D1257" s="33"/>
      <c r="E1257" s="33"/>
      <c r="F1257" s="81">
        <v>38273</v>
      </c>
      <c r="G1257" s="103">
        <v>1.8700000000000001E-2</v>
      </c>
      <c r="H1257" s="103">
        <v>2.07E-2</v>
      </c>
      <c r="I1257" s="103"/>
      <c r="J1257" s="103"/>
      <c r="K1257" s="104"/>
      <c r="L1257" s="104"/>
      <c r="M1257" s="104"/>
      <c r="N1257" s="103">
        <v>4.7500000000000001E-2</v>
      </c>
    </row>
    <row r="1258" spans="4:14" ht="15.75" customHeight="1" x14ac:dyDescent="0.25">
      <c r="D1258" s="33"/>
      <c r="E1258" s="33"/>
      <c r="F1258" s="81">
        <v>38274</v>
      </c>
      <c r="G1258" s="103">
        <v>1.8887499999999998E-2</v>
      </c>
      <c r="H1258" s="103">
        <v>2.07E-2</v>
      </c>
      <c r="I1258" s="103"/>
      <c r="J1258" s="103"/>
      <c r="K1258" s="104"/>
      <c r="L1258" s="104"/>
      <c r="M1258" s="104"/>
      <c r="N1258" s="103">
        <v>4.7500000000000001E-2</v>
      </c>
    </row>
    <row r="1259" spans="4:14" ht="15.75" customHeight="1" x14ac:dyDescent="0.25">
      <c r="D1259" s="33"/>
      <c r="E1259" s="33"/>
      <c r="F1259" s="81">
        <v>38275</v>
      </c>
      <c r="G1259" s="103">
        <v>1.89E-2</v>
      </c>
      <c r="H1259" s="103">
        <v>2.07E-2</v>
      </c>
      <c r="I1259" s="103"/>
      <c r="J1259" s="103"/>
      <c r="K1259" s="104"/>
      <c r="L1259" s="104"/>
      <c r="M1259" s="104"/>
      <c r="N1259" s="103">
        <v>4.7500000000000001E-2</v>
      </c>
    </row>
    <row r="1260" spans="4:14" ht="15.75" customHeight="1" x14ac:dyDescent="0.25">
      <c r="D1260" s="33"/>
      <c r="E1260" s="33"/>
      <c r="F1260" s="81">
        <v>38278</v>
      </c>
      <c r="G1260" s="103">
        <v>1.9099999999999999E-2</v>
      </c>
      <c r="H1260" s="103">
        <v>2.07875E-2</v>
      </c>
      <c r="I1260" s="103"/>
      <c r="J1260" s="103"/>
      <c r="K1260" s="104"/>
      <c r="L1260" s="104"/>
      <c r="M1260" s="104"/>
      <c r="N1260" s="103">
        <v>4.7500000000000001E-2</v>
      </c>
    </row>
    <row r="1261" spans="4:14" ht="15.75" customHeight="1" x14ac:dyDescent="0.25">
      <c r="D1261" s="33"/>
      <c r="E1261" s="33"/>
      <c r="F1261" s="81">
        <v>38279</v>
      </c>
      <c r="G1261" s="103">
        <v>1.9099999999999999E-2</v>
      </c>
      <c r="H1261" s="103">
        <v>2.0799999999999999E-2</v>
      </c>
      <c r="I1261" s="103"/>
      <c r="J1261" s="103"/>
      <c r="K1261" s="104"/>
      <c r="L1261" s="104"/>
      <c r="M1261" s="104"/>
      <c r="N1261" s="103">
        <v>4.7500000000000001E-2</v>
      </c>
    </row>
    <row r="1262" spans="4:14" ht="15.75" customHeight="1" x14ac:dyDescent="0.25">
      <c r="D1262" s="33"/>
      <c r="E1262" s="33"/>
      <c r="F1262" s="81">
        <v>38280</v>
      </c>
      <c r="G1262" s="103">
        <v>1.9099999999999999E-2</v>
      </c>
      <c r="H1262" s="103">
        <v>2.0899999999999998E-2</v>
      </c>
      <c r="I1262" s="103"/>
      <c r="J1262" s="103"/>
      <c r="K1262" s="104"/>
      <c r="L1262" s="104"/>
      <c r="M1262" s="104"/>
      <c r="N1262" s="103">
        <v>4.7500000000000001E-2</v>
      </c>
    </row>
    <row r="1263" spans="4:14" ht="15.75" customHeight="1" x14ac:dyDescent="0.25">
      <c r="D1263" s="33"/>
      <c r="E1263" s="33"/>
      <c r="F1263" s="81">
        <v>38281</v>
      </c>
      <c r="G1263" s="103">
        <v>1.9325000000000002E-2</v>
      </c>
      <c r="H1263" s="103">
        <v>2.1000000000000001E-2</v>
      </c>
      <c r="I1263" s="103"/>
      <c r="J1263" s="103"/>
      <c r="K1263" s="104"/>
      <c r="L1263" s="104"/>
      <c r="M1263" s="104"/>
      <c r="N1263" s="103">
        <v>4.7500000000000001E-2</v>
      </c>
    </row>
    <row r="1264" spans="4:14" ht="15.75" customHeight="1" x14ac:dyDescent="0.25">
      <c r="D1264" s="33"/>
      <c r="E1264" s="33"/>
      <c r="F1264" s="81">
        <v>38282</v>
      </c>
      <c r="G1264" s="103">
        <v>1.9400000000000001E-2</v>
      </c>
      <c r="H1264" s="103">
        <v>2.1099999999999997E-2</v>
      </c>
      <c r="I1264" s="103"/>
      <c r="J1264" s="103"/>
      <c r="K1264" s="104"/>
      <c r="L1264" s="104"/>
      <c r="M1264" s="104"/>
      <c r="N1264" s="103">
        <v>4.7500000000000001E-2</v>
      </c>
    </row>
    <row r="1265" spans="4:14" ht="15.75" customHeight="1" x14ac:dyDescent="0.25">
      <c r="D1265" s="33"/>
      <c r="E1265" s="33"/>
      <c r="F1265" s="81">
        <v>38285</v>
      </c>
      <c r="G1265" s="103">
        <v>1.9512499999999999E-2</v>
      </c>
      <c r="H1265" s="103">
        <v>2.1099999999999997E-2</v>
      </c>
      <c r="I1265" s="103"/>
      <c r="J1265" s="103"/>
      <c r="K1265" s="104"/>
      <c r="L1265" s="104"/>
      <c r="M1265" s="104"/>
      <c r="N1265" s="103">
        <v>4.7500000000000001E-2</v>
      </c>
    </row>
    <row r="1266" spans="4:14" ht="15.75" customHeight="1" x14ac:dyDescent="0.25">
      <c r="D1266" s="33"/>
      <c r="E1266" s="33"/>
      <c r="F1266" s="81">
        <v>38286</v>
      </c>
      <c r="G1266" s="103">
        <v>1.9587500000000001E-2</v>
      </c>
      <c r="H1266" s="103">
        <v>2.1193799999999999E-2</v>
      </c>
      <c r="I1266" s="103"/>
      <c r="J1266" s="103"/>
      <c r="K1266" s="104"/>
      <c r="L1266" s="104"/>
      <c r="M1266" s="104"/>
      <c r="N1266" s="103">
        <v>4.7500000000000001E-2</v>
      </c>
    </row>
    <row r="1267" spans="4:14" ht="15.75" customHeight="1" x14ac:dyDescent="0.25">
      <c r="D1267" s="33"/>
      <c r="E1267" s="33"/>
      <c r="F1267" s="81">
        <v>38287</v>
      </c>
      <c r="G1267" s="103">
        <v>1.9599999999999999E-2</v>
      </c>
      <c r="H1267" s="103">
        <v>2.1299999999999999E-2</v>
      </c>
      <c r="I1267" s="103"/>
      <c r="J1267" s="103"/>
      <c r="K1267" s="104"/>
      <c r="L1267" s="104"/>
      <c r="M1267" s="104"/>
      <c r="N1267" s="103">
        <v>4.7500000000000001E-2</v>
      </c>
    </row>
    <row r="1268" spans="4:14" ht="15.75" customHeight="1" x14ac:dyDescent="0.25">
      <c r="D1268" s="33"/>
      <c r="E1268" s="33"/>
      <c r="F1268" s="81">
        <v>38288</v>
      </c>
      <c r="G1268" s="103">
        <v>1.9900000000000001E-2</v>
      </c>
      <c r="H1268" s="103">
        <v>2.1600000000000001E-2</v>
      </c>
      <c r="I1268" s="103"/>
      <c r="J1268" s="103"/>
      <c r="K1268" s="104"/>
      <c r="L1268" s="104"/>
      <c r="M1268" s="104"/>
      <c r="N1268" s="103">
        <v>4.7500000000000001E-2</v>
      </c>
    </row>
    <row r="1269" spans="4:14" ht="15.75" customHeight="1" x14ac:dyDescent="0.25">
      <c r="D1269" s="33"/>
      <c r="E1269" s="33"/>
      <c r="F1269" s="81">
        <v>38289</v>
      </c>
      <c r="G1269" s="103">
        <v>0.02</v>
      </c>
      <c r="H1269" s="103">
        <v>2.1700000000000001E-2</v>
      </c>
      <c r="I1269" s="103"/>
      <c r="J1269" s="103"/>
      <c r="K1269" s="104"/>
      <c r="L1269" s="104"/>
      <c r="M1269" s="104"/>
      <c r="N1269" s="103">
        <v>4.7500000000000001E-2</v>
      </c>
    </row>
    <row r="1270" spans="4:14" ht="15.75" customHeight="1" x14ac:dyDescent="0.25">
      <c r="D1270" s="33"/>
      <c r="E1270" s="33"/>
      <c r="F1270" s="81">
        <v>38292</v>
      </c>
      <c r="G1270" s="103">
        <v>2.01625E-2</v>
      </c>
      <c r="H1270" s="103">
        <v>2.18E-2</v>
      </c>
      <c r="I1270" s="103"/>
      <c r="J1270" s="103"/>
      <c r="K1270" s="104"/>
      <c r="L1270" s="104"/>
      <c r="M1270" s="104"/>
      <c r="N1270" s="103">
        <v>4.7500000000000001E-2</v>
      </c>
    </row>
    <row r="1271" spans="4:14" ht="15.75" customHeight="1" x14ac:dyDescent="0.25">
      <c r="D1271" s="33"/>
      <c r="E1271" s="33"/>
      <c r="F1271" s="81">
        <v>38293</v>
      </c>
      <c r="G1271" s="103">
        <v>2.03938E-2</v>
      </c>
      <c r="H1271" s="103">
        <v>2.1899999999999999E-2</v>
      </c>
      <c r="I1271" s="103"/>
      <c r="J1271" s="103"/>
      <c r="K1271" s="104"/>
      <c r="L1271" s="104"/>
      <c r="M1271" s="104"/>
      <c r="N1271" s="103">
        <v>4.7500000000000001E-2</v>
      </c>
    </row>
    <row r="1272" spans="4:14" ht="15.75" customHeight="1" x14ac:dyDescent="0.25">
      <c r="D1272" s="33"/>
      <c r="E1272" s="33"/>
      <c r="F1272" s="81">
        <v>38294</v>
      </c>
      <c r="G1272" s="103">
        <v>2.0499999999999997E-2</v>
      </c>
      <c r="H1272" s="103">
        <v>2.2000000000000002E-2</v>
      </c>
      <c r="I1272" s="103"/>
      <c r="J1272" s="103"/>
      <c r="K1272" s="104"/>
      <c r="L1272" s="104"/>
      <c r="M1272" s="104"/>
      <c r="N1272" s="103">
        <v>4.7500000000000001E-2</v>
      </c>
    </row>
    <row r="1273" spans="4:14" ht="15.75" customHeight="1" x14ac:dyDescent="0.25">
      <c r="D1273" s="33"/>
      <c r="E1273" s="33"/>
      <c r="F1273" s="81">
        <v>38295</v>
      </c>
      <c r="G1273" s="103">
        <v>2.0612499999999999E-2</v>
      </c>
      <c r="H1273" s="103">
        <v>2.2099999999999998E-2</v>
      </c>
      <c r="I1273" s="103"/>
      <c r="J1273" s="103"/>
      <c r="K1273" s="104"/>
      <c r="L1273" s="104"/>
      <c r="M1273" s="104"/>
      <c r="N1273" s="103">
        <v>4.7500000000000001E-2</v>
      </c>
    </row>
    <row r="1274" spans="4:14" ht="15.75" customHeight="1" x14ac:dyDescent="0.25">
      <c r="D1274" s="33"/>
      <c r="E1274" s="33"/>
      <c r="F1274" s="81">
        <v>38296</v>
      </c>
      <c r="G1274" s="103">
        <v>2.07E-2</v>
      </c>
      <c r="H1274" s="103">
        <v>2.2200000000000001E-2</v>
      </c>
      <c r="I1274" s="103"/>
      <c r="J1274" s="103"/>
      <c r="K1274" s="104"/>
      <c r="L1274" s="104"/>
      <c r="M1274" s="104"/>
      <c r="N1274" s="103">
        <v>4.7500000000000001E-2</v>
      </c>
    </row>
    <row r="1275" spans="4:14" ht="15.75" customHeight="1" x14ac:dyDescent="0.25">
      <c r="D1275" s="33"/>
      <c r="E1275" s="33"/>
      <c r="F1275" s="81">
        <v>38299</v>
      </c>
      <c r="G1275" s="103">
        <v>2.08688E-2</v>
      </c>
      <c r="H1275" s="103">
        <v>2.2599999999999999E-2</v>
      </c>
      <c r="I1275" s="103"/>
      <c r="J1275" s="103"/>
      <c r="K1275" s="104"/>
      <c r="L1275" s="104"/>
      <c r="M1275" s="104"/>
      <c r="N1275" s="103">
        <v>4.7500000000000001E-2</v>
      </c>
    </row>
    <row r="1276" spans="4:14" ht="15.75" customHeight="1" x14ac:dyDescent="0.25">
      <c r="D1276" s="33"/>
      <c r="E1276" s="33"/>
      <c r="F1276" s="81">
        <v>38300</v>
      </c>
      <c r="G1276" s="103">
        <v>2.0912500000000001E-2</v>
      </c>
      <c r="H1276" s="103">
        <v>2.2737500000000001E-2</v>
      </c>
      <c r="I1276" s="103"/>
      <c r="J1276" s="103"/>
      <c r="K1276" s="104"/>
      <c r="L1276" s="104"/>
      <c r="M1276" s="104"/>
      <c r="N1276" s="103">
        <v>4.7500000000000001E-2</v>
      </c>
    </row>
    <row r="1277" spans="4:14" ht="15.75" customHeight="1" x14ac:dyDescent="0.25">
      <c r="D1277" s="33"/>
      <c r="E1277" s="33"/>
      <c r="F1277" s="81">
        <v>38301</v>
      </c>
      <c r="G1277" s="103">
        <v>2.0899999999999998E-2</v>
      </c>
      <c r="H1277" s="103">
        <v>2.2762500000000001E-2</v>
      </c>
      <c r="I1277" s="103"/>
      <c r="J1277" s="103"/>
      <c r="K1277" s="104"/>
      <c r="L1277" s="104"/>
      <c r="M1277" s="104"/>
      <c r="N1277" s="103">
        <v>0.05</v>
      </c>
    </row>
    <row r="1278" spans="4:14" ht="15.75" customHeight="1" x14ac:dyDescent="0.25">
      <c r="D1278" s="33"/>
      <c r="E1278" s="33"/>
      <c r="F1278" s="81">
        <v>38302</v>
      </c>
      <c r="G1278" s="103">
        <v>2.1000000000000001E-2</v>
      </c>
      <c r="H1278" s="103">
        <v>2.29E-2</v>
      </c>
      <c r="I1278" s="103"/>
      <c r="J1278" s="103"/>
      <c r="K1278" s="104"/>
      <c r="L1278" s="104"/>
      <c r="M1278" s="104"/>
      <c r="N1278" s="103" t="s">
        <v>26</v>
      </c>
    </row>
    <row r="1279" spans="4:14" ht="15.75" customHeight="1" x14ac:dyDescent="0.25">
      <c r="D1279" s="33"/>
      <c r="E1279" s="33"/>
      <c r="F1279" s="81">
        <v>38303</v>
      </c>
      <c r="G1279" s="103">
        <v>2.10125E-2</v>
      </c>
      <c r="H1279" s="103">
        <v>2.29E-2</v>
      </c>
      <c r="I1279" s="103"/>
      <c r="J1279" s="103"/>
      <c r="K1279" s="104"/>
      <c r="L1279" s="104"/>
      <c r="M1279" s="104"/>
      <c r="N1279" s="103">
        <v>0.05</v>
      </c>
    </row>
    <row r="1280" spans="4:14" ht="15.75" customHeight="1" x14ac:dyDescent="0.25">
      <c r="D1280" s="33"/>
      <c r="E1280" s="33"/>
      <c r="F1280" s="81">
        <v>38306</v>
      </c>
      <c r="G1280" s="103">
        <v>2.1099999999999997E-2</v>
      </c>
      <c r="H1280" s="103">
        <v>2.3E-2</v>
      </c>
      <c r="I1280" s="103"/>
      <c r="J1280" s="103"/>
      <c r="K1280" s="104"/>
      <c r="L1280" s="104"/>
      <c r="M1280" s="104"/>
      <c r="N1280" s="103">
        <v>0.05</v>
      </c>
    </row>
    <row r="1281" spans="4:14" ht="15.75" customHeight="1" x14ac:dyDescent="0.25">
      <c r="D1281" s="33"/>
      <c r="E1281" s="33"/>
      <c r="F1281" s="81">
        <v>38307</v>
      </c>
      <c r="G1281" s="103">
        <v>2.1274999999999999E-2</v>
      </c>
      <c r="H1281" s="103">
        <v>2.3099999999999999E-2</v>
      </c>
      <c r="I1281" s="103"/>
      <c r="J1281" s="103"/>
      <c r="K1281" s="104"/>
      <c r="L1281" s="104"/>
      <c r="M1281" s="104"/>
      <c r="N1281" s="103">
        <v>0.05</v>
      </c>
    </row>
    <row r="1282" spans="4:14" ht="15.75" customHeight="1" x14ac:dyDescent="0.25">
      <c r="D1282" s="33"/>
      <c r="E1282" s="33"/>
      <c r="F1282" s="81">
        <v>38308</v>
      </c>
      <c r="G1282" s="103">
        <v>2.1299999999999999E-2</v>
      </c>
      <c r="H1282" s="103">
        <v>2.3300000000000001E-2</v>
      </c>
      <c r="I1282" s="103"/>
      <c r="J1282" s="103"/>
      <c r="K1282" s="104"/>
      <c r="L1282" s="104"/>
      <c r="M1282" s="104"/>
      <c r="N1282" s="103">
        <v>0.05</v>
      </c>
    </row>
    <row r="1283" spans="4:14" ht="15.75" customHeight="1" x14ac:dyDescent="0.25">
      <c r="D1283" s="33"/>
      <c r="E1283" s="33"/>
      <c r="F1283" s="81">
        <v>38309</v>
      </c>
      <c r="G1283" s="103">
        <v>2.1400000000000002E-2</v>
      </c>
      <c r="H1283" s="103">
        <v>2.3387500000000002E-2</v>
      </c>
      <c r="I1283" s="103"/>
      <c r="J1283" s="103"/>
      <c r="K1283" s="104"/>
      <c r="L1283" s="104"/>
      <c r="M1283" s="104"/>
      <c r="N1283" s="103">
        <v>0.05</v>
      </c>
    </row>
    <row r="1284" spans="4:14" ht="15.75" customHeight="1" x14ac:dyDescent="0.25">
      <c r="D1284" s="33"/>
      <c r="E1284" s="33"/>
      <c r="F1284" s="81">
        <v>38310</v>
      </c>
      <c r="G1284" s="103">
        <v>2.1499999999999998E-2</v>
      </c>
      <c r="H1284" s="103">
        <v>2.3450000000000002E-2</v>
      </c>
      <c r="I1284" s="103"/>
      <c r="J1284" s="103"/>
      <c r="K1284" s="104"/>
      <c r="L1284" s="104"/>
      <c r="M1284" s="104"/>
      <c r="N1284" s="103">
        <v>0.05</v>
      </c>
    </row>
    <row r="1285" spans="4:14" ht="15.75" customHeight="1" x14ac:dyDescent="0.25">
      <c r="D1285" s="33"/>
      <c r="E1285" s="33"/>
      <c r="F1285" s="81">
        <v>38313</v>
      </c>
      <c r="G1285" s="103">
        <v>2.1600000000000001E-2</v>
      </c>
      <c r="H1285" s="103">
        <v>2.3599999999999999E-2</v>
      </c>
      <c r="I1285" s="103"/>
      <c r="J1285" s="103"/>
      <c r="K1285" s="104"/>
      <c r="L1285" s="104"/>
      <c r="M1285" s="104"/>
      <c r="N1285" s="103">
        <v>0.05</v>
      </c>
    </row>
    <row r="1286" spans="4:14" ht="15.75" customHeight="1" x14ac:dyDescent="0.25">
      <c r="D1286" s="33"/>
      <c r="E1286" s="33"/>
      <c r="F1286" s="81">
        <v>38314</v>
      </c>
      <c r="G1286" s="103">
        <v>2.18E-2</v>
      </c>
      <c r="H1286" s="103">
        <v>2.3799999999999998E-2</v>
      </c>
      <c r="I1286" s="103"/>
      <c r="J1286" s="103"/>
      <c r="K1286" s="104"/>
      <c r="L1286" s="104"/>
      <c r="M1286" s="104"/>
      <c r="N1286" s="103">
        <v>0.05</v>
      </c>
    </row>
    <row r="1287" spans="4:14" ht="15.75" customHeight="1" x14ac:dyDescent="0.25">
      <c r="D1287" s="33"/>
      <c r="E1287" s="33"/>
      <c r="F1287" s="81">
        <v>38315</v>
      </c>
      <c r="G1287" s="103">
        <v>2.1806299999999997E-2</v>
      </c>
      <c r="H1287" s="103">
        <v>2.3806299999999999E-2</v>
      </c>
      <c r="I1287" s="103"/>
      <c r="J1287" s="103"/>
      <c r="K1287" s="104"/>
      <c r="L1287" s="104"/>
      <c r="M1287" s="104"/>
      <c r="N1287" s="103">
        <v>0.05</v>
      </c>
    </row>
    <row r="1288" spans="4:14" ht="15.75" customHeight="1" x14ac:dyDescent="0.25">
      <c r="D1288" s="33"/>
      <c r="E1288" s="33"/>
      <c r="F1288" s="81">
        <v>38316</v>
      </c>
      <c r="G1288" s="103">
        <v>2.1937500000000002E-2</v>
      </c>
      <c r="H1288" s="103">
        <v>2.3900000000000001E-2</v>
      </c>
      <c r="I1288" s="103"/>
      <c r="J1288" s="103"/>
      <c r="K1288" s="104"/>
      <c r="L1288" s="104"/>
      <c r="M1288" s="104"/>
      <c r="N1288" s="103" t="s">
        <v>26</v>
      </c>
    </row>
    <row r="1289" spans="4:14" ht="15.75" customHeight="1" x14ac:dyDescent="0.25">
      <c r="D1289" s="33"/>
      <c r="E1289" s="33"/>
      <c r="F1289" s="81">
        <v>38317</v>
      </c>
      <c r="G1289" s="103">
        <v>2.2075000000000001E-2</v>
      </c>
      <c r="H1289" s="103">
        <v>2.4E-2</v>
      </c>
      <c r="I1289" s="103"/>
      <c r="J1289" s="103"/>
      <c r="K1289" s="104"/>
      <c r="L1289" s="104"/>
      <c r="M1289" s="104"/>
      <c r="N1289" s="103">
        <v>0.05</v>
      </c>
    </row>
    <row r="1290" spans="4:14" ht="15.75" customHeight="1" x14ac:dyDescent="0.25">
      <c r="D1290" s="33"/>
      <c r="E1290" s="33"/>
      <c r="F1290" s="81">
        <v>38320</v>
      </c>
      <c r="G1290" s="103">
        <v>2.2799999999999997E-2</v>
      </c>
      <c r="H1290" s="103">
        <v>2.4E-2</v>
      </c>
      <c r="I1290" s="103"/>
      <c r="J1290" s="103"/>
      <c r="K1290" s="104"/>
      <c r="L1290" s="104"/>
      <c r="M1290" s="104"/>
      <c r="N1290" s="103">
        <v>0.05</v>
      </c>
    </row>
    <row r="1291" spans="4:14" ht="15.75" customHeight="1" x14ac:dyDescent="0.25">
      <c r="D1291" s="33"/>
      <c r="E1291" s="33"/>
      <c r="F1291" s="81">
        <v>38321</v>
      </c>
      <c r="G1291" s="103">
        <v>2.29E-2</v>
      </c>
      <c r="H1291" s="103">
        <v>2.41E-2</v>
      </c>
      <c r="I1291" s="103"/>
      <c r="J1291" s="103"/>
      <c r="K1291" s="104"/>
      <c r="L1291" s="104"/>
      <c r="M1291" s="104"/>
      <c r="N1291" s="103">
        <v>0.05</v>
      </c>
    </row>
    <row r="1292" spans="4:14" ht="15.75" customHeight="1" x14ac:dyDescent="0.25">
      <c r="D1292" s="33"/>
      <c r="E1292" s="33"/>
      <c r="F1292" s="81">
        <v>38322</v>
      </c>
      <c r="G1292" s="103">
        <v>2.30625E-2</v>
      </c>
      <c r="H1292" s="103">
        <v>2.4187500000000001E-2</v>
      </c>
      <c r="I1292" s="103"/>
      <c r="J1292" s="103"/>
      <c r="K1292" s="104"/>
      <c r="L1292" s="104"/>
      <c r="M1292" s="104"/>
      <c r="N1292" s="103">
        <v>0.05</v>
      </c>
    </row>
    <row r="1293" spans="4:14" ht="15.75" customHeight="1" x14ac:dyDescent="0.25">
      <c r="D1293" s="33"/>
      <c r="E1293" s="33"/>
      <c r="F1293" s="81">
        <v>38323</v>
      </c>
      <c r="G1293" s="103">
        <v>2.33125E-2</v>
      </c>
      <c r="H1293" s="103">
        <v>2.4375000000000001E-2</v>
      </c>
      <c r="I1293" s="103"/>
      <c r="J1293" s="103"/>
      <c r="K1293" s="104"/>
      <c r="L1293" s="104"/>
      <c r="M1293" s="104"/>
      <c r="N1293" s="103">
        <v>0.05</v>
      </c>
    </row>
    <row r="1294" spans="4:14" ht="15.75" customHeight="1" x14ac:dyDescent="0.25">
      <c r="D1294" s="33"/>
      <c r="E1294" s="33"/>
      <c r="F1294" s="81">
        <v>38324</v>
      </c>
      <c r="G1294" s="103">
        <v>2.3399999999999997E-2</v>
      </c>
      <c r="H1294" s="103">
        <v>2.4399999999999998E-2</v>
      </c>
      <c r="I1294" s="103"/>
      <c r="J1294" s="103"/>
      <c r="K1294" s="104"/>
      <c r="L1294" s="104"/>
      <c r="M1294" s="104"/>
      <c r="N1294" s="103">
        <v>0.05</v>
      </c>
    </row>
    <row r="1295" spans="4:14" ht="15.75" customHeight="1" x14ac:dyDescent="0.25">
      <c r="D1295" s="33"/>
      <c r="E1295" s="33"/>
      <c r="F1295" s="81">
        <v>38327</v>
      </c>
      <c r="G1295" s="103">
        <v>2.35E-2</v>
      </c>
      <c r="H1295" s="103">
        <v>2.4399999999999998E-2</v>
      </c>
      <c r="I1295" s="103"/>
      <c r="J1295" s="103"/>
      <c r="K1295" s="104"/>
      <c r="L1295" s="104"/>
      <c r="M1295" s="104"/>
      <c r="N1295" s="103">
        <v>0.05</v>
      </c>
    </row>
    <row r="1296" spans="4:14" ht="15.75" customHeight="1" x14ac:dyDescent="0.25">
      <c r="D1296" s="33"/>
      <c r="E1296" s="33"/>
      <c r="F1296" s="81">
        <v>38328</v>
      </c>
      <c r="G1296" s="103">
        <v>2.3599999999999999E-2</v>
      </c>
      <c r="H1296" s="103">
        <v>2.4500000000000001E-2</v>
      </c>
      <c r="I1296" s="103"/>
      <c r="J1296" s="103"/>
      <c r="K1296" s="104"/>
      <c r="L1296" s="104"/>
      <c r="M1296" s="104"/>
      <c r="N1296" s="103">
        <v>0.05</v>
      </c>
    </row>
    <row r="1297" spans="4:14" ht="15.75" customHeight="1" x14ac:dyDescent="0.25">
      <c r="D1297" s="33"/>
      <c r="E1297" s="33"/>
      <c r="F1297" s="81">
        <v>38329</v>
      </c>
      <c r="G1297" s="103">
        <v>2.3700000000000002E-2</v>
      </c>
      <c r="H1297" s="103">
        <v>2.46E-2</v>
      </c>
      <c r="I1297" s="103"/>
      <c r="J1297" s="103"/>
      <c r="K1297" s="104"/>
      <c r="L1297" s="104"/>
      <c r="M1297" s="104"/>
      <c r="N1297" s="103">
        <v>0.05</v>
      </c>
    </row>
    <row r="1298" spans="4:14" ht="15.75" customHeight="1" x14ac:dyDescent="0.25">
      <c r="D1298" s="33"/>
      <c r="E1298" s="33"/>
      <c r="F1298" s="81">
        <v>38330</v>
      </c>
      <c r="G1298" s="103">
        <v>2.3900000000000001E-2</v>
      </c>
      <c r="H1298" s="103">
        <v>2.4700000000000003E-2</v>
      </c>
      <c r="I1298" s="103"/>
      <c r="J1298" s="103"/>
      <c r="K1298" s="104"/>
      <c r="L1298" s="104"/>
      <c r="M1298" s="104"/>
      <c r="N1298" s="103">
        <v>0.05</v>
      </c>
    </row>
    <row r="1299" spans="4:14" ht="15.75" customHeight="1" x14ac:dyDescent="0.25">
      <c r="D1299" s="33"/>
      <c r="E1299" s="33"/>
      <c r="F1299" s="81">
        <v>38331</v>
      </c>
      <c r="G1299" s="103">
        <v>2.3975E-2</v>
      </c>
      <c r="H1299" s="103">
        <v>2.4799999999999999E-2</v>
      </c>
      <c r="I1299" s="103"/>
      <c r="J1299" s="103"/>
      <c r="K1299" s="104"/>
      <c r="L1299" s="104"/>
      <c r="M1299" s="104"/>
      <c r="N1299" s="103">
        <v>0.05</v>
      </c>
    </row>
    <row r="1300" spans="4:14" ht="15.75" customHeight="1" x14ac:dyDescent="0.25">
      <c r="D1300" s="33"/>
      <c r="E1300" s="33"/>
      <c r="F1300" s="81">
        <v>38334</v>
      </c>
      <c r="G1300" s="103">
        <v>2.4024999999999998E-2</v>
      </c>
      <c r="H1300" s="103">
        <v>2.4900000000000002E-2</v>
      </c>
      <c r="I1300" s="103"/>
      <c r="J1300" s="103"/>
      <c r="K1300" s="104"/>
      <c r="L1300" s="104"/>
      <c r="M1300" s="104"/>
      <c r="N1300" s="103">
        <v>0.05</v>
      </c>
    </row>
    <row r="1301" spans="4:14" ht="15.75" customHeight="1" x14ac:dyDescent="0.25">
      <c r="D1301" s="33"/>
      <c r="E1301" s="33"/>
      <c r="F1301" s="81">
        <v>38335</v>
      </c>
      <c r="G1301" s="103">
        <v>2.4068800000000001E-2</v>
      </c>
      <c r="H1301" s="103">
        <v>2.5000000000000001E-2</v>
      </c>
      <c r="I1301" s="103"/>
      <c r="J1301" s="103"/>
      <c r="K1301" s="104"/>
      <c r="L1301" s="104"/>
      <c r="M1301" s="104"/>
      <c r="N1301" s="103">
        <v>5.2499999999999998E-2</v>
      </c>
    </row>
    <row r="1302" spans="4:14" ht="15.75" customHeight="1" x14ac:dyDescent="0.25">
      <c r="D1302" s="33"/>
      <c r="E1302" s="33"/>
      <c r="F1302" s="81">
        <v>38336</v>
      </c>
      <c r="G1302" s="103">
        <v>2.41E-2</v>
      </c>
      <c r="H1302" s="103">
        <v>2.5012500000000003E-2</v>
      </c>
      <c r="I1302" s="103"/>
      <c r="J1302" s="103"/>
      <c r="K1302" s="104"/>
      <c r="L1302" s="104"/>
      <c r="M1302" s="104"/>
      <c r="N1302" s="103">
        <v>5.2499999999999998E-2</v>
      </c>
    </row>
    <row r="1303" spans="4:14" ht="15.75" customHeight="1" x14ac:dyDescent="0.25">
      <c r="D1303" s="33"/>
      <c r="E1303" s="33"/>
      <c r="F1303" s="81">
        <v>38337</v>
      </c>
      <c r="G1303" s="103">
        <v>2.41E-2</v>
      </c>
      <c r="H1303" s="103">
        <v>2.5099999999999997E-2</v>
      </c>
      <c r="I1303" s="103"/>
      <c r="J1303" s="103"/>
      <c r="K1303" s="104"/>
      <c r="L1303" s="104"/>
      <c r="M1303" s="104"/>
      <c r="N1303" s="103">
        <v>5.2499999999999998E-2</v>
      </c>
    </row>
    <row r="1304" spans="4:14" ht="15.75" customHeight="1" x14ac:dyDescent="0.25">
      <c r="D1304" s="33"/>
      <c r="E1304" s="33"/>
      <c r="F1304" s="81">
        <v>38338</v>
      </c>
      <c r="G1304" s="103">
        <v>2.4125000000000001E-2</v>
      </c>
      <c r="H1304" s="103">
        <v>2.52E-2</v>
      </c>
      <c r="I1304" s="103"/>
      <c r="J1304" s="103"/>
      <c r="K1304" s="104"/>
      <c r="L1304" s="104"/>
      <c r="M1304" s="104"/>
      <c r="N1304" s="103">
        <v>5.2499999999999998E-2</v>
      </c>
    </row>
    <row r="1305" spans="4:14" ht="15.75" customHeight="1" x14ac:dyDescent="0.25">
      <c r="D1305" s="33"/>
      <c r="E1305" s="33"/>
      <c r="F1305" s="81">
        <v>38341</v>
      </c>
      <c r="G1305" s="103">
        <v>2.4131300000000001E-2</v>
      </c>
      <c r="H1305" s="103">
        <v>2.5212500000000002E-2</v>
      </c>
      <c r="I1305" s="103"/>
      <c r="J1305" s="103"/>
      <c r="K1305" s="104"/>
      <c r="L1305" s="104"/>
      <c r="M1305" s="104"/>
      <c r="N1305" s="103">
        <v>5.2499999999999998E-2</v>
      </c>
    </row>
    <row r="1306" spans="4:14" ht="15.75" customHeight="1" x14ac:dyDescent="0.25">
      <c r="D1306" s="33"/>
      <c r="E1306" s="33"/>
      <c r="F1306" s="81">
        <v>38342</v>
      </c>
      <c r="G1306" s="103">
        <v>2.4150000000000001E-2</v>
      </c>
      <c r="H1306" s="103">
        <v>2.53E-2</v>
      </c>
      <c r="I1306" s="103"/>
      <c r="J1306" s="103"/>
      <c r="K1306" s="104"/>
      <c r="L1306" s="104"/>
      <c r="M1306" s="104"/>
      <c r="N1306" s="103">
        <v>5.2499999999999998E-2</v>
      </c>
    </row>
    <row r="1307" spans="4:14" ht="15.75" customHeight="1" x14ac:dyDescent="0.25">
      <c r="D1307" s="33"/>
      <c r="E1307" s="33"/>
      <c r="F1307" s="81">
        <v>38343</v>
      </c>
      <c r="G1307" s="103">
        <v>2.4168800000000001E-2</v>
      </c>
      <c r="H1307" s="103">
        <v>2.53E-2</v>
      </c>
      <c r="I1307" s="103"/>
      <c r="J1307" s="103"/>
      <c r="K1307" s="104"/>
      <c r="L1307" s="104"/>
      <c r="M1307" s="104"/>
      <c r="N1307" s="103">
        <v>5.2499999999999998E-2</v>
      </c>
    </row>
    <row r="1308" spans="4:14" ht="15.75" customHeight="1" x14ac:dyDescent="0.25">
      <c r="D1308" s="33"/>
      <c r="E1308" s="33"/>
      <c r="F1308" s="81">
        <v>38344</v>
      </c>
      <c r="G1308" s="103">
        <v>2.4174999999999999E-2</v>
      </c>
      <c r="H1308" s="103">
        <v>2.54875E-2</v>
      </c>
      <c r="I1308" s="103"/>
      <c r="J1308" s="103"/>
      <c r="K1308" s="104"/>
      <c r="L1308" s="104"/>
      <c r="M1308" s="104"/>
      <c r="N1308" s="103">
        <v>5.2499999999999998E-2</v>
      </c>
    </row>
    <row r="1309" spans="4:14" ht="15.75" customHeight="1" x14ac:dyDescent="0.25">
      <c r="D1309" s="33"/>
      <c r="E1309" s="33"/>
      <c r="F1309" s="81">
        <v>38345</v>
      </c>
      <c r="G1309" s="103">
        <v>2.4199999999999999E-2</v>
      </c>
      <c r="H1309" s="103">
        <v>2.5499999999999998E-2</v>
      </c>
      <c r="I1309" s="103"/>
      <c r="J1309" s="103"/>
      <c r="K1309" s="104"/>
      <c r="L1309" s="104"/>
      <c r="M1309" s="104"/>
      <c r="N1309" s="103" t="s">
        <v>26</v>
      </c>
    </row>
    <row r="1310" spans="4:14" ht="15.75" customHeight="1" x14ac:dyDescent="0.25">
      <c r="D1310" s="33"/>
      <c r="E1310" s="33"/>
      <c r="F1310" s="81">
        <v>38348</v>
      </c>
      <c r="G1310" s="103" t="s">
        <v>26</v>
      </c>
      <c r="H1310" s="103" t="s">
        <v>26</v>
      </c>
      <c r="I1310" s="103"/>
      <c r="J1310" s="103"/>
      <c r="K1310" s="104"/>
      <c r="L1310" s="104"/>
      <c r="M1310" s="104"/>
      <c r="N1310" s="103">
        <v>5.2499999999999998E-2</v>
      </c>
    </row>
    <row r="1311" spans="4:14" ht="15.75" customHeight="1" x14ac:dyDescent="0.25">
      <c r="D1311" s="33"/>
      <c r="E1311" s="33"/>
      <c r="F1311" s="81">
        <v>38349</v>
      </c>
      <c r="G1311" s="103" t="s">
        <v>26</v>
      </c>
      <c r="H1311" s="103" t="s">
        <v>26</v>
      </c>
      <c r="I1311" s="103"/>
      <c r="J1311" s="103"/>
      <c r="K1311" s="104"/>
      <c r="L1311" s="104"/>
      <c r="M1311" s="104"/>
      <c r="N1311" s="103">
        <v>5.2499999999999998E-2</v>
      </c>
    </row>
    <row r="1312" spans="4:14" ht="15.75" customHeight="1" x14ac:dyDescent="0.25">
      <c r="D1312" s="33"/>
      <c r="E1312" s="33"/>
      <c r="F1312" s="81">
        <v>38350</v>
      </c>
      <c r="G1312" s="103">
        <v>2.4199999999999999E-2</v>
      </c>
      <c r="H1312" s="103">
        <v>2.5600000000000001E-2</v>
      </c>
      <c r="I1312" s="103"/>
      <c r="J1312" s="103"/>
      <c r="K1312" s="104"/>
      <c r="L1312" s="104"/>
      <c r="M1312" s="104"/>
      <c r="N1312" s="103">
        <v>5.2499999999999998E-2</v>
      </c>
    </row>
    <row r="1313" spans="4:14" ht="15.75" customHeight="1" x14ac:dyDescent="0.25">
      <c r="D1313" s="33"/>
      <c r="E1313" s="33"/>
      <c r="F1313" s="81">
        <v>38351</v>
      </c>
      <c r="G1313" s="103">
        <v>2.3900000000000001E-2</v>
      </c>
      <c r="H1313" s="103">
        <v>2.5600000000000001E-2</v>
      </c>
      <c r="I1313" s="103"/>
      <c r="J1313" s="103"/>
      <c r="K1313" s="104"/>
      <c r="L1313" s="104"/>
      <c r="M1313" s="104"/>
      <c r="N1313" s="103">
        <v>5.2499999999999998E-2</v>
      </c>
    </row>
    <row r="1314" spans="4:14" ht="15.75" customHeight="1" x14ac:dyDescent="0.25">
      <c r="D1314" s="33"/>
      <c r="E1314" s="33"/>
      <c r="F1314" s="81">
        <v>38352</v>
      </c>
      <c r="G1314" s="103">
        <v>2.4E-2</v>
      </c>
      <c r="H1314" s="103">
        <v>2.5643799999999998E-2</v>
      </c>
      <c r="I1314" s="103"/>
      <c r="J1314" s="103"/>
      <c r="K1314" s="104"/>
      <c r="L1314" s="104"/>
      <c r="M1314" s="104"/>
      <c r="N1314" s="103">
        <v>5.2499999999999998E-2</v>
      </c>
    </row>
    <row r="1315" spans="4:14" ht="15.75" customHeight="1" x14ac:dyDescent="0.25">
      <c r="D1315" s="33"/>
      <c r="E1315" s="33"/>
      <c r="F1315" s="81">
        <v>38355</v>
      </c>
      <c r="G1315" s="103" t="s">
        <v>26</v>
      </c>
      <c r="H1315" s="103" t="s">
        <v>26</v>
      </c>
      <c r="I1315" s="103"/>
      <c r="J1315" s="103"/>
      <c r="K1315" s="104"/>
      <c r="L1315" s="104"/>
      <c r="M1315" s="104"/>
      <c r="N1315" s="103">
        <v>5.2499999999999998E-2</v>
      </c>
    </row>
    <row r="1316" spans="4:14" ht="15.75" customHeight="1" x14ac:dyDescent="0.25">
      <c r="D1316" s="33"/>
      <c r="E1316" s="33"/>
      <c r="F1316" s="81">
        <v>38356</v>
      </c>
      <c r="G1316" s="103">
        <v>2.4E-2</v>
      </c>
      <c r="H1316" s="103">
        <v>2.5699999999999997E-2</v>
      </c>
      <c r="I1316" s="103"/>
      <c r="J1316" s="103"/>
      <c r="K1316" s="104"/>
      <c r="L1316" s="104"/>
      <c r="M1316" s="104"/>
      <c r="N1316" s="103">
        <v>5.2499999999999998E-2</v>
      </c>
    </row>
    <row r="1317" spans="4:14" ht="15.75" customHeight="1" x14ac:dyDescent="0.25">
      <c r="D1317" s="33"/>
      <c r="E1317" s="33"/>
      <c r="F1317" s="81">
        <v>38357</v>
      </c>
      <c r="G1317" s="103">
        <v>2.4E-2</v>
      </c>
      <c r="H1317" s="103">
        <v>2.5899999999999999E-2</v>
      </c>
      <c r="I1317" s="103"/>
      <c r="J1317" s="103"/>
      <c r="K1317" s="104"/>
      <c r="L1317" s="104"/>
      <c r="M1317" s="104"/>
      <c r="N1317" s="103">
        <v>5.2499999999999998E-2</v>
      </c>
    </row>
    <row r="1318" spans="4:14" ht="15.75" customHeight="1" x14ac:dyDescent="0.25">
      <c r="D1318" s="33"/>
      <c r="E1318" s="33"/>
      <c r="F1318" s="81">
        <v>38358</v>
      </c>
      <c r="G1318" s="103">
        <v>2.4199999999999999E-2</v>
      </c>
      <c r="H1318" s="103">
        <v>2.6099999999999998E-2</v>
      </c>
      <c r="I1318" s="103"/>
      <c r="J1318" s="103"/>
      <c r="K1318" s="104"/>
      <c r="L1318" s="104"/>
      <c r="M1318" s="104"/>
      <c r="N1318" s="103">
        <v>5.2499999999999998E-2</v>
      </c>
    </row>
    <row r="1319" spans="4:14" ht="15.75" customHeight="1" x14ac:dyDescent="0.25">
      <c r="D1319" s="33"/>
      <c r="E1319" s="33"/>
      <c r="F1319" s="81">
        <v>38359</v>
      </c>
      <c r="G1319" s="103">
        <v>2.4300000000000002E-2</v>
      </c>
      <c r="H1319" s="103">
        <v>2.6099999999999998E-2</v>
      </c>
      <c r="I1319" s="103"/>
      <c r="J1319" s="103"/>
      <c r="K1319" s="104"/>
      <c r="L1319" s="104"/>
      <c r="M1319" s="104"/>
      <c r="N1319" s="103">
        <v>5.2499999999999998E-2</v>
      </c>
    </row>
    <row r="1320" spans="4:14" ht="15.75" customHeight="1" x14ac:dyDescent="0.25">
      <c r="D1320" s="33"/>
      <c r="E1320" s="33"/>
      <c r="F1320" s="81">
        <v>38362</v>
      </c>
      <c r="G1320" s="103">
        <v>2.4399999999999998E-2</v>
      </c>
      <c r="H1320" s="103">
        <v>2.6200000000000001E-2</v>
      </c>
      <c r="I1320" s="103"/>
      <c r="J1320" s="103"/>
      <c r="K1320" s="104"/>
      <c r="L1320" s="104"/>
      <c r="M1320" s="104"/>
      <c r="N1320" s="103">
        <v>5.2499999999999998E-2</v>
      </c>
    </row>
    <row r="1321" spans="4:14" ht="15.75" customHeight="1" x14ac:dyDescent="0.25">
      <c r="D1321" s="33"/>
      <c r="E1321" s="33"/>
      <c r="F1321" s="81">
        <v>38363</v>
      </c>
      <c r="G1321" s="103">
        <v>2.4424999999999999E-2</v>
      </c>
      <c r="H1321" s="103">
        <v>2.63E-2</v>
      </c>
      <c r="I1321" s="103"/>
      <c r="J1321" s="103"/>
      <c r="K1321" s="104"/>
      <c r="L1321" s="104"/>
      <c r="M1321" s="104"/>
      <c r="N1321" s="103">
        <v>5.2499999999999998E-2</v>
      </c>
    </row>
    <row r="1322" spans="4:14" ht="15.75" customHeight="1" x14ac:dyDescent="0.25">
      <c r="D1322" s="33"/>
      <c r="E1322" s="33"/>
      <c r="F1322" s="81">
        <v>38364</v>
      </c>
      <c r="G1322" s="103">
        <v>2.4500000000000001E-2</v>
      </c>
      <c r="H1322" s="103">
        <v>2.64E-2</v>
      </c>
      <c r="I1322" s="103"/>
      <c r="J1322" s="103"/>
      <c r="K1322" s="104"/>
      <c r="L1322" s="104"/>
      <c r="M1322" s="104"/>
      <c r="N1322" s="103">
        <v>5.2499999999999998E-2</v>
      </c>
    </row>
    <row r="1323" spans="4:14" ht="15.75" customHeight="1" x14ac:dyDescent="0.25">
      <c r="D1323" s="33"/>
      <c r="E1323" s="33"/>
      <c r="F1323" s="81">
        <v>38365</v>
      </c>
      <c r="G1323" s="103">
        <v>2.4799999999999999E-2</v>
      </c>
      <c r="H1323" s="103">
        <v>2.6600000000000002E-2</v>
      </c>
      <c r="I1323" s="103"/>
      <c r="J1323" s="103"/>
      <c r="K1323" s="104"/>
      <c r="L1323" s="104"/>
      <c r="M1323" s="104"/>
      <c r="N1323" s="103">
        <v>5.2499999999999998E-2</v>
      </c>
    </row>
    <row r="1324" spans="4:14" ht="15.75" customHeight="1" x14ac:dyDescent="0.25">
      <c r="D1324" s="33"/>
      <c r="E1324" s="33"/>
      <c r="F1324" s="81">
        <v>38366</v>
      </c>
      <c r="G1324" s="103">
        <v>2.4799999999999999E-2</v>
      </c>
      <c r="H1324" s="103">
        <v>2.6600000000000002E-2</v>
      </c>
      <c r="I1324" s="103"/>
      <c r="J1324" s="103"/>
      <c r="K1324" s="104"/>
      <c r="L1324" s="104"/>
      <c r="M1324" s="104"/>
      <c r="N1324" s="103">
        <v>5.2499999999999998E-2</v>
      </c>
    </row>
    <row r="1325" spans="4:14" ht="15.75" customHeight="1" x14ac:dyDescent="0.25">
      <c r="D1325" s="33"/>
      <c r="E1325" s="33"/>
      <c r="F1325" s="81">
        <v>38369</v>
      </c>
      <c r="G1325" s="103">
        <v>2.5000000000000001E-2</v>
      </c>
      <c r="H1325" s="103">
        <v>2.6699999999999998E-2</v>
      </c>
      <c r="I1325" s="103"/>
      <c r="J1325" s="103"/>
      <c r="K1325" s="104"/>
      <c r="L1325" s="104"/>
      <c r="M1325" s="104"/>
      <c r="N1325" s="103" t="s">
        <v>26</v>
      </c>
    </row>
    <row r="1326" spans="4:14" ht="15.75" customHeight="1" x14ac:dyDescent="0.25">
      <c r="D1326" s="33"/>
      <c r="E1326" s="33"/>
      <c r="F1326" s="81">
        <v>38370</v>
      </c>
      <c r="G1326" s="103">
        <v>2.5000000000000001E-2</v>
      </c>
      <c r="H1326" s="103">
        <v>2.6699999999999998E-2</v>
      </c>
      <c r="I1326" s="103"/>
      <c r="J1326" s="103"/>
      <c r="K1326" s="104"/>
      <c r="L1326" s="104"/>
      <c r="M1326" s="104"/>
      <c r="N1326" s="103">
        <v>5.2499999999999998E-2</v>
      </c>
    </row>
    <row r="1327" spans="4:14" ht="15.75" customHeight="1" x14ac:dyDescent="0.25">
      <c r="D1327" s="33"/>
      <c r="E1327" s="33"/>
      <c r="F1327" s="81">
        <v>38371</v>
      </c>
      <c r="G1327" s="103">
        <v>2.5037500000000001E-2</v>
      </c>
      <c r="H1327" s="103">
        <v>2.6800000000000001E-2</v>
      </c>
      <c r="I1327" s="103"/>
      <c r="J1327" s="103"/>
      <c r="K1327" s="104"/>
      <c r="L1327" s="104"/>
      <c r="M1327" s="104"/>
      <c r="N1327" s="103">
        <v>5.2499999999999998E-2</v>
      </c>
    </row>
    <row r="1328" spans="4:14" ht="15.75" customHeight="1" x14ac:dyDescent="0.25">
      <c r="D1328" s="33"/>
      <c r="E1328" s="33"/>
      <c r="F1328" s="81">
        <v>38372</v>
      </c>
      <c r="G1328" s="103">
        <v>2.52E-2</v>
      </c>
      <c r="H1328" s="103">
        <v>2.6924999999999998E-2</v>
      </c>
      <c r="I1328" s="103"/>
      <c r="J1328" s="103"/>
      <c r="K1328" s="104"/>
      <c r="L1328" s="104"/>
      <c r="M1328" s="104"/>
      <c r="N1328" s="103">
        <v>5.2499999999999998E-2</v>
      </c>
    </row>
    <row r="1329" spans="4:14" ht="15.75" customHeight="1" x14ac:dyDescent="0.25">
      <c r="D1329" s="33"/>
      <c r="E1329" s="33"/>
      <c r="F1329" s="81">
        <v>38373</v>
      </c>
      <c r="G1329" s="103">
        <v>2.53E-2</v>
      </c>
      <c r="H1329" s="103">
        <v>2.7000000000000003E-2</v>
      </c>
      <c r="I1329" s="103"/>
      <c r="J1329" s="103"/>
      <c r="K1329" s="104"/>
      <c r="L1329" s="104"/>
      <c r="M1329" s="104"/>
      <c r="N1329" s="103">
        <v>5.2499999999999998E-2</v>
      </c>
    </row>
    <row r="1330" spans="4:14" ht="15.75" customHeight="1" x14ac:dyDescent="0.25">
      <c r="D1330" s="33"/>
      <c r="E1330" s="33"/>
      <c r="F1330" s="81">
        <v>38376</v>
      </c>
      <c r="G1330" s="103">
        <v>2.5443799999999999E-2</v>
      </c>
      <c r="H1330" s="103">
        <v>2.7000000000000003E-2</v>
      </c>
      <c r="I1330" s="103"/>
      <c r="J1330" s="103"/>
      <c r="K1330" s="104"/>
      <c r="L1330" s="104"/>
      <c r="M1330" s="104"/>
      <c r="N1330" s="103">
        <v>5.2499999999999998E-2</v>
      </c>
    </row>
    <row r="1331" spans="4:14" ht="15.75" customHeight="1" x14ac:dyDescent="0.25">
      <c r="D1331" s="33"/>
      <c r="E1331" s="33"/>
      <c r="F1331" s="81">
        <v>38377</v>
      </c>
      <c r="G1331" s="103">
        <v>2.5499999999999998E-2</v>
      </c>
      <c r="H1331" s="103">
        <v>2.7000000000000003E-2</v>
      </c>
      <c r="I1331" s="103"/>
      <c r="J1331" s="103"/>
      <c r="K1331" s="104"/>
      <c r="L1331" s="104"/>
      <c r="M1331" s="104"/>
      <c r="N1331" s="103">
        <v>5.2499999999999998E-2</v>
      </c>
    </row>
    <row r="1332" spans="4:14" ht="15.75" customHeight="1" x14ac:dyDescent="0.25">
      <c r="D1332" s="33"/>
      <c r="E1332" s="33"/>
      <c r="F1332" s="81">
        <v>38378</v>
      </c>
      <c r="G1332" s="103">
        <v>2.5587499999999999E-2</v>
      </c>
      <c r="H1332" s="103">
        <v>2.7099999999999999E-2</v>
      </c>
      <c r="I1332" s="103"/>
      <c r="J1332" s="103"/>
      <c r="K1332" s="104"/>
      <c r="L1332" s="104"/>
      <c r="M1332" s="104"/>
      <c r="N1332" s="103">
        <v>5.2499999999999998E-2</v>
      </c>
    </row>
    <row r="1333" spans="4:14" ht="15.75" customHeight="1" x14ac:dyDescent="0.25">
      <c r="D1333" s="33"/>
      <c r="E1333" s="33"/>
      <c r="F1333" s="81">
        <v>38379</v>
      </c>
      <c r="G1333" s="103">
        <v>2.5775000000000003E-2</v>
      </c>
      <c r="H1333" s="103">
        <v>2.7300000000000001E-2</v>
      </c>
      <c r="I1333" s="103"/>
      <c r="J1333" s="103"/>
      <c r="K1333" s="104"/>
      <c r="L1333" s="104"/>
      <c r="M1333" s="104"/>
      <c r="N1333" s="103">
        <v>5.2499999999999998E-2</v>
      </c>
    </row>
    <row r="1334" spans="4:14" ht="15.75" customHeight="1" x14ac:dyDescent="0.25">
      <c r="D1334" s="33"/>
      <c r="E1334" s="33"/>
      <c r="F1334" s="81">
        <v>38380</v>
      </c>
      <c r="G1334" s="103">
        <v>2.5899999999999999E-2</v>
      </c>
      <c r="H1334" s="103">
        <v>2.7425000000000001E-2</v>
      </c>
      <c r="I1334" s="103"/>
      <c r="J1334" s="103"/>
      <c r="K1334" s="104"/>
      <c r="L1334" s="104"/>
      <c r="M1334" s="104"/>
      <c r="N1334" s="103">
        <v>5.2499999999999998E-2</v>
      </c>
    </row>
    <row r="1335" spans="4:14" ht="15.75" customHeight="1" x14ac:dyDescent="0.25">
      <c r="D1335" s="33"/>
      <c r="E1335" s="33"/>
      <c r="F1335" s="81">
        <v>38383</v>
      </c>
      <c r="G1335" s="103">
        <v>2.5899999999999999E-2</v>
      </c>
      <c r="H1335" s="103">
        <v>2.75E-2</v>
      </c>
      <c r="I1335" s="103"/>
      <c r="J1335" s="103"/>
      <c r="K1335" s="104"/>
      <c r="L1335" s="104"/>
      <c r="M1335" s="104"/>
      <c r="N1335" s="103">
        <v>5.2499999999999998E-2</v>
      </c>
    </row>
    <row r="1336" spans="4:14" ht="15.75" customHeight="1" x14ac:dyDescent="0.25">
      <c r="D1336" s="33"/>
      <c r="E1336" s="33"/>
      <c r="F1336" s="81">
        <v>38384</v>
      </c>
      <c r="G1336" s="103">
        <v>2.5899999999999999E-2</v>
      </c>
      <c r="H1336" s="103">
        <v>2.75E-2</v>
      </c>
      <c r="I1336" s="103"/>
      <c r="J1336" s="103"/>
      <c r="K1336" s="104"/>
      <c r="L1336" s="104"/>
      <c r="M1336" s="104"/>
      <c r="N1336" s="103">
        <v>5.2499999999999998E-2</v>
      </c>
    </row>
    <row r="1337" spans="4:14" ht="15.75" customHeight="1" x14ac:dyDescent="0.25">
      <c r="D1337" s="33"/>
      <c r="E1337" s="33"/>
      <c r="F1337" s="81">
        <v>38385</v>
      </c>
      <c r="G1337" s="103">
        <v>2.5899999999999999E-2</v>
      </c>
      <c r="H1337" s="103">
        <v>2.75E-2</v>
      </c>
      <c r="I1337" s="103"/>
      <c r="J1337" s="103"/>
      <c r="K1337" s="104"/>
      <c r="L1337" s="104"/>
      <c r="M1337" s="104"/>
      <c r="N1337" s="103">
        <v>5.5E-2</v>
      </c>
    </row>
    <row r="1338" spans="4:14" ht="15.75" customHeight="1" x14ac:dyDescent="0.25">
      <c r="D1338" s="33"/>
      <c r="E1338" s="33"/>
      <c r="F1338" s="81">
        <v>38386</v>
      </c>
      <c r="G1338" s="103">
        <v>2.5899999999999999E-2</v>
      </c>
      <c r="H1338" s="103">
        <v>2.7699999999999999E-2</v>
      </c>
      <c r="I1338" s="103"/>
      <c r="J1338" s="103"/>
      <c r="K1338" s="104"/>
      <c r="L1338" s="104"/>
      <c r="M1338" s="104"/>
      <c r="N1338" s="103">
        <v>5.5E-2</v>
      </c>
    </row>
    <row r="1339" spans="4:14" ht="15.75" customHeight="1" x14ac:dyDescent="0.25">
      <c r="D1339" s="33"/>
      <c r="E1339" s="33"/>
      <c r="F1339" s="81">
        <v>38387</v>
      </c>
      <c r="G1339" s="103">
        <v>2.5899999999999999E-2</v>
      </c>
      <c r="H1339" s="103">
        <v>2.7699999999999999E-2</v>
      </c>
      <c r="I1339" s="103"/>
      <c r="J1339" s="103"/>
      <c r="K1339" s="104"/>
      <c r="L1339" s="104"/>
      <c r="M1339" s="104"/>
      <c r="N1339" s="103">
        <v>5.5E-2</v>
      </c>
    </row>
    <row r="1340" spans="4:14" ht="15.75" customHeight="1" x14ac:dyDescent="0.25">
      <c r="D1340" s="33"/>
      <c r="E1340" s="33"/>
      <c r="F1340" s="81">
        <v>38390</v>
      </c>
      <c r="G1340" s="103">
        <v>2.5899999999999999E-2</v>
      </c>
      <c r="H1340" s="103">
        <v>2.7699999999999999E-2</v>
      </c>
      <c r="I1340" s="103"/>
      <c r="J1340" s="103"/>
      <c r="K1340" s="104"/>
      <c r="L1340" s="104"/>
      <c r="M1340" s="104"/>
      <c r="N1340" s="103">
        <v>5.5E-2</v>
      </c>
    </row>
    <row r="1341" spans="4:14" ht="15.75" customHeight="1" x14ac:dyDescent="0.25">
      <c r="D1341" s="33"/>
      <c r="E1341" s="33"/>
      <c r="F1341" s="81">
        <v>38391</v>
      </c>
      <c r="G1341" s="103">
        <v>2.5899999999999999E-2</v>
      </c>
      <c r="H1341" s="103">
        <v>2.7706300000000003E-2</v>
      </c>
      <c r="I1341" s="103"/>
      <c r="J1341" s="103"/>
      <c r="K1341" s="104"/>
      <c r="L1341" s="104"/>
      <c r="M1341" s="104"/>
      <c r="N1341" s="103">
        <v>5.5E-2</v>
      </c>
    </row>
    <row r="1342" spans="4:14" ht="15.75" customHeight="1" x14ac:dyDescent="0.25">
      <c r="D1342" s="33"/>
      <c r="E1342" s="33"/>
      <c r="F1342" s="81">
        <v>38392</v>
      </c>
      <c r="G1342" s="103">
        <v>2.5899999999999999E-2</v>
      </c>
      <c r="H1342" s="103">
        <v>2.7743799999999999E-2</v>
      </c>
      <c r="I1342" s="103"/>
      <c r="J1342" s="103"/>
      <c r="K1342" s="104"/>
      <c r="L1342" s="104"/>
      <c r="M1342" s="104"/>
      <c r="N1342" s="103">
        <v>5.5E-2</v>
      </c>
    </row>
    <row r="1343" spans="4:14" ht="15.75" customHeight="1" x14ac:dyDescent="0.25">
      <c r="D1343" s="33"/>
      <c r="E1343" s="33"/>
      <c r="F1343" s="81">
        <v>38393</v>
      </c>
      <c r="G1343" s="103">
        <v>2.5899999999999999E-2</v>
      </c>
      <c r="H1343" s="103">
        <v>2.7900000000000001E-2</v>
      </c>
      <c r="I1343" s="103"/>
      <c r="J1343" s="103"/>
      <c r="K1343" s="104"/>
      <c r="L1343" s="104"/>
      <c r="M1343" s="104"/>
      <c r="N1343" s="103">
        <v>5.5E-2</v>
      </c>
    </row>
    <row r="1344" spans="4:14" ht="15.75" customHeight="1" x14ac:dyDescent="0.25">
      <c r="D1344" s="33"/>
      <c r="E1344" s="33"/>
      <c r="F1344" s="81">
        <v>38394</v>
      </c>
      <c r="G1344" s="103">
        <v>2.5899999999999999E-2</v>
      </c>
      <c r="H1344" s="103">
        <v>2.7943799999999998E-2</v>
      </c>
      <c r="I1344" s="103"/>
      <c r="J1344" s="103"/>
      <c r="K1344" s="104"/>
      <c r="L1344" s="104"/>
      <c r="M1344" s="104"/>
      <c r="N1344" s="103">
        <v>5.5E-2</v>
      </c>
    </row>
    <row r="1345" spans="4:14" ht="15.75" customHeight="1" x14ac:dyDescent="0.25">
      <c r="D1345" s="33"/>
      <c r="E1345" s="33"/>
      <c r="F1345" s="81">
        <v>38397</v>
      </c>
      <c r="G1345" s="103">
        <v>2.5899999999999999E-2</v>
      </c>
      <c r="H1345" s="103">
        <v>2.7999999999999997E-2</v>
      </c>
      <c r="I1345" s="103"/>
      <c r="J1345" s="103"/>
      <c r="K1345" s="104"/>
      <c r="L1345" s="104"/>
      <c r="M1345" s="104"/>
      <c r="N1345" s="103">
        <v>5.5E-2</v>
      </c>
    </row>
    <row r="1346" spans="4:14" ht="15.75" customHeight="1" x14ac:dyDescent="0.25">
      <c r="D1346" s="33"/>
      <c r="E1346" s="33"/>
      <c r="F1346" s="81">
        <v>38398</v>
      </c>
      <c r="G1346" s="103">
        <v>2.5899999999999999E-2</v>
      </c>
      <c r="H1346" s="103">
        <v>2.81E-2</v>
      </c>
      <c r="I1346" s="103"/>
      <c r="J1346" s="103"/>
      <c r="K1346" s="104"/>
      <c r="L1346" s="104"/>
      <c r="M1346" s="104"/>
      <c r="N1346" s="103">
        <v>5.5E-2</v>
      </c>
    </row>
    <row r="1347" spans="4:14" ht="15.75" customHeight="1" x14ac:dyDescent="0.25">
      <c r="D1347" s="33"/>
      <c r="E1347" s="33"/>
      <c r="F1347" s="81">
        <v>38399</v>
      </c>
      <c r="G1347" s="103">
        <v>2.5899999999999999E-2</v>
      </c>
      <c r="H1347" s="103">
        <v>2.8199999999999999E-2</v>
      </c>
      <c r="I1347" s="103"/>
      <c r="J1347" s="103"/>
      <c r="K1347" s="104"/>
      <c r="L1347" s="104"/>
      <c r="M1347" s="104"/>
      <c r="N1347" s="103">
        <v>5.5E-2</v>
      </c>
    </row>
    <row r="1348" spans="4:14" ht="15.75" customHeight="1" x14ac:dyDescent="0.25">
      <c r="D1348" s="33"/>
      <c r="E1348" s="33"/>
      <c r="F1348" s="81">
        <v>38400</v>
      </c>
      <c r="G1348" s="103">
        <v>2.5981299999999999E-2</v>
      </c>
      <c r="H1348" s="103">
        <v>2.8475E-2</v>
      </c>
      <c r="I1348" s="103"/>
      <c r="J1348" s="103"/>
      <c r="K1348" s="104"/>
      <c r="L1348" s="104"/>
      <c r="M1348" s="104"/>
      <c r="N1348" s="103">
        <v>5.5E-2</v>
      </c>
    </row>
    <row r="1349" spans="4:14" ht="15.75" customHeight="1" x14ac:dyDescent="0.25">
      <c r="D1349" s="33"/>
      <c r="E1349" s="33"/>
      <c r="F1349" s="81">
        <v>38401</v>
      </c>
      <c r="G1349" s="103">
        <v>2.5993800000000001E-2</v>
      </c>
      <c r="H1349" s="103">
        <v>2.8500000000000001E-2</v>
      </c>
      <c r="I1349" s="103"/>
      <c r="J1349" s="103"/>
      <c r="K1349" s="104"/>
      <c r="L1349" s="104"/>
      <c r="M1349" s="104"/>
      <c r="N1349" s="103">
        <v>5.5E-2</v>
      </c>
    </row>
    <row r="1350" spans="4:14" ht="15.75" customHeight="1" x14ac:dyDescent="0.25">
      <c r="D1350" s="33"/>
      <c r="E1350" s="33"/>
      <c r="F1350" s="81">
        <v>38404</v>
      </c>
      <c r="G1350" s="103">
        <v>2.6099999999999998E-2</v>
      </c>
      <c r="H1350" s="103">
        <v>2.86E-2</v>
      </c>
      <c r="I1350" s="103"/>
      <c r="J1350" s="103"/>
      <c r="K1350" s="104"/>
      <c r="L1350" s="104"/>
      <c r="M1350" s="104"/>
      <c r="N1350" s="103" t="s">
        <v>26</v>
      </c>
    </row>
    <row r="1351" spans="4:14" ht="15.75" customHeight="1" x14ac:dyDescent="0.25">
      <c r="D1351" s="33"/>
      <c r="E1351" s="33"/>
      <c r="F1351" s="81">
        <v>38405</v>
      </c>
      <c r="G1351" s="103">
        <v>2.6200000000000001E-2</v>
      </c>
      <c r="H1351" s="103">
        <v>2.87E-2</v>
      </c>
      <c r="I1351" s="103"/>
      <c r="J1351" s="103"/>
      <c r="K1351" s="104"/>
      <c r="L1351" s="104"/>
      <c r="M1351" s="104"/>
      <c r="N1351" s="103">
        <v>5.5E-2</v>
      </c>
    </row>
    <row r="1352" spans="4:14" ht="15.75" customHeight="1" x14ac:dyDescent="0.25">
      <c r="D1352" s="33"/>
      <c r="E1352" s="33"/>
      <c r="F1352" s="81">
        <v>38406</v>
      </c>
      <c r="G1352" s="103">
        <v>2.6499999999999999E-2</v>
      </c>
      <c r="H1352" s="103">
        <v>2.8731300000000001E-2</v>
      </c>
      <c r="I1352" s="103"/>
      <c r="J1352" s="103"/>
      <c r="K1352" s="104"/>
      <c r="L1352" s="104"/>
      <c r="M1352" s="104"/>
      <c r="N1352" s="103">
        <v>5.5E-2</v>
      </c>
    </row>
    <row r="1353" spans="4:14" ht="15.75" customHeight="1" x14ac:dyDescent="0.25">
      <c r="D1353" s="33"/>
      <c r="E1353" s="33"/>
      <c r="F1353" s="81">
        <v>38407</v>
      </c>
      <c r="G1353" s="103">
        <v>2.6699999999999998E-2</v>
      </c>
      <c r="H1353" s="103">
        <v>2.8900000000000002E-2</v>
      </c>
      <c r="I1353" s="103"/>
      <c r="J1353" s="103"/>
      <c r="K1353" s="104"/>
      <c r="L1353" s="104"/>
      <c r="M1353" s="104"/>
      <c r="N1353" s="103">
        <v>5.5E-2</v>
      </c>
    </row>
    <row r="1354" spans="4:14" ht="15.75" customHeight="1" x14ac:dyDescent="0.25">
      <c r="D1354" s="33"/>
      <c r="E1354" s="33"/>
      <c r="F1354" s="81">
        <v>38408</v>
      </c>
      <c r="G1354" s="103">
        <v>2.69E-2</v>
      </c>
      <c r="H1354" s="103">
        <v>2.9100000000000001E-2</v>
      </c>
      <c r="I1354" s="103"/>
      <c r="J1354" s="103"/>
      <c r="K1354" s="104"/>
      <c r="L1354" s="104"/>
      <c r="M1354" s="104"/>
      <c r="N1354" s="103">
        <v>5.5E-2</v>
      </c>
    </row>
    <row r="1355" spans="4:14" ht="15.75" customHeight="1" x14ac:dyDescent="0.25">
      <c r="D1355" s="33"/>
      <c r="E1355" s="33"/>
      <c r="F1355" s="81">
        <v>38411</v>
      </c>
      <c r="G1355" s="103">
        <v>2.7162499999999999E-2</v>
      </c>
      <c r="H1355" s="103">
        <v>2.92E-2</v>
      </c>
      <c r="I1355" s="103"/>
      <c r="J1355" s="103"/>
      <c r="K1355" s="104"/>
      <c r="L1355" s="104"/>
      <c r="M1355" s="104"/>
      <c r="N1355" s="103">
        <v>5.5E-2</v>
      </c>
    </row>
    <row r="1356" spans="4:14" ht="15.75" customHeight="1" x14ac:dyDescent="0.25">
      <c r="D1356" s="33"/>
      <c r="E1356" s="33"/>
      <c r="F1356" s="81">
        <v>38412</v>
      </c>
      <c r="G1356" s="103">
        <v>2.7200000000000002E-2</v>
      </c>
      <c r="H1356" s="103">
        <v>2.9300000000000003E-2</v>
      </c>
      <c r="I1356" s="103"/>
      <c r="J1356" s="103"/>
      <c r="K1356" s="104"/>
      <c r="L1356" s="104"/>
      <c r="M1356" s="104"/>
      <c r="N1356" s="103">
        <v>5.5E-2</v>
      </c>
    </row>
    <row r="1357" spans="4:14" ht="15.75" customHeight="1" x14ac:dyDescent="0.25">
      <c r="D1357" s="33"/>
      <c r="E1357" s="33"/>
      <c r="F1357" s="81">
        <v>38413</v>
      </c>
      <c r="G1357" s="103">
        <v>2.7200000000000002E-2</v>
      </c>
      <c r="H1357" s="103">
        <v>2.9399999999999999E-2</v>
      </c>
      <c r="I1357" s="103"/>
      <c r="J1357" s="103"/>
      <c r="K1357" s="104"/>
      <c r="L1357" s="104"/>
      <c r="M1357" s="104"/>
      <c r="N1357" s="103">
        <v>5.5E-2</v>
      </c>
    </row>
    <row r="1358" spans="4:14" ht="15.75" customHeight="1" x14ac:dyDescent="0.25">
      <c r="D1358" s="33"/>
      <c r="E1358" s="33"/>
      <c r="F1358" s="81">
        <v>38414</v>
      </c>
      <c r="G1358" s="103">
        <v>2.7456299999999999E-2</v>
      </c>
      <c r="H1358" s="103">
        <v>2.9500000000000002E-2</v>
      </c>
      <c r="I1358" s="103"/>
      <c r="J1358" s="103"/>
      <c r="K1358" s="104"/>
      <c r="L1358" s="104"/>
      <c r="M1358" s="104"/>
      <c r="N1358" s="103">
        <v>5.5E-2</v>
      </c>
    </row>
    <row r="1359" spans="4:14" ht="15.75" customHeight="1" x14ac:dyDescent="0.25">
      <c r="D1359" s="33"/>
      <c r="E1359" s="33"/>
      <c r="F1359" s="81">
        <v>38415</v>
      </c>
      <c r="G1359" s="103">
        <v>2.75E-2</v>
      </c>
      <c r="H1359" s="103">
        <v>2.9587500000000003E-2</v>
      </c>
      <c r="I1359" s="103"/>
      <c r="J1359" s="103"/>
      <c r="K1359" s="104"/>
      <c r="L1359" s="104"/>
      <c r="M1359" s="104"/>
      <c r="N1359" s="103">
        <v>5.5E-2</v>
      </c>
    </row>
    <row r="1360" spans="4:14" ht="15.75" customHeight="1" x14ac:dyDescent="0.25">
      <c r="D1360" s="33"/>
      <c r="E1360" s="33"/>
      <c r="F1360" s="81">
        <v>38418</v>
      </c>
      <c r="G1360" s="103">
        <v>2.76E-2</v>
      </c>
      <c r="H1360" s="103">
        <v>2.9600000000000001E-2</v>
      </c>
      <c r="I1360" s="103"/>
      <c r="J1360" s="103"/>
      <c r="K1360" s="104"/>
      <c r="L1360" s="104"/>
      <c r="M1360" s="104"/>
      <c r="N1360" s="103">
        <v>5.5E-2</v>
      </c>
    </row>
    <row r="1361" spans="4:14" ht="15.75" customHeight="1" x14ac:dyDescent="0.25">
      <c r="D1361" s="33"/>
      <c r="E1361" s="33"/>
      <c r="F1361" s="81">
        <v>38419</v>
      </c>
      <c r="G1361" s="103">
        <v>2.7699999999999999E-2</v>
      </c>
      <c r="H1361" s="103">
        <v>2.9700000000000001E-2</v>
      </c>
      <c r="I1361" s="103"/>
      <c r="J1361" s="103"/>
      <c r="K1361" s="104"/>
      <c r="L1361" s="104"/>
      <c r="M1361" s="104"/>
      <c r="N1361" s="103">
        <v>5.5E-2</v>
      </c>
    </row>
    <row r="1362" spans="4:14" ht="15.75" customHeight="1" x14ac:dyDescent="0.25">
      <c r="D1362" s="33"/>
      <c r="E1362" s="33"/>
      <c r="F1362" s="81">
        <v>38420</v>
      </c>
      <c r="G1362" s="103">
        <v>2.7712500000000001E-2</v>
      </c>
      <c r="H1362" s="103">
        <v>2.98E-2</v>
      </c>
      <c r="I1362" s="103"/>
      <c r="J1362" s="103"/>
      <c r="K1362" s="104"/>
      <c r="L1362" s="104"/>
      <c r="M1362" s="104"/>
      <c r="N1362" s="103">
        <v>5.5E-2</v>
      </c>
    </row>
    <row r="1363" spans="4:14" ht="15.75" customHeight="1" x14ac:dyDescent="0.25">
      <c r="D1363" s="33"/>
      <c r="E1363" s="33"/>
      <c r="F1363" s="81">
        <v>38421</v>
      </c>
      <c r="G1363" s="103">
        <v>2.7999999999999997E-2</v>
      </c>
      <c r="H1363" s="103">
        <v>0.03</v>
      </c>
      <c r="I1363" s="103"/>
      <c r="J1363" s="103"/>
      <c r="K1363" s="104"/>
      <c r="L1363" s="104"/>
      <c r="M1363" s="104"/>
      <c r="N1363" s="103">
        <v>5.5E-2</v>
      </c>
    </row>
    <row r="1364" spans="4:14" ht="15.75" customHeight="1" x14ac:dyDescent="0.25">
      <c r="D1364" s="33"/>
      <c r="E1364" s="33"/>
      <c r="F1364" s="81">
        <v>38422</v>
      </c>
      <c r="G1364" s="103">
        <v>2.81E-2</v>
      </c>
      <c r="H1364" s="103">
        <v>3.0099999999999998E-2</v>
      </c>
      <c r="I1364" s="103"/>
      <c r="J1364" s="103"/>
      <c r="K1364" s="104"/>
      <c r="L1364" s="104"/>
      <c r="M1364" s="104"/>
      <c r="N1364" s="103">
        <v>5.5E-2</v>
      </c>
    </row>
    <row r="1365" spans="4:14" ht="15.75" customHeight="1" x14ac:dyDescent="0.25">
      <c r="D1365" s="33"/>
      <c r="E1365" s="33"/>
      <c r="F1365" s="81">
        <v>38425</v>
      </c>
      <c r="G1365" s="103">
        <v>2.8199999999999999E-2</v>
      </c>
      <c r="H1365" s="103">
        <v>3.0200000000000001E-2</v>
      </c>
      <c r="I1365" s="103"/>
      <c r="J1365" s="103"/>
      <c r="K1365" s="104"/>
      <c r="L1365" s="104"/>
      <c r="M1365" s="104"/>
      <c r="N1365" s="103">
        <v>5.5E-2</v>
      </c>
    </row>
    <row r="1366" spans="4:14" ht="15.75" customHeight="1" x14ac:dyDescent="0.25">
      <c r="D1366" s="33"/>
      <c r="E1366" s="33"/>
      <c r="F1366" s="81">
        <v>38426</v>
      </c>
      <c r="G1366" s="103">
        <v>2.8300000000000002E-2</v>
      </c>
      <c r="H1366" s="103">
        <v>3.0299999999999997E-2</v>
      </c>
      <c r="I1366" s="103"/>
      <c r="J1366" s="103"/>
      <c r="K1366" s="104"/>
      <c r="L1366" s="104"/>
      <c r="M1366" s="104"/>
      <c r="N1366" s="103">
        <v>5.5E-2</v>
      </c>
    </row>
    <row r="1367" spans="4:14" ht="15.75" customHeight="1" x14ac:dyDescent="0.25">
      <c r="D1367" s="33"/>
      <c r="E1367" s="33"/>
      <c r="F1367" s="81">
        <v>38427</v>
      </c>
      <c r="G1367" s="103">
        <v>2.8337500000000002E-2</v>
      </c>
      <c r="H1367" s="103">
        <v>3.04E-2</v>
      </c>
      <c r="I1367" s="103"/>
      <c r="J1367" s="103"/>
      <c r="K1367" s="104"/>
      <c r="L1367" s="104"/>
      <c r="M1367" s="104"/>
      <c r="N1367" s="103">
        <v>5.5E-2</v>
      </c>
    </row>
    <row r="1368" spans="4:14" ht="15.75" customHeight="1" x14ac:dyDescent="0.25">
      <c r="D1368" s="33"/>
      <c r="E1368" s="33"/>
      <c r="F1368" s="81">
        <v>38428</v>
      </c>
      <c r="G1368" s="103">
        <v>2.8500000000000001E-2</v>
      </c>
      <c r="H1368" s="103">
        <v>3.0499999999999999E-2</v>
      </c>
      <c r="I1368" s="103"/>
      <c r="J1368" s="103"/>
      <c r="K1368" s="104"/>
      <c r="L1368" s="104"/>
      <c r="M1368" s="104"/>
      <c r="N1368" s="103">
        <v>5.5E-2</v>
      </c>
    </row>
    <row r="1369" spans="4:14" ht="15.75" customHeight="1" x14ac:dyDescent="0.25">
      <c r="D1369" s="33"/>
      <c r="E1369" s="33"/>
      <c r="F1369" s="81">
        <v>38429</v>
      </c>
      <c r="G1369" s="103">
        <v>2.8500000000000001E-2</v>
      </c>
      <c r="H1369" s="103">
        <v>3.0499999999999999E-2</v>
      </c>
      <c r="I1369" s="103"/>
      <c r="J1369" s="103"/>
      <c r="K1369" s="104"/>
      <c r="L1369" s="104"/>
      <c r="M1369" s="104"/>
      <c r="N1369" s="103">
        <v>5.5E-2</v>
      </c>
    </row>
    <row r="1370" spans="4:14" ht="15.75" customHeight="1" x14ac:dyDescent="0.25">
      <c r="D1370" s="33"/>
      <c r="E1370" s="33"/>
      <c r="F1370" s="81">
        <v>38432</v>
      </c>
      <c r="G1370" s="103">
        <v>2.8500000000000001E-2</v>
      </c>
      <c r="H1370" s="103">
        <v>3.0525000000000004E-2</v>
      </c>
      <c r="I1370" s="103"/>
      <c r="J1370" s="103"/>
      <c r="K1370" s="104"/>
      <c r="L1370" s="104"/>
      <c r="M1370" s="104"/>
      <c r="N1370" s="103">
        <v>5.5E-2</v>
      </c>
    </row>
    <row r="1371" spans="4:14" ht="15.75" customHeight="1" x14ac:dyDescent="0.25">
      <c r="D1371" s="33"/>
      <c r="E1371" s="33"/>
      <c r="F1371" s="81">
        <v>38433</v>
      </c>
      <c r="G1371" s="103">
        <v>2.8500000000000001E-2</v>
      </c>
      <c r="H1371" s="103">
        <v>3.0600000000000002E-2</v>
      </c>
      <c r="I1371" s="103"/>
      <c r="J1371" s="103"/>
      <c r="K1371" s="104"/>
      <c r="L1371" s="104"/>
      <c r="M1371" s="104"/>
      <c r="N1371" s="103">
        <v>5.7500000000000002E-2</v>
      </c>
    </row>
    <row r="1372" spans="4:14" ht="15.75" customHeight="1" x14ac:dyDescent="0.25">
      <c r="D1372" s="33"/>
      <c r="E1372" s="33"/>
      <c r="F1372" s="81">
        <v>38434</v>
      </c>
      <c r="G1372" s="103">
        <v>2.8500000000000001E-2</v>
      </c>
      <c r="H1372" s="103">
        <v>3.0899999999999997E-2</v>
      </c>
      <c r="I1372" s="103"/>
      <c r="J1372" s="103"/>
      <c r="K1372" s="104"/>
      <c r="L1372" s="104"/>
      <c r="M1372" s="104"/>
      <c r="N1372" s="103">
        <v>5.7500000000000002E-2</v>
      </c>
    </row>
    <row r="1373" spans="4:14" ht="15.75" customHeight="1" x14ac:dyDescent="0.25">
      <c r="D1373" s="33"/>
      <c r="E1373" s="33"/>
      <c r="F1373" s="81">
        <v>38435</v>
      </c>
      <c r="G1373" s="103">
        <v>2.8500000000000001E-2</v>
      </c>
      <c r="H1373" s="103">
        <v>3.0899999999999997E-2</v>
      </c>
      <c r="I1373" s="103"/>
      <c r="J1373" s="103"/>
      <c r="K1373" s="104"/>
      <c r="L1373" s="104"/>
      <c r="M1373" s="104"/>
      <c r="N1373" s="103">
        <v>5.7500000000000002E-2</v>
      </c>
    </row>
    <row r="1374" spans="4:14" ht="15.75" customHeight="1" x14ac:dyDescent="0.25">
      <c r="D1374" s="33"/>
      <c r="E1374" s="33"/>
      <c r="F1374" s="81">
        <v>38436</v>
      </c>
      <c r="G1374" s="103" t="s">
        <v>26</v>
      </c>
      <c r="H1374" s="103" t="s">
        <v>26</v>
      </c>
      <c r="I1374" s="103"/>
      <c r="J1374" s="103"/>
      <c r="K1374" s="104"/>
      <c r="L1374" s="104"/>
      <c r="M1374" s="104"/>
      <c r="N1374" s="103" t="s">
        <v>26</v>
      </c>
    </row>
    <row r="1375" spans="4:14" ht="15.75" customHeight="1" x14ac:dyDescent="0.25">
      <c r="D1375" s="33"/>
      <c r="E1375" s="33"/>
      <c r="F1375" s="81">
        <v>38439</v>
      </c>
      <c r="G1375" s="103" t="s">
        <v>26</v>
      </c>
      <c r="H1375" s="103" t="s">
        <v>26</v>
      </c>
      <c r="I1375" s="103"/>
      <c r="J1375" s="103"/>
      <c r="K1375" s="104"/>
      <c r="L1375" s="104"/>
      <c r="M1375" s="104"/>
      <c r="N1375" s="103">
        <v>5.7500000000000002E-2</v>
      </c>
    </row>
    <row r="1376" spans="4:14" ht="15.75" customHeight="1" x14ac:dyDescent="0.25">
      <c r="D1376" s="33"/>
      <c r="E1376" s="33"/>
      <c r="F1376" s="81">
        <v>38440</v>
      </c>
      <c r="G1376" s="103">
        <v>2.8500000000000001E-2</v>
      </c>
      <c r="H1376" s="103">
        <v>3.0924999999999998E-2</v>
      </c>
      <c r="I1376" s="103"/>
      <c r="J1376" s="103"/>
      <c r="K1376" s="104"/>
      <c r="L1376" s="104"/>
      <c r="M1376" s="104"/>
      <c r="N1376" s="103">
        <v>5.7500000000000002E-2</v>
      </c>
    </row>
    <row r="1377" spans="4:14" ht="15.75" customHeight="1" x14ac:dyDescent="0.25">
      <c r="D1377" s="33"/>
      <c r="E1377" s="33"/>
      <c r="F1377" s="81">
        <v>38441</v>
      </c>
      <c r="G1377" s="103">
        <v>2.86E-2</v>
      </c>
      <c r="H1377" s="103">
        <v>3.1E-2</v>
      </c>
      <c r="I1377" s="103"/>
      <c r="J1377" s="103"/>
      <c r="K1377" s="104"/>
      <c r="L1377" s="104"/>
      <c r="M1377" s="104"/>
      <c r="N1377" s="103">
        <v>5.7500000000000002E-2</v>
      </c>
    </row>
    <row r="1378" spans="4:14" ht="15.75" customHeight="1" x14ac:dyDescent="0.25">
      <c r="D1378" s="33"/>
      <c r="E1378" s="33"/>
      <c r="F1378" s="81">
        <v>38442</v>
      </c>
      <c r="G1378" s="103">
        <v>2.87E-2</v>
      </c>
      <c r="H1378" s="103">
        <v>3.1200000000000002E-2</v>
      </c>
      <c r="I1378" s="103"/>
      <c r="J1378" s="103"/>
      <c r="K1378" s="104"/>
      <c r="L1378" s="104"/>
      <c r="M1378" s="104"/>
      <c r="N1378" s="103">
        <v>5.7500000000000002E-2</v>
      </c>
    </row>
    <row r="1379" spans="4:14" ht="15.75" customHeight="1" x14ac:dyDescent="0.25">
      <c r="D1379" s="33"/>
      <c r="E1379" s="33"/>
      <c r="F1379" s="81">
        <v>38443</v>
      </c>
      <c r="G1379" s="103">
        <v>2.87E-2</v>
      </c>
      <c r="H1379" s="103">
        <v>3.1200000000000002E-2</v>
      </c>
      <c r="I1379" s="103"/>
      <c r="J1379" s="103"/>
      <c r="K1379" s="104"/>
      <c r="L1379" s="104"/>
      <c r="M1379" s="104"/>
      <c r="N1379" s="103">
        <v>5.7500000000000002E-2</v>
      </c>
    </row>
    <row r="1380" spans="4:14" ht="15.75" customHeight="1" x14ac:dyDescent="0.25">
      <c r="D1380" s="33"/>
      <c r="E1380" s="33"/>
      <c r="F1380" s="81">
        <v>38446</v>
      </c>
      <c r="G1380" s="103">
        <v>2.8706299999999997E-2</v>
      </c>
      <c r="H1380" s="103">
        <v>3.1200000000000002E-2</v>
      </c>
      <c r="I1380" s="103"/>
      <c r="J1380" s="103"/>
      <c r="K1380" s="104"/>
      <c r="L1380" s="104"/>
      <c r="M1380" s="104"/>
      <c r="N1380" s="103">
        <v>5.7500000000000002E-2</v>
      </c>
    </row>
    <row r="1381" spans="4:14" ht="15.75" customHeight="1" x14ac:dyDescent="0.25">
      <c r="D1381" s="33"/>
      <c r="E1381" s="33"/>
      <c r="F1381" s="81">
        <v>38447</v>
      </c>
      <c r="G1381" s="103">
        <v>2.8900000000000002E-2</v>
      </c>
      <c r="H1381" s="103">
        <v>3.1224999999999999E-2</v>
      </c>
      <c r="I1381" s="103"/>
      <c r="J1381" s="103"/>
      <c r="K1381" s="104"/>
      <c r="L1381" s="104"/>
      <c r="M1381" s="104"/>
      <c r="N1381" s="103">
        <v>5.7500000000000002E-2</v>
      </c>
    </row>
    <row r="1382" spans="4:14" ht="15.75" customHeight="1" x14ac:dyDescent="0.25">
      <c r="D1382" s="33"/>
      <c r="E1382" s="33"/>
      <c r="F1382" s="81">
        <v>38448</v>
      </c>
      <c r="G1382" s="103">
        <v>2.8912499999999997E-2</v>
      </c>
      <c r="H1382" s="103">
        <v>3.1231300000000004E-2</v>
      </c>
      <c r="I1382" s="103"/>
      <c r="J1382" s="103"/>
      <c r="K1382" s="104"/>
      <c r="L1382" s="104"/>
      <c r="M1382" s="104"/>
      <c r="N1382" s="103">
        <v>5.7500000000000002E-2</v>
      </c>
    </row>
    <row r="1383" spans="4:14" ht="15.75" customHeight="1" x14ac:dyDescent="0.25">
      <c r="D1383" s="33"/>
      <c r="E1383" s="33"/>
      <c r="F1383" s="81">
        <v>38449</v>
      </c>
      <c r="G1383" s="103">
        <v>2.9100000000000001E-2</v>
      </c>
      <c r="H1383" s="103">
        <v>3.1300000000000001E-2</v>
      </c>
      <c r="I1383" s="103"/>
      <c r="J1383" s="103"/>
      <c r="K1383" s="104"/>
      <c r="L1383" s="104"/>
      <c r="M1383" s="104"/>
      <c r="N1383" s="103">
        <v>5.7500000000000002E-2</v>
      </c>
    </row>
    <row r="1384" spans="4:14" ht="15.75" customHeight="1" x14ac:dyDescent="0.25">
      <c r="D1384" s="33"/>
      <c r="E1384" s="33"/>
      <c r="F1384" s="81">
        <v>38450</v>
      </c>
      <c r="G1384" s="103">
        <v>2.92E-2</v>
      </c>
      <c r="H1384" s="103">
        <v>3.1300000000000001E-2</v>
      </c>
      <c r="I1384" s="103"/>
      <c r="J1384" s="103"/>
      <c r="K1384" s="104"/>
      <c r="L1384" s="104"/>
      <c r="M1384" s="104"/>
      <c r="N1384" s="103">
        <v>5.7500000000000002E-2</v>
      </c>
    </row>
    <row r="1385" spans="4:14" ht="15.75" customHeight="1" x14ac:dyDescent="0.25">
      <c r="D1385" s="33"/>
      <c r="E1385" s="33"/>
      <c r="F1385" s="81">
        <v>38453</v>
      </c>
      <c r="G1385" s="103">
        <v>2.9300000000000003E-2</v>
      </c>
      <c r="H1385" s="103">
        <v>3.1400000000000004E-2</v>
      </c>
      <c r="I1385" s="103"/>
      <c r="J1385" s="103"/>
      <c r="K1385" s="104"/>
      <c r="L1385" s="104"/>
      <c r="M1385" s="104"/>
      <c r="N1385" s="103">
        <v>5.7500000000000002E-2</v>
      </c>
    </row>
    <row r="1386" spans="4:14" ht="15.75" customHeight="1" x14ac:dyDescent="0.25">
      <c r="D1386" s="33"/>
      <c r="E1386" s="33"/>
      <c r="F1386" s="81">
        <v>38454</v>
      </c>
      <c r="G1386" s="103">
        <v>2.9500000000000002E-2</v>
      </c>
      <c r="H1386" s="103">
        <v>3.1400000000000004E-2</v>
      </c>
      <c r="I1386" s="103"/>
      <c r="J1386" s="103"/>
      <c r="K1386" s="104"/>
      <c r="L1386" s="104"/>
      <c r="M1386" s="104"/>
      <c r="N1386" s="103">
        <v>5.7500000000000002E-2</v>
      </c>
    </row>
    <row r="1387" spans="4:14" ht="15.75" customHeight="1" x14ac:dyDescent="0.25">
      <c r="D1387" s="33"/>
      <c r="E1387" s="33"/>
      <c r="F1387" s="81">
        <v>38455</v>
      </c>
      <c r="G1387" s="103">
        <v>2.9537499999999998E-2</v>
      </c>
      <c r="H1387" s="103">
        <v>3.1406299999999998E-2</v>
      </c>
      <c r="I1387" s="103"/>
      <c r="J1387" s="103"/>
      <c r="K1387" s="104"/>
      <c r="L1387" s="104"/>
      <c r="M1387" s="104"/>
      <c r="N1387" s="103">
        <v>5.7500000000000002E-2</v>
      </c>
    </row>
    <row r="1388" spans="4:14" ht="15.75" customHeight="1" x14ac:dyDescent="0.25">
      <c r="D1388" s="33"/>
      <c r="E1388" s="33"/>
      <c r="F1388" s="81">
        <v>38456</v>
      </c>
      <c r="G1388" s="103">
        <v>2.9700000000000001E-2</v>
      </c>
      <c r="H1388" s="103">
        <v>3.15E-2</v>
      </c>
      <c r="I1388" s="103"/>
      <c r="J1388" s="103"/>
      <c r="K1388" s="104"/>
      <c r="L1388" s="104"/>
      <c r="M1388" s="104"/>
      <c r="N1388" s="103">
        <v>5.7500000000000002E-2</v>
      </c>
    </row>
    <row r="1389" spans="4:14" ht="15.75" customHeight="1" x14ac:dyDescent="0.25">
      <c r="D1389" s="33"/>
      <c r="E1389" s="33"/>
      <c r="F1389" s="81">
        <v>38457</v>
      </c>
      <c r="G1389" s="103">
        <v>2.98E-2</v>
      </c>
      <c r="H1389" s="103">
        <v>3.15E-2</v>
      </c>
      <c r="I1389" s="103"/>
      <c r="J1389" s="103"/>
      <c r="K1389" s="104"/>
      <c r="L1389" s="104"/>
      <c r="M1389" s="104"/>
      <c r="N1389" s="103">
        <v>5.7500000000000002E-2</v>
      </c>
    </row>
    <row r="1390" spans="4:14" ht="15.75" customHeight="1" x14ac:dyDescent="0.25">
      <c r="D1390" s="33"/>
      <c r="E1390" s="33"/>
      <c r="F1390" s="81">
        <v>38460</v>
      </c>
      <c r="G1390" s="103">
        <v>2.9900000000000003E-2</v>
      </c>
      <c r="H1390" s="103">
        <v>3.1447500000000003E-2</v>
      </c>
      <c r="I1390" s="103"/>
      <c r="J1390" s="103"/>
      <c r="K1390" s="104"/>
      <c r="L1390" s="104"/>
      <c r="M1390" s="104"/>
      <c r="N1390" s="103">
        <v>5.7500000000000002E-2</v>
      </c>
    </row>
    <row r="1391" spans="4:14" ht="15.75" customHeight="1" x14ac:dyDescent="0.25">
      <c r="D1391" s="33"/>
      <c r="E1391" s="33"/>
      <c r="F1391" s="81">
        <v>38461</v>
      </c>
      <c r="G1391" s="103">
        <v>0.03</v>
      </c>
      <c r="H1391" s="103">
        <v>3.15E-2</v>
      </c>
      <c r="I1391" s="103"/>
      <c r="J1391" s="103"/>
      <c r="K1391" s="104"/>
      <c r="L1391" s="104"/>
      <c r="M1391" s="104"/>
      <c r="N1391" s="103">
        <v>5.7500000000000002E-2</v>
      </c>
    </row>
    <row r="1392" spans="4:14" ht="15.75" customHeight="1" x14ac:dyDescent="0.25">
      <c r="D1392" s="33"/>
      <c r="E1392" s="33"/>
      <c r="F1392" s="81">
        <v>38462</v>
      </c>
      <c r="G1392" s="103">
        <v>3.00063E-2</v>
      </c>
      <c r="H1392" s="103">
        <v>3.15E-2</v>
      </c>
      <c r="I1392" s="103"/>
      <c r="J1392" s="103"/>
      <c r="K1392" s="104"/>
      <c r="L1392" s="104"/>
      <c r="M1392" s="104"/>
      <c r="N1392" s="103">
        <v>5.7500000000000002E-2</v>
      </c>
    </row>
    <row r="1393" spans="4:14" ht="15.75" customHeight="1" x14ac:dyDescent="0.25">
      <c r="D1393" s="33"/>
      <c r="E1393" s="33"/>
      <c r="F1393" s="81">
        <v>38463</v>
      </c>
      <c r="G1393" s="103">
        <v>3.0200000000000001E-2</v>
      </c>
      <c r="H1393" s="103">
        <v>3.1606299999999997E-2</v>
      </c>
      <c r="I1393" s="103"/>
      <c r="J1393" s="103"/>
      <c r="K1393" s="104"/>
      <c r="L1393" s="104"/>
      <c r="M1393" s="104"/>
      <c r="N1393" s="103">
        <v>5.7500000000000002E-2</v>
      </c>
    </row>
    <row r="1394" spans="4:14" ht="15.75" customHeight="1" x14ac:dyDescent="0.25">
      <c r="D1394" s="33"/>
      <c r="E1394" s="33"/>
      <c r="F1394" s="81">
        <v>38464</v>
      </c>
      <c r="G1394" s="103">
        <v>3.0299999999999997E-2</v>
      </c>
      <c r="H1394" s="103">
        <v>3.1699999999999999E-2</v>
      </c>
      <c r="I1394" s="103"/>
      <c r="J1394" s="103"/>
      <c r="K1394" s="104"/>
      <c r="L1394" s="104"/>
      <c r="M1394" s="104"/>
      <c r="N1394" s="103">
        <v>5.7500000000000002E-2</v>
      </c>
    </row>
    <row r="1395" spans="4:14" ht="15.75" customHeight="1" x14ac:dyDescent="0.25">
      <c r="D1395" s="33"/>
      <c r="E1395" s="33"/>
      <c r="F1395" s="81">
        <v>38467</v>
      </c>
      <c r="G1395" s="103">
        <v>3.04E-2</v>
      </c>
      <c r="H1395" s="103">
        <v>3.1800000000000002E-2</v>
      </c>
      <c r="I1395" s="103"/>
      <c r="J1395" s="103"/>
      <c r="K1395" s="104"/>
      <c r="L1395" s="104"/>
      <c r="M1395" s="104"/>
      <c r="N1395" s="103">
        <v>5.7500000000000002E-2</v>
      </c>
    </row>
    <row r="1396" spans="4:14" ht="15.75" customHeight="1" x14ac:dyDescent="0.25">
      <c r="D1396" s="33"/>
      <c r="E1396" s="33"/>
      <c r="F1396" s="81">
        <v>38468</v>
      </c>
      <c r="G1396" s="103">
        <v>3.0600000000000002E-2</v>
      </c>
      <c r="H1396" s="103">
        <v>3.1868800000000003E-2</v>
      </c>
      <c r="I1396" s="103"/>
      <c r="J1396" s="103"/>
      <c r="K1396" s="104"/>
      <c r="L1396" s="104"/>
      <c r="M1396" s="104"/>
      <c r="N1396" s="103">
        <v>5.7500000000000002E-2</v>
      </c>
    </row>
    <row r="1397" spans="4:14" ht="15.75" customHeight="1" x14ac:dyDescent="0.25">
      <c r="D1397" s="33"/>
      <c r="E1397" s="33"/>
      <c r="F1397" s="81">
        <v>38469</v>
      </c>
      <c r="G1397" s="103">
        <v>3.0643799999999999E-2</v>
      </c>
      <c r="H1397" s="103">
        <v>3.1899999999999998E-2</v>
      </c>
      <c r="I1397" s="103"/>
      <c r="J1397" s="103"/>
      <c r="K1397" s="104"/>
      <c r="L1397" s="104"/>
      <c r="M1397" s="104"/>
      <c r="N1397" s="103">
        <v>5.7500000000000002E-2</v>
      </c>
    </row>
    <row r="1398" spans="4:14" ht="15.75" customHeight="1" x14ac:dyDescent="0.25">
      <c r="D1398" s="33"/>
      <c r="E1398" s="33"/>
      <c r="F1398" s="81">
        <v>38470</v>
      </c>
      <c r="G1398" s="103">
        <v>3.08125E-2</v>
      </c>
      <c r="H1398" s="103">
        <v>3.2099999999999997E-2</v>
      </c>
      <c r="I1398" s="103"/>
      <c r="J1398" s="103"/>
      <c r="K1398" s="104"/>
      <c r="L1398" s="104"/>
      <c r="M1398" s="104"/>
      <c r="N1398" s="103">
        <v>5.7500000000000002E-2</v>
      </c>
    </row>
    <row r="1399" spans="4:14" ht="15.75" customHeight="1" x14ac:dyDescent="0.25">
      <c r="D1399" s="33"/>
      <c r="E1399" s="33"/>
      <c r="F1399" s="81">
        <v>38471</v>
      </c>
      <c r="G1399" s="103">
        <v>3.0887500000000002E-2</v>
      </c>
      <c r="H1399" s="103">
        <v>3.2099999999999997E-2</v>
      </c>
      <c r="I1399" s="103"/>
      <c r="J1399" s="103"/>
      <c r="K1399" s="104"/>
      <c r="L1399" s="104"/>
      <c r="M1399" s="104"/>
      <c r="N1399" s="103">
        <v>5.7500000000000002E-2</v>
      </c>
    </row>
    <row r="1400" spans="4:14" ht="15.75" customHeight="1" x14ac:dyDescent="0.25">
      <c r="D1400" s="33"/>
      <c r="E1400" s="33"/>
      <c r="F1400" s="81">
        <v>38474</v>
      </c>
      <c r="G1400" s="103" t="s">
        <v>26</v>
      </c>
      <c r="H1400" s="103" t="s">
        <v>26</v>
      </c>
      <c r="I1400" s="103"/>
      <c r="J1400" s="103"/>
      <c r="K1400" s="104"/>
      <c r="L1400" s="104"/>
      <c r="M1400" s="104"/>
      <c r="N1400" s="103">
        <v>5.7500000000000002E-2</v>
      </c>
    </row>
    <row r="1401" spans="4:14" ht="15.75" customHeight="1" x14ac:dyDescent="0.25">
      <c r="D1401" s="33"/>
      <c r="E1401" s="33"/>
      <c r="F1401" s="81">
        <v>38475</v>
      </c>
      <c r="G1401" s="103">
        <v>3.0899999999999997E-2</v>
      </c>
      <c r="H1401" s="103">
        <v>3.2193800000000002E-2</v>
      </c>
      <c r="I1401" s="103"/>
      <c r="J1401" s="103"/>
      <c r="K1401" s="104"/>
      <c r="L1401" s="104"/>
      <c r="M1401" s="104"/>
      <c r="N1401" s="103">
        <v>0.06</v>
      </c>
    </row>
    <row r="1402" spans="4:14" ht="15.75" customHeight="1" x14ac:dyDescent="0.25">
      <c r="D1402" s="33"/>
      <c r="E1402" s="33"/>
      <c r="F1402" s="81">
        <v>38476</v>
      </c>
      <c r="G1402" s="103">
        <v>3.0899999999999997E-2</v>
      </c>
      <c r="H1402" s="103">
        <v>3.2199999999999999E-2</v>
      </c>
      <c r="I1402" s="103"/>
      <c r="J1402" s="103"/>
      <c r="K1402" s="104"/>
      <c r="L1402" s="104"/>
      <c r="M1402" s="104"/>
      <c r="N1402" s="103">
        <v>0.06</v>
      </c>
    </row>
    <row r="1403" spans="4:14" ht="15.75" customHeight="1" x14ac:dyDescent="0.25">
      <c r="D1403" s="33"/>
      <c r="E1403" s="33"/>
      <c r="F1403" s="81">
        <v>38477</v>
      </c>
      <c r="G1403" s="103">
        <v>3.0899999999999997E-2</v>
      </c>
      <c r="H1403" s="103">
        <v>3.2285000000000001E-2</v>
      </c>
      <c r="I1403" s="103"/>
      <c r="J1403" s="103"/>
      <c r="K1403" s="104"/>
      <c r="L1403" s="104"/>
      <c r="M1403" s="104"/>
      <c r="N1403" s="103">
        <v>0.06</v>
      </c>
    </row>
    <row r="1404" spans="4:14" ht="15.75" customHeight="1" x14ac:dyDescent="0.25">
      <c r="D1404" s="33"/>
      <c r="E1404" s="33"/>
      <c r="F1404" s="81">
        <v>38478</v>
      </c>
      <c r="G1404" s="103">
        <v>3.0899999999999997E-2</v>
      </c>
      <c r="H1404" s="103">
        <v>3.2300000000000002E-2</v>
      </c>
      <c r="I1404" s="103"/>
      <c r="J1404" s="103"/>
      <c r="K1404" s="104"/>
      <c r="L1404" s="104"/>
      <c r="M1404" s="104"/>
      <c r="N1404" s="103">
        <v>0.06</v>
      </c>
    </row>
    <row r="1405" spans="4:14" ht="15.75" customHeight="1" x14ac:dyDescent="0.25">
      <c r="D1405" s="33"/>
      <c r="E1405" s="33"/>
      <c r="F1405" s="81">
        <v>38481</v>
      </c>
      <c r="G1405" s="103">
        <v>3.0899999999999997E-2</v>
      </c>
      <c r="H1405" s="103">
        <v>3.2500000000000001E-2</v>
      </c>
      <c r="I1405" s="103"/>
      <c r="J1405" s="103"/>
      <c r="K1405" s="104"/>
      <c r="L1405" s="104"/>
      <c r="M1405" s="104"/>
      <c r="N1405" s="103">
        <v>0.06</v>
      </c>
    </row>
    <row r="1406" spans="4:14" ht="15.75" customHeight="1" x14ac:dyDescent="0.25">
      <c r="D1406" s="33"/>
      <c r="E1406" s="33"/>
      <c r="F1406" s="81">
        <v>38482</v>
      </c>
      <c r="G1406" s="103">
        <v>3.0899999999999997E-2</v>
      </c>
      <c r="H1406" s="103">
        <v>3.2500000000000001E-2</v>
      </c>
      <c r="I1406" s="103"/>
      <c r="J1406" s="103"/>
      <c r="K1406" s="104"/>
      <c r="L1406" s="104"/>
      <c r="M1406" s="104"/>
      <c r="N1406" s="103">
        <v>0.06</v>
      </c>
    </row>
    <row r="1407" spans="4:14" ht="15.75" customHeight="1" x14ac:dyDescent="0.25">
      <c r="D1407" s="33"/>
      <c r="E1407" s="33"/>
      <c r="F1407" s="81">
        <v>38483</v>
      </c>
      <c r="G1407" s="103">
        <v>3.0899999999999997E-2</v>
      </c>
      <c r="H1407" s="103">
        <v>3.2599999999999997E-2</v>
      </c>
      <c r="I1407" s="103"/>
      <c r="J1407" s="103"/>
      <c r="K1407" s="104"/>
      <c r="L1407" s="104"/>
      <c r="M1407" s="104"/>
      <c r="N1407" s="103">
        <v>0.06</v>
      </c>
    </row>
    <row r="1408" spans="4:14" ht="15.75" customHeight="1" x14ac:dyDescent="0.25">
      <c r="D1408" s="33"/>
      <c r="E1408" s="33"/>
      <c r="F1408" s="81">
        <v>38484</v>
      </c>
      <c r="G1408" s="103">
        <v>3.0899999999999997E-2</v>
      </c>
      <c r="H1408" s="103">
        <v>3.2681300000000003E-2</v>
      </c>
      <c r="I1408" s="103"/>
      <c r="J1408" s="103"/>
      <c r="K1408" s="104"/>
      <c r="L1408" s="104"/>
      <c r="M1408" s="104"/>
      <c r="N1408" s="103">
        <v>0.06</v>
      </c>
    </row>
    <row r="1409" spans="4:14" ht="15.75" customHeight="1" x14ac:dyDescent="0.25">
      <c r="D1409" s="33"/>
      <c r="E1409" s="33"/>
      <c r="F1409" s="81">
        <v>38485</v>
      </c>
      <c r="G1409" s="103">
        <v>3.0899999999999997E-2</v>
      </c>
      <c r="H1409" s="103">
        <v>3.27E-2</v>
      </c>
      <c r="I1409" s="103"/>
      <c r="J1409" s="103"/>
      <c r="K1409" s="104"/>
      <c r="L1409" s="104"/>
      <c r="M1409" s="104"/>
      <c r="N1409" s="103">
        <v>0.06</v>
      </c>
    </row>
    <row r="1410" spans="4:14" ht="15.75" customHeight="1" x14ac:dyDescent="0.25">
      <c r="D1410" s="33"/>
      <c r="E1410" s="33"/>
      <c r="F1410" s="81">
        <v>38488</v>
      </c>
      <c r="G1410" s="103">
        <v>3.0899999999999997E-2</v>
      </c>
      <c r="H1410" s="103">
        <v>3.27E-2</v>
      </c>
      <c r="I1410" s="103"/>
      <c r="J1410" s="103"/>
      <c r="K1410" s="104"/>
      <c r="L1410" s="104"/>
      <c r="M1410" s="104"/>
      <c r="N1410" s="103">
        <v>0.06</v>
      </c>
    </row>
    <row r="1411" spans="4:14" ht="15.75" customHeight="1" x14ac:dyDescent="0.25">
      <c r="D1411" s="33"/>
      <c r="E1411" s="33"/>
      <c r="F1411" s="81">
        <v>38489</v>
      </c>
      <c r="G1411" s="103">
        <v>3.0899999999999997E-2</v>
      </c>
      <c r="H1411" s="103">
        <v>3.27E-2</v>
      </c>
      <c r="I1411" s="103"/>
      <c r="J1411" s="103"/>
      <c r="K1411" s="104"/>
      <c r="L1411" s="104"/>
      <c r="M1411" s="104"/>
      <c r="N1411" s="103">
        <v>0.06</v>
      </c>
    </row>
    <row r="1412" spans="4:14" ht="15.75" customHeight="1" x14ac:dyDescent="0.25">
      <c r="D1412" s="33"/>
      <c r="E1412" s="33"/>
      <c r="F1412" s="81">
        <v>38490</v>
      </c>
      <c r="G1412" s="103">
        <v>3.0899999999999997E-2</v>
      </c>
      <c r="H1412" s="103">
        <v>3.2799999999999996E-2</v>
      </c>
      <c r="I1412" s="103"/>
      <c r="J1412" s="103"/>
      <c r="K1412" s="104"/>
      <c r="L1412" s="104"/>
      <c r="M1412" s="104"/>
      <c r="N1412" s="103">
        <v>0.06</v>
      </c>
    </row>
    <row r="1413" spans="4:14" ht="15.75" customHeight="1" x14ac:dyDescent="0.25">
      <c r="D1413" s="33"/>
      <c r="E1413" s="33"/>
      <c r="F1413" s="81">
        <v>38491</v>
      </c>
      <c r="G1413" s="103">
        <v>3.0899999999999997E-2</v>
      </c>
      <c r="H1413" s="103">
        <v>3.2843799999999999E-2</v>
      </c>
      <c r="I1413" s="103"/>
      <c r="J1413" s="103"/>
      <c r="K1413" s="104"/>
      <c r="L1413" s="104"/>
      <c r="M1413" s="104"/>
      <c r="N1413" s="103">
        <v>0.06</v>
      </c>
    </row>
    <row r="1414" spans="4:14" ht="15.75" customHeight="1" x14ac:dyDescent="0.25">
      <c r="D1414" s="33"/>
      <c r="E1414" s="33"/>
      <c r="F1414" s="81">
        <v>38492</v>
      </c>
      <c r="G1414" s="103">
        <v>3.0899999999999997E-2</v>
      </c>
      <c r="H1414" s="103">
        <v>3.2899999999999999E-2</v>
      </c>
      <c r="I1414" s="103"/>
      <c r="J1414" s="103"/>
      <c r="K1414" s="104"/>
      <c r="L1414" s="104"/>
      <c r="M1414" s="104"/>
      <c r="N1414" s="103">
        <v>0.06</v>
      </c>
    </row>
    <row r="1415" spans="4:14" ht="15.75" customHeight="1" x14ac:dyDescent="0.25">
      <c r="D1415" s="33"/>
      <c r="E1415" s="33"/>
      <c r="F1415" s="81">
        <v>38495</v>
      </c>
      <c r="G1415" s="103">
        <v>3.0899999999999997E-2</v>
      </c>
      <c r="H1415" s="103">
        <v>3.2937500000000001E-2</v>
      </c>
      <c r="I1415" s="103"/>
      <c r="J1415" s="103"/>
      <c r="K1415" s="104"/>
      <c r="L1415" s="104"/>
      <c r="M1415" s="104"/>
      <c r="N1415" s="103">
        <v>0.06</v>
      </c>
    </row>
    <row r="1416" spans="4:14" ht="15.75" customHeight="1" x14ac:dyDescent="0.25">
      <c r="D1416" s="33"/>
      <c r="E1416" s="33"/>
      <c r="F1416" s="81">
        <v>38496</v>
      </c>
      <c r="G1416" s="103">
        <v>3.0899999999999997E-2</v>
      </c>
      <c r="H1416" s="103">
        <v>3.2987500000000003E-2</v>
      </c>
      <c r="I1416" s="103"/>
      <c r="J1416" s="103"/>
      <c r="K1416" s="104"/>
      <c r="L1416" s="104"/>
      <c r="M1416" s="104"/>
      <c r="N1416" s="103">
        <v>0.06</v>
      </c>
    </row>
    <row r="1417" spans="4:14" ht="15.75" customHeight="1" x14ac:dyDescent="0.25">
      <c r="D1417" s="33"/>
      <c r="E1417" s="33"/>
      <c r="F1417" s="81">
        <v>38497</v>
      </c>
      <c r="G1417" s="103">
        <v>3.0906300000000001E-2</v>
      </c>
      <c r="H1417" s="103">
        <v>3.3099999999999997E-2</v>
      </c>
      <c r="I1417" s="103"/>
      <c r="J1417" s="103"/>
      <c r="K1417" s="104"/>
      <c r="L1417" s="104"/>
      <c r="M1417" s="104"/>
      <c r="N1417" s="103">
        <v>0.06</v>
      </c>
    </row>
    <row r="1418" spans="4:14" ht="15.75" customHeight="1" x14ac:dyDescent="0.25">
      <c r="D1418" s="33"/>
      <c r="E1418" s="33"/>
      <c r="F1418" s="81">
        <v>38498</v>
      </c>
      <c r="G1418" s="103">
        <v>3.1006300000000001E-2</v>
      </c>
      <c r="H1418" s="103">
        <v>3.32E-2</v>
      </c>
      <c r="I1418" s="103"/>
      <c r="J1418" s="103"/>
      <c r="K1418" s="104"/>
      <c r="L1418" s="104"/>
      <c r="M1418" s="104"/>
      <c r="N1418" s="103">
        <v>0.06</v>
      </c>
    </row>
    <row r="1419" spans="4:14" ht="15.75" customHeight="1" x14ac:dyDescent="0.25">
      <c r="D1419" s="33"/>
      <c r="E1419" s="33"/>
      <c r="F1419" s="81">
        <v>38499</v>
      </c>
      <c r="G1419" s="103">
        <v>3.1112500000000001E-2</v>
      </c>
      <c r="H1419" s="103">
        <v>3.3300000000000003E-2</v>
      </c>
      <c r="I1419" s="103"/>
      <c r="J1419" s="103"/>
      <c r="K1419" s="104"/>
      <c r="L1419" s="104"/>
      <c r="M1419" s="104"/>
      <c r="N1419" s="103">
        <v>0.06</v>
      </c>
    </row>
    <row r="1420" spans="4:14" ht="15.75" customHeight="1" x14ac:dyDescent="0.25">
      <c r="D1420" s="33"/>
      <c r="E1420" s="33"/>
      <c r="F1420" s="81">
        <v>38502</v>
      </c>
      <c r="G1420" s="103" t="s">
        <v>26</v>
      </c>
      <c r="H1420" s="103" t="s">
        <v>26</v>
      </c>
      <c r="I1420" s="103"/>
      <c r="J1420" s="103"/>
      <c r="K1420" s="104"/>
      <c r="L1420" s="104"/>
      <c r="M1420" s="104"/>
      <c r="N1420" s="103" t="s">
        <v>26</v>
      </c>
    </row>
    <row r="1421" spans="4:14" ht="15.75" customHeight="1" x14ac:dyDescent="0.25">
      <c r="D1421" s="33"/>
      <c r="E1421" s="33"/>
      <c r="F1421" s="81">
        <v>38503</v>
      </c>
      <c r="G1421" s="103">
        <v>3.1300000000000001E-2</v>
      </c>
      <c r="H1421" s="103">
        <v>3.3375000000000002E-2</v>
      </c>
      <c r="I1421" s="103"/>
      <c r="J1421" s="103"/>
      <c r="K1421" s="104"/>
      <c r="L1421" s="104"/>
      <c r="M1421" s="104"/>
      <c r="N1421" s="103">
        <v>0.06</v>
      </c>
    </row>
    <row r="1422" spans="4:14" ht="15.75" customHeight="1" x14ac:dyDescent="0.25">
      <c r="D1422" s="33"/>
      <c r="E1422" s="33"/>
      <c r="F1422" s="81">
        <v>38504</v>
      </c>
      <c r="G1422" s="103">
        <v>3.1400000000000004E-2</v>
      </c>
      <c r="H1422" s="103">
        <v>3.3500000000000002E-2</v>
      </c>
      <c r="I1422" s="103"/>
      <c r="J1422" s="103"/>
      <c r="K1422" s="104"/>
      <c r="L1422" s="104"/>
      <c r="M1422" s="104"/>
      <c r="N1422" s="103">
        <v>0.06</v>
      </c>
    </row>
    <row r="1423" spans="4:14" ht="15.75" customHeight="1" x14ac:dyDescent="0.25">
      <c r="D1423" s="33"/>
      <c r="E1423" s="33"/>
      <c r="F1423" s="81">
        <v>38505</v>
      </c>
      <c r="G1423" s="103">
        <v>3.15E-2</v>
      </c>
      <c r="H1423" s="103">
        <v>3.3500000000000002E-2</v>
      </c>
      <c r="I1423" s="103"/>
      <c r="J1423" s="103"/>
      <c r="K1423" s="104"/>
      <c r="L1423" s="104"/>
      <c r="M1423" s="104"/>
      <c r="N1423" s="103">
        <v>0.06</v>
      </c>
    </row>
    <row r="1424" spans="4:14" ht="15.75" customHeight="1" x14ac:dyDescent="0.25">
      <c r="D1424" s="33"/>
      <c r="E1424" s="33"/>
      <c r="F1424" s="81">
        <v>38506</v>
      </c>
      <c r="G1424" s="103">
        <v>3.1600000000000003E-2</v>
      </c>
      <c r="H1424" s="103">
        <v>3.3599999999999998E-2</v>
      </c>
      <c r="I1424" s="103"/>
      <c r="J1424" s="103"/>
      <c r="K1424" s="104"/>
      <c r="L1424" s="104"/>
      <c r="M1424" s="104"/>
      <c r="N1424" s="103">
        <v>0.06</v>
      </c>
    </row>
    <row r="1425" spans="4:14" ht="15.75" customHeight="1" x14ac:dyDescent="0.25">
      <c r="D1425" s="33"/>
      <c r="E1425" s="33"/>
      <c r="F1425" s="81">
        <v>38509</v>
      </c>
      <c r="G1425" s="103">
        <v>3.1699999999999999E-2</v>
      </c>
      <c r="H1425" s="103">
        <v>3.3700000000000001E-2</v>
      </c>
      <c r="I1425" s="103"/>
      <c r="J1425" s="103"/>
      <c r="K1425" s="104"/>
      <c r="L1425" s="104"/>
      <c r="M1425" s="104"/>
      <c r="N1425" s="103">
        <v>0.06</v>
      </c>
    </row>
    <row r="1426" spans="4:14" ht="15.75" customHeight="1" x14ac:dyDescent="0.25">
      <c r="D1426" s="33"/>
      <c r="E1426" s="33"/>
      <c r="F1426" s="81">
        <v>38510</v>
      </c>
      <c r="G1426" s="103">
        <v>3.1837499999999998E-2</v>
      </c>
      <c r="H1426" s="103">
        <v>3.3700000000000001E-2</v>
      </c>
      <c r="I1426" s="103"/>
      <c r="J1426" s="103"/>
      <c r="K1426" s="104"/>
      <c r="L1426" s="104"/>
      <c r="M1426" s="104"/>
      <c r="N1426" s="103">
        <v>0.06</v>
      </c>
    </row>
    <row r="1427" spans="4:14" ht="15.75" customHeight="1" x14ac:dyDescent="0.25">
      <c r="D1427" s="33"/>
      <c r="E1427" s="33"/>
      <c r="F1427" s="81">
        <v>38511</v>
      </c>
      <c r="G1427" s="103">
        <v>3.1899999999999998E-2</v>
      </c>
      <c r="H1427" s="103">
        <v>3.3793799999999999E-2</v>
      </c>
      <c r="I1427" s="103"/>
      <c r="J1427" s="103"/>
      <c r="K1427" s="104"/>
      <c r="L1427" s="104"/>
      <c r="M1427" s="104"/>
      <c r="N1427" s="103">
        <v>0.06</v>
      </c>
    </row>
    <row r="1428" spans="4:14" ht="15.75" customHeight="1" x14ac:dyDescent="0.25">
      <c r="D1428" s="33"/>
      <c r="E1428" s="33"/>
      <c r="F1428" s="81">
        <v>38512</v>
      </c>
      <c r="G1428" s="103">
        <v>3.2099999999999997E-2</v>
      </c>
      <c r="H1428" s="103">
        <v>3.39E-2</v>
      </c>
      <c r="I1428" s="103"/>
      <c r="J1428" s="103"/>
      <c r="K1428" s="104"/>
      <c r="L1428" s="104"/>
      <c r="M1428" s="104"/>
      <c r="N1428" s="103">
        <v>0.06</v>
      </c>
    </row>
    <row r="1429" spans="4:14" ht="15.75" customHeight="1" x14ac:dyDescent="0.25">
      <c r="D1429" s="33"/>
      <c r="E1429" s="33"/>
      <c r="F1429" s="81">
        <v>38513</v>
      </c>
      <c r="G1429" s="103">
        <v>3.2162500000000004E-2</v>
      </c>
      <c r="H1429" s="103">
        <v>3.4000000000000002E-2</v>
      </c>
      <c r="I1429" s="103"/>
      <c r="J1429" s="103"/>
      <c r="K1429" s="104"/>
      <c r="L1429" s="104"/>
      <c r="M1429" s="104"/>
      <c r="N1429" s="103">
        <v>0.06</v>
      </c>
    </row>
    <row r="1430" spans="4:14" ht="15.75" customHeight="1" x14ac:dyDescent="0.25">
      <c r="D1430" s="33"/>
      <c r="E1430" s="33"/>
      <c r="F1430" s="81">
        <v>38516</v>
      </c>
      <c r="G1430" s="103">
        <v>3.2199999999999999E-2</v>
      </c>
      <c r="H1430" s="103">
        <v>3.4099999999999998E-2</v>
      </c>
      <c r="I1430" s="103"/>
      <c r="J1430" s="103"/>
      <c r="K1430" s="104"/>
      <c r="L1430" s="104"/>
      <c r="M1430" s="104"/>
      <c r="N1430" s="103">
        <v>0.06</v>
      </c>
    </row>
    <row r="1431" spans="4:14" ht="15.75" customHeight="1" x14ac:dyDescent="0.25">
      <c r="D1431" s="33"/>
      <c r="E1431" s="33"/>
      <c r="F1431" s="81">
        <v>38517</v>
      </c>
      <c r="G1431" s="103">
        <v>3.2362500000000002E-2</v>
      </c>
      <c r="H1431" s="103">
        <v>3.4137500000000001E-2</v>
      </c>
      <c r="I1431" s="103"/>
      <c r="J1431" s="103"/>
      <c r="K1431" s="104"/>
      <c r="L1431" s="104"/>
      <c r="M1431" s="104"/>
      <c r="N1431" s="103">
        <v>0.06</v>
      </c>
    </row>
    <row r="1432" spans="4:14" ht="15.75" customHeight="1" x14ac:dyDescent="0.25">
      <c r="D1432" s="33"/>
      <c r="E1432" s="33"/>
      <c r="F1432" s="81">
        <v>38518</v>
      </c>
      <c r="G1432" s="103">
        <v>3.2400000000000005E-2</v>
      </c>
      <c r="H1432" s="103">
        <v>3.4206300000000002E-2</v>
      </c>
      <c r="I1432" s="103"/>
      <c r="J1432" s="103"/>
      <c r="K1432" s="104"/>
      <c r="L1432" s="104"/>
      <c r="M1432" s="104"/>
      <c r="N1432" s="103">
        <v>0.06</v>
      </c>
    </row>
    <row r="1433" spans="4:14" ht="15.75" customHeight="1" x14ac:dyDescent="0.25">
      <c r="D1433" s="33"/>
      <c r="E1433" s="33"/>
      <c r="F1433" s="81">
        <v>38519</v>
      </c>
      <c r="G1433" s="103">
        <v>3.2599999999999997E-2</v>
      </c>
      <c r="H1433" s="103">
        <v>3.4300000000000004E-2</v>
      </c>
      <c r="I1433" s="103"/>
      <c r="J1433" s="103"/>
      <c r="K1433" s="104"/>
      <c r="L1433" s="104"/>
      <c r="M1433" s="104"/>
      <c r="N1433" s="103">
        <v>0.06</v>
      </c>
    </row>
    <row r="1434" spans="4:14" ht="15.75" customHeight="1" x14ac:dyDescent="0.25">
      <c r="D1434" s="33"/>
      <c r="E1434" s="33"/>
      <c r="F1434" s="81">
        <v>38520</v>
      </c>
      <c r="G1434" s="103">
        <v>3.27E-2</v>
      </c>
      <c r="H1434" s="103">
        <v>3.4393800000000002E-2</v>
      </c>
      <c r="I1434" s="103"/>
      <c r="J1434" s="103"/>
      <c r="K1434" s="104"/>
      <c r="L1434" s="104"/>
      <c r="M1434" s="104"/>
      <c r="N1434" s="103">
        <v>0.06</v>
      </c>
    </row>
    <row r="1435" spans="4:14" ht="15.75" customHeight="1" x14ac:dyDescent="0.25">
      <c r="D1435" s="33"/>
      <c r="E1435" s="33"/>
      <c r="F1435" s="81">
        <v>38523</v>
      </c>
      <c r="G1435" s="103">
        <v>3.2799999999999996E-2</v>
      </c>
      <c r="H1435" s="103">
        <v>3.4437500000000003E-2</v>
      </c>
      <c r="I1435" s="103"/>
      <c r="J1435" s="103"/>
      <c r="K1435" s="104"/>
      <c r="L1435" s="104"/>
      <c r="M1435" s="104"/>
      <c r="N1435" s="103">
        <v>0.06</v>
      </c>
    </row>
    <row r="1436" spans="4:14" ht="15.75" customHeight="1" x14ac:dyDescent="0.25">
      <c r="D1436" s="33"/>
      <c r="E1436" s="33"/>
      <c r="F1436" s="81">
        <v>38524</v>
      </c>
      <c r="G1436" s="103">
        <v>3.3000000000000002E-2</v>
      </c>
      <c r="H1436" s="103">
        <v>3.4518800000000002E-2</v>
      </c>
      <c r="I1436" s="103"/>
      <c r="J1436" s="103"/>
      <c r="K1436" s="104"/>
      <c r="L1436" s="104"/>
      <c r="M1436" s="104"/>
      <c r="N1436" s="103">
        <v>0.06</v>
      </c>
    </row>
    <row r="1437" spans="4:14" ht="15.75" customHeight="1" x14ac:dyDescent="0.25">
      <c r="D1437" s="33"/>
      <c r="E1437" s="33"/>
      <c r="F1437" s="81">
        <v>38525</v>
      </c>
      <c r="G1437" s="103">
        <v>3.3000000000000002E-2</v>
      </c>
      <c r="H1437" s="103">
        <v>3.4599999999999999E-2</v>
      </c>
      <c r="I1437" s="103"/>
      <c r="J1437" s="103"/>
      <c r="K1437" s="104"/>
      <c r="L1437" s="104"/>
      <c r="M1437" s="104"/>
      <c r="N1437" s="103">
        <v>0.06</v>
      </c>
    </row>
    <row r="1438" spans="4:14" ht="15.75" customHeight="1" x14ac:dyDescent="0.25">
      <c r="D1438" s="33"/>
      <c r="E1438" s="33"/>
      <c r="F1438" s="81">
        <v>38526</v>
      </c>
      <c r="G1438" s="103">
        <v>3.3143800000000001E-2</v>
      </c>
      <c r="H1438" s="103">
        <v>3.4700000000000002E-2</v>
      </c>
      <c r="I1438" s="103"/>
      <c r="J1438" s="103"/>
      <c r="K1438" s="104"/>
      <c r="L1438" s="104"/>
      <c r="M1438" s="104"/>
      <c r="N1438" s="103">
        <v>0.06</v>
      </c>
    </row>
    <row r="1439" spans="4:14" ht="15.75" customHeight="1" x14ac:dyDescent="0.25">
      <c r="D1439" s="33"/>
      <c r="E1439" s="33"/>
      <c r="F1439" s="81">
        <v>38527</v>
      </c>
      <c r="G1439" s="103">
        <v>3.32E-2</v>
      </c>
      <c r="H1439" s="103">
        <v>3.4781300000000001E-2</v>
      </c>
      <c r="I1439" s="103"/>
      <c r="J1439" s="103"/>
      <c r="K1439" s="104"/>
      <c r="L1439" s="104"/>
      <c r="M1439" s="104"/>
      <c r="N1439" s="103">
        <v>0.06</v>
      </c>
    </row>
    <row r="1440" spans="4:14" ht="15.75" customHeight="1" x14ac:dyDescent="0.25">
      <c r="D1440" s="33"/>
      <c r="E1440" s="33"/>
      <c r="F1440" s="81">
        <v>38530</v>
      </c>
      <c r="G1440" s="103">
        <v>3.3256299999999996E-2</v>
      </c>
      <c r="H1440" s="103">
        <v>3.4799999999999998E-2</v>
      </c>
      <c r="I1440" s="103"/>
      <c r="J1440" s="103"/>
      <c r="K1440" s="104"/>
      <c r="L1440" s="104"/>
      <c r="M1440" s="104"/>
      <c r="N1440" s="103">
        <v>0.06</v>
      </c>
    </row>
    <row r="1441" spans="4:14" ht="15.75" customHeight="1" x14ac:dyDescent="0.25">
      <c r="D1441" s="33"/>
      <c r="E1441" s="33"/>
      <c r="F1441" s="81">
        <v>38531</v>
      </c>
      <c r="G1441" s="103">
        <v>3.3300000000000003E-2</v>
      </c>
      <c r="H1441" s="103">
        <v>3.49E-2</v>
      </c>
      <c r="I1441" s="103"/>
      <c r="J1441" s="103"/>
      <c r="K1441" s="104"/>
      <c r="L1441" s="104"/>
      <c r="M1441" s="104"/>
      <c r="N1441" s="103">
        <v>0.06</v>
      </c>
    </row>
    <row r="1442" spans="4:14" ht="15.75" customHeight="1" x14ac:dyDescent="0.25">
      <c r="D1442" s="33"/>
      <c r="E1442" s="33"/>
      <c r="F1442" s="81">
        <v>38532</v>
      </c>
      <c r="G1442" s="103">
        <v>3.3399999999999999E-2</v>
      </c>
      <c r="H1442" s="103">
        <v>3.50438E-2</v>
      </c>
      <c r="I1442" s="103"/>
      <c r="J1442" s="103"/>
      <c r="K1442" s="104"/>
      <c r="L1442" s="104"/>
      <c r="M1442" s="104"/>
      <c r="N1442" s="103">
        <v>0.06</v>
      </c>
    </row>
    <row r="1443" spans="4:14" ht="15.75" customHeight="1" x14ac:dyDescent="0.25">
      <c r="D1443" s="33"/>
      <c r="E1443" s="33"/>
      <c r="F1443" s="81">
        <v>38533</v>
      </c>
      <c r="G1443" s="103">
        <v>3.3399999999999999E-2</v>
      </c>
      <c r="H1443" s="103">
        <v>3.5162499999999999E-2</v>
      </c>
      <c r="I1443" s="103"/>
      <c r="J1443" s="103"/>
      <c r="K1443" s="104"/>
      <c r="L1443" s="104"/>
      <c r="M1443" s="104"/>
      <c r="N1443" s="103">
        <v>6.25E-2</v>
      </c>
    </row>
    <row r="1444" spans="4:14" ht="15.75" customHeight="1" x14ac:dyDescent="0.25">
      <c r="D1444" s="33"/>
      <c r="E1444" s="33"/>
      <c r="F1444" s="81">
        <v>38534</v>
      </c>
      <c r="G1444" s="103">
        <v>3.3399999999999999E-2</v>
      </c>
      <c r="H1444" s="103">
        <v>3.5287499999999999E-2</v>
      </c>
      <c r="I1444" s="103"/>
      <c r="J1444" s="103"/>
      <c r="K1444" s="104"/>
      <c r="L1444" s="104"/>
      <c r="M1444" s="104"/>
      <c r="N1444" s="103">
        <v>6.25E-2</v>
      </c>
    </row>
    <row r="1445" spans="4:14" ht="15.75" customHeight="1" x14ac:dyDescent="0.25">
      <c r="D1445" s="33"/>
      <c r="E1445" s="33"/>
      <c r="F1445" s="81">
        <v>38537</v>
      </c>
      <c r="G1445" s="103">
        <v>3.3399999999999999E-2</v>
      </c>
      <c r="H1445" s="103">
        <v>3.5475E-2</v>
      </c>
      <c r="I1445" s="103"/>
      <c r="J1445" s="103"/>
      <c r="K1445" s="104"/>
      <c r="L1445" s="104"/>
      <c r="M1445" s="104"/>
      <c r="N1445" s="103" t="s">
        <v>26</v>
      </c>
    </row>
    <row r="1446" spans="4:14" ht="15.75" customHeight="1" x14ac:dyDescent="0.25">
      <c r="D1446" s="33"/>
      <c r="E1446" s="33"/>
      <c r="F1446" s="81">
        <v>38538</v>
      </c>
      <c r="G1446" s="103">
        <v>3.3399999999999999E-2</v>
      </c>
      <c r="H1446" s="103">
        <v>3.5499999999999997E-2</v>
      </c>
      <c r="I1446" s="103"/>
      <c r="J1446" s="103"/>
      <c r="K1446" s="104"/>
      <c r="L1446" s="104"/>
      <c r="M1446" s="104"/>
      <c r="N1446" s="103">
        <v>6.25E-2</v>
      </c>
    </row>
    <row r="1447" spans="4:14" ht="15.75" customHeight="1" x14ac:dyDescent="0.25">
      <c r="D1447" s="33"/>
      <c r="E1447" s="33"/>
      <c r="F1447" s="81">
        <v>38539</v>
      </c>
      <c r="G1447" s="103">
        <v>3.3399999999999999E-2</v>
      </c>
      <c r="H1447" s="103">
        <v>3.56E-2</v>
      </c>
      <c r="I1447" s="103"/>
      <c r="J1447" s="103"/>
      <c r="K1447" s="104"/>
      <c r="L1447" s="104"/>
      <c r="M1447" s="104"/>
      <c r="N1447" s="103">
        <v>6.25E-2</v>
      </c>
    </row>
    <row r="1448" spans="4:14" ht="15.75" customHeight="1" x14ac:dyDescent="0.25">
      <c r="D1448" s="33"/>
      <c r="E1448" s="33"/>
      <c r="F1448" s="81">
        <v>38540</v>
      </c>
      <c r="G1448" s="103">
        <v>3.3500000000000002E-2</v>
      </c>
      <c r="H1448" s="103">
        <v>3.5499999999999997E-2</v>
      </c>
      <c r="I1448" s="103"/>
      <c r="J1448" s="103"/>
      <c r="K1448" s="104"/>
      <c r="L1448" s="104"/>
      <c r="M1448" s="104"/>
      <c r="N1448" s="103">
        <v>6.25E-2</v>
      </c>
    </row>
    <row r="1449" spans="4:14" ht="15.75" customHeight="1" x14ac:dyDescent="0.25">
      <c r="D1449" s="33"/>
      <c r="E1449" s="33"/>
      <c r="F1449" s="81">
        <v>38541</v>
      </c>
      <c r="G1449" s="103">
        <v>3.3599999999999998E-2</v>
      </c>
      <c r="H1449" s="103">
        <v>3.56063E-2</v>
      </c>
      <c r="I1449" s="103"/>
      <c r="J1449" s="103"/>
      <c r="K1449" s="104"/>
      <c r="L1449" s="104"/>
      <c r="M1449" s="104"/>
      <c r="N1449" s="103">
        <v>6.25E-2</v>
      </c>
    </row>
    <row r="1450" spans="4:14" ht="15.75" customHeight="1" x14ac:dyDescent="0.25">
      <c r="D1450" s="33"/>
      <c r="E1450" s="33"/>
      <c r="F1450" s="81">
        <v>38544</v>
      </c>
      <c r="G1450" s="103">
        <v>3.3799999999999997E-2</v>
      </c>
      <c r="H1450" s="103">
        <v>3.5699999999999996E-2</v>
      </c>
      <c r="I1450" s="103"/>
      <c r="J1450" s="103"/>
      <c r="K1450" s="104"/>
      <c r="L1450" s="104"/>
      <c r="M1450" s="104"/>
      <c r="N1450" s="103">
        <v>6.25E-2</v>
      </c>
    </row>
    <row r="1451" spans="4:14" ht="15.75" customHeight="1" x14ac:dyDescent="0.25">
      <c r="D1451" s="33"/>
      <c r="E1451" s="33"/>
      <c r="F1451" s="81">
        <v>38545</v>
      </c>
      <c r="G1451" s="103">
        <v>3.3799999999999997E-2</v>
      </c>
      <c r="H1451" s="103">
        <v>3.5799999999999998E-2</v>
      </c>
      <c r="I1451" s="103"/>
      <c r="J1451" s="103"/>
      <c r="K1451" s="104"/>
      <c r="L1451" s="104"/>
      <c r="M1451" s="104"/>
      <c r="N1451" s="103">
        <v>6.25E-2</v>
      </c>
    </row>
    <row r="1452" spans="4:14" ht="15.75" customHeight="1" x14ac:dyDescent="0.25">
      <c r="D1452" s="33"/>
      <c r="E1452" s="33"/>
      <c r="F1452" s="81">
        <v>38546</v>
      </c>
      <c r="G1452" s="103">
        <v>3.3881299999999996E-2</v>
      </c>
      <c r="H1452" s="103">
        <v>3.5987499999999999E-2</v>
      </c>
      <c r="I1452" s="103"/>
      <c r="J1452" s="103"/>
      <c r="K1452" s="104"/>
      <c r="L1452" s="104"/>
      <c r="M1452" s="104"/>
      <c r="N1452" s="103">
        <v>6.25E-2</v>
      </c>
    </row>
    <row r="1453" spans="4:14" ht="15.75" customHeight="1" x14ac:dyDescent="0.25">
      <c r="D1453" s="33"/>
      <c r="E1453" s="33"/>
      <c r="F1453" s="81">
        <v>38547</v>
      </c>
      <c r="G1453" s="103">
        <v>3.40875E-2</v>
      </c>
      <c r="H1453" s="103">
        <v>3.6087500000000002E-2</v>
      </c>
      <c r="I1453" s="103"/>
      <c r="J1453" s="103"/>
      <c r="K1453" s="104"/>
      <c r="L1453" s="104"/>
      <c r="M1453" s="104"/>
      <c r="N1453" s="103">
        <v>6.25E-2</v>
      </c>
    </row>
    <row r="1454" spans="4:14" ht="15.75" customHeight="1" x14ac:dyDescent="0.25">
      <c r="D1454" s="33"/>
      <c r="E1454" s="33"/>
      <c r="F1454" s="81">
        <v>38548</v>
      </c>
      <c r="G1454" s="103">
        <v>3.4168799999999999E-2</v>
      </c>
      <c r="H1454" s="103">
        <v>3.6143800000000004E-2</v>
      </c>
      <c r="I1454" s="103"/>
      <c r="J1454" s="103"/>
      <c r="K1454" s="104"/>
      <c r="L1454" s="104"/>
      <c r="M1454" s="104"/>
      <c r="N1454" s="103">
        <v>6.25E-2</v>
      </c>
    </row>
    <row r="1455" spans="4:14" ht="15.75" customHeight="1" x14ac:dyDescent="0.25">
      <c r="D1455" s="33"/>
      <c r="E1455" s="33"/>
      <c r="F1455" s="81">
        <v>38551</v>
      </c>
      <c r="G1455" s="103">
        <v>3.4300000000000004E-2</v>
      </c>
      <c r="H1455" s="103">
        <v>3.6200000000000003E-2</v>
      </c>
      <c r="I1455" s="103"/>
      <c r="J1455" s="103"/>
      <c r="K1455" s="104"/>
      <c r="L1455" s="104"/>
      <c r="M1455" s="104"/>
      <c r="N1455" s="103">
        <v>6.25E-2</v>
      </c>
    </row>
    <row r="1456" spans="4:14" ht="15.75" customHeight="1" x14ac:dyDescent="0.25">
      <c r="D1456" s="33"/>
      <c r="E1456" s="33"/>
      <c r="F1456" s="81">
        <v>38552</v>
      </c>
      <c r="G1456" s="103">
        <v>3.4325000000000001E-2</v>
      </c>
      <c r="H1456" s="103">
        <v>3.6299999999999999E-2</v>
      </c>
      <c r="I1456" s="103"/>
      <c r="J1456" s="103"/>
      <c r="K1456" s="104"/>
      <c r="L1456" s="104"/>
      <c r="M1456" s="104"/>
      <c r="N1456" s="103">
        <v>6.25E-2</v>
      </c>
    </row>
    <row r="1457" spans="4:14" ht="15.75" customHeight="1" x14ac:dyDescent="0.25">
      <c r="D1457" s="33"/>
      <c r="E1457" s="33"/>
      <c r="F1457" s="81">
        <v>38553</v>
      </c>
      <c r="G1457" s="103">
        <v>3.4381300000000004E-2</v>
      </c>
      <c r="H1457" s="103">
        <v>3.6400000000000002E-2</v>
      </c>
      <c r="I1457" s="103"/>
      <c r="J1457" s="103"/>
      <c r="K1457" s="104"/>
      <c r="L1457" s="104"/>
      <c r="M1457" s="104"/>
      <c r="N1457" s="103">
        <v>6.25E-2</v>
      </c>
    </row>
    <row r="1458" spans="4:14" ht="15.75" customHeight="1" x14ac:dyDescent="0.25">
      <c r="D1458" s="33"/>
      <c r="E1458" s="33"/>
      <c r="F1458" s="81">
        <v>38554</v>
      </c>
      <c r="G1458" s="103">
        <v>3.4599999999999999E-2</v>
      </c>
      <c r="H1458" s="103">
        <v>3.6499999999999998E-2</v>
      </c>
      <c r="I1458" s="103"/>
      <c r="J1458" s="103"/>
      <c r="K1458" s="104"/>
      <c r="L1458" s="104"/>
      <c r="M1458" s="104"/>
      <c r="N1458" s="103">
        <v>6.25E-2</v>
      </c>
    </row>
    <row r="1459" spans="4:14" ht="15.75" customHeight="1" x14ac:dyDescent="0.25">
      <c r="D1459" s="33"/>
      <c r="E1459" s="33"/>
      <c r="F1459" s="81">
        <v>38555</v>
      </c>
      <c r="G1459" s="103">
        <v>3.4637500000000002E-2</v>
      </c>
      <c r="H1459" s="103">
        <v>3.6600000000000001E-2</v>
      </c>
      <c r="I1459" s="103"/>
      <c r="J1459" s="103"/>
      <c r="K1459" s="104"/>
      <c r="L1459" s="104"/>
      <c r="M1459" s="104"/>
      <c r="N1459" s="103">
        <v>6.25E-2</v>
      </c>
    </row>
    <row r="1460" spans="4:14" ht="15.75" customHeight="1" x14ac:dyDescent="0.25">
      <c r="D1460" s="33"/>
      <c r="E1460" s="33"/>
      <c r="F1460" s="81">
        <v>38558</v>
      </c>
      <c r="G1460" s="103">
        <v>3.4799999999999998E-2</v>
      </c>
      <c r="H1460" s="103">
        <v>3.6624999999999998E-2</v>
      </c>
      <c r="I1460" s="103"/>
      <c r="J1460" s="103"/>
      <c r="K1460" s="104"/>
      <c r="L1460" s="104"/>
      <c r="M1460" s="104"/>
      <c r="N1460" s="103">
        <v>6.25E-2</v>
      </c>
    </row>
    <row r="1461" spans="4:14" ht="15.75" customHeight="1" x14ac:dyDescent="0.25">
      <c r="D1461" s="33"/>
      <c r="E1461" s="33"/>
      <c r="F1461" s="81">
        <v>38559</v>
      </c>
      <c r="G1461" s="103">
        <v>3.4812500000000003E-2</v>
      </c>
      <c r="H1461" s="103">
        <v>3.6691300000000003E-2</v>
      </c>
      <c r="I1461" s="103"/>
      <c r="J1461" s="103"/>
      <c r="K1461" s="104"/>
      <c r="L1461" s="104"/>
      <c r="M1461" s="104"/>
      <c r="N1461" s="103">
        <v>6.25E-2</v>
      </c>
    </row>
    <row r="1462" spans="4:14" ht="15.75" customHeight="1" x14ac:dyDescent="0.25">
      <c r="D1462" s="33"/>
      <c r="E1462" s="33"/>
      <c r="F1462" s="81">
        <v>38560</v>
      </c>
      <c r="G1462" s="103">
        <v>3.49E-2</v>
      </c>
      <c r="H1462" s="103">
        <v>3.6799999999999999E-2</v>
      </c>
      <c r="I1462" s="103"/>
      <c r="J1462" s="103"/>
      <c r="K1462" s="104"/>
      <c r="L1462" s="104"/>
      <c r="M1462" s="104"/>
      <c r="N1462" s="103">
        <v>6.25E-2</v>
      </c>
    </row>
    <row r="1463" spans="4:14" ht="15.75" customHeight="1" x14ac:dyDescent="0.25">
      <c r="D1463" s="33"/>
      <c r="E1463" s="33"/>
      <c r="F1463" s="81">
        <v>38561</v>
      </c>
      <c r="G1463" s="103">
        <v>3.5099999999999999E-2</v>
      </c>
      <c r="H1463" s="103">
        <v>3.69313E-2</v>
      </c>
      <c r="I1463" s="103"/>
      <c r="J1463" s="103"/>
      <c r="K1463" s="104"/>
      <c r="L1463" s="104"/>
      <c r="M1463" s="104"/>
      <c r="N1463" s="103">
        <v>6.25E-2</v>
      </c>
    </row>
    <row r="1464" spans="4:14" ht="15.75" customHeight="1" x14ac:dyDescent="0.25">
      <c r="D1464" s="33"/>
      <c r="E1464" s="33"/>
      <c r="F1464" s="81">
        <v>38562</v>
      </c>
      <c r="G1464" s="103">
        <v>3.5187499999999997E-2</v>
      </c>
      <c r="H1464" s="103">
        <v>3.7000000000000005E-2</v>
      </c>
      <c r="I1464" s="103"/>
      <c r="J1464" s="103"/>
      <c r="K1464" s="104"/>
      <c r="L1464" s="104"/>
      <c r="M1464" s="104"/>
      <c r="N1464" s="103">
        <v>6.25E-2</v>
      </c>
    </row>
    <row r="1465" spans="4:14" ht="15.75" customHeight="1" x14ac:dyDescent="0.25">
      <c r="D1465" s="33"/>
      <c r="E1465" s="33"/>
      <c r="F1465" s="81">
        <v>38565</v>
      </c>
      <c r="G1465" s="103">
        <v>3.5337500000000001E-2</v>
      </c>
      <c r="H1465" s="103">
        <v>3.7100000000000001E-2</v>
      </c>
      <c r="I1465" s="103"/>
      <c r="J1465" s="103"/>
      <c r="K1465" s="104"/>
      <c r="L1465" s="104"/>
      <c r="M1465" s="104"/>
      <c r="N1465" s="103">
        <v>6.25E-2</v>
      </c>
    </row>
    <row r="1466" spans="4:14" ht="15.75" customHeight="1" x14ac:dyDescent="0.25">
      <c r="D1466" s="33"/>
      <c r="E1466" s="33"/>
      <c r="F1466" s="81">
        <v>38566</v>
      </c>
      <c r="G1466" s="103">
        <v>3.5400000000000001E-2</v>
      </c>
      <c r="H1466" s="103">
        <v>3.7200000000000004E-2</v>
      </c>
      <c r="I1466" s="103"/>
      <c r="J1466" s="103"/>
      <c r="K1466" s="104"/>
      <c r="L1466" s="104"/>
      <c r="M1466" s="104"/>
      <c r="N1466" s="103">
        <v>6.25E-2</v>
      </c>
    </row>
    <row r="1467" spans="4:14" ht="15.75" customHeight="1" x14ac:dyDescent="0.25">
      <c r="D1467" s="33"/>
      <c r="E1467" s="33"/>
      <c r="F1467" s="81">
        <v>38567</v>
      </c>
      <c r="G1467" s="103">
        <v>3.5499999999999997E-2</v>
      </c>
      <c r="H1467" s="103">
        <v>3.7331299999999998E-2</v>
      </c>
      <c r="I1467" s="103"/>
      <c r="J1467" s="103"/>
      <c r="K1467" s="104"/>
      <c r="L1467" s="104"/>
      <c r="M1467" s="104"/>
      <c r="N1467" s="103">
        <v>6.25E-2</v>
      </c>
    </row>
    <row r="1468" spans="4:14" ht="15.75" customHeight="1" x14ac:dyDescent="0.25">
      <c r="D1468" s="33"/>
      <c r="E1468" s="33"/>
      <c r="F1468" s="81">
        <v>38568</v>
      </c>
      <c r="G1468" s="103">
        <v>3.5587500000000001E-2</v>
      </c>
      <c r="H1468" s="103">
        <v>3.7468799999999997E-2</v>
      </c>
      <c r="I1468" s="103"/>
      <c r="J1468" s="103"/>
      <c r="K1468" s="104"/>
      <c r="L1468" s="104"/>
      <c r="M1468" s="104"/>
      <c r="N1468" s="103">
        <v>6.25E-2</v>
      </c>
    </row>
    <row r="1469" spans="4:14" ht="15.75" customHeight="1" x14ac:dyDescent="0.25">
      <c r="D1469" s="33"/>
      <c r="E1469" s="33"/>
      <c r="F1469" s="81">
        <v>38569</v>
      </c>
      <c r="G1469" s="103">
        <v>3.56E-2</v>
      </c>
      <c r="H1469" s="103">
        <v>3.7499999999999999E-2</v>
      </c>
      <c r="I1469" s="103"/>
      <c r="J1469" s="103"/>
      <c r="K1469" s="104"/>
      <c r="L1469" s="104"/>
      <c r="M1469" s="104"/>
      <c r="N1469" s="103">
        <v>6.25E-2</v>
      </c>
    </row>
    <row r="1470" spans="4:14" ht="15.75" customHeight="1" x14ac:dyDescent="0.25">
      <c r="D1470" s="33"/>
      <c r="E1470" s="33"/>
      <c r="F1470" s="81">
        <v>38572</v>
      </c>
      <c r="G1470" s="103">
        <v>3.5699999999999996E-2</v>
      </c>
      <c r="H1470" s="103">
        <v>3.7599999999999995E-2</v>
      </c>
      <c r="I1470" s="103"/>
      <c r="J1470" s="103"/>
      <c r="K1470" s="104"/>
      <c r="L1470" s="104"/>
      <c r="M1470" s="104"/>
      <c r="N1470" s="103">
        <v>6.25E-2</v>
      </c>
    </row>
    <row r="1471" spans="4:14" ht="15.75" customHeight="1" x14ac:dyDescent="0.25">
      <c r="D1471" s="33"/>
      <c r="E1471" s="33"/>
      <c r="F1471" s="81">
        <v>38573</v>
      </c>
      <c r="G1471" s="103">
        <v>3.5706299999999996E-2</v>
      </c>
      <c r="H1471" s="103">
        <v>3.78E-2</v>
      </c>
      <c r="I1471" s="103"/>
      <c r="J1471" s="103"/>
      <c r="K1471" s="104"/>
      <c r="L1471" s="104"/>
      <c r="M1471" s="104"/>
      <c r="N1471" s="103">
        <v>6.5000000000000002E-2</v>
      </c>
    </row>
    <row r="1472" spans="4:14" ht="15.75" customHeight="1" x14ac:dyDescent="0.25">
      <c r="D1472" s="33"/>
      <c r="E1472" s="33"/>
      <c r="F1472" s="81">
        <v>38574</v>
      </c>
      <c r="G1472" s="103">
        <v>3.5699999999999996E-2</v>
      </c>
      <c r="H1472" s="103">
        <v>3.78E-2</v>
      </c>
      <c r="I1472" s="103"/>
      <c r="J1472" s="103"/>
      <c r="K1472" s="104"/>
      <c r="L1472" s="104"/>
      <c r="M1472" s="104"/>
      <c r="N1472" s="103">
        <v>6.5000000000000002E-2</v>
      </c>
    </row>
    <row r="1473" spans="4:14" ht="15.75" customHeight="1" x14ac:dyDescent="0.25">
      <c r="D1473" s="33"/>
      <c r="E1473" s="33"/>
      <c r="F1473" s="81">
        <v>38575</v>
      </c>
      <c r="G1473" s="103">
        <v>3.5712500000000001E-2</v>
      </c>
      <c r="H1473" s="103">
        <v>3.7900000000000003E-2</v>
      </c>
      <c r="I1473" s="103"/>
      <c r="J1473" s="103"/>
      <c r="K1473" s="104"/>
      <c r="L1473" s="104"/>
      <c r="M1473" s="104"/>
      <c r="N1473" s="103">
        <v>6.5000000000000002E-2</v>
      </c>
    </row>
    <row r="1474" spans="4:14" ht="15.75" customHeight="1" x14ac:dyDescent="0.25">
      <c r="D1474" s="33"/>
      <c r="E1474" s="33"/>
      <c r="F1474" s="81">
        <v>38576</v>
      </c>
      <c r="G1474" s="103">
        <v>3.5725E-2</v>
      </c>
      <c r="H1474" s="103">
        <v>3.7900000000000003E-2</v>
      </c>
      <c r="I1474" s="103"/>
      <c r="J1474" s="103"/>
      <c r="K1474" s="104"/>
      <c r="L1474" s="104"/>
      <c r="M1474" s="104"/>
      <c r="N1474" s="103">
        <v>6.5000000000000002E-2</v>
      </c>
    </row>
    <row r="1475" spans="4:14" ht="15.75" customHeight="1" x14ac:dyDescent="0.25">
      <c r="D1475" s="33"/>
      <c r="E1475" s="33"/>
      <c r="F1475" s="81">
        <v>38579</v>
      </c>
      <c r="G1475" s="103">
        <v>3.5825000000000003E-2</v>
      </c>
      <c r="H1475" s="103">
        <v>3.7968799999999997E-2</v>
      </c>
      <c r="I1475" s="103"/>
      <c r="J1475" s="103"/>
      <c r="K1475" s="104"/>
      <c r="L1475" s="104"/>
      <c r="M1475" s="104"/>
      <c r="N1475" s="103">
        <v>6.5000000000000002E-2</v>
      </c>
    </row>
    <row r="1476" spans="4:14" ht="15.75" customHeight="1" x14ac:dyDescent="0.25">
      <c r="D1476" s="33"/>
      <c r="E1476" s="33"/>
      <c r="F1476" s="81">
        <v>38580</v>
      </c>
      <c r="G1476" s="103">
        <v>3.5881299999999998E-2</v>
      </c>
      <c r="H1476" s="103">
        <v>3.8018799999999998E-2</v>
      </c>
      <c r="I1476" s="103"/>
      <c r="J1476" s="103"/>
      <c r="K1476" s="104"/>
      <c r="L1476" s="104"/>
      <c r="M1476" s="104"/>
      <c r="N1476" s="103">
        <v>6.5000000000000002E-2</v>
      </c>
    </row>
    <row r="1477" spans="4:14" ht="15.75" customHeight="1" x14ac:dyDescent="0.25">
      <c r="D1477" s="33"/>
      <c r="E1477" s="33"/>
      <c r="F1477" s="81">
        <v>38581</v>
      </c>
      <c r="G1477" s="103">
        <v>3.5900000000000001E-2</v>
      </c>
      <c r="H1477" s="103">
        <v>3.8100000000000002E-2</v>
      </c>
      <c r="I1477" s="103"/>
      <c r="J1477" s="103"/>
      <c r="K1477" s="104"/>
      <c r="L1477" s="104"/>
      <c r="M1477" s="104"/>
      <c r="N1477" s="103">
        <v>6.5000000000000002E-2</v>
      </c>
    </row>
    <row r="1478" spans="4:14" ht="15.75" customHeight="1" x14ac:dyDescent="0.25">
      <c r="D1478" s="33"/>
      <c r="E1478" s="33"/>
      <c r="F1478" s="81">
        <v>38582</v>
      </c>
      <c r="G1478" s="103">
        <v>3.6093799999999995E-2</v>
      </c>
      <c r="H1478" s="103">
        <v>3.8199999999999998E-2</v>
      </c>
      <c r="I1478" s="103"/>
      <c r="J1478" s="103"/>
      <c r="K1478" s="104"/>
      <c r="L1478" s="104"/>
      <c r="M1478" s="104"/>
      <c r="N1478" s="103">
        <v>6.5000000000000002E-2</v>
      </c>
    </row>
    <row r="1479" spans="4:14" ht="15.75" customHeight="1" x14ac:dyDescent="0.25">
      <c r="D1479" s="33"/>
      <c r="E1479" s="33"/>
      <c r="F1479" s="81">
        <v>38583</v>
      </c>
      <c r="G1479" s="103">
        <v>3.6200000000000003E-2</v>
      </c>
      <c r="H1479" s="103">
        <v>3.82288E-2</v>
      </c>
      <c r="I1479" s="103"/>
      <c r="J1479" s="103"/>
      <c r="K1479" s="104"/>
      <c r="L1479" s="104"/>
      <c r="M1479" s="104"/>
      <c r="N1479" s="103">
        <v>6.5000000000000002E-2</v>
      </c>
    </row>
    <row r="1480" spans="4:14" ht="15.75" customHeight="1" x14ac:dyDescent="0.25">
      <c r="D1480" s="33"/>
      <c r="E1480" s="33"/>
      <c r="F1480" s="81">
        <v>38586</v>
      </c>
      <c r="G1480" s="103">
        <v>3.6400000000000002E-2</v>
      </c>
      <c r="H1480" s="103">
        <v>3.8300000000000001E-2</v>
      </c>
      <c r="I1480" s="103"/>
      <c r="J1480" s="103"/>
      <c r="K1480" s="104"/>
      <c r="L1480" s="104"/>
      <c r="M1480" s="104"/>
      <c r="N1480" s="103">
        <v>6.5000000000000002E-2</v>
      </c>
    </row>
    <row r="1481" spans="4:14" ht="15.75" customHeight="1" x14ac:dyDescent="0.25">
      <c r="D1481" s="33"/>
      <c r="E1481" s="33"/>
      <c r="F1481" s="81">
        <v>38587</v>
      </c>
      <c r="G1481" s="103">
        <v>3.64125E-2</v>
      </c>
      <c r="H1481" s="103">
        <v>3.8362500000000001E-2</v>
      </c>
      <c r="I1481" s="103"/>
      <c r="J1481" s="103"/>
      <c r="K1481" s="104"/>
      <c r="L1481" s="104"/>
      <c r="M1481" s="104"/>
      <c r="N1481" s="103">
        <v>6.5000000000000002E-2</v>
      </c>
    </row>
    <row r="1482" spans="4:14" ht="15.75" customHeight="1" x14ac:dyDescent="0.25">
      <c r="D1482" s="33"/>
      <c r="E1482" s="33"/>
      <c r="F1482" s="81">
        <v>38588</v>
      </c>
      <c r="G1482" s="103">
        <v>3.6406299999999996E-2</v>
      </c>
      <c r="H1482" s="103">
        <v>3.8406299999999997E-2</v>
      </c>
      <c r="I1482" s="103"/>
      <c r="J1482" s="103"/>
      <c r="K1482" s="104"/>
      <c r="L1482" s="104"/>
      <c r="M1482" s="104"/>
      <c r="N1482" s="103">
        <v>6.5000000000000002E-2</v>
      </c>
    </row>
    <row r="1483" spans="4:14" ht="15.75" customHeight="1" x14ac:dyDescent="0.25">
      <c r="D1483" s="33"/>
      <c r="E1483" s="33"/>
      <c r="F1483" s="81">
        <v>38589</v>
      </c>
      <c r="G1483" s="103">
        <v>3.6693799999999999E-2</v>
      </c>
      <c r="H1483" s="103">
        <v>3.8599999999999995E-2</v>
      </c>
      <c r="I1483" s="103"/>
      <c r="J1483" s="103"/>
      <c r="K1483" s="104"/>
      <c r="L1483" s="104"/>
      <c r="M1483" s="104"/>
      <c r="N1483" s="103">
        <v>6.5000000000000002E-2</v>
      </c>
    </row>
    <row r="1484" spans="4:14" ht="15.75" customHeight="1" x14ac:dyDescent="0.25">
      <c r="D1484" s="33"/>
      <c r="E1484" s="33"/>
      <c r="F1484" s="81">
        <v>38590</v>
      </c>
      <c r="G1484" s="103">
        <v>3.6699999999999997E-2</v>
      </c>
      <c r="H1484" s="103">
        <v>3.8599999999999995E-2</v>
      </c>
      <c r="I1484" s="103"/>
      <c r="J1484" s="103"/>
      <c r="K1484" s="104"/>
      <c r="L1484" s="104"/>
      <c r="M1484" s="104"/>
      <c r="N1484" s="103">
        <v>6.5000000000000002E-2</v>
      </c>
    </row>
    <row r="1485" spans="4:14" ht="15.75" customHeight="1" x14ac:dyDescent="0.25">
      <c r="D1485" s="33"/>
      <c r="E1485" s="33"/>
      <c r="F1485" s="81">
        <v>38593</v>
      </c>
      <c r="G1485" s="103" t="s">
        <v>26</v>
      </c>
      <c r="H1485" s="103" t="s">
        <v>26</v>
      </c>
      <c r="I1485" s="103"/>
      <c r="J1485" s="103"/>
      <c r="K1485" s="104"/>
      <c r="L1485" s="104"/>
      <c r="M1485" s="104"/>
      <c r="N1485" s="103">
        <v>6.5000000000000002E-2</v>
      </c>
    </row>
    <row r="1486" spans="4:14" ht="15.75" customHeight="1" x14ac:dyDescent="0.25">
      <c r="D1486" s="33"/>
      <c r="E1486" s="33"/>
      <c r="F1486" s="81">
        <v>38594</v>
      </c>
      <c r="G1486" s="103">
        <v>3.69313E-2</v>
      </c>
      <c r="H1486" s="103">
        <v>3.8699999999999998E-2</v>
      </c>
      <c r="I1486" s="103"/>
      <c r="J1486" s="103"/>
      <c r="K1486" s="104"/>
      <c r="L1486" s="104"/>
      <c r="M1486" s="104"/>
      <c r="N1486" s="103">
        <v>6.5000000000000002E-2</v>
      </c>
    </row>
    <row r="1487" spans="4:14" ht="15.75" customHeight="1" x14ac:dyDescent="0.25">
      <c r="D1487" s="33"/>
      <c r="E1487" s="33"/>
      <c r="F1487" s="81">
        <v>38595</v>
      </c>
      <c r="G1487" s="103">
        <v>3.7000000000000005E-2</v>
      </c>
      <c r="H1487" s="103">
        <v>3.8699999999999998E-2</v>
      </c>
      <c r="I1487" s="103"/>
      <c r="J1487" s="103"/>
      <c r="K1487" s="104"/>
      <c r="L1487" s="104"/>
      <c r="M1487" s="104"/>
      <c r="N1487" s="103">
        <v>6.5000000000000002E-2</v>
      </c>
    </row>
    <row r="1488" spans="4:14" ht="15.75" customHeight="1" x14ac:dyDescent="0.25">
      <c r="D1488" s="33"/>
      <c r="E1488" s="33"/>
      <c r="F1488" s="81">
        <v>38596</v>
      </c>
      <c r="G1488" s="103">
        <v>3.7162500000000001E-2</v>
      </c>
      <c r="H1488" s="103">
        <v>3.8550000000000001E-2</v>
      </c>
      <c r="I1488" s="103"/>
      <c r="J1488" s="103"/>
      <c r="K1488" s="104"/>
      <c r="L1488" s="104"/>
      <c r="M1488" s="104"/>
      <c r="N1488" s="103">
        <v>6.5000000000000002E-2</v>
      </c>
    </row>
    <row r="1489" spans="4:14" ht="15.75" customHeight="1" x14ac:dyDescent="0.25">
      <c r="D1489" s="33"/>
      <c r="E1489" s="33"/>
      <c r="F1489" s="81">
        <v>38597</v>
      </c>
      <c r="G1489" s="103">
        <v>3.6799999999999999E-2</v>
      </c>
      <c r="H1489" s="103">
        <v>3.7610000000000005E-2</v>
      </c>
      <c r="I1489" s="103"/>
      <c r="J1489" s="103"/>
      <c r="K1489" s="104"/>
      <c r="L1489" s="104"/>
      <c r="M1489" s="104"/>
      <c r="N1489" s="103">
        <v>6.5000000000000002E-2</v>
      </c>
    </row>
    <row r="1490" spans="4:14" ht="15.75" customHeight="1" x14ac:dyDescent="0.25">
      <c r="D1490" s="33"/>
      <c r="E1490" s="33"/>
      <c r="F1490" s="81">
        <v>38600</v>
      </c>
      <c r="G1490" s="103">
        <v>3.6893799999999997E-2</v>
      </c>
      <c r="H1490" s="103">
        <v>3.7762500000000004E-2</v>
      </c>
      <c r="I1490" s="103"/>
      <c r="J1490" s="103"/>
      <c r="K1490" s="104"/>
      <c r="L1490" s="104"/>
      <c r="M1490" s="104"/>
      <c r="N1490" s="103" t="s">
        <v>26</v>
      </c>
    </row>
    <row r="1491" spans="4:14" ht="15.75" customHeight="1" x14ac:dyDescent="0.25">
      <c r="D1491" s="33"/>
      <c r="E1491" s="33"/>
      <c r="F1491" s="81">
        <v>38601</v>
      </c>
      <c r="G1491" s="103">
        <v>3.7025000000000002E-2</v>
      </c>
      <c r="H1491" s="103">
        <v>3.7900000000000003E-2</v>
      </c>
      <c r="I1491" s="103"/>
      <c r="J1491" s="103"/>
      <c r="K1491" s="104"/>
      <c r="L1491" s="104"/>
      <c r="M1491" s="104"/>
      <c r="N1491" s="103">
        <v>6.5000000000000002E-2</v>
      </c>
    </row>
    <row r="1492" spans="4:14" ht="15.75" customHeight="1" x14ac:dyDescent="0.25">
      <c r="D1492" s="33"/>
      <c r="E1492" s="33"/>
      <c r="F1492" s="81">
        <v>38602</v>
      </c>
      <c r="G1492" s="103">
        <v>3.7043800000000002E-2</v>
      </c>
      <c r="H1492" s="103">
        <v>3.7981300000000003E-2</v>
      </c>
      <c r="I1492" s="103"/>
      <c r="J1492" s="103"/>
      <c r="K1492" s="104"/>
      <c r="L1492" s="104"/>
      <c r="M1492" s="104"/>
      <c r="N1492" s="103">
        <v>6.5000000000000002E-2</v>
      </c>
    </row>
    <row r="1493" spans="4:14" ht="15.75" customHeight="1" x14ac:dyDescent="0.25">
      <c r="D1493" s="33"/>
      <c r="E1493" s="33"/>
      <c r="F1493" s="81">
        <v>38603</v>
      </c>
      <c r="G1493" s="103">
        <v>3.7281300000000003E-2</v>
      </c>
      <c r="H1493" s="103">
        <v>3.8337500000000004E-2</v>
      </c>
      <c r="I1493" s="103"/>
      <c r="J1493" s="103"/>
      <c r="K1493" s="104"/>
      <c r="L1493" s="104"/>
      <c r="M1493" s="104"/>
      <c r="N1493" s="103">
        <v>6.5000000000000002E-2</v>
      </c>
    </row>
    <row r="1494" spans="4:14" ht="15.75" customHeight="1" x14ac:dyDescent="0.25">
      <c r="D1494" s="33"/>
      <c r="E1494" s="33"/>
      <c r="F1494" s="81">
        <v>38604</v>
      </c>
      <c r="G1494" s="103">
        <v>3.7400000000000003E-2</v>
      </c>
      <c r="H1494" s="103">
        <v>3.85E-2</v>
      </c>
      <c r="I1494" s="103"/>
      <c r="J1494" s="103"/>
      <c r="K1494" s="104"/>
      <c r="L1494" s="104"/>
      <c r="M1494" s="104"/>
      <c r="N1494" s="103">
        <v>6.5000000000000002E-2</v>
      </c>
    </row>
    <row r="1495" spans="4:14" ht="15.75" customHeight="1" x14ac:dyDescent="0.25">
      <c r="D1495" s="33"/>
      <c r="E1495" s="33"/>
      <c r="F1495" s="81">
        <v>38607</v>
      </c>
      <c r="G1495" s="103">
        <v>3.7499999999999999E-2</v>
      </c>
      <c r="H1495" s="103">
        <v>3.85688E-2</v>
      </c>
      <c r="I1495" s="103"/>
      <c r="J1495" s="103"/>
      <c r="K1495" s="104"/>
      <c r="L1495" s="104"/>
      <c r="M1495" s="104"/>
      <c r="N1495" s="103">
        <v>6.5000000000000002E-2</v>
      </c>
    </row>
    <row r="1496" spans="4:14" ht="15.75" customHeight="1" x14ac:dyDescent="0.25">
      <c r="D1496" s="33"/>
      <c r="E1496" s="33"/>
      <c r="F1496" s="81">
        <v>38608</v>
      </c>
      <c r="G1496" s="103">
        <v>3.7681300000000001E-2</v>
      </c>
      <c r="H1496" s="103">
        <v>3.8699999999999998E-2</v>
      </c>
      <c r="I1496" s="103"/>
      <c r="J1496" s="103"/>
      <c r="K1496" s="104"/>
      <c r="L1496" s="104"/>
      <c r="M1496" s="104"/>
      <c r="N1496" s="103">
        <v>6.5000000000000002E-2</v>
      </c>
    </row>
    <row r="1497" spans="4:14" ht="15.75" customHeight="1" x14ac:dyDescent="0.25">
      <c r="D1497" s="33"/>
      <c r="E1497" s="33"/>
      <c r="F1497" s="81">
        <v>38609</v>
      </c>
      <c r="G1497" s="103">
        <v>3.7718799999999997E-2</v>
      </c>
      <c r="H1497" s="103">
        <v>3.8743800000000002E-2</v>
      </c>
      <c r="I1497" s="103"/>
      <c r="J1497" s="103"/>
      <c r="K1497" s="104"/>
      <c r="L1497" s="104"/>
      <c r="M1497" s="104"/>
      <c r="N1497" s="103">
        <v>6.5000000000000002E-2</v>
      </c>
    </row>
    <row r="1498" spans="4:14" ht="15.75" customHeight="1" x14ac:dyDescent="0.25">
      <c r="D1498" s="33"/>
      <c r="E1498" s="33"/>
      <c r="F1498" s="81">
        <v>38610</v>
      </c>
      <c r="G1498" s="103">
        <v>3.7893799999999998E-2</v>
      </c>
      <c r="H1498" s="103">
        <v>3.8856299999999996E-2</v>
      </c>
      <c r="I1498" s="103"/>
      <c r="J1498" s="103"/>
      <c r="K1498" s="104"/>
      <c r="L1498" s="104"/>
      <c r="M1498" s="104"/>
      <c r="N1498" s="103">
        <v>6.5000000000000002E-2</v>
      </c>
    </row>
    <row r="1499" spans="4:14" ht="15.75" customHeight="1" x14ac:dyDescent="0.25">
      <c r="D1499" s="33"/>
      <c r="E1499" s="33"/>
      <c r="F1499" s="81">
        <v>38611</v>
      </c>
      <c r="G1499" s="103">
        <v>3.7962500000000003E-2</v>
      </c>
      <c r="H1499" s="103">
        <v>3.8900000000000004E-2</v>
      </c>
      <c r="I1499" s="103"/>
      <c r="J1499" s="103"/>
      <c r="K1499" s="104"/>
      <c r="L1499" s="104"/>
      <c r="M1499" s="104"/>
      <c r="N1499" s="103">
        <v>6.5000000000000002E-2</v>
      </c>
    </row>
    <row r="1500" spans="4:14" ht="15.75" customHeight="1" x14ac:dyDescent="0.25">
      <c r="D1500" s="33"/>
      <c r="E1500" s="33"/>
      <c r="F1500" s="81">
        <v>38614</v>
      </c>
      <c r="G1500" s="103">
        <v>3.8118800000000001E-2</v>
      </c>
      <c r="H1500" s="103">
        <v>3.9199999999999999E-2</v>
      </c>
      <c r="I1500" s="103"/>
      <c r="J1500" s="103"/>
      <c r="K1500" s="104"/>
      <c r="L1500" s="104"/>
      <c r="M1500" s="104"/>
      <c r="N1500" s="103">
        <v>6.5000000000000002E-2</v>
      </c>
    </row>
    <row r="1501" spans="4:14" ht="15.75" customHeight="1" x14ac:dyDescent="0.25">
      <c r="D1501" s="33"/>
      <c r="E1501" s="33"/>
      <c r="F1501" s="81">
        <v>38615</v>
      </c>
      <c r="G1501" s="103">
        <v>3.8187499999999999E-2</v>
      </c>
      <c r="H1501" s="103">
        <v>3.9243800000000002E-2</v>
      </c>
      <c r="I1501" s="103"/>
      <c r="J1501" s="103"/>
      <c r="K1501" s="104"/>
      <c r="L1501" s="104"/>
      <c r="M1501" s="104"/>
      <c r="N1501" s="103">
        <v>6.7500000000000004E-2</v>
      </c>
    </row>
    <row r="1502" spans="4:14" ht="15.75" customHeight="1" x14ac:dyDescent="0.25">
      <c r="D1502" s="33"/>
      <c r="E1502" s="33"/>
      <c r="F1502" s="81">
        <v>38616</v>
      </c>
      <c r="G1502" s="103">
        <v>3.8300000000000001E-2</v>
      </c>
      <c r="H1502" s="103">
        <v>3.9599999999999996E-2</v>
      </c>
      <c r="I1502" s="103"/>
      <c r="J1502" s="103"/>
      <c r="K1502" s="104"/>
      <c r="L1502" s="104"/>
      <c r="M1502" s="104"/>
      <c r="N1502" s="103">
        <v>6.7500000000000004E-2</v>
      </c>
    </row>
    <row r="1503" spans="4:14" ht="15.75" customHeight="1" x14ac:dyDescent="0.25">
      <c r="D1503" s="33"/>
      <c r="E1503" s="33"/>
      <c r="F1503" s="81">
        <v>38617</v>
      </c>
      <c r="G1503" s="103">
        <v>3.8300000000000001E-2</v>
      </c>
      <c r="H1503" s="103">
        <v>3.9606300000000004E-2</v>
      </c>
      <c r="I1503" s="103"/>
      <c r="J1503" s="103"/>
      <c r="K1503" s="104"/>
      <c r="L1503" s="104"/>
      <c r="M1503" s="104"/>
      <c r="N1503" s="103">
        <v>6.7500000000000004E-2</v>
      </c>
    </row>
    <row r="1504" spans="4:14" ht="15.75" customHeight="1" x14ac:dyDescent="0.25">
      <c r="D1504" s="33"/>
      <c r="E1504" s="33"/>
      <c r="F1504" s="81">
        <v>38618</v>
      </c>
      <c r="G1504" s="103">
        <v>3.8300000000000001E-2</v>
      </c>
      <c r="H1504" s="103">
        <v>3.9699999999999999E-2</v>
      </c>
      <c r="I1504" s="103"/>
      <c r="J1504" s="103"/>
      <c r="K1504" s="104"/>
      <c r="L1504" s="104"/>
      <c r="M1504" s="104"/>
      <c r="N1504" s="103">
        <v>6.7500000000000004E-2</v>
      </c>
    </row>
    <row r="1505" spans="4:14" ht="15.75" customHeight="1" x14ac:dyDescent="0.25">
      <c r="D1505" s="33"/>
      <c r="E1505" s="33"/>
      <c r="F1505" s="81">
        <v>38621</v>
      </c>
      <c r="G1505" s="103">
        <v>3.8374999999999999E-2</v>
      </c>
      <c r="H1505" s="103">
        <v>0.04</v>
      </c>
      <c r="I1505" s="103"/>
      <c r="J1505" s="103"/>
      <c r="K1505" s="104"/>
      <c r="L1505" s="104"/>
      <c r="M1505" s="104"/>
      <c r="N1505" s="103">
        <v>6.7500000000000004E-2</v>
      </c>
    </row>
    <row r="1506" spans="4:14" ht="15.75" customHeight="1" x14ac:dyDescent="0.25">
      <c r="D1506" s="33"/>
      <c r="E1506" s="33"/>
      <c r="F1506" s="81">
        <v>38622</v>
      </c>
      <c r="G1506" s="103">
        <v>3.8399999999999997E-2</v>
      </c>
      <c r="H1506" s="103">
        <v>4.0099999999999997E-2</v>
      </c>
      <c r="I1506" s="103"/>
      <c r="J1506" s="103"/>
      <c r="K1506" s="104"/>
      <c r="L1506" s="104"/>
      <c r="M1506" s="104"/>
      <c r="N1506" s="103">
        <v>6.7500000000000004E-2</v>
      </c>
    </row>
    <row r="1507" spans="4:14" ht="15.75" customHeight="1" x14ac:dyDescent="0.25">
      <c r="D1507" s="33"/>
      <c r="E1507" s="33"/>
      <c r="F1507" s="81">
        <v>38623</v>
      </c>
      <c r="G1507" s="103">
        <v>3.8406299999999997E-2</v>
      </c>
      <c r="H1507" s="103">
        <v>4.0203800000000005E-2</v>
      </c>
      <c r="I1507" s="103"/>
      <c r="J1507" s="103"/>
      <c r="K1507" s="104"/>
      <c r="L1507" s="104"/>
      <c r="M1507" s="104"/>
      <c r="N1507" s="103">
        <v>6.7500000000000004E-2</v>
      </c>
    </row>
    <row r="1508" spans="4:14" ht="15.75" customHeight="1" x14ac:dyDescent="0.25">
      <c r="D1508" s="33"/>
      <c r="E1508" s="33"/>
      <c r="F1508" s="81">
        <v>38624</v>
      </c>
      <c r="G1508" s="103">
        <v>3.8599999999999995E-2</v>
      </c>
      <c r="H1508" s="103">
        <v>4.0543799999999998E-2</v>
      </c>
      <c r="I1508" s="103"/>
      <c r="J1508" s="103"/>
      <c r="K1508" s="104"/>
      <c r="L1508" s="104"/>
      <c r="M1508" s="104"/>
      <c r="N1508" s="103">
        <v>6.7500000000000004E-2</v>
      </c>
    </row>
    <row r="1509" spans="4:14" ht="15.75" customHeight="1" x14ac:dyDescent="0.25">
      <c r="D1509" s="33"/>
      <c r="E1509" s="33"/>
      <c r="F1509" s="81">
        <v>38625</v>
      </c>
      <c r="G1509" s="103">
        <v>3.8637499999999998E-2</v>
      </c>
      <c r="H1509" s="103">
        <v>4.0650000000000006E-2</v>
      </c>
      <c r="I1509" s="103"/>
      <c r="J1509" s="103"/>
      <c r="K1509" s="104"/>
      <c r="L1509" s="104"/>
      <c r="M1509" s="104"/>
      <c r="N1509" s="103">
        <v>6.7500000000000004E-2</v>
      </c>
    </row>
    <row r="1510" spans="4:14" ht="15.75" customHeight="1" x14ac:dyDescent="0.25">
      <c r="D1510" s="33"/>
      <c r="E1510" s="33"/>
      <c r="F1510" s="81">
        <v>38628</v>
      </c>
      <c r="G1510" s="103">
        <v>3.8800000000000001E-2</v>
      </c>
      <c r="H1510" s="103">
        <v>4.0768800000000001E-2</v>
      </c>
      <c r="I1510" s="103"/>
      <c r="J1510" s="103"/>
      <c r="K1510" s="104"/>
      <c r="L1510" s="104"/>
      <c r="M1510" s="104"/>
      <c r="N1510" s="103">
        <v>6.7500000000000004E-2</v>
      </c>
    </row>
    <row r="1511" spans="4:14" ht="15.75" customHeight="1" x14ac:dyDescent="0.25">
      <c r="D1511" s="33"/>
      <c r="E1511" s="33"/>
      <c r="F1511" s="81">
        <v>38629</v>
      </c>
      <c r="G1511" s="103">
        <v>3.8900000000000004E-2</v>
      </c>
      <c r="H1511" s="103">
        <v>4.0899999999999999E-2</v>
      </c>
      <c r="I1511" s="103"/>
      <c r="J1511" s="103"/>
      <c r="K1511" s="104"/>
      <c r="L1511" s="104"/>
      <c r="M1511" s="104"/>
      <c r="N1511" s="103">
        <v>6.7500000000000004E-2</v>
      </c>
    </row>
    <row r="1512" spans="4:14" ht="15.75" customHeight="1" x14ac:dyDescent="0.25">
      <c r="D1512" s="33"/>
      <c r="E1512" s="33"/>
      <c r="F1512" s="81">
        <v>38630</v>
      </c>
      <c r="G1512" s="103">
        <v>3.8900000000000004E-2</v>
      </c>
      <c r="H1512" s="103">
        <v>4.0999999999999995E-2</v>
      </c>
      <c r="I1512" s="103"/>
      <c r="J1512" s="103"/>
      <c r="K1512" s="104"/>
      <c r="L1512" s="104"/>
      <c r="M1512" s="104"/>
      <c r="N1512" s="103">
        <v>6.7500000000000004E-2</v>
      </c>
    </row>
    <row r="1513" spans="4:14" ht="15.75" customHeight="1" x14ac:dyDescent="0.25">
      <c r="D1513" s="33"/>
      <c r="E1513" s="33"/>
      <c r="F1513" s="81">
        <v>38631</v>
      </c>
      <c r="G1513" s="103">
        <v>3.9353800000000001E-2</v>
      </c>
      <c r="H1513" s="103">
        <v>4.1100000000000005E-2</v>
      </c>
      <c r="I1513" s="103"/>
      <c r="J1513" s="103"/>
      <c r="K1513" s="104"/>
      <c r="L1513" s="104"/>
      <c r="M1513" s="104"/>
      <c r="N1513" s="103">
        <v>6.7500000000000004E-2</v>
      </c>
    </row>
    <row r="1514" spans="4:14" ht="15.75" customHeight="1" x14ac:dyDescent="0.25">
      <c r="D1514" s="33"/>
      <c r="E1514" s="33"/>
      <c r="F1514" s="81">
        <v>38632</v>
      </c>
      <c r="G1514" s="103">
        <v>3.9399999999999998E-2</v>
      </c>
      <c r="H1514" s="103">
        <v>4.1149999999999999E-2</v>
      </c>
      <c r="I1514" s="103"/>
      <c r="J1514" s="103"/>
      <c r="K1514" s="104"/>
      <c r="L1514" s="104"/>
      <c r="M1514" s="104"/>
      <c r="N1514" s="103">
        <v>6.7500000000000004E-2</v>
      </c>
    </row>
    <row r="1515" spans="4:14" ht="15.75" customHeight="1" x14ac:dyDescent="0.25">
      <c r="D1515" s="33"/>
      <c r="E1515" s="33"/>
      <c r="F1515" s="81">
        <v>38635</v>
      </c>
      <c r="G1515" s="103">
        <v>3.9399999999999998E-2</v>
      </c>
      <c r="H1515" s="103">
        <v>4.1231299999999999E-2</v>
      </c>
      <c r="I1515" s="103"/>
      <c r="J1515" s="103"/>
      <c r="K1515" s="104"/>
      <c r="L1515" s="104"/>
      <c r="M1515" s="104"/>
      <c r="N1515" s="103" t="s">
        <v>26</v>
      </c>
    </row>
    <row r="1516" spans="4:14" ht="15.75" customHeight="1" x14ac:dyDescent="0.25">
      <c r="D1516" s="33"/>
      <c r="E1516" s="33"/>
      <c r="F1516" s="81">
        <v>38636</v>
      </c>
      <c r="G1516" s="103">
        <v>3.9412500000000003E-2</v>
      </c>
      <c r="H1516" s="103">
        <v>4.1299999999999996E-2</v>
      </c>
      <c r="I1516" s="103"/>
      <c r="J1516" s="103"/>
      <c r="K1516" s="104"/>
      <c r="L1516" s="104"/>
      <c r="M1516" s="104"/>
      <c r="N1516" s="103">
        <v>6.7500000000000004E-2</v>
      </c>
    </row>
    <row r="1517" spans="4:14" ht="15.75" customHeight="1" x14ac:dyDescent="0.25">
      <c r="D1517" s="33"/>
      <c r="E1517" s="33"/>
      <c r="F1517" s="81">
        <v>38637</v>
      </c>
      <c r="G1517" s="103">
        <v>3.94563E-2</v>
      </c>
      <c r="H1517" s="103">
        <v>4.1399999999999999E-2</v>
      </c>
      <c r="I1517" s="103"/>
      <c r="J1517" s="103"/>
      <c r="K1517" s="104"/>
      <c r="L1517" s="104"/>
      <c r="M1517" s="104"/>
      <c r="N1517" s="103">
        <v>6.7500000000000004E-2</v>
      </c>
    </row>
    <row r="1518" spans="4:14" ht="15.75" customHeight="1" x14ac:dyDescent="0.25">
      <c r="D1518" s="33"/>
      <c r="E1518" s="33"/>
      <c r="F1518" s="81">
        <v>38638</v>
      </c>
      <c r="G1518" s="103">
        <v>3.9699999999999999E-2</v>
      </c>
      <c r="H1518" s="103">
        <v>4.1500000000000002E-2</v>
      </c>
      <c r="I1518" s="103"/>
      <c r="J1518" s="103"/>
      <c r="K1518" s="104"/>
      <c r="L1518" s="104"/>
      <c r="M1518" s="104"/>
      <c r="N1518" s="103">
        <v>6.7500000000000004E-2</v>
      </c>
    </row>
    <row r="1519" spans="4:14" ht="15.75" customHeight="1" x14ac:dyDescent="0.25">
      <c r="D1519" s="33"/>
      <c r="E1519" s="33"/>
      <c r="F1519" s="81">
        <v>38639</v>
      </c>
      <c r="G1519" s="103">
        <v>3.9800000000000002E-2</v>
      </c>
      <c r="H1519" s="103">
        <v>4.1593799999999993E-2</v>
      </c>
      <c r="I1519" s="103"/>
      <c r="J1519" s="103"/>
      <c r="K1519" s="104"/>
      <c r="L1519" s="104"/>
      <c r="M1519" s="104"/>
      <c r="N1519" s="103">
        <v>6.7500000000000004E-2</v>
      </c>
    </row>
    <row r="1520" spans="4:14" ht="15.75" customHeight="1" x14ac:dyDescent="0.25">
      <c r="D1520" s="33"/>
      <c r="E1520" s="33"/>
      <c r="F1520" s="81">
        <v>38642</v>
      </c>
      <c r="G1520" s="103">
        <v>3.9968799999999999E-2</v>
      </c>
      <c r="H1520" s="103">
        <v>4.1675000000000004E-2</v>
      </c>
      <c r="I1520" s="103"/>
      <c r="J1520" s="103"/>
      <c r="K1520" s="104"/>
      <c r="L1520" s="104"/>
      <c r="M1520" s="104"/>
      <c r="N1520" s="103">
        <v>6.7500000000000004E-2</v>
      </c>
    </row>
    <row r="1521" spans="4:14" ht="15.75" customHeight="1" x14ac:dyDescent="0.25">
      <c r="D1521" s="33"/>
      <c r="E1521" s="33"/>
      <c r="F1521" s="81">
        <v>38643</v>
      </c>
      <c r="G1521" s="103">
        <v>0.04</v>
      </c>
      <c r="H1521" s="103">
        <v>4.1741300000000002E-2</v>
      </c>
      <c r="I1521" s="103"/>
      <c r="J1521" s="103"/>
      <c r="K1521" s="104"/>
      <c r="L1521" s="104"/>
      <c r="M1521" s="104"/>
      <c r="N1521" s="103">
        <v>6.7500000000000004E-2</v>
      </c>
    </row>
    <row r="1522" spans="4:14" ht="15.75" customHeight="1" x14ac:dyDescent="0.25">
      <c r="D1522" s="33"/>
      <c r="E1522" s="33"/>
      <c r="F1522" s="81">
        <v>38644</v>
      </c>
      <c r="G1522" s="103">
        <v>4.0031299999999999E-2</v>
      </c>
      <c r="H1522" s="103">
        <v>4.1806299999999998E-2</v>
      </c>
      <c r="I1522" s="103"/>
      <c r="J1522" s="103"/>
      <c r="K1522" s="104"/>
      <c r="L1522" s="104"/>
      <c r="M1522" s="104"/>
      <c r="N1522" s="103">
        <v>6.7500000000000004E-2</v>
      </c>
    </row>
    <row r="1523" spans="4:14" ht="15.75" customHeight="1" x14ac:dyDescent="0.25">
      <c r="D1523" s="33"/>
      <c r="E1523" s="33"/>
      <c r="F1523" s="81">
        <v>38645</v>
      </c>
      <c r="G1523" s="103">
        <v>4.0312500000000001E-2</v>
      </c>
      <c r="H1523" s="103">
        <v>4.1937499999999996E-2</v>
      </c>
      <c r="I1523" s="103"/>
      <c r="J1523" s="103"/>
      <c r="K1523" s="104"/>
      <c r="L1523" s="104"/>
      <c r="M1523" s="104"/>
      <c r="N1523" s="103">
        <v>6.7500000000000004E-2</v>
      </c>
    </row>
    <row r="1524" spans="4:14" ht="15.75" customHeight="1" x14ac:dyDescent="0.25">
      <c r="D1524" s="33"/>
      <c r="E1524" s="33"/>
      <c r="F1524" s="81">
        <v>38646</v>
      </c>
      <c r="G1524" s="103">
        <v>4.0374999999999994E-2</v>
      </c>
      <c r="H1524" s="103">
        <v>4.2000000000000003E-2</v>
      </c>
      <c r="I1524" s="103"/>
      <c r="J1524" s="103"/>
      <c r="K1524" s="104"/>
      <c r="L1524" s="104"/>
      <c r="M1524" s="104"/>
      <c r="N1524" s="103">
        <v>6.7500000000000004E-2</v>
      </c>
    </row>
    <row r="1525" spans="4:14" ht="15.75" customHeight="1" x14ac:dyDescent="0.25">
      <c r="D1525" s="33"/>
      <c r="E1525" s="33"/>
      <c r="F1525" s="81">
        <v>38649</v>
      </c>
      <c r="G1525" s="103">
        <v>4.0512499999999993E-2</v>
      </c>
      <c r="H1525" s="103">
        <v>4.2062499999999996E-2</v>
      </c>
      <c r="I1525" s="103"/>
      <c r="J1525" s="103"/>
      <c r="K1525" s="104"/>
      <c r="L1525" s="104"/>
      <c r="M1525" s="104"/>
      <c r="N1525" s="103">
        <v>6.7500000000000004E-2</v>
      </c>
    </row>
    <row r="1526" spans="4:14" ht="15.75" customHeight="1" x14ac:dyDescent="0.25">
      <c r="D1526" s="33"/>
      <c r="E1526" s="33"/>
      <c r="F1526" s="81">
        <v>38650</v>
      </c>
      <c r="G1526" s="103">
        <v>4.0599999999999997E-2</v>
      </c>
      <c r="H1526" s="103">
        <v>4.2156300000000001E-2</v>
      </c>
      <c r="I1526" s="103"/>
      <c r="J1526" s="103"/>
      <c r="K1526" s="104"/>
      <c r="L1526" s="104"/>
      <c r="M1526" s="104"/>
      <c r="N1526" s="103">
        <v>6.7500000000000004E-2</v>
      </c>
    </row>
    <row r="1527" spans="4:14" ht="15.75" customHeight="1" x14ac:dyDescent="0.25">
      <c r="D1527" s="33"/>
      <c r="E1527" s="33"/>
      <c r="F1527" s="81">
        <v>38651</v>
      </c>
      <c r="G1527" s="103">
        <v>4.07E-2</v>
      </c>
      <c r="H1527" s="103">
        <v>4.2300000000000004E-2</v>
      </c>
      <c r="I1527" s="103"/>
      <c r="J1527" s="103"/>
      <c r="K1527" s="104"/>
      <c r="L1527" s="104"/>
      <c r="M1527" s="104"/>
      <c r="N1527" s="103">
        <v>6.7500000000000004E-2</v>
      </c>
    </row>
    <row r="1528" spans="4:14" ht="15.75" customHeight="1" x14ac:dyDescent="0.25">
      <c r="D1528" s="33"/>
      <c r="E1528" s="33"/>
      <c r="F1528" s="81">
        <v>38652</v>
      </c>
      <c r="G1528" s="103">
        <v>4.0812500000000002E-2</v>
      </c>
      <c r="H1528" s="103">
        <v>4.2431299999999998E-2</v>
      </c>
      <c r="I1528" s="103"/>
      <c r="J1528" s="103"/>
      <c r="K1528" s="104"/>
      <c r="L1528" s="104"/>
      <c r="M1528" s="104"/>
      <c r="N1528" s="103">
        <v>6.7500000000000004E-2</v>
      </c>
    </row>
    <row r="1529" spans="4:14" ht="15.75" customHeight="1" x14ac:dyDescent="0.25">
      <c r="D1529" s="33"/>
      <c r="E1529" s="33"/>
      <c r="F1529" s="81">
        <v>38653</v>
      </c>
      <c r="G1529" s="103">
        <v>4.08875E-2</v>
      </c>
      <c r="H1529" s="103">
        <v>4.2500000000000003E-2</v>
      </c>
      <c r="I1529" s="103"/>
      <c r="J1529" s="103"/>
      <c r="K1529" s="104"/>
      <c r="L1529" s="104"/>
      <c r="M1529" s="104"/>
      <c r="N1529" s="103">
        <v>6.7500000000000004E-2</v>
      </c>
    </row>
    <row r="1530" spans="4:14" ht="15.75" customHeight="1" x14ac:dyDescent="0.25">
      <c r="D1530" s="33"/>
      <c r="E1530" s="33"/>
      <c r="F1530" s="81">
        <v>38656</v>
      </c>
      <c r="G1530" s="103">
        <v>4.0899999999999999E-2</v>
      </c>
      <c r="H1530" s="103">
        <v>4.2599999999999999E-2</v>
      </c>
      <c r="I1530" s="103"/>
      <c r="J1530" s="103"/>
      <c r="K1530" s="104"/>
      <c r="L1530" s="104"/>
      <c r="M1530" s="104"/>
      <c r="N1530" s="103">
        <v>6.7500000000000004E-2</v>
      </c>
    </row>
    <row r="1531" spans="4:14" ht="15.75" customHeight="1" x14ac:dyDescent="0.25">
      <c r="D1531" s="33"/>
      <c r="E1531" s="33"/>
      <c r="F1531" s="81">
        <v>38657</v>
      </c>
      <c r="G1531" s="103">
        <v>4.0899999999999999E-2</v>
      </c>
      <c r="H1531" s="103">
        <v>4.26063E-2</v>
      </c>
      <c r="I1531" s="103"/>
      <c r="J1531" s="103"/>
      <c r="K1531" s="104"/>
      <c r="L1531" s="104"/>
      <c r="M1531" s="104"/>
      <c r="N1531" s="103">
        <v>7.0000000000000007E-2</v>
      </c>
    </row>
    <row r="1532" spans="4:14" ht="15.75" customHeight="1" x14ac:dyDescent="0.25">
      <c r="D1532" s="33"/>
      <c r="E1532" s="33"/>
      <c r="F1532" s="81">
        <v>38658</v>
      </c>
      <c r="G1532" s="103">
        <v>4.0899999999999999E-2</v>
      </c>
      <c r="H1532" s="103">
        <v>4.2800000000000005E-2</v>
      </c>
      <c r="I1532" s="103"/>
      <c r="J1532" s="103"/>
      <c r="K1532" s="104"/>
      <c r="L1532" s="104"/>
      <c r="M1532" s="104"/>
      <c r="N1532" s="103">
        <v>7.0000000000000007E-2</v>
      </c>
    </row>
    <row r="1533" spans="4:14" ht="15.75" customHeight="1" x14ac:dyDescent="0.25">
      <c r="D1533" s="33"/>
      <c r="E1533" s="33"/>
      <c r="F1533" s="81">
        <v>38659</v>
      </c>
      <c r="G1533" s="103">
        <v>4.0899999999999999E-2</v>
      </c>
      <c r="H1533" s="103">
        <v>4.2906300000000001E-2</v>
      </c>
      <c r="I1533" s="103"/>
      <c r="J1533" s="103"/>
      <c r="K1533" s="104"/>
      <c r="L1533" s="104"/>
      <c r="M1533" s="104"/>
      <c r="N1533" s="103">
        <v>7.0000000000000007E-2</v>
      </c>
    </row>
    <row r="1534" spans="4:14" ht="15.75" customHeight="1" x14ac:dyDescent="0.25">
      <c r="D1534" s="33"/>
      <c r="E1534" s="33"/>
      <c r="F1534" s="81">
        <v>38660</v>
      </c>
      <c r="G1534" s="103">
        <v>4.0899999999999999E-2</v>
      </c>
      <c r="H1534" s="103">
        <v>4.2999999999999997E-2</v>
      </c>
      <c r="I1534" s="103"/>
      <c r="J1534" s="103"/>
      <c r="K1534" s="104"/>
      <c r="L1534" s="104"/>
      <c r="M1534" s="104"/>
      <c r="N1534" s="103">
        <v>7.0000000000000007E-2</v>
      </c>
    </row>
    <row r="1535" spans="4:14" ht="15.75" customHeight="1" x14ac:dyDescent="0.25">
      <c r="D1535" s="33"/>
      <c r="E1535" s="33"/>
      <c r="F1535" s="81">
        <v>38663</v>
      </c>
      <c r="G1535" s="103">
        <v>4.0899999999999999E-2</v>
      </c>
      <c r="H1535" s="103">
        <v>4.30438E-2</v>
      </c>
      <c r="I1535" s="103"/>
      <c r="J1535" s="103"/>
      <c r="K1535" s="104"/>
      <c r="L1535" s="104"/>
      <c r="M1535" s="104"/>
      <c r="N1535" s="103">
        <v>7.0000000000000007E-2</v>
      </c>
    </row>
    <row r="1536" spans="4:14" ht="15.75" customHeight="1" x14ac:dyDescent="0.25">
      <c r="D1536" s="33"/>
      <c r="E1536" s="33"/>
      <c r="F1536" s="81">
        <v>38664</v>
      </c>
      <c r="G1536" s="103">
        <v>4.0999999999999995E-2</v>
      </c>
      <c r="H1536" s="103">
        <v>4.3099999999999999E-2</v>
      </c>
      <c r="I1536" s="103"/>
      <c r="J1536" s="103"/>
      <c r="K1536" s="104"/>
      <c r="L1536" s="104"/>
      <c r="M1536" s="104"/>
      <c r="N1536" s="103">
        <v>7.0000000000000007E-2</v>
      </c>
    </row>
    <row r="1537" spans="4:14" ht="15.75" customHeight="1" x14ac:dyDescent="0.25">
      <c r="D1537" s="33"/>
      <c r="E1537" s="33"/>
      <c r="F1537" s="81">
        <v>38665</v>
      </c>
      <c r="G1537" s="103">
        <v>4.1137499999999994E-2</v>
      </c>
      <c r="H1537" s="103">
        <v>4.3299999999999998E-2</v>
      </c>
      <c r="I1537" s="103"/>
      <c r="J1537" s="103"/>
      <c r="K1537" s="104"/>
      <c r="L1537" s="104"/>
      <c r="M1537" s="104"/>
      <c r="N1537" s="103">
        <v>7.0000000000000007E-2</v>
      </c>
    </row>
    <row r="1538" spans="4:14" ht="15.75" customHeight="1" x14ac:dyDescent="0.25">
      <c r="D1538" s="33"/>
      <c r="E1538" s="33"/>
      <c r="F1538" s="81">
        <v>38666</v>
      </c>
      <c r="G1538" s="103">
        <v>4.1149999999999999E-2</v>
      </c>
      <c r="H1538" s="103">
        <v>4.33225E-2</v>
      </c>
      <c r="I1538" s="103"/>
      <c r="J1538" s="103"/>
      <c r="K1538" s="104"/>
      <c r="L1538" s="104"/>
      <c r="M1538" s="104"/>
      <c r="N1538" s="103">
        <v>7.0000000000000007E-2</v>
      </c>
    </row>
    <row r="1539" spans="4:14" ht="15.75" customHeight="1" x14ac:dyDescent="0.25">
      <c r="D1539" s="33"/>
      <c r="E1539" s="33"/>
      <c r="F1539" s="81">
        <v>38667</v>
      </c>
      <c r="G1539" s="103">
        <v>4.1200000000000001E-2</v>
      </c>
      <c r="H1539" s="103">
        <v>4.3400000000000001E-2</v>
      </c>
      <c r="I1539" s="103"/>
      <c r="J1539" s="103"/>
      <c r="K1539" s="104"/>
      <c r="L1539" s="104"/>
      <c r="M1539" s="104"/>
      <c r="N1539" s="103" t="s">
        <v>26</v>
      </c>
    </row>
    <row r="1540" spans="4:14" ht="15.75" customHeight="1" x14ac:dyDescent="0.25">
      <c r="D1540" s="33"/>
      <c r="E1540" s="33"/>
      <c r="F1540" s="81">
        <v>38670</v>
      </c>
      <c r="G1540" s="103">
        <v>4.1212499999999999E-2</v>
      </c>
      <c r="H1540" s="103">
        <v>4.3400000000000001E-2</v>
      </c>
      <c r="I1540" s="103"/>
      <c r="J1540" s="103"/>
      <c r="K1540" s="104"/>
      <c r="L1540" s="104"/>
      <c r="M1540" s="104"/>
      <c r="N1540" s="103">
        <v>7.0000000000000007E-2</v>
      </c>
    </row>
    <row r="1541" spans="4:14" ht="15.75" customHeight="1" x14ac:dyDescent="0.25">
      <c r="D1541" s="33"/>
      <c r="E1541" s="33"/>
      <c r="F1541" s="81">
        <v>38671</v>
      </c>
      <c r="G1541" s="103">
        <v>4.1399999999999999E-2</v>
      </c>
      <c r="H1541" s="103">
        <v>4.3499999999999997E-2</v>
      </c>
      <c r="I1541" s="103"/>
      <c r="J1541" s="103"/>
      <c r="K1541" s="104"/>
      <c r="L1541" s="104"/>
      <c r="M1541" s="104"/>
      <c r="N1541" s="103">
        <v>7.0000000000000007E-2</v>
      </c>
    </row>
    <row r="1542" spans="4:14" ht="15.75" customHeight="1" x14ac:dyDescent="0.25">
      <c r="D1542" s="33"/>
      <c r="E1542" s="33"/>
      <c r="F1542" s="81">
        <v>38672</v>
      </c>
      <c r="G1542" s="103">
        <v>4.1399999999999999E-2</v>
      </c>
      <c r="H1542" s="103">
        <v>4.3681299999999999E-2</v>
      </c>
      <c r="I1542" s="103"/>
      <c r="J1542" s="103"/>
      <c r="K1542" s="104"/>
      <c r="L1542" s="104"/>
      <c r="M1542" s="104"/>
      <c r="N1542" s="103">
        <v>7.0000000000000007E-2</v>
      </c>
    </row>
    <row r="1543" spans="4:14" ht="15.75" customHeight="1" x14ac:dyDescent="0.25">
      <c r="D1543" s="33"/>
      <c r="E1543" s="33"/>
      <c r="F1543" s="81">
        <v>38673</v>
      </c>
      <c r="G1543" s="103">
        <v>4.1593799999999993E-2</v>
      </c>
      <c r="H1543" s="103">
        <v>4.3700000000000003E-2</v>
      </c>
      <c r="I1543" s="103"/>
      <c r="J1543" s="103"/>
      <c r="K1543" s="104"/>
      <c r="L1543" s="104"/>
      <c r="M1543" s="104"/>
      <c r="N1543" s="103">
        <v>7.0000000000000007E-2</v>
      </c>
    </row>
    <row r="1544" spans="4:14" ht="15.75" customHeight="1" x14ac:dyDescent="0.25">
      <c r="D1544" s="33"/>
      <c r="E1544" s="33"/>
      <c r="F1544" s="81">
        <v>38674</v>
      </c>
      <c r="G1544" s="103">
        <v>4.16563E-2</v>
      </c>
      <c r="H1544" s="103">
        <v>4.3724999999999993E-2</v>
      </c>
      <c r="I1544" s="103"/>
      <c r="J1544" s="103"/>
      <c r="K1544" s="104"/>
      <c r="L1544" s="104"/>
      <c r="M1544" s="104"/>
      <c r="N1544" s="103">
        <v>7.0000000000000007E-2</v>
      </c>
    </row>
    <row r="1545" spans="4:14" ht="15.75" customHeight="1" x14ac:dyDescent="0.25">
      <c r="D1545" s="33"/>
      <c r="E1545" s="33"/>
      <c r="F1545" s="81">
        <v>38677</v>
      </c>
      <c r="G1545" s="103">
        <v>4.1700000000000001E-2</v>
      </c>
      <c r="H1545" s="103">
        <v>4.3799999999999999E-2</v>
      </c>
      <c r="I1545" s="103"/>
      <c r="J1545" s="103"/>
      <c r="K1545" s="104"/>
      <c r="L1545" s="104"/>
      <c r="M1545" s="104"/>
      <c r="N1545" s="103">
        <v>7.0000000000000007E-2</v>
      </c>
    </row>
    <row r="1546" spans="4:14" ht="15.75" customHeight="1" x14ac:dyDescent="0.25">
      <c r="D1546" s="33"/>
      <c r="E1546" s="33"/>
      <c r="F1546" s="81">
        <v>38678</v>
      </c>
      <c r="G1546" s="103">
        <v>4.1937499999999996E-2</v>
      </c>
      <c r="H1546" s="103">
        <v>4.3937499999999997E-2</v>
      </c>
      <c r="I1546" s="103"/>
      <c r="J1546" s="103"/>
      <c r="K1546" s="104"/>
      <c r="L1546" s="104"/>
      <c r="M1546" s="104"/>
      <c r="N1546" s="103">
        <v>7.0000000000000007E-2</v>
      </c>
    </row>
    <row r="1547" spans="4:14" ht="15.75" customHeight="1" x14ac:dyDescent="0.25">
      <c r="D1547" s="33"/>
      <c r="E1547" s="33"/>
      <c r="F1547" s="81">
        <v>38679</v>
      </c>
      <c r="G1547" s="103">
        <v>4.1912499999999998E-2</v>
      </c>
      <c r="H1547" s="103">
        <v>4.3899999999999995E-2</v>
      </c>
      <c r="I1547" s="103"/>
      <c r="J1547" s="103"/>
      <c r="K1547" s="104"/>
      <c r="L1547" s="104"/>
      <c r="M1547" s="104"/>
      <c r="N1547" s="103">
        <v>7.0000000000000007E-2</v>
      </c>
    </row>
    <row r="1548" spans="4:14" ht="15.75" customHeight="1" x14ac:dyDescent="0.25">
      <c r="D1548" s="33"/>
      <c r="E1548" s="33"/>
      <c r="F1548" s="81">
        <v>38680</v>
      </c>
      <c r="G1548" s="103">
        <v>4.2000000000000003E-2</v>
      </c>
      <c r="H1548" s="103">
        <v>4.4000000000000004E-2</v>
      </c>
      <c r="I1548" s="103"/>
      <c r="J1548" s="103"/>
      <c r="K1548" s="104"/>
      <c r="L1548" s="104"/>
      <c r="M1548" s="104"/>
      <c r="N1548" s="103" t="s">
        <v>26</v>
      </c>
    </row>
    <row r="1549" spans="4:14" ht="15.75" customHeight="1" x14ac:dyDescent="0.25">
      <c r="D1549" s="33"/>
      <c r="E1549" s="33"/>
      <c r="F1549" s="81">
        <v>38681</v>
      </c>
      <c r="G1549" s="103">
        <v>4.2099999999999999E-2</v>
      </c>
      <c r="H1549" s="103">
        <v>4.4006299999999998E-2</v>
      </c>
      <c r="I1549" s="103"/>
      <c r="J1549" s="103"/>
      <c r="K1549" s="104"/>
      <c r="L1549" s="104"/>
      <c r="M1549" s="104"/>
      <c r="N1549" s="103">
        <v>7.0000000000000007E-2</v>
      </c>
    </row>
    <row r="1550" spans="4:14" ht="15.75" customHeight="1" x14ac:dyDescent="0.25">
      <c r="D1550" s="33"/>
      <c r="E1550" s="33"/>
      <c r="F1550" s="81">
        <v>38684</v>
      </c>
      <c r="G1550" s="103">
        <v>4.2199999999999994E-2</v>
      </c>
      <c r="H1550" s="103">
        <v>4.4062499999999998E-2</v>
      </c>
      <c r="I1550" s="103"/>
      <c r="J1550" s="103"/>
      <c r="K1550" s="104"/>
      <c r="L1550" s="104"/>
      <c r="M1550" s="104"/>
      <c r="N1550" s="103">
        <v>7.0000000000000007E-2</v>
      </c>
    </row>
    <row r="1551" spans="4:14" ht="15.75" customHeight="1" x14ac:dyDescent="0.25">
      <c r="D1551" s="33"/>
      <c r="E1551" s="33"/>
      <c r="F1551" s="81">
        <v>38685</v>
      </c>
      <c r="G1551" s="103">
        <v>4.2906300000000001E-2</v>
      </c>
      <c r="H1551" s="103">
        <v>4.41E-2</v>
      </c>
      <c r="I1551" s="103"/>
      <c r="J1551" s="103"/>
      <c r="K1551" s="104"/>
      <c r="L1551" s="104"/>
      <c r="M1551" s="104"/>
      <c r="N1551" s="103">
        <v>7.0000000000000007E-2</v>
      </c>
    </row>
    <row r="1552" spans="4:14" ht="15.75" customHeight="1" x14ac:dyDescent="0.25">
      <c r="D1552" s="33"/>
      <c r="E1552" s="33"/>
      <c r="F1552" s="81">
        <v>38686</v>
      </c>
      <c r="G1552" s="103">
        <v>4.2937500000000003E-2</v>
      </c>
      <c r="H1552" s="103">
        <v>4.4199999999999996E-2</v>
      </c>
      <c r="I1552" s="103"/>
      <c r="J1552" s="103"/>
      <c r="K1552" s="104"/>
      <c r="L1552" s="104"/>
      <c r="M1552" s="104"/>
      <c r="N1552" s="103">
        <v>7.0000000000000007E-2</v>
      </c>
    </row>
    <row r="1553" spans="4:14" ht="15.75" customHeight="1" x14ac:dyDescent="0.25">
      <c r="D1553" s="33"/>
      <c r="E1553" s="33"/>
      <c r="F1553" s="81">
        <v>38687</v>
      </c>
      <c r="G1553" s="103">
        <v>4.3112500000000005E-2</v>
      </c>
      <c r="H1553" s="103">
        <v>4.4400000000000002E-2</v>
      </c>
      <c r="I1553" s="103"/>
      <c r="J1553" s="103"/>
      <c r="K1553" s="104"/>
      <c r="L1553" s="104"/>
      <c r="M1553" s="104"/>
      <c r="N1553" s="103">
        <v>7.0000000000000007E-2</v>
      </c>
    </row>
    <row r="1554" spans="4:14" ht="15.75" customHeight="1" x14ac:dyDescent="0.25">
      <c r="D1554" s="33"/>
      <c r="E1554" s="33"/>
      <c r="F1554" s="81">
        <v>38688</v>
      </c>
      <c r="G1554" s="103">
        <v>4.3200000000000002E-2</v>
      </c>
      <c r="H1554" s="103">
        <v>4.4468800000000003E-2</v>
      </c>
      <c r="I1554" s="103"/>
      <c r="J1554" s="103"/>
      <c r="K1554" s="104"/>
      <c r="L1554" s="104"/>
      <c r="M1554" s="104"/>
      <c r="N1554" s="103">
        <v>7.0000000000000007E-2</v>
      </c>
    </row>
    <row r="1555" spans="4:14" ht="15.75" customHeight="1" x14ac:dyDescent="0.25">
      <c r="D1555" s="33"/>
      <c r="E1555" s="33"/>
      <c r="F1555" s="81">
        <v>38691</v>
      </c>
      <c r="G1555" s="103">
        <v>4.3312499999999997E-2</v>
      </c>
      <c r="H1555" s="103">
        <v>4.4500000000000005E-2</v>
      </c>
      <c r="I1555" s="103"/>
      <c r="J1555" s="103"/>
      <c r="K1555" s="104"/>
      <c r="L1555" s="104"/>
      <c r="M1555" s="104"/>
      <c r="N1555" s="103">
        <v>7.0000000000000007E-2</v>
      </c>
    </row>
    <row r="1556" spans="4:14" ht="15.75" customHeight="1" x14ac:dyDescent="0.25">
      <c r="D1556" s="33"/>
      <c r="E1556" s="33"/>
      <c r="F1556" s="81">
        <v>38692</v>
      </c>
      <c r="G1556" s="103">
        <v>4.3393800000000003E-2</v>
      </c>
      <c r="H1556" s="103">
        <v>4.4568799999999999E-2</v>
      </c>
      <c r="I1556" s="103"/>
      <c r="J1556" s="103"/>
      <c r="K1556" s="104"/>
      <c r="L1556" s="104"/>
      <c r="M1556" s="104"/>
      <c r="N1556" s="103">
        <v>7.0000000000000007E-2</v>
      </c>
    </row>
    <row r="1557" spans="4:14" ht="15.75" customHeight="1" x14ac:dyDescent="0.25">
      <c r="D1557" s="33"/>
      <c r="E1557" s="33"/>
      <c r="F1557" s="81">
        <v>38693</v>
      </c>
      <c r="G1557" s="103">
        <v>4.3400000000000001E-2</v>
      </c>
      <c r="H1557" s="103">
        <v>4.4600000000000001E-2</v>
      </c>
      <c r="I1557" s="103"/>
      <c r="J1557" s="103"/>
      <c r="K1557" s="104"/>
      <c r="L1557" s="104"/>
      <c r="M1557" s="104"/>
      <c r="N1557" s="103">
        <v>7.0000000000000007E-2</v>
      </c>
    </row>
    <row r="1558" spans="4:14" ht="15.75" customHeight="1" x14ac:dyDescent="0.25">
      <c r="D1558" s="33"/>
      <c r="E1558" s="33"/>
      <c r="F1558" s="81">
        <v>38694</v>
      </c>
      <c r="G1558" s="103">
        <v>4.36E-2</v>
      </c>
      <c r="H1558" s="103">
        <v>4.4800000000000006E-2</v>
      </c>
      <c r="I1558" s="103"/>
      <c r="J1558" s="103"/>
      <c r="K1558" s="104"/>
      <c r="L1558" s="104"/>
      <c r="M1558" s="104"/>
      <c r="N1558" s="103">
        <v>7.0000000000000007E-2</v>
      </c>
    </row>
    <row r="1559" spans="4:14" ht="15.75" customHeight="1" x14ac:dyDescent="0.25">
      <c r="D1559" s="33"/>
      <c r="E1559" s="33"/>
      <c r="F1559" s="81">
        <v>38695</v>
      </c>
      <c r="G1559" s="103">
        <v>4.3618799999999999E-2</v>
      </c>
      <c r="H1559" s="103">
        <v>4.4800000000000006E-2</v>
      </c>
      <c r="I1559" s="103"/>
      <c r="J1559" s="103"/>
      <c r="K1559" s="104"/>
      <c r="L1559" s="104"/>
      <c r="M1559" s="104"/>
      <c r="N1559" s="103">
        <v>7.0000000000000007E-2</v>
      </c>
    </row>
    <row r="1560" spans="4:14" ht="15.75" customHeight="1" x14ac:dyDescent="0.25">
      <c r="D1560" s="33"/>
      <c r="E1560" s="33"/>
      <c r="F1560" s="81">
        <v>38698</v>
      </c>
      <c r="G1560" s="103">
        <v>4.3674999999999999E-2</v>
      </c>
      <c r="H1560" s="103">
        <v>4.4887499999999997E-2</v>
      </c>
      <c r="I1560" s="103"/>
      <c r="J1560" s="103"/>
      <c r="K1560" s="104"/>
      <c r="L1560" s="104"/>
      <c r="M1560" s="104"/>
      <c r="N1560" s="103">
        <v>7.0000000000000007E-2</v>
      </c>
    </row>
    <row r="1561" spans="4:14" ht="15.75" customHeight="1" x14ac:dyDescent="0.25">
      <c r="D1561" s="33"/>
      <c r="E1561" s="33"/>
      <c r="F1561" s="81">
        <v>38699</v>
      </c>
      <c r="G1561" s="103">
        <v>4.3693799999999998E-2</v>
      </c>
      <c r="H1561" s="103">
        <v>4.4912500000000001E-2</v>
      </c>
      <c r="I1561" s="103"/>
      <c r="J1561" s="103"/>
      <c r="K1561" s="104"/>
      <c r="L1561" s="104"/>
      <c r="M1561" s="104"/>
      <c r="N1561" s="103">
        <v>7.2499999999999995E-2</v>
      </c>
    </row>
    <row r="1562" spans="4:14" ht="15.75" customHeight="1" x14ac:dyDescent="0.25">
      <c r="D1562" s="33"/>
      <c r="E1562" s="33"/>
      <c r="F1562" s="81">
        <v>38700</v>
      </c>
      <c r="G1562" s="103">
        <v>4.3700000000000003E-2</v>
      </c>
      <c r="H1562" s="103">
        <v>4.4912500000000001E-2</v>
      </c>
      <c r="I1562" s="103"/>
      <c r="J1562" s="103"/>
      <c r="K1562" s="104"/>
      <c r="L1562" s="104"/>
      <c r="M1562" s="104"/>
      <c r="N1562" s="103">
        <v>7.2499999999999995E-2</v>
      </c>
    </row>
    <row r="1563" spans="4:14" ht="15.75" customHeight="1" x14ac:dyDescent="0.25">
      <c r="D1563" s="33"/>
      <c r="E1563" s="33"/>
      <c r="F1563" s="81">
        <v>38701</v>
      </c>
      <c r="G1563" s="103">
        <v>4.3700000000000003E-2</v>
      </c>
      <c r="H1563" s="103">
        <v>4.4968800000000003E-2</v>
      </c>
      <c r="I1563" s="103"/>
      <c r="J1563" s="103"/>
      <c r="K1563" s="104"/>
      <c r="L1563" s="104"/>
      <c r="M1563" s="104"/>
      <c r="N1563" s="103">
        <v>7.2499999999999995E-2</v>
      </c>
    </row>
    <row r="1564" spans="4:14" ht="15.75" customHeight="1" x14ac:dyDescent="0.25">
      <c r="D1564" s="33"/>
      <c r="E1564" s="33"/>
      <c r="F1564" s="81">
        <v>38702</v>
      </c>
      <c r="G1564" s="103">
        <v>4.3700000000000003E-2</v>
      </c>
      <c r="H1564" s="103">
        <v>4.4999999999999998E-2</v>
      </c>
      <c r="I1564" s="103"/>
      <c r="J1564" s="103"/>
      <c r="K1564" s="104"/>
      <c r="L1564" s="104"/>
      <c r="M1564" s="104"/>
      <c r="N1564" s="103">
        <v>7.2499999999999995E-2</v>
      </c>
    </row>
    <row r="1565" spans="4:14" ht="15.75" customHeight="1" x14ac:dyDescent="0.25">
      <c r="D1565" s="33"/>
      <c r="E1565" s="33"/>
      <c r="F1565" s="81">
        <v>38705</v>
      </c>
      <c r="G1565" s="103">
        <v>4.3700000000000003E-2</v>
      </c>
      <c r="H1565" s="103">
        <v>4.4999999999999998E-2</v>
      </c>
      <c r="I1565" s="103"/>
      <c r="J1565" s="103"/>
      <c r="K1565" s="104"/>
      <c r="L1565" s="104"/>
      <c r="M1565" s="104"/>
      <c r="N1565" s="103">
        <v>7.2499999999999995E-2</v>
      </c>
    </row>
    <row r="1566" spans="4:14" ht="15.75" customHeight="1" x14ac:dyDescent="0.25">
      <c r="D1566" s="33"/>
      <c r="E1566" s="33"/>
      <c r="F1566" s="81">
        <v>38706</v>
      </c>
      <c r="G1566" s="103">
        <v>4.3700000000000003E-2</v>
      </c>
      <c r="H1566" s="103">
        <v>4.5012499999999997E-2</v>
      </c>
      <c r="I1566" s="103"/>
      <c r="J1566" s="103"/>
      <c r="K1566" s="104"/>
      <c r="L1566" s="104"/>
      <c r="M1566" s="104"/>
      <c r="N1566" s="103">
        <v>7.2499999999999995E-2</v>
      </c>
    </row>
    <row r="1567" spans="4:14" ht="15.75" customHeight="1" x14ac:dyDescent="0.25">
      <c r="D1567" s="33"/>
      <c r="E1567" s="33"/>
      <c r="F1567" s="81">
        <v>38707</v>
      </c>
      <c r="G1567" s="103">
        <v>4.3700000000000003E-2</v>
      </c>
      <c r="H1567" s="103">
        <v>4.5037500000000001E-2</v>
      </c>
      <c r="I1567" s="103"/>
      <c r="J1567" s="103"/>
      <c r="K1567" s="104"/>
      <c r="L1567" s="104"/>
      <c r="M1567" s="104"/>
      <c r="N1567" s="103">
        <v>7.2499999999999995E-2</v>
      </c>
    </row>
    <row r="1568" spans="4:14" ht="15.75" customHeight="1" x14ac:dyDescent="0.25">
      <c r="D1568" s="33"/>
      <c r="E1568" s="33"/>
      <c r="F1568" s="81">
        <v>38708</v>
      </c>
      <c r="G1568" s="103">
        <v>4.37875E-2</v>
      </c>
      <c r="H1568" s="103">
        <v>4.5193799999999999E-2</v>
      </c>
      <c r="I1568" s="103"/>
      <c r="J1568" s="103"/>
      <c r="K1568" s="104"/>
      <c r="L1568" s="104"/>
      <c r="M1568" s="104"/>
      <c r="N1568" s="103">
        <v>7.2499999999999995E-2</v>
      </c>
    </row>
    <row r="1569" spans="4:14" ht="15.75" customHeight="1" x14ac:dyDescent="0.25">
      <c r="D1569" s="33"/>
      <c r="E1569" s="33"/>
      <c r="F1569" s="81">
        <v>38709</v>
      </c>
      <c r="G1569" s="103">
        <v>4.3799999999999999E-2</v>
      </c>
      <c r="H1569" s="103">
        <v>4.5206299999999998E-2</v>
      </c>
      <c r="I1569" s="103"/>
      <c r="J1569" s="103"/>
      <c r="K1569" s="104"/>
      <c r="L1569" s="104"/>
      <c r="M1569" s="104"/>
      <c r="N1569" s="103">
        <v>7.2499999999999995E-2</v>
      </c>
    </row>
    <row r="1570" spans="4:14" ht="15.75" customHeight="1" x14ac:dyDescent="0.25">
      <c r="D1570" s="33"/>
      <c r="E1570" s="33"/>
      <c r="F1570" s="81">
        <v>38712</v>
      </c>
      <c r="G1570" s="103" t="s">
        <v>26</v>
      </c>
      <c r="H1570" s="103" t="s">
        <v>26</v>
      </c>
      <c r="I1570" s="103"/>
      <c r="J1570" s="103"/>
      <c r="K1570" s="104"/>
      <c r="L1570" s="104"/>
      <c r="M1570" s="104"/>
      <c r="N1570" s="103" t="s">
        <v>26</v>
      </c>
    </row>
    <row r="1571" spans="4:14" ht="15.75" customHeight="1" x14ac:dyDescent="0.25">
      <c r="D1571" s="33"/>
      <c r="E1571" s="33"/>
      <c r="F1571" s="81">
        <v>38713</v>
      </c>
      <c r="G1571" s="103" t="s">
        <v>26</v>
      </c>
      <c r="H1571" s="103" t="s">
        <v>26</v>
      </c>
      <c r="I1571" s="103"/>
      <c r="J1571" s="103"/>
      <c r="K1571" s="104"/>
      <c r="L1571" s="104"/>
      <c r="M1571" s="104"/>
      <c r="N1571" s="103">
        <v>7.2499999999999995E-2</v>
      </c>
    </row>
    <row r="1572" spans="4:14" ht="15.75" customHeight="1" x14ac:dyDescent="0.25">
      <c r="D1572" s="33"/>
      <c r="E1572" s="33"/>
      <c r="F1572" s="81">
        <v>38714</v>
      </c>
      <c r="G1572" s="103">
        <v>4.3887499999999996E-2</v>
      </c>
      <c r="H1572" s="103">
        <v>4.5268800000000005E-2</v>
      </c>
      <c r="I1572" s="103"/>
      <c r="J1572" s="103"/>
      <c r="K1572" s="104"/>
      <c r="L1572" s="104"/>
      <c r="M1572" s="104"/>
      <c r="N1572" s="103">
        <v>7.2499999999999995E-2</v>
      </c>
    </row>
    <row r="1573" spans="4:14" ht="15.75" customHeight="1" x14ac:dyDescent="0.25">
      <c r="D1573" s="33"/>
      <c r="E1573" s="33"/>
      <c r="F1573" s="81">
        <v>38715</v>
      </c>
      <c r="G1573" s="103">
        <v>4.385E-2</v>
      </c>
      <c r="H1573" s="103">
        <v>4.53E-2</v>
      </c>
      <c r="I1573" s="103"/>
      <c r="J1573" s="103"/>
      <c r="K1573" s="104"/>
      <c r="L1573" s="104"/>
      <c r="M1573" s="104"/>
      <c r="N1573" s="103">
        <v>7.2499999999999995E-2</v>
      </c>
    </row>
    <row r="1574" spans="4:14" ht="15.75" customHeight="1" x14ac:dyDescent="0.25">
      <c r="D1574" s="33"/>
      <c r="E1574" s="33"/>
      <c r="F1574" s="81">
        <v>38716</v>
      </c>
      <c r="G1574" s="103">
        <v>4.3899999999999995E-2</v>
      </c>
      <c r="H1574" s="103">
        <v>4.53625E-2</v>
      </c>
      <c r="I1574" s="103"/>
      <c r="J1574" s="103"/>
      <c r="K1574" s="104"/>
      <c r="L1574" s="104"/>
      <c r="M1574" s="104"/>
      <c r="N1574" s="103">
        <v>7.2499999999999995E-2</v>
      </c>
    </row>
    <row r="1575" spans="4:14" ht="15.75" customHeight="1" x14ac:dyDescent="0.25">
      <c r="D1575" s="33"/>
      <c r="E1575" s="33"/>
      <c r="F1575" s="81">
        <v>38719</v>
      </c>
      <c r="G1575" s="103" t="s">
        <v>26</v>
      </c>
      <c r="H1575" s="103" t="s">
        <v>26</v>
      </c>
      <c r="I1575" s="103"/>
      <c r="J1575" s="103"/>
      <c r="K1575" s="104"/>
      <c r="L1575" s="104"/>
      <c r="M1575" s="104"/>
      <c r="N1575" s="103" t="s">
        <v>26</v>
      </c>
    </row>
    <row r="1576" spans="4:14" ht="15.75" customHeight="1" x14ac:dyDescent="0.25">
      <c r="D1576" s="33"/>
      <c r="E1576" s="33"/>
      <c r="F1576" s="81">
        <v>38720</v>
      </c>
      <c r="G1576" s="103">
        <v>4.3975E-2</v>
      </c>
      <c r="H1576" s="103">
        <v>4.5443800000000006E-2</v>
      </c>
      <c r="I1576" s="103"/>
      <c r="J1576" s="103"/>
      <c r="K1576" s="104"/>
      <c r="L1576" s="104"/>
      <c r="M1576" s="104"/>
      <c r="N1576" s="103">
        <v>7.2499999999999995E-2</v>
      </c>
    </row>
    <row r="1577" spans="4:14" ht="15.75" customHeight="1" x14ac:dyDescent="0.25">
      <c r="D1577" s="33"/>
      <c r="E1577" s="33"/>
      <c r="F1577" s="81">
        <v>38721</v>
      </c>
      <c r="G1577" s="103">
        <v>4.4000000000000004E-2</v>
      </c>
      <c r="H1577" s="103">
        <v>4.5406300000000004E-2</v>
      </c>
      <c r="I1577" s="103"/>
      <c r="J1577" s="103"/>
      <c r="K1577" s="104"/>
      <c r="L1577" s="104"/>
      <c r="M1577" s="104"/>
      <c r="N1577" s="103">
        <v>7.2499999999999995E-2</v>
      </c>
    </row>
    <row r="1578" spans="4:14" ht="15.75" customHeight="1" x14ac:dyDescent="0.25">
      <c r="D1578" s="33"/>
      <c r="E1578" s="33"/>
      <c r="F1578" s="81">
        <v>38722</v>
      </c>
      <c r="G1578" s="103">
        <v>4.4187500000000005E-2</v>
      </c>
      <c r="H1578" s="103">
        <v>4.5499999999999999E-2</v>
      </c>
      <c r="I1578" s="103"/>
      <c r="J1578" s="103"/>
      <c r="K1578" s="104"/>
      <c r="L1578" s="104"/>
      <c r="M1578" s="104"/>
      <c r="N1578" s="103">
        <v>7.2499999999999995E-2</v>
      </c>
    </row>
    <row r="1579" spans="4:14" ht="15.75" customHeight="1" x14ac:dyDescent="0.25">
      <c r="D1579" s="33"/>
      <c r="E1579" s="33"/>
      <c r="F1579" s="81">
        <v>38723</v>
      </c>
      <c r="G1579" s="103">
        <v>4.4199999999999996E-2</v>
      </c>
      <c r="H1579" s="103">
        <v>4.5499999999999999E-2</v>
      </c>
      <c r="I1579" s="103"/>
      <c r="J1579" s="103"/>
      <c r="K1579" s="104"/>
      <c r="L1579" s="104"/>
      <c r="M1579" s="104"/>
      <c r="N1579" s="103">
        <v>7.2499999999999995E-2</v>
      </c>
    </row>
    <row r="1580" spans="4:14" ht="15.75" customHeight="1" x14ac:dyDescent="0.25">
      <c r="D1580" s="33"/>
      <c r="E1580" s="33"/>
      <c r="F1580" s="81">
        <v>38726</v>
      </c>
      <c r="G1580" s="103">
        <v>4.4368800000000007E-2</v>
      </c>
      <c r="H1580" s="103">
        <v>4.5599999999999995E-2</v>
      </c>
      <c r="I1580" s="103"/>
      <c r="J1580" s="103"/>
      <c r="K1580" s="104"/>
      <c r="L1580" s="104"/>
      <c r="M1580" s="104"/>
      <c r="N1580" s="103">
        <v>7.2499999999999995E-2</v>
      </c>
    </row>
    <row r="1581" spans="4:14" ht="15.75" customHeight="1" x14ac:dyDescent="0.25">
      <c r="D1581" s="33"/>
      <c r="E1581" s="33"/>
      <c r="F1581" s="81">
        <v>38727</v>
      </c>
      <c r="G1581" s="103">
        <v>4.4400000000000002E-2</v>
      </c>
      <c r="H1581" s="103">
        <v>4.5685000000000003E-2</v>
      </c>
      <c r="I1581" s="103"/>
      <c r="J1581" s="103"/>
      <c r="K1581" s="104"/>
      <c r="L1581" s="104"/>
      <c r="M1581" s="104"/>
      <c r="N1581" s="103">
        <v>7.2499999999999995E-2</v>
      </c>
    </row>
    <row r="1582" spans="4:14" ht="15.75" customHeight="1" x14ac:dyDescent="0.25">
      <c r="D1582" s="33"/>
      <c r="E1582" s="33"/>
      <c r="F1582" s="81">
        <v>38728</v>
      </c>
      <c r="G1582" s="103">
        <v>4.4416299999999999E-2</v>
      </c>
      <c r="H1582" s="103">
        <v>4.58E-2</v>
      </c>
      <c r="I1582" s="103"/>
      <c r="J1582" s="103"/>
      <c r="K1582" s="104"/>
      <c r="L1582" s="104"/>
      <c r="M1582" s="104"/>
      <c r="N1582" s="103">
        <v>7.2499999999999995E-2</v>
      </c>
    </row>
    <row r="1583" spans="4:14" ht="15.75" customHeight="1" x14ac:dyDescent="0.25">
      <c r="D1583" s="33"/>
      <c r="E1583" s="33"/>
      <c r="F1583" s="81">
        <v>38729</v>
      </c>
      <c r="G1583" s="103">
        <v>4.4699999999999997E-2</v>
      </c>
      <c r="H1583" s="103">
        <v>4.5999999999999999E-2</v>
      </c>
      <c r="I1583" s="103"/>
      <c r="J1583" s="103"/>
      <c r="K1583" s="104"/>
      <c r="L1583" s="104"/>
      <c r="M1583" s="104"/>
      <c r="N1583" s="103">
        <v>7.2499999999999995E-2</v>
      </c>
    </row>
    <row r="1584" spans="4:14" ht="15.75" customHeight="1" x14ac:dyDescent="0.25">
      <c r="D1584" s="33"/>
      <c r="E1584" s="33"/>
      <c r="F1584" s="81">
        <v>38730</v>
      </c>
      <c r="G1584" s="103">
        <v>4.4699999999999997E-2</v>
      </c>
      <c r="H1584" s="103">
        <v>4.5999999999999999E-2</v>
      </c>
      <c r="I1584" s="103"/>
      <c r="J1584" s="103"/>
      <c r="K1584" s="104"/>
      <c r="L1584" s="104"/>
      <c r="M1584" s="104"/>
      <c r="N1584" s="103">
        <v>7.2499999999999995E-2</v>
      </c>
    </row>
    <row r="1585" spans="4:14" ht="15.75" customHeight="1" x14ac:dyDescent="0.25">
      <c r="D1585" s="33"/>
      <c r="E1585" s="33"/>
      <c r="F1585" s="81">
        <v>38733</v>
      </c>
      <c r="G1585" s="103">
        <v>4.4800000000000006E-2</v>
      </c>
      <c r="H1585" s="103">
        <v>4.5999999999999999E-2</v>
      </c>
      <c r="I1585" s="103"/>
      <c r="J1585" s="103"/>
      <c r="K1585" s="104"/>
      <c r="L1585" s="104"/>
      <c r="M1585" s="104"/>
      <c r="N1585" s="103" t="s">
        <v>26</v>
      </c>
    </row>
    <row r="1586" spans="4:14" ht="15.75" customHeight="1" x14ac:dyDescent="0.25">
      <c r="D1586" s="33"/>
      <c r="E1586" s="33"/>
      <c r="F1586" s="81">
        <v>38734</v>
      </c>
      <c r="G1586" s="103">
        <v>4.4831299999999998E-2</v>
      </c>
      <c r="H1586" s="103">
        <v>4.6022499999999994E-2</v>
      </c>
      <c r="I1586" s="103"/>
      <c r="J1586" s="103"/>
      <c r="K1586" s="104"/>
      <c r="L1586" s="104"/>
      <c r="M1586" s="104"/>
      <c r="N1586" s="103">
        <v>7.2499999999999995E-2</v>
      </c>
    </row>
    <row r="1587" spans="4:14" ht="15.75" customHeight="1" x14ac:dyDescent="0.25">
      <c r="D1587" s="33"/>
      <c r="E1587" s="33"/>
      <c r="F1587" s="81">
        <v>38735</v>
      </c>
      <c r="G1587" s="103">
        <v>4.4900000000000002E-2</v>
      </c>
      <c r="H1587" s="103">
        <v>4.6010000000000002E-2</v>
      </c>
      <c r="I1587" s="103"/>
      <c r="J1587" s="103"/>
      <c r="K1587" s="104"/>
      <c r="L1587" s="104"/>
      <c r="M1587" s="104"/>
      <c r="N1587" s="103">
        <v>7.2499999999999995E-2</v>
      </c>
    </row>
    <row r="1588" spans="4:14" ht="15.75" customHeight="1" x14ac:dyDescent="0.25">
      <c r="D1588" s="33"/>
      <c r="E1588" s="33"/>
      <c r="F1588" s="81">
        <v>38736</v>
      </c>
      <c r="G1588" s="103">
        <v>4.5100000000000001E-2</v>
      </c>
      <c r="H1588" s="103">
        <v>4.6137499999999998E-2</v>
      </c>
      <c r="I1588" s="103"/>
      <c r="J1588" s="103"/>
      <c r="K1588" s="104"/>
      <c r="L1588" s="104"/>
      <c r="M1588" s="104"/>
      <c r="N1588" s="103">
        <v>7.2499999999999995E-2</v>
      </c>
    </row>
    <row r="1589" spans="4:14" ht="15.75" customHeight="1" x14ac:dyDescent="0.25">
      <c r="D1589" s="33"/>
      <c r="E1589" s="33"/>
      <c r="F1589" s="81">
        <v>38737</v>
      </c>
      <c r="G1589" s="103">
        <v>4.5193799999999999E-2</v>
      </c>
      <c r="H1589" s="103">
        <v>4.6199999999999998E-2</v>
      </c>
      <c r="I1589" s="103"/>
      <c r="J1589" s="103"/>
      <c r="K1589" s="104"/>
      <c r="L1589" s="104"/>
      <c r="M1589" s="104"/>
      <c r="N1589" s="103">
        <v>7.2499999999999995E-2</v>
      </c>
    </row>
    <row r="1590" spans="4:14" ht="15.75" customHeight="1" x14ac:dyDescent="0.25">
      <c r="D1590" s="33"/>
      <c r="E1590" s="33"/>
      <c r="F1590" s="81">
        <v>38740</v>
      </c>
      <c r="G1590" s="103">
        <v>4.53E-2</v>
      </c>
      <c r="H1590" s="103">
        <v>4.62288E-2</v>
      </c>
      <c r="I1590" s="103"/>
      <c r="J1590" s="103"/>
      <c r="K1590" s="104"/>
      <c r="L1590" s="104"/>
      <c r="M1590" s="104"/>
      <c r="N1590" s="103">
        <v>7.2499999999999995E-2</v>
      </c>
    </row>
    <row r="1591" spans="4:14" ht="15.75" customHeight="1" x14ac:dyDescent="0.25">
      <c r="D1591" s="33"/>
      <c r="E1591" s="33"/>
      <c r="F1591" s="81">
        <v>38741</v>
      </c>
      <c r="G1591" s="103">
        <v>4.5337500000000003E-2</v>
      </c>
      <c r="H1591" s="103">
        <v>4.6300000000000001E-2</v>
      </c>
      <c r="I1591" s="103"/>
      <c r="J1591" s="103"/>
      <c r="K1591" s="104"/>
      <c r="L1591" s="104"/>
      <c r="M1591" s="104"/>
      <c r="N1591" s="103">
        <v>7.2499999999999995E-2</v>
      </c>
    </row>
    <row r="1592" spans="4:14" ht="15.75" customHeight="1" x14ac:dyDescent="0.25">
      <c r="D1592" s="33"/>
      <c r="E1592" s="33"/>
      <c r="F1592" s="81">
        <v>38742</v>
      </c>
      <c r="G1592" s="103">
        <v>4.5400000000000003E-2</v>
      </c>
      <c r="H1592" s="103">
        <v>4.6397500000000001E-2</v>
      </c>
      <c r="I1592" s="103"/>
      <c r="J1592" s="103"/>
      <c r="K1592" s="104"/>
      <c r="L1592" s="104"/>
      <c r="M1592" s="104"/>
      <c r="N1592" s="103">
        <v>7.2499999999999995E-2</v>
      </c>
    </row>
    <row r="1593" spans="4:14" ht="15.75" customHeight="1" x14ac:dyDescent="0.25">
      <c r="D1593" s="33"/>
      <c r="E1593" s="33"/>
      <c r="F1593" s="81">
        <v>38743</v>
      </c>
      <c r="G1593" s="103">
        <v>4.5599999999999995E-2</v>
      </c>
      <c r="H1593" s="103">
        <v>4.6600000000000003E-2</v>
      </c>
      <c r="I1593" s="103"/>
      <c r="J1593" s="103"/>
      <c r="K1593" s="104"/>
      <c r="L1593" s="104"/>
      <c r="M1593" s="104"/>
      <c r="N1593" s="103">
        <v>7.2499999999999995E-2</v>
      </c>
    </row>
    <row r="1594" spans="4:14" ht="15.75" customHeight="1" x14ac:dyDescent="0.25">
      <c r="D1594" s="33"/>
      <c r="E1594" s="33"/>
      <c r="F1594" s="81">
        <v>38744</v>
      </c>
      <c r="G1594" s="103">
        <v>4.5681300000000001E-2</v>
      </c>
      <c r="H1594" s="103">
        <v>4.6675000000000001E-2</v>
      </c>
      <c r="I1594" s="103"/>
      <c r="J1594" s="103"/>
      <c r="K1594" s="104"/>
      <c r="L1594" s="104"/>
      <c r="M1594" s="104"/>
      <c r="N1594" s="103">
        <v>7.2499999999999995E-2</v>
      </c>
    </row>
    <row r="1595" spans="4:14" ht="15.75" customHeight="1" x14ac:dyDescent="0.25">
      <c r="D1595" s="33"/>
      <c r="E1595" s="33"/>
      <c r="F1595" s="81">
        <v>38747</v>
      </c>
      <c r="G1595" s="103">
        <v>4.5700000000000005E-2</v>
      </c>
      <c r="H1595" s="103">
        <v>4.6799999999999994E-2</v>
      </c>
      <c r="I1595" s="103"/>
      <c r="J1595" s="103"/>
      <c r="K1595" s="104"/>
      <c r="L1595" s="104"/>
      <c r="M1595" s="104"/>
      <c r="N1595" s="103">
        <v>7.2499999999999995E-2</v>
      </c>
    </row>
    <row r="1596" spans="4:14" ht="15.75" customHeight="1" x14ac:dyDescent="0.25">
      <c r="D1596" s="33"/>
      <c r="E1596" s="33"/>
      <c r="F1596" s="81">
        <v>38748</v>
      </c>
      <c r="G1596" s="103">
        <v>4.5700000000000005E-2</v>
      </c>
      <c r="H1596" s="103">
        <v>4.6799999999999994E-2</v>
      </c>
      <c r="I1596" s="103"/>
      <c r="J1596" s="103"/>
      <c r="K1596" s="104"/>
      <c r="L1596" s="104"/>
      <c r="M1596" s="104"/>
      <c r="N1596" s="103">
        <v>7.4999999999999997E-2</v>
      </c>
    </row>
    <row r="1597" spans="4:14" ht="15.75" customHeight="1" x14ac:dyDescent="0.25">
      <c r="D1597" s="33"/>
      <c r="E1597" s="33"/>
      <c r="F1597" s="81">
        <v>38749</v>
      </c>
      <c r="G1597" s="103">
        <v>4.5706300000000005E-2</v>
      </c>
      <c r="H1597" s="103">
        <v>4.6900000000000004E-2</v>
      </c>
      <c r="I1597" s="103"/>
      <c r="J1597" s="103"/>
      <c r="K1597" s="104"/>
      <c r="L1597" s="104"/>
      <c r="M1597" s="104"/>
      <c r="N1597" s="103">
        <v>7.4999999999999997E-2</v>
      </c>
    </row>
    <row r="1598" spans="4:14" ht="15.75" customHeight="1" x14ac:dyDescent="0.25">
      <c r="D1598" s="33"/>
      <c r="E1598" s="33"/>
      <c r="F1598" s="81">
        <v>38750</v>
      </c>
      <c r="G1598" s="103">
        <v>4.5703800000000003E-2</v>
      </c>
      <c r="H1598" s="103">
        <v>4.7100000000000003E-2</v>
      </c>
      <c r="I1598" s="103"/>
      <c r="J1598" s="103"/>
      <c r="K1598" s="104"/>
      <c r="L1598" s="104"/>
      <c r="M1598" s="104"/>
      <c r="N1598" s="103">
        <v>7.4999999999999997E-2</v>
      </c>
    </row>
    <row r="1599" spans="4:14" ht="15.75" customHeight="1" x14ac:dyDescent="0.25">
      <c r="D1599" s="33"/>
      <c r="E1599" s="33"/>
      <c r="F1599" s="81">
        <v>38751</v>
      </c>
      <c r="G1599" s="103">
        <v>4.5700000000000005E-2</v>
      </c>
      <c r="H1599" s="103">
        <v>4.7100000000000003E-2</v>
      </c>
      <c r="I1599" s="103"/>
      <c r="J1599" s="103"/>
      <c r="K1599" s="104"/>
      <c r="L1599" s="104"/>
      <c r="M1599" s="104"/>
      <c r="N1599" s="103">
        <v>7.4999999999999997E-2</v>
      </c>
    </row>
    <row r="1600" spans="4:14" ht="15.75" customHeight="1" x14ac:dyDescent="0.25">
      <c r="D1600" s="33"/>
      <c r="E1600" s="33"/>
      <c r="F1600" s="81">
        <v>38754</v>
      </c>
      <c r="G1600" s="103">
        <v>4.5700000000000005E-2</v>
      </c>
      <c r="H1600" s="103">
        <v>4.7149999999999997E-2</v>
      </c>
      <c r="I1600" s="103"/>
      <c r="J1600" s="103"/>
      <c r="K1600" s="104"/>
      <c r="L1600" s="104"/>
      <c r="M1600" s="104"/>
      <c r="N1600" s="103">
        <v>7.4999999999999997E-2</v>
      </c>
    </row>
    <row r="1601" spans="4:14" ht="15.75" customHeight="1" x14ac:dyDescent="0.25">
      <c r="D1601" s="33"/>
      <c r="E1601" s="33"/>
      <c r="F1601" s="81">
        <v>38755</v>
      </c>
      <c r="G1601" s="103">
        <v>4.5700000000000005E-2</v>
      </c>
      <c r="H1601" s="103">
        <v>4.7199999999999999E-2</v>
      </c>
      <c r="I1601" s="103"/>
      <c r="J1601" s="103"/>
      <c r="K1601" s="104"/>
      <c r="L1601" s="104"/>
      <c r="M1601" s="104"/>
      <c r="N1601" s="103">
        <v>7.4999999999999997E-2</v>
      </c>
    </row>
    <row r="1602" spans="4:14" ht="15.75" customHeight="1" x14ac:dyDescent="0.25">
      <c r="D1602" s="33"/>
      <c r="E1602" s="33"/>
      <c r="F1602" s="81">
        <v>38756</v>
      </c>
      <c r="G1602" s="103">
        <v>4.5700000000000005E-2</v>
      </c>
      <c r="H1602" s="103">
        <v>4.7199999999999999E-2</v>
      </c>
      <c r="I1602" s="103"/>
      <c r="J1602" s="103"/>
      <c r="K1602" s="104"/>
      <c r="L1602" s="104"/>
      <c r="M1602" s="104"/>
      <c r="N1602" s="103">
        <v>7.4999999999999997E-2</v>
      </c>
    </row>
    <row r="1603" spans="4:14" ht="15.75" customHeight="1" x14ac:dyDescent="0.25">
      <c r="D1603" s="33"/>
      <c r="E1603" s="33"/>
      <c r="F1603" s="81">
        <v>38757</v>
      </c>
      <c r="G1603" s="103">
        <v>4.5700000000000005E-2</v>
      </c>
      <c r="H1603" s="103">
        <v>4.7400000000000005E-2</v>
      </c>
      <c r="I1603" s="103"/>
      <c r="J1603" s="103"/>
      <c r="K1603" s="104"/>
      <c r="L1603" s="104"/>
      <c r="M1603" s="104"/>
      <c r="N1603" s="103">
        <v>7.4999999999999997E-2</v>
      </c>
    </row>
    <row r="1604" spans="4:14" ht="15.75" customHeight="1" x14ac:dyDescent="0.25">
      <c r="D1604" s="33"/>
      <c r="E1604" s="33"/>
      <c r="F1604" s="81">
        <v>38758</v>
      </c>
      <c r="G1604" s="103">
        <v>4.5700000000000005E-2</v>
      </c>
      <c r="H1604" s="103">
        <v>4.7406300000000005E-2</v>
      </c>
      <c r="I1604" s="103"/>
      <c r="J1604" s="103"/>
      <c r="K1604" s="104"/>
      <c r="L1604" s="104"/>
      <c r="M1604" s="104"/>
      <c r="N1604" s="103">
        <v>7.4999999999999997E-2</v>
      </c>
    </row>
    <row r="1605" spans="4:14" ht="15.75" customHeight="1" x14ac:dyDescent="0.25">
      <c r="D1605" s="33"/>
      <c r="E1605" s="33"/>
      <c r="F1605" s="81">
        <v>38761</v>
      </c>
      <c r="G1605" s="103">
        <v>4.5700000000000005E-2</v>
      </c>
      <c r="H1605" s="103">
        <v>4.7487500000000002E-2</v>
      </c>
      <c r="I1605" s="103"/>
      <c r="J1605" s="103"/>
      <c r="K1605" s="104"/>
      <c r="L1605" s="104"/>
      <c r="M1605" s="104"/>
      <c r="N1605" s="103">
        <v>7.4999999999999997E-2</v>
      </c>
    </row>
    <row r="1606" spans="4:14" ht="15.75" customHeight="1" x14ac:dyDescent="0.25">
      <c r="D1606" s="33"/>
      <c r="E1606" s="33"/>
      <c r="F1606" s="81">
        <v>38762</v>
      </c>
      <c r="G1606" s="103">
        <v>4.5700000000000005E-2</v>
      </c>
      <c r="H1606" s="103">
        <v>4.7500000000000001E-2</v>
      </c>
      <c r="I1606" s="103"/>
      <c r="J1606" s="103"/>
      <c r="K1606" s="104"/>
      <c r="L1606" s="104"/>
      <c r="M1606" s="104"/>
      <c r="N1606" s="103">
        <v>7.4999999999999997E-2</v>
      </c>
    </row>
    <row r="1607" spans="4:14" ht="15.75" customHeight="1" x14ac:dyDescent="0.25">
      <c r="D1607" s="33"/>
      <c r="E1607" s="33"/>
      <c r="F1607" s="81">
        <v>38763</v>
      </c>
      <c r="G1607" s="103">
        <v>4.5700000000000005E-2</v>
      </c>
      <c r="H1607" s="103">
        <v>4.7500000000000001E-2</v>
      </c>
      <c r="I1607" s="103"/>
      <c r="J1607" s="103"/>
      <c r="K1607" s="104"/>
      <c r="L1607" s="104"/>
      <c r="M1607" s="104"/>
      <c r="N1607" s="103">
        <v>7.4999999999999997E-2</v>
      </c>
    </row>
    <row r="1608" spans="4:14" ht="15.75" customHeight="1" x14ac:dyDescent="0.25">
      <c r="D1608" s="33"/>
      <c r="E1608" s="33"/>
      <c r="F1608" s="81">
        <v>38764</v>
      </c>
      <c r="G1608" s="103">
        <v>4.5700000000000005E-2</v>
      </c>
      <c r="H1608" s="103">
        <v>4.7699999999999992E-2</v>
      </c>
      <c r="I1608" s="103"/>
      <c r="J1608" s="103"/>
      <c r="K1608" s="104"/>
      <c r="L1608" s="104"/>
      <c r="M1608" s="104"/>
      <c r="N1608" s="103">
        <v>7.4999999999999997E-2</v>
      </c>
    </row>
    <row r="1609" spans="4:14" ht="15.75" customHeight="1" x14ac:dyDescent="0.25">
      <c r="D1609" s="33"/>
      <c r="E1609" s="33"/>
      <c r="F1609" s="81">
        <v>38765</v>
      </c>
      <c r="G1609" s="103">
        <v>4.5700000000000005E-2</v>
      </c>
      <c r="H1609" s="103">
        <v>4.7699999999999992E-2</v>
      </c>
      <c r="I1609" s="103"/>
      <c r="J1609" s="103"/>
      <c r="K1609" s="104"/>
      <c r="L1609" s="104"/>
      <c r="M1609" s="104"/>
      <c r="N1609" s="103">
        <v>7.4999999999999997E-2</v>
      </c>
    </row>
    <row r="1610" spans="4:14" ht="15.75" customHeight="1" x14ac:dyDescent="0.25">
      <c r="D1610" s="33"/>
      <c r="E1610" s="33"/>
      <c r="F1610" s="81">
        <v>38768</v>
      </c>
      <c r="G1610" s="103">
        <v>4.5700000000000005E-2</v>
      </c>
      <c r="H1610" s="103">
        <v>4.7703100000000005E-2</v>
      </c>
      <c r="I1610" s="103"/>
      <c r="J1610" s="103"/>
      <c r="K1610" s="104"/>
      <c r="L1610" s="104"/>
      <c r="M1610" s="104"/>
      <c r="N1610" s="103" t="s">
        <v>26</v>
      </c>
    </row>
    <row r="1611" spans="4:14" ht="15.75" customHeight="1" x14ac:dyDescent="0.25">
      <c r="D1611" s="33"/>
      <c r="E1611" s="33"/>
      <c r="F1611" s="81">
        <v>38769</v>
      </c>
      <c r="G1611" s="103">
        <v>4.5700000000000005E-2</v>
      </c>
      <c r="H1611" s="103">
        <v>4.7737499999999995E-2</v>
      </c>
      <c r="I1611" s="103"/>
      <c r="J1611" s="103"/>
      <c r="K1611" s="104"/>
      <c r="L1611" s="104"/>
      <c r="M1611" s="104"/>
      <c r="N1611" s="103">
        <v>7.4999999999999997E-2</v>
      </c>
    </row>
    <row r="1612" spans="4:14" ht="15.75" customHeight="1" x14ac:dyDescent="0.25">
      <c r="D1612" s="33"/>
      <c r="E1612" s="33"/>
      <c r="F1612" s="81">
        <v>38770</v>
      </c>
      <c r="G1612" s="103">
        <v>4.5712500000000003E-2</v>
      </c>
      <c r="H1612" s="103">
        <v>4.7800000000000002E-2</v>
      </c>
      <c r="I1612" s="103"/>
      <c r="J1612" s="103"/>
      <c r="K1612" s="104"/>
      <c r="L1612" s="104"/>
      <c r="M1612" s="104"/>
      <c r="N1612" s="103">
        <v>7.4999999999999997E-2</v>
      </c>
    </row>
    <row r="1613" spans="4:14" ht="15.75" customHeight="1" x14ac:dyDescent="0.25">
      <c r="D1613" s="33"/>
      <c r="E1613" s="33"/>
      <c r="F1613" s="81">
        <v>38771</v>
      </c>
      <c r="G1613" s="103">
        <v>4.5806300000000001E-2</v>
      </c>
      <c r="H1613" s="103">
        <v>4.8000000000000001E-2</v>
      </c>
      <c r="I1613" s="103"/>
      <c r="J1613" s="103"/>
      <c r="K1613" s="104"/>
      <c r="L1613" s="104"/>
      <c r="M1613" s="104"/>
      <c r="N1613" s="103">
        <v>7.4999999999999997E-2</v>
      </c>
    </row>
    <row r="1614" spans="4:14" ht="15.75" customHeight="1" x14ac:dyDescent="0.25">
      <c r="D1614" s="33"/>
      <c r="E1614" s="33"/>
      <c r="F1614" s="81">
        <v>38772</v>
      </c>
      <c r="G1614" s="103">
        <v>4.6050000000000008E-2</v>
      </c>
      <c r="H1614" s="103">
        <v>4.8099999999999997E-2</v>
      </c>
      <c r="I1614" s="103"/>
      <c r="J1614" s="103"/>
      <c r="K1614" s="104"/>
      <c r="L1614" s="104"/>
      <c r="M1614" s="104"/>
      <c r="N1614" s="103">
        <v>7.4999999999999997E-2</v>
      </c>
    </row>
    <row r="1615" spans="4:14" ht="15.75" customHeight="1" x14ac:dyDescent="0.25">
      <c r="D1615" s="33"/>
      <c r="E1615" s="33"/>
      <c r="F1615" s="81">
        <v>38775</v>
      </c>
      <c r="G1615" s="103">
        <v>4.6300000000000001E-2</v>
      </c>
      <c r="H1615" s="103">
        <v>4.82E-2</v>
      </c>
      <c r="I1615" s="103"/>
      <c r="J1615" s="103"/>
      <c r="K1615" s="104"/>
      <c r="L1615" s="104"/>
      <c r="M1615" s="104"/>
      <c r="N1615" s="103">
        <v>7.4999999999999997E-2</v>
      </c>
    </row>
    <row r="1616" spans="4:14" ht="15.75" customHeight="1" x14ac:dyDescent="0.25">
      <c r="D1616" s="33"/>
      <c r="E1616" s="33"/>
      <c r="F1616" s="81">
        <v>38776</v>
      </c>
      <c r="G1616" s="103">
        <v>4.6331300000000006E-2</v>
      </c>
      <c r="H1616" s="103">
        <v>4.8224999999999997E-2</v>
      </c>
      <c r="I1616" s="103"/>
      <c r="J1616" s="103"/>
      <c r="K1616" s="104"/>
      <c r="L1616" s="104"/>
      <c r="M1616" s="104"/>
      <c r="N1616" s="103">
        <v>7.4999999999999997E-2</v>
      </c>
    </row>
    <row r="1617" spans="4:14" ht="15.75" customHeight="1" x14ac:dyDescent="0.25">
      <c r="D1617" s="33"/>
      <c r="E1617" s="33"/>
      <c r="F1617" s="81">
        <v>38777</v>
      </c>
      <c r="G1617" s="103">
        <v>4.6399999999999997E-2</v>
      </c>
      <c r="H1617" s="103">
        <v>4.8300000000000003E-2</v>
      </c>
      <c r="I1617" s="103"/>
      <c r="J1617" s="103"/>
      <c r="K1617" s="104"/>
      <c r="L1617" s="104"/>
      <c r="M1617" s="104"/>
      <c r="N1617" s="103">
        <v>7.4999999999999997E-2</v>
      </c>
    </row>
    <row r="1618" spans="4:14" ht="15.75" customHeight="1" x14ac:dyDescent="0.25">
      <c r="D1618" s="33"/>
      <c r="E1618" s="33"/>
      <c r="F1618" s="81">
        <v>38778</v>
      </c>
      <c r="G1618" s="103">
        <v>4.6606300000000003E-2</v>
      </c>
      <c r="H1618" s="103">
        <v>4.8399999999999999E-2</v>
      </c>
      <c r="I1618" s="103"/>
      <c r="J1618" s="103"/>
      <c r="K1618" s="104"/>
      <c r="L1618" s="104"/>
      <c r="M1618" s="104"/>
      <c r="N1618" s="103">
        <v>7.4999999999999997E-2</v>
      </c>
    </row>
    <row r="1619" spans="4:14" ht="15.75" customHeight="1" x14ac:dyDescent="0.25">
      <c r="D1619" s="33"/>
      <c r="E1619" s="33"/>
      <c r="F1619" s="81">
        <v>38779</v>
      </c>
      <c r="G1619" s="103">
        <v>4.6699999999999998E-2</v>
      </c>
      <c r="H1619" s="103">
        <v>4.8499999999999995E-2</v>
      </c>
      <c r="I1619" s="103"/>
      <c r="J1619" s="103"/>
      <c r="K1619" s="104"/>
      <c r="L1619" s="104"/>
      <c r="M1619" s="104"/>
      <c r="N1619" s="103">
        <v>7.4999999999999997E-2</v>
      </c>
    </row>
    <row r="1620" spans="4:14" ht="15.75" customHeight="1" x14ac:dyDescent="0.25">
      <c r="D1620" s="33"/>
      <c r="E1620" s="33"/>
      <c r="F1620" s="81">
        <v>38782</v>
      </c>
      <c r="G1620" s="103">
        <v>4.6900000000000004E-2</v>
      </c>
      <c r="H1620" s="103">
        <v>4.8600000000000004E-2</v>
      </c>
      <c r="I1620" s="103"/>
      <c r="J1620" s="103"/>
      <c r="K1620" s="104"/>
      <c r="L1620" s="104"/>
      <c r="M1620" s="104"/>
      <c r="N1620" s="103">
        <v>7.4999999999999997E-2</v>
      </c>
    </row>
    <row r="1621" spans="4:14" ht="15.75" customHeight="1" x14ac:dyDescent="0.25">
      <c r="D1621" s="33"/>
      <c r="E1621" s="33"/>
      <c r="F1621" s="81">
        <v>38783</v>
      </c>
      <c r="G1621" s="103">
        <v>4.6912500000000003E-2</v>
      </c>
      <c r="H1621" s="103">
        <v>4.87E-2</v>
      </c>
      <c r="I1621" s="103"/>
      <c r="J1621" s="103"/>
      <c r="K1621" s="104"/>
      <c r="L1621" s="104"/>
      <c r="M1621" s="104"/>
      <c r="N1621" s="103">
        <v>7.4999999999999997E-2</v>
      </c>
    </row>
    <row r="1622" spans="4:14" ht="15.75" customHeight="1" x14ac:dyDescent="0.25">
      <c r="D1622" s="33"/>
      <c r="E1622" s="33"/>
      <c r="F1622" s="81">
        <v>38784</v>
      </c>
      <c r="G1622" s="103">
        <v>4.6981299999999997E-2</v>
      </c>
      <c r="H1622" s="103">
        <v>4.8799999999999996E-2</v>
      </c>
      <c r="I1622" s="103"/>
      <c r="J1622" s="103"/>
      <c r="K1622" s="104"/>
      <c r="L1622" s="104"/>
      <c r="M1622" s="104"/>
      <c r="N1622" s="103">
        <v>7.4999999999999997E-2</v>
      </c>
    </row>
    <row r="1623" spans="4:14" ht="15.75" customHeight="1" x14ac:dyDescent="0.25">
      <c r="D1623" s="33"/>
      <c r="E1623" s="33"/>
      <c r="F1623" s="81">
        <v>38785</v>
      </c>
      <c r="G1623" s="103">
        <v>4.7199999999999999E-2</v>
      </c>
      <c r="H1623" s="103">
        <v>4.8899999999999999E-2</v>
      </c>
      <c r="I1623" s="103"/>
      <c r="J1623" s="103"/>
      <c r="K1623" s="104"/>
      <c r="L1623" s="104"/>
      <c r="M1623" s="104"/>
      <c r="N1623" s="103">
        <v>7.4999999999999997E-2</v>
      </c>
    </row>
    <row r="1624" spans="4:14" ht="15.75" customHeight="1" x14ac:dyDescent="0.25">
      <c r="D1624" s="33"/>
      <c r="E1624" s="33"/>
      <c r="F1624" s="81">
        <v>38786</v>
      </c>
      <c r="G1624" s="103">
        <v>4.7400000000000005E-2</v>
      </c>
      <c r="H1624" s="103">
        <v>4.9000000000000002E-2</v>
      </c>
      <c r="I1624" s="103"/>
      <c r="J1624" s="103"/>
      <c r="K1624" s="104"/>
      <c r="L1624" s="104"/>
      <c r="M1624" s="104"/>
      <c r="N1624" s="103">
        <v>7.4999999999999997E-2</v>
      </c>
    </row>
    <row r="1625" spans="4:14" ht="15.75" customHeight="1" x14ac:dyDescent="0.25">
      <c r="D1625" s="33"/>
      <c r="E1625" s="33"/>
      <c r="F1625" s="81">
        <v>38789</v>
      </c>
      <c r="G1625" s="103">
        <v>4.7487500000000002E-2</v>
      </c>
      <c r="H1625" s="103">
        <v>4.9100000000000005E-2</v>
      </c>
      <c r="I1625" s="103"/>
      <c r="J1625" s="103"/>
      <c r="K1625" s="104"/>
      <c r="L1625" s="104"/>
      <c r="M1625" s="104"/>
      <c r="N1625" s="103">
        <v>7.4999999999999997E-2</v>
      </c>
    </row>
    <row r="1626" spans="4:14" ht="15.75" customHeight="1" x14ac:dyDescent="0.25">
      <c r="D1626" s="33"/>
      <c r="E1626" s="33"/>
      <c r="F1626" s="81">
        <v>38790</v>
      </c>
      <c r="G1626" s="103">
        <v>4.75094E-2</v>
      </c>
      <c r="H1626" s="103">
        <v>4.9168799999999999E-2</v>
      </c>
      <c r="I1626" s="103"/>
      <c r="J1626" s="103"/>
      <c r="K1626" s="104"/>
      <c r="L1626" s="104"/>
      <c r="M1626" s="104"/>
      <c r="N1626" s="103">
        <v>7.4999999999999997E-2</v>
      </c>
    </row>
    <row r="1627" spans="4:14" ht="15.75" customHeight="1" x14ac:dyDescent="0.25">
      <c r="D1627" s="33"/>
      <c r="E1627" s="33"/>
      <c r="F1627" s="81">
        <v>38791</v>
      </c>
      <c r="G1627" s="103">
        <v>4.7525000000000005E-2</v>
      </c>
      <c r="H1627" s="103">
        <v>4.9200000000000001E-2</v>
      </c>
      <c r="I1627" s="103"/>
      <c r="J1627" s="103"/>
      <c r="K1627" s="104"/>
      <c r="L1627" s="104"/>
      <c r="M1627" s="104"/>
      <c r="N1627" s="103">
        <v>7.4999999999999997E-2</v>
      </c>
    </row>
    <row r="1628" spans="4:14" ht="15.75" customHeight="1" x14ac:dyDescent="0.25">
      <c r="D1628" s="33"/>
      <c r="E1628" s="33"/>
      <c r="F1628" s="81">
        <v>38792</v>
      </c>
      <c r="G1628" s="103">
        <v>4.7762499999999999E-2</v>
      </c>
      <c r="H1628" s="103">
        <v>4.9299999999999997E-2</v>
      </c>
      <c r="I1628" s="103"/>
      <c r="J1628" s="103"/>
      <c r="K1628" s="104"/>
      <c r="L1628" s="104"/>
      <c r="M1628" s="104"/>
      <c r="N1628" s="103">
        <v>7.4999999999999997E-2</v>
      </c>
    </row>
    <row r="1629" spans="4:14" ht="15.75" customHeight="1" x14ac:dyDescent="0.25">
      <c r="D1629" s="33"/>
      <c r="E1629" s="33"/>
      <c r="F1629" s="81">
        <v>38793</v>
      </c>
      <c r="G1629" s="103">
        <v>4.7800000000000002E-2</v>
      </c>
      <c r="H1629" s="103">
        <v>4.9299999999999997E-2</v>
      </c>
      <c r="I1629" s="103"/>
      <c r="J1629" s="103"/>
      <c r="K1629" s="104"/>
      <c r="L1629" s="104"/>
      <c r="M1629" s="104"/>
      <c r="N1629" s="103">
        <v>7.4999999999999997E-2</v>
      </c>
    </row>
    <row r="1630" spans="4:14" ht="15.75" customHeight="1" x14ac:dyDescent="0.25">
      <c r="D1630" s="33"/>
      <c r="E1630" s="33"/>
      <c r="F1630" s="81">
        <v>38796</v>
      </c>
      <c r="G1630" s="103">
        <v>4.7937500000000001E-2</v>
      </c>
      <c r="H1630" s="103">
        <v>4.9353800000000003E-2</v>
      </c>
      <c r="I1630" s="103"/>
      <c r="J1630" s="103"/>
      <c r="K1630" s="104"/>
      <c r="L1630" s="104"/>
      <c r="M1630" s="104"/>
      <c r="N1630" s="103">
        <v>7.4999999999999997E-2</v>
      </c>
    </row>
    <row r="1631" spans="4:14" ht="15.75" customHeight="1" x14ac:dyDescent="0.25">
      <c r="D1631" s="33"/>
      <c r="E1631" s="33"/>
      <c r="F1631" s="81">
        <v>38797</v>
      </c>
      <c r="G1631" s="103">
        <v>4.8000000000000001E-2</v>
      </c>
      <c r="H1631" s="103">
        <v>4.9400000000000006E-2</v>
      </c>
      <c r="I1631" s="103"/>
      <c r="J1631" s="103"/>
      <c r="K1631" s="104"/>
      <c r="L1631" s="104"/>
      <c r="M1631" s="104"/>
      <c r="N1631" s="103">
        <v>7.4999999999999997E-2</v>
      </c>
    </row>
    <row r="1632" spans="4:14" ht="15.75" customHeight="1" x14ac:dyDescent="0.25">
      <c r="D1632" s="33"/>
      <c r="E1632" s="33"/>
      <c r="F1632" s="81">
        <v>38798</v>
      </c>
      <c r="G1632" s="103">
        <v>4.8093799999999999E-2</v>
      </c>
      <c r="H1632" s="103">
        <v>4.9503100000000001E-2</v>
      </c>
      <c r="I1632" s="103"/>
      <c r="J1632" s="103"/>
      <c r="K1632" s="104"/>
      <c r="L1632" s="104"/>
      <c r="M1632" s="104"/>
      <c r="N1632" s="103">
        <v>7.4999999999999997E-2</v>
      </c>
    </row>
    <row r="1633" spans="4:14" ht="15.75" customHeight="1" x14ac:dyDescent="0.25">
      <c r="D1633" s="33"/>
      <c r="E1633" s="33"/>
      <c r="F1633" s="81">
        <v>38799</v>
      </c>
      <c r="G1633" s="103">
        <v>4.8181300000000003E-2</v>
      </c>
      <c r="H1633" s="103">
        <v>4.9599999999999998E-2</v>
      </c>
      <c r="I1633" s="103"/>
      <c r="J1633" s="103"/>
      <c r="K1633" s="104"/>
      <c r="L1633" s="104"/>
      <c r="M1633" s="104"/>
      <c r="N1633" s="103">
        <v>7.4999999999999997E-2</v>
      </c>
    </row>
    <row r="1634" spans="4:14" ht="15.75" customHeight="1" x14ac:dyDescent="0.25">
      <c r="D1634" s="33"/>
      <c r="E1634" s="33"/>
      <c r="F1634" s="81">
        <v>38800</v>
      </c>
      <c r="G1634" s="103">
        <v>4.8206300000000007E-2</v>
      </c>
      <c r="H1634" s="103">
        <v>4.9647500000000004E-2</v>
      </c>
      <c r="I1634" s="103"/>
      <c r="J1634" s="103"/>
      <c r="K1634" s="104"/>
      <c r="L1634" s="104"/>
      <c r="M1634" s="104"/>
      <c r="N1634" s="103">
        <v>7.4999999999999997E-2</v>
      </c>
    </row>
    <row r="1635" spans="4:14" ht="15.75" customHeight="1" x14ac:dyDescent="0.25">
      <c r="D1635" s="33"/>
      <c r="E1635" s="33"/>
      <c r="F1635" s="81">
        <v>38803</v>
      </c>
      <c r="G1635" s="103">
        <v>4.8218799999999999E-2</v>
      </c>
      <c r="H1635" s="103">
        <v>4.9599999999999998E-2</v>
      </c>
      <c r="I1635" s="103"/>
      <c r="J1635" s="103"/>
      <c r="K1635" s="104"/>
      <c r="L1635" s="104"/>
      <c r="M1635" s="104"/>
      <c r="N1635" s="103">
        <v>7.4999999999999997E-2</v>
      </c>
    </row>
    <row r="1636" spans="4:14" ht="15.75" customHeight="1" x14ac:dyDescent="0.25">
      <c r="D1636" s="33"/>
      <c r="E1636" s="33"/>
      <c r="F1636" s="81">
        <v>38804</v>
      </c>
      <c r="G1636" s="103">
        <v>4.8224999999999997E-2</v>
      </c>
      <c r="H1636" s="103">
        <v>4.9599999999999998E-2</v>
      </c>
      <c r="I1636" s="103"/>
      <c r="J1636" s="103"/>
      <c r="K1636" s="104"/>
      <c r="L1636" s="104"/>
      <c r="M1636" s="104"/>
      <c r="N1636" s="103">
        <v>7.7499999999999999E-2</v>
      </c>
    </row>
    <row r="1637" spans="4:14" ht="15.75" customHeight="1" x14ac:dyDescent="0.25">
      <c r="D1637" s="33"/>
      <c r="E1637" s="33"/>
      <c r="F1637" s="81">
        <v>38805</v>
      </c>
      <c r="G1637" s="103">
        <v>4.8287500000000004E-2</v>
      </c>
      <c r="H1637" s="103">
        <v>4.9793799999999999E-2</v>
      </c>
      <c r="I1637" s="103"/>
      <c r="J1637" s="103"/>
      <c r="K1637" s="104"/>
      <c r="L1637" s="104"/>
      <c r="M1637" s="104"/>
      <c r="N1637" s="103">
        <v>7.7499999999999999E-2</v>
      </c>
    </row>
    <row r="1638" spans="4:14" ht="15.75" customHeight="1" x14ac:dyDescent="0.25">
      <c r="D1638" s="33"/>
      <c r="E1638" s="33"/>
      <c r="F1638" s="81">
        <v>38806</v>
      </c>
      <c r="G1638" s="103">
        <v>4.8256300000000002E-2</v>
      </c>
      <c r="H1638" s="103">
        <v>4.99E-2</v>
      </c>
      <c r="I1638" s="103"/>
      <c r="J1638" s="103"/>
      <c r="K1638" s="104"/>
      <c r="L1638" s="104"/>
      <c r="M1638" s="104"/>
      <c r="N1638" s="103">
        <v>7.7499999999999999E-2</v>
      </c>
    </row>
    <row r="1639" spans="4:14" ht="15.75" customHeight="1" x14ac:dyDescent="0.25">
      <c r="D1639" s="33"/>
      <c r="E1639" s="33"/>
      <c r="F1639" s="81">
        <v>38807</v>
      </c>
      <c r="G1639" s="103">
        <v>4.8293799999999998E-2</v>
      </c>
      <c r="H1639" s="103">
        <v>0.05</v>
      </c>
      <c r="I1639" s="103"/>
      <c r="J1639" s="103"/>
      <c r="K1639" s="104"/>
      <c r="L1639" s="104"/>
      <c r="M1639" s="104"/>
      <c r="N1639" s="103">
        <v>7.7499999999999999E-2</v>
      </c>
    </row>
    <row r="1640" spans="4:14" ht="15.75" customHeight="1" x14ac:dyDescent="0.25">
      <c r="D1640" s="33"/>
      <c r="E1640" s="33"/>
      <c r="F1640" s="81">
        <v>38810</v>
      </c>
      <c r="G1640" s="103">
        <v>4.8300000000000003E-2</v>
      </c>
      <c r="H1640" s="103">
        <v>0.05</v>
      </c>
      <c r="I1640" s="103"/>
      <c r="J1640" s="103"/>
      <c r="K1640" s="104"/>
      <c r="L1640" s="104"/>
      <c r="M1640" s="104"/>
      <c r="N1640" s="103">
        <v>7.7499999999999999E-2</v>
      </c>
    </row>
    <row r="1641" spans="4:14" ht="15.75" customHeight="1" x14ac:dyDescent="0.25">
      <c r="D1641" s="33"/>
      <c r="E1641" s="33"/>
      <c r="F1641" s="81">
        <v>38811</v>
      </c>
      <c r="G1641" s="103">
        <v>4.8375000000000001E-2</v>
      </c>
      <c r="H1641" s="103">
        <v>5.0099999999999999E-2</v>
      </c>
      <c r="I1641" s="103"/>
      <c r="J1641" s="103"/>
      <c r="K1641" s="104"/>
      <c r="L1641" s="104"/>
      <c r="M1641" s="104"/>
      <c r="N1641" s="103">
        <v>7.7499999999999999E-2</v>
      </c>
    </row>
    <row r="1642" spans="4:14" ht="15.75" customHeight="1" x14ac:dyDescent="0.25">
      <c r="D1642" s="33"/>
      <c r="E1642" s="33"/>
      <c r="F1642" s="81">
        <v>38812</v>
      </c>
      <c r="G1642" s="103">
        <v>4.8399999999999999E-2</v>
      </c>
      <c r="H1642" s="103">
        <v>5.0137500000000002E-2</v>
      </c>
      <c r="I1642" s="103"/>
      <c r="J1642" s="103"/>
      <c r="K1642" s="104"/>
      <c r="L1642" s="104"/>
      <c r="M1642" s="104"/>
      <c r="N1642" s="103">
        <v>7.7499999999999999E-2</v>
      </c>
    </row>
    <row r="1643" spans="4:14" ht="15.75" customHeight="1" x14ac:dyDescent="0.25">
      <c r="D1643" s="33"/>
      <c r="E1643" s="33"/>
      <c r="F1643" s="81">
        <v>38813</v>
      </c>
      <c r="G1643" s="103">
        <v>4.8487499999999996E-2</v>
      </c>
      <c r="H1643" s="103">
        <v>5.0224999999999999E-2</v>
      </c>
      <c r="I1643" s="103"/>
      <c r="J1643" s="103"/>
      <c r="K1643" s="104"/>
      <c r="L1643" s="104"/>
      <c r="M1643" s="104"/>
      <c r="N1643" s="103">
        <v>7.7499999999999999E-2</v>
      </c>
    </row>
    <row r="1644" spans="4:14" ht="15.75" customHeight="1" x14ac:dyDescent="0.25">
      <c r="D1644" s="33"/>
      <c r="E1644" s="33"/>
      <c r="F1644" s="81">
        <v>38814</v>
      </c>
      <c r="G1644" s="103">
        <v>4.8518800000000001E-2</v>
      </c>
      <c r="H1644" s="103">
        <v>5.0281300000000001E-2</v>
      </c>
      <c r="I1644" s="103"/>
      <c r="J1644" s="103"/>
      <c r="K1644" s="104"/>
      <c r="L1644" s="104"/>
      <c r="M1644" s="104"/>
      <c r="N1644" s="103">
        <v>7.7499999999999999E-2</v>
      </c>
    </row>
    <row r="1645" spans="4:14" ht="15.75" customHeight="1" x14ac:dyDescent="0.25">
      <c r="D1645" s="33"/>
      <c r="E1645" s="33"/>
      <c r="F1645" s="81">
        <v>38817</v>
      </c>
      <c r="G1645" s="103">
        <v>4.8600000000000004E-2</v>
      </c>
      <c r="H1645" s="103">
        <v>5.0446900000000003E-2</v>
      </c>
      <c r="I1645" s="103"/>
      <c r="J1645" s="103"/>
      <c r="K1645" s="104"/>
      <c r="L1645" s="104"/>
      <c r="M1645" s="104"/>
      <c r="N1645" s="103">
        <v>7.7499999999999999E-2</v>
      </c>
    </row>
    <row r="1646" spans="4:14" ht="15.75" customHeight="1" x14ac:dyDescent="0.25">
      <c r="D1646" s="33"/>
      <c r="E1646" s="33"/>
      <c r="F1646" s="81">
        <v>38818</v>
      </c>
      <c r="G1646" s="103">
        <v>4.8799999999999996E-2</v>
      </c>
      <c r="H1646" s="103">
        <v>5.0499999999999996E-2</v>
      </c>
      <c r="I1646" s="103"/>
      <c r="J1646" s="103"/>
      <c r="K1646" s="104"/>
      <c r="L1646" s="104"/>
      <c r="M1646" s="104"/>
      <c r="N1646" s="103">
        <v>7.7499999999999999E-2</v>
      </c>
    </row>
    <row r="1647" spans="4:14" ht="15.75" customHeight="1" x14ac:dyDescent="0.25">
      <c r="D1647" s="33"/>
      <c r="E1647" s="33"/>
      <c r="F1647" s="81">
        <v>38819</v>
      </c>
      <c r="G1647" s="103">
        <v>4.9012500000000001E-2</v>
      </c>
      <c r="H1647" s="103">
        <v>5.0682499999999998E-2</v>
      </c>
      <c r="I1647" s="103"/>
      <c r="J1647" s="103"/>
      <c r="K1647" s="104"/>
      <c r="L1647" s="104"/>
      <c r="M1647" s="104"/>
      <c r="N1647" s="103">
        <v>7.7499999999999999E-2</v>
      </c>
    </row>
    <row r="1648" spans="4:14" ht="15.75" customHeight="1" x14ac:dyDescent="0.25">
      <c r="D1648" s="33"/>
      <c r="E1648" s="33"/>
      <c r="F1648" s="81">
        <v>38820</v>
      </c>
      <c r="G1648" s="103">
        <v>4.9100000000000005E-2</v>
      </c>
      <c r="H1648" s="103">
        <v>5.0768800000000003E-2</v>
      </c>
      <c r="I1648" s="103"/>
      <c r="J1648" s="103"/>
      <c r="K1648" s="104"/>
      <c r="L1648" s="104"/>
      <c r="M1648" s="104"/>
      <c r="N1648" s="103">
        <v>7.7499999999999999E-2</v>
      </c>
    </row>
    <row r="1649" spans="4:14" ht="15.75" customHeight="1" x14ac:dyDescent="0.25">
      <c r="D1649" s="33"/>
      <c r="E1649" s="33"/>
      <c r="F1649" s="81">
        <v>38821</v>
      </c>
      <c r="G1649" s="103" t="s">
        <v>26</v>
      </c>
      <c r="H1649" s="103" t="s">
        <v>26</v>
      </c>
      <c r="I1649" s="103"/>
      <c r="J1649" s="103"/>
      <c r="K1649" s="104"/>
      <c r="L1649" s="104"/>
      <c r="M1649" s="104"/>
      <c r="N1649" s="103" t="s">
        <v>26</v>
      </c>
    </row>
    <row r="1650" spans="4:14" ht="15.75" customHeight="1" x14ac:dyDescent="0.25">
      <c r="D1650" s="33"/>
      <c r="E1650" s="33"/>
      <c r="F1650" s="81">
        <v>38824</v>
      </c>
      <c r="G1650" s="103" t="s">
        <v>26</v>
      </c>
      <c r="H1650" s="103" t="s">
        <v>26</v>
      </c>
      <c r="I1650" s="103"/>
      <c r="J1650" s="103"/>
      <c r="K1650" s="104"/>
      <c r="L1650" s="104"/>
      <c r="M1650" s="104"/>
      <c r="N1650" s="103">
        <v>7.7499999999999999E-2</v>
      </c>
    </row>
    <row r="1651" spans="4:14" ht="15.75" customHeight="1" x14ac:dyDescent="0.25">
      <c r="D1651" s="33"/>
      <c r="E1651" s="33"/>
      <c r="F1651" s="81">
        <v>38825</v>
      </c>
      <c r="G1651" s="103">
        <v>4.9225000000000005E-2</v>
      </c>
      <c r="H1651" s="103">
        <v>5.0799999999999998E-2</v>
      </c>
      <c r="I1651" s="103"/>
      <c r="J1651" s="103"/>
      <c r="K1651" s="104"/>
      <c r="L1651" s="104"/>
      <c r="M1651" s="104"/>
      <c r="N1651" s="103">
        <v>7.7499999999999999E-2</v>
      </c>
    </row>
    <row r="1652" spans="4:14" ht="15.75" customHeight="1" x14ac:dyDescent="0.25">
      <c r="D1652" s="33"/>
      <c r="E1652" s="33"/>
      <c r="F1652" s="81">
        <v>38826</v>
      </c>
      <c r="G1652" s="103">
        <v>4.9293799999999999E-2</v>
      </c>
      <c r="H1652" s="103">
        <v>5.0746900000000005E-2</v>
      </c>
      <c r="I1652" s="103"/>
      <c r="J1652" s="103"/>
      <c r="K1652" s="104"/>
      <c r="L1652" s="104"/>
      <c r="M1652" s="104"/>
      <c r="N1652" s="103">
        <v>7.7499999999999999E-2</v>
      </c>
    </row>
    <row r="1653" spans="4:14" ht="15.75" customHeight="1" x14ac:dyDescent="0.25">
      <c r="D1653" s="33"/>
      <c r="E1653" s="33"/>
      <c r="F1653" s="81">
        <v>38827</v>
      </c>
      <c r="G1653" s="103">
        <v>4.9500000000000002E-2</v>
      </c>
      <c r="H1653" s="103">
        <v>5.0900000000000001E-2</v>
      </c>
      <c r="I1653" s="103"/>
      <c r="J1653" s="103"/>
      <c r="K1653" s="104"/>
      <c r="L1653" s="104"/>
      <c r="M1653" s="104"/>
      <c r="N1653" s="103">
        <v>7.7499999999999999E-2</v>
      </c>
    </row>
    <row r="1654" spans="4:14" ht="15.75" customHeight="1" x14ac:dyDescent="0.25">
      <c r="D1654" s="33"/>
      <c r="E1654" s="33"/>
      <c r="F1654" s="81">
        <v>38828</v>
      </c>
      <c r="G1654" s="103">
        <v>4.95938E-2</v>
      </c>
      <c r="H1654" s="103">
        <v>5.0999999999999997E-2</v>
      </c>
      <c r="I1654" s="103"/>
      <c r="J1654" s="103"/>
      <c r="K1654" s="104"/>
      <c r="L1654" s="104"/>
      <c r="M1654" s="104"/>
      <c r="N1654" s="103">
        <v>7.7499999999999999E-2</v>
      </c>
    </row>
    <row r="1655" spans="4:14" ht="15.75" customHeight="1" x14ac:dyDescent="0.25">
      <c r="D1655" s="33"/>
      <c r="E1655" s="33"/>
      <c r="F1655" s="81">
        <v>38831</v>
      </c>
      <c r="G1655" s="103">
        <v>4.9699999999999994E-2</v>
      </c>
      <c r="H1655" s="103">
        <v>5.1075000000000002E-2</v>
      </c>
      <c r="I1655" s="103"/>
      <c r="J1655" s="103"/>
      <c r="K1655" s="104"/>
      <c r="L1655" s="104"/>
      <c r="M1655" s="104"/>
      <c r="N1655" s="103">
        <v>7.7499999999999999E-2</v>
      </c>
    </row>
    <row r="1656" spans="4:14" ht="15.75" customHeight="1" x14ac:dyDescent="0.25">
      <c r="D1656" s="33"/>
      <c r="E1656" s="33"/>
      <c r="F1656" s="81">
        <v>38832</v>
      </c>
      <c r="G1656" s="103">
        <v>4.9893799999999995E-2</v>
      </c>
      <c r="H1656" s="103">
        <v>5.1100000000000007E-2</v>
      </c>
      <c r="I1656" s="103"/>
      <c r="J1656" s="103"/>
      <c r="K1656" s="104"/>
      <c r="L1656" s="104"/>
      <c r="M1656" s="104"/>
      <c r="N1656" s="103">
        <v>7.7499999999999999E-2</v>
      </c>
    </row>
    <row r="1657" spans="4:14" ht="15.75" customHeight="1" x14ac:dyDescent="0.25">
      <c r="D1657" s="33"/>
      <c r="E1657" s="33"/>
      <c r="F1657" s="81">
        <v>38833</v>
      </c>
      <c r="G1657" s="103">
        <v>0.05</v>
      </c>
      <c r="H1657" s="103">
        <v>5.1256300000000005E-2</v>
      </c>
      <c r="I1657" s="103"/>
      <c r="J1657" s="103"/>
      <c r="K1657" s="104"/>
      <c r="L1657" s="104"/>
      <c r="M1657" s="104"/>
      <c r="N1657" s="103">
        <v>7.7499999999999999E-2</v>
      </c>
    </row>
    <row r="1658" spans="4:14" ht="15.75" customHeight="1" x14ac:dyDescent="0.25">
      <c r="D1658" s="33"/>
      <c r="E1658" s="33"/>
      <c r="F1658" s="81">
        <v>38834</v>
      </c>
      <c r="G1658" s="103">
        <v>5.0224999999999999E-2</v>
      </c>
      <c r="H1658" s="103">
        <v>5.1487499999999999E-2</v>
      </c>
      <c r="I1658" s="103"/>
      <c r="J1658" s="103"/>
      <c r="K1658" s="104"/>
      <c r="L1658" s="104"/>
      <c r="M1658" s="104"/>
      <c r="N1658" s="103">
        <v>7.7499999999999999E-2</v>
      </c>
    </row>
    <row r="1659" spans="4:14" ht="15.75" customHeight="1" x14ac:dyDescent="0.25">
      <c r="D1659" s="33"/>
      <c r="E1659" s="33"/>
      <c r="F1659" s="81">
        <v>38835</v>
      </c>
      <c r="G1659" s="103">
        <v>5.04E-2</v>
      </c>
      <c r="H1659" s="103">
        <v>5.1299999999999998E-2</v>
      </c>
      <c r="I1659" s="103"/>
      <c r="J1659" s="103"/>
      <c r="K1659" s="104"/>
      <c r="L1659" s="104"/>
      <c r="M1659" s="104"/>
      <c r="N1659" s="103">
        <v>7.7499999999999999E-2</v>
      </c>
    </row>
    <row r="1660" spans="4:14" ht="15.75" customHeight="1" x14ac:dyDescent="0.25">
      <c r="D1660" s="33"/>
      <c r="E1660" s="33"/>
      <c r="F1660" s="81">
        <v>38838</v>
      </c>
      <c r="G1660" s="103" t="s">
        <v>26</v>
      </c>
      <c r="H1660" s="103" t="s">
        <v>26</v>
      </c>
      <c r="I1660" s="103"/>
      <c r="J1660" s="103"/>
      <c r="K1660" s="104"/>
      <c r="L1660" s="104"/>
      <c r="M1660" s="104"/>
      <c r="N1660" s="103">
        <v>7.7499999999999999E-2</v>
      </c>
    </row>
    <row r="1661" spans="4:14" ht="15.75" customHeight="1" x14ac:dyDescent="0.25">
      <c r="D1661" s="33"/>
      <c r="E1661" s="33"/>
      <c r="F1661" s="81">
        <v>38839</v>
      </c>
      <c r="G1661" s="103">
        <v>5.0518799999999996E-2</v>
      </c>
      <c r="H1661" s="103">
        <v>5.1456299999999996E-2</v>
      </c>
      <c r="I1661" s="103"/>
      <c r="J1661" s="103"/>
      <c r="K1661" s="104"/>
      <c r="L1661" s="104"/>
      <c r="M1661" s="104"/>
      <c r="N1661" s="103">
        <v>7.7499999999999999E-2</v>
      </c>
    </row>
    <row r="1662" spans="4:14" ht="15.75" customHeight="1" x14ac:dyDescent="0.25">
      <c r="D1662" s="33"/>
      <c r="E1662" s="33"/>
      <c r="F1662" s="81">
        <v>38840</v>
      </c>
      <c r="G1662" s="103">
        <v>5.0587500000000001E-2</v>
      </c>
      <c r="H1662" s="103">
        <v>5.1500000000000004E-2</v>
      </c>
      <c r="I1662" s="103"/>
      <c r="J1662" s="103"/>
      <c r="K1662" s="104"/>
      <c r="L1662" s="104"/>
      <c r="M1662" s="104"/>
      <c r="N1662" s="103">
        <v>7.7499999999999999E-2</v>
      </c>
    </row>
    <row r="1663" spans="4:14" ht="15.75" customHeight="1" x14ac:dyDescent="0.25">
      <c r="D1663" s="33"/>
      <c r="E1663" s="33"/>
      <c r="F1663" s="81">
        <v>38841</v>
      </c>
      <c r="G1663" s="103">
        <v>5.0691300000000002E-2</v>
      </c>
      <c r="H1663" s="103">
        <v>5.16E-2</v>
      </c>
      <c r="I1663" s="103"/>
      <c r="J1663" s="103"/>
      <c r="K1663" s="104"/>
      <c r="L1663" s="104"/>
      <c r="M1663" s="104"/>
      <c r="N1663" s="103">
        <v>7.7499999999999999E-2</v>
      </c>
    </row>
    <row r="1664" spans="4:14" ht="15.75" customHeight="1" x14ac:dyDescent="0.25">
      <c r="D1664" s="33"/>
      <c r="E1664" s="33"/>
      <c r="F1664" s="81">
        <v>38842</v>
      </c>
      <c r="G1664" s="103">
        <v>5.0756300000000004E-2</v>
      </c>
      <c r="H1664" s="103">
        <v>5.16625E-2</v>
      </c>
      <c r="I1664" s="103"/>
      <c r="J1664" s="103"/>
      <c r="K1664" s="104"/>
      <c r="L1664" s="104"/>
      <c r="M1664" s="104"/>
      <c r="N1664" s="103">
        <v>7.7499999999999999E-2</v>
      </c>
    </row>
    <row r="1665" spans="4:14" ht="15.75" customHeight="1" x14ac:dyDescent="0.25">
      <c r="D1665" s="33"/>
      <c r="E1665" s="33"/>
      <c r="F1665" s="81">
        <v>38845</v>
      </c>
      <c r="G1665" s="103">
        <v>5.0799999999999998E-2</v>
      </c>
      <c r="H1665" s="103">
        <v>5.16E-2</v>
      </c>
      <c r="I1665" s="103"/>
      <c r="J1665" s="103"/>
      <c r="K1665" s="104"/>
      <c r="L1665" s="104"/>
      <c r="M1665" s="104"/>
      <c r="N1665" s="103">
        <v>7.7499999999999999E-2</v>
      </c>
    </row>
    <row r="1666" spans="4:14" ht="15.75" customHeight="1" x14ac:dyDescent="0.25">
      <c r="D1666" s="33"/>
      <c r="E1666" s="33"/>
      <c r="F1666" s="81">
        <v>38846</v>
      </c>
      <c r="G1666" s="103">
        <v>5.0799999999999998E-2</v>
      </c>
      <c r="H1666" s="103">
        <v>5.1618799999999999E-2</v>
      </c>
      <c r="I1666" s="103"/>
      <c r="J1666" s="103"/>
      <c r="K1666" s="104"/>
      <c r="L1666" s="104"/>
      <c r="M1666" s="104"/>
      <c r="N1666" s="103">
        <v>7.7499999999999999E-2</v>
      </c>
    </row>
    <row r="1667" spans="4:14" ht="15.75" customHeight="1" x14ac:dyDescent="0.25">
      <c r="D1667" s="33"/>
      <c r="E1667" s="33"/>
      <c r="F1667" s="81">
        <v>38847</v>
      </c>
      <c r="G1667" s="103">
        <v>5.0799999999999998E-2</v>
      </c>
      <c r="H1667" s="103">
        <v>5.1643800000000004E-2</v>
      </c>
      <c r="I1667" s="103"/>
      <c r="J1667" s="103"/>
      <c r="K1667" s="104"/>
      <c r="L1667" s="104"/>
      <c r="M1667" s="104"/>
      <c r="N1667" s="103">
        <v>0.08</v>
      </c>
    </row>
    <row r="1668" spans="4:14" ht="15.75" customHeight="1" x14ac:dyDescent="0.25">
      <c r="D1668" s="33"/>
      <c r="E1668" s="33"/>
      <c r="F1668" s="81">
        <v>38848</v>
      </c>
      <c r="G1668" s="103">
        <v>5.0806299999999999E-2</v>
      </c>
      <c r="H1668" s="103">
        <v>5.1699999999999996E-2</v>
      </c>
      <c r="I1668" s="103"/>
      <c r="J1668" s="103"/>
      <c r="K1668" s="104"/>
      <c r="L1668" s="104"/>
      <c r="M1668" s="104"/>
      <c r="N1668" s="103">
        <v>0.08</v>
      </c>
    </row>
    <row r="1669" spans="4:14" ht="15.75" customHeight="1" x14ac:dyDescent="0.25">
      <c r="D1669" s="33"/>
      <c r="E1669" s="33"/>
      <c r="F1669" s="81">
        <v>38849</v>
      </c>
      <c r="G1669" s="103">
        <v>5.0806299999999999E-2</v>
      </c>
      <c r="H1669" s="103">
        <v>5.1699999999999996E-2</v>
      </c>
      <c r="I1669" s="103"/>
      <c r="J1669" s="103"/>
      <c r="K1669" s="104"/>
      <c r="L1669" s="104"/>
      <c r="M1669" s="104"/>
      <c r="N1669" s="103">
        <v>0.08</v>
      </c>
    </row>
    <row r="1670" spans="4:14" ht="15.75" customHeight="1" x14ac:dyDescent="0.25">
      <c r="D1670" s="33"/>
      <c r="E1670" s="33"/>
      <c r="F1670" s="81">
        <v>38852</v>
      </c>
      <c r="G1670" s="103">
        <v>5.0806299999999999E-2</v>
      </c>
      <c r="H1670" s="103">
        <v>5.1706300000000004E-2</v>
      </c>
      <c r="I1670" s="103"/>
      <c r="J1670" s="103"/>
      <c r="K1670" s="104"/>
      <c r="L1670" s="104"/>
      <c r="M1670" s="104"/>
      <c r="N1670" s="103">
        <v>0.08</v>
      </c>
    </row>
    <row r="1671" spans="4:14" ht="15.75" customHeight="1" x14ac:dyDescent="0.25">
      <c r="D1671" s="33"/>
      <c r="E1671" s="33"/>
      <c r="F1671" s="81">
        <v>38853</v>
      </c>
      <c r="G1671" s="103">
        <v>5.0806299999999999E-2</v>
      </c>
      <c r="H1671" s="103">
        <v>5.1725E-2</v>
      </c>
      <c r="I1671" s="103"/>
      <c r="J1671" s="103"/>
      <c r="K1671" s="104"/>
      <c r="L1671" s="104"/>
      <c r="M1671" s="104"/>
      <c r="N1671" s="103">
        <v>0.08</v>
      </c>
    </row>
    <row r="1672" spans="4:14" ht="15.75" customHeight="1" x14ac:dyDescent="0.25">
      <c r="D1672" s="33"/>
      <c r="E1672" s="33"/>
      <c r="F1672" s="81">
        <v>38854</v>
      </c>
      <c r="G1672" s="103">
        <v>5.0799999999999998E-2</v>
      </c>
      <c r="H1672" s="103">
        <v>5.1738099999999995E-2</v>
      </c>
      <c r="I1672" s="103"/>
      <c r="J1672" s="103"/>
      <c r="K1672" s="104"/>
      <c r="L1672" s="104"/>
      <c r="M1672" s="104"/>
      <c r="N1672" s="103">
        <v>0.08</v>
      </c>
    </row>
    <row r="1673" spans="4:14" ht="15.75" customHeight="1" x14ac:dyDescent="0.25">
      <c r="D1673" s="33"/>
      <c r="E1673" s="33"/>
      <c r="F1673" s="81">
        <v>38855</v>
      </c>
      <c r="G1673" s="103">
        <v>5.0806299999999999E-2</v>
      </c>
      <c r="H1673" s="103">
        <v>5.1893799999999997E-2</v>
      </c>
      <c r="I1673" s="103"/>
      <c r="J1673" s="103"/>
      <c r="K1673" s="104"/>
      <c r="L1673" s="104"/>
      <c r="M1673" s="104"/>
      <c r="N1673" s="103">
        <v>0.08</v>
      </c>
    </row>
    <row r="1674" spans="4:14" ht="15.75" customHeight="1" x14ac:dyDescent="0.25">
      <c r="D1674" s="33"/>
      <c r="E1674" s="33"/>
      <c r="F1674" s="81">
        <v>38856</v>
      </c>
      <c r="G1674" s="103">
        <v>5.0799999999999998E-2</v>
      </c>
      <c r="H1674" s="103">
        <v>5.1937499999999998E-2</v>
      </c>
      <c r="I1674" s="103"/>
      <c r="J1674" s="103"/>
      <c r="K1674" s="104"/>
      <c r="L1674" s="104"/>
      <c r="M1674" s="104"/>
      <c r="N1674" s="103">
        <v>0.08</v>
      </c>
    </row>
    <row r="1675" spans="4:14" ht="15.75" customHeight="1" x14ac:dyDescent="0.25">
      <c r="D1675" s="33"/>
      <c r="E1675" s="33"/>
      <c r="F1675" s="81">
        <v>38859</v>
      </c>
      <c r="G1675" s="103">
        <v>5.0806299999999999E-2</v>
      </c>
      <c r="H1675" s="103">
        <v>5.2074999999999996E-2</v>
      </c>
      <c r="I1675" s="103"/>
      <c r="J1675" s="103"/>
      <c r="K1675" s="104"/>
      <c r="L1675" s="104"/>
      <c r="M1675" s="104"/>
      <c r="N1675" s="103">
        <v>0.08</v>
      </c>
    </row>
    <row r="1676" spans="4:14" ht="15.75" customHeight="1" x14ac:dyDescent="0.25">
      <c r="D1676" s="33"/>
      <c r="E1676" s="33"/>
      <c r="F1676" s="81">
        <v>38860</v>
      </c>
      <c r="G1676" s="103">
        <v>5.0812499999999997E-2</v>
      </c>
      <c r="H1676" s="103">
        <v>5.21E-2</v>
      </c>
      <c r="I1676" s="103"/>
      <c r="J1676" s="103"/>
      <c r="K1676" s="104"/>
      <c r="L1676" s="104"/>
      <c r="M1676" s="104"/>
      <c r="N1676" s="103">
        <v>0.08</v>
      </c>
    </row>
    <row r="1677" spans="4:14" ht="15.75" customHeight="1" x14ac:dyDescent="0.25">
      <c r="D1677" s="33"/>
      <c r="E1677" s="33"/>
      <c r="F1677" s="81">
        <v>38861</v>
      </c>
      <c r="G1677" s="103">
        <v>5.0812499999999997E-2</v>
      </c>
      <c r="H1677" s="103">
        <v>5.2143800000000004E-2</v>
      </c>
      <c r="I1677" s="103"/>
      <c r="J1677" s="103"/>
      <c r="K1677" s="104"/>
      <c r="L1677" s="104"/>
      <c r="M1677" s="104"/>
      <c r="N1677" s="103">
        <v>0.08</v>
      </c>
    </row>
    <row r="1678" spans="4:14" ht="15.75" customHeight="1" x14ac:dyDescent="0.25">
      <c r="D1678" s="33"/>
      <c r="E1678" s="33"/>
      <c r="F1678" s="81">
        <v>38862</v>
      </c>
      <c r="G1678" s="103">
        <v>5.0906300000000002E-2</v>
      </c>
      <c r="H1678" s="103">
        <v>5.2199999999999996E-2</v>
      </c>
      <c r="I1678" s="103"/>
      <c r="J1678" s="103"/>
      <c r="K1678" s="104"/>
      <c r="L1678" s="104"/>
      <c r="M1678" s="104"/>
      <c r="N1678" s="103">
        <v>0.08</v>
      </c>
    </row>
    <row r="1679" spans="4:14" ht="15.75" customHeight="1" x14ac:dyDescent="0.25">
      <c r="D1679" s="33"/>
      <c r="E1679" s="33"/>
      <c r="F1679" s="81">
        <v>38863</v>
      </c>
      <c r="G1679" s="103">
        <v>5.0925000000000005E-2</v>
      </c>
      <c r="H1679" s="103">
        <v>5.2268800000000004E-2</v>
      </c>
      <c r="I1679" s="103"/>
      <c r="J1679" s="103"/>
      <c r="K1679" s="104"/>
      <c r="L1679" s="104"/>
      <c r="M1679" s="104"/>
      <c r="N1679" s="103">
        <v>0.08</v>
      </c>
    </row>
    <row r="1680" spans="4:14" ht="15.75" customHeight="1" x14ac:dyDescent="0.25">
      <c r="D1680" s="33"/>
      <c r="E1680" s="33"/>
      <c r="F1680" s="81">
        <v>38866</v>
      </c>
      <c r="G1680" s="103" t="s">
        <v>26</v>
      </c>
      <c r="H1680" s="103" t="s">
        <v>26</v>
      </c>
      <c r="I1680" s="103"/>
      <c r="J1680" s="103"/>
      <c r="K1680" s="104"/>
      <c r="L1680" s="104"/>
      <c r="M1680" s="104"/>
      <c r="N1680" s="103" t="s">
        <v>26</v>
      </c>
    </row>
    <row r="1681" spans="4:14" ht="15.75" customHeight="1" x14ac:dyDescent="0.25">
      <c r="D1681" s="33"/>
      <c r="E1681" s="33"/>
      <c r="F1681" s="81">
        <v>38867</v>
      </c>
      <c r="G1681" s="103">
        <v>5.1090600000000007E-2</v>
      </c>
      <c r="H1681" s="103">
        <v>5.23063E-2</v>
      </c>
      <c r="I1681" s="103"/>
      <c r="J1681" s="103"/>
      <c r="K1681" s="104"/>
      <c r="L1681" s="104"/>
      <c r="M1681" s="104"/>
      <c r="N1681" s="103">
        <v>0.08</v>
      </c>
    </row>
    <row r="1682" spans="4:14" ht="15.75" customHeight="1" x14ac:dyDescent="0.25">
      <c r="D1682" s="33"/>
      <c r="E1682" s="33"/>
      <c r="F1682" s="81">
        <v>38868</v>
      </c>
      <c r="G1682" s="103">
        <v>5.1106299999999993E-2</v>
      </c>
      <c r="H1682" s="103">
        <v>5.2381299999999999E-2</v>
      </c>
      <c r="I1682" s="103"/>
      <c r="J1682" s="103"/>
      <c r="K1682" s="104"/>
      <c r="L1682" s="104"/>
      <c r="M1682" s="104"/>
      <c r="N1682" s="103">
        <v>0.08</v>
      </c>
    </row>
    <row r="1683" spans="4:14" ht="15.75" customHeight="1" x14ac:dyDescent="0.25">
      <c r="D1683" s="33"/>
      <c r="E1683" s="33"/>
      <c r="F1683" s="81">
        <v>38869</v>
      </c>
      <c r="G1683" s="103">
        <v>5.1293800000000001E-2</v>
      </c>
      <c r="H1683" s="103">
        <v>5.2706299999999998E-2</v>
      </c>
      <c r="I1683" s="103"/>
      <c r="J1683" s="103"/>
      <c r="K1683" s="104"/>
      <c r="L1683" s="104"/>
      <c r="M1683" s="104"/>
      <c r="N1683" s="103">
        <v>0.08</v>
      </c>
    </row>
    <row r="1684" spans="4:14" ht="15.75" customHeight="1" x14ac:dyDescent="0.25">
      <c r="D1684" s="33"/>
      <c r="E1684" s="33"/>
      <c r="F1684" s="81">
        <v>38870</v>
      </c>
      <c r="G1684" s="103">
        <v>5.1375000000000004E-2</v>
      </c>
      <c r="H1684" s="103">
        <v>5.2699999999999997E-2</v>
      </c>
      <c r="I1684" s="103"/>
      <c r="J1684" s="103"/>
      <c r="K1684" s="104"/>
      <c r="L1684" s="104"/>
      <c r="M1684" s="104"/>
      <c r="N1684" s="103">
        <v>0.08</v>
      </c>
    </row>
    <row r="1685" spans="4:14" ht="15.75" customHeight="1" x14ac:dyDescent="0.25">
      <c r="D1685" s="33"/>
      <c r="E1685" s="33"/>
      <c r="F1685" s="81">
        <v>38873</v>
      </c>
      <c r="G1685" s="103">
        <v>5.1299999999999998E-2</v>
      </c>
      <c r="H1685" s="103">
        <v>5.2362499999999999E-2</v>
      </c>
      <c r="I1685" s="103"/>
      <c r="J1685" s="103"/>
      <c r="K1685" s="104"/>
      <c r="L1685" s="104"/>
      <c r="M1685" s="104"/>
      <c r="N1685" s="103">
        <v>0.08</v>
      </c>
    </row>
    <row r="1686" spans="4:14" ht="15.75" customHeight="1" x14ac:dyDescent="0.25">
      <c r="D1686" s="33"/>
      <c r="E1686" s="33"/>
      <c r="F1686" s="81">
        <v>38874</v>
      </c>
      <c r="G1686" s="103">
        <v>5.14475E-2</v>
      </c>
      <c r="H1686" s="103">
        <v>5.2699999999999997E-2</v>
      </c>
      <c r="I1686" s="103"/>
      <c r="J1686" s="103"/>
      <c r="K1686" s="104"/>
      <c r="L1686" s="104"/>
      <c r="M1686" s="104"/>
      <c r="N1686" s="103">
        <v>0.08</v>
      </c>
    </row>
    <row r="1687" spans="4:14" ht="15.75" customHeight="1" x14ac:dyDescent="0.25">
      <c r="D1687" s="33"/>
      <c r="E1687" s="33"/>
      <c r="F1687" s="81">
        <v>38875</v>
      </c>
      <c r="G1687" s="103">
        <v>5.1500000000000004E-2</v>
      </c>
      <c r="H1687" s="103">
        <v>5.2824999999999997E-2</v>
      </c>
      <c r="I1687" s="103"/>
      <c r="J1687" s="103"/>
      <c r="K1687" s="104"/>
      <c r="L1687" s="104"/>
      <c r="M1687" s="104"/>
      <c r="N1687" s="103">
        <v>0.08</v>
      </c>
    </row>
    <row r="1688" spans="4:14" ht="15.75" customHeight="1" x14ac:dyDescent="0.25">
      <c r="D1688" s="33"/>
      <c r="E1688" s="33"/>
      <c r="F1688" s="81">
        <v>38876</v>
      </c>
      <c r="G1688" s="103">
        <v>5.1699999999999996E-2</v>
      </c>
      <c r="H1688" s="103">
        <v>5.2999999999999999E-2</v>
      </c>
      <c r="I1688" s="103"/>
      <c r="J1688" s="103"/>
      <c r="K1688" s="104"/>
      <c r="L1688" s="104"/>
      <c r="M1688" s="104"/>
      <c r="N1688" s="103">
        <v>0.08</v>
      </c>
    </row>
    <row r="1689" spans="4:14" ht="15.75" customHeight="1" x14ac:dyDescent="0.25">
      <c r="D1689" s="33"/>
      <c r="E1689" s="33"/>
      <c r="F1689" s="81">
        <v>38877</v>
      </c>
      <c r="G1689" s="103">
        <v>5.1762499999999996E-2</v>
      </c>
      <c r="H1689" s="103">
        <v>5.3099999999999994E-2</v>
      </c>
      <c r="I1689" s="103"/>
      <c r="J1689" s="103"/>
      <c r="K1689" s="104"/>
      <c r="L1689" s="104"/>
      <c r="M1689" s="104"/>
      <c r="N1689" s="103">
        <v>0.08</v>
      </c>
    </row>
    <row r="1690" spans="4:14" ht="15.75" customHeight="1" x14ac:dyDescent="0.25">
      <c r="D1690" s="33"/>
      <c r="E1690" s="33"/>
      <c r="F1690" s="81">
        <v>38880</v>
      </c>
      <c r="G1690" s="103">
        <v>5.1837500000000002E-2</v>
      </c>
      <c r="H1690" s="103">
        <v>5.3193799999999999E-2</v>
      </c>
      <c r="I1690" s="103"/>
      <c r="J1690" s="103"/>
      <c r="K1690" s="104"/>
      <c r="L1690" s="104"/>
      <c r="M1690" s="104"/>
      <c r="N1690" s="103">
        <v>0.08</v>
      </c>
    </row>
    <row r="1691" spans="4:14" ht="15.75" customHeight="1" x14ac:dyDescent="0.25">
      <c r="D1691" s="33"/>
      <c r="E1691" s="33"/>
      <c r="F1691" s="81">
        <v>38881</v>
      </c>
      <c r="G1691" s="103">
        <v>5.1987500000000006E-2</v>
      </c>
      <c r="H1691" s="103">
        <v>5.3293799999999995E-2</v>
      </c>
      <c r="I1691" s="103"/>
      <c r="J1691" s="103"/>
      <c r="K1691" s="104"/>
      <c r="L1691" s="104"/>
      <c r="M1691" s="104"/>
      <c r="N1691" s="103">
        <v>0.08</v>
      </c>
    </row>
    <row r="1692" spans="4:14" ht="15.75" customHeight="1" x14ac:dyDescent="0.25">
      <c r="D1692" s="33"/>
      <c r="E1692" s="33"/>
      <c r="F1692" s="81">
        <v>38882</v>
      </c>
      <c r="G1692" s="103">
        <v>5.2081299999999997E-2</v>
      </c>
      <c r="H1692" s="103">
        <v>5.3406299999999997E-2</v>
      </c>
      <c r="I1692" s="103"/>
      <c r="J1692" s="103"/>
      <c r="K1692" s="104"/>
      <c r="L1692" s="104"/>
      <c r="M1692" s="104"/>
      <c r="N1692" s="103">
        <v>0.08</v>
      </c>
    </row>
    <row r="1693" spans="4:14" ht="15.75" customHeight="1" x14ac:dyDescent="0.25">
      <c r="D1693" s="33"/>
      <c r="E1693" s="33"/>
      <c r="F1693" s="81">
        <v>38883</v>
      </c>
      <c r="G1693" s="103">
        <v>5.2518799999999997E-2</v>
      </c>
      <c r="H1693" s="103">
        <v>5.3956299999999999E-2</v>
      </c>
      <c r="I1693" s="103"/>
      <c r="J1693" s="103"/>
      <c r="K1693" s="104"/>
      <c r="L1693" s="104"/>
      <c r="M1693" s="104"/>
      <c r="N1693" s="103">
        <v>0.08</v>
      </c>
    </row>
    <row r="1694" spans="4:14" ht="15.75" customHeight="1" x14ac:dyDescent="0.25">
      <c r="D1694" s="33"/>
      <c r="E1694" s="33"/>
      <c r="F1694" s="81">
        <v>38884</v>
      </c>
      <c r="G1694" s="103">
        <v>5.2668799999999995E-2</v>
      </c>
      <c r="H1694" s="103">
        <v>5.4137500000000005E-2</v>
      </c>
      <c r="I1694" s="103"/>
      <c r="J1694" s="103"/>
      <c r="K1694" s="104"/>
      <c r="L1694" s="104"/>
      <c r="M1694" s="104"/>
      <c r="N1694" s="103">
        <v>0.08</v>
      </c>
    </row>
    <row r="1695" spans="4:14" ht="15.75" customHeight="1" x14ac:dyDescent="0.25">
      <c r="D1695" s="33"/>
      <c r="E1695" s="33"/>
      <c r="F1695" s="81">
        <v>38887</v>
      </c>
      <c r="G1695" s="103">
        <v>5.2793799999999995E-2</v>
      </c>
      <c r="H1695" s="103">
        <v>5.4243800000000002E-2</v>
      </c>
      <c r="I1695" s="103"/>
      <c r="J1695" s="103"/>
      <c r="K1695" s="104"/>
      <c r="L1695" s="104"/>
      <c r="M1695" s="104"/>
      <c r="N1695" s="103">
        <v>0.08</v>
      </c>
    </row>
    <row r="1696" spans="4:14" ht="15.75" customHeight="1" x14ac:dyDescent="0.25">
      <c r="D1696" s="33"/>
      <c r="E1696" s="33"/>
      <c r="F1696" s="81">
        <v>38888</v>
      </c>
      <c r="G1696" s="103">
        <v>5.2943800000000006E-2</v>
      </c>
      <c r="H1696" s="103">
        <v>5.4368800000000002E-2</v>
      </c>
      <c r="I1696" s="103"/>
      <c r="J1696" s="103"/>
      <c r="K1696" s="104"/>
      <c r="L1696" s="104"/>
      <c r="M1696" s="104"/>
      <c r="N1696" s="103">
        <v>0.08</v>
      </c>
    </row>
    <row r="1697" spans="4:14" ht="15.75" customHeight="1" x14ac:dyDescent="0.25">
      <c r="D1697" s="33"/>
      <c r="E1697" s="33"/>
      <c r="F1697" s="81">
        <v>38889</v>
      </c>
      <c r="G1697" s="103">
        <v>5.3021900000000004E-2</v>
      </c>
      <c r="H1697" s="103">
        <v>5.4487500000000001E-2</v>
      </c>
      <c r="I1697" s="103"/>
      <c r="J1697" s="103"/>
      <c r="K1697" s="104"/>
      <c r="L1697" s="104"/>
      <c r="M1697" s="104"/>
      <c r="N1697" s="103">
        <v>0.08</v>
      </c>
    </row>
    <row r="1698" spans="4:14" ht="15.75" customHeight="1" x14ac:dyDescent="0.25">
      <c r="D1698" s="33"/>
      <c r="E1698" s="33"/>
      <c r="F1698" s="81">
        <v>38890</v>
      </c>
      <c r="G1698" s="103">
        <v>5.3224999999999995E-2</v>
      </c>
      <c r="H1698" s="103">
        <v>5.4600000000000003E-2</v>
      </c>
      <c r="I1698" s="103"/>
      <c r="J1698" s="103"/>
      <c r="K1698" s="104"/>
      <c r="L1698" s="104"/>
      <c r="M1698" s="104"/>
      <c r="N1698" s="103">
        <v>0.08</v>
      </c>
    </row>
    <row r="1699" spans="4:14" ht="15.75" customHeight="1" x14ac:dyDescent="0.25">
      <c r="D1699" s="33"/>
      <c r="E1699" s="33"/>
      <c r="F1699" s="81">
        <v>38891</v>
      </c>
      <c r="G1699" s="103">
        <v>5.3350000000000002E-2</v>
      </c>
      <c r="H1699" s="103">
        <v>5.4800000000000001E-2</v>
      </c>
      <c r="I1699" s="103"/>
      <c r="J1699" s="103"/>
      <c r="K1699" s="104"/>
      <c r="L1699" s="104"/>
      <c r="M1699" s="104"/>
      <c r="N1699" s="103">
        <v>0.08</v>
      </c>
    </row>
    <row r="1700" spans="4:14" ht="15.75" customHeight="1" x14ac:dyDescent="0.25">
      <c r="D1700" s="33"/>
      <c r="E1700" s="33"/>
      <c r="F1700" s="81">
        <v>38894</v>
      </c>
      <c r="G1700" s="103">
        <v>5.3406299999999997E-2</v>
      </c>
      <c r="H1700" s="103">
        <v>5.4900000000000004E-2</v>
      </c>
      <c r="I1700" s="103"/>
      <c r="J1700" s="103"/>
      <c r="K1700" s="104"/>
      <c r="L1700" s="104"/>
      <c r="M1700" s="104"/>
      <c r="N1700" s="103">
        <v>0.08</v>
      </c>
    </row>
    <row r="1701" spans="4:14" ht="15.75" customHeight="1" x14ac:dyDescent="0.25">
      <c r="D1701" s="33"/>
      <c r="E1701" s="33"/>
      <c r="F1701" s="81">
        <v>38895</v>
      </c>
      <c r="G1701" s="103">
        <v>5.3499999999999999E-2</v>
      </c>
      <c r="H1701" s="103">
        <v>5.5E-2</v>
      </c>
      <c r="I1701" s="103"/>
      <c r="J1701" s="103"/>
      <c r="K1701" s="104"/>
      <c r="L1701" s="104"/>
      <c r="M1701" s="104"/>
      <c r="N1701" s="103">
        <v>0.08</v>
      </c>
    </row>
    <row r="1702" spans="4:14" ht="15.75" customHeight="1" x14ac:dyDescent="0.25">
      <c r="D1702" s="33"/>
      <c r="E1702" s="33"/>
      <c r="F1702" s="81">
        <v>38896</v>
      </c>
      <c r="G1702" s="103">
        <v>5.3499999999999999E-2</v>
      </c>
      <c r="H1702" s="103">
        <v>5.4987500000000002E-2</v>
      </c>
      <c r="I1702" s="103"/>
      <c r="J1702" s="103"/>
      <c r="K1702" s="104"/>
      <c r="L1702" s="104"/>
      <c r="M1702" s="104"/>
      <c r="N1702" s="103">
        <v>0.08</v>
      </c>
    </row>
    <row r="1703" spans="4:14" ht="15.75" customHeight="1" x14ac:dyDescent="0.25">
      <c r="D1703" s="33"/>
      <c r="E1703" s="33"/>
      <c r="F1703" s="81">
        <v>38897</v>
      </c>
      <c r="G1703" s="103">
        <v>5.3462500000000003E-2</v>
      </c>
      <c r="H1703" s="103">
        <v>5.5081300000000007E-2</v>
      </c>
      <c r="I1703" s="103"/>
      <c r="J1703" s="103"/>
      <c r="K1703" s="104"/>
      <c r="L1703" s="104"/>
      <c r="M1703" s="104"/>
      <c r="N1703" s="103">
        <v>8.2500000000000004E-2</v>
      </c>
    </row>
    <row r="1704" spans="4:14" ht="15.75" customHeight="1" x14ac:dyDescent="0.25">
      <c r="D1704" s="33"/>
      <c r="E1704" s="33"/>
      <c r="F1704" s="81">
        <v>38898</v>
      </c>
      <c r="G1704" s="103">
        <v>5.3343800000000004E-2</v>
      </c>
      <c r="H1704" s="103">
        <v>5.4806299999999995E-2</v>
      </c>
      <c r="I1704" s="103"/>
      <c r="J1704" s="103"/>
      <c r="K1704" s="104"/>
      <c r="L1704" s="104"/>
      <c r="M1704" s="104"/>
      <c r="N1704" s="103">
        <v>8.2500000000000004E-2</v>
      </c>
    </row>
    <row r="1705" spans="4:14" ht="15.75" customHeight="1" x14ac:dyDescent="0.25">
      <c r="D1705" s="33"/>
      <c r="E1705" s="33"/>
      <c r="F1705" s="81">
        <v>38901</v>
      </c>
      <c r="G1705" s="103">
        <v>5.3337500000000003E-2</v>
      </c>
      <c r="H1705" s="103">
        <v>5.4800000000000001E-2</v>
      </c>
      <c r="I1705" s="103"/>
      <c r="J1705" s="103"/>
      <c r="K1705" s="104"/>
      <c r="L1705" s="104"/>
      <c r="M1705" s="104"/>
      <c r="N1705" s="103">
        <v>8.2500000000000004E-2</v>
      </c>
    </row>
    <row r="1706" spans="4:14" ht="15.75" customHeight="1" x14ac:dyDescent="0.25">
      <c r="D1706" s="33"/>
      <c r="E1706" s="33"/>
      <c r="F1706" s="81">
        <v>38902</v>
      </c>
      <c r="G1706" s="103">
        <v>5.3343800000000004E-2</v>
      </c>
      <c r="H1706" s="103">
        <v>5.4856299999999997E-2</v>
      </c>
      <c r="I1706" s="103"/>
      <c r="J1706" s="103"/>
      <c r="K1706" s="104"/>
      <c r="L1706" s="104"/>
      <c r="M1706" s="104"/>
      <c r="N1706" s="103" t="s">
        <v>26</v>
      </c>
    </row>
    <row r="1707" spans="4:14" ht="15.75" customHeight="1" x14ac:dyDescent="0.25">
      <c r="D1707" s="33"/>
      <c r="E1707" s="33"/>
      <c r="F1707" s="81">
        <v>38903</v>
      </c>
      <c r="G1707" s="103">
        <v>5.3368800000000001E-2</v>
      </c>
      <c r="H1707" s="103">
        <v>5.4887499999999999E-2</v>
      </c>
      <c r="I1707" s="103"/>
      <c r="J1707" s="103"/>
      <c r="K1707" s="104"/>
      <c r="L1707" s="104"/>
      <c r="M1707" s="104"/>
      <c r="N1707" s="103">
        <v>8.2500000000000004E-2</v>
      </c>
    </row>
    <row r="1708" spans="4:14" ht="15.75" customHeight="1" x14ac:dyDescent="0.25">
      <c r="D1708" s="33"/>
      <c r="E1708" s="33"/>
      <c r="F1708" s="81">
        <v>38904</v>
      </c>
      <c r="G1708" s="103">
        <v>5.3449999999999998E-2</v>
      </c>
      <c r="H1708" s="103">
        <v>5.5071899999999993E-2</v>
      </c>
      <c r="I1708" s="103"/>
      <c r="J1708" s="103"/>
      <c r="K1708" s="104"/>
      <c r="L1708" s="104"/>
      <c r="M1708" s="104"/>
      <c r="N1708" s="103">
        <v>8.2500000000000004E-2</v>
      </c>
    </row>
    <row r="1709" spans="4:14" ht="15.75" customHeight="1" x14ac:dyDescent="0.25">
      <c r="D1709" s="33"/>
      <c r="E1709" s="33"/>
      <c r="F1709" s="81">
        <v>38905</v>
      </c>
      <c r="G1709" s="103">
        <v>5.3493800000000001E-2</v>
      </c>
      <c r="H1709" s="103">
        <v>5.5099999999999996E-2</v>
      </c>
      <c r="I1709" s="103"/>
      <c r="J1709" s="103"/>
      <c r="K1709" s="104"/>
      <c r="L1709" s="104"/>
      <c r="M1709" s="104"/>
      <c r="N1709" s="103">
        <v>8.2500000000000004E-2</v>
      </c>
    </row>
    <row r="1710" spans="4:14" ht="15.75" customHeight="1" x14ac:dyDescent="0.25">
      <c r="D1710" s="33"/>
      <c r="E1710" s="33"/>
      <c r="F1710" s="81">
        <v>38908</v>
      </c>
      <c r="G1710" s="103">
        <v>5.3556299999999994E-2</v>
      </c>
      <c r="H1710" s="103">
        <v>5.5E-2</v>
      </c>
      <c r="I1710" s="103"/>
      <c r="J1710" s="103"/>
      <c r="K1710" s="104"/>
      <c r="L1710" s="104"/>
      <c r="M1710" s="104"/>
      <c r="N1710" s="103">
        <v>8.2500000000000004E-2</v>
      </c>
    </row>
    <row r="1711" spans="4:14" ht="15.75" customHeight="1" x14ac:dyDescent="0.25">
      <c r="D1711" s="33"/>
      <c r="E1711" s="33"/>
      <c r="F1711" s="81">
        <v>38909</v>
      </c>
      <c r="G1711" s="103">
        <v>5.35688E-2</v>
      </c>
      <c r="H1711" s="103">
        <v>5.5E-2</v>
      </c>
      <c r="I1711" s="103"/>
      <c r="J1711" s="103"/>
      <c r="K1711" s="104"/>
      <c r="L1711" s="104"/>
      <c r="M1711" s="104"/>
      <c r="N1711" s="103">
        <v>8.2500000000000004E-2</v>
      </c>
    </row>
    <row r="1712" spans="4:14" ht="15.75" customHeight="1" x14ac:dyDescent="0.25">
      <c r="D1712" s="33"/>
      <c r="E1712" s="33"/>
      <c r="F1712" s="81">
        <v>38910</v>
      </c>
      <c r="G1712" s="103">
        <v>5.3587499999999996E-2</v>
      </c>
      <c r="H1712" s="103">
        <v>5.5003099999999999E-2</v>
      </c>
      <c r="I1712" s="103"/>
      <c r="J1712" s="103"/>
      <c r="K1712" s="104"/>
      <c r="L1712" s="104"/>
      <c r="M1712" s="104"/>
      <c r="N1712" s="103">
        <v>8.2500000000000004E-2</v>
      </c>
    </row>
    <row r="1713" spans="4:14" ht="15.75" customHeight="1" x14ac:dyDescent="0.25">
      <c r="D1713" s="33"/>
      <c r="E1713" s="33"/>
      <c r="F1713" s="81">
        <v>38911</v>
      </c>
      <c r="G1713" s="103">
        <v>5.3687500000000006E-2</v>
      </c>
      <c r="H1713" s="103">
        <v>5.5068800000000001E-2</v>
      </c>
      <c r="I1713" s="103"/>
      <c r="J1713" s="103"/>
      <c r="K1713" s="104"/>
      <c r="L1713" s="104"/>
      <c r="M1713" s="104"/>
      <c r="N1713" s="103">
        <v>8.2500000000000004E-2</v>
      </c>
    </row>
    <row r="1714" spans="4:14" ht="15.75" customHeight="1" x14ac:dyDescent="0.25">
      <c r="D1714" s="33"/>
      <c r="E1714" s="33"/>
      <c r="F1714" s="81">
        <v>38912</v>
      </c>
      <c r="G1714" s="103">
        <v>5.3687500000000006E-2</v>
      </c>
      <c r="H1714" s="103">
        <v>5.4981299999999997E-2</v>
      </c>
      <c r="I1714" s="103"/>
      <c r="J1714" s="103"/>
      <c r="K1714" s="104"/>
      <c r="L1714" s="104"/>
      <c r="M1714" s="104"/>
      <c r="N1714" s="103">
        <v>8.2500000000000004E-2</v>
      </c>
    </row>
    <row r="1715" spans="4:14" ht="15.75" customHeight="1" x14ac:dyDescent="0.25">
      <c r="D1715" s="33"/>
      <c r="E1715" s="33"/>
      <c r="F1715" s="81">
        <v>38915</v>
      </c>
      <c r="G1715" s="103">
        <v>5.3699999999999998E-2</v>
      </c>
      <c r="H1715" s="103">
        <v>5.4900000000000004E-2</v>
      </c>
      <c r="I1715" s="103"/>
      <c r="J1715" s="103"/>
      <c r="K1715" s="104"/>
      <c r="L1715" s="104"/>
      <c r="M1715" s="104"/>
      <c r="N1715" s="103">
        <v>8.2500000000000004E-2</v>
      </c>
    </row>
    <row r="1716" spans="4:14" ht="15.75" customHeight="1" x14ac:dyDescent="0.25">
      <c r="D1716" s="33"/>
      <c r="E1716" s="33"/>
      <c r="F1716" s="81">
        <v>38916</v>
      </c>
      <c r="G1716" s="103">
        <v>5.3781299999999997E-2</v>
      </c>
      <c r="H1716" s="103">
        <v>5.5E-2</v>
      </c>
      <c r="I1716" s="103"/>
      <c r="J1716" s="103"/>
      <c r="K1716" s="104"/>
      <c r="L1716" s="104"/>
      <c r="M1716" s="104"/>
      <c r="N1716" s="103">
        <v>8.2500000000000004E-2</v>
      </c>
    </row>
    <row r="1717" spans="4:14" ht="15.75" customHeight="1" x14ac:dyDescent="0.25">
      <c r="D1717" s="33"/>
      <c r="E1717" s="33"/>
      <c r="F1717" s="81">
        <v>38917</v>
      </c>
      <c r="G1717" s="103">
        <v>5.3891299999999996E-2</v>
      </c>
      <c r="H1717" s="103">
        <v>5.5199999999999999E-2</v>
      </c>
      <c r="I1717" s="103"/>
      <c r="J1717" s="103"/>
      <c r="K1717" s="104"/>
      <c r="L1717" s="104"/>
      <c r="M1717" s="104"/>
      <c r="N1717" s="103">
        <v>8.2500000000000004E-2</v>
      </c>
    </row>
    <row r="1718" spans="4:14" ht="15.75" customHeight="1" x14ac:dyDescent="0.25">
      <c r="D1718" s="33"/>
      <c r="E1718" s="33"/>
      <c r="F1718" s="81">
        <v>38918</v>
      </c>
      <c r="G1718" s="103">
        <v>5.4000000000000006E-2</v>
      </c>
      <c r="H1718" s="103">
        <v>5.5106299999999997E-2</v>
      </c>
      <c r="I1718" s="103"/>
      <c r="J1718" s="103"/>
      <c r="K1718" s="104"/>
      <c r="L1718" s="104"/>
      <c r="M1718" s="104"/>
      <c r="N1718" s="103">
        <v>8.2500000000000004E-2</v>
      </c>
    </row>
    <row r="1719" spans="4:14" ht="15.75" customHeight="1" x14ac:dyDescent="0.25">
      <c r="D1719" s="33"/>
      <c r="E1719" s="33"/>
      <c r="F1719" s="81">
        <v>38919</v>
      </c>
      <c r="G1719" s="103">
        <v>5.3849999999999995E-2</v>
      </c>
      <c r="H1719" s="103">
        <v>5.4850000000000003E-2</v>
      </c>
      <c r="I1719" s="103"/>
      <c r="J1719" s="103"/>
      <c r="K1719" s="104"/>
      <c r="L1719" s="104"/>
      <c r="M1719" s="104"/>
      <c r="N1719" s="103">
        <v>8.2500000000000004E-2</v>
      </c>
    </row>
    <row r="1720" spans="4:14" ht="15.75" customHeight="1" x14ac:dyDescent="0.25">
      <c r="D1720" s="33"/>
      <c r="E1720" s="33"/>
      <c r="F1720" s="81">
        <v>38922</v>
      </c>
      <c r="G1720" s="103">
        <v>5.3937499999999999E-2</v>
      </c>
      <c r="H1720" s="103">
        <v>5.4900000000000004E-2</v>
      </c>
      <c r="I1720" s="103"/>
      <c r="J1720" s="103"/>
      <c r="K1720" s="104"/>
      <c r="L1720" s="104"/>
      <c r="M1720" s="104"/>
      <c r="N1720" s="103">
        <v>8.2500000000000004E-2</v>
      </c>
    </row>
    <row r="1721" spans="4:14" ht="15.75" customHeight="1" x14ac:dyDescent="0.25">
      <c r="D1721" s="33"/>
      <c r="E1721" s="33"/>
      <c r="F1721" s="81">
        <v>38923</v>
      </c>
      <c r="G1721" s="103">
        <v>5.3981300000000003E-2</v>
      </c>
      <c r="H1721" s="103">
        <v>5.4900000000000004E-2</v>
      </c>
      <c r="I1721" s="103"/>
      <c r="J1721" s="103"/>
      <c r="K1721" s="104"/>
      <c r="L1721" s="104"/>
      <c r="M1721" s="104"/>
      <c r="N1721" s="103">
        <v>8.2500000000000004E-2</v>
      </c>
    </row>
    <row r="1722" spans="4:14" ht="15.75" customHeight="1" x14ac:dyDescent="0.25">
      <c r="D1722" s="33"/>
      <c r="E1722" s="33"/>
      <c r="F1722" s="81">
        <v>38924</v>
      </c>
      <c r="G1722" s="103">
        <v>5.4000000000000006E-2</v>
      </c>
      <c r="H1722" s="103">
        <v>5.5E-2</v>
      </c>
      <c r="I1722" s="103"/>
      <c r="J1722" s="103"/>
      <c r="K1722" s="104"/>
      <c r="L1722" s="104"/>
      <c r="M1722" s="104"/>
      <c r="N1722" s="103">
        <v>8.2500000000000004E-2</v>
      </c>
    </row>
    <row r="1723" spans="4:14" ht="15.75" customHeight="1" x14ac:dyDescent="0.25">
      <c r="D1723" s="33"/>
      <c r="E1723" s="33"/>
      <c r="F1723" s="81">
        <v>38925</v>
      </c>
      <c r="G1723" s="103">
        <v>5.4000000000000006E-2</v>
      </c>
      <c r="H1723" s="103">
        <v>5.4850000000000003E-2</v>
      </c>
      <c r="I1723" s="103"/>
      <c r="J1723" s="103"/>
      <c r="K1723" s="104"/>
      <c r="L1723" s="104"/>
      <c r="M1723" s="104"/>
      <c r="N1723" s="103">
        <v>8.2500000000000004E-2</v>
      </c>
    </row>
    <row r="1724" spans="4:14" ht="15.75" customHeight="1" x14ac:dyDescent="0.25">
      <c r="D1724" s="33"/>
      <c r="E1724" s="33"/>
      <c r="F1724" s="81">
        <v>38926</v>
      </c>
      <c r="G1724" s="103">
        <v>5.4018800000000006E-2</v>
      </c>
      <c r="H1724" s="103">
        <v>5.4887499999999999E-2</v>
      </c>
      <c r="I1724" s="103"/>
      <c r="J1724" s="103"/>
      <c r="K1724" s="104"/>
      <c r="L1724" s="104"/>
      <c r="M1724" s="104"/>
      <c r="N1724" s="103">
        <v>8.2500000000000004E-2</v>
      </c>
    </row>
    <row r="1725" spans="4:14" ht="15.75" customHeight="1" x14ac:dyDescent="0.25">
      <c r="D1725" s="33"/>
      <c r="E1725" s="33"/>
      <c r="F1725" s="81">
        <v>38929</v>
      </c>
      <c r="G1725" s="103">
        <v>5.3906299999999997E-2</v>
      </c>
      <c r="H1725" s="103">
        <v>5.4656299999999998E-2</v>
      </c>
      <c r="I1725" s="103"/>
      <c r="J1725" s="103"/>
      <c r="K1725" s="104"/>
      <c r="L1725" s="104"/>
      <c r="M1725" s="104"/>
      <c r="N1725" s="103">
        <v>8.2500000000000004E-2</v>
      </c>
    </row>
    <row r="1726" spans="4:14" ht="15.75" customHeight="1" x14ac:dyDescent="0.25">
      <c r="D1726" s="33"/>
      <c r="E1726" s="33"/>
      <c r="F1726" s="81">
        <v>38930</v>
      </c>
      <c r="G1726" s="103">
        <v>5.3899999999999997E-2</v>
      </c>
      <c r="H1726" s="103">
        <v>5.4675000000000001E-2</v>
      </c>
      <c r="I1726" s="103"/>
      <c r="J1726" s="103"/>
      <c r="K1726" s="104"/>
      <c r="L1726" s="104"/>
      <c r="M1726" s="104"/>
      <c r="N1726" s="103">
        <v>8.2500000000000004E-2</v>
      </c>
    </row>
    <row r="1727" spans="4:14" ht="15.75" customHeight="1" x14ac:dyDescent="0.25">
      <c r="D1727" s="33"/>
      <c r="E1727" s="33"/>
      <c r="F1727" s="81">
        <v>38931</v>
      </c>
      <c r="G1727" s="103">
        <v>5.3956299999999999E-2</v>
      </c>
      <c r="H1727" s="103">
        <v>5.4718799999999998E-2</v>
      </c>
      <c r="I1727" s="103"/>
      <c r="J1727" s="103"/>
      <c r="K1727" s="104"/>
      <c r="L1727" s="104"/>
      <c r="M1727" s="104"/>
      <c r="N1727" s="103">
        <v>8.2500000000000004E-2</v>
      </c>
    </row>
    <row r="1728" spans="4:14" ht="15.75" customHeight="1" x14ac:dyDescent="0.25">
      <c r="D1728" s="33"/>
      <c r="E1728" s="33"/>
      <c r="F1728" s="81">
        <v>38932</v>
      </c>
      <c r="G1728" s="103">
        <v>5.4062499999999999E-2</v>
      </c>
      <c r="H1728" s="103">
        <v>5.4800000000000001E-2</v>
      </c>
      <c r="I1728" s="103"/>
      <c r="J1728" s="103"/>
      <c r="K1728" s="104"/>
      <c r="L1728" s="104"/>
      <c r="M1728" s="104"/>
      <c r="N1728" s="103">
        <v>8.2500000000000004E-2</v>
      </c>
    </row>
    <row r="1729" spans="4:14" ht="15.75" customHeight="1" x14ac:dyDescent="0.25">
      <c r="D1729" s="33"/>
      <c r="E1729" s="33"/>
      <c r="F1729" s="81">
        <v>38933</v>
      </c>
      <c r="G1729" s="103">
        <v>5.4199999999999998E-2</v>
      </c>
      <c r="H1729" s="103">
        <v>5.4993800000000002E-2</v>
      </c>
      <c r="I1729" s="103"/>
      <c r="J1729" s="103"/>
      <c r="K1729" s="104"/>
      <c r="L1729" s="104"/>
      <c r="M1729" s="104"/>
      <c r="N1729" s="103">
        <v>8.2500000000000004E-2</v>
      </c>
    </row>
    <row r="1730" spans="4:14" ht="15.75" customHeight="1" x14ac:dyDescent="0.25">
      <c r="D1730" s="33"/>
      <c r="E1730" s="33"/>
      <c r="F1730" s="81">
        <v>38936</v>
      </c>
      <c r="G1730" s="103">
        <v>5.3681300000000001E-2</v>
      </c>
      <c r="H1730" s="103">
        <v>5.4400000000000004E-2</v>
      </c>
      <c r="I1730" s="103"/>
      <c r="J1730" s="103"/>
      <c r="K1730" s="104"/>
      <c r="L1730" s="104"/>
      <c r="M1730" s="104"/>
      <c r="N1730" s="103">
        <v>8.2500000000000004E-2</v>
      </c>
    </row>
    <row r="1731" spans="4:14" ht="15.75" customHeight="1" x14ac:dyDescent="0.25">
      <c r="D1731" s="33"/>
      <c r="E1731" s="33"/>
      <c r="F1731" s="81">
        <v>38937</v>
      </c>
      <c r="G1731" s="103">
        <v>5.3699999999999998E-2</v>
      </c>
      <c r="H1731" s="103">
        <v>5.4459400000000005E-2</v>
      </c>
      <c r="I1731" s="103"/>
      <c r="J1731" s="103"/>
      <c r="K1731" s="104"/>
      <c r="L1731" s="104"/>
      <c r="M1731" s="104"/>
      <c r="N1731" s="103">
        <v>8.2500000000000004E-2</v>
      </c>
    </row>
    <row r="1732" spans="4:14" ht="15.75" customHeight="1" x14ac:dyDescent="0.25">
      <c r="D1732" s="33"/>
      <c r="E1732" s="33"/>
      <c r="F1732" s="81">
        <v>38938</v>
      </c>
      <c r="G1732" s="103">
        <v>5.33E-2</v>
      </c>
      <c r="H1732" s="103">
        <v>5.4037499999999995E-2</v>
      </c>
      <c r="I1732" s="103"/>
      <c r="J1732" s="103"/>
      <c r="K1732" s="104"/>
      <c r="L1732" s="104"/>
      <c r="M1732" s="104"/>
      <c r="N1732" s="103">
        <v>8.2500000000000004E-2</v>
      </c>
    </row>
    <row r="1733" spans="4:14" ht="15.75" customHeight="1" x14ac:dyDescent="0.25">
      <c r="D1733" s="33"/>
      <c r="E1733" s="33"/>
      <c r="F1733" s="81">
        <v>38939</v>
      </c>
      <c r="G1733" s="103">
        <v>5.33E-2</v>
      </c>
      <c r="H1733" s="103">
        <v>5.4018800000000006E-2</v>
      </c>
      <c r="I1733" s="103"/>
      <c r="J1733" s="103"/>
      <c r="K1733" s="104"/>
      <c r="L1733" s="104"/>
      <c r="M1733" s="104"/>
      <c r="N1733" s="103">
        <v>8.2500000000000004E-2</v>
      </c>
    </row>
    <row r="1734" spans="4:14" ht="15.75" customHeight="1" x14ac:dyDescent="0.25">
      <c r="D1734" s="33"/>
      <c r="E1734" s="33"/>
      <c r="F1734" s="81">
        <v>38940</v>
      </c>
      <c r="G1734" s="103">
        <v>5.33E-2</v>
      </c>
      <c r="H1734" s="103">
        <v>5.4050000000000001E-2</v>
      </c>
      <c r="I1734" s="103"/>
      <c r="J1734" s="103"/>
      <c r="K1734" s="104"/>
      <c r="L1734" s="104"/>
      <c r="M1734" s="104"/>
      <c r="N1734" s="103">
        <v>8.2500000000000004E-2</v>
      </c>
    </row>
    <row r="1735" spans="4:14" ht="15.75" customHeight="1" x14ac:dyDescent="0.25">
      <c r="D1735" s="33"/>
      <c r="E1735" s="33"/>
      <c r="F1735" s="81">
        <v>38943</v>
      </c>
      <c r="G1735" s="103">
        <v>5.33E-2</v>
      </c>
      <c r="H1735" s="103">
        <v>5.4162499999999995E-2</v>
      </c>
      <c r="I1735" s="103"/>
      <c r="J1735" s="103"/>
      <c r="K1735" s="104"/>
      <c r="L1735" s="104"/>
      <c r="M1735" s="104"/>
      <c r="N1735" s="103">
        <v>8.2500000000000004E-2</v>
      </c>
    </row>
    <row r="1736" spans="4:14" ht="15.75" customHeight="1" x14ac:dyDescent="0.25">
      <c r="D1736" s="33"/>
      <c r="E1736" s="33"/>
      <c r="F1736" s="81">
        <v>38944</v>
      </c>
      <c r="G1736" s="103">
        <v>5.33E-2</v>
      </c>
      <c r="H1736" s="103">
        <v>5.4262499999999998E-2</v>
      </c>
      <c r="I1736" s="103"/>
      <c r="J1736" s="103"/>
      <c r="K1736" s="104"/>
      <c r="L1736" s="104"/>
      <c r="M1736" s="104"/>
      <c r="N1736" s="103">
        <v>8.2500000000000004E-2</v>
      </c>
    </row>
    <row r="1737" spans="4:14" ht="15.75" customHeight="1" x14ac:dyDescent="0.25">
      <c r="D1737" s="33"/>
      <c r="E1737" s="33"/>
      <c r="F1737" s="81">
        <v>38945</v>
      </c>
      <c r="G1737" s="103">
        <v>5.33E-2</v>
      </c>
      <c r="H1737" s="103">
        <v>5.4100000000000002E-2</v>
      </c>
      <c r="I1737" s="103"/>
      <c r="J1737" s="103"/>
      <c r="K1737" s="104"/>
      <c r="L1737" s="104"/>
      <c r="M1737" s="104"/>
      <c r="N1737" s="103">
        <v>8.2500000000000004E-2</v>
      </c>
    </row>
    <row r="1738" spans="4:14" ht="15.75" customHeight="1" x14ac:dyDescent="0.25">
      <c r="D1738" s="33"/>
      <c r="E1738" s="33"/>
      <c r="F1738" s="81">
        <v>38946</v>
      </c>
      <c r="G1738" s="103">
        <v>5.3249999999999999E-2</v>
      </c>
      <c r="H1738" s="103">
        <v>5.3925000000000001E-2</v>
      </c>
      <c r="I1738" s="103"/>
      <c r="J1738" s="103"/>
      <c r="K1738" s="104"/>
      <c r="L1738" s="104"/>
      <c r="M1738" s="104"/>
      <c r="N1738" s="103">
        <v>8.2500000000000004E-2</v>
      </c>
    </row>
    <row r="1739" spans="4:14" ht="15.75" customHeight="1" x14ac:dyDescent="0.25">
      <c r="D1739" s="33"/>
      <c r="E1739" s="33"/>
      <c r="F1739" s="81">
        <v>38947</v>
      </c>
      <c r="G1739" s="103">
        <v>5.3256300000000006E-2</v>
      </c>
      <c r="H1739" s="103">
        <v>5.3993800000000002E-2</v>
      </c>
      <c r="I1739" s="103"/>
      <c r="J1739" s="103"/>
      <c r="K1739" s="104"/>
      <c r="L1739" s="104"/>
      <c r="M1739" s="104"/>
      <c r="N1739" s="103">
        <v>8.2500000000000004E-2</v>
      </c>
    </row>
    <row r="1740" spans="4:14" ht="15.75" customHeight="1" x14ac:dyDescent="0.25">
      <c r="D1740" s="33"/>
      <c r="E1740" s="33"/>
      <c r="F1740" s="81">
        <v>38950</v>
      </c>
      <c r="G1740" s="103">
        <v>5.3243799999999994E-2</v>
      </c>
      <c r="H1740" s="103">
        <v>5.3981300000000003E-2</v>
      </c>
      <c r="I1740" s="103"/>
      <c r="J1740" s="103"/>
      <c r="K1740" s="104"/>
      <c r="L1740" s="104"/>
      <c r="M1740" s="104"/>
      <c r="N1740" s="103">
        <v>8.2500000000000004E-2</v>
      </c>
    </row>
    <row r="1741" spans="4:14" ht="15.75" customHeight="1" x14ac:dyDescent="0.25">
      <c r="D1741" s="33"/>
      <c r="E1741" s="33"/>
      <c r="F1741" s="81">
        <v>38951</v>
      </c>
      <c r="G1741" s="103">
        <v>5.3256300000000006E-2</v>
      </c>
      <c r="H1741" s="103">
        <v>5.4000000000000006E-2</v>
      </c>
      <c r="I1741" s="103"/>
      <c r="J1741" s="103"/>
      <c r="K1741" s="104"/>
      <c r="L1741" s="104"/>
      <c r="M1741" s="104"/>
      <c r="N1741" s="103">
        <v>8.2500000000000004E-2</v>
      </c>
    </row>
    <row r="1742" spans="4:14" ht="15.75" customHeight="1" x14ac:dyDescent="0.25">
      <c r="D1742" s="33"/>
      <c r="E1742" s="33"/>
      <c r="F1742" s="81">
        <v>38952</v>
      </c>
      <c r="G1742" s="103">
        <v>5.3243799999999994E-2</v>
      </c>
      <c r="H1742" s="103">
        <v>5.4000000000000006E-2</v>
      </c>
      <c r="I1742" s="103"/>
      <c r="J1742" s="103"/>
      <c r="K1742" s="104"/>
      <c r="L1742" s="104"/>
      <c r="M1742" s="104"/>
      <c r="N1742" s="103">
        <v>8.2500000000000004E-2</v>
      </c>
    </row>
    <row r="1743" spans="4:14" ht="15.75" customHeight="1" x14ac:dyDescent="0.25">
      <c r="D1743" s="33"/>
      <c r="E1743" s="33"/>
      <c r="F1743" s="81">
        <v>38953</v>
      </c>
      <c r="G1743" s="103">
        <v>5.3281299999999997E-2</v>
      </c>
      <c r="H1743" s="103">
        <v>5.4000000000000006E-2</v>
      </c>
      <c r="I1743" s="103"/>
      <c r="J1743" s="103"/>
      <c r="K1743" s="104"/>
      <c r="L1743" s="104"/>
      <c r="M1743" s="104"/>
      <c r="N1743" s="103">
        <v>8.2500000000000004E-2</v>
      </c>
    </row>
    <row r="1744" spans="4:14" ht="15.75" customHeight="1" x14ac:dyDescent="0.25">
      <c r="D1744" s="33"/>
      <c r="E1744" s="33"/>
      <c r="F1744" s="81">
        <v>38954</v>
      </c>
      <c r="G1744" s="103">
        <v>5.33E-2</v>
      </c>
      <c r="H1744" s="103">
        <v>5.4000000000000006E-2</v>
      </c>
      <c r="I1744" s="103"/>
      <c r="J1744" s="103"/>
      <c r="K1744" s="104"/>
      <c r="L1744" s="104"/>
      <c r="M1744" s="104"/>
      <c r="N1744" s="103">
        <v>8.2500000000000004E-2</v>
      </c>
    </row>
    <row r="1745" spans="4:14" ht="15.75" customHeight="1" x14ac:dyDescent="0.25">
      <c r="D1745" s="33"/>
      <c r="E1745" s="33"/>
      <c r="F1745" s="81">
        <v>38957</v>
      </c>
      <c r="G1745" s="103" t="s">
        <v>26</v>
      </c>
      <c r="H1745" s="103" t="s">
        <v>26</v>
      </c>
      <c r="I1745" s="103"/>
      <c r="J1745" s="103"/>
      <c r="K1745" s="104"/>
      <c r="L1745" s="104"/>
      <c r="M1745" s="104"/>
      <c r="N1745" s="103">
        <v>8.2500000000000004E-2</v>
      </c>
    </row>
    <row r="1746" spans="4:14" ht="15.75" customHeight="1" x14ac:dyDescent="0.25">
      <c r="D1746" s="33"/>
      <c r="E1746" s="33"/>
      <c r="F1746" s="81">
        <v>38958</v>
      </c>
      <c r="G1746" s="103">
        <v>5.33E-2</v>
      </c>
      <c r="H1746" s="103">
        <v>5.4000000000000006E-2</v>
      </c>
      <c r="I1746" s="103"/>
      <c r="J1746" s="103"/>
      <c r="K1746" s="104"/>
      <c r="L1746" s="104"/>
      <c r="M1746" s="104"/>
      <c r="N1746" s="103">
        <v>8.2500000000000004E-2</v>
      </c>
    </row>
    <row r="1747" spans="4:14" ht="15.75" customHeight="1" x14ac:dyDescent="0.25">
      <c r="D1747" s="33"/>
      <c r="E1747" s="33"/>
      <c r="F1747" s="81">
        <v>38959</v>
      </c>
      <c r="G1747" s="103">
        <v>5.33E-2</v>
      </c>
      <c r="H1747" s="103">
        <v>5.4000000000000006E-2</v>
      </c>
      <c r="I1747" s="103"/>
      <c r="J1747" s="103"/>
      <c r="K1747" s="104"/>
      <c r="L1747" s="104"/>
      <c r="M1747" s="104"/>
      <c r="N1747" s="103">
        <v>8.2500000000000004E-2</v>
      </c>
    </row>
    <row r="1748" spans="4:14" ht="15.75" customHeight="1" x14ac:dyDescent="0.25">
      <c r="D1748" s="33"/>
      <c r="E1748" s="33"/>
      <c r="F1748" s="81">
        <v>38960</v>
      </c>
      <c r="G1748" s="103">
        <v>5.33E-2</v>
      </c>
      <c r="H1748" s="103">
        <v>5.3975000000000002E-2</v>
      </c>
      <c r="I1748" s="103"/>
      <c r="J1748" s="103"/>
      <c r="K1748" s="104"/>
      <c r="L1748" s="104"/>
      <c r="M1748" s="104"/>
      <c r="N1748" s="103">
        <v>8.2500000000000004E-2</v>
      </c>
    </row>
    <row r="1749" spans="4:14" ht="15.75" customHeight="1" x14ac:dyDescent="0.25">
      <c r="D1749" s="33"/>
      <c r="E1749" s="33"/>
      <c r="F1749" s="81">
        <v>38961</v>
      </c>
      <c r="G1749" s="103">
        <v>5.33E-2</v>
      </c>
      <c r="H1749" s="103">
        <v>5.3906299999999997E-2</v>
      </c>
      <c r="I1749" s="103"/>
      <c r="J1749" s="103"/>
      <c r="K1749" s="104"/>
      <c r="L1749" s="104"/>
      <c r="M1749" s="104"/>
      <c r="N1749" s="103">
        <v>8.2500000000000004E-2</v>
      </c>
    </row>
    <row r="1750" spans="4:14" ht="15.75" customHeight="1" x14ac:dyDescent="0.25">
      <c r="D1750" s="33"/>
      <c r="E1750" s="33"/>
      <c r="F1750" s="81">
        <v>38964</v>
      </c>
      <c r="G1750" s="103">
        <v>5.33E-2</v>
      </c>
      <c r="H1750" s="103">
        <v>5.3899999999999997E-2</v>
      </c>
      <c r="I1750" s="103"/>
      <c r="J1750" s="103"/>
      <c r="K1750" s="104"/>
      <c r="L1750" s="104"/>
      <c r="M1750" s="104"/>
      <c r="N1750" s="103" t="s">
        <v>26</v>
      </c>
    </row>
    <row r="1751" spans="4:14" ht="15.75" customHeight="1" x14ac:dyDescent="0.25">
      <c r="D1751" s="33"/>
      <c r="E1751" s="33"/>
      <c r="F1751" s="81">
        <v>38965</v>
      </c>
      <c r="G1751" s="103">
        <v>5.33E-2</v>
      </c>
      <c r="H1751" s="103">
        <v>5.3899999999999997E-2</v>
      </c>
      <c r="I1751" s="103"/>
      <c r="J1751" s="103"/>
      <c r="K1751" s="104"/>
      <c r="L1751" s="104"/>
      <c r="M1751" s="104"/>
      <c r="N1751" s="103">
        <v>8.2500000000000004E-2</v>
      </c>
    </row>
    <row r="1752" spans="4:14" ht="15.75" customHeight="1" x14ac:dyDescent="0.25">
      <c r="D1752" s="33"/>
      <c r="E1752" s="33"/>
      <c r="F1752" s="81">
        <v>38966</v>
      </c>
      <c r="G1752" s="103">
        <v>5.33E-2</v>
      </c>
      <c r="H1752" s="103">
        <v>5.3899999999999997E-2</v>
      </c>
      <c r="I1752" s="103"/>
      <c r="J1752" s="103"/>
      <c r="K1752" s="104"/>
      <c r="L1752" s="104"/>
      <c r="M1752" s="104"/>
      <c r="N1752" s="103">
        <v>8.2500000000000004E-2</v>
      </c>
    </row>
    <row r="1753" spans="4:14" ht="15.75" customHeight="1" x14ac:dyDescent="0.25">
      <c r="D1753" s="33"/>
      <c r="E1753" s="33"/>
      <c r="F1753" s="81">
        <v>38967</v>
      </c>
      <c r="G1753" s="103">
        <v>5.33E-2</v>
      </c>
      <c r="H1753" s="103">
        <v>5.3899999999999997E-2</v>
      </c>
      <c r="I1753" s="103"/>
      <c r="J1753" s="103"/>
      <c r="K1753" s="104"/>
      <c r="L1753" s="104"/>
      <c r="M1753" s="104"/>
      <c r="N1753" s="103">
        <v>8.2500000000000004E-2</v>
      </c>
    </row>
    <row r="1754" spans="4:14" ht="15.75" customHeight="1" x14ac:dyDescent="0.25">
      <c r="D1754" s="33"/>
      <c r="E1754" s="33"/>
      <c r="F1754" s="81">
        <v>38968</v>
      </c>
      <c r="G1754" s="103">
        <v>5.33E-2</v>
      </c>
      <c r="H1754" s="103">
        <v>5.3899999999999997E-2</v>
      </c>
      <c r="I1754" s="103"/>
      <c r="J1754" s="103"/>
      <c r="K1754" s="104"/>
      <c r="L1754" s="104"/>
      <c r="M1754" s="104"/>
      <c r="N1754" s="103">
        <v>8.2500000000000004E-2</v>
      </c>
    </row>
    <row r="1755" spans="4:14" ht="15.75" customHeight="1" x14ac:dyDescent="0.25">
      <c r="D1755" s="33"/>
      <c r="E1755" s="33"/>
      <c r="F1755" s="81">
        <v>38971</v>
      </c>
      <c r="G1755" s="103">
        <v>5.33E-2</v>
      </c>
      <c r="H1755" s="103">
        <v>5.3899999999999997E-2</v>
      </c>
      <c r="I1755" s="103"/>
      <c r="J1755" s="103"/>
      <c r="K1755" s="104"/>
      <c r="L1755" s="104"/>
      <c r="M1755" s="104"/>
      <c r="N1755" s="103">
        <v>8.2500000000000004E-2</v>
      </c>
    </row>
    <row r="1756" spans="4:14" ht="15.75" customHeight="1" x14ac:dyDescent="0.25">
      <c r="D1756" s="33"/>
      <c r="E1756" s="33"/>
      <c r="F1756" s="81">
        <v>38972</v>
      </c>
      <c r="G1756" s="103">
        <v>5.33E-2</v>
      </c>
      <c r="H1756" s="103">
        <v>5.3899999999999997E-2</v>
      </c>
      <c r="I1756" s="103"/>
      <c r="J1756" s="103"/>
      <c r="K1756" s="104"/>
      <c r="L1756" s="104"/>
      <c r="M1756" s="104"/>
      <c r="N1756" s="103">
        <v>8.2500000000000004E-2</v>
      </c>
    </row>
    <row r="1757" spans="4:14" ht="15.75" customHeight="1" x14ac:dyDescent="0.25">
      <c r="D1757" s="33"/>
      <c r="E1757" s="33"/>
      <c r="F1757" s="81">
        <v>38973</v>
      </c>
      <c r="G1757" s="103">
        <v>5.33E-2</v>
      </c>
      <c r="H1757" s="103">
        <v>5.3899999999999997E-2</v>
      </c>
      <c r="I1757" s="103"/>
      <c r="J1757" s="103"/>
      <c r="K1757" s="104"/>
      <c r="L1757" s="104"/>
      <c r="M1757" s="104"/>
      <c r="N1757" s="103">
        <v>8.2500000000000004E-2</v>
      </c>
    </row>
    <row r="1758" spans="4:14" ht="15.75" customHeight="1" x14ac:dyDescent="0.25">
      <c r="D1758" s="33"/>
      <c r="E1758" s="33"/>
      <c r="F1758" s="81">
        <v>38974</v>
      </c>
      <c r="G1758" s="103">
        <v>5.33E-2</v>
      </c>
      <c r="H1758" s="103">
        <v>5.3899999999999997E-2</v>
      </c>
      <c r="I1758" s="103"/>
      <c r="J1758" s="103"/>
      <c r="K1758" s="104"/>
      <c r="L1758" s="104"/>
      <c r="M1758" s="104"/>
      <c r="N1758" s="103">
        <v>8.2500000000000004E-2</v>
      </c>
    </row>
    <row r="1759" spans="4:14" ht="15.75" customHeight="1" x14ac:dyDescent="0.25">
      <c r="D1759" s="33"/>
      <c r="E1759" s="33"/>
      <c r="F1759" s="81">
        <v>38975</v>
      </c>
      <c r="G1759" s="103">
        <v>5.33E-2</v>
      </c>
      <c r="H1759" s="103">
        <v>5.3899999999999997E-2</v>
      </c>
      <c r="I1759" s="103"/>
      <c r="J1759" s="103"/>
      <c r="K1759" s="104"/>
      <c r="L1759" s="104"/>
      <c r="M1759" s="104"/>
      <c r="N1759" s="103">
        <v>8.2500000000000004E-2</v>
      </c>
    </row>
    <row r="1760" spans="4:14" ht="15.75" customHeight="1" x14ac:dyDescent="0.25">
      <c r="D1760" s="33"/>
      <c r="E1760" s="33"/>
      <c r="F1760" s="81">
        <v>38978</v>
      </c>
      <c r="G1760" s="103">
        <v>5.33E-2</v>
      </c>
      <c r="H1760" s="103">
        <v>5.3899999999999997E-2</v>
      </c>
      <c r="I1760" s="103"/>
      <c r="J1760" s="103"/>
      <c r="K1760" s="104"/>
      <c r="L1760" s="104"/>
      <c r="M1760" s="104"/>
      <c r="N1760" s="103">
        <v>8.2500000000000004E-2</v>
      </c>
    </row>
    <row r="1761" spans="4:14" ht="15.75" customHeight="1" x14ac:dyDescent="0.25">
      <c r="D1761" s="33"/>
      <c r="E1761" s="33"/>
      <c r="F1761" s="81">
        <v>38979</v>
      </c>
      <c r="G1761" s="103">
        <v>5.33E-2</v>
      </c>
      <c r="H1761" s="103">
        <v>5.3899999999999997E-2</v>
      </c>
      <c r="I1761" s="103"/>
      <c r="J1761" s="103"/>
      <c r="K1761" s="104"/>
      <c r="L1761" s="104"/>
      <c r="M1761" s="104"/>
      <c r="N1761" s="103">
        <v>8.2500000000000004E-2</v>
      </c>
    </row>
    <row r="1762" spans="4:14" ht="15.75" customHeight="1" x14ac:dyDescent="0.25">
      <c r="D1762" s="33"/>
      <c r="E1762" s="33"/>
      <c r="F1762" s="81">
        <v>38980</v>
      </c>
      <c r="G1762" s="103">
        <v>5.33E-2</v>
      </c>
      <c r="H1762" s="103">
        <v>5.3868799999999994E-2</v>
      </c>
      <c r="I1762" s="103"/>
      <c r="J1762" s="103"/>
      <c r="K1762" s="104"/>
      <c r="L1762" s="104"/>
      <c r="M1762" s="104"/>
      <c r="N1762" s="103">
        <v>8.2500000000000004E-2</v>
      </c>
    </row>
    <row r="1763" spans="4:14" ht="15.75" customHeight="1" x14ac:dyDescent="0.25">
      <c r="D1763" s="33"/>
      <c r="E1763" s="33"/>
      <c r="F1763" s="81">
        <v>38981</v>
      </c>
      <c r="G1763" s="103">
        <v>5.33E-2</v>
      </c>
      <c r="H1763" s="103">
        <v>5.3887499999999998E-2</v>
      </c>
      <c r="I1763" s="103"/>
      <c r="J1763" s="103"/>
      <c r="K1763" s="104"/>
      <c r="L1763" s="104"/>
      <c r="M1763" s="104"/>
      <c r="N1763" s="103">
        <v>8.2500000000000004E-2</v>
      </c>
    </row>
    <row r="1764" spans="4:14" ht="15.75" customHeight="1" x14ac:dyDescent="0.25">
      <c r="D1764" s="33"/>
      <c r="E1764" s="33"/>
      <c r="F1764" s="81">
        <v>38982</v>
      </c>
      <c r="G1764" s="103">
        <v>5.3262499999999997E-2</v>
      </c>
      <c r="H1764" s="103">
        <v>5.3706300000000005E-2</v>
      </c>
      <c r="I1764" s="103"/>
      <c r="J1764" s="103"/>
      <c r="K1764" s="104"/>
      <c r="L1764" s="104"/>
      <c r="M1764" s="104"/>
      <c r="N1764" s="103">
        <v>8.2500000000000004E-2</v>
      </c>
    </row>
    <row r="1765" spans="4:14" ht="15.75" customHeight="1" x14ac:dyDescent="0.25">
      <c r="D1765" s="33"/>
      <c r="E1765" s="33"/>
      <c r="F1765" s="81">
        <v>38985</v>
      </c>
      <c r="G1765" s="103">
        <v>5.3259999999999995E-2</v>
      </c>
      <c r="H1765" s="103">
        <v>5.3678100000000006E-2</v>
      </c>
      <c r="I1765" s="103"/>
      <c r="J1765" s="103"/>
      <c r="K1765" s="104"/>
      <c r="L1765" s="104"/>
      <c r="M1765" s="104"/>
      <c r="N1765" s="103">
        <v>8.2500000000000004E-2</v>
      </c>
    </row>
    <row r="1766" spans="4:14" ht="15.75" customHeight="1" x14ac:dyDescent="0.25">
      <c r="D1766" s="33"/>
      <c r="E1766" s="33"/>
      <c r="F1766" s="81">
        <v>38986</v>
      </c>
      <c r="G1766" s="103">
        <v>5.3237500000000007E-2</v>
      </c>
      <c r="H1766" s="103">
        <v>5.3637499999999998E-2</v>
      </c>
      <c r="I1766" s="103"/>
      <c r="J1766" s="103"/>
      <c r="K1766" s="104"/>
      <c r="L1766" s="104"/>
      <c r="M1766" s="104"/>
      <c r="N1766" s="103">
        <v>8.2500000000000004E-2</v>
      </c>
    </row>
    <row r="1767" spans="4:14" ht="15.75" customHeight="1" x14ac:dyDescent="0.25">
      <c r="D1767" s="33"/>
      <c r="E1767" s="33"/>
      <c r="F1767" s="81">
        <v>38987</v>
      </c>
      <c r="G1767" s="103">
        <v>5.3243799999999994E-2</v>
      </c>
      <c r="H1767" s="103">
        <v>5.3668800000000003E-2</v>
      </c>
      <c r="I1767" s="103"/>
      <c r="J1767" s="103"/>
      <c r="K1767" s="104"/>
      <c r="L1767" s="104"/>
      <c r="M1767" s="104"/>
      <c r="N1767" s="103">
        <v>8.2500000000000004E-2</v>
      </c>
    </row>
    <row r="1768" spans="4:14" ht="15.75" customHeight="1" x14ac:dyDescent="0.25">
      <c r="D1768" s="33"/>
      <c r="E1768" s="33"/>
      <c r="F1768" s="81">
        <v>38988</v>
      </c>
      <c r="G1768" s="103">
        <v>5.3224999999999995E-2</v>
      </c>
      <c r="H1768" s="103">
        <v>5.3716299999999995E-2</v>
      </c>
      <c r="I1768" s="103"/>
      <c r="J1768" s="103"/>
      <c r="K1768" s="104"/>
      <c r="L1768" s="104"/>
      <c r="M1768" s="104"/>
      <c r="N1768" s="103">
        <v>8.2500000000000004E-2</v>
      </c>
    </row>
    <row r="1769" spans="4:14" ht="15.75" customHeight="1" x14ac:dyDescent="0.25">
      <c r="D1769" s="33"/>
      <c r="E1769" s="33"/>
      <c r="F1769" s="81">
        <v>38989</v>
      </c>
      <c r="G1769" s="103">
        <v>5.3218800000000004E-2</v>
      </c>
      <c r="H1769" s="103">
        <v>5.3699999999999998E-2</v>
      </c>
      <c r="I1769" s="103"/>
      <c r="J1769" s="103"/>
      <c r="K1769" s="104"/>
      <c r="L1769" s="104"/>
      <c r="M1769" s="104"/>
      <c r="N1769" s="103">
        <v>8.2500000000000004E-2</v>
      </c>
    </row>
    <row r="1770" spans="4:14" ht="15.75" customHeight="1" x14ac:dyDescent="0.25">
      <c r="D1770" s="33"/>
      <c r="E1770" s="33"/>
      <c r="F1770" s="81">
        <v>38992</v>
      </c>
      <c r="G1770" s="103">
        <v>5.3224999999999995E-2</v>
      </c>
      <c r="H1770" s="103">
        <v>5.3699999999999998E-2</v>
      </c>
      <c r="I1770" s="103"/>
      <c r="J1770" s="103"/>
      <c r="K1770" s="104"/>
      <c r="L1770" s="104"/>
      <c r="M1770" s="104"/>
      <c r="N1770" s="103">
        <v>8.2500000000000004E-2</v>
      </c>
    </row>
    <row r="1771" spans="4:14" ht="15.75" customHeight="1" x14ac:dyDescent="0.25">
      <c r="D1771" s="33"/>
      <c r="E1771" s="33"/>
      <c r="F1771" s="81">
        <v>38993</v>
      </c>
      <c r="G1771" s="103">
        <v>5.3212500000000003E-2</v>
      </c>
      <c r="H1771" s="103">
        <v>5.3699999999999998E-2</v>
      </c>
      <c r="I1771" s="103"/>
      <c r="J1771" s="103"/>
      <c r="K1771" s="104"/>
      <c r="L1771" s="104"/>
      <c r="M1771" s="104"/>
      <c r="N1771" s="103">
        <v>8.2500000000000004E-2</v>
      </c>
    </row>
    <row r="1772" spans="4:14" ht="15.75" customHeight="1" x14ac:dyDescent="0.25">
      <c r="D1772" s="33"/>
      <c r="E1772" s="33"/>
      <c r="F1772" s="81">
        <v>38994</v>
      </c>
      <c r="G1772" s="103">
        <v>5.3200000000000004E-2</v>
      </c>
      <c r="H1772" s="103">
        <v>5.3699999999999998E-2</v>
      </c>
      <c r="I1772" s="103"/>
      <c r="J1772" s="103"/>
      <c r="K1772" s="104"/>
      <c r="L1772" s="104"/>
      <c r="M1772" s="104"/>
      <c r="N1772" s="103">
        <v>8.2500000000000004E-2</v>
      </c>
    </row>
    <row r="1773" spans="4:14" ht="15.75" customHeight="1" x14ac:dyDescent="0.25">
      <c r="D1773" s="33"/>
      <c r="E1773" s="33"/>
      <c r="F1773" s="81">
        <v>38995</v>
      </c>
      <c r="G1773" s="103">
        <v>5.3200000000000004E-2</v>
      </c>
      <c r="H1773" s="103">
        <v>5.3681300000000001E-2</v>
      </c>
      <c r="I1773" s="103"/>
      <c r="J1773" s="103"/>
      <c r="K1773" s="104"/>
      <c r="L1773" s="104"/>
      <c r="M1773" s="104"/>
      <c r="N1773" s="103">
        <v>8.2500000000000004E-2</v>
      </c>
    </row>
    <row r="1774" spans="4:14" ht="15.75" customHeight="1" x14ac:dyDescent="0.25">
      <c r="D1774" s="33"/>
      <c r="E1774" s="33"/>
      <c r="F1774" s="81">
        <v>38996</v>
      </c>
      <c r="G1774" s="103">
        <v>5.3200000000000004E-2</v>
      </c>
      <c r="H1774" s="103">
        <v>5.3699999999999998E-2</v>
      </c>
      <c r="I1774" s="103"/>
      <c r="J1774" s="103"/>
      <c r="K1774" s="104"/>
      <c r="L1774" s="104"/>
      <c r="M1774" s="104"/>
      <c r="N1774" s="103">
        <v>8.2500000000000004E-2</v>
      </c>
    </row>
    <row r="1775" spans="4:14" ht="15.75" customHeight="1" x14ac:dyDescent="0.25">
      <c r="D1775" s="33"/>
      <c r="E1775" s="33"/>
      <c r="F1775" s="81">
        <v>38999</v>
      </c>
      <c r="G1775" s="103">
        <v>5.3200000000000004E-2</v>
      </c>
      <c r="H1775" s="103">
        <v>5.3699999999999998E-2</v>
      </c>
      <c r="I1775" s="103"/>
      <c r="J1775" s="103"/>
      <c r="K1775" s="104"/>
      <c r="L1775" s="104"/>
      <c r="M1775" s="104"/>
      <c r="N1775" s="103" t="s">
        <v>26</v>
      </c>
    </row>
    <row r="1776" spans="4:14" ht="15.75" customHeight="1" x14ac:dyDescent="0.25">
      <c r="D1776" s="33"/>
      <c r="E1776" s="33"/>
      <c r="F1776" s="81">
        <v>39000</v>
      </c>
      <c r="G1776" s="103">
        <v>5.3200000000000004E-2</v>
      </c>
      <c r="H1776" s="103">
        <v>5.3718799999999997E-2</v>
      </c>
      <c r="I1776" s="103"/>
      <c r="J1776" s="103"/>
      <c r="K1776" s="104"/>
      <c r="L1776" s="104"/>
      <c r="M1776" s="104"/>
      <c r="N1776" s="103">
        <v>8.2500000000000004E-2</v>
      </c>
    </row>
    <row r="1777" spans="4:14" ht="15.75" customHeight="1" x14ac:dyDescent="0.25">
      <c r="D1777" s="33"/>
      <c r="E1777" s="33"/>
      <c r="F1777" s="81">
        <v>39001</v>
      </c>
      <c r="G1777" s="103">
        <v>5.3200000000000004E-2</v>
      </c>
      <c r="H1777" s="103">
        <v>5.3734400000000002E-2</v>
      </c>
      <c r="I1777" s="103"/>
      <c r="J1777" s="103"/>
      <c r="K1777" s="104"/>
      <c r="L1777" s="104"/>
      <c r="M1777" s="104"/>
      <c r="N1777" s="103">
        <v>8.2500000000000004E-2</v>
      </c>
    </row>
    <row r="1778" spans="4:14" ht="15.75" customHeight="1" x14ac:dyDescent="0.25">
      <c r="D1778" s="33"/>
      <c r="E1778" s="33"/>
      <c r="F1778" s="81">
        <v>39002</v>
      </c>
      <c r="G1778" s="103">
        <v>5.3200000000000004E-2</v>
      </c>
      <c r="H1778" s="103">
        <v>5.3737500000000001E-2</v>
      </c>
      <c r="I1778" s="103"/>
      <c r="J1778" s="103"/>
      <c r="K1778" s="104"/>
      <c r="L1778" s="104"/>
      <c r="M1778" s="104"/>
      <c r="N1778" s="103">
        <v>8.2500000000000004E-2</v>
      </c>
    </row>
    <row r="1779" spans="4:14" ht="15.75" customHeight="1" x14ac:dyDescent="0.25">
      <c r="D1779" s="33"/>
      <c r="E1779" s="33"/>
      <c r="F1779" s="81">
        <v>39003</v>
      </c>
      <c r="G1779" s="103">
        <v>5.3200000000000004E-2</v>
      </c>
      <c r="H1779" s="103">
        <v>5.3737500000000001E-2</v>
      </c>
      <c r="I1779" s="103"/>
      <c r="J1779" s="103"/>
      <c r="K1779" s="104"/>
      <c r="L1779" s="104"/>
      <c r="M1779" s="104"/>
      <c r="N1779" s="103">
        <v>8.2500000000000004E-2</v>
      </c>
    </row>
    <row r="1780" spans="4:14" ht="15.75" customHeight="1" x14ac:dyDescent="0.25">
      <c r="D1780" s="33"/>
      <c r="E1780" s="33"/>
      <c r="F1780" s="81">
        <v>39006</v>
      </c>
      <c r="G1780" s="103">
        <v>5.3200000000000004E-2</v>
      </c>
      <c r="H1780" s="103">
        <v>5.3743800000000001E-2</v>
      </c>
      <c r="I1780" s="103"/>
      <c r="J1780" s="103"/>
      <c r="K1780" s="104"/>
      <c r="L1780" s="104"/>
      <c r="M1780" s="104"/>
      <c r="N1780" s="103">
        <v>8.2500000000000004E-2</v>
      </c>
    </row>
    <row r="1781" spans="4:14" ht="15.75" customHeight="1" x14ac:dyDescent="0.25">
      <c r="D1781" s="33"/>
      <c r="E1781" s="33"/>
      <c r="F1781" s="81">
        <v>39007</v>
      </c>
      <c r="G1781" s="103">
        <v>5.3200000000000004E-2</v>
      </c>
      <c r="H1781" s="103">
        <v>5.3743800000000001E-2</v>
      </c>
      <c r="I1781" s="103"/>
      <c r="J1781" s="103"/>
      <c r="K1781" s="104"/>
      <c r="L1781" s="104"/>
      <c r="M1781" s="104"/>
      <c r="N1781" s="103">
        <v>8.2500000000000004E-2</v>
      </c>
    </row>
    <row r="1782" spans="4:14" ht="15.75" customHeight="1" x14ac:dyDescent="0.25">
      <c r="D1782" s="33"/>
      <c r="E1782" s="33"/>
      <c r="F1782" s="81">
        <v>39008</v>
      </c>
      <c r="G1782" s="103">
        <v>5.3200000000000004E-2</v>
      </c>
      <c r="H1782" s="103">
        <v>5.3737500000000001E-2</v>
      </c>
      <c r="I1782" s="103"/>
      <c r="J1782" s="103"/>
      <c r="K1782" s="104"/>
      <c r="L1782" s="104"/>
      <c r="M1782" s="104"/>
      <c r="N1782" s="103">
        <v>8.2500000000000004E-2</v>
      </c>
    </row>
    <row r="1783" spans="4:14" ht="15.75" customHeight="1" x14ac:dyDescent="0.25">
      <c r="D1783" s="33"/>
      <c r="E1783" s="33"/>
      <c r="F1783" s="81">
        <v>39009</v>
      </c>
      <c r="G1783" s="103">
        <v>5.3200000000000004E-2</v>
      </c>
      <c r="H1783" s="103">
        <v>5.3737500000000001E-2</v>
      </c>
      <c r="I1783" s="103"/>
      <c r="J1783" s="103"/>
      <c r="K1783" s="104"/>
      <c r="L1783" s="104"/>
      <c r="M1783" s="104"/>
      <c r="N1783" s="103">
        <v>8.2500000000000004E-2</v>
      </c>
    </row>
    <row r="1784" spans="4:14" ht="15.75" customHeight="1" x14ac:dyDescent="0.25">
      <c r="D1784" s="33"/>
      <c r="E1784" s="33"/>
      <c r="F1784" s="81">
        <v>39010</v>
      </c>
      <c r="G1784" s="103">
        <v>5.3200000000000004E-2</v>
      </c>
      <c r="H1784" s="103">
        <v>5.37563E-2</v>
      </c>
      <c r="I1784" s="103"/>
      <c r="J1784" s="103"/>
      <c r="K1784" s="104"/>
      <c r="L1784" s="104"/>
      <c r="M1784" s="104"/>
      <c r="N1784" s="103">
        <v>8.2500000000000004E-2</v>
      </c>
    </row>
    <row r="1785" spans="4:14" ht="15.75" customHeight="1" x14ac:dyDescent="0.25">
      <c r="D1785" s="33"/>
      <c r="E1785" s="33"/>
      <c r="F1785" s="81">
        <v>39013</v>
      </c>
      <c r="G1785" s="103">
        <v>5.3200000000000004E-2</v>
      </c>
      <c r="H1785" s="103">
        <v>5.3768799999999999E-2</v>
      </c>
      <c r="I1785" s="103"/>
      <c r="J1785" s="103"/>
      <c r="K1785" s="104"/>
      <c r="L1785" s="104"/>
      <c r="M1785" s="104"/>
      <c r="N1785" s="103">
        <v>8.2500000000000004E-2</v>
      </c>
    </row>
    <row r="1786" spans="4:14" ht="15.75" customHeight="1" x14ac:dyDescent="0.25">
      <c r="D1786" s="33"/>
      <c r="E1786" s="33"/>
      <c r="F1786" s="81">
        <v>39014</v>
      </c>
      <c r="G1786" s="103">
        <v>5.3200000000000004E-2</v>
      </c>
      <c r="H1786" s="103">
        <v>5.3800000000000001E-2</v>
      </c>
      <c r="I1786" s="103"/>
      <c r="J1786" s="103"/>
      <c r="K1786" s="104"/>
      <c r="L1786" s="104"/>
      <c r="M1786" s="104"/>
      <c r="N1786" s="103">
        <v>8.2500000000000004E-2</v>
      </c>
    </row>
    <row r="1787" spans="4:14" ht="15.75" customHeight="1" x14ac:dyDescent="0.25">
      <c r="D1787" s="33"/>
      <c r="E1787" s="33"/>
      <c r="F1787" s="81">
        <v>39015</v>
      </c>
      <c r="G1787" s="103">
        <v>5.3200000000000004E-2</v>
      </c>
      <c r="H1787" s="103">
        <v>5.3800000000000001E-2</v>
      </c>
      <c r="I1787" s="103"/>
      <c r="J1787" s="103"/>
      <c r="K1787" s="104"/>
      <c r="L1787" s="104"/>
      <c r="M1787" s="104"/>
      <c r="N1787" s="103">
        <v>8.2500000000000004E-2</v>
      </c>
    </row>
    <row r="1788" spans="4:14" ht="15.75" customHeight="1" x14ac:dyDescent="0.25">
      <c r="D1788" s="33"/>
      <c r="E1788" s="33"/>
      <c r="F1788" s="81">
        <v>39016</v>
      </c>
      <c r="G1788" s="103">
        <v>5.3200000000000004E-2</v>
      </c>
      <c r="H1788" s="103">
        <v>5.3762499999999998E-2</v>
      </c>
      <c r="I1788" s="103"/>
      <c r="J1788" s="103"/>
      <c r="K1788" s="104"/>
      <c r="L1788" s="104"/>
      <c r="M1788" s="104"/>
      <c r="N1788" s="103">
        <v>8.2500000000000004E-2</v>
      </c>
    </row>
    <row r="1789" spans="4:14" ht="15.75" customHeight="1" x14ac:dyDescent="0.25">
      <c r="D1789" s="33"/>
      <c r="E1789" s="33"/>
      <c r="F1789" s="81">
        <v>39017</v>
      </c>
      <c r="G1789" s="103">
        <v>5.3200000000000004E-2</v>
      </c>
      <c r="H1789" s="103">
        <v>5.37563E-2</v>
      </c>
      <c r="I1789" s="103"/>
      <c r="J1789" s="103"/>
      <c r="K1789" s="104"/>
      <c r="L1789" s="104"/>
      <c r="M1789" s="104"/>
      <c r="N1789" s="103">
        <v>8.2500000000000004E-2</v>
      </c>
    </row>
    <row r="1790" spans="4:14" ht="15.75" customHeight="1" x14ac:dyDescent="0.25">
      <c r="D1790" s="33"/>
      <c r="E1790" s="33"/>
      <c r="F1790" s="81">
        <v>39020</v>
      </c>
      <c r="G1790" s="103">
        <v>5.3200000000000004E-2</v>
      </c>
      <c r="H1790" s="103">
        <v>5.3712499999999996E-2</v>
      </c>
      <c r="I1790" s="103"/>
      <c r="J1790" s="103"/>
      <c r="K1790" s="104"/>
      <c r="L1790" s="104"/>
      <c r="M1790" s="104"/>
      <c r="N1790" s="103">
        <v>8.2500000000000004E-2</v>
      </c>
    </row>
    <row r="1791" spans="4:14" ht="15.75" customHeight="1" x14ac:dyDescent="0.25">
      <c r="D1791" s="33"/>
      <c r="E1791" s="33"/>
      <c r="F1791" s="81">
        <v>39021</v>
      </c>
      <c r="G1791" s="103">
        <v>5.3200000000000004E-2</v>
      </c>
      <c r="H1791" s="103">
        <v>5.3706300000000005E-2</v>
      </c>
      <c r="I1791" s="103"/>
      <c r="J1791" s="103"/>
      <c r="K1791" s="104"/>
      <c r="L1791" s="104"/>
      <c r="M1791" s="104"/>
      <c r="N1791" s="103">
        <v>8.2500000000000004E-2</v>
      </c>
    </row>
    <row r="1792" spans="4:14" ht="15.75" customHeight="1" x14ac:dyDescent="0.25">
      <c r="D1792" s="33"/>
      <c r="E1792" s="33"/>
      <c r="F1792" s="81">
        <v>39022</v>
      </c>
      <c r="G1792" s="103">
        <v>5.3200000000000004E-2</v>
      </c>
      <c r="H1792" s="103">
        <v>5.3699999999999998E-2</v>
      </c>
      <c r="I1792" s="103"/>
      <c r="J1792" s="103"/>
      <c r="K1792" s="104"/>
      <c r="L1792" s="104"/>
      <c r="M1792" s="104"/>
      <c r="N1792" s="103">
        <v>8.2500000000000004E-2</v>
      </c>
    </row>
    <row r="1793" spans="4:14" ht="15.75" customHeight="1" x14ac:dyDescent="0.25">
      <c r="D1793" s="33"/>
      <c r="E1793" s="33"/>
      <c r="F1793" s="81">
        <v>39023</v>
      </c>
      <c r="G1793" s="103">
        <v>5.3200000000000004E-2</v>
      </c>
      <c r="H1793" s="103">
        <v>5.3681300000000001E-2</v>
      </c>
      <c r="I1793" s="103"/>
      <c r="J1793" s="103"/>
      <c r="K1793" s="104"/>
      <c r="L1793" s="104"/>
      <c r="M1793" s="104"/>
      <c r="N1793" s="103">
        <v>8.2500000000000004E-2</v>
      </c>
    </row>
    <row r="1794" spans="4:14" ht="15.75" customHeight="1" x14ac:dyDescent="0.25">
      <c r="D1794" s="33"/>
      <c r="E1794" s="33"/>
      <c r="F1794" s="81">
        <v>39024</v>
      </c>
      <c r="G1794" s="103">
        <v>5.3200000000000004E-2</v>
      </c>
      <c r="H1794" s="103">
        <v>5.3699999999999998E-2</v>
      </c>
      <c r="I1794" s="103"/>
      <c r="J1794" s="103"/>
      <c r="K1794" s="104"/>
      <c r="L1794" s="104"/>
      <c r="M1794" s="104"/>
      <c r="N1794" s="103">
        <v>8.2500000000000004E-2</v>
      </c>
    </row>
    <row r="1795" spans="4:14" ht="15.75" customHeight="1" x14ac:dyDescent="0.25">
      <c r="D1795" s="33"/>
      <c r="E1795" s="33"/>
      <c r="F1795" s="81">
        <v>39027</v>
      </c>
      <c r="G1795" s="103">
        <v>5.3200000000000004E-2</v>
      </c>
      <c r="H1795" s="103">
        <v>5.3753099999999998E-2</v>
      </c>
      <c r="I1795" s="103"/>
      <c r="J1795" s="103"/>
      <c r="K1795" s="104"/>
      <c r="L1795" s="104"/>
      <c r="M1795" s="104"/>
      <c r="N1795" s="103">
        <v>8.2500000000000004E-2</v>
      </c>
    </row>
    <row r="1796" spans="4:14" ht="15.75" customHeight="1" x14ac:dyDescent="0.25">
      <c r="D1796" s="33"/>
      <c r="E1796" s="33"/>
      <c r="F1796" s="81">
        <v>39028</v>
      </c>
      <c r="G1796" s="103">
        <v>5.3200000000000004E-2</v>
      </c>
      <c r="H1796" s="103">
        <v>5.3753500000000003E-2</v>
      </c>
      <c r="I1796" s="103"/>
      <c r="J1796" s="103"/>
      <c r="K1796" s="104"/>
      <c r="L1796" s="104"/>
      <c r="M1796" s="104"/>
      <c r="N1796" s="103">
        <v>8.2500000000000004E-2</v>
      </c>
    </row>
    <row r="1797" spans="4:14" ht="15.75" customHeight="1" x14ac:dyDescent="0.25">
      <c r="D1797" s="33"/>
      <c r="E1797" s="33"/>
      <c r="F1797" s="81">
        <v>39029</v>
      </c>
      <c r="G1797" s="103">
        <v>5.3200000000000004E-2</v>
      </c>
      <c r="H1797" s="103">
        <v>5.3744199999999999E-2</v>
      </c>
      <c r="I1797" s="103"/>
      <c r="J1797" s="103"/>
      <c r="K1797" s="104"/>
      <c r="L1797" s="104"/>
      <c r="M1797" s="104"/>
      <c r="N1797" s="103">
        <v>8.2500000000000004E-2</v>
      </c>
    </row>
    <row r="1798" spans="4:14" ht="15.75" customHeight="1" x14ac:dyDescent="0.25">
      <c r="D1798" s="33"/>
      <c r="E1798" s="33"/>
      <c r="F1798" s="81">
        <v>39030</v>
      </c>
      <c r="G1798" s="103">
        <v>5.3200000000000004E-2</v>
      </c>
      <c r="H1798" s="103">
        <v>5.3762499999999998E-2</v>
      </c>
      <c r="I1798" s="103"/>
      <c r="J1798" s="103"/>
      <c r="K1798" s="104"/>
      <c r="L1798" s="104"/>
      <c r="M1798" s="104"/>
      <c r="N1798" s="103">
        <v>8.2500000000000004E-2</v>
      </c>
    </row>
    <row r="1799" spans="4:14" ht="15.75" customHeight="1" x14ac:dyDescent="0.25">
      <c r="D1799" s="33"/>
      <c r="E1799" s="33"/>
      <c r="F1799" s="81">
        <v>39031</v>
      </c>
      <c r="G1799" s="103">
        <v>5.3200000000000004E-2</v>
      </c>
      <c r="H1799" s="103">
        <v>5.3743800000000001E-2</v>
      </c>
      <c r="I1799" s="103"/>
      <c r="J1799" s="103"/>
      <c r="K1799" s="104"/>
      <c r="L1799" s="104"/>
      <c r="M1799" s="104"/>
      <c r="N1799" s="103">
        <v>8.2500000000000004E-2</v>
      </c>
    </row>
    <row r="1800" spans="4:14" ht="15.75" customHeight="1" x14ac:dyDescent="0.25">
      <c r="D1800" s="33"/>
      <c r="E1800" s="33"/>
      <c r="F1800" s="81">
        <v>39034</v>
      </c>
      <c r="G1800" s="103">
        <v>5.3200000000000004E-2</v>
      </c>
      <c r="H1800" s="103">
        <v>5.3737500000000001E-2</v>
      </c>
      <c r="I1800" s="103"/>
      <c r="J1800" s="103"/>
      <c r="K1800" s="104"/>
      <c r="L1800" s="104"/>
      <c r="M1800" s="104"/>
      <c r="N1800" s="103">
        <v>8.2500000000000004E-2</v>
      </c>
    </row>
    <row r="1801" spans="4:14" ht="15.75" customHeight="1" x14ac:dyDescent="0.25">
      <c r="D1801" s="33"/>
      <c r="E1801" s="33"/>
      <c r="F1801" s="81">
        <v>39035</v>
      </c>
      <c r="G1801" s="103">
        <v>5.3200000000000004E-2</v>
      </c>
      <c r="H1801" s="103">
        <v>5.3749999999999999E-2</v>
      </c>
      <c r="I1801" s="103"/>
      <c r="J1801" s="103"/>
      <c r="K1801" s="104"/>
      <c r="L1801" s="104"/>
      <c r="M1801" s="104"/>
      <c r="N1801" s="103">
        <v>8.2500000000000004E-2</v>
      </c>
    </row>
    <row r="1802" spans="4:14" ht="15.75" customHeight="1" x14ac:dyDescent="0.25">
      <c r="D1802" s="33"/>
      <c r="E1802" s="33"/>
      <c r="F1802" s="81">
        <v>39036</v>
      </c>
      <c r="G1802" s="103">
        <v>5.3200000000000004E-2</v>
      </c>
      <c r="H1802" s="103">
        <v>5.3731299999999996E-2</v>
      </c>
      <c r="I1802" s="103"/>
      <c r="J1802" s="103"/>
      <c r="K1802" s="104"/>
      <c r="L1802" s="104"/>
      <c r="M1802" s="104"/>
      <c r="N1802" s="103">
        <v>8.2500000000000004E-2</v>
      </c>
    </row>
    <row r="1803" spans="4:14" ht="15.75" customHeight="1" x14ac:dyDescent="0.25">
      <c r="D1803" s="33"/>
      <c r="E1803" s="33"/>
      <c r="F1803" s="81">
        <v>39037</v>
      </c>
      <c r="G1803" s="103">
        <v>5.3200000000000004E-2</v>
      </c>
      <c r="H1803" s="103">
        <v>5.3749999999999999E-2</v>
      </c>
      <c r="I1803" s="103"/>
      <c r="J1803" s="103"/>
      <c r="K1803" s="104"/>
      <c r="L1803" s="104"/>
      <c r="M1803" s="104"/>
      <c r="N1803" s="103">
        <v>8.2500000000000004E-2</v>
      </c>
    </row>
    <row r="1804" spans="4:14" ht="15.75" customHeight="1" x14ac:dyDescent="0.25">
      <c r="D1804" s="33"/>
      <c r="E1804" s="33"/>
      <c r="F1804" s="81">
        <v>39038</v>
      </c>
      <c r="G1804" s="103">
        <v>5.3200000000000004E-2</v>
      </c>
      <c r="H1804" s="103">
        <v>5.3749999999999999E-2</v>
      </c>
      <c r="I1804" s="103"/>
      <c r="J1804" s="103"/>
      <c r="K1804" s="104"/>
      <c r="L1804" s="104"/>
      <c r="M1804" s="104"/>
      <c r="N1804" s="103">
        <v>8.2500000000000004E-2</v>
      </c>
    </row>
    <row r="1805" spans="4:14" ht="15.75" customHeight="1" x14ac:dyDescent="0.25">
      <c r="D1805" s="33"/>
      <c r="E1805" s="33"/>
      <c r="F1805" s="81">
        <v>39041</v>
      </c>
      <c r="G1805" s="103">
        <v>5.3200000000000004E-2</v>
      </c>
      <c r="H1805" s="103">
        <v>5.3706300000000005E-2</v>
      </c>
      <c r="I1805" s="103"/>
      <c r="J1805" s="103"/>
      <c r="K1805" s="104"/>
      <c r="L1805" s="104"/>
      <c r="M1805" s="104"/>
      <c r="N1805" s="103">
        <v>8.2500000000000004E-2</v>
      </c>
    </row>
    <row r="1806" spans="4:14" ht="15.75" customHeight="1" x14ac:dyDescent="0.25">
      <c r="D1806" s="33"/>
      <c r="E1806" s="33"/>
      <c r="F1806" s="81">
        <v>39042</v>
      </c>
      <c r="G1806" s="103">
        <v>5.3200000000000004E-2</v>
      </c>
      <c r="H1806" s="103">
        <v>5.3699999999999998E-2</v>
      </c>
      <c r="I1806" s="103"/>
      <c r="J1806" s="103"/>
      <c r="K1806" s="104"/>
      <c r="L1806" s="104"/>
      <c r="M1806" s="104"/>
      <c r="N1806" s="103">
        <v>8.2500000000000004E-2</v>
      </c>
    </row>
    <row r="1807" spans="4:14" ht="15.75" customHeight="1" x14ac:dyDescent="0.25">
      <c r="D1807" s="33"/>
      <c r="E1807" s="33"/>
      <c r="F1807" s="81">
        <v>39043</v>
      </c>
      <c r="G1807" s="103">
        <v>5.3200000000000004E-2</v>
      </c>
      <c r="H1807" s="103">
        <v>5.3699999999999998E-2</v>
      </c>
      <c r="I1807" s="103"/>
      <c r="J1807" s="103"/>
      <c r="K1807" s="104"/>
      <c r="L1807" s="104"/>
      <c r="M1807" s="104"/>
      <c r="N1807" s="103">
        <v>8.2500000000000004E-2</v>
      </c>
    </row>
    <row r="1808" spans="4:14" ht="15.75" customHeight="1" x14ac:dyDescent="0.25">
      <c r="D1808" s="33"/>
      <c r="E1808" s="33"/>
      <c r="F1808" s="81">
        <v>39044</v>
      </c>
      <c r="G1808" s="103">
        <v>5.3200000000000004E-2</v>
      </c>
      <c r="H1808" s="103">
        <v>5.3699999999999998E-2</v>
      </c>
      <c r="I1808" s="103"/>
      <c r="J1808" s="103"/>
      <c r="K1808" s="104"/>
      <c r="L1808" s="104"/>
      <c r="M1808" s="104"/>
      <c r="N1808" s="103" t="s">
        <v>26</v>
      </c>
    </row>
    <row r="1809" spans="4:14" ht="15.75" customHeight="1" x14ac:dyDescent="0.25">
      <c r="D1809" s="33"/>
      <c r="E1809" s="33"/>
      <c r="F1809" s="81">
        <v>39045</v>
      </c>
      <c r="G1809" s="103">
        <v>5.3200000000000004E-2</v>
      </c>
      <c r="H1809" s="103">
        <v>5.3699999999999998E-2</v>
      </c>
      <c r="I1809" s="103"/>
      <c r="J1809" s="103"/>
      <c r="K1809" s="104"/>
      <c r="L1809" s="104"/>
      <c r="M1809" s="104"/>
      <c r="N1809" s="103">
        <v>8.2500000000000004E-2</v>
      </c>
    </row>
    <row r="1810" spans="4:14" ht="15.75" customHeight="1" x14ac:dyDescent="0.25">
      <c r="D1810" s="33"/>
      <c r="E1810" s="33"/>
      <c r="F1810" s="81">
        <v>39048</v>
      </c>
      <c r="G1810" s="103">
        <v>5.3200000000000004E-2</v>
      </c>
      <c r="H1810" s="103">
        <v>5.3699999999999998E-2</v>
      </c>
      <c r="I1810" s="103"/>
      <c r="J1810" s="103"/>
      <c r="K1810" s="104"/>
      <c r="L1810" s="104"/>
      <c r="M1810" s="104"/>
      <c r="N1810" s="103">
        <v>8.2500000000000004E-2</v>
      </c>
    </row>
    <row r="1811" spans="4:14" ht="15.75" customHeight="1" x14ac:dyDescent="0.25">
      <c r="D1811" s="33"/>
      <c r="E1811" s="33"/>
      <c r="F1811" s="81">
        <v>39049</v>
      </c>
      <c r="G1811" s="103">
        <v>5.3200000000000004E-2</v>
      </c>
      <c r="H1811" s="103">
        <v>5.3699999999999998E-2</v>
      </c>
      <c r="I1811" s="103"/>
      <c r="J1811" s="103"/>
      <c r="K1811" s="104"/>
      <c r="L1811" s="104"/>
      <c r="M1811" s="104"/>
      <c r="N1811" s="103">
        <v>8.2500000000000004E-2</v>
      </c>
    </row>
    <row r="1812" spans="4:14" ht="15.75" customHeight="1" x14ac:dyDescent="0.25">
      <c r="D1812" s="33"/>
      <c r="E1812" s="33"/>
      <c r="F1812" s="81">
        <v>39050</v>
      </c>
      <c r="G1812" s="103">
        <v>5.3493800000000001E-2</v>
      </c>
      <c r="H1812" s="103">
        <v>5.3693799999999993E-2</v>
      </c>
      <c r="I1812" s="103"/>
      <c r="J1812" s="103"/>
      <c r="K1812" s="104"/>
      <c r="L1812" s="104"/>
      <c r="M1812" s="104"/>
      <c r="N1812" s="103">
        <v>8.2500000000000004E-2</v>
      </c>
    </row>
    <row r="1813" spans="4:14" ht="15.75" customHeight="1" x14ac:dyDescent="0.25">
      <c r="D1813" s="33"/>
      <c r="E1813" s="33"/>
      <c r="F1813" s="81">
        <v>39051</v>
      </c>
      <c r="G1813" s="103">
        <v>5.3499999999999999E-2</v>
      </c>
      <c r="H1813" s="103">
        <v>5.3699999999999998E-2</v>
      </c>
      <c r="I1813" s="103"/>
      <c r="J1813" s="103"/>
      <c r="K1813" s="104"/>
      <c r="L1813" s="104"/>
      <c r="M1813" s="104"/>
      <c r="N1813" s="103">
        <v>8.2500000000000004E-2</v>
      </c>
    </row>
    <row r="1814" spans="4:14" ht="15.75" customHeight="1" x14ac:dyDescent="0.25">
      <c r="D1814" s="33"/>
      <c r="E1814" s="33"/>
      <c r="F1814" s="81">
        <v>39052</v>
      </c>
      <c r="G1814" s="103">
        <v>5.3499999999999999E-2</v>
      </c>
      <c r="H1814" s="103">
        <v>5.3656300000000004E-2</v>
      </c>
      <c r="I1814" s="103"/>
      <c r="J1814" s="103"/>
      <c r="K1814" s="104"/>
      <c r="L1814" s="104"/>
      <c r="M1814" s="104"/>
      <c r="N1814" s="103">
        <v>8.2500000000000004E-2</v>
      </c>
    </row>
    <row r="1815" spans="4:14" ht="15.75" customHeight="1" x14ac:dyDescent="0.25">
      <c r="D1815" s="33"/>
      <c r="E1815" s="33"/>
      <c r="F1815" s="81">
        <v>39055</v>
      </c>
      <c r="G1815" s="103">
        <v>5.3499999999999999E-2</v>
      </c>
      <c r="H1815" s="103">
        <v>5.3525000000000003E-2</v>
      </c>
      <c r="I1815" s="103"/>
      <c r="J1815" s="103"/>
      <c r="K1815" s="104"/>
      <c r="L1815" s="104"/>
      <c r="M1815" s="104"/>
      <c r="N1815" s="103">
        <v>8.2500000000000004E-2</v>
      </c>
    </row>
    <row r="1816" spans="4:14" ht="15.75" customHeight="1" x14ac:dyDescent="0.25">
      <c r="D1816" s="33"/>
      <c r="E1816" s="33"/>
      <c r="F1816" s="81">
        <v>39056</v>
      </c>
      <c r="G1816" s="103">
        <v>5.3499999999999999E-2</v>
      </c>
      <c r="H1816" s="103">
        <v>5.3499999999999999E-2</v>
      </c>
      <c r="I1816" s="103"/>
      <c r="J1816" s="103"/>
      <c r="K1816" s="104"/>
      <c r="L1816" s="104"/>
      <c r="M1816" s="104"/>
      <c r="N1816" s="103">
        <v>8.2500000000000004E-2</v>
      </c>
    </row>
    <row r="1817" spans="4:14" ht="15.75" customHeight="1" x14ac:dyDescent="0.25">
      <c r="D1817" s="33"/>
      <c r="E1817" s="33"/>
      <c r="F1817" s="81">
        <v>39057</v>
      </c>
      <c r="G1817" s="103">
        <v>5.3499999999999999E-2</v>
      </c>
      <c r="H1817" s="103">
        <v>5.3499999999999999E-2</v>
      </c>
      <c r="I1817" s="103"/>
      <c r="J1817" s="103"/>
      <c r="K1817" s="104"/>
      <c r="L1817" s="104"/>
      <c r="M1817" s="104"/>
      <c r="N1817" s="103">
        <v>8.2500000000000004E-2</v>
      </c>
    </row>
    <row r="1818" spans="4:14" ht="15.75" customHeight="1" x14ac:dyDescent="0.25">
      <c r="D1818" s="33"/>
      <c r="E1818" s="33"/>
      <c r="F1818" s="81">
        <v>39058</v>
      </c>
      <c r="G1818" s="103">
        <v>5.3499999999999999E-2</v>
      </c>
      <c r="H1818" s="103">
        <v>5.3531300000000004E-2</v>
      </c>
      <c r="I1818" s="103"/>
      <c r="J1818" s="103"/>
      <c r="K1818" s="104"/>
      <c r="L1818" s="104"/>
      <c r="M1818" s="104"/>
      <c r="N1818" s="103">
        <v>8.2500000000000004E-2</v>
      </c>
    </row>
    <row r="1819" spans="4:14" ht="15.75" customHeight="1" x14ac:dyDescent="0.25">
      <c r="D1819" s="33"/>
      <c r="E1819" s="33"/>
      <c r="F1819" s="81">
        <v>39059</v>
      </c>
      <c r="G1819" s="103">
        <v>5.3499999999999999E-2</v>
      </c>
      <c r="H1819" s="103">
        <v>5.3556299999999994E-2</v>
      </c>
      <c r="I1819" s="103"/>
      <c r="J1819" s="103"/>
      <c r="K1819" s="104"/>
      <c r="L1819" s="104"/>
      <c r="M1819" s="104"/>
      <c r="N1819" s="103">
        <v>8.2500000000000004E-2</v>
      </c>
    </row>
    <row r="1820" spans="4:14" ht="15.75" customHeight="1" x14ac:dyDescent="0.25">
      <c r="D1820" s="33"/>
      <c r="E1820" s="33"/>
      <c r="F1820" s="81">
        <v>39062</v>
      </c>
      <c r="G1820" s="103">
        <v>5.3499999999999999E-2</v>
      </c>
      <c r="H1820" s="103">
        <v>5.3600000000000002E-2</v>
      </c>
      <c r="I1820" s="103"/>
      <c r="J1820" s="103"/>
      <c r="K1820" s="104"/>
      <c r="L1820" s="104"/>
      <c r="M1820" s="104"/>
      <c r="N1820" s="103">
        <v>8.2500000000000004E-2</v>
      </c>
    </row>
    <row r="1821" spans="4:14" ht="15.75" customHeight="1" x14ac:dyDescent="0.25">
      <c r="D1821" s="33"/>
      <c r="E1821" s="33"/>
      <c r="F1821" s="81">
        <v>39063</v>
      </c>
      <c r="G1821" s="103">
        <v>5.3499999999999999E-2</v>
      </c>
      <c r="H1821" s="103">
        <v>5.3600000000000002E-2</v>
      </c>
      <c r="I1821" s="103"/>
      <c r="J1821" s="103"/>
      <c r="K1821" s="104"/>
      <c r="L1821" s="104"/>
      <c r="M1821" s="104"/>
      <c r="N1821" s="103">
        <v>8.2500000000000004E-2</v>
      </c>
    </row>
    <row r="1822" spans="4:14" ht="15.75" customHeight="1" x14ac:dyDescent="0.25">
      <c r="D1822" s="33"/>
      <c r="E1822" s="33"/>
      <c r="F1822" s="81">
        <v>39064</v>
      </c>
      <c r="G1822" s="103">
        <v>5.3499999999999999E-2</v>
      </c>
      <c r="H1822" s="103">
        <v>5.3600000000000002E-2</v>
      </c>
      <c r="I1822" s="103"/>
      <c r="J1822" s="103"/>
      <c r="K1822" s="104"/>
      <c r="L1822" s="104"/>
      <c r="M1822" s="104"/>
      <c r="N1822" s="103">
        <v>8.2500000000000004E-2</v>
      </c>
    </row>
    <row r="1823" spans="4:14" ht="15.75" customHeight="1" x14ac:dyDescent="0.25">
      <c r="D1823" s="33"/>
      <c r="E1823" s="33"/>
      <c r="F1823" s="81">
        <v>39065</v>
      </c>
      <c r="G1823" s="103">
        <v>5.3499999999999999E-2</v>
      </c>
      <c r="H1823" s="103">
        <v>5.3606299999999996E-2</v>
      </c>
      <c r="I1823" s="103"/>
      <c r="J1823" s="103"/>
      <c r="K1823" s="104"/>
      <c r="L1823" s="104"/>
      <c r="M1823" s="104"/>
      <c r="N1823" s="103">
        <v>8.2500000000000004E-2</v>
      </c>
    </row>
    <row r="1824" spans="4:14" ht="15.75" customHeight="1" x14ac:dyDescent="0.25">
      <c r="D1824" s="33"/>
      <c r="E1824" s="33"/>
      <c r="F1824" s="81">
        <v>39066</v>
      </c>
      <c r="G1824" s="103">
        <v>5.3499999999999999E-2</v>
      </c>
      <c r="H1824" s="103">
        <v>5.3650000000000003E-2</v>
      </c>
      <c r="I1824" s="103"/>
      <c r="J1824" s="103"/>
      <c r="K1824" s="104"/>
      <c r="L1824" s="104"/>
      <c r="M1824" s="104"/>
      <c r="N1824" s="103">
        <v>8.2500000000000004E-2</v>
      </c>
    </row>
    <row r="1825" spans="4:14" ht="15.75" customHeight="1" x14ac:dyDescent="0.25">
      <c r="D1825" s="33"/>
      <c r="E1825" s="33"/>
      <c r="F1825" s="81">
        <v>39069</v>
      </c>
      <c r="G1825" s="103">
        <v>5.3499999999999999E-2</v>
      </c>
      <c r="H1825" s="103">
        <v>5.3650000000000003E-2</v>
      </c>
      <c r="I1825" s="103"/>
      <c r="J1825" s="103"/>
      <c r="K1825" s="104"/>
      <c r="L1825" s="104"/>
      <c r="M1825" s="104"/>
      <c r="N1825" s="103">
        <v>8.2500000000000004E-2</v>
      </c>
    </row>
    <row r="1826" spans="4:14" ht="15.75" customHeight="1" x14ac:dyDescent="0.25">
      <c r="D1826" s="33"/>
      <c r="E1826" s="33"/>
      <c r="F1826" s="81">
        <v>39070</v>
      </c>
      <c r="G1826" s="103">
        <v>5.3499999999999999E-2</v>
      </c>
      <c r="H1826" s="103">
        <v>5.3650000000000003E-2</v>
      </c>
      <c r="I1826" s="103"/>
      <c r="J1826" s="103"/>
      <c r="K1826" s="104"/>
      <c r="L1826" s="104"/>
      <c r="M1826" s="104"/>
      <c r="N1826" s="103">
        <v>8.2500000000000004E-2</v>
      </c>
    </row>
    <row r="1827" spans="4:14" ht="15.75" customHeight="1" x14ac:dyDescent="0.25">
      <c r="D1827" s="33"/>
      <c r="E1827" s="33"/>
      <c r="F1827" s="81">
        <v>39071</v>
      </c>
      <c r="G1827" s="103">
        <v>5.3499999999999999E-2</v>
      </c>
      <c r="H1827" s="103">
        <v>5.3650000000000003E-2</v>
      </c>
      <c r="I1827" s="103"/>
      <c r="J1827" s="103"/>
      <c r="K1827" s="104"/>
      <c r="L1827" s="104"/>
      <c r="M1827" s="104"/>
      <c r="N1827" s="103">
        <v>8.2500000000000004E-2</v>
      </c>
    </row>
    <row r="1828" spans="4:14" ht="15.75" customHeight="1" x14ac:dyDescent="0.25">
      <c r="D1828" s="33"/>
      <c r="E1828" s="33"/>
      <c r="F1828" s="81">
        <v>39072</v>
      </c>
      <c r="G1828" s="103">
        <v>5.3499999999999999E-2</v>
      </c>
      <c r="H1828" s="103">
        <v>5.3656300000000004E-2</v>
      </c>
      <c r="I1828" s="103"/>
      <c r="J1828" s="103"/>
      <c r="K1828" s="104"/>
      <c r="L1828" s="104"/>
      <c r="M1828" s="104"/>
      <c r="N1828" s="103">
        <v>8.2500000000000004E-2</v>
      </c>
    </row>
    <row r="1829" spans="4:14" ht="15.75" customHeight="1" x14ac:dyDescent="0.25">
      <c r="D1829" s="33"/>
      <c r="E1829" s="33"/>
      <c r="F1829" s="81">
        <v>39073</v>
      </c>
      <c r="G1829" s="103">
        <v>5.3499999999999999E-2</v>
      </c>
      <c r="H1829" s="103">
        <v>5.3624999999999999E-2</v>
      </c>
      <c r="I1829" s="103"/>
      <c r="J1829" s="103"/>
      <c r="K1829" s="104"/>
      <c r="L1829" s="104"/>
      <c r="M1829" s="104"/>
      <c r="N1829" s="103">
        <v>8.2500000000000004E-2</v>
      </c>
    </row>
    <row r="1830" spans="4:14" ht="15.75" customHeight="1" x14ac:dyDescent="0.25">
      <c r="D1830" s="33"/>
      <c r="E1830" s="33"/>
      <c r="F1830" s="81">
        <v>39076</v>
      </c>
      <c r="G1830" s="103" t="s">
        <v>26</v>
      </c>
      <c r="H1830" s="103" t="s">
        <v>26</v>
      </c>
      <c r="I1830" s="103"/>
      <c r="J1830" s="103"/>
      <c r="K1830" s="104"/>
      <c r="L1830" s="104"/>
      <c r="M1830" s="104"/>
      <c r="N1830" s="103" t="s">
        <v>26</v>
      </c>
    </row>
    <row r="1831" spans="4:14" ht="15.75" customHeight="1" x14ac:dyDescent="0.25">
      <c r="D1831" s="33"/>
      <c r="E1831" s="33"/>
      <c r="F1831" s="81">
        <v>39077</v>
      </c>
      <c r="G1831" s="103" t="s">
        <v>26</v>
      </c>
      <c r="H1831" s="103" t="s">
        <v>26</v>
      </c>
      <c r="I1831" s="103"/>
      <c r="J1831" s="103"/>
      <c r="K1831" s="104"/>
      <c r="L1831" s="104"/>
      <c r="M1831" s="104"/>
      <c r="N1831" s="103">
        <v>8.2500000000000004E-2</v>
      </c>
    </row>
    <row r="1832" spans="4:14" ht="15.75" customHeight="1" x14ac:dyDescent="0.25">
      <c r="D1832" s="33"/>
      <c r="E1832" s="33"/>
      <c r="F1832" s="81">
        <v>39078</v>
      </c>
      <c r="G1832" s="103">
        <v>5.3499999999999999E-2</v>
      </c>
      <c r="H1832" s="103">
        <v>5.3637499999999998E-2</v>
      </c>
      <c r="I1832" s="103"/>
      <c r="J1832" s="103"/>
      <c r="K1832" s="104"/>
      <c r="L1832" s="104"/>
      <c r="M1832" s="104"/>
      <c r="N1832" s="103">
        <v>8.2500000000000004E-2</v>
      </c>
    </row>
    <row r="1833" spans="4:14" ht="15.75" customHeight="1" x14ac:dyDescent="0.25">
      <c r="D1833" s="33"/>
      <c r="E1833" s="33"/>
      <c r="F1833" s="81">
        <v>39079</v>
      </c>
      <c r="G1833" s="103">
        <v>5.3256300000000006E-2</v>
      </c>
      <c r="H1833" s="103">
        <v>5.3600000000000002E-2</v>
      </c>
      <c r="I1833" s="103"/>
      <c r="J1833" s="103"/>
      <c r="K1833" s="104"/>
      <c r="L1833" s="104"/>
      <c r="M1833" s="104"/>
      <c r="N1833" s="103">
        <v>8.2500000000000004E-2</v>
      </c>
    </row>
    <row r="1834" spans="4:14" ht="15.75" customHeight="1" x14ac:dyDescent="0.25">
      <c r="D1834" s="33"/>
      <c r="E1834" s="33"/>
      <c r="F1834" s="81">
        <v>39080</v>
      </c>
      <c r="G1834" s="103">
        <v>5.3218800000000004E-2</v>
      </c>
      <c r="H1834" s="103">
        <v>5.3600000000000002E-2</v>
      </c>
      <c r="I1834" s="103"/>
      <c r="J1834" s="103"/>
      <c r="K1834" s="104"/>
      <c r="L1834" s="104"/>
      <c r="M1834" s="104"/>
      <c r="N1834" s="103">
        <v>8.2500000000000004E-2</v>
      </c>
    </row>
    <row r="1835" spans="4:14" ht="15.75" customHeight="1" x14ac:dyDescent="0.25">
      <c r="D1835" s="33"/>
      <c r="E1835" s="33"/>
      <c r="F1835" s="81">
        <v>39083</v>
      </c>
      <c r="G1835" s="103" t="s">
        <v>26</v>
      </c>
      <c r="H1835" s="103" t="s">
        <v>26</v>
      </c>
      <c r="I1835" s="103"/>
      <c r="J1835" s="103"/>
      <c r="K1835" s="104"/>
      <c r="L1835" s="104"/>
      <c r="M1835" s="104"/>
      <c r="N1835" s="103" t="s">
        <v>26</v>
      </c>
    </row>
    <row r="1836" spans="4:14" ht="15.75" customHeight="1" x14ac:dyDescent="0.25">
      <c r="D1836" s="33"/>
      <c r="E1836" s="33"/>
      <c r="F1836" s="81">
        <v>39084</v>
      </c>
      <c r="G1836" s="103">
        <v>5.3206300000000005E-2</v>
      </c>
      <c r="H1836" s="103">
        <v>5.3600000000000002E-2</v>
      </c>
      <c r="I1836" s="103"/>
      <c r="J1836" s="103"/>
      <c r="K1836" s="104"/>
      <c r="L1836" s="104"/>
      <c r="M1836" s="104"/>
      <c r="N1836" s="103">
        <v>8.2500000000000004E-2</v>
      </c>
    </row>
    <row r="1837" spans="4:14" ht="15.75" customHeight="1" x14ac:dyDescent="0.25">
      <c r="D1837" s="33"/>
      <c r="E1837" s="33"/>
      <c r="F1837" s="81">
        <v>39085</v>
      </c>
      <c r="G1837" s="103">
        <v>5.3200000000000004E-2</v>
      </c>
      <c r="H1837" s="103">
        <v>5.3600000000000002E-2</v>
      </c>
      <c r="I1837" s="103"/>
      <c r="J1837" s="103"/>
      <c r="K1837" s="104"/>
      <c r="L1837" s="104"/>
      <c r="M1837" s="104"/>
      <c r="N1837" s="103">
        <v>8.2500000000000004E-2</v>
      </c>
    </row>
    <row r="1838" spans="4:14" ht="15.75" customHeight="1" x14ac:dyDescent="0.25">
      <c r="D1838" s="33"/>
      <c r="E1838" s="33"/>
      <c r="F1838" s="81">
        <v>39086</v>
      </c>
      <c r="G1838" s="103">
        <v>5.3200000000000004E-2</v>
      </c>
      <c r="H1838" s="103">
        <v>5.3600000000000002E-2</v>
      </c>
      <c r="I1838" s="103"/>
      <c r="J1838" s="103"/>
      <c r="K1838" s="104"/>
      <c r="L1838" s="104"/>
      <c r="M1838" s="104"/>
      <c r="N1838" s="103">
        <v>8.2500000000000004E-2</v>
      </c>
    </row>
    <row r="1839" spans="4:14" ht="15.75" customHeight="1" x14ac:dyDescent="0.25">
      <c r="D1839" s="33"/>
      <c r="E1839" s="33"/>
      <c r="F1839" s="81">
        <v>39087</v>
      </c>
      <c r="G1839" s="103">
        <v>5.3200000000000004E-2</v>
      </c>
      <c r="H1839" s="103">
        <v>5.3600000000000002E-2</v>
      </c>
      <c r="I1839" s="103"/>
      <c r="J1839" s="103"/>
      <c r="K1839" s="104"/>
      <c r="L1839" s="104"/>
      <c r="M1839" s="104"/>
      <c r="N1839" s="103">
        <v>8.2500000000000004E-2</v>
      </c>
    </row>
    <row r="1840" spans="4:14" ht="15.75" customHeight="1" x14ac:dyDescent="0.25">
      <c r="D1840" s="33"/>
      <c r="E1840" s="33"/>
      <c r="F1840" s="81">
        <v>39090</v>
      </c>
      <c r="G1840" s="103">
        <v>5.3200000000000004E-2</v>
      </c>
      <c r="H1840" s="103">
        <v>5.3600000000000002E-2</v>
      </c>
      <c r="I1840" s="103"/>
      <c r="J1840" s="103"/>
      <c r="K1840" s="104"/>
      <c r="L1840" s="104"/>
      <c r="M1840" s="104"/>
      <c r="N1840" s="103">
        <v>8.2500000000000004E-2</v>
      </c>
    </row>
    <row r="1841" spans="4:14" ht="15.75" customHeight="1" x14ac:dyDescent="0.25">
      <c r="D1841" s="33"/>
      <c r="E1841" s="33"/>
      <c r="F1841" s="81">
        <v>39091</v>
      </c>
      <c r="G1841" s="103">
        <v>5.3200000000000004E-2</v>
      </c>
      <c r="H1841" s="103">
        <v>5.3600000000000002E-2</v>
      </c>
      <c r="I1841" s="103"/>
      <c r="J1841" s="103"/>
      <c r="K1841" s="104"/>
      <c r="L1841" s="104"/>
      <c r="M1841" s="104"/>
      <c r="N1841" s="103">
        <v>8.2500000000000004E-2</v>
      </c>
    </row>
    <row r="1842" spans="4:14" ht="15.75" customHeight="1" x14ac:dyDescent="0.25">
      <c r="D1842" s="33"/>
      <c r="E1842" s="33"/>
      <c r="F1842" s="81">
        <v>39092</v>
      </c>
      <c r="G1842" s="103">
        <v>5.3200000000000004E-2</v>
      </c>
      <c r="H1842" s="103">
        <v>5.3600000000000002E-2</v>
      </c>
      <c r="I1842" s="103"/>
      <c r="J1842" s="103"/>
      <c r="K1842" s="104"/>
      <c r="L1842" s="104"/>
      <c r="M1842" s="104"/>
      <c r="N1842" s="103">
        <v>8.2500000000000004E-2</v>
      </c>
    </row>
    <row r="1843" spans="4:14" ht="15.75" customHeight="1" x14ac:dyDescent="0.25">
      <c r="D1843" s="33"/>
      <c r="E1843" s="33"/>
      <c r="F1843" s="81">
        <v>39093</v>
      </c>
      <c r="G1843" s="103">
        <v>5.3200000000000004E-2</v>
      </c>
      <c r="H1843" s="103">
        <v>5.3600000000000002E-2</v>
      </c>
      <c r="I1843" s="103"/>
      <c r="J1843" s="103"/>
      <c r="K1843" s="104"/>
      <c r="L1843" s="104"/>
      <c r="M1843" s="104"/>
      <c r="N1843" s="103">
        <v>8.2500000000000004E-2</v>
      </c>
    </row>
    <row r="1844" spans="4:14" ht="15.75" customHeight="1" x14ac:dyDescent="0.25">
      <c r="D1844" s="33"/>
      <c r="E1844" s="33"/>
      <c r="F1844" s="81">
        <v>39094</v>
      </c>
      <c r="G1844" s="103">
        <v>5.3200000000000004E-2</v>
      </c>
      <c r="H1844" s="103">
        <v>5.3600000000000002E-2</v>
      </c>
      <c r="I1844" s="103"/>
      <c r="J1844" s="103"/>
      <c r="K1844" s="104"/>
      <c r="L1844" s="104"/>
      <c r="M1844" s="104"/>
      <c r="N1844" s="103">
        <v>8.2500000000000004E-2</v>
      </c>
    </row>
    <row r="1845" spans="4:14" ht="15.75" customHeight="1" x14ac:dyDescent="0.25">
      <c r="D1845" s="33"/>
      <c r="E1845" s="33"/>
      <c r="F1845" s="81">
        <v>39097</v>
      </c>
      <c r="G1845" s="103">
        <v>5.3200000000000004E-2</v>
      </c>
      <c r="H1845" s="103">
        <v>5.3602499999999997E-2</v>
      </c>
      <c r="I1845" s="103"/>
      <c r="J1845" s="103"/>
      <c r="K1845" s="104"/>
      <c r="L1845" s="104"/>
      <c r="M1845" s="104"/>
      <c r="N1845" s="103" t="s">
        <v>26</v>
      </c>
    </row>
    <row r="1846" spans="4:14" ht="15.75" customHeight="1" x14ac:dyDescent="0.25">
      <c r="D1846" s="33"/>
      <c r="E1846" s="33"/>
      <c r="F1846" s="81">
        <v>39098</v>
      </c>
      <c r="G1846" s="103">
        <v>5.3200000000000004E-2</v>
      </c>
      <c r="H1846" s="103">
        <v>5.3600000000000002E-2</v>
      </c>
      <c r="I1846" s="103"/>
      <c r="J1846" s="103"/>
      <c r="K1846" s="104"/>
      <c r="L1846" s="104"/>
      <c r="M1846" s="104"/>
      <c r="N1846" s="103">
        <v>8.2500000000000004E-2</v>
      </c>
    </row>
    <row r="1847" spans="4:14" ht="15.75" customHeight="1" x14ac:dyDescent="0.25">
      <c r="D1847" s="33"/>
      <c r="E1847" s="33"/>
      <c r="F1847" s="81">
        <v>39099</v>
      </c>
      <c r="G1847" s="103">
        <v>5.3200000000000004E-2</v>
      </c>
      <c r="H1847" s="103">
        <v>5.3600000000000002E-2</v>
      </c>
      <c r="I1847" s="103"/>
      <c r="J1847" s="103"/>
      <c r="K1847" s="104"/>
      <c r="L1847" s="104"/>
      <c r="M1847" s="104"/>
      <c r="N1847" s="103">
        <v>8.2500000000000004E-2</v>
      </c>
    </row>
    <row r="1848" spans="4:14" ht="15.75" customHeight="1" x14ac:dyDescent="0.25">
      <c r="D1848" s="33"/>
      <c r="E1848" s="33"/>
      <c r="F1848" s="81">
        <v>39100</v>
      </c>
      <c r="G1848" s="103">
        <v>5.3200000000000004E-2</v>
      </c>
      <c r="H1848" s="103">
        <v>5.3600000000000002E-2</v>
      </c>
      <c r="I1848" s="103"/>
      <c r="J1848" s="103"/>
      <c r="K1848" s="104"/>
      <c r="L1848" s="104"/>
      <c r="M1848" s="104"/>
      <c r="N1848" s="103">
        <v>8.2500000000000004E-2</v>
      </c>
    </row>
    <row r="1849" spans="4:14" ht="15.75" customHeight="1" x14ac:dyDescent="0.25">
      <c r="D1849" s="33"/>
      <c r="E1849" s="33"/>
      <c r="F1849" s="81">
        <v>39101</v>
      </c>
      <c r="G1849" s="103">
        <v>5.3200000000000004E-2</v>
      </c>
      <c r="H1849" s="103">
        <v>5.3600000000000002E-2</v>
      </c>
      <c r="I1849" s="103"/>
      <c r="J1849" s="103"/>
      <c r="K1849" s="104"/>
      <c r="L1849" s="104"/>
      <c r="M1849" s="104"/>
      <c r="N1849" s="103">
        <v>8.2500000000000004E-2</v>
      </c>
    </row>
    <row r="1850" spans="4:14" ht="15.75" customHeight="1" x14ac:dyDescent="0.25">
      <c r="D1850" s="33"/>
      <c r="E1850" s="33"/>
      <c r="F1850" s="81">
        <v>39104</v>
      </c>
      <c r="G1850" s="103">
        <v>5.3200000000000004E-2</v>
      </c>
      <c r="H1850" s="103">
        <v>5.3600000000000002E-2</v>
      </c>
      <c r="I1850" s="103"/>
      <c r="J1850" s="103"/>
      <c r="K1850" s="104"/>
      <c r="L1850" s="104"/>
      <c r="M1850" s="104"/>
      <c r="N1850" s="103">
        <v>8.2500000000000004E-2</v>
      </c>
    </row>
    <row r="1851" spans="4:14" ht="15.75" customHeight="1" x14ac:dyDescent="0.25">
      <c r="D1851" s="33"/>
      <c r="E1851" s="33"/>
      <c r="F1851" s="81">
        <v>39105</v>
      </c>
      <c r="G1851" s="103">
        <v>5.3200000000000004E-2</v>
      </c>
      <c r="H1851" s="103">
        <v>5.3600000000000002E-2</v>
      </c>
      <c r="I1851" s="103"/>
      <c r="J1851" s="103"/>
      <c r="K1851" s="104"/>
      <c r="L1851" s="104"/>
      <c r="M1851" s="104"/>
      <c r="N1851" s="103">
        <v>8.2500000000000004E-2</v>
      </c>
    </row>
    <row r="1852" spans="4:14" ht="15.75" customHeight="1" x14ac:dyDescent="0.25">
      <c r="D1852" s="33"/>
      <c r="E1852" s="33"/>
      <c r="F1852" s="81">
        <v>39106</v>
      </c>
      <c r="G1852" s="103">
        <v>5.3200000000000004E-2</v>
      </c>
      <c r="H1852" s="103">
        <v>5.3600000000000002E-2</v>
      </c>
      <c r="I1852" s="103"/>
      <c r="J1852" s="103"/>
      <c r="K1852" s="104"/>
      <c r="L1852" s="104"/>
      <c r="M1852" s="104"/>
      <c r="N1852" s="103">
        <v>8.2500000000000004E-2</v>
      </c>
    </row>
    <row r="1853" spans="4:14" ht="15.75" customHeight="1" x14ac:dyDescent="0.25">
      <c r="D1853" s="33"/>
      <c r="E1853" s="33"/>
      <c r="F1853" s="81">
        <v>39107</v>
      </c>
      <c r="G1853" s="103">
        <v>5.3200000000000004E-2</v>
      </c>
      <c r="H1853" s="103">
        <v>5.3600000000000002E-2</v>
      </c>
      <c r="I1853" s="103"/>
      <c r="J1853" s="103"/>
      <c r="K1853" s="104"/>
      <c r="L1853" s="104"/>
      <c r="M1853" s="104"/>
      <c r="N1853" s="103">
        <v>8.2500000000000004E-2</v>
      </c>
    </row>
    <row r="1854" spans="4:14" ht="15.75" customHeight="1" x14ac:dyDescent="0.25">
      <c r="D1854" s="33"/>
      <c r="E1854" s="33"/>
      <c r="F1854" s="81">
        <v>39108</v>
      </c>
      <c r="G1854" s="103">
        <v>5.3200000000000004E-2</v>
      </c>
      <c r="H1854" s="103">
        <v>5.3600000000000002E-2</v>
      </c>
      <c r="I1854" s="103"/>
      <c r="J1854" s="103"/>
      <c r="K1854" s="104"/>
      <c r="L1854" s="104"/>
      <c r="M1854" s="104"/>
      <c r="N1854" s="103">
        <v>8.2500000000000004E-2</v>
      </c>
    </row>
    <row r="1855" spans="4:14" ht="15.75" customHeight="1" x14ac:dyDescent="0.25">
      <c r="D1855" s="33"/>
      <c r="E1855" s="33"/>
      <c r="F1855" s="81">
        <v>39111</v>
      </c>
      <c r="G1855" s="103">
        <v>5.3200000000000004E-2</v>
      </c>
      <c r="H1855" s="103">
        <v>5.3600000000000002E-2</v>
      </c>
      <c r="I1855" s="103"/>
      <c r="J1855" s="103"/>
      <c r="K1855" s="104"/>
      <c r="L1855" s="104"/>
      <c r="M1855" s="104"/>
      <c r="N1855" s="103">
        <v>8.2500000000000004E-2</v>
      </c>
    </row>
    <row r="1856" spans="4:14" ht="15.75" customHeight="1" x14ac:dyDescent="0.25">
      <c r="D1856" s="33"/>
      <c r="E1856" s="33"/>
      <c r="F1856" s="81">
        <v>39112</v>
      </c>
      <c r="G1856" s="103">
        <v>5.3200000000000004E-2</v>
      </c>
      <c r="H1856" s="103">
        <v>5.3600000000000002E-2</v>
      </c>
      <c r="I1856" s="103"/>
      <c r="J1856" s="103"/>
      <c r="K1856" s="104"/>
      <c r="L1856" s="104"/>
      <c r="M1856" s="104"/>
      <c r="N1856" s="103">
        <v>8.2500000000000004E-2</v>
      </c>
    </row>
    <row r="1857" spans="4:14" ht="15.75" customHeight="1" x14ac:dyDescent="0.25">
      <c r="D1857" s="33"/>
      <c r="E1857" s="33"/>
      <c r="F1857" s="81">
        <v>39113</v>
      </c>
      <c r="G1857" s="103">
        <v>5.3200000000000004E-2</v>
      </c>
      <c r="H1857" s="103">
        <v>5.3600000000000002E-2</v>
      </c>
      <c r="I1857" s="103"/>
      <c r="J1857" s="103"/>
      <c r="K1857" s="104"/>
      <c r="L1857" s="104"/>
      <c r="M1857" s="104"/>
      <c r="N1857" s="103">
        <v>8.2500000000000004E-2</v>
      </c>
    </row>
    <row r="1858" spans="4:14" ht="15.75" customHeight="1" x14ac:dyDescent="0.25">
      <c r="D1858" s="33"/>
      <c r="E1858" s="33"/>
      <c r="F1858" s="81">
        <v>39114</v>
      </c>
      <c r="G1858" s="103">
        <v>5.3200000000000004E-2</v>
      </c>
      <c r="H1858" s="103">
        <v>5.3600000000000002E-2</v>
      </c>
      <c r="I1858" s="103"/>
      <c r="J1858" s="103"/>
      <c r="K1858" s="104"/>
      <c r="L1858" s="104"/>
      <c r="M1858" s="104"/>
      <c r="N1858" s="103">
        <v>8.2500000000000004E-2</v>
      </c>
    </row>
    <row r="1859" spans="4:14" ht="15.75" customHeight="1" x14ac:dyDescent="0.25">
      <c r="D1859" s="33"/>
      <c r="E1859" s="33"/>
      <c r="F1859" s="81">
        <v>39115</v>
      </c>
      <c r="G1859" s="103">
        <v>5.3200000000000004E-2</v>
      </c>
      <c r="H1859" s="103">
        <v>5.3600000000000002E-2</v>
      </c>
      <c r="I1859" s="103"/>
      <c r="J1859" s="103"/>
      <c r="K1859" s="104"/>
      <c r="L1859" s="104"/>
      <c r="M1859" s="104"/>
      <c r="N1859" s="103">
        <v>8.2500000000000004E-2</v>
      </c>
    </row>
    <row r="1860" spans="4:14" ht="15.75" customHeight="1" x14ac:dyDescent="0.25">
      <c r="D1860" s="33"/>
      <c r="E1860" s="33"/>
      <c r="F1860" s="81">
        <v>39118</v>
      </c>
      <c r="G1860" s="103">
        <v>5.3200000000000004E-2</v>
      </c>
      <c r="H1860" s="103">
        <v>5.3600000000000002E-2</v>
      </c>
      <c r="I1860" s="103"/>
      <c r="J1860" s="103"/>
      <c r="K1860" s="104"/>
      <c r="L1860" s="104"/>
      <c r="M1860" s="104"/>
      <c r="N1860" s="103">
        <v>8.2500000000000004E-2</v>
      </c>
    </row>
    <row r="1861" spans="4:14" ht="15.75" customHeight="1" x14ac:dyDescent="0.25">
      <c r="D1861" s="33"/>
      <c r="E1861" s="33"/>
      <c r="F1861" s="81">
        <v>39119</v>
      </c>
      <c r="G1861" s="103">
        <v>5.3200000000000004E-2</v>
      </c>
      <c r="H1861" s="103">
        <v>5.3600000000000002E-2</v>
      </c>
      <c r="I1861" s="103"/>
      <c r="J1861" s="103"/>
      <c r="K1861" s="104"/>
      <c r="L1861" s="104"/>
      <c r="M1861" s="104"/>
      <c r="N1861" s="103">
        <v>8.2500000000000004E-2</v>
      </c>
    </row>
    <row r="1862" spans="4:14" ht="15.75" customHeight="1" x14ac:dyDescent="0.25">
      <c r="D1862" s="33"/>
      <c r="E1862" s="33"/>
      <c r="F1862" s="81">
        <v>39120</v>
      </c>
      <c r="G1862" s="103">
        <v>5.3200000000000004E-2</v>
      </c>
      <c r="H1862" s="103">
        <v>5.3600000000000002E-2</v>
      </c>
      <c r="I1862" s="103"/>
      <c r="J1862" s="103"/>
      <c r="K1862" s="104"/>
      <c r="L1862" s="104"/>
      <c r="M1862" s="104"/>
      <c r="N1862" s="103">
        <v>8.2500000000000004E-2</v>
      </c>
    </row>
    <row r="1863" spans="4:14" ht="15.75" customHeight="1" x14ac:dyDescent="0.25">
      <c r="D1863" s="33"/>
      <c r="E1863" s="33"/>
      <c r="F1863" s="81">
        <v>39121</v>
      </c>
      <c r="G1863" s="103">
        <v>5.3200000000000004E-2</v>
      </c>
      <c r="H1863" s="103">
        <v>5.3600000000000002E-2</v>
      </c>
      <c r="I1863" s="103"/>
      <c r="J1863" s="103"/>
      <c r="K1863" s="104"/>
      <c r="L1863" s="104"/>
      <c r="M1863" s="104"/>
      <c r="N1863" s="103">
        <v>8.2500000000000004E-2</v>
      </c>
    </row>
    <row r="1864" spans="4:14" ht="15.75" customHeight="1" x14ac:dyDescent="0.25">
      <c r="D1864" s="33"/>
      <c r="E1864" s="33"/>
      <c r="F1864" s="81">
        <v>39122</v>
      </c>
      <c r="G1864" s="103">
        <v>5.3200000000000004E-2</v>
      </c>
      <c r="H1864" s="103">
        <v>5.3600000000000002E-2</v>
      </c>
      <c r="I1864" s="103"/>
      <c r="J1864" s="103"/>
      <c r="K1864" s="104"/>
      <c r="L1864" s="104"/>
      <c r="M1864" s="104"/>
      <c r="N1864" s="103">
        <v>8.2500000000000004E-2</v>
      </c>
    </row>
    <row r="1865" spans="4:14" ht="15.75" customHeight="1" x14ac:dyDescent="0.25">
      <c r="D1865" s="33"/>
      <c r="E1865" s="33"/>
      <c r="F1865" s="81">
        <v>39125</v>
      </c>
      <c r="G1865" s="103">
        <v>5.3200000000000004E-2</v>
      </c>
      <c r="H1865" s="103">
        <v>5.3600000000000002E-2</v>
      </c>
      <c r="I1865" s="103"/>
      <c r="J1865" s="103"/>
      <c r="K1865" s="104"/>
      <c r="L1865" s="104"/>
      <c r="M1865" s="104"/>
      <c r="N1865" s="103">
        <v>8.2500000000000004E-2</v>
      </c>
    </row>
    <row r="1866" spans="4:14" ht="15.75" customHeight="1" x14ac:dyDescent="0.25">
      <c r="D1866" s="33"/>
      <c r="E1866" s="33"/>
      <c r="F1866" s="81">
        <v>39126</v>
      </c>
      <c r="G1866" s="103">
        <v>5.3200000000000004E-2</v>
      </c>
      <c r="H1866" s="103">
        <v>5.3600000000000002E-2</v>
      </c>
      <c r="I1866" s="103"/>
      <c r="J1866" s="103"/>
      <c r="K1866" s="104"/>
      <c r="L1866" s="104"/>
      <c r="M1866" s="104"/>
      <c r="N1866" s="103">
        <v>8.2500000000000004E-2</v>
      </c>
    </row>
    <row r="1867" spans="4:14" ht="15.75" customHeight="1" x14ac:dyDescent="0.25">
      <c r="D1867" s="33"/>
      <c r="E1867" s="33"/>
      <c r="F1867" s="81">
        <v>39127</v>
      </c>
      <c r="G1867" s="103">
        <v>5.3200000000000004E-2</v>
      </c>
      <c r="H1867" s="103">
        <v>5.3600000000000002E-2</v>
      </c>
      <c r="I1867" s="103"/>
      <c r="J1867" s="103"/>
      <c r="K1867" s="104"/>
      <c r="L1867" s="104"/>
      <c r="M1867" s="104"/>
      <c r="N1867" s="103">
        <v>8.2500000000000004E-2</v>
      </c>
    </row>
    <row r="1868" spans="4:14" ht="15.75" customHeight="1" x14ac:dyDescent="0.25">
      <c r="D1868" s="33"/>
      <c r="E1868" s="33"/>
      <c r="F1868" s="81">
        <v>39128</v>
      </c>
      <c r="G1868" s="103">
        <v>5.3200000000000004E-2</v>
      </c>
      <c r="H1868" s="103">
        <v>5.3600000000000002E-2</v>
      </c>
      <c r="I1868" s="103"/>
      <c r="J1868" s="103"/>
      <c r="K1868" s="104"/>
      <c r="L1868" s="104"/>
      <c r="M1868" s="104"/>
      <c r="N1868" s="103">
        <v>8.2500000000000004E-2</v>
      </c>
    </row>
    <row r="1869" spans="4:14" ht="15.75" customHeight="1" x14ac:dyDescent="0.25">
      <c r="D1869" s="33"/>
      <c r="E1869" s="33"/>
      <c r="F1869" s="81">
        <v>39129</v>
      </c>
      <c r="G1869" s="103">
        <v>5.3200000000000004E-2</v>
      </c>
      <c r="H1869" s="103">
        <v>5.3600000000000002E-2</v>
      </c>
      <c r="I1869" s="103"/>
      <c r="J1869" s="103"/>
      <c r="K1869" s="104"/>
      <c r="L1869" s="104"/>
      <c r="M1869" s="104"/>
      <c r="N1869" s="103">
        <v>8.2500000000000004E-2</v>
      </c>
    </row>
    <row r="1870" spans="4:14" ht="15.75" customHeight="1" x14ac:dyDescent="0.25">
      <c r="D1870" s="33"/>
      <c r="E1870" s="33"/>
      <c r="F1870" s="81">
        <v>39132</v>
      </c>
      <c r="G1870" s="103">
        <v>5.3200000000000004E-2</v>
      </c>
      <c r="H1870" s="103">
        <v>5.3600000000000002E-2</v>
      </c>
      <c r="I1870" s="103"/>
      <c r="J1870" s="103"/>
      <c r="K1870" s="104"/>
      <c r="L1870" s="104"/>
      <c r="M1870" s="104"/>
      <c r="N1870" s="103" t="s">
        <v>26</v>
      </c>
    </row>
    <row r="1871" spans="4:14" ht="15.75" customHeight="1" x14ac:dyDescent="0.25">
      <c r="D1871" s="33"/>
      <c r="E1871" s="33"/>
      <c r="F1871" s="81">
        <v>39133</v>
      </c>
      <c r="G1871" s="103">
        <v>5.3200000000000004E-2</v>
      </c>
      <c r="H1871" s="103">
        <v>5.3600000000000002E-2</v>
      </c>
      <c r="I1871" s="103"/>
      <c r="J1871" s="103"/>
      <c r="K1871" s="104"/>
      <c r="L1871" s="104"/>
      <c r="M1871" s="104"/>
      <c r="N1871" s="103">
        <v>8.2500000000000004E-2</v>
      </c>
    </row>
    <row r="1872" spans="4:14" ht="15.75" customHeight="1" x14ac:dyDescent="0.25">
      <c r="D1872" s="33"/>
      <c r="E1872" s="33"/>
      <c r="F1872" s="81">
        <v>39134</v>
      </c>
      <c r="G1872" s="103">
        <v>5.3200000000000004E-2</v>
      </c>
      <c r="H1872" s="103">
        <v>5.3600000000000002E-2</v>
      </c>
      <c r="I1872" s="103"/>
      <c r="J1872" s="103"/>
      <c r="K1872" s="104"/>
      <c r="L1872" s="104"/>
      <c r="M1872" s="104"/>
      <c r="N1872" s="103">
        <v>8.2500000000000004E-2</v>
      </c>
    </row>
    <row r="1873" spans="4:14" ht="15.75" customHeight="1" x14ac:dyDescent="0.25">
      <c r="D1873" s="33"/>
      <c r="E1873" s="33"/>
      <c r="F1873" s="81">
        <v>39135</v>
      </c>
      <c r="G1873" s="103">
        <v>5.3200000000000004E-2</v>
      </c>
      <c r="H1873" s="103">
        <v>5.3600000000000002E-2</v>
      </c>
      <c r="I1873" s="103"/>
      <c r="J1873" s="103"/>
      <c r="K1873" s="104"/>
      <c r="L1873" s="104"/>
      <c r="M1873" s="104"/>
      <c r="N1873" s="103">
        <v>8.2500000000000004E-2</v>
      </c>
    </row>
    <row r="1874" spans="4:14" ht="15.75" customHeight="1" x14ac:dyDescent="0.25">
      <c r="D1874" s="33"/>
      <c r="E1874" s="33"/>
      <c r="F1874" s="81">
        <v>39136</v>
      </c>
      <c r="G1874" s="103">
        <v>5.3200000000000004E-2</v>
      </c>
      <c r="H1874" s="103">
        <v>5.3600000000000002E-2</v>
      </c>
      <c r="I1874" s="103"/>
      <c r="J1874" s="103"/>
      <c r="K1874" s="104"/>
      <c r="L1874" s="104"/>
      <c r="M1874" s="104"/>
      <c r="N1874" s="103">
        <v>8.2500000000000004E-2</v>
      </c>
    </row>
    <row r="1875" spans="4:14" ht="15.75" customHeight="1" x14ac:dyDescent="0.25">
      <c r="D1875" s="33"/>
      <c r="E1875" s="33"/>
      <c r="F1875" s="81">
        <v>39139</v>
      </c>
      <c r="G1875" s="103">
        <v>5.3200000000000004E-2</v>
      </c>
      <c r="H1875" s="103">
        <v>5.3600000000000002E-2</v>
      </c>
      <c r="I1875" s="103"/>
      <c r="J1875" s="103"/>
      <c r="K1875" s="104"/>
      <c r="L1875" s="104"/>
      <c r="M1875" s="104"/>
      <c r="N1875" s="103">
        <v>8.2500000000000004E-2</v>
      </c>
    </row>
    <row r="1876" spans="4:14" ht="15.75" customHeight="1" x14ac:dyDescent="0.25">
      <c r="D1876" s="33"/>
      <c r="E1876" s="33"/>
      <c r="F1876" s="81">
        <v>39140</v>
      </c>
      <c r="G1876" s="103">
        <v>5.3200000000000004E-2</v>
      </c>
      <c r="H1876" s="103">
        <v>5.3600000000000002E-2</v>
      </c>
      <c r="I1876" s="103"/>
      <c r="J1876" s="103"/>
      <c r="K1876" s="104"/>
      <c r="L1876" s="104"/>
      <c r="M1876" s="104"/>
      <c r="N1876" s="103">
        <v>8.2500000000000004E-2</v>
      </c>
    </row>
    <row r="1877" spans="4:14" ht="15.75" customHeight="1" x14ac:dyDescent="0.25">
      <c r="D1877" s="33"/>
      <c r="E1877" s="33"/>
      <c r="F1877" s="81">
        <v>39141</v>
      </c>
      <c r="G1877" s="103">
        <v>5.3200000000000004E-2</v>
      </c>
      <c r="H1877" s="103">
        <v>5.3481300000000002E-2</v>
      </c>
      <c r="I1877" s="103"/>
      <c r="J1877" s="103"/>
      <c r="K1877" s="104"/>
      <c r="L1877" s="104"/>
      <c r="M1877" s="104"/>
      <c r="N1877" s="103">
        <v>8.2500000000000004E-2</v>
      </c>
    </row>
    <row r="1878" spans="4:14" ht="15.75" customHeight="1" x14ac:dyDescent="0.25">
      <c r="D1878" s="33"/>
      <c r="E1878" s="33"/>
      <c r="F1878" s="81">
        <v>39142</v>
      </c>
      <c r="G1878" s="103">
        <v>5.3200000000000004E-2</v>
      </c>
      <c r="H1878" s="103">
        <v>5.3475000000000002E-2</v>
      </c>
      <c r="I1878" s="103"/>
      <c r="J1878" s="103"/>
      <c r="K1878" s="104"/>
      <c r="L1878" s="104"/>
      <c r="M1878" s="104"/>
      <c r="N1878" s="103">
        <v>8.2500000000000004E-2</v>
      </c>
    </row>
    <row r="1879" spans="4:14" ht="15.75" customHeight="1" x14ac:dyDescent="0.25">
      <c r="D1879" s="33"/>
      <c r="E1879" s="33"/>
      <c r="F1879" s="81">
        <v>39143</v>
      </c>
      <c r="G1879" s="103">
        <v>5.3200000000000004E-2</v>
      </c>
      <c r="H1879" s="103">
        <v>5.3462500000000003E-2</v>
      </c>
      <c r="I1879" s="103"/>
      <c r="J1879" s="103"/>
      <c r="K1879" s="104"/>
      <c r="L1879" s="104"/>
      <c r="M1879" s="104"/>
      <c r="N1879" s="103">
        <v>8.2500000000000004E-2</v>
      </c>
    </row>
    <row r="1880" spans="4:14" ht="15.75" customHeight="1" x14ac:dyDescent="0.25">
      <c r="D1880" s="33"/>
      <c r="E1880" s="33"/>
      <c r="F1880" s="81">
        <v>39146</v>
      </c>
      <c r="G1880" s="103">
        <v>5.3191300000000004E-2</v>
      </c>
      <c r="H1880" s="103">
        <v>5.33E-2</v>
      </c>
      <c r="I1880" s="103"/>
      <c r="J1880" s="103"/>
      <c r="K1880" s="104"/>
      <c r="L1880" s="104"/>
      <c r="M1880" s="104"/>
      <c r="N1880" s="103">
        <v>8.2500000000000004E-2</v>
      </c>
    </row>
    <row r="1881" spans="4:14" ht="15.75" customHeight="1" x14ac:dyDescent="0.25">
      <c r="D1881" s="33"/>
      <c r="E1881" s="33"/>
      <c r="F1881" s="81">
        <v>39147</v>
      </c>
      <c r="G1881" s="103">
        <v>5.3200000000000004E-2</v>
      </c>
      <c r="H1881" s="103">
        <v>5.3399999999999996E-2</v>
      </c>
      <c r="I1881" s="103"/>
      <c r="J1881" s="103"/>
      <c r="K1881" s="104"/>
      <c r="L1881" s="104"/>
      <c r="M1881" s="104"/>
      <c r="N1881" s="103">
        <v>8.2500000000000004E-2</v>
      </c>
    </row>
    <row r="1882" spans="4:14" ht="15.75" customHeight="1" x14ac:dyDescent="0.25">
      <c r="D1882" s="33"/>
      <c r="E1882" s="33"/>
      <c r="F1882" s="81">
        <v>39148</v>
      </c>
      <c r="G1882" s="103">
        <v>5.3200000000000004E-2</v>
      </c>
      <c r="H1882" s="103">
        <v>5.3399999999999996E-2</v>
      </c>
      <c r="I1882" s="103"/>
      <c r="J1882" s="103"/>
      <c r="K1882" s="104"/>
      <c r="L1882" s="104"/>
      <c r="M1882" s="104"/>
      <c r="N1882" s="103">
        <v>8.2500000000000004E-2</v>
      </c>
    </row>
    <row r="1883" spans="4:14" ht="15.75" customHeight="1" x14ac:dyDescent="0.25">
      <c r="D1883" s="33"/>
      <c r="E1883" s="33"/>
      <c r="F1883" s="81">
        <v>39149</v>
      </c>
      <c r="G1883" s="103">
        <v>5.3200000000000004E-2</v>
      </c>
      <c r="H1883" s="103">
        <v>5.3399999999999996E-2</v>
      </c>
      <c r="I1883" s="103"/>
      <c r="J1883" s="103"/>
      <c r="K1883" s="104"/>
      <c r="L1883" s="104"/>
      <c r="M1883" s="104"/>
      <c r="N1883" s="103">
        <v>8.2500000000000004E-2</v>
      </c>
    </row>
    <row r="1884" spans="4:14" ht="15.75" customHeight="1" x14ac:dyDescent="0.25">
      <c r="D1884" s="33"/>
      <c r="E1884" s="33"/>
      <c r="F1884" s="81">
        <v>39150</v>
      </c>
      <c r="G1884" s="103">
        <v>5.3200000000000004E-2</v>
      </c>
      <c r="H1884" s="103">
        <v>5.3399999999999996E-2</v>
      </c>
      <c r="I1884" s="103"/>
      <c r="J1884" s="103"/>
      <c r="K1884" s="104"/>
      <c r="L1884" s="104"/>
      <c r="M1884" s="104"/>
      <c r="N1884" s="103">
        <v>8.2500000000000004E-2</v>
      </c>
    </row>
    <row r="1885" spans="4:14" ht="15.75" customHeight="1" x14ac:dyDescent="0.25">
      <c r="D1885" s="33"/>
      <c r="E1885" s="33"/>
      <c r="F1885" s="81">
        <v>39153</v>
      </c>
      <c r="G1885" s="103">
        <v>5.3200000000000004E-2</v>
      </c>
      <c r="H1885" s="103">
        <v>5.3550000000000007E-2</v>
      </c>
      <c r="I1885" s="103"/>
      <c r="J1885" s="103"/>
      <c r="K1885" s="104"/>
      <c r="L1885" s="104"/>
      <c r="M1885" s="104"/>
      <c r="N1885" s="103">
        <v>8.2500000000000004E-2</v>
      </c>
    </row>
    <row r="1886" spans="4:14" ht="15.75" customHeight="1" x14ac:dyDescent="0.25">
      <c r="D1886" s="33"/>
      <c r="E1886" s="33"/>
      <c r="F1886" s="81">
        <v>39154</v>
      </c>
      <c r="G1886" s="103">
        <v>5.3200000000000004E-2</v>
      </c>
      <c r="H1886" s="103">
        <v>5.3548799999999994E-2</v>
      </c>
      <c r="I1886" s="103"/>
      <c r="J1886" s="103"/>
      <c r="K1886" s="104"/>
      <c r="L1886" s="104"/>
      <c r="M1886" s="104"/>
      <c r="N1886" s="103">
        <v>8.2500000000000004E-2</v>
      </c>
    </row>
    <row r="1887" spans="4:14" ht="15.75" customHeight="1" x14ac:dyDescent="0.25">
      <c r="D1887" s="33"/>
      <c r="E1887" s="33"/>
      <c r="F1887" s="81">
        <v>39155</v>
      </c>
      <c r="G1887" s="103">
        <v>5.3200000000000004E-2</v>
      </c>
      <c r="H1887" s="103">
        <v>5.3499999999999999E-2</v>
      </c>
      <c r="I1887" s="103"/>
      <c r="J1887" s="103"/>
      <c r="K1887" s="104"/>
      <c r="L1887" s="104"/>
      <c r="M1887" s="104"/>
      <c r="N1887" s="103">
        <v>8.2500000000000004E-2</v>
      </c>
    </row>
    <row r="1888" spans="4:14" ht="15.75" customHeight="1" x14ac:dyDescent="0.25">
      <c r="D1888" s="33"/>
      <c r="E1888" s="33"/>
      <c r="F1888" s="81">
        <v>39156</v>
      </c>
      <c r="G1888" s="103">
        <v>5.3200000000000004E-2</v>
      </c>
      <c r="H1888" s="103">
        <v>5.3499999999999999E-2</v>
      </c>
      <c r="I1888" s="103"/>
      <c r="J1888" s="103"/>
      <c r="K1888" s="104"/>
      <c r="L1888" s="104"/>
      <c r="M1888" s="104"/>
      <c r="N1888" s="103">
        <v>8.2500000000000004E-2</v>
      </c>
    </row>
    <row r="1889" spans="4:14" ht="15.75" customHeight="1" x14ac:dyDescent="0.25">
      <c r="D1889" s="33"/>
      <c r="E1889" s="33"/>
      <c r="F1889" s="81">
        <v>39157</v>
      </c>
      <c r="G1889" s="103">
        <v>5.3200000000000004E-2</v>
      </c>
      <c r="H1889" s="103">
        <v>5.3499999999999999E-2</v>
      </c>
      <c r="I1889" s="103"/>
      <c r="J1889" s="103"/>
      <c r="K1889" s="104"/>
      <c r="L1889" s="104"/>
      <c r="M1889" s="104"/>
      <c r="N1889" s="103">
        <v>8.2500000000000004E-2</v>
      </c>
    </row>
    <row r="1890" spans="4:14" ht="15.75" customHeight="1" x14ac:dyDescent="0.25">
      <c r="D1890" s="33"/>
      <c r="E1890" s="33"/>
      <c r="F1890" s="81">
        <v>39160</v>
      </c>
      <c r="G1890" s="103">
        <v>5.3200000000000004E-2</v>
      </c>
      <c r="H1890" s="103">
        <v>5.3499999999999999E-2</v>
      </c>
      <c r="I1890" s="103"/>
      <c r="J1890" s="103"/>
      <c r="K1890" s="104"/>
      <c r="L1890" s="104"/>
      <c r="M1890" s="104"/>
      <c r="N1890" s="103">
        <v>8.2500000000000004E-2</v>
      </c>
    </row>
    <row r="1891" spans="4:14" ht="15.75" customHeight="1" x14ac:dyDescent="0.25">
      <c r="D1891" s="33"/>
      <c r="E1891" s="33"/>
      <c r="F1891" s="81">
        <v>39161</v>
      </c>
      <c r="G1891" s="103">
        <v>5.3200000000000004E-2</v>
      </c>
      <c r="H1891" s="103">
        <v>5.3499999999999999E-2</v>
      </c>
      <c r="I1891" s="103"/>
      <c r="J1891" s="103"/>
      <c r="K1891" s="104"/>
      <c r="L1891" s="104"/>
      <c r="M1891" s="104"/>
      <c r="N1891" s="103">
        <v>8.2500000000000004E-2</v>
      </c>
    </row>
    <row r="1892" spans="4:14" ht="15.75" customHeight="1" x14ac:dyDescent="0.25">
      <c r="D1892" s="33"/>
      <c r="E1892" s="33"/>
      <c r="F1892" s="81">
        <v>39162</v>
      </c>
      <c r="G1892" s="103">
        <v>5.3200000000000004E-2</v>
      </c>
      <c r="H1892" s="103">
        <v>5.3499999999999999E-2</v>
      </c>
      <c r="I1892" s="103"/>
      <c r="J1892" s="103"/>
      <c r="K1892" s="104"/>
      <c r="L1892" s="104"/>
      <c r="M1892" s="104"/>
      <c r="N1892" s="103">
        <v>8.2500000000000004E-2</v>
      </c>
    </row>
    <row r="1893" spans="4:14" ht="15.75" customHeight="1" x14ac:dyDescent="0.25">
      <c r="D1893" s="33"/>
      <c r="E1893" s="33"/>
      <c r="F1893" s="81">
        <v>39163</v>
      </c>
      <c r="G1893" s="103">
        <v>5.3200000000000004E-2</v>
      </c>
      <c r="H1893" s="103">
        <v>5.34631E-2</v>
      </c>
      <c r="I1893" s="103"/>
      <c r="J1893" s="103"/>
      <c r="K1893" s="104"/>
      <c r="L1893" s="104"/>
      <c r="M1893" s="104"/>
      <c r="N1893" s="103">
        <v>8.2500000000000004E-2</v>
      </c>
    </row>
    <row r="1894" spans="4:14" ht="15.75" customHeight="1" x14ac:dyDescent="0.25">
      <c r="D1894" s="33"/>
      <c r="E1894" s="33"/>
      <c r="F1894" s="81">
        <v>39164</v>
      </c>
      <c r="G1894" s="103">
        <v>5.3200000000000004E-2</v>
      </c>
      <c r="H1894" s="103">
        <v>5.34788E-2</v>
      </c>
      <c r="I1894" s="103"/>
      <c r="J1894" s="103"/>
      <c r="K1894" s="104"/>
      <c r="L1894" s="104"/>
      <c r="M1894" s="104"/>
      <c r="N1894" s="103">
        <v>8.2500000000000004E-2</v>
      </c>
    </row>
    <row r="1895" spans="4:14" ht="15.75" customHeight="1" x14ac:dyDescent="0.25">
      <c r="D1895" s="33"/>
      <c r="E1895" s="33"/>
      <c r="F1895" s="81">
        <v>39167</v>
      </c>
      <c r="G1895" s="103">
        <v>5.3200000000000004E-2</v>
      </c>
      <c r="H1895" s="103">
        <v>5.3499999999999999E-2</v>
      </c>
      <c r="I1895" s="103"/>
      <c r="J1895" s="103"/>
      <c r="K1895" s="104"/>
      <c r="L1895" s="104"/>
      <c r="M1895" s="104"/>
      <c r="N1895" s="103">
        <v>8.2500000000000004E-2</v>
      </c>
    </row>
    <row r="1896" spans="4:14" ht="15.75" customHeight="1" x14ac:dyDescent="0.25">
      <c r="D1896" s="33"/>
      <c r="E1896" s="33"/>
      <c r="F1896" s="81">
        <v>39168</v>
      </c>
      <c r="G1896" s="103">
        <v>5.3200000000000004E-2</v>
      </c>
      <c r="H1896" s="103">
        <v>5.3499999999999999E-2</v>
      </c>
      <c r="I1896" s="103"/>
      <c r="J1896" s="103"/>
      <c r="K1896" s="104"/>
      <c r="L1896" s="104"/>
      <c r="M1896" s="104"/>
      <c r="N1896" s="103">
        <v>8.2500000000000004E-2</v>
      </c>
    </row>
    <row r="1897" spans="4:14" ht="15.75" customHeight="1" x14ac:dyDescent="0.25">
      <c r="D1897" s="33"/>
      <c r="E1897" s="33"/>
      <c r="F1897" s="81">
        <v>39169</v>
      </c>
      <c r="G1897" s="103">
        <v>5.3200000000000004E-2</v>
      </c>
      <c r="H1897" s="103">
        <v>5.3499999999999999E-2</v>
      </c>
      <c r="I1897" s="103"/>
      <c r="J1897" s="103"/>
      <c r="K1897" s="104"/>
      <c r="L1897" s="104"/>
      <c r="M1897" s="104"/>
      <c r="N1897" s="103">
        <v>8.2500000000000004E-2</v>
      </c>
    </row>
    <row r="1898" spans="4:14" ht="15.75" customHeight="1" x14ac:dyDescent="0.25">
      <c r="D1898" s="33"/>
      <c r="E1898" s="33"/>
      <c r="F1898" s="81">
        <v>39170</v>
      </c>
      <c r="G1898" s="103">
        <v>5.3200000000000004E-2</v>
      </c>
      <c r="H1898" s="103">
        <v>5.3493800000000001E-2</v>
      </c>
      <c r="I1898" s="103"/>
      <c r="J1898" s="103"/>
      <c r="K1898" s="104"/>
      <c r="L1898" s="104"/>
      <c r="M1898" s="104"/>
      <c r="N1898" s="103">
        <v>8.2500000000000004E-2</v>
      </c>
    </row>
    <row r="1899" spans="4:14" ht="15.75" customHeight="1" x14ac:dyDescent="0.25">
      <c r="D1899" s="33"/>
      <c r="E1899" s="33"/>
      <c r="F1899" s="81">
        <v>39171</v>
      </c>
      <c r="G1899" s="103">
        <v>5.3200000000000004E-2</v>
      </c>
      <c r="H1899" s="103">
        <v>5.3499999999999999E-2</v>
      </c>
      <c r="I1899" s="103"/>
      <c r="J1899" s="103"/>
      <c r="K1899" s="104"/>
      <c r="L1899" s="104"/>
      <c r="M1899" s="104"/>
      <c r="N1899" s="103">
        <v>8.2500000000000004E-2</v>
      </c>
    </row>
    <row r="1900" spans="4:14" ht="15.75" customHeight="1" x14ac:dyDescent="0.25">
      <c r="D1900" s="33"/>
      <c r="E1900" s="33"/>
      <c r="F1900" s="81">
        <v>39174</v>
      </c>
      <c r="G1900" s="103">
        <v>5.3200000000000004E-2</v>
      </c>
      <c r="H1900" s="103">
        <v>5.3499999999999999E-2</v>
      </c>
      <c r="I1900" s="103"/>
      <c r="J1900" s="103"/>
      <c r="K1900" s="104"/>
      <c r="L1900" s="104"/>
      <c r="M1900" s="104"/>
      <c r="N1900" s="103">
        <v>8.2500000000000004E-2</v>
      </c>
    </row>
    <row r="1901" spans="4:14" ht="15.75" customHeight="1" x14ac:dyDescent="0.25">
      <c r="D1901" s="33"/>
      <c r="E1901" s="33"/>
      <c r="F1901" s="81">
        <v>39175</v>
      </c>
      <c r="G1901" s="103">
        <v>5.3200000000000004E-2</v>
      </c>
      <c r="H1901" s="103">
        <v>5.3499999999999999E-2</v>
      </c>
      <c r="I1901" s="103"/>
      <c r="J1901" s="103"/>
      <c r="K1901" s="104"/>
      <c r="L1901" s="104"/>
      <c r="M1901" s="104"/>
      <c r="N1901" s="103">
        <v>8.2500000000000004E-2</v>
      </c>
    </row>
    <row r="1902" spans="4:14" ht="15.75" customHeight="1" x14ac:dyDescent="0.25">
      <c r="D1902" s="33"/>
      <c r="E1902" s="33"/>
      <c r="F1902" s="81">
        <v>39176</v>
      </c>
      <c r="G1902" s="103">
        <v>5.3200000000000004E-2</v>
      </c>
      <c r="H1902" s="103">
        <v>5.3499999999999999E-2</v>
      </c>
      <c r="I1902" s="103"/>
      <c r="J1902" s="103"/>
      <c r="K1902" s="104"/>
      <c r="L1902" s="104"/>
      <c r="M1902" s="104"/>
      <c r="N1902" s="103">
        <v>8.2500000000000004E-2</v>
      </c>
    </row>
    <row r="1903" spans="4:14" ht="15.75" customHeight="1" x14ac:dyDescent="0.25">
      <c r="D1903" s="33"/>
      <c r="E1903" s="33"/>
      <c r="F1903" s="81">
        <v>39177</v>
      </c>
      <c r="G1903" s="103">
        <v>5.3200000000000004E-2</v>
      </c>
      <c r="H1903" s="103">
        <v>5.3499999999999999E-2</v>
      </c>
      <c r="I1903" s="103"/>
      <c r="J1903" s="103"/>
      <c r="K1903" s="104"/>
      <c r="L1903" s="104"/>
      <c r="M1903" s="104"/>
      <c r="N1903" s="103">
        <v>8.2500000000000004E-2</v>
      </c>
    </row>
    <row r="1904" spans="4:14" ht="15.75" customHeight="1" x14ac:dyDescent="0.25">
      <c r="D1904" s="33"/>
      <c r="E1904" s="33"/>
      <c r="F1904" s="81">
        <v>39178</v>
      </c>
      <c r="G1904" s="103" t="s">
        <v>26</v>
      </c>
      <c r="H1904" s="103" t="s">
        <v>26</v>
      </c>
      <c r="I1904" s="103"/>
      <c r="J1904" s="103"/>
      <c r="K1904" s="104"/>
      <c r="L1904" s="104"/>
      <c r="M1904" s="104"/>
      <c r="N1904" s="103" t="s">
        <v>26</v>
      </c>
    </row>
    <row r="1905" spans="4:14" ht="15.75" customHeight="1" x14ac:dyDescent="0.25">
      <c r="D1905" s="33"/>
      <c r="E1905" s="33"/>
      <c r="F1905" s="81">
        <v>39181</v>
      </c>
      <c r="G1905" s="103" t="s">
        <v>26</v>
      </c>
      <c r="H1905" s="103" t="s">
        <v>26</v>
      </c>
      <c r="I1905" s="103"/>
      <c r="J1905" s="103"/>
      <c r="K1905" s="104"/>
      <c r="L1905" s="104"/>
      <c r="M1905" s="104"/>
      <c r="N1905" s="103">
        <v>8.2500000000000004E-2</v>
      </c>
    </row>
    <row r="1906" spans="4:14" ht="15.75" customHeight="1" x14ac:dyDescent="0.25">
      <c r="D1906" s="33"/>
      <c r="E1906" s="33"/>
      <c r="F1906" s="81">
        <v>39182</v>
      </c>
      <c r="G1906" s="103">
        <v>5.3200000000000004E-2</v>
      </c>
      <c r="H1906" s="103">
        <v>5.3550000000000007E-2</v>
      </c>
      <c r="I1906" s="103"/>
      <c r="J1906" s="103"/>
      <c r="K1906" s="104"/>
      <c r="L1906" s="104"/>
      <c r="M1906" s="104"/>
      <c r="N1906" s="103">
        <v>8.2500000000000004E-2</v>
      </c>
    </row>
    <row r="1907" spans="4:14" ht="15.75" customHeight="1" x14ac:dyDescent="0.25">
      <c r="D1907" s="33"/>
      <c r="E1907" s="33"/>
      <c r="F1907" s="81">
        <v>39183</v>
      </c>
      <c r="G1907" s="103">
        <v>5.3200000000000004E-2</v>
      </c>
      <c r="H1907" s="103">
        <v>5.3550000000000007E-2</v>
      </c>
      <c r="I1907" s="103"/>
      <c r="J1907" s="103"/>
      <c r="K1907" s="104"/>
      <c r="L1907" s="104"/>
      <c r="M1907" s="104"/>
      <c r="N1907" s="103">
        <v>8.2500000000000004E-2</v>
      </c>
    </row>
    <row r="1908" spans="4:14" ht="15.75" customHeight="1" x14ac:dyDescent="0.25">
      <c r="D1908" s="33"/>
      <c r="E1908" s="33"/>
      <c r="F1908" s="81">
        <v>39184</v>
      </c>
      <c r="G1908" s="103">
        <v>5.3200000000000004E-2</v>
      </c>
      <c r="H1908" s="103">
        <v>5.3556299999999994E-2</v>
      </c>
      <c r="I1908" s="103"/>
      <c r="J1908" s="103"/>
      <c r="K1908" s="104"/>
      <c r="L1908" s="104"/>
      <c r="M1908" s="104"/>
      <c r="N1908" s="103">
        <v>8.2500000000000004E-2</v>
      </c>
    </row>
    <row r="1909" spans="4:14" ht="15.75" customHeight="1" x14ac:dyDescent="0.25">
      <c r="D1909" s="33"/>
      <c r="E1909" s="33"/>
      <c r="F1909" s="81">
        <v>39185</v>
      </c>
      <c r="G1909" s="103">
        <v>5.3200000000000004E-2</v>
      </c>
      <c r="H1909" s="103">
        <v>5.35688E-2</v>
      </c>
      <c r="I1909" s="103"/>
      <c r="J1909" s="103"/>
      <c r="K1909" s="104"/>
      <c r="L1909" s="104"/>
      <c r="M1909" s="104"/>
      <c r="N1909" s="103">
        <v>8.2500000000000004E-2</v>
      </c>
    </row>
    <row r="1910" spans="4:14" ht="15.75" customHeight="1" x14ac:dyDescent="0.25">
      <c r="D1910" s="33"/>
      <c r="E1910" s="33"/>
      <c r="F1910" s="81">
        <v>39188</v>
      </c>
      <c r="G1910" s="103">
        <v>5.3200000000000004E-2</v>
      </c>
      <c r="H1910" s="103">
        <v>5.3587499999999996E-2</v>
      </c>
      <c r="I1910" s="103"/>
      <c r="J1910" s="103"/>
      <c r="K1910" s="104"/>
      <c r="L1910" s="104"/>
      <c r="M1910" s="104"/>
      <c r="N1910" s="103">
        <v>8.2500000000000004E-2</v>
      </c>
    </row>
    <row r="1911" spans="4:14" ht="15.75" customHeight="1" x14ac:dyDescent="0.25">
      <c r="D1911" s="33"/>
      <c r="E1911" s="33"/>
      <c r="F1911" s="81">
        <v>39189</v>
      </c>
      <c r="G1911" s="103">
        <v>5.3200000000000004E-2</v>
      </c>
      <c r="H1911" s="103">
        <v>5.3598800000000002E-2</v>
      </c>
      <c r="I1911" s="103"/>
      <c r="J1911" s="103"/>
      <c r="K1911" s="104"/>
      <c r="L1911" s="104"/>
      <c r="M1911" s="104"/>
      <c r="N1911" s="103">
        <v>8.2500000000000004E-2</v>
      </c>
    </row>
    <row r="1912" spans="4:14" ht="15.75" customHeight="1" x14ac:dyDescent="0.25">
      <c r="D1912" s="33"/>
      <c r="E1912" s="33"/>
      <c r="F1912" s="81">
        <v>39190</v>
      </c>
      <c r="G1912" s="103">
        <v>5.3200000000000004E-2</v>
      </c>
      <c r="H1912" s="103">
        <v>5.3581299999999998E-2</v>
      </c>
      <c r="I1912" s="103"/>
      <c r="J1912" s="103"/>
      <c r="K1912" s="104"/>
      <c r="L1912" s="104"/>
      <c r="M1912" s="104"/>
      <c r="N1912" s="103">
        <v>8.2500000000000004E-2</v>
      </c>
    </row>
    <row r="1913" spans="4:14" ht="15.75" customHeight="1" x14ac:dyDescent="0.25">
      <c r="D1913" s="33"/>
      <c r="E1913" s="33"/>
      <c r="F1913" s="81">
        <v>39191</v>
      </c>
      <c r="G1913" s="103">
        <v>5.3200000000000004E-2</v>
      </c>
      <c r="H1913" s="103">
        <v>5.3550000000000007E-2</v>
      </c>
      <c r="I1913" s="103"/>
      <c r="J1913" s="103"/>
      <c r="K1913" s="104"/>
      <c r="L1913" s="104"/>
      <c r="M1913" s="104"/>
      <c r="N1913" s="103">
        <v>8.2500000000000004E-2</v>
      </c>
    </row>
    <row r="1914" spans="4:14" ht="15.75" customHeight="1" x14ac:dyDescent="0.25">
      <c r="D1914" s="33"/>
      <c r="E1914" s="33"/>
      <c r="F1914" s="81">
        <v>39192</v>
      </c>
      <c r="G1914" s="103">
        <v>5.3200000000000004E-2</v>
      </c>
      <c r="H1914" s="103">
        <v>5.3550000000000007E-2</v>
      </c>
      <c r="I1914" s="103"/>
      <c r="J1914" s="103"/>
      <c r="K1914" s="104"/>
      <c r="L1914" s="104"/>
      <c r="M1914" s="104"/>
      <c r="N1914" s="103">
        <v>8.2500000000000004E-2</v>
      </c>
    </row>
    <row r="1915" spans="4:14" ht="15.75" customHeight="1" x14ac:dyDescent="0.25">
      <c r="D1915" s="33"/>
      <c r="E1915" s="33"/>
      <c r="F1915" s="81">
        <v>39195</v>
      </c>
      <c r="G1915" s="103">
        <v>5.3200000000000004E-2</v>
      </c>
      <c r="H1915" s="103">
        <v>5.3550000000000007E-2</v>
      </c>
      <c r="I1915" s="103"/>
      <c r="J1915" s="103"/>
      <c r="K1915" s="104"/>
      <c r="L1915" s="104"/>
      <c r="M1915" s="104"/>
      <c r="N1915" s="103">
        <v>8.2500000000000004E-2</v>
      </c>
    </row>
    <row r="1916" spans="4:14" ht="15.75" customHeight="1" x14ac:dyDescent="0.25">
      <c r="D1916" s="33"/>
      <c r="E1916" s="33"/>
      <c r="F1916" s="81">
        <v>39196</v>
      </c>
      <c r="G1916" s="103">
        <v>5.3200000000000004E-2</v>
      </c>
      <c r="H1916" s="103">
        <v>5.3550000000000007E-2</v>
      </c>
      <c r="I1916" s="103"/>
      <c r="J1916" s="103"/>
      <c r="K1916" s="104"/>
      <c r="L1916" s="104"/>
      <c r="M1916" s="104"/>
      <c r="N1916" s="103">
        <v>8.2500000000000004E-2</v>
      </c>
    </row>
    <row r="1917" spans="4:14" ht="15.75" customHeight="1" x14ac:dyDescent="0.25">
      <c r="D1917" s="33"/>
      <c r="E1917" s="33"/>
      <c r="F1917" s="81">
        <v>39197</v>
      </c>
      <c r="G1917" s="103">
        <v>5.3200000000000004E-2</v>
      </c>
      <c r="H1917" s="103">
        <v>5.3550000000000007E-2</v>
      </c>
      <c r="I1917" s="103"/>
      <c r="J1917" s="103"/>
      <c r="K1917" s="104"/>
      <c r="L1917" s="104"/>
      <c r="M1917" s="104"/>
      <c r="N1917" s="103">
        <v>8.2500000000000004E-2</v>
      </c>
    </row>
    <row r="1918" spans="4:14" ht="15.75" customHeight="1" x14ac:dyDescent="0.25">
      <c r="D1918" s="33"/>
      <c r="E1918" s="33"/>
      <c r="F1918" s="81">
        <v>39198</v>
      </c>
      <c r="G1918" s="103">
        <v>5.3200000000000004E-2</v>
      </c>
      <c r="H1918" s="103">
        <v>5.3550000000000007E-2</v>
      </c>
      <c r="I1918" s="103"/>
      <c r="J1918" s="103"/>
      <c r="K1918" s="104"/>
      <c r="L1918" s="104"/>
      <c r="M1918" s="104"/>
      <c r="N1918" s="103">
        <v>8.2500000000000004E-2</v>
      </c>
    </row>
    <row r="1919" spans="4:14" ht="15.75" customHeight="1" x14ac:dyDescent="0.25">
      <c r="D1919" s="33"/>
      <c r="E1919" s="33"/>
      <c r="F1919" s="81">
        <v>39199</v>
      </c>
      <c r="G1919" s="103">
        <v>5.3200000000000004E-2</v>
      </c>
      <c r="H1919" s="103">
        <v>5.3562499999999999E-2</v>
      </c>
      <c r="I1919" s="103"/>
      <c r="J1919" s="103"/>
      <c r="K1919" s="104"/>
      <c r="L1919" s="104"/>
      <c r="M1919" s="104"/>
      <c r="N1919" s="103">
        <v>8.2500000000000004E-2</v>
      </c>
    </row>
    <row r="1920" spans="4:14" ht="15.75" customHeight="1" x14ac:dyDescent="0.25">
      <c r="D1920" s="33"/>
      <c r="E1920" s="33"/>
      <c r="F1920" s="81">
        <v>39202</v>
      </c>
      <c r="G1920" s="103">
        <v>5.3200000000000004E-2</v>
      </c>
      <c r="H1920" s="103">
        <v>5.3550000000000007E-2</v>
      </c>
      <c r="I1920" s="103"/>
      <c r="J1920" s="103"/>
      <c r="K1920" s="104"/>
      <c r="L1920" s="104"/>
      <c r="M1920" s="104"/>
      <c r="N1920" s="103">
        <v>8.2500000000000004E-2</v>
      </c>
    </row>
    <row r="1921" spans="4:14" ht="15.75" customHeight="1" x14ac:dyDescent="0.25">
      <c r="D1921" s="33"/>
      <c r="E1921" s="33"/>
      <c r="F1921" s="81">
        <v>39203</v>
      </c>
      <c r="G1921" s="103">
        <v>5.3200000000000004E-2</v>
      </c>
      <c r="H1921" s="103">
        <v>5.3550000000000007E-2</v>
      </c>
      <c r="I1921" s="103"/>
      <c r="J1921" s="103"/>
      <c r="K1921" s="104"/>
      <c r="L1921" s="104"/>
      <c r="M1921" s="104"/>
      <c r="N1921" s="103">
        <v>8.2500000000000004E-2</v>
      </c>
    </row>
    <row r="1922" spans="4:14" ht="15.75" customHeight="1" x14ac:dyDescent="0.25">
      <c r="D1922" s="33"/>
      <c r="E1922" s="33"/>
      <c r="F1922" s="81">
        <v>39204</v>
      </c>
      <c r="G1922" s="103">
        <v>5.3200000000000004E-2</v>
      </c>
      <c r="H1922" s="103">
        <v>5.3550000000000007E-2</v>
      </c>
      <c r="I1922" s="103"/>
      <c r="J1922" s="103"/>
      <c r="K1922" s="104"/>
      <c r="L1922" s="104"/>
      <c r="M1922" s="104"/>
      <c r="N1922" s="103">
        <v>8.2500000000000004E-2</v>
      </c>
    </row>
    <row r="1923" spans="4:14" ht="15.75" customHeight="1" x14ac:dyDescent="0.25">
      <c r="D1923" s="33"/>
      <c r="E1923" s="33"/>
      <c r="F1923" s="81">
        <v>39205</v>
      </c>
      <c r="G1923" s="103">
        <v>5.3200000000000004E-2</v>
      </c>
      <c r="H1923" s="103">
        <v>5.3556299999999994E-2</v>
      </c>
      <c r="I1923" s="103"/>
      <c r="J1923" s="103"/>
      <c r="K1923" s="104"/>
      <c r="L1923" s="104"/>
      <c r="M1923" s="104"/>
      <c r="N1923" s="103">
        <v>8.2500000000000004E-2</v>
      </c>
    </row>
    <row r="1924" spans="4:14" ht="15.75" customHeight="1" x14ac:dyDescent="0.25">
      <c r="D1924" s="33"/>
      <c r="E1924" s="33"/>
      <c r="F1924" s="81">
        <v>39206</v>
      </c>
      <c r="G1924" s="103">
        <v>5.3200000000000004E-2</v>
      </c>
      <c r="H1924" s="103">
        <v>5.3565599999999998E-2</v>
      </c>
      <c r="I1924" s="103"/>
      <c r="J1924" s="103"/>
      <c r="K1924" s="104"/>
      <c r="L1924" s="104"/>
      <c r="M1924" s="104"/>
      <c r="N1924" s="103">
        <v>8.2500000000000004E-2</v>
      </c>
    </row>
    <row r="1925" spans="4:14" ht="15.75" customHeight="1" x14ac:dyDescent="0.25">
      <c r="D1925" s="33"/>
      <c r="E1925" s="33"/>
      <c r="F1925" s="81">
        <v>39209</v>
      </c>
      <c r="G1925" s="103" t="s">
        <v>26</v>
      </c>
      <c r="H1925" s="103" t="s">
        <v>26</v>
      </c>
      <c r="I1925" s="103"/>
      <c r="J1925" s="103"/>
      <c r="K1925" s="104"/>
      <c r="L1925" s="104"/>
      <c r="M1925" s="104"/>
      <c r="N1925" s="103">
        <v>8.2500000000000004E-2</v>
      </c>
    </row>
    <row r="1926" spans="4:14" ht="15.75" customHeight="1" x14ac:dyDescent="0.25">
      <c r="D1926" s="33"/>
      <c r="E1926" s="33"/>
      <c r="F1926" s="81">
        <v>39210</v>
      </c>
      <c r="G1926" s="103">
        <v>5.3200000000000004E-2</v>
      </c>
      <c r="H1926" s="103">
        <v>5.35688E-2</v>
      </c>
      <c r="I1926" s="103"/>
      <c r="J1926" s="103"/>
      <c r="K1926" s="104"/>
      <c r="L1926" s="104"/>
      <c r="M1926" s="104"/>
      <c r="N1926" s="103">
        <v>8.2500000000000004E-2</v>
      </c>
    </row>
    <row r="1927" spans="4:14" ht="15.75" customHeight="1" x14ac:dyDescent="0.25">
      <c r="D1927" s="33"/>
      <c r="E1927" s="33"/>
      <c r="F1927" s="81">
        <v>39211</v>
      </c>
      <c r="G1927" s="103">
        <v>5.3200000000000004E-2</v>
      </c>
      <c r="H1927" s="103">
        <v>5.3581299999999998E-2</v>
      </c>
      <c r="I1927" s="103"/>
      <c r="J1927" s="103"/>
      <c r="K1927" s="104"/>
      <c r="L1927" s="104"/>
      <c r="M1927" s="104"/>
      <c r="N1927" s="103">
        <v>8.2500000000000004E-2</v>
      </c>
    </row>
    <row r="1928" spans="4:14" ht="15.75" customHeight="1" x14ac:dyDescent="0.25">
      <c r="D1928" s="33"/>
      <c r="E1928" s="33"/>
      <c r="F1928" s="81">
        <v>39212</v>
      </c>
      <c r="G1928" s="103">
        <v>5.3200000000000004E-2</v>
      </c>
      <c r="H1928" s="103">
        <v>5.3600000000000002E-2</v>
      </c>
      <c r="I1928" s="103"/>
      <c r="J1928" s="103"/>
      <c r="K1928" s="104"/>
      <c r="L1928" s="104"/>
      <c r="M1928" s="104"/>
      <c r="N1928" s="103">
        <v>8.2500000000000004E-2</v>
      </c>
    </row>
    <row r="1929" spans="4:14" ht="15.75" customHeight="1" x14ac:dyDescent="0.25">
      <c r="D1929" s="33"/>
      <c r="E1929" s="33"/>
      <c r="F1929" s="81">
        <v>39213</v>
      </c>
      <c r="G1929" s="103">
        <v>5.3200000000000004E-2</v>
      </c>
      <c r="H1929" s="103">
        <v>5.3600000000000002E-2</v>
      </c>
      <c r="I1929" s="103"/>
      <c r="J1929" s="103"/>
      <c r="K1929" s="104"/>
      <c r="L1929" s="104"/>
      <c r="M1929" s="104"/>
      <c r="N1929" s="103">
        <v>8.2500000000000004E-2</v>
      </c>
    </row>
    <row r="1930" spans="4:14" ht="15.75" customHeight="1" x14ac:dyDescent="0.25">
      <c r="D1930" s="33"/>
      <c r="E1930" s="33"/>
      <c r="F1930" s="81">
        <v>39216</v>
      </c>
      <c r="G1930" s="103">
        <v>5.3200000000000004E-2</v>
      </c>
      <c r="H1930" s="103">
        <v>5.3600000000000002E-2</v>
      </c>
      <c r="I1930" s="103"/>
      <c r="J1930" s="103"/>
      <c r="K1930" s="104"/>
      <c r="L1930" s="104"/>
      <c r="M1930" s="104"/>
      <c r="N1930" s="103">
        <v>8.2500000000000004E-2</v>
      </c>
    </row>
    <row r="1931" spans="4:14" ht="15.75" customHeight="1" x14ac:dyDescent="0.25">
      <c r="D1931" s="33"/>
      <c r="E1931" s="33"/>
      <c r="F1931" s="81">
        <v>39217</v>
      </c>
      <c r="G1931" s="103">
        <v>5.3200000000000004E-2</v>
      </c>
      <c r="H1931" s="103">
        <v>5.3600000000000002E-2</v>
      </c>
      <c r="I1931" s="103"/>
      <c r="J1931" s="103"/>
      <c r="K1931" s="104"/>
      <c r="L1931" s="104"/>
      <c r="M1931" s="104"/>
      <c r="N1931" s="103">
        <v>8.2500000000000004E-2</v>
      </c>
    </row>
    <row r="1932" spans="4:14" ht="15.75" customHeight="1" x14ac:dyDescent="0.25">
      <c r="D1932" s="33"/>
      <c r="E1932" s="33"/>
      <c r="F1932" s="81">
        <v>39218</v>
      </c>
      <c r="G1932" s="103">
        <v>5.3200000000000004E-2</v>
      </c>
      <c r="H1932" s="103">
        <v>5.3600000000000002E-2</v>
      </c>
      <c r="I1932" s="103"/>
      <c r="J1932" s="103"/>
      <c r="K1932" s="104"/>
      <c r="L1932" s="104"/>
      <c r="M1932" s="104"/>
      <c r="N1932" s="103">
        <v>8.2500000000000004E-2</v>
      </c>
    </row>
    <row r="1933" spans="4:14" ht="15.75" customHeight="1" x14ac:dyDescent="0.25">
      <c r="D1933" s="33"/>
      <c r="E1933" s="33"/>
      <c r="F1933" s="81">
        <v>39219</v>
      </c>
      <c r="G1933" s="103">
        <v>5.3200000000000004E-2</v>
      </c>
      <c r="H1933" s="103">
        <v>5.3600000000000002E-2</v>
      </c>
      <c r="I1933" s="103"/>
      <c r="J1933" s="103"/>
      <c r="K1933" s="104"/>
      <c r="L1933" s="104"/>
      <c r="M1933" s="104"/>
      <c r="N1933" s="103">
        <v>8.2500000000000004E-2</v>
      </c>
    </row>
    <row r="1934" spans="4:14" ht="15.75" customHeight="1" x14ac:dyDescent="0.25">
      <c r="D1934" s="33"/>
      <c r="E1934" s="33"/>
      <c r="F1934" s="81">
        <v>39220</v>
      </c>
      <c r="G1934" s="103">
        <v>5.3200000000000004E-2</v>
      </c>
      <c r="H1934" s="103">
        <v>5.3600000000000002E-2</v>
      </c>
      <c r="I1934" s="103"/>
      <c r="J1934" s="103"/>
      <c r="K1934" s="104"/>
      <c r="L1934" s="104"/>
      <c r="M1934" s="104"/>
      <c r="N1934" s="103">
        <v>8.2500000000000004E-2</v>
      </c>
    </row>
    <row r="1935" spans="4:14" ht="15.75" customHeight="1" x14ac:dyDescent="0.25">
      <c r="D1935" s="33"/>
      <c r="E1935" s="33"/>
      <c r="F1935" s="81">
        <v>39223</v>
      </c>
      <c r="G1935" s="103">
        <v>5.3200000000000004E-2</v>
      </c>
      <c r="H1935" s="103">
        <v>5.3600000000000002E-2</v>
      </c>
      <c r="I1935" s="103"/>
      <c r="J1935" s="103"/>
      <c r="K1935" s="104"/>
      <c r="L1935" s="104"/>
      <c r="M1935" s="104"/>
      <c r="N1935" s="103">
        <v>8.2500000000000004E-2</v>
      </c>
    </row>
    <row r="1936" spans="4:14" ht="15.75" customHeight="1" x14ac:dyDescent="0.25">
      <c r="D1936" s="33"/>
      <c r="E1936" s="33"/>
      <c r="F1936" s="81">
        <v>39224</v>
      </c>
      <c r="G1936" s="103">
        <v>5.3200000000000004E-2</v>
      </c>
      <c r="H1936" s="103">
        <v>5.3600000000000002E-2</v>
      </c>
      <c r="I1936" s="103"/>
      <c r="J1936" s="103"/>
      <c r="K1936" s="104"/>
      <c r="L1936" s="104"/>
      <c r="M1936" s="104"/>
      <c r="N1936" s="103">
        <v>8.2500000000000004E-2</v>
      </c>
    </row>
    <row r="1937" spans="4:14" ht="15.75" customHeight="1" x14ac:dyDescent="0.25">
      <c r="D1937" s="33"/>
      <c r="E1937" s="33"/>
      <c r="F1937" s="81">
        <v>39225</v>
      </c>
      <c r="G1937" s="103">
        <v>5.3200000000000004E-2</v>
      </c>
      <c r="H1937" s="103">
        <v>5.3600000000000002E-2</v>
      </c>
      <c r="I1937" s="103"/>
      <c r="J1937" s="103"/>
      <c r="K1937" s="104"/>
      <c r="L1937" s="104"/>
      <c r="M1937" s="104"/>
      <c r="N1937" s="103">
        <v>8.2500000000000004E-2</v>
      </c>
    </row>
    <row r="1938" spans="4:14" ht="15.75" customHeight="1" x14ac:dyDescent="0.25">
      <c r="D1938" s="33"/>
      <c r="E1938" s="33"/>
      <c r="F1938" s="81">
        <v>39226</v>
      </c>
      <c r="G1938" s="103">
        <v>5.3200000000000004E-2</v>
      </c>
      <c r="H1938" s="103">
        <v>5.3600000000000002E-2</v>
      </c>
      <c r="I1938" s="103"/>
      <c r="J1938" s="103"/>
      <c r="K1938" s="104"/>
      <c r="L1938" s="104"/>
      <c r="M1938" s="104"/>
      <c r="N1938" s="103">
        <v>8.2500000000000004E-2</v>
      </c>
    </row>
    <row r="1939" spans="4:14" ht="15.75" customHeight="1" x14ac:dyDescent="0.25">
      <c r="D1939" s="33"/>
      <c r="E1939" s="33"/>
      <c r="F1939" s="81">
        <v>39227</v>
      </c>
      <c r="G1939" s="103">
        <v>5.3200000000000004E-2</v>
      </c>
      <c r="H1939" s="103">
        <v>5.3600000000000002E-2</v>
      </c>
      <c r="I1939" s="103"/>
      <c r="J1939" s="103"/>
      <c r="K1939" s="104"/>
      <c r="L1939" s="104"/>
      <c r="M1939" s="104"/>
      <c r="N1939" s="103">
        <v>8.2500000000000004E-2</v>
      </c>
    </row>
    <row r="1940" spans="4:14" ht="15.75" customHeight="1" x14ac:dyDescent="0.25">
      <c r="D1940" s="33"/>
      <c r="E1940" s="33"/>
      <c r="F1940" s="81">
        <v>39230</v>
      </c>
      <c r="G1940" s="103" t="s">
        <v>26</v>
      </c>
      <c r="H1940" s="103" t="s">
        <v>26</v>
      </c>
      <c r="I1940" s="103"/>
      <c r="J1940" s="103"/>
      <c r="K1940" s="104"/>
      <c r="L1940" s="104"/>
      <c r="M1940" s="104"/>
      <c r="N1940" s="103" t="s">
        <v>26</v>
      </c>
    </row>
    <row r="1941" spans="4:14" ht="15.75" customHeight="1" x14ac:dyDescent="0.25">
      <c r="D1941" s="33"/>
      <c r="E1941" s="33"/>
      <c r="F1941" s="81">
        <v>39231</v>
      </c>
      <c r="G1941" s="103">
        <v>5.3200000000000004E-2</v>
      </c>
      <c r="H1941" s="103">
        <v>5.3600000000000002E-2</v>
      </c>
      <c r="I1941" s="103"/>
      <c r="J1941" s="103"/>
      <c r="K1941" s="104"/>
      <c r="L1941" s="104"/>
      <c r="M1941" s="104"/>
      <c r="N1941" s="103">
        <v>8.2500000000000004E-2</v>
      </c>
    </row>
    <row r="1942" spans="4:14" ht="15.75" customHeight="1" x14ac:dyDescent="0.25">
      <c r="D1942" s="33"/>
      <c r="E1942" s="33"/>
      <c r="F1942" s="81">
        <v>39232</v>
      </c>
      <c r="G1942" s="103">
        <v>5.3200000000000004E-2</v>
      </c>
      <c r="H1942" s="103">
        <v>5.3600000000000002E-2</v>
      </c>
      <c r="I1942" s="103"/>
      <c r="J1942" s="103"/>
      <c r="K1942" s="104"/>
      <c r="L1942" s="104"/>
      <c r="M1942" s="104"/>
      <c r="N1942" s="103">
        <v>8.2500000000000004E-2</v>
      </c>
    </row>
    <row r="1943" spans="4:14" ht="15.75" customHeight="1" x14ac:dyDescent="0.25">
      <c r="D1943" s="33"/>
      <c r="E1943" s="33"/>
      <c r="F1943" s="81">
        <v>39233</v>
      </c>
      <c r="G1943" s="103">
        <v>5.3200000000000004E-2</v>
      </c>
      <c r="H1943" s="103">
        <v>5.3600000000000002E-2</v>
      </c>
      <c r="I1943" s="103"/>
      <c r="J1943" s="103"/>
      <c r="K1943" s="104"/>
      <c r="L1943" s="104"/>
      <c r="M1943" s="104"/>
      <c r="N1943" s="103">
        <v>8.2500000000000004E-2</v>
      </c>
    </row>
    <row r="1944" spans="4:14" ht="15.75" customHeight="1" x14ac:dyDescent="0.25">
      <c r="D1944" s="33"/>
      <c r="E1944" s="33"/>
      <c r="F1944" s="81">
        <v>39234</v>
      </c>
      <c r="G1944" s="103">
        <v>5.3200000000000004E-2</v>
      </c>
      <c r="H1944" s="103">
        <v>5.3600000000000002E-2</v>
      </c>
      <c r="I1944" s="103"/>
      <c r="J1944" s="103"/>
      <c r="K1944" s="104"/>
      <c r="L1944" s="104"/>
      <c r="M1944" s="104"/>
      <c r="N1944" s="103">
        <v>8.2500000000000004E-2</v>
      </c>
    </row>
    <row r="1945" spans="4:14" ht="15.75" customHeight="1" x14ac:dyDescent="0.25">
      <c r="D1945" s="33"/>
      <c r="E1945" s="33"/>
      <c r="F1945" s="81">
        <v>39237</v>
      </c>
      <c r="G1945" s="103">
        <v>5.3200000000000004E-2</v>
      </c>
      <c r="H1945" s="103">
        <v>5.3600000000000002E-2</v>
      </c>
      <c r="I1945" s="103"/>
      <c r="J1945" s="103"/>
      <c r="K1945" s="104"/>
      <c r="L1945" s="104"/>
      <c r="M1945" s="104"/>
      <c r="N1945" s="103">
        <v>8.2500000000000004E-2</v>
      </c>
    </row>
    <row r="1946" spans="4:14" ht="15.75" customHeight="1" x14ac:dyDescent="0.25">
      <c r="D1946" s="33"/>
      <c r="E1946" s="33"/>
      <c r="F1946" s="81">
        <v>39238</v>
      </c>
      <c r="G1946" s="103">
        <v>5.3200000000000004E-2</v>
      </c>
      <c r="H1946" s="103">
        <v>5.3600000000000002E-2</v>
      </c>
      <c r="I1946" s="103"/>
      <c r="J1946" s="103"/>
      <c r="K1946" s="104"/>
      <c r="L1946" s="104"/>
      <c r="M1946" s="104"/>
      <c r="N1946" s="103">
        <v>8.2500000000000004E-2</v>
      </c>
    </row>
    <row r="1947" spans="4:14" ht="15.75" customHeight="1" x14ac:dyDescent="0.25">
      <c r="D1947" s="33"/>
      <c r="E1947" s="33"/>
      <c r="F1947" s="81">
        <v>39239</v>
      </c>
      <c r="G1947" s="103">
        <v>5.3200000000000004E-2</v>
      </c>
      <c r="H1947" s="103">
        <v>5.3600000000000002E-2</v>
      </c>
      <c r="I1947" s="103"/>
      <c r="J1947" s="103"/>
      <c r="K1947" s="104"/>
      <c r="L1947" s="104"/>
      <c r="M1947" s="104"/>
      <c r="N1947" s="103">
        <v>8.2500000000000004E-2</v>
      </c>
    </row>
    <row r="1948" spans="4:14" ht="15.75" customHeight="1" x14ac:dyDescent="0.25">
      <c r="D1948" s="33"/>
      <c r="E1948" s="33"/>
      <c r="F1948" s="81">
        <v>39240</v>
      </c>
      <c r="G1948" s="103">
        <v>5.3200000000000004E-2</v>
      </c>
      <c r="H1948" s="103">
        <v>5.3600000000000002E-2</v>
      </c>
      <c r="I1948" s="103"/>
      <c r="J1948" s="103"/>
      <c r="K1948" s="104"/>
      <c r="L1948" s="104"/>
      <c r="M1948" s="104"/>
      <c r="N1948" s="103">
        <v>8.2500000000000004E-2</v>
      </c>
    </row>
    <row r="1949" spans="4:14" ht="15.75" customHeight="1" x14ac:dyDescent="0.25">
      <c r="D1949" s="33"/>
      <c r="E1949" s="33"/>
      <c r="F1949" s="81">
        <v>39241</v>
      </c>
      <c r="G1949" s="103">
        <v>5.3200000000000004E-2</v>
      </c>
      <c r="H1949" s="103">
        <v>5.3600000000000002E-2</v>
      </c>
      <c r="I1949" s="103"/>
      <c r="J1949" s="103"/>
      <c r="K1949" s="104"/>
      <c r="L1949" s="104"/>
      <c r="M1949" s="104"/>
      <c r="N1949" s="103">
        <v>8.2500000000000004E-2</v>
      </c>
    </row>
    <row r="1950" spans="4:14" ht="15.75" customHeight="1" x14ac:dyDescent="0.25">
      <c r="D1950" s="33"/>
      <c r="E1950" s="33"/>
      <c r="F1950" s="81">
        <v>39244</v>
      </c>
      <c r="G1950" s="103">
        <v>5.3200000000000004E-2</v>
      </c>
      <c r="H1950" s="103">
        <v>5.3600000000000002E-2</v>
      </c>
      <c r="I1950" s="103"/>
      <c r="J1950" s="103"/>
      <c r="K1950" s="104"/>
      <c r="L1950" s="104"/>
      <c r="M1950" s="104"/>
      <c r="N1950" s="103">
        <v>8.2500000000000004E-2</v>
      </c>
    </row>
    <row r="1951" spans="4:14" ht="15.75" customHeight="1" x14ac:dyDescent="0.25">
      <c r="D1951" s="33"/>
      <c r="E1951" s="33"/>
      <c r="F1951" s="81">
        <v>39245</v>
      </c>
      <c r="G1951" s="103">
        <v>5.3200000000000004E-2</v>
      </c>
      <c r="H1951" s="103">
        <v>5.3600000000000002E-2</v>
      </c>
      <c r="I1951" s="103"/>
      <c r="J1951" s="103"/>
      <c r="K1951" s="104"/>
      <c r="L1951" s="104"/>
      <c r="M1951" s="104"/>
      <c r="N1951" s="103">
        <v>8.2500000000000004E-2</v>
      </c>
    </row>
    <row r="1952" spans="4:14" ht="15.75" customHeight="1" x14ac:dyDescent="0.25">
      <c r="D1952" s="33"/>
      <c r="E1952" s="33"/>
      <c r="F1952" s="81">
        <v>39246</v>
      </c>
      <c r="G1952" s="103">
        <v>5.3200000000000004E-2</v>
      </c>
      <c r="H1952" s="103">
        <v>5.3600000000000002E-2</v>
      </c>
      <c r="I1952" s="103"/>
      <c r="J1952" s="103"/>
      <c r="K1952" s="104"/>
      <c r="L1952" s="104"/>
      <c r="M1952" s="104"/>
      <c r="N1952" s="103">
        <v>8.2500000000000004E-2</v>
      </c>
    </row>
    <row r="1953" spans="4:14" ht="15.75" customHeight="1" x14ac:dyDescent="0.25">
      <c r="D1953" s="33"/>
      <c r="E1953" s="33"/>
      <c r="F1953" s="81">
        <v>39247</v>
      </c>
      <c r="G1953" s="103">
        <v>5.3200000000000004E-2</v>
      </c>
      <c r="H1953" s="103">
        <v>5.3600000000000002E-2</v>
      </c>
      <c r="I1953" s="103"/>
      <c r="J1953" s="103"/>
      <c r="K1953" s="104"/>
      <c r="L1953" s="104"/>
      <c r="M1953" s="104"/>
      <c r="N1953" s="103">
        <v>8.2500000000000004E-2</v>
      </c>
    </row>
    <row r="1954" spans="4:14" ht="15.75" customHeight="1" x14ac:dyDescent="0.25">
      <c r="D1954" s="33"/>
      <c r="E1954" s="33"/>
      <c r="F1954" s="81">
        <v>39248</v>
      </c>
      <c r="G1954" s="103">
        <v>5.3200000000000004E-2</v>
      </c>
      <c r="H1954" s="103">
        <v>5.3600000000000002E-2</v>
      </c>
      <c r="I1954" s="103"/>
      <c r="J1954" s="103"/>
      <c r="K1954" s="104"/>
      <c r="L1954" s="104"/>
      <c r="M1954" s="104"/>
      <c r="N1954" s="103">
        <v>8.2500000000000004E-2</v>
      </c>
    </row>
    <row r="1955" spans="4:14" ht="15.75" customHeight="1" x14ac:dyDescent="0.25">
      <c r="D1955" s="33"/>
      <c r="E1955" s="33"/>
      <c r="F1955" s="81">
        <v>39251</v>
      </c>
      <c r="G1955" s="103">
        <v>5.3200000000000004E-2</v>
      </c>
      <c r="H1955" s="103">
        <v>5.3600000000000002E-2</v>
      </c>
      <c r="I1955" s="103"/>
      <c r="J1955" s="103"/>
      <c r="K1955" s="104"/>
      <c r="L1955" s="104"/>
      <c r="M1955" s="104"/>
      <c r="N1955" s="103">
        <v>8.2500000000000004E-2</v>
      </c>
    </row>
    <row r="1956" spans="4:14" ht="15.75" customHeight="1" x14ac:dyDescent="0.25">
      <c r="D1956" s="33"/>
      <c r="E1956" s="33"/>
      <c r="F1956" s="81">
        <v>39252</v>
      </c>
      <c r="G1956" s="103">
        <v>5.3200000000000004E-2</v>
      </c>
      <c r="H1956" s="103">
        <v>5.3600000000000002E-2</v>
      </c>
      <c r="I1956" s="103"/>
      <c r="J1956" s="103"/>
      <c r="K1956" s="104"/>
      <c r="L1956" s="104"/>
      <c r="M1956" s="104"/>
      <c r="N1956" s="103">
        <v>8.2500000000000004E-2</v>
      </c>
    </row>
    <row r="1957" spans="4:14" ht="15.75" customHeight="1" x14ac:dyDescent="0.25">
      <c r="D1957" s="33"/>
      <c r="E1957" s="33"/>
      <c r="F1957" s="81">
        <v>39253</v>
      </c>
      <c r="G1957" s="103">
        <v>5.3200000000000004E-2</v>
      </c>
      <c r="H1957" s="103">
        <v>5.3600000000000002E-2</v>
      </c>
      <c r="I1957" s="103"/>
      <c r="J1957" s="103"/>
      <c r="K1957" s="104"/>
      <c r="L1957" s="104"/>
      <c r="M1957" s="104"/>
      <c r="N1957" s="103">
        <v>8.2500000000000004E-2</v>
      </c>
    </row>
    <row r="1958" spans="4:14" ht="15.75" customHeight="1" x14ac:dyDescent="0.25">
      <c r="D1958" s="33"/>
      <c r="E1958" s="33"/>
      <c r="F1958" s="81">
        <v>39254</v>
      </c>
      <c r="G1958" s="103">
        <v>5.3200000000000004E-2</v>
      </c>
      <c r="H1958" s="103">
        <v>5.3600000000000002E-2</v>
      </c>
      <c r="I1958" s="103"/>
      <c r="J1958" s="103"/>
      <c r="K1958" s="104"/>
      <c r="L1958" s="104"/>
      <c r="M1958" s="104"/>
      <c r="N1958" s="103">
        <v>8.2500000000000004E-2</v>
      </c>
    </row>
    <row r="1959" spans="4:14" ht="15.75" customHeight="1" x14ac:dyDescent="0.25">
      <c r="D1959" s="33"/>
      <c r="E1959" s="33"/>
      <c r="F1959" s="81">
        <v>39255</v>
      </c>
      <c r="G1959" s="103">
        <v>5.3200000000000004E-2</v>
      </c>
      <c r="H1959" s="103">
        <v>5.3600000000000002E-2</v>
      </c>
      <c r="I1959" s="103"/>
      <c r="J1959" s="103"/>
      <c r="K1959" s="104"/>
      <c r="L1959" s="104"/>
      <c r="M1959" s="104"/>
      <c r="N1959" s="103">
        <v>8.2500000000000004E-2</v>
      </c>
    </row>
    <row r="1960" spans="4:14" ht="15.75" customHeight="1" x14ac:dyDescent="0.25">
      <c r="D1960" s="33"/>
      <c r="E1960" s="33"/>
      <c r="F1960" s="81">
        <v>39258</v>
      </c>
      <c r="G1960" s="103">
        <v>5.3200000000000004E-2</v>
      </c>
      <c r="H1960" s="103">
        <v>5.3600000000000002E-2</v>
      </c>
      <c r="I1960" s="103"/>
      <c r="J1960" s="103"/>
      <c r="K1960" s="104"/>
      <c r="L1960" s="104"/>
      <c r="M1960" s="104"/>
      <c r="N1960" s="103">
        <v>8.2500000000000004E-2</v>
      </c>
    </row>
    <row r="1961" spans="4:14" ht="15.75" customHeight="1" x14ac:dyDescent="0.25">
      <c r="D1961" s="33"/>
      <c r="E1961" s="33"/>
      <c r="F1961" s="81">
        <v>39259</v>
      </c>
      <c r="G1961" s="103">
        <v>5.3200000000000004E-2</v>
      </c>
      <c r="H1961" s="103">
        <v>5.3600000000000002E-2</v>
      </c>
      <c r="I1961" s="103"/>
      <c r="J1961" s="103"/>
      <c r="K1961" s="104"/>
      <c r="L1961" s="104"/>
      <c r="M1961" s="104"/>
      <c r="N1961" s="103">
        <v>8.2500000000000004E-2</v>
      </c>
    </row>
    <row r="1962" spans="4:14" ht="15.75" customHeight="1" x14ac:dyDescent="0.25">
      <c r="D1962" s="33"/>
      <c r="E1962" s="33"/>
      <c r="F1962" s="81">
        <v>39260</v>
      </c>
      <c r="G1962" s="103">
        <v>5.3200000000000004E-2</v>
      </c>
      <c r="H1962" s="103">
        <v>5.3600000000000002E-2</v>
      </c>
      <c r="I1962" s="103"/>
      <c r="J1962" s="103"/>
      <c r="K1962" s="104"/>
      <c r="L1962" s="104"/>
      <c r="M1962" s="104"/>
      <c r="N1962" s="103">
        <v>8.2500000000000004E-2</v>
      </c>
    </row>
    <row r="1963" spans="4:14" ht="15.75" customHeight="1" x14ac:dyDescent="0.25">
      <c r="D1963" s="33"/>
      <c r="E1963" s="33"/>
      <c r="F1963" s="81">
        <v>39261</v>
      </c>
      <c r="G1963" s="103">
        <v>5.3200000000000004E-2</v>
      </c>
      <c r="H1963" s="103">
        <v>5.3600000000000002E-2</v>
      </c>
      <c r="I1963" s="103"/>
      <c r="J1963" s="103"/>
      <c r="K1963" s="104"/>
      <c r="L1963" s="104"/>
      <c r="M1963" s="104"/>
      <c r="N1963" s="103">
        <v>8.2500000000000004E-2</v>
      </c>
    </row>
    <row r="1964" spans="4:14" ht="15.75" customHeight="1" x14ac:dyDescent="0.25">
      <c r="D1964" s="33"/>
      <c r="E1964" s="33"/>
      <c r="F1964" s="81">
        <v>39262</v>
      </c>
      <c r="G1964" s="103">
        <v>5.3200000000000004E-2</v>
      </c>
      <c r="H1964" s="103">
        <v>5.3600000000000002E-2</v>
      </c>
      <c r="I1964" s="103"/>
      <c r="J1964" s="103"/>
      <c r="K1964" s="104"/>
      <c r="L1964" s="104"/>
      <c r="M1964" s="104"/>
      <c r="N1964" s="103">
        <v>8.2500000000000004E-2</v>
      </c>
    </row>
    <row r="1965" spans="4:14" ht="15.75" customHeight="1" x14ac:dyDescent="0.25">
      <c r="D1965" s="33"/>
      <c r="E1965" s="33"/>
      <c r="F1965" s="81">
        <v>39265</v>
      </c>
      <c r="G1965" s="103">
        <v>5.3200000000000004E-2</v>
      </c>
      <c r="H1965" s="103">
        <v>5.3600000000000002E-2</v>
      </c>
      <c r="I1965" s="103"/>
      <c r="J1965" s="103"/>
      <c r="K1965" s="104"/>
      <c r="L1965" s="104"/>
      <c r="M1965" s="104"/>
      <c r="N1965" s="103">
        <v>8.2500000000000004E-2</v>
      </c>
    </row>
    <row r="1966" spans="4:14" ht="15.75" customHeight="1" x14ac:dyDescent="0.25">
      <c r="D1966" s="33"/>
      <c r="E1966" s="33"/>
      <c r="F1966" s="81">
        <v>39266</v>
      </c>
      <c r="G1966" s="103">
        <v>5.3200000000000004E-2</v>
      </c>
      <c r="H1966" s="103">
        <v>5.3600000000000002E-2</v>
      </c>
      <c r="I1966" s="103"/>
      <c r="J1966" s="103"/>
      <c r="K1966" s="104"/>
      <c r="L1966" s="104"/>
      <c r="M1966" s="104"/>
      <c r="N1966" s="103">
        <v>8.2500000000000004E-2</v>
      </c>
    </row>
    <row r="1967" spans="4:14" ht="15.75" customHeight="1" x14ac:dyDescent="0.25">
      <c r="D1967" s="33"/>
      <c r="E1967" s="33"/>
      <c r="F1967" s="81">
        <v>39267</v>
      </c>
      <c r="G1967" s="103">
        <v>5.3200000000000004E-2</v>
      </c>
      <c r="H1967" s="103">
        <v>5.3600000000000002E-2</v>
      </c>
      <c r="I1967" s="103"/>
      <c r="J1967" s="103"/>
      <c r="K1967" s="104"/>
      <c r="L1967" s="104"/>
      <c r="M1967" s="104"/>
      <c r="N1967" s="103" t="s">
        <v>26</v>
      </c>
    </row>
    <row r="1968" spans="4:14" ht="15.75" customHeight="1" x14ac:dyDescent="0.25">
      <c r="D1968" s="33"/>
      <c r="E1968" s="33"/>
      <c r="F1968" s="81">
        <v>39268</v>
      </c>
      <c r="G1968" s="103">
        <v>5.3200000000000004E-2</v>
      </c>
      <c r="H1968" s="103">
        <v>5.3600000000000002E-2</v>
      </c>
      <c r="I1968" s="103"/>
      <c r="J1968" s="103"/>
      <c r="K1968" s="104"/>
      <c r="L1968" s="104"/>
      <c r="M1968" s="104"/>
      <c r="N1968" s="103">
        <v>8.2500000000000004E-2</v>
      </c>
    </row>
    <row r="1969" spans="4:14" ht="15.75" customHeight="1" x14ac:dyDescent="0.25">
      <c r="D1969" s="33"/>
      <c r="E1969" s="33"/>
      <c r="F1969" s="81">
        <v>39269</v>
      </c>
      <c r="G1969" s="103">
        <v>5.3200000000000004E-2</v>
      </c>
      <c r="H1969" s="103">
        <v>5.3600000000000002E-2</v>
      </c>
      <c r="I1969" s="103"/>
      <c r="J1969" s="103"/>
      <c r="K1969" s="104"/>
      <c r="L1969" s="104"/>
      <c r="M1969" s="104"/>
      <c r="N1969" s="103">
        <v>8.2500000000000004E-2</v>
      </c>
    </row>
    <row r="1970" spans="4:14" ht="15.75" customHeight="1" x14ac:dyDescent="0.25">
      <c r="D1970" s="33"/>
      <c r="E1970" s="33"/>
      <c r="F1970" s="81">
        <v>39272</v>
      </c>
      <c r="G1970" s="103">
        <v>5.3200000000000004E-2</v>
      </c>
      <c r="H1970" s="103">
        <v>5.3600000000000002E-2</v>
      </c>
      <c r="I1970" s="103"/>
      <c r="J1970" s="103"/>
      <c r="K1970" s="104"/>
      <c r="L1970" s="104"/>
      <c r="M1970" s="104"/>
      <c r="N1970" s="103">
        <v>8.2500000000000004E-2</v>
      </c>
    </row>
    <row r="1971" spans="4:14" ht="15.75" customHeight="1" x14ac:dyDescent="0.25">
      <c r="D1971" s="33"/>
      <c r="E1971" s="33"/>
      <c r="F1971" s="81">
        <v>39273</v>
      </c>
      <c r="G1971" s="103">
        <v>5.3200000000000004E-2</v>
      </c>
      <c r="H1971" s="103">
        <v>5.3600000000000002E-2</v>
      </c>
      <c r="I1971" s="103"/>
      <c r="J1971" s="103"/>
      <c r="K1971" s="104"/>
      <c r="L1971" s="104"/>
      <c r="M1971" s="104"/>
      <c r="N1971" s="103">
        <v>8.2500000000000004E-2</v>
      </c>
    </row>
    <row r="1972" spans="4:14" ht="15.75" customHeight="1" x14ac:dyDescent="0.25">
      <c r="D1972" s="33"/>
      <c r="E1972" s="33"/>
      <c r="F1972" s="81">
        <v>39274</v>
      </c>
      <c r="G1972" s="103">
        <v>5.3200000000000004E-2</v>
      </c>
      <c r="H1972" s="103">
        <v>5.3600000000000002E-2</v>
      </c>
      <c r="I1972" s="103"/>
      <c r="J1972" s="103"/>
      <c r="K1972" s="104"/>
      <c r="L1972" s="104"/>
      <c r="M1972" s="104"/>
      <c r="N1972" s="103">
        <v>8.2500000000000004E-2</v>
      </c>
    </row>
    <row r="1973" spans="4:14" ht="15.75" customHeight="1" x14ac:dyDescent="0.25">
      <c r="D1973" s="33"/>
      <c r="E1973" s="33"/>
      <c r="F1973" s="81">
        <v>39275</v>
      </c>
      <c r="G1973" s="103">
        <v>5.3200000000000004E-2</v>
      </c>
      <c r="H1973" s="103">
        <v>5.3600000000000002E-2</v>
      </c>
      <c r="I1973" s="103"/>
      <c r="J1973" s="103"/>
      <c r="K1973" s="104"/>
      <c r="L1973" s="104"/>
      <c r="M1973" s="104"/>
      <c r="N1973" s="103">
        <v>8.2500000000000004E-2</v>
      </c>
    </row>
    <row r="1974" spans="4:14" ht="15.75" customHeight="1" x14ac:dyDescent="0.25">
      <c r="D1974" s="33"/>
      <c r="E1974" s="33"/>
      <c r="F1974" s="81">
        <v>39276</v>
      </c>
      <c r="G1974" s="103">
        <v>5.3200000000000004E-2</v>
      </c>
      <c r="H1974" s="103">
        <v>5.3600000000000002E-2</v>
      </c>
      <c r="I1974" s="103"/>
      <c r="J1974" s="103"/>
      <c r="K1974" s="104"/>
      <c r="L1974" s="104"/>
      <c r="M1974" s="104"/>
      <c r="N1974" s="103">
        <v>8.2500000000000004E-2</v>
      </c>
    </row>
    <row r="1975" spans="4:14" ht="15.75" customHeight="1" x14ac:dyDescent="0.25">
      <c r="D1975" s="33"/>
      <c r="E1975" s="33"/>
      <c r="F1975" s="81">
        <v>39279</v>
      </c>
      <c r="G1975" s="103">
        <v>5.3200000000000004E-2</v>
      </c>
      <c r="H1975" s="103">
        <v>5.3600000000000002E-2</v>
      </c>
      <c r="I1975" s="103"/>
      <c r="J1975" s="103"/>
      <c r="K1975" s="104"/>
      <c r="L1975" s="104"/>
      <c r="M1975" s="104"/>
      <c r="N1975" s="103">
        <v>8.2500000000000004E-2</v>
      </c>
    </row>
    <row r="1976" spans="4:14" ht="15.75" customHeight="1" x14ac:dyDescent="0.25">
      <c r="D1976" s="33"/>
      <c r="E1976" s="33"/>
      <c r="F1976" s="81">
        <v>39280</v>
      </c>
      <c r="G1976" s="103">
        <v>5.3200000000000004E-2</v>
      </c>
      <c r="H1976" s="103">
        <v>5.3600000000000002E-2</v>
      </c>
      <c r="I1976" s="103"/>
      <c r="J1976" s="103"/>
      <c r="K1976" s="104"/>
      <c r="L1976" s="104"/>
      <c r="M1976" s="104"/>
      <c r="N1976" s="103">
        <v>8.2500000000000004E-2</v>
      </c>
    </row>
    <row r="1977" spans="4:14" ht="15.75" customHeight="1" x14ac:dyDescent="0.25">
      <c r="D1977" s="33"/>
      <c r="E1977" s="33"/>
      <c r="F1977" s="81">
        <v>39281</v>
      </c>
      <c r="G1977" s="103">
        <v>5.3200000000000004E-2</v>
      </c>
      <c r="H1977" s="103">
        <v>5.3600000000000002E-2</v>
      </c>
      <c r="I1977" s="103"/>
      <c r="J1977" s="103"/>
      <c r="K1977" s="104"/>
      <c r="L1977" s="104"/>
      <c r="M1977" s="104"/>
      <c r="N1977" s="103">
        <v>8.2500000000000004E-2</v>
      </c>
    </row>
    <row r="1978" spans="4:14" ht="15.75" customHeight="1" x14ac:dyDescent="0.25">
      <c r="D1978" s="33"/>
      <c r="E1978" s="33"/>
      <c r="F1978" s="81">
        <v>39282</v>
      </c>
      <c r="G1978" s="103">
        <v>5.3200000000000004E-2</v>
      </c>
      <c r="H1978" s="103">
        <v>5.3600000000000002E-2</v>
      </c>
      <c r="I1978" s="103"/>
      <c r="J1978" s="103"/>
      <c r="K1978" s="104"/>
      <c r="L1978" s="104"/>
      <c r="M1978" s="104"/>
      <c r="N1978" s="103">
        <v>8.2500000000000004E-2</v>
      </c>
    </row>
    <row r="1979" spans="4:14" ht="15.75" customHeight="1" x14ac:dyDescent="0.25">
      <c r="D1979" s="33"/>
      <c r="E1979" s="33"/>
      <c r="F1979" s="81">
        <v>39283</v>
      </c>
      <c r="G1979" s="103">
        <v>5.3200000000000004E-2</v>
      </c>
      <c r="H1979" s="103">
        <v>5.3600000000000002E-2</v>
      </c>
      <c r="I1979" s="103"/>
      <c r="J1979" s="103"/>
      <c r="K1979" s="104"/>
      <c r="L1979" s="104"/>
      <c r="M1979" s="104"/>
      <c r="N1979" s="103">
        <v>8.2500000000000004E-2</v>
      </c>
    </row>
    <row r="1980" spans="4:14" ht="15.75" customHeight="1" x14ac:dyDescent="0.25">
      <c r="D1980" s="33"/>
      <c r="E1980" s="33"/>
      <c r="F1980" s="81">
        <v>39286</v>
      </c>
      <c r="G1980" s="103">
        <v>5.3200000000000004E-2</v>
      </c>
      <c r="H1980" s="103">
        <v>5.3600000000000002E-2</v>
      </c>
      <c r="I1980" s="103"/>
      <c r="J1980" s="103"/>
      <c r="K1980" s="104"/>
      <c r="L1980" s="104"/>
      <c r="M1980" s="104"/>
      <c r="N1980" s="103">
        <v>8.2500000000000004E-2</v>
      </c>
    </row>
    <row r="1981" spans="4:14" ht="15.75" customHeight="1" x14ac:dyDescent="0.25">
      <c r="D1981" s="33"/>
      <c r="E1981" s="33"/>
      <c r="F1981" s="81">
        <v>39287</v>
      </c>
      <c r="G1981" s="103">
        <v>5.3200000000000004E-2</v>
      </c>
      <c r="H1981" s="103">
        <v>5.3600000000000002E-2</v>
      </c>
      <c r="I1981" s="103"/>
      <c r="J1981" s="103"/>
      <c r="K1981" s="104"/>
      <c r="L1981" s="104"/>
      <c r="M1981" s="104"/>
      <c r="N1981" s="103">
        <v>8.2500000000000004E-2</v>
      </c>
    </row>
    <row r="1982" spans="4:14" ht="15.75" customHeight="1" x14ac:dyDescent="0.25">
      <c r="D1982" s="33"/>
      <c r="E1982" s="33"/>
      <c r="F1982" s="81">
        <v>39288</v>
      </c>
      <c r="G1982" s="103">
        <v>5.3200000000000004E-2</v>
      </c>
      <c r="H1982" s="103">
        <v>5.3600000000000002E-2</v>
      </c>
      <c r="I1982" s="103"/>
      <c r="J1982" s="103"/>
      <c r="K1982" s="104"/>
      <c r="L1982" s="104"/>
      <c r="M1982" s="104"/>
      <c r="N1982" s="103">
        <v>8.2500000000000004E-2</v>
      </c>
    </row>
    <row r="1983" spans="4:14" ht="15.75" customHeight="1" x14ac:dyDescent="0.25">
      <c r="D1983" s="33"/>
      <c r="E1983" s="33"/>
      <c r="F1983" s="81">
        <v>39289</v>
      </c>
      <c r="G1983" s="103">
        <v>5.3200000000000004E-2</v>
      </c>
      <c r="H1983" s="103">
        <v>5.3600000000000002E-2</v>
      </c>
      <c r="I1983" s="103"/>
      <c r="J1983" s="103"/>
      <c r="K1983" s="104"/>
      <c r="L1983" s="104"/>
      <c r="M1983" s="104"/>
      <c r="N1983" s="103">
        <v>8.2500000000000004E-2</v>
      </c>
    </row>
    <row r="1984" spans="4:14" ht="15.75" customHeight="1" x14ac:dyDescent="0.25">
      <c r="D1984" s="33"/>
      <c r="E1984" s="33"/>
      <c r="F1984" s="81">
        <v>39290</v>
      </c>
      <c r="G1984" s="103">
        <v>5.3200000000000004E-2</v>
      </c>
      <c r="H1984" s="103">
        <v>5.3574999999999998E-2</v>
      </c>
      <c r="I1984" s="103"/>
      <c r="J1984" s="103"/>
      <c r="K1984" s="104"/>
      <c r="L1984" s="104"/>
      <c r="M1984" s="104"/>
      <c r="N1984" s="103">
        <v>8.2500000000000004E-2</v>
      </c>
    </row>
    <row r="1985" spans="4:14" ht="15.75" customHeight="1" x14ac:dyDescent="0.25">
      <c r="D1985" s="33"/>
      <c r="E1985" s="33"/>
      <c r="F1985" s="81">
        <v>39293</v>
      </c>
      <c r="G1985" s="103">
        <v>5.3200000000000004E-2</v>
      </c>
      <c r="H1985" s="103">
        <v>5.3562499999999999E-2</v>
      </c>
      <c r="I1985" s="103"/>
      <c r="J1985" s="103"/>
      <c r="K1985" s="104"/>
      <c r="L1985" s="104"/>
      <c r="M1985" s="104"/>
      <c r="N1985" s="103">
        <v>8.2500000000000004E-2</v>
      </c>
    </row>
    <row r="1986" spans="4:14" ht="15.75" customHeight="1" x14ac:dyDescent="0.25">
      <c r="D1986" s="33"/>
      <c r="E1986" s="33"/>
      <c r="F1986" s="81">
        <v>39294</v>
      </c>
      <c r="G1986" s="103">
        <v>5.3200000000000004E-2</v>
      </c>
      <c r="H1986" s="103">
        <v>5.3586600000000005E-2</v>
      </c>
      <c r="I1986" s="103"/>
      <c r="J1986" s="103"/>
      <c r="K1986" s="104"/>
      <c r="L1986" s="104"/>
      <c r="M1986" s="104"/>
      <c r="N1986" s="103">
        <v>8.2500000000000004E-2</v>
      </c>
    </row>
    <row r="1987" spans="4:14" ht="15.75" customHeight="1" x14ac:dyDescent="0.25">
      <c r="D1987" s="33"/>
      <c r="E1987" s="33"/>
      <c r="F1987" s="81">
        <v>39295</v>
      </c>
      <c r="G1987" s="103">
        <v>5.3274999999999996E-2</v>
      </c>
      <c r="H1987" s="103">
        <v>5.3595300000000005E-2</v>
      </c>
      <c r="I1987" s="103"/>
      <c r="J1987" s="103"/>
      <c r="K1987" s="104"/>
      <c r="L1987" s="104"/>
      <c r="M1987" s="104"/>
      <c r="N1987" s="103">
        <v>8.2500000000000004E-2</v>
      </c>
    </row>
    <row r="1988" spans="4:14" ht="15.75" customHeight="1" x14ac:dyDescent="0.25">
      <c r="D1988" s="33"/>
      <c r="E1988" s="33"/>
      <c r="F1988" s="81">
        <v>39296</v>
      </c>
      <c r="G1988" s="103">
        <v>5.33E-2</v>
      </c>
      <c r="H1988" s="103">
        <v>5.3600000000000002E-2</v>
      </c>
      <c r="I1988" s="103"/>
      <c r="J1988" s="103"/>
      <c r="K1988" s="104"/>
      <c r="L1988" s="104"/>
      <c r="M1988" s="104"/>
      <c r="N1988" s="103">
        <v>8.2500000000000004E-2</v>
      </c>
    </row>
    <row r="1989" spans="4:14" ht="15.75" customHeight="1" x14ac:dyDescent="0.25">
      <c r="D1989" s="33"/>
      <c r="E1989" s="33"/>
      <c r="F1989" s="81">
        <v>39297</v>
      </c>
      <c r="G1989" s="103">
        <v>5.33E-2</v>
      </c>
      <c r="H1989" s="103">
        <v>5.3600000000000002E-2</v>
      </c>
      <c r="I1989" s="103"/>
      <c r="J1989" s="103"/>
      <c r="K1989" s="104"/>
      <c r="L1989" s="104"/>
      <c r="M1989" s="104"/>
      <c r="N1989" s="103">
        <v>8.2500000000000004E-2</v>
      </c>
    </row>
    <row r="1990" spans="4:14" ht="15.75" customHeight="1" x14ac:dyDescent="0.25">
      <c r="D1990" s="33"/>
      <c r="E1990" s="33"/>
      <c r="F1990" s="81">
        <v>39300</v>
      </c>
      <c r="G1990" s="103">
        <v>5.33E-2</v>
      </c>
      <c r="H1990" s="103">
        <v>5.3562499999999999E-2</v>
      </c>
      <c r="I1990" s="103"/>
      <c r="J1990" s="103"/>
      <c r="K1990" s="104"/>
      <c r="L1990" s="104"/>
      <c r="M1990" s="104"/>
      <c r="N1990" s="103">
        <v>8.2500000000000004E-2</v>
      </c>
    </row>
    <row r="1991" spans="4:14" ht="15.75" customHeight="1" x14ac:dyDescent="0.25">
      <c r="D1991" s="33"/>
      <c r="E1991" s="33"/>
      <c r="F1991" s="81">
        <v>39301</v>
      </c>
      <c r="G1991" s="103">
        <v>5.33E-2</v>
      </c>
      <c r="H1991" s="103">
        <v>5.3600000000000002E-2</v>
      </c>
      <c r="I1991" s="103"/>
      <c r="J1991" s="103"/>
      <c r="K1991" s="104"/>
      <c r="L1991" s="104"/>
      <c r="M1991" s="104"/>
      <c r="N1991" s="103">
        <v>8.2500000000000004E-2</v>
      </c>
    </row>
    <row r="1992" spans="4:14" ht="15.75" customHeight="1" x14ac:dyDescent="0.25">
      <c r="D1992" s="33"/>
      <c r="E1992" s="33"/>
      <c r="F1992" s="81">
        <v>39302</v>
      </c>
      <c r="G1992" s="103">
        <v>5.3499999999999999E-2</v>
      </c>
      <c r="H1992" s="103">
        <v>5.3800000000000001E-2</v>
      </c>
      <c r="I1992" s="103"/>
      <c r="J1992" s="103"/>
      <c r="K1992" s="104"/>
      <c r="L1992" s="104"/>
      <c r="M1992" s="104"/>
      <c r="N1992" s="103">
        <v>8.2500000000000004E-2</v>
      </c>
    </row>
    <row r="1993" spans="4:14" ht="15.75" customHeight="1" x14ac:dyDescent="0.25">
      <c r="D1993" s="33"/>
      <c r="E1993" s="33"/>
      <c r="F1993" s="81">
        <v>39303</v>
      </c>
      <c r="G1993" s="103">
        <v>5.5412499999999996E-2</v>
      </c>
      <c r="H1993" s="103">
        <v>5.5E-2</v>
      </c>
      <c r="I1993" s="103"/>
      <c r="J1993" s="103"/>
      <c r="K1993" s="104"/>
      <c r="L1993" s="104"/>
      <c r="M1993" s="104"/>
      <c r="N1993" s="103">
        <v>8.2500000000000004E-2</v>
      </c>
    </row>
    <row r="1994" spans="4:14" ht="15.75" customHeight="1" x14ac:dyDescent="0.25">
      <c r="D1994" s="33"/>
      <c r="E1994" s="33"/>
      <c r="F1994" s="81">
        <v>39304</v>
      </c>
      <c r="G1994" s="103">
        <v>5.6187500000000001E-2</v>
      </c>
      <c r="H1994" s="103">
        <v>5.5750000000000001E-2</v>
      </c>
      <c r="I1994" s="103"/>
      <c r="J1994" s="103"/>
      <c r="K1994" s="104"/>
      <c r="L1994" s="104"/>
      <c r="M1994" s="104"/>
      <c r="N1994" s="103">
        <v>8.2500000000000004E-2</v>
      </c>
    </row>
    <row r="1995" spans="4:14" ht="15.75" customHeight="1" x14ac:dyDescent="0.25">
      <c r="D1995" s="33"/>
      <c r="E1995" s="33"/>
      <c r="F1995" s="81">
        <v>39307</v>
      </c>
      <c r="G1995" s="103">
        <v>5.6112500000000003E-2</v>
      </c>
      <c r="H1995" s="103">
        <v>5.5574999999999999E-2</v>
      </c>
      <c r="I1995" s="103"/>
      <c r="J1995" s="103"/>
      <c r="K1995" s="104"/>
      <c r="L1995" s="104"/>
      <c r="M1995" s="104"/>
      <c r="N1995" s="103">
        <v>8.2500000000000004E-2</v>
      </c>
    </row>
    <row r="1996" spans="4:14" ht="15.75" customHeight="1" x14ac:dyDescent="0.25">
      <c r="D1996" s="33"/>
      <c r="E1996" s="33"/>
      <c r="F1996" s="81">
        <v>39308</v>
      </c>
      <c r="G1996" s="103">
        <v>5.58875E-2</v>
      </c>
      <c r="H1996" s="103">
        <v>5.5300000000000002E-2</v>
      </c>
      <c r="I1996" s="103"/>
      <c r="J1996" s="103"/>
      <c r="K1996" s="104"/>
      <c r="L1996" s="104"/>
      <c r="M1996" s="104"/>
      <c r="N1996" s="103">
        <v>8.2500000000000004E-2</v>
      </c>
    </row>
    <row r="1997" spans="4:14" ht="15.75" customHeight="1" x14ac:dyDescent="0.25">
      <c r="D1997" s="33"/>
      <c r="E1997" s="33"/>
      <c r="F1997" s="81">
        <v>39309</v>
      </c>
      <c r="G1997" s="103">
        <v>5.5693799999999995E-2</v>
      </c>
      <c r="H1997" s="103">
        <v>5.5199999999999999E-2</v>
      </c>
      <c r="I1997" s="103"/>
      <c r="J1997" s="103"/>
      <c r="K1997" s="104"/>
      <c r="L1997" s="104"/>
      <c r="M1997" s="104"/>
      <c r="N1997" s="103">
        <v>8.2500000000000004E-2</v>
      </c>
    </row>
    <row r="1998" spans="4:14" ht="15.75" customHeight="1" x14ac:dyDescent="0.25">
      <c r="D1998" s="33"/>
      <c r="E1998" s="33"/>
      <c r="F1998" s="81">
        <v>39310</v>
      </c>
      <c r="G1998" s="103">
        <v>5.5374999999999994E-2</v>
      </c>
      <c r="H1998" s="103">
        <v>5.5099999999999996E-2</v>
      </c>
      <c r="I1998" s="103"/>
      <c r="J1998" s="103"/>
      <c r="K1998" s="104"/>
      <c r="L1998" s="104"/>
      <c r="M1998" s="104"/>
      <c r="N1998" s="103">
        <v>8.2500000000000004E-2</v>
      </c>
    </row>
    <row r="1999" spans="4:14" ht="15.75" customHeight="1" x14ac:dyDescent="0.25">
      <c r="D1999" s="33"/>
      <c r="E1999" s="33"/>
      <c r="F1999" s="81">
        <v>39311</v>
      </c>
      <c r="G1999" s="103">
        <v>5.5099999999999996E-2</v>
      </c>
      <c r="H1999" s="103">
        <v>5.5E-2</v>
      </c>
      <c r="I1999" s="103"/>
      <c r="J1999" s="103"/>
      <c r="K1999" s="104"/>
      <c r="L1999" s="104"/>
      <c r="M1999" s="104"/>
      <c r="N1999" s="103">
        <v>8.2500000000000004E-2</v>
      </c>
    </row>
    <row r="2000" spans="4:14" ht="15.75" customHeight="1" x14ac:dyDescent="0.25">
      <c r="D2000" s="33"/>
      <c r="E2000" s="33"/>
      <c r="F2000" s="81">
        <v>39314</v>
      </c>
      <c r="G2000" s="103">
        <v>5.5012499999999999E-2</v>
      </c>
      <c r="H2000" s="103">
        <v>5.4949999999999999E-2</v>
      </c>
      <c r="I2000" s="103"/>
      <c r="J2000" s="103"/>
      <c r="K2000" s="104"/>
      <c r="L2000" s="104"/>
      <c r="M2000" s="104"/>
      <c r="N2000" s="103">
        <v>8.2500000000000004E-2</v>
      </c>
    </row>
    <row r="2001" spans="4:14" ht="15.75" customHeight="1" x14ac:dyDescent="0.25">
      <c r="D2001" s="33"/>
      <c r="E2001" s="33"/>
      <c r="F2001" s="81">
        <v>39315</v>
      </c>
      <c r="G2001" s="103">
        <v>5.5E-2</v>
      </c>
      <c r="H2001" s="103">
        <v>5.4943799999999994E-2</v>
      </c>
      <c r="I2001" s="103"/>
      <c r="J2001" s="103"/>
      <c r="K2001" s="104"/>
      <c r="L2001" s="104"/>
      <c r="M2001" s="104"/>
      <c r="N2001" s="103">
        <v>8.2500000000000004E-2</v>
      </c>
    </row>
    <row r="2002" spans="4:14" ht="15.75" customHeight="1" x14ac:dyDescent="0.25">
      <c r="D2002" s="33"/>
      <c r="E2002" s="33"/>
      <c r="F2002" s="81">
        <v>39316</v>
      </c>
      <c r="G2002" s="103">
        <v>5.5E-2</v>
      </c>
      <c r="H2002" s="103">
        <v>5.4987500000000002E-2</v>
      </c>
      <c r="I2002" s="103"/>
      <c r="J2002" s="103"/>
      <c r="K2002" s="104"/>
      <c r="L2002" s="104"/>
      <c r="M2002" s="104"/>
      <c r="N2002" s="103">
        <v>8.2500000000000004E-2</v>
      </c>
    </row>
    <row r="2003" spans="4:14" ht="15.75" customHeight="1" x14ac:dyDescent="0.25">
      <c r="D2003" s="33"/>
      <c r="E2003" s="33"/>
      <c r="F2003" s="81">
        <v>39317</v>
      </c>
      <c r="G2003" s="103">
        <v>5.5050000000000002E-2</v>
      </c>
      <c r="H2003" s="103">
        <v>5.5050000000000002E-2</v>
      </c>
      <c r="I2003" s="103"/>
      <c r="J2003" s="103"/>
      <c r="K2003" s="104"/>
      <c r="L2003" s="104"/>
      <c r="M2003" s="104"/>
      <c r="N2003" s="103">
        <v>8.2500000000000004E-2</v>
      </c>
    </row>
    <row r="2004" spans="4:14" ht="15.75" customHeight="1" x14ac:dyDescent="0.25">
      <c r="D2004" s="33"/>
      <c r="E2004" s="33"/>
      <c r="F2004" s="81">
        <v>39318</v>
      </c>
      <c r="G2004" s="103">
        <v>5.5025000000000004E-2</v>
      </c>
      <c r="H2004" s="103">
        <v>5.5056300000000002E-2</v>
      </c>
      <c r="I2004" s="103"/>
      <c r="J2004" s="103"/>
      <c r="K2004" s="104"/>
      <c r="L2004" s="104"/>
      <c r="M2004" s="104"/>
      <c r="N2004" s="103">
        <v>8.2500000000000004E-2</v>
      </c>
    </row>
    <row r="2005" spans="4:14" ht="15.75" customHeight="1" x14ac:dyDescent="0.25">
      <c r="D2005" s="33"/>
      <c r="E2005" s="33"/>
      <c r="F2005" s="81">
        <v>39321</v>
      </c>
      <c r="G2005" s="103" t="s">
        <v>26</v>
      </c>
      <c r="H2005" s="103" t="s">
        <v>26</v>
      </c>
      <c r="I2005" s="103"/>
      <c r="J2005" s="103"/>
      <c r="K2005" s="104"/>
      <c r="L2005" s="104"/>
      <c r="M2005" s="104"/>
      <c r="N2005" s="103">
        <v>8.2500000000000004E-2</v>
      </c>
    </row>
    <row r="2006" spans="4:14" ht="15.75" customHeight="1" x14ac:dyDescent="0.25">
      <c r="D2006" s="33"/>
      <c r="E2006" s="33"/>
      <c r="F2006" s="81">
        <v>39322</v>
      </c>
      <c r="G2006" s="103">
        <v>5.5075000000000006E-2</v>
      </c>
      <c r="H2006" s="103">
        <v>5.5099999999999996E-2</v>
      </c>
      <c r="I2006" s="103"/>
      <c r="J2006" s="103"/>
      <c r="K2006" s="104"/>
      <c r="L2006" s="104"/>
      <c r="M2006" s="104"/>
      <c r="N2006" s="103">
        <v>8.2500000000000004E-2</v>
      </c>
    </row>
    <row r="2007" spans="4:14" ht="15.75" customHeight="1" x14ac:dyDescent="0.25">
      <c r="D2007" s="33"/>
      <c r="E2007" s="33"/>
      <c r="F2007" s="81">
        <v>39323</v>
      </c>
      <c r="G2007" s="103">
        <v>5.5650000000000005E-2</v>
      </c>
      <c r="H2007" s="103">
        <v>5.5412499999999996E-2</v>
      </c>
      <c r="I2007" s="103"/>
      <c r="J2007" s="103"/>
      <c r="K2007" s="104"/>
      <c r="L2007" s="104"/>
      <c r="M2007" s="104"/>
      <c r="N2007" s="103">
        <v>8.2500000000000004E-2</v>
      </c>
    </row>
    <row r="2008" spans="4:14" ht="15.75" customHeight="1" x14ac:dyDescent="0.25">
      <c r="D2008" s="33"/>
      <c r="E2008" s="33"/>
      <c r="F2008" s="81">
        <v>39324</v>
      </c>
      <c r="G2008" s="103">
        <v>5.6649999999999999E-2</v>
      </c>
      <c r="H2008" s="103">
        <v>5.5800000000000002E-2</v>
      </c>
      <c r="I2008" s="103"/>
      <c r="J2008" s="103"/>
      <c r="K2008" s="104"/>
      <c r="L2008" s="104"/>
      <c r="M2008" s="104"/>
      <c r="N2008" s="103">
        <v>8.2500000000000004E-2</v>
      </c>
    </row>
    <row r="2009" spans="4:14" ht="15.75" customHeight="1" x14ac:dyDescent="0.25">
      <c r="D2009" s="33"/>
      <c r="E2009" s="33"/>
      <c r="F2009" s="81">
        <v>39325</v>
      </c>
      <c r="G2009" s="103">
        <v>5.7200000000000001E-2</v>
      </c>
      <c r="H2009" s="103">
        <v>5.6212499999999999E-2</v>
      </c>
      <c r="I2009" s="103"/>
      <c r="J2009" s="103"/>
      <c r="K2009" s="104"/>
      <c r="L2009" s="104"/>
      <c r="M2009" s="104"/>
      <c r="N2009" s="103">
        <v>8.2500000000000004E-2</v>
      </c>
    </row>
    <row r="2010" spans="4:14" ht="15.75" customHeight="1" x14ac:dyDescent="0.25">
      <c r="D2010" s="33"/>
      <c r="E2010" s="33"/>
      <c r="F2010" s="81">
        <v>39328</v>
      </c>
      <c r="G2010" s="103">
        <v>5.765E-2</v>
      </c>
      <c r="H2010" s="103">
        <v>5.6687500000000002E-2</v>
      </c>
      <c r="I2010" s="103"/>
      <c r="J2010" s="103"/>
      <c r="K2010" s="104"/>
      <c r="L2010" s="104"/>
      <c r="M2010" s="104"/>
      <c r="N2010" s="103" t="s">
        <v>26</v>
      </c>
    </row>
    <row r="2011" spans="4:14" ht="15.75" customHeight="1" x14ac:dyDescent="0.25">
      <c r="D2011" s="33"/>
      <c r="E2011" s="33"/>
      <c r="F2011" s="81">
        <v>39329</v>
      </c>
      <c r="G2011" s="103">
        <v>5.7975000000000006E-2</v>
      </c>
      <c r="H2011" s="103">
        <v>5.6981299999999999E-2</v>
      </c>
      <c r="I2011" s="103"/>
      <c r="J2011" s="103"/>
      <c r="K2011" s="104"/>
      <c r="L2011" s="104"/>
      <c r="M2011" s="104"/>
      <c r="N2011" s="103">
        <v>8.2500000000000004E-2</v>
      </c>
    </row>
    <row r="2012" spans="4:14" ht="15.75" customHeight="1" x14ac:dyDescent="0.25">
      <c r="D2012" s="33"/>
      <c r="E2012" s="33"/>
      <c r="F2012" s="81">
        <v>39330</v>
      </c>
      <c r="G2012" s="103">
        <v>5.8187499999999996E-2</v>
      </c>
      <c r="H2012" s="103">
        <v>5.7200000000000001E-2</v>
      </c>
      <c r="I2012" s="103"/>
      <c r="J2012" s="103"/>
      <c r="K2012" s="104"/>
      <c r="L2012" s="104"/>
      <c r="M2012" s="104"/>
      <c r="N2012" s="103">
        <v>8.2500000000000004E-2</v>
      </c>
    </row>
    <row r="2013" spans="4:14" ht="15.75" customHeight="1" x14ac:dyDescent="0.25">
      <c r="D2013" s="33"/>
      <c r="E2013" s="33"/>
      <c r="F2013" s="81">
        <v>39331</v>
      </c>
      <c r="G2013" s="103">
        <v>5.8200000000000002E-2</v>
      </c>
      <c r="H2013" s="103">
        <v>5.7237499999999997E-2</v>
      </c>
      <c r="I2013" s="103"/>
      <c r="J2013" s="103"/>
      <c r="K2013" s="104"/>
      <c r="L2013" s="104"/>
      <c r="M2013" s="104"/>
      <c r="N2013" s="103">
        <v>8.2500000000000004E-2</v>
      </c>
    </row>
    <row r="2014" spans="4:14" ht="15.75" customHeight="1" x14ac:dyDescent="0.25">
      <c r="D2014" s="33"/>
      <c r="E2014" s="33"/>
      <c r="F2014" s="81">
        <v>39332</v>
      </c>
      <c r="G2014" s="103">
        <v>5.8237500000000005E-2</v>
      </c>
      <c r="H2014" s="103">
        <v>5.7249999999999995E-2</v>
      </c>
      <c r="I2014" s="103"/>
      <c r="J2014" s="103"/>
      <c r="K2014" s="104"/>
      <c r="L2014" s="104"/>
      <c r="M2014" s="104"/>
      <c r="N2014" s="103">
        <v>8.2500000000000004E-2</v>
      </c>
    </row>
    <row r="2015" spans="4:14" ht="15.75" customHeight="1" x14ac:dyDescent="0.25">
      <c r="D2015" s="33"/>
      <c r="E2015" s="33"/>
      <c r="F2015" s="81">
        <v>39335</v>
      </c>
      <c r="G2015" s="103">
        <v>5.8062500000000003E-2</v>
      </c>
      <c r="H2015" s="103">
        <v>5.7037500000000005E-2</v>
      </c>
      <c r="I2015" s="103"/>
      <c r="J2015" s="103"/>
      <c r="K2015" s="104"/>
      <c r="L2015" s="104"/>
      <c r="M2015" s="104"/>
      <c r="N2015" s="103">
        <v>8.2500000000000004E-2</v>
      </c>
    </row>
    <row r="2016" spans="4:14" ht="15.75" customHeight="1" x14ac:dyDescent="0.25">
      <c r="D2016" s="33"/>
      <c r="E2016" s="33"/>
      <c r="F2016" s="81">
        <v>39336</v>
      </c>
      <c r="G2016" s="103">
        <v>5.8031300000000001E-2</v>
      </c>
      <c r="H2016" s="103">
        <v>5.70313E-2</v>
      </c>
      <c r="I2016" s="103"/>
      <c r="J2016" s="103"/>
      <c r="K2016" s="104"/>
      <c r="L2016" s="104"/>
      <c r="M2016" s="104"/>
      <c r="N2016" s="103">
        <v>8.2500000000000004E-2</v>
      </c>
    </row>
    <row r="2017" spans="4:14" ht="15.75" customHeight="1" x14ac:dyDescent="0.25">
      <c r="D2017" s="33"/>
      <c r="E2017" s="33"/>
      <c r="F2017" s="81">
        <v>39337</v>
      </c>
      <c r="G2017" s="103">
        <v>5.7999999999999996E-2</v>
      </c>
      <c r="H2017" s="103">
        <v>5.70313E-2</v>
      </c>
      <c r="I2017" s="103"/>
      <c r="J2017" s="103"/>
      <c r="K2017" s="104"/>
      <c r="L2017" s="104"/>
      <c r="M2017" s="104"/>
      <c r="N2017" s="103">
        <v>8.2500000000000004E-2</v>
      </c>
    </row>
    <row r="2018" spans="4:14" ht="15.75" customHeight="1" x14ac:dyDescent="0.25">
      <c r="D2018" s="33"/>
      <c r="E2018" s="33"/>
      <c r="F2018" s="81">
        <v>39338</v>
      </c>
      <c r="G2018" s="103">
        <v>5.7525000000000007E-2</v>
      </c>
      <c r="H2018" s="103">
        <v>5.6943799999999996E-2</v>
      </c>
      <c r="I2018" s="103"/>
      <c r="J2018" s="103"/>
      <c r="K2018" s="104"/>
      <c r="L2018" s="104"/>
      <c r="M2018" s="104"/>
      <c r="N2018" s="103">
        <v>8.2500000000000004E-2</v>
      </c>
    </row>
    <row r="2019" spans="4:14" ht="15.75" customHeight="1" x14ac:dyDescent="0.25">
      <c r="D2019" s="33"/>
      <c r="E2019" s="33"/>
      <c r="F2019" s="81">
        <v>39339</v>
      </c>
      <c r="G2019" s="103">
        <v>5.6137499999999993E-2</v>
      </c>
      <c r="H2019" s="103">
        <v>5.6462499999999999E-2</v>
      </c>
      <c r="I2019" s="103"/>
      <c r="J2019" s="103"/>
      <c r="K2019" s="104"/>
      <c r="L2019" s="104"/>
      <c r="M2019" s="104"/>
      <c r="N2019" s="103">
        <v>8.2500000000000004E-2</v>
      </c>
    </row>
    <row r="2020" spans="4:14" ht="15.75" customHeight="1" x14ac:dyDescent="0.25">
      <c r="D2020" s="33"/>
      <c r="E2020" s="33"/>
      <c r="F2020" s="81">
        <v>39342</v>
      </c>
      <c r="G2020" s="103">
        <v>5.5025000000000004E-2</v>
      </c>
      <c r="H2020" s="103">
        <v>5.5975000000000004E-2</v>
      </c>
      <c r="I2020" s="103"/>
      <c r="J2020" s="103"/>
      <c r="K2020" s="104"/>
      <c r="L2020" s="104"/>
      <c r="M2020" s="104"/>
      <c r="N2020" s="103">
        <v>8.2500000000000004E-2</v>
      </c>
    </row>
    <row r="2021" spans="4:14" ht="15.75" customHeight="1" x14ac:dyDescent="0.25">
      <c r="D2021" s="33"/>
      <c r="E2021" s="33"/>
      <c r="F2021" s="81">
        <v>39343</v>
      </c>
      <c r="G2021" s="103">
        <v>5.4962499999999997E-2</v>
      </c>
      <c r="H2021" s="103">
        <v>5.5875000000000001E-2</v>
      </c>
      <c r="I2021" s="103"/>
      <c r="J2021" s="103"/>
      <c r="K2021" s="104"/>
      <c r="L2021" s="104"/>
      <c r="M2021" s="104"/>
      <c r="N2021" s="103">
        <v>7.7499999999999999E-2</v>
      </c>
    </row>
    <row r="2022" spans="4:14" ht="15.75" customHeight="1" x14ac:dyDescent="0.25">
      <c r="D2022" s="33"/>
      <c r="E2022" s="33"/>
      <c r="F2022" s="81">
        <v>39344</v>
      </c>
      <c r="G2022" s="103">
        <v>5.1487499999999999E-2</v>
      </c>
      <c r="H2022" s="103">
        <v>5.2374999999999998E-2</v>
      </c>
      <c r="I2022" s="103"/>
      <c r="J2022" s="103"/>
      <c r="K2022" s="104"/>
      <c r="L2022" s="104"/>
      <c r="M2022" s="104"/>
      <c r="N2022" s="103">
        <v>7.7499999999999999E-2</v>
      </c>
    </row>
    <row r="2023" spans="4:14" ht="15.75" customHeight="1" x14ac:dyDescent="0.25">
      <c r="D2023" s="33"/>
      <c r="E2023" s="33"/>
      <c r="F2023" s="81">
        <v>39345</v>
      </c>
      <c r="G2023" s="103">
        <v>5.1362500000000005E-2</v>
      </c>
      <c r="H2023" s="103">
        <v>5.21E-2</v>
      </c>
      <c r="I2023" s="103"/>
      <c r="J2023" s="103"/>
      <c r="K2023" s="104"/>
      <c r="L2023" s="104"/>
      <c r="M2023" s="104"/>
      <c r="N2023" s="103">
        <v>7.7499999999999999E-2</v>
      </c>
    </row>
    <row r="2024" spans="4:14" ht="15.75" customHeight="1" x14ac:dyDescent="0.25">
      <c r="D2024" s="33"/>
      <c r="E2024" s="33"/>
      <c r="F2024" s="81">
        <v>39346</v>
      </c>
      <c r="G2024" s="103">
        <v>5.1312499999999997E-2</v>
      </c>
      <c r="H2024" s="103">
        <v>5.2024999999999995E-2</v>
      </c>
      <c r="I2024" s="103"/>
      <c r="J2024" s="103"/>
      <c r="K2024" s="104"/>
      <c r="L2024" s="104"/>
      <c r="M2024" s="104"/>
      <c r="N2024" s="103">
        <v>7.7499999999999999E-2</v>
      </c>
    </row>
    <row r="2025" spans="4:14" ht="15.75" customHeight="1" x14ac:dyDescent="0.25">
      <c r="D2025" s="33"/>
      <c r="E2025" s="33"/>
      <c r="F2025" s="81">
        <v>39349</v>
      </c>
      <c r="G2025" s="103">
        <v>5.12875E-2</v>
      </c>
      <c r="H2025" s="103">
        <v>5.2000000000000005E-2</v>
      </c>
      <c r="I2025" s="103"/>
      <c r="J2025" s="103"/>
      <c r="K2025" s="104"/>
      <c r="L2025" s="104"/>
      <c r="M2025" s="104"/>
      <c r="N2025" s="103">
        <v>7.7499999999999999E-2</v>
      </c>
    </row>
    <row r="2026" spans="4:14" ht="15.75" customHeight="1" x14ac:dyDescent="0.25">
      <c r="D2026" s="33"/>
      <c r="E2026" s="33"/>
      <c r="F2026" s="81">
        <v>39350</v>
      </c>
      <c r="G2026" s="103">
        <v>5.12875E-2</v>
      </c>
      <c r="H2026" s="103">
        <v>5.2000000000000005E-2</v>
      </c>
      <c r="I2026" s="103"/>
      <c r="J2026" s="103"/>
      <c r="K2026" s="104"/>
      <c r="L2026" s="104"/>
      <c r="M2026" s="104"/>
      <c r="N2026" s="103">
        <v>7.7499999999999999E-2</v>
      </c>
    </row>
    <row r="2027" spans="4:14" ht="15.75" customHeight="1" x14ac:dyDescent="0.25">
      <c r="D2027" s="33"/>
      <c r="E2027" s="33"/>
      <c r="F2027" s="81">
        <v>39351</v>
      </c>
      <c r="G2027" s="103">
        <v>5.12875E-2</v>
      </c>
      <c r="H2027" s="103">
        <v>5.1981300000000001E-2</v>
      </c>
      <c r="I2027" s="103"/>
      <c r="J2027" s="103"/>
      <c r="K2027" s="104"/>
      <c r="L2027" s="104"/>
      <c r="M2027" s="104"/>
      <c r="N2027" s="103">
        <v>7.7499999999999999E-2</v>
      </c>
    </row>
    <row r="2028" spans="4:14" ht="15.75" customHeight="1" x14ac:dyDescent="0.25">
      <c r="D2028" s="33"/>
      <c r="E2028" s="33"/>
      <c r="F2028" s="81">
        <v>39352</v>
      </c>
      <c r="G2028" s="103">
        <v>5.1275000000000001E-2</v>
      </c>
      <c r="H2028" s="103">
        <v>5.23063E-2</v>
      </c>
      <c r="I2028" s="103"/>
      <c r="J2028" s="103"/>
      <c r="K2028" s="104"/>
      <c r="L2028" s="104"/>
      <c r="M2028" s="104"/>
      <c r="N2028" s="103">
        <v>7.7499999999999999E-2</v>
      </c>
    </row>
    <row r="2029" spans="4:14" ht="15.75" customHeight="1" x14ac:dyDescent="0.25">
      <c r="D2029" s="33"/>
      <c r="E2029" s="33"/>
      <c r="F2029" s="81">
        <v>39353</v>
      </c>
      <c r="G2029" s="103">
        <v>5.1237500000000005E-2</v>
      </c>
      <c r="H2029" s="103">
        <v>5.2287500000000001E-2</v>
      </c>
      <c r="I2029" s="103"/>
      <c r="J2029" s="103"/>
      <c r="K2029" s="104"/>
      <c r="L2029" s="104"/>
      <c r="M2029" s="104"/>
      <c r="N2029" s="103">
        <v>7.7499999999999999E-2</v>
      </c>
    </row>
    <row r="2030" spans="4:14" ht="15.75" customHeight="1" x14ac:dyDescent="0.25">
      <c r="D2030" s="33"/>
      <c r="E2030" s="33"/>
      <c r="F2030" s="81">
        <v>39356</v>
      </c>
      <c r="G2030" s="103">
        <v>5.1206300000000003E-2</v>
      </c>
      <c r="H2030" s="103">
        <v>5.2300000000000006E-2</v>
      </c>
      <c r="I2030" s="103"/>
      <c r="J2030" s="103"/>
      <c r="K2030" s="104"/>
      <c r="L2030" s="104"/>
      <c r="M2030" s="104"/>
      <c r="N2030" s="103">
        <v>7.7499999999999999E-2</v>
      </c>
    </row>
    <row r="2031" spans="4:14" ht="15.75" customHeight="1" x14ac:dyDescent="0.25">
      <c r="D2031" s="33"/>
      <c r="E2031" s="33"/>
      <c r="F2031" s="81">
        <v>39357</v>
      </c>
      <c r="G2031" s="103">
        <v>5.1262499999999996E-2</v>
      </c>
      <c r="H2031" s="103">
        <v>5.2400000000000002E-2</v>
      </c>
      <c r="I2031" s="103"/>
      <c r="J2031" s="103"/>
      <c r="K2031" s="104"/>
      <c r="L2031" s="104"/>
      <c r="M2031" s="104"/>
      <c r="N2031" s="103">
        <v>7.7499999999999999E-2</v>
      </c>
    </row>
    <row r="2032" spans="4:14" ht="15.75" customHeight="1" x14ac:dyDescent="0.25">
      <c r="D2032" s="33"/>
      <c r="E2032" s="33"/>
      <c r="F2032" s="81">
        <v>39358</v>
      </c>
      <c r="G2032" s="103">
        <v>5.1249999999999997E-2</v>
      </c>
      <c r="H2032" s="103">
        <v>5.2437500000000005E-2</v>
      </c>
      <c r="I2032" s="103"/>
      <c r="J2032" s="103"/>
      <c r="K2032" s="104"/>
      <c r="L2032" s="104"/>
      <c r="M2032" s="104"/>
      <c r="N2032" s="103">
        <v>7.7499999999999999E-2</v>
      </c>
    </row>
    <row r="2033" spans="4:14" ht="15.75" customHeight="1" x14ac:dyDescent="0.25">
      <c r="D2033" s="33"/>
      <c r="E2033" s="33"/>
      <c r="F2033" s="81">
        <v>39359</v>
      </c>
      <c r="G2033" s="103">
        <v>5.1249999999999997E-2</v>
      </c>
      <c r="H2033" s="103">
        <v>5.2437500000000005E-2</v>
      </c>
      <c r="I2033" s="103"/>
      <c r="J2033" s="103"/>
      <c r="K2033" s="104"/>
      <c r="L2033" s="104"/>
      <c r="M2033" s="104"/>
      <c r="N2033" s="103">
        <v>7.7499999999999999E-2</v>
      </c>
    </row>
    <row r="2034" spans="4:14" ht="15.75" customHeight="1" x14ac:dyDescent="0.25">
      <c r="D2034" s="33"/>
      <c r="E2034" s="33"/>
      <c r="F2034" s="81">
        <v>39360</v>
      </c>
      <c r="G2034" s="103">
        <v>5.1218800000000002E-2</v>
      </c>
      <c r="H2034" s="103">
        <v>5.24313E-2</v>
      </c>
      <c r="I2034" s="103"/>
      <c r="J2034" s="103"/>
      <c r="K2034" s="104"/>
      <c r="L2034" s="104"/>
      <c r="M2034" s="104"/>
      <c r="N2034" s="103">
        <v>7.7499999999999999E-2</v>
      </c>
    </row>
    <row r="2035" spans="4:14" ht="15.75" customHeight="1" x14ac:dyDescent="0.25">
      <c r="D2035" s="33"/>
      <c r="E2035" s="33"/>
      <c r="F2035" s="81">
        <v>39363</v>
      </c>
      <c r="G2035" s="103">
        <v>5.1200000000000002E-2</v>
      </c>
      <c r="H2035" s="103">
        <v>5.2531299999999996E-2</v>
      </c>
      <c r="I2035" s="103"/>
      <c r="J2035" s="103"/>
      <c r="K2035" s="104"/>
      <c r="L2035" s="104"/>
      <c r="M2035" s="104"/>
      <c r="N2035" s="103" t="s">
        <v>26</v>
      </c>
    </row>
    <row r="2036" spans="4:14" ht="15.75" customHeight="1" x14ac:dyDescent="0.25">
      <c r="D2036" s="33"/>
      <c r="E2036" s="33"/>
      <c r="F2036" s="81">
        <v>39364</v>
      </c>
      <c r="G2036" s="103">
        <v>5.11625E-2</v>
      </c>
      <c r="H2036" s="103">
        <v>5.2487499999999999E-2</v>
      </c>
      <c r="I2036" s="103"/>
      <c r="J2036" s="103"/>
      <c r="K2036" s="104"/>
      <c r="L2036" s="104"/>
      <c r="M2036" s="104"/>
      <c r="N2036" s="103">
        <v>7.7499999999999999E-2</v>
      </c>
    </row>
    <row r="2037" spans="4:14" ht="15.75" customHeight="1" x14ac:dyDescent="0.25">
      <c r="D2037" s="33"/>
      <c r="E2037" s="33"/>
      <c r="F2037" s="81">
        <v>39365</v>
      </c>
      <c r="G2037" s="103">
        <v>5.1100000000000007E-2</v>
      </c>
      <c r="H2037" s="103">
        <v>5.2474999999999994E-2</v>
      </c>
      <c r="I2037" s="103"/>
      <c r="J2037" s="103"/>
      <c r="K2037" s="104"/>
      <c r="L2037" s="104"/>
      <c r="M2037" s="104"/>
      <c r="N2037" s="103">
        <v>7.7499999999999999E-2</v>
      </c>
    </row>
    <row r="2038" spans="4:14" ht="15.75" customHeight="1" x14ac:dyDescent="0.25">
      <c r="D2038" s="33"/>
      <c r="E2038" s="33"/>
      <c r="F2038" s="81">
        <v>39366</v>
      </c>
      <c r="G2038" s="103">
        <v>5.0912499999999999E-2</v>
      </c>
      <c r="H2038" s="103">
        <v>5.2424999999999999E-2</v>
      </c>
      <c r="I2038" s="103"/>
      <c r="J2038" s="103"/>
      <c r="K2038" s="104"/>
      <c r="L2038" s="104"/>
      <c r="M2038" s="104"/>
      <c r="N2038" s="103">
        <v>7.7499999999999999E-2</v>
      </c>
    </row>
    <row r="2039" spans="4:14" ht="15.75" customHeight="1" x14ac:dyDescent="0.25">
      <c r="D2039" s="33"/>
      <c r="E2039" s="33"/>
      <c r="F2039" s="81">
        <v>39367</v>
      </c>
      <c r="G2039" s="103">
        <v>5.0599999999999999E-2</v>
      </c>
      <c r="H2039" s="103">
        <v>5.2237499999999999E-2</v>
      </c>
      <c r="I2039" s="103"/>
      <c r="J2039" s="103"/>
      <c r="K2039" s="104"/>
      <c r="L2039" s="104"/>
      <c r="M2039" s="104"/>
      <c r="N2039" s="103">
        <v>7.7499999999999999E-2</v>
      </c>
    </row>
    <row r="2040" spans="4:14" ht="15.75" customHeight="1" x14ac:dyDescent="0.25">
      <c r="D2040" s="33"/>
      <c r="E2040" s="33"/>
      <c r="F2040" s="81">
        <v>39370</v>
      </c>
      <c r="G2040" s="103">
        <v>5.0450000000000002E-2</v>
      </c>
      <c r="H2040" s="103">
        <v>5.2143800000000004E-2</v>
      </c>
      <c r="I2040" s="103"/>
      <c r="J2040" s="103"/>
      <c r="K2040" s="104"/>
      <c r="L2040" s="104"/>
      <c r="M2040" s="104"/>
      <c r="N2040" s="103">
        <v>7.7499999999999999E-2</v>
      </c>
    </row>
    <row r="2041" spans="4:14" ht="15.75" customHeight="1" x14ac:dyDescent="0.25">
      <c r="D2041" s="33"/>
      <c r="E2041" s="33"/>
      <c r="F2041" s="81">
        <v>39371</v>
      </c>
      <c r="G2041" s="103">
        <v>5.0349999999999999E-2</v>
      </c>
      <c r="H2041" s="103">
        <v>5.2087500000000002E-2</v>
      </c>
      <c r="I2041" s="103"/>
      <c r="J2041" s="103"/>
      <c r="K2041" s="104"/>
      <c r="L2041" s="104"/>
      <c r="M2041" s="104"/>
      <c r="N2041" s="103">
        <v>7.7499999999999999E-2</v>
      </c>
    </row>
    <row r="2042" spans="4:14" ht="15.75" customHeight="1" x14ac:dyDescent="0.25">
      <c r="D2042" s="33"/>
      <c r="E2042" s="33"/>
      <c r="F2042" s="81">
        <v>39372</v>
      </c>
      <c r="G2042" s="103">
        <v>5.02125E-2</v>
      </c>
      <c r="H2042" s="103">
        <v>5.1987500000000006E-2</v>
      </c>
      <c r="I2042" s="103"/>
      <c r="J2042" s="103"/>
      <c r="K2042" s="104"/>
      <c r="L2042" s="104"/>
      <c r="M2042" s="104"/>
      <c r="N2042" s="103">
        <v>7.7499999999999999E-2</v>
      </c>
    </row>
    <row r="2043" spans="4:14" ht="15.75" customHeight="1" x14ac:dyDescent="0.25">
      <c r="D2043" s="33"/>
      <c r="E2043" s="33"/>
      <c r="F2043" s="81">
        <v>39373</v>
      </c>
      <c r="G2043" s="103">
        <v>4.9974999999999999E-2</v>
      </c>
      <c r="H2043" s="103">
        <v>5.1799999999999999E-2</v>
      </c>
      <c r="I2043" s="103"/>
      <c r="J2043" s="103"/>
      <c r="K2043" s="104"/>
      <c r="L2043" s="104"/>
      <c r="M2043" s="104"/>
      <c r="N2043" s="103">
        <v>7.7499999999999999E-2</v>
      </c>
    </row>
    <row r="2044" spans="4:14" ht="15.75" customHeight="1" x14ac:dyDescent="0.25">
      <c r="D2044" s="33"/>
      <c r="E2044" s="33"/>
      <c r="F2044" s="81">
        <v>39374</v>
      </c>
      <c r="G2044" s="103">
        <v>4.9500000000000002E-2</v>
      </c>
      <c r="H2044" s="103">
        <v>5.1512500000000003E-2</v>
      </c>
      <c r="I2044" s="103"/>
      <c r="J2044" s="103"/>
      <c r="K2044" s="104"/>
      <c r="L2044" s="104"/>
      <c r="M2044" s="104"/>
      <c r="N2044" s="103">
        <v>7.7499999999999999E-2</v>
      </c>
    </row>
    <row r="2045" spans="4:14" ht="15.75" customHeight="1" x14ac:dyDescent="0.25">
      <c r="D2045" s="33"/>
      <c r="E2045" s="33"/>
      <c r="F2045" s="81">
        <v>39377</v>
      </c>
      <c r="G2045" s="103">
        <v>4.8925000000000003E-2</v>
      </c>
      <c r="H2045" s="103">
        <v>5.0925000000000005E-2</v>
      </c>
      <c r="I2045" s="103"/>
      <c r="J2045" s="103"/>
      <c r="K2045" s="104"/>
      <c r="L2045" s="104"/>
      <c r="M2045" s="104"/>
      <c r="N2045" s="103">
        <v>7.7499999999999999E-2</v>
      </c>
    </row>
    <row r="2046" spans="4:14" ht="15.75" customHeight="1" x14ac:dyDescent="0.25">
      <c r="D2046" s="33"/>
      <c r="E2046" s="33"/>
      <c r="F2046" s="81">
        <v>39378</v>
      </c>
      <c r="G2046" s="103">
        <v>4.8724999999999997E-2</v>
      </c>
      <c r="H2046" s="103">
        <v>5.0837500000000001E-2</v>
      </c>
      <c r="I2046" s="103"/>
      <c r="J2046" s="103"/>
      <c r="K2046" s="104"/>
      <c r="L2046" s="104"/>
      <c r="M2046" s="104"/>
      <c r="N2046" s="103">
        <v>7.7499999999999999E-2</v>
      </c>
    </row>
    <row r="2047" spans="4:14" ht="15.75" customHeight="1" x14ac:dyDescent="0.25">
      <c r="D2047" s="33"/>
      <c r="E2047" s="33"/>
      <c r="F2047" s="81">
        <v>39379</v>
      </c>
      <c r="G2047" s="103">
        <v>4.8562500000000001E-2</v>
      </c>
      <c r="H2047" s="103">
        <v>5.0650000000000001E-2</v>
      </c>
      <c r="I2047" s="103"/>
      <c r="J2047" s="103"/>
      <c r="K2047" s="104"/>
      <c r="L2047" s="104"/>
      <c r="M2047" s="104"/>
      <c r="N2047" s="103">
        <v>7.7499999999999999E-2</v>
      </c>
    </row>
    <row r="2048" spans="4:14" ht="15.75" customHeight="1" x14ac:dyDescent="0.25">
      <c r="D2048" s="33"/>
      <c r="E2048" s="33"/>
      <c r="F2048" s="81">
        <v>39380</v>
      </c>
      <c r="G2048" s="103">
        <v>4.8187499999999994E-2</v>
      </c>
      <c r="H2048" s="103">
        <v>5.0106299999999999E-2</v>
      </c>
      <c r="I2048" s="103"/>
      <c r="J2048" s="103"/>
      <c r="K2048" s="104"/>
      <c r="L2048" s="104"/>
      <c r="M2048" s="104"/>
      <c r="N2048" s="103">
        <v>7.7499999999999999E-2</v>
      </c>
    </row>
    <row r="2049" spans="4:14" ht="15.75" customHeight="1" x14ac:dyDescent="0.25">
      <c r="D2049" s="33"/>
      <c r="E2049" s="33"/>
      <c r="F2049" s="81">
        <v>39381</v>
      </c>
      <c r="G2049" s="103">
        <v>4.7925000000000002E-2</v>
      </c>
      <c r="H2049" s="103">
        <v>4.98375E-2</v>
      </c>
      <c r="I2049" s="103"/>
      <c r="J2049" s="103"/>
      <c r="K2049" s="104"/>
      <c r="L2049" s="104"/>
      <c r="M2049" s="104"/>
      <c r="N2049" s="103">
        <v>7.7499999999999999E-2</v>
      </c>
    </row>
    <row r="2050" spans="4:14" ht="15.75" customHeight="1" x14ac:dyDescent="0.25">
      <c r="D2050" s="33"/>
      <c r="E2050" s="33"/>
      <c r="F2050" s="81">
        <v>39384</v>
      </c>
      <c r="G2050" s="103">
        <v>4.7525000000000005E-2</v>
      </c>
      <c r="H2050" s="103">
        <v>4.9599999999999998E-2</v>
      </c>
      <c r="I2050" s="103"/>
      <c r="J2050" s="103"/>
      <c r="K2050" s="104"/>
      <c r="L2050" s="104"/>
      <c r="M2050" s="104"/>
      <c r="N2050" s="103">
        <v>7.7499999999999999E-2</v>
      </c>
    </row>
    <row r="2051" spans="4:14" ht="15.75" customHeight="1" x14ac:dyDescent="0.25">
      <c r="D2051" s="33"/>
      <c r="E2051" s="33"/>
      <c r="F2051" s="81">
        <v>39385</v>
      </c>
      <c r="G2051" s="103">
        <v>4.7162499999999996E-2</v>
      </c>
      <c r="H2051" s="103">
        <v>4.9112499999999996E-2</v>
      </c>
      <c r="I2051" s="103"/>
      <c r="J2051" s="103"/>
      <c r="K2051" s="104"/>
      <c r="L2051" s="104"/>
      <c r="M2051" s="104"/>
      <c r="N2051" s="103">
        <v>7.7499999999999999E-2</v>
      </c>
    </row>
    <row r="2052" spans="4:14" ht="15.75" customHeight="1" x14ac:dyDescent="0.25">
      <c r="D2052" s="33"/>
      <c r="E2052" s="33"/>
      <c r="F2052" s="81">
        <v>39386</v>
      </c>
      <c r="G2052" s="103">
        <v>4.70625E-2</v>
      </c>
      <c r="H2052" s="103">
        <v>4.8937499999999995E-2</v>
      </c>
      <c r="I2052" s="103"/>
      <c r="J2052" s="103"/>
      <c r="K2052" s="104"/>
      <c r="L2052" s="104"/>
      <c r="M2052" s="104"/>
      <c r="N2052" s="103">
        <v>7.4999999999999997E-2</v>
      </c>
    </row>
    <row r="2053" spans="4:14" ht="15.75" customHeight="1" x14ac:dyDescent="0.25">
      <c r="D2053" s="33"/>
      <c r="E2053" s="33"/>
      <c r="F2053" s="81">
        <v>39387</v>
      </c>
      <c r="G2053" s="103">
        <v>4.6875E-2</v>
      </c>
      <c r="H2053" s="103">
        <v>4.8775000000000006E-2</v>
      </c>
      <c r="I2053" s="103"/>
      <c r="J2053" s="103"/>
      <c r="K2053" s="104"/>
      <c r="L2053" s="104"/>
      <c r="M2053" s="104"/>
      <c r="N2053" s="103">
        <v>7.4999999999999997E-2</v>
      </c>
    </row>
    <row r="2054" spans="4:14" ht="15.75" customHeight="1" x14ac:dyDescent="0.25">
      <c r="D2054" s="33"/>
      <c r="E2054" s="33"/>
      <c r="F2054" s="81">
        <v>39388</v>
      </c>
      <c r="G2054" s="103">
        <v>4.6775000000000004E-2</v>
      </c>
      <c r="H2054" s="103">
        <v>4.8649999999999999E-2</v>
      </c>
      <c r="I2054" s="103"/>
      <c r="J2054" s="103"/>
      <c r="K2054" s="104"/>
      <c r="L2054" s="104"/>
      <c r="M2054" s="104"/>
      <c r="N2054" s="103">
        <v>7.4999999999999997E-2</v>
      </c>
    </row>
    <row r="2055" spans="4:14" ht="15.75" customHeight="1" x14ac:dyDescent="0.25">
      <c r="D2055" s="33"/>
      <c r="E2055" s="33"/>
      <c r="F2055" s="81">
        <v>39391</v>
      </c>
      <c r="G2055" s="103">
        <v>4.6675000000000001E-2</v>
      </c>
      <c r="H2055" s="103">
        <v>4.8750000000000002E-2</v>
      </c>
      <c r="I2055" s="103"/>
      <c r="J2055" s="103"/>
      <c r="K2055" s="104"/>
      <c r="L2055" s="104"/>
      <c r="M2055" s="104"/>
      <c r="N2055" s="103">
        <v>7.4999999999999997E-2</v>
      </c>
    </row>
    <row r="2056" spans="4:14" ht="15.75" customHeight="1" x14ac:dyDescent="0.25">
      <c r="D2056" s="33"/>
      <c r="E2056" s="33"/>
      <c r="F2056" s="81">
        <v>39392</v>
      </c>
      <c r="G2056" s="103">
        <v>4.6668799999999996E-2</v>
      </c>
      <c r="H2056" s="103">
        <v>4.8974999999999998E-2</v>
      </c>
      <c r="I2056" s="103"/>
      <c r="J2056" s="103"/>
      <c r="K2056" s="104"/>
      <c r="L2056" s="104"/>
      <c r="M2056" s="104"/>
      <c r="N2056" s="103">
        <v>7.4999999999999997E-2</v>
      </c>
    </row>
    <row r="2057" spans="4:14" ht="15.75" customHeight="1" x14ac:dyDescent="0.25">
      <c r="D2057" s="33"/>
      <c r="E2057" s="33"/>
      <c r="F2057" s="81">
        <v>39393</v>
      </c>
      <c r="G2057" s="103">
        <v>4.6649999999999997E-2</v>
      </c>
      <c r="H2057" s="103">
        <v>4.8962499999999999E-2</v>
      </c>
      <c r="I2057" s="103"/>
      <c r="J2057" s="103"/>
      <c r="K2057" s="104"/>
      <c r="L2057" s="104"/>
      <c r="M2057" s="104"/>
      <c r="N2057" s="103">
        <v>7.4999999999999997E-2</v>
      </c>
    </row>
    <row r="2058" spans="4:14" ht="15.75" customHeight="1" x14ac:dyDescent="0.25">
      <c r="D2058" s="33"/>
      <c r="E2058" s="33"/>
      <c r="F2058" s="81">
        <v>39394</v>
      </c>
      <c r="G2058" s="103">
        <v>4.6600000000000003E-2</v>
      </c>
      <c r="H2058" s="103">
        <v>4.8868799999999997E-2</v>
      </c>
      <c r="I2058" s="103"/>
      <c r="J2058" s="103"/>
      <c r="K2058" s="104"/>
      <c r="L2058" s="104"/>
      <c r="M2058" s="104"/>
      <c r="N2058" s="103">
        <v>7.4999999999999997E-2</v>
      </c>
    </row>
    <row r="2059" spans="4:14" ht="15.75" customHeight="1" x14ac:dyDescent="0.25">
      <c r="D2059" s="33"/>
      <c r="E2059" s="33"/>
      <c r="F2059" s="81">
        <v>39395</v>
      </c>
      <c r="G2059" s="103">
        <v>4.6593799999999998E-2</v>
      </c>
      <c r="H2059" s="103">
        <v>4.8793800000000005E-2</v>
      </c>
      <c r="I2059" s="103"/>
      <c r="J2059" s="103"/>
      <c r="K2059" s="104"/>
      <c r="L2059" s="104"/>
      <c r="M2059" s="104"/>
      <c r="N2059" s="103">
        <v>7.4999999999999997E-2</v>
      </c>
    </row>
    <row r="2060" spans="4:14" ht="15.75" customHeight="1" x14ac:dyDescent="0.25">
      <c r="D2060" s="33"/>
      <c r="E2060" s="33"/>
      <c r="F2060" s="81">
        <v>39398</v>
      </c>
      <c r="G2060" s="103">
        <v>4.6531299999999998E-2</v>
      </c>
      <c r="H2060" s="103">
        <v>4.87E-2</v>
      </c>
      <c r="I2060" s="103"/>
      <c r="J2060" s="103"/>
      <c r="K2060" s="104"/>
      <c r="L2060" s="104"/>
      <c r="M2060" s="104"/>
      <c r="N2060" s="103" t="s">
        <v>26</v>
      </c>
    </row>
    <row r="2061" spans="4:14" ht="15.75" customHeight="1" x14ac:dyDescent="0.25">
      <c r="D2061" s="33"/>
      <c r="E2061" s="33"/>
      <c r="F2061" s="81">
        <v>39399</v>
      </c>
      <c r="G2061" s="103">
        <v>4.6518799999999999E-2</v>
      </c>
      <c r="H2061" s="103">
        <v>4.8687500000000002E-2</v>
      </c>
      <c r="I2061" s="103"/>
      <c r="J2061" s="103"/>
      <c r="K2061" s="104"/>
      <c r="L2061" s="104"/>
      <c r="M2061" s="104"/>
      <c r="N2061" s="103">
        <v>7.4999999999999997E-2</v>
      </c>
    </row>
    <row r="2062" spans="4:14" ht="15.75" customHeight="1" x14ac:dyDescent="0.25">
      <c r="D2062" s="33"/>
      <c r="E2062" s="33"/>
      <c r="F2062" s="81">
        <v>39400</v>
      </c>
      <c r="G2062" s="103">
        <v>4.6581299999999999E-2</v>
      </c>
      <c r="H2062" s="103">
        <v>4.8775000000000006E-2</v>
      </c>
      <c r="I2062" s="103"/>
      <c r="J2062" s="103"/>
      <c r="K2062" s="104"/>
      <c r="L2062" s="104"/>
      <c r="M2062" s="104"/>
      <c r="N2062" s="103">
        <v>7.4999999999999997E-2</v>
      </c>
    </row>
    <row r="2063" spans="4:14" ht="15.75" customHeight="1" x14ac:dyDescent="0.25">
      <c r="D2063" s="33"/>
      <c r="E2063" s="33"/>
      <c r="F2063" s="81">
        <v>39401</v>
      </c>
      <c r="G2063" s="103">
        <v>4.6862500000000001E-2</v>
      </c>
      <c r="H2063" s="103">
        <v>4.9050000000000003E-2</v>
      </c>
      <c r="I2063" s="103"/>
      <c r="J2063" s="103"/>
      <c r="K2063" s="104"/>
      <c r="L2063" s="104"/>
      <c r="M2063" s="104"/>
      <c r="N2063" s="103">
        <v>7.4999999999999997E-2</v>
      </c>
    </row>
    <row r="2064" spans="4:14" ht="15.75" customHeight="1" x14ac:dyDescent="0.25">
      <c r="D2064" s="33"/>
      <c r="E2064" s="33"/>
      <c r="F2064" s="81">
        <v>39402</v>
      </c>
      <c r="G2064" s="103">
        <v>4.7400000000000005E-2</v>
      </c>
      <c r="H2064" s="103">
        <v>4.9487500000000004E-2</v>
      </c>
      <c r="I2064" s="103"/>
      <c r="J2064" s="103"/>
      <c r="K2064" s="104"/>
      <c r="L2064" s="104"/>
      <c r="M2064" s="104"/>
      <c r="N2064" s="103">
        <v>7.4999999999999997E-2</v>
      </c>
    </row>
    <row r="2065" spans="4:14" ht="15.75" customHeight="1" x14ac:dyDescent="0.25">
      <c r="D2065" s="33"/>
      <c r="E2065" s="33"/>
      <c r="F2065" s="81">
        <v>39405</v>
      </c>
      <c r="G2065" s="103">
        <v>4.7675000000000002E-2</v>
      </c>
      <c r="H2065" s="103">
        <v>4.9818800000000003E-2</v>
      </c>
      <c r="I2065" s="103"/>
      <c r="J2065" s="103"/>
      <c r="K2065" s="104"/>
      <c r="L2065" s="104"/>
      <c r="M2065" s="104"/>
      <c r="N2065" s="103">
        <v>7.4999999999999997E-2</v>
      </c>
    </row>
    <row r="2066" spans="4:14" ht="15.75" customHeight="1" x14ac:dyDescent="0.25">
      <c r="D2066" s="33"/>
      <c r="E2066" s="33"/>
      <c r="F2066" s="81">
        <v>39406</v>
      </c>
      <c r="G2066" s="103">
        <v>4.7800000000000002E-2</v>
      </c>
      <c r="H2066" s="103">
        <v>0.05</v>
      </c>
      <c r="I2066" s="103"/>
      <c r="J2066" s="103"/>
      <c r="K2066" s="104"/>
      <c r="L2066" s="104"/>
      <c r="M2066" s="104"/>
      <c r="N2066" s="103">
        <v>7.4999999999999997E-2</v>
      </c>
    </row>
    <row r="2067" spans="4:14" ht="15.75" customHeight="1" x14ac:dyDescent="0.25">
      <c r="D2067" s="33"/>
      <c r="E2067" s="33"/>
      <c r="F2067" s="81">
        <v>39407</v>
      </c>
      <c r="G2067" s="103">
        <v>4.78313E-2</v>
      </c>
      <c r="H2067" s="103">
        <v>5.015E-2</v>
      </c>
      <c r="I2067" s="103"/>
      <c r="J2067" s="103"/>
      <c r="K2067" s="104"/>
      <c r="L2067" s="104"/>
      <c r="M2067" s="104"/>
      <c r="N2067" s="103">
        <v>7.4999999999999997E-2</v>
      </c>
    </row>
    <row r="2068" spans="4:14" ht="15.75" customHeight="1" x14ac:dyDescent="0.25">
      <c r="D2068" s="33"/>
      <c r="E2068" s="33"/>
      <c r="F2068" s="81">
        <v>39408</v>
      </c>
      <c r="G2068" s="103">
        <v>4.78875E-2</v>
      </c>
      <c r="H2068" s="103">
        <v>5.0300000000000004E-2</v>
      </c>
      <c r="I2068" s="103"/>
      <c r="J2068" s="103"/>
      <c r="K2068" s="104"/>
      <c r="L2068" s="104"/>
      <c r="M2068" s="104"/>
      <c r="N2068" s="103" t="s">
        <v>26</v>
      </c>
    </row>
    <row r="2069" spans="4:14" ht="15.75" customHeight="1" x14ac:dyDescent="0.25">
      <c r="D2069" s="33"/>
      <c r="E2069" s="33"/>
      <c r="F2069" s="81">
        <v>39409</v>
      </c>
      <c r="G2069" s="103">
        <v>4.7931299999999996E-2</v>
      </c>
      <c r="H2069" s="103">
        <v>5.04E-2</v>
      </c>
      <c r="I2069" s="103"/>
      <c r="J2069" s="103"/>
      <c r="K2069" s="104"/>
      <c r="L2069" s="104"/>
      <c r="M2069" s="104"/>
      <c r="N2069" s="103">
        <v>7.4999999999999997E-2</v>
      </c>
    </row>
    <row r="2070" spans="4:14" ht="15.75" customHeight="1" x14ac:dyDescent="0.25">
      <c r="D2070" s="33"/>
      <c r="E2070" s="33"/>
      <c r="F2070" s="81">
        <v>39412</v>
      </c>
      <c r="G2070" s="103">
        <v>4.8000000000000001E-2</v>
      </c>
      <c r="H2070" s="103">
        <v>5.0531300000000001E-2</v>
      </c>
      <c r="I2070" s="103"/>
      <c r="J2070" s="103"/>
      <c r="K2070" s="104"/>
      <c r="L2070" s="104"/>
      <c r="M2070" s="104"/>
      <c r="N2070" s="103">
        <v>7.4999999999999997E-2</v>
      </c>
    </row>
    <row r="2071" spans="4:14" ht="15.75" customHeight="1" x14ac:dyDescent="0.25">
      <c r="D2071" s="33"/>
      <c r="E2071" s="33"/>
      <c r="F2071" s="81">
        <v>39413</v>
      </c>
      <c r="G2071" s="103">
        <v>4.8087499999999998E-2</v>
      </c>
      <c r="H2071" s="103">
        <v>5.0618800000000005E-2</v>
      </c>
      <c r="I2071" s="103"/>
      <c r="J2071" s="103"/>
      <c r="K2071" s="104"/>
      <c r="L2071" s="104"/>
      <c r="M2071" s="104"/>
      <c r="N2071" s="103">
        <v>7.4999999999999997E-2</v>
      </c>
    </row>
    <row r="2072" spans="4:14" ht="15.75" customHeight="1" x14ac:dyDescent="0.25">
      <c r="D2072" s="33"/>
      <c r="E2072" s="33"/>
      <c r="F2072" s="81">
        <v>39414</v>
      </c>
      <c r="G2072" s="103">
        <v>4.8218799999999999E-2</v>
      </c>
      <c r="H2072" s="103">
        <v>5.0812499999999997E-2</v>
      </c>
      <c r="I2072" s="103"/>
      <c r="J2072" s="103"/>
      <c r="K2072" s="104"/>
      <c r="L2072" s="104"/>
      <c r="M2072" s="104"/>
      <c r="N2072" s="103">
        <v>7.4999999999999997E-2</v>
      </c>
    </row>
    <row r="2073" spans="4:14" ht="15.75" customHeight="1" x14ac:dyDescent="0.25">
      <c r="D2073" s="33"/>
      <c r="E2073" s="33"/>
      <c r="F2073" s="81">
        <v>39415</v>
      </c>
      <c r="G2073" s="103">
        <v>5.2249999999999998E-2</v>
      </c>
      <c r="H2073" s="103">
        <v>5.1237500000000005E-2</v>
      </c>
      <c r="I2073" s="103"/>
      <c r="J2073" s="103"/>
      <c r="K2073" s="104"/>
      <c r="L2073" s="104"/>
      <c r="M2073" s="104"/>
      <c r="N2073" s="103">
        <v>7.4999999999999997E-2</v>
      </c>
    </row>
    <row r="2074" spans="4:14" ht="15.75" customHeight="1" x14ac:dyDescent="0.25">
      <c r="D2074" s="33"/>
      <c r="E2074" s="33"/>
      <c r="F2074" s="81">
        <v>39416</v>
      </c>
      <c r="G2074" s="103">
        <v>5.2362499999999999E-2</v>
      </c>
      <c r="H2074" s="103">
        <v>5.1312499999999997E-2</v>
      </c>
      <c r="I2074" s="103"/>
      <c r="J2074" s="103"/>
      <c r="K2074" s="104"/>
      <c r="L2074" s="104"/>
      <c r="M2074" s="104"/>
      <c r="N2074" s="103">
        <v>7.4999999999999997E-2</v>
      </c>
    </row>
    <row r="2075" spans="4:14" ht="15.75" customHeight="1" x14ac:dyDescent="0.25">
      <c r="D2075" s="33"/>
      <c r="E2075" s="33"/>
      <c r="F2075" s="81">
        <v>39419</v>
      </c>
      <c r="G2075" s="103">
        <v>5.2456300000000004E-2</v>
      </c>
      <c r="H2075" s="103">
        <v>5.1406299999999995E-2</v>
      </c>
      <c r="I2075" s="103"/>
      <c r="J2075" s="103"/>
      <c r="K2075" s="104"/>
      <c r="L2075" s="104"/>
      <c r="M2075" s="104"/>
      <c r="N2075" s="103">
        <v>7.4999999999999997E-2</v>
      </c>
    </row>
    <row r="2076" spans="4:14" ht="15.75" customHeight="1" x14ac:dyDescent="0.25">
      <c r="D2076" s="33"/>
      <c r="E2076" s="33"/>
      <c r="F2076" s="81">
        <v>39420</v>
      </c>
      <c r="G2076" s="103">
        <v>5.2518799999999997E-2</v>
      </c>
      <c r="H2076" s="103">
        <v>5.1500000000000004E-2</v>
      </c>
      <c r="I2076" s="103"/>
      <c r="J2076" s="103"/>
      <c r="K2076" s="104"/>
      <c r="L2076" s="104"/>
      <c r="M2076" s="104"/>
      <c r="N2076" s="103">
        <v>7.4999999999999997E-2</v>
      </c>
    </row>
    <row r="2077" spans="4:14" ht="15.75" customHeight="1" x14ac:dyDescent="0.25">
      <c r="D2077" s="33"/>
      <c r="E2077" s="33"/>
      <c r="F2077" s="81">
        <v>39421</v>
      </c>
      <c r="G2077" s="103">
        <v>5.2499999999999998E-2</v>
      </c>
      <c r="H2077" s="103">
        <v>5.1506299999999998E-2</v>
      </c>
      <c r="I2077" s="103"/>
      <c r="J2077" s="103"/>
      <c r="K2077" s="104"/>
      <c r="L2077" s="104"/>
      <c r="M2077" s="104"/>
      <c r="N2077" s="103">
        <v>7.4999999999999997E-2</v>
      </c>
    </row>
    <row r="2078" spans="4:14" ht="15.75" customHeight="1" x14ac:dyDescent="0.25">
      <c r="D2078" s="33"/>
      <c r="E2078" s="33"/>
      <c r="F2078" s="81">
        <v>39422</v>
      </c>
      <c r="G2078" s="103">
        <v>5.2424999999999999E-2</v>
      </c>
      <c r="H2078" s="103">
        <v>5.1462500000000001E-2</v>
      </c>
      <c r="I2078" s="103"/>
      <c r="J2078" s="103"/>
      <c r="K2078" s="104"/>
      <c r="L2078" s="104"/>
      <c r="M2078" s="104"/>
      <c r="N2078" s="103">
        <v>7.4999999999999997E-2</v>
      </c>
    </row>
    <row r="2079" spans="4:14" ht="15.75" customHeight="1" x14ac:dyDescent="0.25">
      <c r="D2079" s="33"/>
      <c r="E2079" s="33"/>
      <c r="F2079" s="81">
        <v>39423</v>
      </c>
      <c r="G2079" s="103">
        <v>5.2374999999999998E-2</v>
      </c>
      <c r="H2079" s="103">
        <v>5.1406299999999995E-2</v>
      </c>
      <c r="I2079" s="103"/>
      <c r="J2079" s="103"/>
      <c r="K2079" s="104"/>
      <c r="L2079" s="104"/>
      <c r="M2079" s="104"/>
      <c r="N2079" s="103">
        <v>7.4999999999999997E-2</v>
      </c>
    </row>
    <row r="2080" spans="4:14" ht="15.75" customHeight="1" x14ac:dyDescent="0.25">
      <c r="D2080" s="33"/>
      <c r="E2080" s="33"/>
      <c r="F2080" s="81">
        <v>39426</v>
      </c>
      <c r="G2080" s="103">
        <v>5.2318800000000006E-2</v>
      </c>
      <c r="H2080" s="103">
        <v>5.1325000000000003E-2</v>
      </c>
      <c r="I2080" s="103"/>
      <c r="J2080" s="103"/>
      <c r="K2080" s="104"/>
      <c r="L2080" s="104"/>
      <c r="M2080" s="104"/>
      <c r="N2080" s="103">
        <v>7.4999999999999997E-2</v>
      </c>
    </row>
    <row r="2081" spans="4:14" ht="15.75" customHeight="1" x14ac:dyDescent="0.25">
      <c r="D2081" s="33"/>
      <c r="E2081" s="33"/>
      <c r="F2081" s="81">
        <v>39427</v>
      </c>
      <c r="G2081" s="103">
        <v>5.20375E-2</v>
      </c>
      <c r="H2081" s="103">
        <v>5.1112499999999998E-2</v>
      </c>
      <c r="I2081" s="103"/>
      <c r="J2081" s="103"/>
      <c r="K2081" s="104"/>
      <c r="L2081" s="104"/>
      <c r="M2081" s="104"/>
      <c r="N2081" s="103">
        <v>7.2499999999999995E-2</v>
      </c>
    </row>
    <row r="2082" spans="4:14" ht="15.75" customHeight="1" x14ac:dyDescent="0.25">
      <c r="D2082" s="33"/>
      <c r="E2082" s="33"/>
      <c r="F2082" s="81">
        <v>39428</v>
      </c>
      <c r="G2082" s="103">
        <v>5.1025000000000001E-2</v>
      </c>
      <c r="H2082" s="103">
        <v>5.0575000000000002E-2</v>
      </c>
      <c r="I2082" s="103"/>
      <c r="J2082" s="103"/>
      <c r="K2082" s="104"/>
      <c r="L2082" s="104"/>
      <c r="M2082" s="104"/>
      <c r="N2082" s="103">
        <v>7.2499999999999995E-2</v>
      </c>
    </row>
    <row r="2083" spans="4:14" ht="15.75" customHeight="1" x14ac:dyDescent="0.25">
      <c r="D2083" s="33"/>
      <c r="E2083" s="33"/>
      <c r="F2083" s="81">
        <v>39429</v>
      </c>
      <c r="G2083" s="103">
        <v>5.0275E-2</v>
      </c>
      <c r="H2083" s="103">
        <v>4.9906300000000001E-2</v>
      </c>
      <c r="I2083" s="103"/>
      <c r="J2083" s="103"/>
      <c r="K2083" s="104"/>
      <c r="L2083" s="104"/>
      <c r="M2083" s="104"/>
      <c r="N2083" s="103">
        <v>7.2499999999999995E-2</v>
      </c>
    </row>
    <row r="2084" spans="4:14" ht="15.75" customHeight="1" x14ac:dyDescent="0.25">
      <c r="D2084" s="33"/>
      <c r="E2084" s="33"/>
      <c r="F2084" s="81">
        <v>39430</v>
      </c>
      <c r="G2084" s="103">
        <v>4.99625E-2</v>
      </c>
      <c r="H2084" s="103">
        <v>4.9662499999999998E-2</v>
      </c>
      <c r="I2084" s="103"/>
      <c r="J2084" s="103"/>
      <c r="K2084" s="104"/>
      <c r="L2084" s="104"/>
      <c r="M2084" s="104"/>
      <c r="N2084" s="103">
        <v>7.2499999999999995E-2</v>
      </c>
    </row>
    <row r="2085" spans="4:14" ht="15.75" customHeight="1" x14ac:dyDescent="0.25">
      <c r="D2085" s="33"/>
      <c r="E2085" s="33"/>
      <c r="F2085" s="81">
        <v>39433</v>
      </c>
      <c r="G2085" s="103">
        <v>4.965E-2</v>
      </c>
      <c r="H2085" s="103">
        <v>4.9412499999999998E-2</v>
      </c>
      <c r="I2085" s="103"/>
      <c r="J2085" s="103"/>
      <c r="K2085" s="104"/>
      <c r="L2085" s="104"/>
      <c r="M2085" s="104"/>
      <c r="N2085" s="103">
        <v>7.2499999999999995E-2</v>
      </c>
    </row>
    <row r="2086" spans="4:14" ht="15.75" customHeight="1" x14ac:dyDescent="0.25">
      <c r="D2086" s="33"/>
      <c r="E2086" s="33"/>
      <c r="F2086" s="81">
        <v>39434</v>
      </c>
      <c r="G2086" s="103">
        <v>4.9487500000000004E-2</v>
      </c>
      <c r="H2086" s="103">
        <v>4.9262499999999994E-2</v>
      </c>
      <c r="I2086" s="103"/>
      <c r="J2086" s="103"/>
      <c r="K2086" s="104"/>
      <c r="L2086" s="104"/>
      <c r="M2086" s="104"/>
      <c r="N2086" s="103">
        <v>7.2499999999999995E-2</v>
      </c>
    </row>
    <row r="2087" spans="4:14" ht="15.75" customHeight="1" x14ac:dyDescent="0.25">
      <c r="D2087" s="33"/>
      <c r="E2087" s="33"/>
      <c r="F2087" s="81">
        <v>39435</v>
      </c>
      <c r="G2087" s="103">
        <v>4.9318799999999996E-2</v>
      </c>
      <c r="H2087" s="103">
        <v>4.9100000000000005E-2</v>
      </c>
      <c r="I2087" s="103"/>
      <c r="J2087" s="103"/>
      <c r="K2087" s="104"/>
      <c r="L2087" s="104"/>
      <c r="M2087" s="104"/>
      <c r="N2087" s="103">
        <v>7.2499999999999995E-2</v>
      </c>
    </row>
    <row r="2088" spans="4:14" ht="15.75" customHeight="1" x14ac:dyDescent="0.25">
      <c r="D2088" s="33"/>
      <c r="E2088" s="33"/>
      <c r="F2088" s="81">
        <v>39436</v>
      </c>
      <c r="G2088" s="103">
        <v>4.8962499999999999E-2</v>
      </c>
      <c r="H2088" s="103">
        <v>4.8837499999999999E-2</v>
      </c>
      <c r="I2088" s="103"/>
      <c r="J2088" s="103"/>
      <c r="K2088" s="104"/>
      <c r="L2088" s="104"/>
      <c r="M2088" s="104"/>
      <c r="N2088" s="103">
        <v>7.2499999999999995E-2</v>
      </c>
    </row>
    <row r="2089" spans="4:14" ht="15.75" customHeight="1" x14ac:dyDescent="0.25">
      <c r="D2089" s="33"/>
      <c r="E2089" s="33"/>
      <c r="F2089" s="81">
        <v>39437</v>
      </c>
      <c r="G2089" s="103">
        <v>4.8649999999999999E-2</v>
      </c>
      <c r="H2089" s="103">
        <v>4.8575E-2</v>
      </c>
      <c r="I2089" s="103"/>
      <c r="J2089" s="103"/>
      <c r="K2089" s="104"/>
      <c r="L2089" s="104"/>
      <c r="M2089" s="104"/>
      <c r="N2089" s="103">
        <v>7.2499999999999995E-2</v>
      </c>
    </row>
    <row r="2090" spans="4:14" ht="15.75" customHeight="1" x14ac:dyDescent="0.25">
      <c r="D2090" s="33"/>
      <c r="E2090" s="33"/>
      <c r="F2090" s="81">
        <v>39440</v>
      </c>
      <c r="G2090" s="103">
        <v>4.8550000000000003E-2</v>
      </c>
      <c r="H2090" s="103">
        <v>4.8425000000000003E-2</v>
      </c>
      <c r="I2090" s="103"/>
      <c r="J2090" s="103"/>
      <c r="K2090" s="104"/>
      <c r="L2090" s="104"/>
      <c r="M2090" s="104"/>
      <c r="N2090" s="103">
        <v>7.2499999999999995E-2</v>
      </c>
    </row>
    <row r="2091" spans="4:14" ht="15.75" customHeight="1" x14ac:dyDescent="0.25">
      <c r="D2091" s="33"/>
      <c r="E2091" s="33"/>
      <c r="F2091" s="81">
        <v>39441</v>
      </c>
      <c r="G2091" s="103" t="s">
        <v>26</v>
      </c>
      <c r="H2091" s="103" t="s">
        <v>26</v>
      </c>
      <c r="I2091" s="103"/>
      <c r="J2091" s="103"/>
      <c r="K2091" s="104"/>
      <c r="L2091" s="104"/>
      <c r="M2091" s="104"/>
      <c r="N2091" s="103" t="s">
        <v>26</v>
      </c>
    </row>
    <row r="2092" spans="4:14" ht="15.75" customHeight="1" x14ac:dyDescent="0.25">
      <c r="D2092" s="33"/>
      <c r="E2092" s="33"/>
      <c r="F2092" s="81">
        <v>39442</v>
      </c>
      <c r="G2092" s="103" t="s">
        <v>26</v>
      </c>
      <c r="H2092" s="103" t="s">
        <v>26</v>
      </c>
      <c r="I2092" s="103"/>
      <c r="J2092" s="103"/>
      <c r="K2092" s="104"/>
      <c r="L2092" s="104"/>
      <c r="M2092" s="104"/>
      <c r="N2092" s="103">
        <v>7.2499999999999995E-2</v>
      </c>
    </row>
    <row r="2093" spans="4:14" ht="15.75" customHeight="1" x14ac:dyDescent="0.25">
      <c r="D2093" s="33"/>
      <c r="E2093" s="33"/>
      <c r="F2093" s="81">
        <v>39443</v>
      </c>
      <c r="G2093" s="103">
        <v>4.845E-2</v>
      </c>
      <c r="H2093" s="103">
        <v>4.8300000000000003E-2</v>
      </c>
      <c r="I2093" s="103"/>
      <c r="J2093" s="103"/>
      <c r="K2093" s="104"/>
      <c r="L2093" s="104"/>
      <c r="M2093" s="104"/>
      <c r="N2093" s="103">
        <v>7.2499999999999995E-2</v>
      </c>
    </row>
    <row r="2094" spans="4:14" ht="15.75" customHeight="1" x14ac:dyDescent="0.25">
      <c r="D2094" s="33"/>
      <c r="E2094" s="33"/>
      <c r="F2094" s="81">
        <v>39444</v>
      </c>
      <c r="G2094" s="103">
        <v>4.63125E-2</v>
      </c>
      <c r="H2094" s="103">
        <v>4.7287499999999996E-2</v>
      </c>
      <c r="I2094" s="103"/>
      <c r="J2094" s="103"/>
      <c r="K2094" s="104"/>
      <c r="L2094" s="104"/>
      <c r="M2094" s="104"/>
      <c r="N2094" s="103">
        <v>7.2499999999999995E-2</v>
      </c>
    </row>
    <row r="2095" spans="4:14" ht="15.75" customHeight="1" x14ac:dyDescent="0.25">
      <c r="D2095" s="33"/>
      <c r="E2095" s="33"/>
      <c r="F2095" s="81">
        <v>39447</v>
      </c>
      <c r="G2095" s="103">
        <v>4.5999999999999999E-2</v>
      </c>
      <c r="H2095" s="103">
        <v>4.7024999999999997E-2</v>
      </c>
      <c r="I2095" s="103"/>
      <c r="J2095" s="103"/>
      <c r="K2095" s="104"/>
      <c r="L2095" s="104"/>
      <c r="M2095" s="104"/>
      <c r="N2095" s="103">
        <v>7.2499999999999995E-2</v>
      </c>
    </row>
    <row r="2096" spans="4:14" ht="15.75" customHeight="1" x14ac:dyDescent="0.25">
      <c r="D2096" s="33"/>
      <c r="E2096" s="33"/>
      <c r="F2096" s="81">
        <v>39448</v>
      </c>
      <c r="G2096" s="103" t="s">
        <v>26</v>
      </c>
      <c r="H2096" s="103" t="s">
        <v>26</v>
      </c>
      <c r="I2096" s="103"/>
      <c r="J2096" s="103"/>
      <c r="K2096" s="104"/>
      <c r="L2096" s="104"/>
      <c r="M2096" s="104"/>
      <c r="N2096" s="103" t="s">
        <v>26</v>
      </c>
    </row>
    <row r="2097" spans="4:14" ht="15.75" customHeight="1" x14ac:dyDescent="0.25">
      <c r="D2097" s="33"/>
      <c r="E2097" s="33"/>
      <c r="F2097" s="81">
        <v>39449</v>
      </c>
      <c r="G2097" s="103">
        <v>4.5700000000000005E-2</v>
      </c>
      <c r="H2097" s="103">
        <v>4.6806299999999995E-2</v>
      </c>
      <c r="I2097" s="103"/>
      <c r="J2097" s="103"/>
      <c r="K2097" s="104"/>
      <c r="L2097" s="104"/>
      <c r="M2097" s="104"/>
      <c r="N2097" s="103">
        <v>7.2499999999999995E-2</v>
      </c>
    </row>
    <row r="2098" spans="4:14" ht="15.75" customHeight="1" x14ac:dyDescent="0.25">
      <c r="D2098" s="33"/>
      <c r="E2098" s="33"/>
      <c r="F2098" s="81">
        <v>39450</v>
      </c>
      <c r="G2098" s="103">
        <v>4.5400000000000003E-2</v>
      </c>
      <c r="H2098" s="103">
        <v>4.6462500000000004E-2</v>
      </c>
      <c r="I2098" s="103"/>
      <c r="J2098" s="103"/>
      <c r="K2098" s="104"/>
      <c r="L2098" s="104"/>
      <c r="M2098" s="104"/>
      <c r="N2098" s="103">
        <v>7.2499999999999995E-2</v>
      </c>
    </row>
    <row r="2099" spans="4:14" ht="15.75" customHeight="1" x14ac:dyDescent="0.25">
      <c r="D2099" s="33"/>
      <c r="E2099" s="33"/>
      <c r="F2099" s="81">
        <v>39451</v>
      </c>
      <c r="G2099" s="103">
        <v>4.5149999999999996E-2</v>
      </c>
      <c r="H2099" s="103">
        <v>4.6199999999999998E-2</v>
      </c>
      <c r="I2099" s="103"/>
      <c r="J2099" s="103"/>
      <c r="K2099" s="104"/>
      <c r="L2099" s="104"/>
      <c r="M2099" s="104"/>
      <c r="N2099" s="103">
        <v>7.2499999999999995E-2</v>
      </c>
    </row>
    <row r="2100" spans="4:14" ht="15.75" customHeight="1" x14ac:dyDescent="0.25">
      <c r="D2100" s="33"/>
      <c r="E2100" s="33"/>
      <c r="F2100" s="81">
        <v>39454</v>
      </c>
      <c r="G2100" s="103">
        <v>4.4412500000000001E-2</v>
      </c>
      <c r="H2100" s="103">
        <v>4.5431299999999994E-2</v>
      </c>
      <c r="I2100" s="103"/>
      <c r="J2100" s="103"/>
      <c r="K2100" s="104"/>
      <c r="L2100" s="104"/>
      <c r="M2100" s="104"/>
      <c r="N2100" s="103">
        <v>7.2499999999999995E-2</v>
      </c>
    </row>
    <row r="2101" spans="4:14" ht="15.75" customHeight="1" x14ac:dyDescent="0.25">
      <c r="D2101" s="33"/>
      <c r="E2101" s="33"/>
      <c r="F2101" s="81">
        <v>39455</v>
      </c>
      <c r="G2101" s="103">
        <v>4.4112499999999999E-2</v>
      </c>
      <c r="H2101" s="103">
        <v>4.505E-2</v>
      </c>
      <c r="I2101" s="103"/>
      <c r="J2101" s="103"/>
      <c r="K2101" s="104"/>
      <c r="L2101" s="104"/>
      <c r="M2101" s="104"/>
      <c r="N2101" s="103">
        <v>7.2499999999999995E-2</v>
      </c>
    </row>
    <row r="2102" spans="4:14" ht="15.75" customHeight="1" x14ac:dyDescent="0.25">
      <c r="D2102" s="33"/>
      <c r="E2102" s="33"/>
      <c r="F2102" s="81">
        <v>39456</v>
      </c>
      <c r="G2102" s="103">
        <v>4.3706300000000003E-2</v>
      </c>
      <c r="H2102" s="103">
        <v>4.4424999999999999E-2</v>
      </c>
      <c r="I2102" s="103"/>
      <c r="J2102" s="103"/>
      <c r="K2102" s="104"/>
      <c r="L2102" s="104"/>
      <c r="M2102" s="104"/>
      <c r="N2102" s="103">
        <v>7.2499999999999995E-2</v>
      </c>
    </row>
    <row r="2103" spans="4:14" ht="15.75" customHeight="1" x14ac:dyDescent="0.25">
      <c r="D2103" s="33"/>
      <c r="E2103" s="33"/>
      <c r="F2103" s="81">
        <v>39457</v>
      </c>
      <c r="G2103" s="103">
        <v>4.3193799999999997E-2</v>
      </c>
      <c r="H2103" s="103">
        <v>4.3768799999999997E-2</v>
      </c>
      <c r="I2103" s="103"/>
      <c r="J2103" s="103"/>
      <c r="K2103" s="104"/>
      <c r="L2103" s="104"/>
      <c r="M2103" s="104"/>
      <c r="N2103" s="103">
        <v>7.2499999999999995E-2</v>
      </c>
    </row>
    <row r="2104" spans="4:14" ht="15.75" customHeight="1" x14ac:dyDescent="0.25">
      <c r="D2104" s="33"/>
      <c r="E2104" s="33"/>
      <c r="F2104" s="81">
        <v>39458</v>
      </c>
      <c r="G2104" s="103">
        <v>4.2362499999999997E-2</v>
      </c>
      <c r="H2104" s="103">
        <v>4.2575000000000002E-2</v>
      </c>
      <c r="I2104" s="103"/>
      <c r="J2104" s="103"/>
      <c r="K2104" s="104"/>
      <c r="L2104" s="104"/>
      <c r="M2104" s="104"/>
      <c r="N2104" s="103">
        <v>7.2499999999999995E-2</v>
      </c>
    </row>
    <row r="2105" spans="4:14" ht="15.75" customHeight="1" x14ac:dyDescent="0.25">
      <c r="D2105" s="33"/>
      <c r="E2105" s="33"/>
      <c r="F2105" s="81">
        <v>39461</v>
      </c>
      <c r="G2105" s="103">
        <v>4.0812500000000002E-2</v>
      </c>
      <c r="H2105" s="103">
        <v>4.0549999999999996E-2</v>
      </c>
      <c r="I2105" s="103"/>
      <c r="J2105" s="103"/>
      <c r="K2105" s="104"/>
      <c r="L2105" s="104"/>
      <c r="M2105" s="104"/>
      <c r="N2105" s="103">
        <v>7.2499999999999995E-2</v>
      </c>
    </row>
    <row r="2106" spans="4:14" ht="15.75" customHeight="1" x14ac:dyDescent="0.25">
      <c r="D2106" s="33"/>
      <c r="E2106" s="33"/>
      <c r="F2106" s="81">
        <v>39462</v>
      </c>
      <c r="G2106" s="103">
        <v>4.0224999999999997E-2</v>
      </c>
      <c r="H2106" s="103">
        <v>3.9975000000000004E-2</v>
      </c>
      <c r="I2106" s="103"/>
      <c r="J2106" s="103"/>
      <c r="K2106" s="104"/>
      <c r="L2106" s="104"/>
      <c r="M2106" s="104"/>
      <c r="N2106" s="103">
        <v>7.2499999999999995E-2</v>
      </c>
    </row>
    <row r="2107" spans="4:14" ht="15.75" customHeight="1" x14ac:dyDescent="0.25">
      <c r="D2107" s="33"/>
      <c r="E2107" s="33"/>
      <c r="F2107" s="81">
        <v>39463</v>
      </c>
      <c r="G2107" s="103">
        <v>3.98938E-2</v>
      </c>
      <c r="H2107" s="103">
        <v>3.9512499999999999E-2</v>
      </c>
      <c r="I2107" s="103"/>
      <c r="J2107" s="103"/>
      <c r="K2107" s="104"/>
      <c r="L2107" s="104"/>
      <c r="M2107" s="104"/>
      <c r="N2107" s="103">
        <v>7.2499999999999995E-2</v>
      </c>
    </row>
    <row r="2108" spans="4:14" ht="15.75" customHeight="1" x14ac:dyDescent="0.25">
      <c r="D2108" s="33"/>
      <c r="E2108" s="33"/>
      <c r="F2108" s="81">
        <v>39464</v>
      </c>
      <c r="G2108" s="103">
        <v>3.9587500000000005E-2</v>
      </c>
      <c r="H2108" s="103">
        <v>3.9262499999999999E-2</v>
      </c>
      <c r="I2108" s="103"/>
      <c r="J2108" s="103"/>
      <c r="K2108" s="104"/>
      <c r="L2108" s="104"/>
      <c r="M2108" s="104"/>
      <c r="N2108" s="103">
        <v>7.2499999999999995E-2</v>
      </c>
    </row>
    <row r="2109" spans="4:14" ht="15.75" customHeight="1" x14ac:dyDescent="0.25">
      <c r="D2109" s="33"/>
      <c r="E2109" s="33"/>
      <c r="F2109" s="81">
        <v>39465</v>
      </c>
      <c r="G2109" s="103">
        <v>3.9343799999999998E-2</v>
      </c>
      <c r="H2109" s="103">
        <v>3.89375E-2</v>
      </c>
      <c r="I2109" s="103"/>
      <c r="J2109" s="103"/>
      <c r="K2109" s="104"/>
      <c r="L2109" s="104"/>
      <c r="M2109" s="104"/>
      <c r="N2109" s="103">
        <v>7.2499999999999995E-2</v>
      </c>
    </row>
    <row r="2110" spans="4:14" ht="15.75" customHeight="1" x14ac:dyDescent="0.25">
      <c r="D2110" s="33"/>
      <c r="E2110" s="33"/>
      <c r="F2110" s="81">
        <v>39468</v>
      </c>
      <c r="G2110" s="103">
        <v>3.9024999999999997E-2</v>
      </c>
      <c r="H2110" s="103">
        <v>3.8475000000000002E-2</v>
      </c>
      <c r="I2110" s="103"/>
      <c r="J2110" s="103"/>
      <c r="K2110" s="104"/>
      <c r="L2110" s="104"/>
      <c r="M2110" s="104"/>
      <c r="N2110" s="103" t="s">
        <v>26</v>
      </c>
    </row>
    <row r="2111" spans="4:14" ht="15.75" customHeight="1" x14ac:dyDescent="0.25">
      <c r="D2111" s="33"/>
      <c r="E2111" s="33"/>
      <c r="F2111" s="81">
        <v>39469</v>
      </c>
      <c r="G2111" s="103">
        <v>3.77375E-2</v>
      </c>
      <c r="H2111" s="103">
        <v>3.7175E-2</v>
      </c>
      <c r="I2111" s="103"/>
      <c r="J2111" s="103"/>
      <c r="K2111" s="104"/>
      <c r="L2111" s="104"/>
      <c r="M2111" s="104"/>
      <c r="N2111" s="103">
        <v>6.5000000000000002E-2</v>
      </c>
    </row>
    <row r="2112" spans="4:14" ht="15.75" customHeight="1" x14ac:dyDescent="0.25">
      <c r="D2112" s="33"/>
      <c r="E2112" s="33"/>
      <c r="F2112" s="81">
        <v>39470</v>
      </c>
      <c r="G2112" s="103">
        <v>3.3762500000000001E-2</v>
      </c>
      <c r="H2112" s="103">
        <v>3.3312499999999995E-2</v>
      </c>
      <c r="I2112" s="103"/>
      <c r="J2112" s="103"/>
      <c r="K2112" s="104"/>
      <c r="L2112" s="104"/>
      <c r="M2112" s="104"/>
      <c r="N2112" s="103">
        <v>6.5000000000000002E-2</v>
      </c>
    </row>
    <row r="2113" spans="4:14" ht="15.75" customHeight="1" x14ac:dyDescent="0.25">
      <c r="D2113" s="33"/>
      <c r="E2113" s="33"/>
      <c r="F2113" s="81">
        <v>39471</v>
      </c>
      <c r="G2113" s="103">
        <v>3.2850000000000004E-2</v>
      </c>
      <c r="H2113" s="103">
        <v>3.2437500000000001E-2</v>
      </c>
      <c r="I2113" s="103"/>
      <c r="J2113" s="103"/>
      <c r="K2113" s="104"/>
      <c r="L2113" s="104"/>
      <c r="M2113" s="104"/>
      <c r="N2113" s="103">
        <v>6.5000000000000002E-2</v>
      </c>
    </row>
    <row r="2114" spans="4:14" ht="15.75" customHeight="1" x14ac:dyDescent="0.25">
      <c r="D2114" s="33"/>
      <c r="E2114" s="33"/>
      <c r="F2114" s="81">
        <v>39472</v>
      </c>
      <c r="G2114" s="103">
        <v>3.3125000000000002E-2</v>
      </c>
      <c r="H2114" s="103">
        <v>3.3062500000000002E-2</v>
      </c>
      <c r="I2114" s="103"/>
      <c r="J2114" s="103"/>
      <c r="K2114" s="104"/>
      <c r="L2114" s="104"/>
      <c r="M2114" s="104"/>
      <c r="N2114" s="103">
        <v>6.5000000000000002E-2</v>
      </c>
    </row>
    <row r="2115" spans="4:14" ht="15.75" customHeight="1" x14ac:dyDescent="0.25">
      <c r="D2115" s="33"/>
      <c r="E2115" s="33"/>
      <c r="F2115" s="81">
        <v>39475</v>
      </c>
      <c r="G2115" s="103">
        <v>3.2812500000000001E-2</v>
      </c>
      <c r="H2115" s="103">
        <v>3.25125E-2</v>
      </c>
      <c r="I2115" s="103"/>
      <c r="J2115" s="103"/>
      <c r="K2115" s="104"/>
      <c r="L2115" s="104"/>
      <c r="M2115" s="104"/>
      <c r="N2115" s="103">
        <v>6.5000000000000002E-2</v>
      </c>
    </row>
    <row r="2116" spans="4:14" ht="15.75" customHeight="1" x14ac:dyDescent="0.25">
      <c r="D2116" s="33"/>
      <c r="E2116" s="33"/>
      <c r="F2116" s="81">
        <v>39476</v>
      </c>
      <c r="G2116" s="103">
        <v>3.2712500000000005E-2</v>
      </c>
      <c r="H2116" s="103">
        <v>3.2437500000000001E-2</v>
      </c>
      <c r="I2116" s="103"/>
      <c r="J2116" s="103"/>
      <c r="K2116" s="104"/>
      <c r="L2116" s="104"/>
      <c r="M2116" s="104"/>
      <c r="N2116" s="103">
        <v>6.5000000000000002E-2</v>
      </c>
    </row>
    <row r="2117" spans="4:14" ht="15.75" customHeight="1" x14ac:dyDescent="0.25">
      <c r="D2117" s="33"/>
      <c r="E2117" s="33"/>
      <c r="F2117" s="81">
        <v>39477</v>
      </c>
      <c r="G2117" s="103">
        <v>3.26375E-2</v>
      </c>
      <c r="H2117" s="103">
        <v>3.23938E-2</v>
      </c>
      <c r="I2117" s="103"/>
      <c r="J2117" s="103"/>
      <c r="K2117" s="104"/>
      <c r="L2117" s="104"/>
      <c r="M2117" s="104"/>
      <c r="N2117" s="103">
        <v>0.06</v>
      </c>
    </row>
    <row r="2118" spans="4:14" ht="15.75" customHeight="1" x14ac:dyDescent="0.25">
      <c r="D2118" s="33"/>
      <c r="E2118" s="33"/>
      <c r="F2118" s="81">
        <v>39478</v>
      </c>
      <c r="G2118" s="103">
        <v>3.14375E-2</v>
      </c>
      <c r="H2118" s="103">
        <v>3.1118800000000002E-2</v>
      </c>
      <c r="I2118" s="103"/>
      <c r="J2118" s="103"/>
      <c r="K2118" s="104"/>
      <c r="L2118" s="104"/>
      <c r="M2118" s="104"/>
      <c r="N2118" s="103">
        <v>0.06</v>
      </c>
    </row>
    <row r="2119" spans="4:14" ht="15.75" customHeight="1" x14ac:dyDescent="0.25">
      <c r="D2119" s="33"/>
      <c r="E2119" s="33"/>
      <c r="F2119" s="81">
        <v>39479</v>
      </c>
      <c r="G2119" s="103">
        <v>3.1412499999999996E-2</v>
      </c>
      <c r="H2119" s="103">
        <v>3.0950000000000002E-2</v>
      </c>
      <c r="I2119" s="103"/>
      <c r="J2119" s="103"/>
      <c r="K2119" s="104"/>
      <c r="L2119" s="104"/>
      <c r="M2119" s="104"/>
      <c r="N2119" s="103">
        <v>0.06</v>
      </c>
    </row>
    <row r="2120" spans="4:14" ht="15.75" customHeight="1" x14ac:dyDescent="0.25">
      <c r="D2120" s="33"/>
      <c r="E2120" s="33"/>
      <c r="F2120" s="81">
        <v>39482</v>
      </c>
      <c r="G2120" s="103">
        <v>3.18125E-2</v>
      </c>
      <c r="H2120" s="103">
        <v>3.1449999999999999E-2</v>
      </c>
      <c r="I2120" s="103"/>
      <c r="J2120" s="103"/>
      <c r="K2120" s="104"/>
      <c r="L2120" s="104"/>
      <c r="M2120" s="104"/>
      <c r="N2120" s="103">
        <v>0.06</v>
      </c>
    </row>
    <row r="2121" spans="4:14" ht="15.75" customHeight="1" x14ac:dyDescent="0.25">
      <c r="D2121" s="33"/>
      <c r="E2121" s="33"/>
      <c r="F2121" s="81">
        <v>39483</v>
      </c>
      <c r="G2121" s="103">
        <v>3.2181299999999996E-2</v>
      </c>
      <c r="H2121" s="103">
        <v>3.1618800000000002E-2</v>
      </c>
      <c r="I2121" s="103"/>
      <c r="J2121" s="103"/>
      <c r="K2121" s="104"/>
      <c r="L2121" s="104"/>
      <c r="M2121" s="104"/>
      <c r="N2121" s="103">
        <v>0.06</v>
      </c>
    </row>
    <row r="2122" spans="4:14" ht="15.75" customHeight="1" x14ac:dyDescent="0.25">
      <c r="D2122" s="33"/>
      <c r="E2122" s="33"/>
      <c r="F2122" s="81">
        <v>39484</v>
      </c>
      <c r="G2122" s="103">
        <v>3.1925000000000002E-2</v>
      </c>
      <c r="H2122" s="103">
        <v>3.1274999999999997E-2</v>
      </c>
      <c r="I2122" s="103"/>
      <c r="J2122" s="103"/>
      <c r="K2122" s="104"/>
      <c r="L2122" s="104"/>
      <c r="M2122" s="104"/>
      <c r="N2122" s="103">
        <v>0.06</v>
      </c>
    </row>
    <row r="2123" spans="4:14" ht="15.75" customHeight="1" x14ac:dyDescent="0.25">
      <c r="D2123" s="33"/>
      <c r="E2123" s="33"/>
      <c r="F2123" s="81">
        <v>39485</v>
      </c>
      <c r="G2123" s="103">
        <v>3.1649999999999998E-2</v>
      </c>
      <c r="H2123" s="103">
        <v>3.09625E-2</v>
      </c>
      <c r="I2123" s="103"/>
      <c r="J2123" s="103"/>
      <c r="K2123" s="104"/>
      <c r="L2123" s="104"/>
      <c r="M2123" s="104"/>
      <c r="N2123" s="103">
        <v>0.06</v>
      </c>
    </row>
    <row r="2124" spans="4:14" ht="15.75" customHeight="1" x14ac:dyDescent="0.25">
      <c r="D2124" s="33"/>
      <c r="E2124" s="33"/>
      <c r="F2124" s="81">
        <v>39486</v>
      </c>
      <c r="G2124" s="103">
        <v>3.1537500000000003E-2</v>
      </c>
      <c r="H2124" s="103">
        <v>3.08813E-2</v>
      </c>
      <c r="I2124" s="103"/>
      <c r="J2124" s="103"/>
      <c r="K2124" s="104"/>
      <c r="L2124" s="104"/>
      <c r="M2124" s="104"/>
      <c r="N2124" s="103">
        <v>0.06</v>
      </c>
    </row>
    <row r="2125" spans="4:14" ht="15.75" customHeight="1" x14ac:dyDescent="0.25">
      <c r="D2125" s="33"/>
      <c r="E2125" s="33"/>
      <c r="F2125" s="81">
        <v>39489</v>
      </c>
      <c r="G2125" s="103">
        <v>3.1387499999999999E-2</v>
      </c>
      <c r="H2125" s="103">
        <v>3.0699999999999998E-2</v>
      </c>
      <c r="I2125" s="103"/>
      <c r="J2125" s="103"/>
      <c r="K2125" s="104"/>
      <c r="L2125" s="104"/>
      <c r="M2125" s="104"/>
      <c r="N2125" s="103">
        <v>0.06</v>
      </c>
    </row>
    <row r="2126" spans="4:14" ht="15.75" customHeight="1" x14ac:dyDescent="0.25">
      <c r="D2126" s="33"/>
      <c r="E2126" s="33"/>
      <c r="F2126" s="81">
        <v>39490</v>
      </c>
      <c r="G2126" s="103">
        <v>3.1274999999999997E-2</v>
      </c>
      <c r="H2126" s="103">
        <v>3.0674999999999997E-2</v>
      </c>
      <c r="I2126" s="103"/>
      <c r="J2126" s="103"/>
      <c r="K2126" s="104"/>
      <c r="L2126" s="104"/>
      <c r="M2126" s="104"/>
      <c r="N2126" s="103">
        <v>0.06</v>
      </c>
    </row>
    <row r="2127" spans="4:14" ht="15.75" customHeight="1" x14ac:dyDescent="0.25">
      <c r="D2127" s="33"/>
      <c r="E2127" s="33"/>
      <c r="F2127" s="81">
        <v>39491</v>
      </c>
      <c r="G2127" s="103">
        <v>3.1212499999999997E-2</v>
      </c>
      <c r="H2127" s="103">
        <v>3.065E-2</v>
      </c>
      <c r="I2127" s="103"/>
      <c r="J2127" s="103"/>
      <c r="K2127" s="104"/>
      <c r="L2127" s="104"/>
      <c r="M2127" s="104"/>
      <c r="N2127" s="103">
        <v>0.06</v>
      </c>
    </row>
    <row r="2128" spans="4:14" ht="15.75" customHeight="1" x14ac:dyDescent="0.25">
      <c r="D2128" s="33"/>
      <c r="E2128" s="33"/>
      <c r="F2128" s="81">
        <v>39492</v>
      </c>
      <c r="G2128" s="103">
        <v>3.1162499999999999E-2</v>
      </c>
      <c r="H2128" s="103">
        <v>3.065E-2</v>
      </c>
      <c r="I2128" s="103"/>
      <c r="J2128" s="103"/>
      <c r="K2128" s="104"/>
      <c r="L2128" s="104"/>
      <c r="M2128" s="104"/>
      <c r="N2128" s="103">
        <v>0.06</v>
      </c>
    </row>
    <row r="2129" spans="4:14" ht="15.75" customHeight="1" x14ac:dyDescent="0.25">
      <c r="D2129" s="33"/>
      <c r="E2129" s="33"/>
      <c r="F2129" s="81">
        <v>39493</v>
      </c>
      <c r="G2129" s="103">
        <v>3.11875E-2</v>
      </c>
      <c r="H2129" s="103">
        <v>3.0699999999999998E-2</v>
      </c>
      <c r="I2129" s="103"/>
      <c r="J2129" s="103"/>
      <c r="K2129" s="104"/>
      <c r="L2129" s="104"/>
      <c r="M2129" s="104"/>
      <c r="N2129" s="103">
        <v>0.06</v>
      </c>
    </row>
    <row r="2130" spans="4:14" ht="15.75" customHeight="1" x14ac:dyDescent="0.25">
      <c r="D2130" s="33"/>
      <c r="E2130" s="33"/>
      <c r="F2130" s="81">
        <v>39496</v>
      </c>
      <c r="G2130" s="103">
        <v>3.1137499999999999E-2</v>
      </c>
      <c r="H2130" s="103">
        <v>3.0699999999999998E-2</v>
      </c>
      <c r="I2130" s="103"/>
      <c r="J2130" s="103"/>
      <c r="K2130" s="104"/>
      <c r="L2130" s="104"/>
      <c r="M2130" s="104"/>
      <c r="N2130" s="103" t="s">
        <v>26</v>
      </c>
    </row>
    <row r="2131" spans="4:14" ht="15.75" customHeight="1" x14ac:dyDescent="0.25">
      <c r="D2131" s="33"/>
      <c r="E2131" s="33"/>
      <c r="F2131" s="81">
        <v>39497</v>
      </c>
      <c r="G2131" s="103">
        <v>3.11063E-2</v>
      </c>
      <c r="H2131" s="103">
        <v>3.0699999999999998E-2</v>
      </c>
      <c r="I2131" s="103"/>
      <c r="J2131" s="103"/>
      <c r="K2131" s="104"/>
      <c r="L2131" s="104"/>
      <c r="M2131" s="104"/>
      <c r="N2131" s="103">
        <v>0.06</v>
      </c>
    </row>
    <row r="2132" spans="4:14" ht="15.75" customHeight="1" x14ac:dyDescent="0.25">
      <c r="D2132" s="33"/>
      <c r="E2132" s="33"/>
      <c r="F2132" s="81">
        <v>39498</v>
      </c>
      <c r="G2132" s="103">
        <v>3.1175000000000001E-2</v>
      </c>
      <c r="H2132" s="103">
        <v>3.0781299999999998E-2</v>
      </c>
      <c r="I2132" s="103"/>
      <c r="J2132" s="103"/>
      <c r="K2132" s="104"/>
      <c r="L2132" s="104"/>
      <c r="M2132" s="104"/>
      <c r="N2132" s="103">
        <v>0.06</v>
      </c>
    </row>
    <row r="2133" spans="4:14" ht="15.75" customHeight="1" x14ac:dyDescent="0.25">
      <c r="D2133" s="33"/>
      <c r="E2133" s="33"/>
      <c r="F2133" s="81">
        <v>39499</v>
      </c>
      <c r="G2133" s="103">
        <v>3.1349999999999996E-2</v>
      </c>
      <c r="H2133" s="103">
        <v>3.0924999999999998E-2</v>
      </c>
      <c r="I2133" s="103"/>
      <c r="J2133" s="103"/>
      <c r="K2133" s="104"/>
      <c r="L2133" s="104"/>
      <c r="M2133" s="104"/>
      <c r="N2133" s="103">
        <v>0.06</v>
      </c>
    </row>
    <row r="2134" spans="4:14" ht="15.75" customHeight="1" x14ac:dyDescent="0.25">
      <c r="D2134" s="33"/>
      <c r="E2134" s="33"/>
      <c r="F2134" s="81">
        <v>39500</v>
      </c>
      <c r="G2134" s="103">
        <v>3.1200000000000002E-2</v>
      </c>
      <c r="H2134" s="103">
        <v>3.0800000000000001E-2</v>
      </c>
      <c r="I2134" s="103"/>
      <c r="J2134" s="103"/>
      <c r="K2134" s="104"/>
      <c r="L2134" s="104"/>
      <c r="M2134" s="104"/>
      <c r="N2134" s="103">
        <v>0.06</v>
      </c>
    </row>
    <row r="2135" spans="4:14" ht="15.75" customHeight="1" x14ac:dyDescent="0.25">
      <c r="D2135" s="33"/>
      <c r="E2135" s="33"/>
      <c r="F2135" s="81">
        <v>39503</v>
      </c>
      <c r="G2135" s="103">
        <v>3.1237499999999998E-2</v>
      </c>
      <c r="H2135" s="103">
        <v>3.0893799999999999E-2</v>
      </c>
      <c r="I2135" s="103"/>
      <c r="J2135" s="103"/>
      <c r="K2135" s="104"/>
      <c r="L2135" s="104"/>
      <c r="M2135" s="104"/>
      <c r="N2135" s="103">
        <v>0.06</v>
      </c>
    </row>
    <row r="2136" spans="4:14" ht="15.75" customHeight="1" x14ac:dyDescent="0.25">
      <c r="D2136" s="33"/>
      <c r="E2136" s="33"/>
      <c r="F2136" s="81">
        <v>39504</v>
      </c>
      <c r="G2136" s="103">
        <v>3.125E-2</v>
      </c>
      <c r="H2136" s="103">
        <v>3.0899999999999997E-2</v>
      </c>
      <c r="I2136" s="103"/>
      <c r="J2136" s="103"/>
      <c r="K2136" s="104"/>
      <c r="L2136" s="104"/>
      <c r="M2136" s="104"/>
      <c r="N2136" s="103">
        <v>0.06</v>
      </c>
    </row>
    <row r="2137" spans="4:14" ht="15.75" customHeight="1" x14ac:dyDescent="0.25">
      <c r="D2137" s="33"/>
      <c r="E2137" s="33"/>
      <c r="F2137" s="81">
        <v>39505</v>
      </c>
      <c r="G2137" s="103">
        <v>3.1218800000000001E-2</v>
      </c>
      <c r="H2137" s="103">
        <v>3.0849999999999999E-2</v>
      </c>
      <c r="I2137" s="103"/>
      <c r="J2137" s="103"/>
      <c r="K2137" s="104"/>
      <c r="L2137" s="104"/>
      <c r="M2137" s="104"/>
      <c r="N2137" s="103">
        <v>0.06</v>
      </c>
    </row>
    <row r="2138" spans="4:14" ht="15.75" customHeight="1" x14ac:dyDescent="0.25">
      <c r="D2138" s="33"/>
      <c r="E2138" s="33"/>
      <c r="F2138" s="81">
        <v>39506</v>
      </c>
      <c r="G2138" s="103">
        <v>3.1193800000000001E-2</v>
      </c>
      <c r="H2138" s="103">
        <v>3.07563E-2</v>
      </c>
      <c r="I2138" s="103"/>
      <c r="J2138" s="103"/>
      <c r="K2138" s="104"/>
      <c r="L2138" s="104"/>
      <c r="M2138" s="104"/>
      <c r="N2138" s="103">
        <v>0.06</v>
      </c>
    </row>
    <row r="2139" spans="4:14" ht="15.75" customHeight="1" x14ac:dyDescent="0.25">
      <c r="D2139" s="33"/>
      <c r="E2139" s="33"/>
      <c r="F2139" s="81">
        <v>39507</v>
      </c>
      <c r="G2139" s="103">
        <v>3.11063E-2</v>
      </c>
      <c r="H2139" s="103">
        <v>3.0575000000000001E-2</v>
      </c>
      <c r="I2139" s="103"/>
      <c r="J2139" s="103"/>
      <c r="K2139" s="104"/>
      <c r="L2139" s="104"/>
      <c r="M2139" s="104"/>
      <c r="N2139" s="103">
        <v>0.06</v>
      </c>
    </row>
    <row r="2140" spans="4:14" ht="15.75" customHeight="1" x14ac:dyDescent="0.25">
      <c r="D2140" s="33"/>
      <c r="E2140" s="33"/>
      <c r="F2140" s="81">
        <v>39510</v>
      </c>
      <c r="G2140" s="103">
        <v>3.0862500000000001E-2</v>
      </c>
      <c r="H2140" s="103">
        <v>3.0143800000000002E-2</v>
      </c>
      <c r="I2140" s="103"/>
      <c r="J2140" s="103"/>
      <c r="K2140" s="104"/>
      <c r="L2140" s="104"/>
      <c r="M2140" s="104"/>
      <c r="N2140" s="103">
        <v>0.06</v>
      </c>
    </row>
    <row r="2141" spans="4:14" ht="15.75" customHeight="1" x14ac:dyDescent="0.25">
      <c r="D2141" s="33"/>
      <c r="E2141" s="33"/>
      <c r="F2141" s="81">
        <v>39511</v>
      </c>
      <c r="G2141" s="103">
        <v>3.0800000000000001E-2</v>
      </c>
      <c r="H2141" s="103">
        <v>3.0081299999999998E-2</v>
      </c>
      <c r="I2141" s="103"/>
      <c r="J2141" s="103"/>
      <c r="K2141" s="104"/>
      <c r="L2141" s="104"/>
      <c r="M2141" s="104"/>
      <c r="N2141" s="103">
        <v>0.06</v>
      </c>
    </row>
    <row r="2142" spans="4:14" ht="15.75" customHeight="1" x14ac:dyDescent="0.25">
      <c r="D2142" s="33"/>
      <c r="E2142" s="33"/>
      <c r="F2142" s="81">
        <v>39512</v>
      </c>
      <c r="G2142" s="103">
        <v>3.0750000000000003E-2</v>
      </c>
      <c r="H2142" s="103">
        <v>0.03</v>
      </c>
      <c r="I2142" s="103"/>
      <c r="J2142" s="103"/>
      <c r="K2142" s="104"/>
      <c r="L2142" s="104"/>
      <c r="M2142" s="104"/>
      <c r="N2142" s="103">
        <v>0.06</v>
      </c>
    </row>
    <row r="2143" spans="4:14" ht="15.75" customHeight="1" x14ac:dyDescent="0.25">
      <c r="D2143" s="33"/>
      <c r="E2143" s="33"/>
      <c r="F2143" s="81">
        <v>39513</v>
      </c>
      <c r="G2143" s="103">
        <v>3.0581299999999999E-2</v>
      </c>
      <c r="H2143" s="103">
        <v>2.9900000000000003E-2</v>
      </c>
      <c r="I2143" s="103"/>
      <c r="J2143" s="103"/>
      <c r="K2143" s="104"/>
      <c r="L2143" s="104"/>
      <c r="M2143" s="104"/>
      <c r="N2143" s="103">
        <v>0.06</v>
      </c>
    </row>
    <row r="2144" spans="4:14" ht="15.75" customHeight="1" x14ac:dyDescent="0.25">
      <c r="D2144" s="33"/>
      <c r="E2144" s="33"/>
      <c r="F2144" s="81">
        <v>39514</v>
      </c>
      <c r="G2144" s="103">
        <v>0.03</v>
      </c>
      <c r="H2144" s="103">
        <v>2.93875E-2</v>
      </c>
      <c r="I2144" s="103"/>
      <c r="J2144" s="103"/>
      <c r="K2144" s="104"/>
      <c r="L2144" s="104"/>
      <c r="M2144" s="104"/>
      <c r="N2144" s="103">
        <v>0.06</v>
      </c>
    </row>
    <row r="2145" spans="4:14" ht="15.75" customHeight="1" x14ac:dyDescent="0.25">
      <c r="D2145" s="33"/>
      <c r="E2145" s="33"/>
      <c r="F2145" s="81">
        <v>39517</v>
      </c>
      <c r="G2145" s="103">
        <v>2.9350000000000001E-2</v>
      </c>
      <c r="H2145" s="103">
        <v>2.90125E-2</v>
      </c>
      <c r="I2145" s="103"/>
      <c r="J2145" s="103"/>
      <c r="K2145" s="104"/>
      <c r="L2145" s="104"/>
      <c r="M2145" s="104"/>
      <c r="N2145" s="103">
        <v>0.06</v>
      </c>
    </row>
    <row r="2146" spans="4:14" ht="15.75" customHeight="1" x14ac:dyDescent="0.25">
      <c r="D2146" s="33"/>
      <c r="E2146" s="33"/>
      <c r="F2146" s="81">
        <v>39518</v>
      </c>
      <c r="G2146" s="103">
        <v>2.8900000000000002E-2</v>
      </c>
      <c r="H2146" s="103">
        <v>2.8675000000000003E-2</v>
      </c>
      <c r="I2146" s="103"/>
      <c r="J2146" s="103"/>
      <c r="K2146" s="104"/>
      <c r="L2146" s="104"/>
      <c r="M2146" s="104"/>
      <c r="N2146" s="103">
        <v>0.06</v>
      </c>
    </row>
    <row r="2147" spans="4:14" ht="15.75" customHeight="1" x14ac:dyDescent="0.25">
      <c r="D2147" s="33"/>
      <c r="E2147" s="33"/>
      <c r="F2147" s="81">
        <v>39519</v>
      </c>
      <c r="G2147" s="103">
        <v>2.8612499999999999E-2</v>
      </c>
      <c r="H2147" s="103">
        <v>2.8500000000000001E-2</v>
      </c>
      <c r="I2147" s="103"/>
      <c r="J2147" s="103"/>
      <c r="K2147" s="104"/>
      <c r="L2147" s="104"/>
      <c r="M2147" s="104"/>
      <c r="N2147" s="103">
        <v>0.06</v>
      </c>
    </row>
    <row r="2148" spans="4:14" ht="15.75" customHeight="1" x14ac:dyDescent="0.25">
      <c r="D2148" s="33"/>
      <c r="E2148" s="33"/>
      <c r="F2148" s="81">
        <v>39520</v>
      </c>
      <c r="G2148" s="103">
        <v>2.8174999999999999E-2</v>
      </c>
      <c r="H2148" s="103">
        <v>2.7999999999999997E-2</v>
      </c>
      <c r="I2148" s="103"/>
      <c r="J2148" s="103"/>
      <c r="K2148" s="104"/>
      <c r="L2148" s="104"/>
      <c r="M2148" s="104"/>
      <c r="N2148" s="103">
        <v>0.06</v>
      </c>
    </row>
    <row r="2149" spans="4:14" ht="15.75" customHeight="1" x14ac:dyDescent="0.25">
      <c r="D2149" s="33"/>
      <c r="E2149" s="33"/>
      <c r="F2149" s="81">
        <v>39521</v>
      </c>
      <c r="G2149" s="103">
        <v>2.775E-2</v>
      </c>
      <c r="H2149" s="103">
        <v>2.7637499999999999E-2</v>
      </c>
      <c r="I2149" s="103"/>
      <c r="J2149" s="103"/>
      <c r="K2149" s="104"/>
      <c r="L2149" s="104"/>
      <c r="M2149" s="104"/>
      <c r="N2149" s="103">
        <v>0.06</v>
      </c>
    </row>
    <row r="2150" spans="4:14" ht="15.75" customHeight="1" x14ac:dyDescent="0.25">
      <c r="D2150" s="33"/>
      <c r="E2150" s="33"/>
      <c r="F2150" s="81">
        <v>39524</v>
      </c>
      <c r="G2150" s="103">
        <v>2.5587499999999999E-2</v>
      </c>
      <c r="H2150" s="103">
        <v>2.5787499999999998E-2</v>
      </c>
      <c r="I2150" s="103"/>
      <c r="J2150" s="103"/>
      <c r="K2150" s="104"/>
      <c r="L2150" s="104"/>
      <c r="M2150" s="104"/>
      <c r="N2150" s="103">
        <v>0.06</v>
      </c>
    </row>
    <row r="2151" spans="4:14" ht="15.75" customHeight="1" x14ac:dyDescent="0.25">
      <c r="D2151" s="33"/>
      <c r="E2151" s="33"/>
      <c r="F2151" s="81">
        <v>39525</v>
      </c>
      <c r="G2151" s="103">
        <v>2.5356299999999998E-2</v>
      </c>
      <c r="H2151" s="103">
        <v>2.5418799999999998E-2</v>
      </c>
      <c r="I2151" s="103"/>
      <c r="J2151" s="103"/>
      <c r="K2151" s="104"/>
      <c r="L2151" s="104"/>
      <c r="M2151" s="104"/>
      <c r="N2151" s="103">
        <v>5.2499999999999998E-2</v>
      </c>
    </row>
    <row r="2152" spans="4:14" ht="15.75" customHeight="1" x14ac:dyDescent="0.25">
      <c r="D2152" s="33"/>
      <c r="E2152" s="33"/>
      <c r="F2152" s="81">
        <v>39526</v>
      </c>
      <c r="G2152" s="103">
        <v>2.59875E-2</v>
      </c>
      <c r="H2152" s="103">
        <v>2.59875E-2</v>
      </c>
      <c r="I2152" s="103"/>
      <c r="J2152" s="103"/>
      <c r="K2152" s="104"/>
      <c r="L2152" s="104"/>
      <c r="M2152" s="104"/>
      <c r="N2152" s="103">
        <v>5.2499999999999998E-2</v>
      </c>
    </row>
    <row r="2153" spans="4:14" ht="15.75" customHeight="1" x14ac:dyDescent="0.25">
      <c r="D2153" s="33"/>
      <c r="E2153" s="33"/>
      <c r="F2153" s="81">
        <v>39527</v>
      </c>
      <c r="G2153" s="103">
        <v>2.6062500000000002E-2</v>
      </c>
      <c r="H2153" s="103">
        <v>2.6062500000000002E-2</v>
      </c>
      <c r="I2153" s="103"/>
      <c r="J2153" s="103"/>
      <c r="K2153" s="104"/>
      <c r="L2153" s="104"/>
      <c r="M2153" s="104"/>
      <c r="N2153" s="103">
        <v>5.2499999999999998E-2</v>
      </c>
    </row>
    <row r="2154" spans="4:14" ht="15.75" customHeight="1" x14ac:dyDescent="0.25">
      <c r="D2154" s="33"/>
      <c r="E2154" s="33"/>
      <c r="F2154" s="81">
        <v>39528</v>
      </c>
      <c r="G2154" s="103" t="s">
        <v>26</v>
      </c>
      <c r="H2154" s="103" t="s">
        <v>26</v>
      </c>
      <c r="I2154" s="103"/>
      <c r="J2154" s="103"/>
      <c r="K2154" s="104"/>
      <c r="L2154" s="104"/>
      <c r="M2154" s="104"/>
      <c r="N2154" s="103" t="s">
        <v>26</v>
      </c>
    </row>
    <row r="2155" spans="4:14" ht="15.75" customHeight="1" x14ac:dyDescent="0.25">
      <c r="D2155" s="33"/>
      <c r="E2155" s="33"/>
      <c r="F2155" s="81">
        <v>39531</v>
      </c>
      <c r="G2155" s="103" t="s">
        <v>26</v>
      </c>
      <c r="H2155" s="103" t="s">
        <v>26</v>
      </c>
      <c r="I2155" s="103"/>
      <c r="J2155" s="103"/>
      <c r="K2155" s="104"/>
      <c r="L2155" s="104"/>
      <c r="M2155" s="104"/>
      <c r="N2155" s="103">
        <v>5.2499999999999998E-2</v>
      </c>
    </row>
    <row r="2156" spans="4:14" ht="15.75" customHeight="1" x14ac:dyDescent="0.25">
      <c r="D2156" s="33"/>
      <c r="E2156" s="33"/>
      <c r="F2156" s="81">
        <v>39532</v>
      </c>
      <c r="G2156" s="103">
        <v>2.6537500000000002E-2</v>
      </c>
      <c r="H2156" s="103">
        <v>2.6549999999999997E-2</v>
      </c>
      <c r="I2156" s="103"/>
      <c r="J2156" s="103"/>
      <c r="K2156" s="104"/>
      <c r="L2156" s="104"/>
      <c r="M2156" s="104"/>
      <c r="N2156" s="103">
        <v>5.2499999999999998E-2</v>
      </c>
    </row>
    <row r="2157" spans="4:14" ht="15.75" customHeight="1" x14ac:dyDescent="0.25">
      <c r="D2157" s="33"/>
      <c r="E2157" s="33"/>
      <c r="F2157" s="81">
        <v>39533</v>
      </c>
      <c r="G2157" s="103">
        <v>2.6775000000000004E-2</v>
      </c>
      <c r="H2157" s="103">
        <v>2.67125E-2</v>
      </c>
      <c r="I2157" s="103"/>
      <c r="J2157" s="103"/>
      <c r="K2157" s="104"/>
      <c r="L2157" s="104"/>
      <c r="M2157" s="104"/>
      <c r="N2157" s="103">
        <v>5.2499999999999998E-2</v>
      </c>
    </row>
    <row r="2158" spans="4:14" ht="15.75" customHeight="1" x14ac:dyDescent="0.25">
      <c r="D2158" s="33"/>
      <c r="E2158" s="33"/>
      <c r="F2158" s="81">
        <v>39534</v>
      </c>
      <c r="G2158" s="103">
        <v>2.7037499999999999E-2</v>
      </c>
      <c r="H2158" s="103">
        <v>2.69625E-2</v>
      </c>
      <c r="I2158" s="103"/>
      <c r="J2158" s="103"/>
      <c r="K2158" s="104"/>
      <c r="L2158" s="104"/>
      <c r="M2158" s="104"/>
      <c r="N2158" s="103">
        <v>5.2499999999999998E-2</v>
      </c>
    </row>
    <row r="2159" spans="4:14" ht="15.75" customHeight="1" x14ac:dyDescent="0.25">
      <c r="D2159" s="33"/>
      <c r="E2159" s="33"/>
      <c r="F2159" s="81">
        <v>39535</v>
      </c>
      <c r="G2159" s="103">
        <v>2.70875E-2</v>
      </c>
      <c r="H2159" s="103">
        <v>2.6974999999999999E-2</v>
      </c>
      <c r="I2159" s="103"/>
      <c r="J2159" s="103"/>
      <c r="K2159" s="104"/>
      <c r="L2159" s="104"/>
      <c r="M2159" s="104"/>
      <c r="N2159" s="103">
        <v>5.2499999999999998E-2</v>
      </c>
    </row>
    <row r="2160" spans="4:14" ht="15.75" customHeight="1" x14ac:dyDescent="0.25">
      <c r="D2160" s="33"/>
      <c r="E2160" s="33"/>
      <c r="F2160" s="81">
        <v>39538</v>
      </c>
      <c r="G2160" s="103">
        <v>2.7031299999999998E-2</v>
      </c>
      <c r="H2160" s="103">
        <v>2.68813E-2</v>
      </c>
      <c r="I2160" s="103"/>
      <c r="J2160" s="103"/>
      <c r="K2160" s="104"/>
      <c r="L2160" s="104"/>
      <c r="M2160" s="104"/>
      <c r="N2160" s="103">
        <v>5.2499999999999998E-2</v>
      </c>
    </row>
    <row r="2161" spans="4:14" ht="15.75" customHeight="1" x14ac:dyDescent="0.25">
      <c r="D2161" s="33"/>
      <c r="E2161" s="33"/>
      <c r="F2161" s="81">
        <v>39539</v>
      </c>
      <c r="G2161" s="103">
        <v>2.7000000000000003E-2</v>
      </c>
      <c r="H2161" s="103">
        <v>2.68375E-2</v>
      </c>
      <c r="I2161" s="103"/>
      <c r="J2161" s="103"/>
      <c r="K2161" s="104"/>
      <c r="L2161" s="104"/>
      <c r="M2161" s="104"/>
      <c r="N2161" s="103">
        <v>5.2499999999999998E-2</v>
      </c>
    </row>
    <row r="2162" spans="4:14" ht="15.75" customHeight="1" x14ac:dyDescent="0.25">
      <c r="D2162" s="33"/>
      <c r="E2162" s="33"/>
      <c r="F2162" s="81">
        <v>39540</v>
      </c>
      <c r="G2162" s="103">
        <v>2.7099999999999999E-2</v>
      </c>
      <c r="H2162" s="103">
        <v>2.7000000000000003E-2</v>
      </c>
      <c r="I2162" s="103"/>
      <c r="J2162" s="103"/>
      <c r="K2162" s="104"/>
      <c r="L2162" s="104"/>
      <c r="M2162" s="104"/>
      <c r="N2162" s="103">
        <v>5.2499999999999998E-2</v>
      </c>
    </row>
    <row r="2163" spans="4:14" ht="15.75" customHeight="1" x14ac:dyDescent="0.25">
      <c r="D2163" s="33"/>
      <c r="E2163" s="33"/>
      <c r="F2163" s="81">
        <v>39541</v>
      </c>
      <c r="G2163" s="103">
        <v>2.7412499999999999E-2</v>
      </c>
      <c r="H2163" s="103">
        <v>2.7275000000000001E-2</v>
      </c>
      <c r="I2163" s="103"/>
      <c r="J2163" s="103"/>
      <c r="K2163" s="104"/>
      <c r="L2163" s="104"/>
      <c r="M2163" s="104"/>
      <c r="N2163" s="103">
        <v>5.2499999999999998E-2</v>
      </c>
    </row>
    <row r="2164" spans="4:14" ht="15.75" customHeight="1" x14ac:dyDescent="0.25">
      <c r="D2164" s="33"/>
      <c r="E2164" s="33"/>
      <c r="F2164" s="81">
        <v>39542</v>
      </c>
      <c r="G2164" s="103">
        <v>2.7387499999999999E-2</v>
      </c>
      <c r="H2164" s="103">
        <v>2.7275000000000001E-2</v>
      </c>
      <c r="I2164" s="103"/>
      <c r="J2164" s="103"/>
      <c r="K2164" s="104"/>
      <c r="L2164" s="104"/>
      <c r="M2164" s="104"/>
      <c r="N2164" s="103">
        <v>5.2499999999999998E-2</v>
      </c>
    </row>
    <row r="2165" spans="4:14" ht="15.75" customHeight="1" x14ac:dyDescent="0.25">
      <c r="D2165" s="33"/>
      <c r="E2165" s="33"/>
      <c r="F2165" s="81">
        <v>39545</v>
      </c>
      <c r="G2165" s="103">
        <v>2.7243799999999999E-2</v>
      </c>
      <c r="H2165" s="103">
        <v>2.7099999999999999E-2</v>
      </c>
      <c r="I2165" s="103"/>
      <c r="J2165" s="103"/>
      <c r="K2165" s="104"/>
      <c r="L2165" s="104"/>
      <c r="M2165" s="104"/>
      <c r="N2165" s="103">
        <v>5.2499999999999998E-2</v>
      </c>
    </row>
    <row r="2166" spans="4:14" ht="15.75" customHeight="1" x14ac:dyDescent="0.25">
      <c r="D2166" s="33"/>
      <c r="E2166" s="33"/>
      <c r="F2166" s="81">
        <v>39546</v>
      </c>
      <c r="G2166" s="103">
        <v>2.7215600000000003E-2</v>
      </c>
      <c r="H2166" s="103">
        <v>2.7099999999999999E-2</v>
      </c>
      <c r="I2166" s="103"/>
      <c r="J2166" s="103"/>
      <c r="K2166" s="104"/>
      <c r="L2166" s="104"/>
      <c r="M2166" s="104"/>
      <c r="N2166" s="103">
        <v>5.2499999999999998E-2</v>
      </c>
    </row>
    <row r="2167" spans="4:14" ht="15.75" customHeight="1" x14ac:dyDescent="0.25">
      <c r="D2167" s="33"/>
      <c r="E2167" s="33"/>
      <c r="F2167" s="81">
        <v>39547</v>
      </c>
      <c r="G2167" s="103">
        <v>2.7268799999999999E-2</v>
      </c>
      <c r="H2167" s="103">
        <v>2.7156300000000001E-2</v>
      </c>
      <c r="I2167" s="103"/>
      <c r="J2167" s="103"/>
      <c r="K2167" s="104"/>
      <c r="L2167" s="104"/>
      <c r="M2167" s="104"/>
      <c r="N2167" s="103">
        <v>5.2499999999999998E-2</v>
      </c>
    </row>
    <row r="2168" spans="4:14" ht="15.75" customHeight="1" x14ac:dyDescent="0.25">
      <c r="D2168" s="33"/>
      <c r="E2168" s="33"/>
      <c r="F2168" s="81">
        <v>39548</v>
      </c>
      <c r="G2168" s="103">
        <v>2.7174999999999998E-2</v>
      </c>
      <c r="H2168" s="103">
        <v>2.7099999999999999E-2</v>
      </c>
      <c r="I2168" s="103"/>
      <c r="J2168" s="103"/>
      <c r="K2168" s="104"/>
      <c r="L2168" s="104"/>
      <c r="M2168" s="104"/>
      <c r="N2168" s="103">
        <v>5.2499999999999998E-2</v>
      </c>
    </row>
    <row r="2169" spans="4:14" ht="15.75" customHeight="1" x14ac:dyDescent="0.25">
      <c r="D2169" s="33"/>
      <c r="E2169" s="33"/>
      <c r="F2169" s="81">
        <v>39549</v>
      </c>
      <c r="G2169" s="103">
        <v>2.7159399999999997E-2</v>
      </c>
      <c r="H2169" s="103">
        <v>2.7131300000000001E-2</v>
      </c>
      <c r="I2169" s="103"/>
      <c r="J2169" s="103"/>
      <c r="K2169" s="104"/>
      <c r="L2169" s="104"/>
      <c r="M2169" s="104"/>
      <c r="N2169" s="103">
        <v>5.2499999999999998E-2</v>
      </c>
    </row>
    <row r="2170" spans="4:14" ht="15.75" customHeight="1" x14ac:dyDescent="0.25">
      <c r="D2170" s="33"/>
      <c r="E2170" s="33"/>
      <c r="F2170" s="81">
        <v>39552</v>
      </c>
      <c r="G2170" s="103">
        <v>2.7131300000000001E-2</v>
      </c>
      <c r="H2170" s="103">
        <v>2.70875E-2</v>
      </c>
      <c r="I2170" s="103"/>
      <c r="J2170" s="103"/>
      <c r="K2170" s="104"/>
      <c r="L2170" s="104"/>
      <c r="M2170" s="104"/>
      <c r="N2170" s="103">
        <v>5.2499999999999998E-2</v>
      </c>
    </row>
    <row r="2171" spans="4:14" ht="15.75" customHeight="1" x14ac:dyDescent="0.25">
      <c r="D2171" s="33"/>
      <c r="E2171" s="33"/>
      <c r="F2171" s="81">
        <v>39553</v>
      </c>
      <c r="G2171" s="103">
        <v>2.7162499999999999E-2</v>
      </c>
      <c r="H2171" s="103">
        <v>2.7159399999999997E-2</v>
      </c>
      <c r="I2171" s="103"/>
      <c r="J2171" s="103"/>
      <c r="K2171" s="104"/>
      <c r="L2171" s="104"/>
      <c r="M2171" s="104"/>
      <c r="N2171" s="103">
        <v>5.2499999999999998E-2</v>
      </c>
    </row>
    <row r="2172" spans="4:14" ht="15.75" customHeight="1" x14ac:dyDescent="0.25">
      <c r="D2172" s="33"/>
      <c r="E2172" s="33"/>
      <c r="F2172" s="81">
        <v>39554</v>
      </c>
      <c r="G2172" s="103">
        <v>2.73219E-2</v>
      </c>
      <c r="H2172" s="103">
        <v>2.7337500000000001E-2</v>
      </c>
      <c r="I2172" s="103"/>
      <c r="J2172" s="103"/>
      <c r="K2172" s="104"/>
      <c r="L2172" s="104"/>
      <c r="M2172" s="104"/>
      <c r="N2172" s="103">
        <v>5.2499999999999998E-2</v>
      </c>
    </row>
    <row r="2173" spans="4:14" ht="15.75" customHeight="1" x14ac:dyDescent="0.25">
      <c r="D2173" s="33"/>
      <c r="E2173" s="33"/>
      <c r="F2173" s="81">
        <v>39555</v>
      </c>
      <c r="G2173" s="103">
        <v>2.7999999999999997E-2</v>
      </c>
      <c r="H2173" s="103">
        <v>2.8174999999999999E-2</v>
      </c>
      <c r="I2173" s="103"/>
      <c r="J2173" s="103"/>
      <c r="K2173" s="104"/>
      <c r="L2173" s="104"/>
      <c r="M2173" s="104"/>
      <c r="N2173" s="103">
        <v>5.2499999999999998E-2</v>
      </c>
    </row>
    <row r="2174" spans="4:14" ht="15.75" customHeight="1" x14ac:dyDescent="0.25">
      <c r="D2174" s="33"/>
      <c r="E2174" s="33"/>
      <c r="F2174" s="81">
        <v>39556</v>
      </c>
      <c r="G2174" s="103">
        <v>2.8737499999999999E-2</v>
      </c>
      <c r="H2174" s="103">
        <v>2.9075000000000004E-2</v>
      </c>
      <c r="I2174" s="103"/>
      <c r="J2174" s="103"/>
      <c r="K2174" s="104"/>
      <c r="L2174" s="104"/>
      <c r="M2174" s="104"/>
      <c r="N2174" s="103">
        <v>5.2499999999999998E-2</v>
      </c>
    </row>
    <row r="2175" spans="4:14" ht="15.75" customHeight="1" x14ac:dyDescent="0.25">
      <c r="D2175" s="33"/>
      <c r="E2175" s="33"/>
      <c r="F2175" s="81">
        <v>39559</v>
      </c>
      <c r="G2175" s="103">
        <v>2.8975000000000001E-2</v>
      </c>
      <c r="H2175" s="103">
        <v>2.92E-2</v>
      </c>
      <c r="I2175" s="103"/>
      <c r="J2175" s="103"/>
      <c r="K2175" s="104"/>
      <c r="L2175" s="104"/>
      <c r="M2175" s="104"/>
      <c r="N2175" s="103">
        <v>5.2499999999999998E-2</v>
      </c>
    </row>
    <row r="2176" spans="4:14" ht="15.75" customHeight="1" x14ac:dyDescent="0.25">
      <c r="D2176" s="33"/>
      <c r="E2176" s="33"/>
      <c r="F2176" s="81">
        <v>39560</v>
      </c>
      <c r="G2176" s="103">
        <v>2.895E-2</v>
      </c>
      <c r="H2176" s="103">
        <v>2.92E-2</v>
      </c>
      <c r="I2176" s="103"/>
      <c r="J2176" s="103"/>
      <c r="K2176" s="104"/>
      <c r="L2176" s="104"/>
      <c r="M2176" s="104"/>
      <c r="N2176" s="103">
        <v>5.2499999999999998E-2</v>
      </c>
    </row>
    <row r="2177" spans="4:14" ht="15.75" customHeight="1" x14ac:dyDescent="0.25">
      <c r="D2177" s="33"/>
      <c r="E2177" s="33"/>
      <c r="F2177" s="81">
        <v>39561</v>
      </c>
      <c r="G2177" s="103">
        <v>2.895E-2</v>
      </c>
      <c r="H2177" s="103">
        <v>2.92E-2</v>
      </c>
      <c r="I2177" s="103"/>
      <c r="J2177" s="103"/>
      <c r="K2177" s="104"/>
      <c r="L2177" s="104"/>
      <c r="M2177" s="104"/>
      <c r="N2177" s="103">
        <v>5.2499999999999998E-2</v>
      </c>
    </row>
    <row r="2178" spans="4:14" ht="15.75" customHeight="1" x14ac:dyDescent="0.25">
      <c r="D2178" s="33"/>
      <c r="E2178" s="33"/>
      <c r="F2178" s="81">
        <v>39562</v>
      </c>
      <c r="G2178" s="103">
        <v>2.8862499999999999E-2</v>
      </c>
      <c r="H2178" s="103">
        <v>2.9068800000000002E-2</v>
      </c>
      <c r="I2178" s="103"/>
      <c r="J2178" s="103"/>
      <c r="K2178" s="104"/>
      <c r="L2178" s="104"/>
      <c r="M2178" s="104"/>
      <c r="N2178" s="103">
        <v>5.2499999999999998E-2</v>
      </c>
    </row>
    <row r="2179" spans="4:14" ht="15.75" customHeight="1" x14ac:dyDescent="0.25">
      <c r="D2179" s="33"/>
      <c r="E2179" s="33"/>
      <c r="F2179" s="81">
        <v>39563</v>
      </c>
      <c r="G2179" s="103">
        <v>2.8812500000000001E-2</v>
      </c>
      <c r="H2179" s="103">
        <v>2.9125000000000002E-2</v>
      </c>
      <c r="I2179" s="103"/>
      <c r="J2179" s="103"/>
      <c r="K2179" s="104"/>
      <c r="L2179" s="104"/>
      <c r="M2179" s="104"/>
      <c r="N2179" s="103">
        <v>5.2499999999999998E-2</v>
      </c>
    </row>
    <row r="2180" spans="4:14" ht="15.75" customHeight="1" x14ac:dyDescent="0.25">
      <c r="D2180" s="33"/>
      <c r="E2180" s="33"/>
      <c r="F2180" s="81">
        <v>39566</v>
      </c>
      <c r="G2180" s="103">
        <v>2.8624999999999998E-2</v>
      </c>
      <c r="H2180" s="103">
        <v>2.89938E-2</v>
      </c>
      <c r="I2180" s="103"/>
      <c r="J2180" s="103"/>
      <c r="K2180" s="104"/>
      <c r="L2180" s="104"/>
      <c r="M2180" s="104"/>
      <c r="N2180" s="103">
        <v>5.2499999999999998E-2</v>
      </c>
    </row>
    <row r="2181" spans="4:14" ht="15.75" customHeight="1" x14ac:dyDescent="0.25">
      <c r="D2181" s="33"/>
      <c r="E2181" s="33"/>
      <c r="F2181" s="81">
        <v>39567</v>
      </c>
      <c r="G2181" s="103">
        <v>2.8275000000000002E-2</v>
      </c>
      <c r="H2181" s="103">
        <v>2.8728099999999999E-2</v>
      </c>
      <c r="I2181" s="103"/>
      <c r="J2181" s="103"/>
      <c r="K2181" s="104"/>
      <c r="L2181" s="104"/>
      <c r="M2181" s="104"/>
      <c r="N2181" s="103">
        <v>5.2499999999999998E-2</v>
      </c>
    </row>
    <row r="2182" spans="4:14" ht="15.75" customHeight="1" x14ac:dyDescent="0.25">
      <c r="D2182" s="33"/>
      <c r="E2182" s="33"/>
      <c r="F2182" s="81">
        <v>39568</v>
      </c>
      <c r="G2182" s="103">
        <v>2.8025000000000001E-2</v>
      </c>
      <c r="H2182" s="103">
        <v>2.8500000000000001E-2</v>
      </c>
      <c r="I2182" s="103"/>
      <c r="J2182" s="103"/>
      <c r="K2182" s="104"/>
      <c r="L2182" s="104"/>
      <c r="M2182" s="104"/>
      <c r="N2182" s="103">
        <v>0.05</v>
      </c>
    </row>
    <row r="2183" spans="4:14" ht="15.75" customHeight="1" x14ac:dyDescent="0.25">
      <c r="D2183" s="33"/>
      <c r="E2183" s="33"/>
      <c r="F2183" s="81">
        <v>39569</v>
      </c>
      <c r="G2183" s="103">
        <v>2.7237499999999998E-2</v>
      </c>
      <c r="H2183" s="103">
        <v>2.7843800000000002E-2</v>
      </c>
      <c r="I2183" s="103"/>
      <c r="J2183" s="103"/>
      <c r="K2183" s="104"/>
      <c r="L2183" s="104"/>
      <c r="M2183" s="104"/>
      <c r="N2183" s="103">
        <v>0.05</v>
      </c>
    </row>
    <row r="2184" spans="4:14" ht="15.75" customHeight="1" x14ac:dyDescent="0.25">
      <c r="D2184" s="33"/>
      <c r="E2184" s="33"/>
      <c r="F2184" s="81">
        <v>39570</v>
      </c>
      <c r="G2184" s="103">
        <v>2.6974999999999999E-2</v>
      </c>
      <c r="H2184" s="103">
        <v>2.7699999999999999E-2</v>
      </c>
      <c r="I2184" s="103"/>
      <c r="J2184" s="103"/>
      <c r="K2184" s="104"/>
      <c r="L2184" s="104"/>
      <c r="M2184" s="104"/>
      <c r="N2184" s="103">
        <v>0.05</v>
      </c>
    </row>
    <row r="2185" spans="4:14" ht="15.75" customHeight="1" x14ac:dyDescent="0.25">
      <c r="D2185" s="33"/>
      <c r="E2185" s="33"/>
      <c r="F2185" s="81">
        <v>39573</v>
      </c>
      <c r="G2185" s="103" t="s">
        <v>26</v>
      </c>
      <c r="H2185" s="103" t="s">
        <v>26</v>
      </c>
      <c r="I2185" s="103"/>
      <c r="J2185" s="103"/>
      <c r="K2185" s="104"/>
      <c r="L2185" s="104"/>
      <c r="M2185" s="104"/>
      <c r="N2185" s="103">
        <v>0.05</v>
      </c>
    </row>
    <row r="2186" spans="4:14" ht="15.75" customHeight="1" x14ac:dyDescent="0.25">
      <c r="D2186" s="33"/>
      <c r="E2186" s="33"/>
      <c r="F2186" s="81">
        <v>39574</v>
      </c>
      <c r="G2186" s="103">
        <v>2.6737500000000001E-2</v>
      </c>
      <c r="H2186" s="103">
        <v>2.7574999999999999E-2</v>
      </c>
      <c r="I2186" s="103"/>
      <c r="J2186" s="103"/>
      <c r="K2186" s="104"/>
      <c r="L2186" s="104"/>
      <c r="M2186" s="104"/>
      <c r="N2186" s="103">
        <v>0.05</v>
      </c>
    </row>
    <row r="2187" spans="4:14" ht="15.75" customHeight="1" x14ac:dyDescent="0.25">
      <c r="D2187" s="33"/>
      <c r="E2187" s="33"/>
      <c r="F2187" s="81">
        <v>39575</v>
      </c>
      <c r="G2187" s="103">
        <v>2.62125E-2</v>
      </c>
      <c r="H2187" s="103">
        <v>2.7343799999999998E-2</v>
      </c>
      <c r="I2187" s="103"/>
      <c r="J2187" s="103"/>
      <c r="K2187" s="104"/>
      <c r="L2187" s="104"/>
      <c r="M2187" s="104"/>
      <c r="N2187" s="103">
        <v>0.05</v>
      </c>
    </row>
    <row r="2188" spans="4:14" ht="15.75" customHeight="1" x14ac:dyDescent="0.25">
      <c r="D2188" s="33"/>
      <c r="E2188" s="33"/>
      <c r="F2188" s="81">
        <v>39576</v>
      </c>
      <c r="G2188" s="103">
        <v>2.5899999999999999E-2</v>
      </c>
      <c r="H2188" s="103">
        <v>2.7156300000000001E-2</v>
      </c>
      <c r="I2188" s="103"/>
      <c r="J2188" s="103"/>
      <c r="K2188" s="104"/>
      <c r="L2188" s="104"/>
      <c r="M2188" s="104"/>
      <c r="N2188" s="103">
        <v>0.05</v>
      </c>
    </row>
    <row r="2189" spans="4:14" ht="15.75" customHeight="1" x14ac:dyDescent="0.25">
      <c r="D2189" s="33"/>
      <c r="E2189" s="33"/>
      <c r="F2189" s="81">
        <v>39577</v>
      </c>
      <c r="G2189" s="103">
        <v>2.5499999999999998E-2</v>
      </c>
      <c r="H2189" s="103">
        <v>2.6849999999999999E-2</v>
      </c>
      <c r="I2189" s="103"/>
      <c r="J2189" s="103"/>
      <c r="K2189" s="104"/>
      <c r="L2189" s="104"/>
      <c r="M2189" s="104"/>
      <c r="N2189" s="103">
        <v>0.05</v>
      </c>
    </row>
    <row r="2190" spans="4:14" ht="15.75" customHeight="1" x14ac:dyDescent="0.25">
      <c r="D2190" s="33"/>
      <c r="E2190" s="33"/>
      <c r="F2190" s="81">
        <v>39580</v>
      </c>
      <c r="G2190" s="103">
        <v>2.5293800000000002E-2</v>
      </c>
      <c r="H2190" s="103">
        <v>2.6781299999999997E-2</v>
      </c>
      <c r="I2190" s="103"/>
      <c r="J2190" s="103"/>
      <c r="K2190" s="104"/>
      <c r="L2190" s="104"/>
      <c r="M2190" s="104"/>
      <c r="N2190" s="103">
        <v>0.05</v>
      </c>
    </row>
    <row r="2191" spans="4:14" ht="15.75" customHeight="1" x14ac:dyDescent="0.25">
      <c r="D2191" s="33"/>
      <c r="E2191" s="33"/>
      <c r="F2191" s="81">
        <v>39581</v>
      </c>
      <c r="G2191" s="103">
        <v>2.5143800000000001E-2</v>
      </c>
      <c r="H2191" s="103">
        <v>2.67563E-2</v>
      </c>
      <c r="I2191" s="103"/>
      <c r="J2191" s="103"/>
      <c r="K2191" s="104"/>
      <c r="L2191" s="104"/>
      <c r="M2191" s="104"/>
      <c r="N2191" s="103">
        <v>0.05</v>
      </c>
    </row>
    <row r="2192" spans="4:14" ht="15.75" customHeight="1" x14ac:dyDescent="0.25">
      <c r="D2192" s="33"/>
      <c r="E2192" s="33"/>
      <c r="F2192" s="81">
        <v>39582</v>
      </c>
      <c r="G2192" s="103">
        <v>2.5049999999999999E-2</v>
      </c>
      <c r="H2192" s="103">
        <v>2.7200000000000002E-2</v>
      </c>
      <c r="I2192" s="103"/>
      <c r="J2192" s="103"/>
      <c r="K2192" s="104"/>
      <c r="L2192" s="104"/>
      <c r="M2192" s="104"/>
      <c r="N2192" s="103">
        <v>0.05</v>
      </c>
    </row>
    <row r="2193" spans="4:14" ht="15.75" customHeight="1" x14ac:dyDescent="0.25">
      <c r="D2193" s="33"/>
      <c r="E2193" s="33"/>
      <c r="F2193" s="81">
        <v>39583</v>
      </c>
      <c r="G2193" s="103">
        <v>2.4975000000000001E-2</v>
      </c>
      <c r="H2193" s="103">
        <v>2.71875E-2</v>
      </c>
      <c r="I2193" s="103"/>
      <c r="J2193" s="103"/>
      <c r="K2193" s="104"/>
      <c r="L2193" s="104"/>
      <c r="M2193" s="104"/>
      <c r="N2193" s="103">
        <v>0.05</v>
      </c>
    </row>
    <row r="2194" spans="4:14" ht="15.75" customHeight="1" x14ac:dyDescent="0.25">
      <c r="D2194" s="33"/>
      <c r="E2194" s="33"/>
      <c r="F2194" s="81">
        <v>39584</v>
      </c>
      <c r="G2194" s="103">
        <v>2.4787499999999997E-2</v>
      </c>
      <c r="H2194" s="103">
        <v>2.6949999999999998E-2</v>
      </c>
      <c r="I2194" s="103"/>
      <c r="J2194" s="103"/>
      <c r="K2194" s="104"/>
      <c r="L2194" s="104"/>
      <c r="M2194" s="104"/>
      <c r="N2194" s="103">
        <v>0.05</v>
      </c>
    </row>
    <row r="2195" spans="4:14" ht="15.75" customHeight="1" x14ac:dyDescent="0.25">
      <c r="D2195" s="33"/>
      <c r="E2195" s="33"/>
      <c r="F2195" s="81">
        <v>39587</v>
      </c>
      <c r="G2195" s="103">
        <v>2.45125E-2</v>
      </c>
      <c r="H2195" s="103">
        <v>2.6775000000000004E-2</v>
      </c>
      <c r="I2195" s="103"/>
      <c r="J2195" s="103"/>
      <c r="K2195" s="104"/>
      <c r="L2195" s="104"/>
      <c r="M2195" s="104"/>
      <c r="N2195" s="103">
        <v>0.05</v>
      </c>
    </row>
    <row r="2196" spans="4:14" ht="15.75" customHeight="1" x14ac:dyDescent="0.25">
      <c r="D2196" s="33"/>
      <c r="E2196" s="33"/>
      <c r="F2196" s="81">
        <v>39588</v>
      </c>
      <c r="G2196" s="103">
        <v>2.4300000000000002E-2</v>
      </c>
      <c r="H2196" s="103">
        <v>2.6575000000000001E-2</v>
      </c>
      <c r="I2196" s="103"/>
      <c r="J2196" s="103"/>
      <c r="K2196" s="104"/>
      <c r="L2196" s="104"/>
      <c r="M2196" s="104"/>
      <c r="N2196" s="103">
        <v>0.05</v>
      </c>
    </row>
    <row r="2197" spans="4:14" ht="15.75" customHeight="1" x14ac:dyDescent="0.25">
      <c r="D2197" s="33"/>
      <c r="E2197" s="33"/>
      <c r="F2197" s="81">
        <v>39589</v>
      </c>
      <c r="G2197" s="103">
        <v>2.4043800000000001E-2</v>
      </c>
      <c r="H2197" s="103">
        <v>2.63813E-2</v>
      </c>
      <c r="I2197" s="103"/>
      <c r="J2197" s="103"/>
      <c r="K2197" s="104"/>
      <c r="L2197" s="104"/>
      <c r="M2197" s="104"/>
      <c r="N2197" s="103">
        <v>0.05</v>
      </c>
    </row>
    <row r="2198" spans="4:14" ht="15.75" customHeight="1" x14ac:dyDescent="0.25">
      <c r="D2198" s="33"/>
      <c r="E2198" s="33"/>
      <c r="F2198" s="81">
        <v>39590</v>
      </c>
      <c r="G2198" s="103">
        <v>2.3925000000000002E-2</v>
      </c>
      <c r="H2198" s="103">
        <v>2.63813E-2</v>
      </c>
      <c r="I2198" s="103"/>
      <c r="J2198" s="103"/>
      <c r="K2198" s="104"/>
      <c r="L2198" s="104"/>
      <c r="M2198" s="104"/>
      <c r="N2198" s="103">
        <v>0.05</v>
      </c>
    </row>
    <row r="2199" spans="4:14" ht="15.75" customHeight="1" x14ac:dyDescent="0.25">
      <c r="D2199" s="33"/>
      <c r="E2199" s="33"/>
      <c r="F2199" s="81">
        <v>39591</v>
      </c>
      <c r="G2199" s="103">
        <v>2.3824999999999999E-2</v>
      </c>
      <c r="H2199" s="103">
        <v>2.6456300000000002E-2</v>
      </c>
      <c r="I2199" s="103"/>
      <c r="J2199" s="103"/>
      <c r="K2199" s="104"/>
      <c r="L2199" s="104"/>
      <c r="M2199" s="104"/>
      <c r="N2199" s="103">
        <v>0.05</v>
      </c>
    </row>
    <row r="2200" spans="4:14" ht="15.75" customHeight="1" x14ac:dyDescent="0.25">
      <c r="D2200" s="33"/>
      <c r="E2200" s="33"/>
      <c r="F2200" s="81">
        <v>39594</v>
      </c>
      <c r="G2200" s="103" t="s">
        <v>26</v>
      </c>
      <c r="H2200" s="103" t="s">
        <v>26</v>
      </c>
      <c r="I2200" s="103"/>
      <c r="J2200" s="103"/>
      <c r="K2200" s="104"/>
      <c r="L2200" s="104"/>
      <c r="M2200" s="104"/>
      <c r="N2200" s="103" t="s">
        <v>26</v>
      </c>
    </row>
    <row r="2201" spans="4:14" ht="15.75" customHeight="1" x14ac:dyDescent="0.25">
      <c r="D2201" s="33"/>
      <c r="E2201" s="33"/>
      <c r="F2201" s="81">
        <v>39595</v>
      </c>
      <c r="G2201" s="103">
        <v>2.3787500000000003E-2</v>
      </c>
      <c r="H2201" s="103">
        <v>2.64438E-2</v>
      </c>
      <c r="I2201" s="103"/>
      <c r="J2201" s="103"/>
      <c r="K2201" s="104"/>
      <c r="L2201" s="104"/>
      <c r="M2201" s="104"/>
      <c r="N2201" s="103">
        <v>0.05</v>
      </c>
    </row>
    <row r="2202" spans="4:14" ht="15.75" customHeight="1" x14ac:dyDescent="0.25">
      <c r="D2202" s="33"/>
      <c r="E2202" s="33"/>
      <c r="F2202" s="81">
        <v>39596</v>
      </c>
      <c r="G2202" s="103">
        <v>2.38125E-2</v>
      </c>
      <c r="H2202" s="103">
        <v>2.6493799999999998E-2</v>
      </c>
      <c r="I2202" s="103"/>
      <c r="J2202" s="103"/>
      <c r="K2202" s="104"/>
      <c r="L2202" s="104"/>
      <c r="M2202" s="104"/>
      <c r="N2202" s="103">
        <v>0.05</v>
      </c>
    </row>
    <row r="2203" spans="4:14" ht="15.75" customHeight="1" x14ac:dyDescent="0.25">
      <c r="D2203" s="33"/>
      <c r="E2203" s="33"/>
      <c r="F2203" s="81">
        <v>39597</v>
      </c>
      <c r="G2203" s="103">
        <v>2.4593799999999999E-2</v>
      </c>
      <c r="H2203" s="103">
        <v>2.68188E-2</v>
      </c>
      <c r="I2203" s="103"/>
      <c r="J2203" s="103"/>
      <c r="K2203" s="104"/>
      <c r="L2203" s="104"/>
      <c r="M2203" s="104"/>
      <c r="N2203" s="103">
        <v>0.05</v>
      </c>
    </row>
    <row r="2204" spans="4:14" ht="15.75" customHeight="1" x14ac:dyDescent="0.25">
      <c r="D2204" s="33"/>
      <c r="E2204" s="33"/>
      <c r="F2204" s="81">
        <v>39598</v>
      </c>
      <c r="G2204" s="103">
        <v>2.4575E-2</v>
      </c>
      <c r="H2204" s="103">
        <v>2.6806299999999998E-2</v>
      </c>
      <c r="I2204" s="103"/>
      <c r="J2204" s="103"/>
      <c r="K2204" s="104"/>
      <c r="L2204" s="104"/>
      <c r="M2204" s="104"/>
      <c r="N2204" s="103">
        <v>0.05</v>
      </c>
    </row>
    <row r="2205" spans="4:14" ht="15.75" customHeight="1" x14ac:dyDescent="0.25">
      <c r="D2205" s="33"/>
      <c r="E2205" s="33"/>
      <c r="F2205" s="81">
        <v>39601</v>
      </c>
      <c r="G2205" s="103">
        <v>2.4556300000000003E-2</v>
      </c>
      <c r="H2205" s="103">
        <v>2.6762500000000002E-2</v>
      </c>
      <c r="I2205" s="103"/>
      <c r="J2205" s="103"/>
      <c r="K2205" s="104"/>
      <c r="L2205" s="104"/>
      <c r="M2205" s="104"/>
      <c r="N2205" s="103">
        <v>0.05</v>
      </c>
    </row>
    <row r="2206" spans="4:14" ht="15.75" customHeight="1" x14ac:dyDescent="0.25">
      <c r="D2206" s="33"/>
      <c r="E2206" s="33"/>
      <c r="F2206" s="81">
        <v>39602</v>
      </c>
      <c r="G2206" s="103">
        <v>2.45125E-2</v>
      </c>
      <c r="H2206" s="103">
        <v>2.67313E-2</v>
      </c>
      <c r="I2206" s="103"/>
      <c r="J2206" s="103"/>
      <c r="K2206" s="104"/>
      <c r="L2206" s="104"/>
      <c r="M2206" s="104"/>
      <c r="N2206" s="103">
        <v>0.05</v>
      </c>
    </row>
    <row r="2207" spans="4:14" ht="15.75" customHeight="1" x14ac:dyDescent="0.25">
      <c r="D2207" s="33"/>
      <c r="E2207" s="33"/>
      <c r="F2207" s="81">
        <v>39603</v>
      </c>
      <c r="G2207" s="103">
        <v>2.4500000000000001E-2</v>
      </c>
      <c r="H2207" s="103">
        <v>2.6718799999999997E-2</v>
      </c>
      <c r="I2207" s="103"/>
      <c r="J2207" s="103"/>
      <c r="K2207" s="104"/>
      <c r="L2207" s="104"/>
      <c r="M2207" s="104"/>
      <c r="N2207" s="103">
        <v>0.05</v>
      </c>
    </row>
    <row r="2208" spans="4:14" ht="15.75" customHeight="1" x14ac:dyDescent="0.25">
      <c r="D2208" s="33"/>
      <c r="E2208" s="33"/>
      <c r="F2208" s="81">
        <v>39604</v>
      </c>
      <c r="G2208" s="103">
        <v>2.4481299999999998E-2</v>
      </c>
      <c r="H2208" s="103">
        <v>2.6768800000000002E-2</v>
      </c>
      <c r="I2208" s="103"/>
      <c r="J2208" s="103"/>
      <c r="K2208" s="104"/>
      <c r="L2208" s="104"/>
      <c r="M2208" s="104"/>
      <c r="N2208" s="103">
        <v>0.05</v>
      </c>
    </row>
    <row r="2209" spans="4:14" ht="15.75" customHeight="1" x14ac:dyDescent="0.25">
      <c r="D2209" s="33"/>
      <c r="E2209" s="33"/>
      <c r="F2209" s="81">
        <v>39605</v>
      </c>
      <c r="G2209" s="103">
        <v>2.44938E-2</v>
      </c>
      <c r="H2209" s="103">
        <v>2.6956299999999999E-2</v>
      </c>
      <c r="I2209" s="103"/>
      <c r="J2209" s="103"/>
      <c r="K2209" s="104"/>
      <c r="L2209" s="104"/>
      <c r="M2209" s="104"/>
      <c r="N2209" s="103">
        <v>0.05</v>
      </c>
    </row>
    <row r="2210" spans="4:14" ht="15.75" customHeight="1" x14ac:dyDescent="0.25">
      <c r="D2210" s="33"/>
      <c r="E2210" s="33"/>
      <c r="F2210" s="81">
        <v>39608</v>
      </c>
      <c r="G2210" s="103">
        <v>2.4481299999999998E-2</v>
      </c>
      <c r="H2210" s="103">
        <v>2.6912500000000002E-2</v>
      </c>
      <c r="I2210" s="103"/>
      <c r="J2210" s="103"/>
      <c r="K2210" s="104"/>
      <c r="L2210" s="104"/>
      <c r="M2210" s="104"/>
      <c r="N2210" s="103">
        <v>0.05</v>
      </c>
    </row>
    <row r="2211" spans="4:14" ht="15.75" customHeight="1" x14ac:dyDescent="0.25">
      <c r="D2211" s="33"/>
      <c r="E2211" s="33"/>
      <c r="F2211" s="81">
        <v>39609</v>
      </c>
      <c r="G2211" s="103">
        <v>2.4750000000000001E-2</v>
      </c>
      <c r="H2211" s="103">
        <v>2.7862499999999998E-2</v>
      </c>
      <c r="I2211" s="103"/>
      <c r="J2211" s="103"/>
      <c r="K2211" s="104"/>
      <c r="L2211" s="104"/>
      <c r="M2211" s="104"/>
      <c r="N2211" s="103">
        <v>0.05</v>
      </c>
    </row>
    <row r="2212" spans="4:14" ht="15.75" customHeight="1" x14ac:dyDescent="0.25">
      <c r="D2212" s="33"/>
      <c r="E2212" s="33"/>
      <c r="F2212" s="81">
        <v>39610</v>
      </c>
      <c r="G2212" s="103">
        <v>2.4768800000000001E-2</v>
      </c>
      <c r="H2212" s="103">
        <v>2.7881300000000001E-2</v>
      </c>
      <c r="I2212" s="103"/>
      <c r="J2212" s="103"/>
      <c r="K2212" s="104"/>
      <c r="L2212" s="104"/>
      <c r="M2212" s="104"/>
      <c r="N2212" s="103">
        <v>0.05</v>
      </c>
    </row>
    <row r="2213" spans="4:14" ht="15.75" customHeight="1" x14ac:dyDescent="0.25">
      <c r="D2213" s="33"/>
      <c r="E2213" s="33"/>
      <c r="F2213" s="81">
        <v>39611</v>
      </c>
      <c r="G2213" s="103">
        <v>2.4712499999999998E-2</v>
      </c>
      <c r="H2213" s="103">
        <v>2.7762500000000002E-2</v>
      </c>
      <c r="I2213" s="103"/>
      <c r="J2213" s="103"/>
      <c r="K2213" s="104"/>
      <c r="L2213" s="104"/>
      <c r="M2213" s="104"/>
      <c r="N2213" s="103">
        <v>0.05</v>
      </c>
    </row>
    <row r="2214" spans="4:14" ht="15.75" customHeight="1" x14ac:dyDescent="0.25">
      <c r="D2214" s="33"/>
      <c r="E2214" s="33"/>
      <c r="F2214" s="81">
        <v>39612</v>
      </c>
      <c r="G2214" s="103">
        <v>2.4818799999999999E-2</v>
      </c>
      <c r="H2214" s="103">
        <v>2.8137500000000003E-2</v>
      </c>
      <c r="I2214" s="103"/>
      <c r="J2214" s="103"/>
      <c r="K2214" s="104"/>
      <c r="L2214" s="104"/>
      <c r="M2214" s="104"/>
      <c r="N2214" s="103">
        <v>0.05</v>
      </c>
    </row>
    <row r="2215" spans="4:14" ht="15.75" customHeight="1" x14ac:dyDescent="0.25">
      <c r="D2215" s="33"/>
      <c r="E2215" s="33"/>
      <c r="F2215" s="81">
        <v>39615</v>
      </c>
      <c r="G2215" s="103">
        <v>2.4812500000000001E-2</v>
      </c>
      <c r="H2215" s="103">
        <v>2.8125000000000001E-2</v>
      </c>
      <c r="I2215" s="103"/>
      <c r="J2215" s="103"/>
      <c r="K2215" s="104"/>
      <c r="L2215" s="104"/>
      <c r="M2215" s="104"/>
      <c r="N2215" s="103">
        <v>0.05</v>
      </c>
    </row>
    <row r="2216" spans="4:14" ht="15.75" customHeight="1" x14ac:dyDescent="0.25">
      <c r="D2216" s="33"/>
      <c r="E2216" s="33"/>
      <c r="F2216" s="81">
        <v>39616</v>
      </c>
      <c r="G2216" s="103">
        <v>2.4825E-2</v>
      </c>
      <c r="H2216" s="103">
        <v>2.8087499999999998E-2</v>
      </c>
      <c r="I2216" s="103"/>
      <c r="J2216" s="103"/>
      <c r="K2216" s="104"/>
      <c r="L2216" s="104"/>
      <c r="M2216" s="104"/>
      <c r="N2216" s="103">
        <v>0.05</v>
      </c>
    </row>
    <row r="2217" spans="4:14" ht="15.75" customHeight="1" x14ac:dyDescent="0.25">
      <c r="D2217" s="33"/>
      <c r="E2217" s="33"/>
      <c r="F2217" s="81">
        <v>39617</v>
      </c>
      <c r="G2217" s="103">
        <v>2.4818799999999999E-2</v>
      </c>
      <c r="H2217" s="103">
        <v>2.8025000000000001E-2</v>
      </c>
      <c r="I2217" s="103"/>
      <c r="J2217" s="103"/>
      <c r="K2217" s="104"/>
      <c r="L2217" s="104"/>
      <c r="M2217" s="104"/>
      <c r="N2217" s="103">
        <v>0.05</v>
      </c>
    </row>
    <row r="2218" spans="4:14" ht="15.75" customHeight="1" x14ac:dyDescent="0.25">
      <c r="D2218" s="33"/>
      <c r="E2218" s="33"/>
      <c r="F2218" s="81">
        <v>39618</v>
      </c>
      <c r="G2218" s="103">
        <v>2.4812500000000001E-2</v>
      </c>
      <c r="H2218" s="103">
        <v>2.8012499999999999E-2</v>
      </c>
      <c r="I2218" s="103"/>
      <c r="J2218" s="103"/>
      <c r="K2218" s="104"/>
      <c r="L2218" s="104"/>
      <c r="M2218" s="104"/>
      <c r="N2218" s="103">
        <v>0.05</v>
      </c>
    </row>
    <row r="2219" spans="4:14" ht="15.75" customHeight="1" x14ac:dyDescent="0.25">
      <c r="D2219" s="33"/>
      <c r="E2219" s="33"/>
      <c r="F2219" s="81">
        <v>39619</v>
      </c>
      <c r="G2219" s="103">
        <v>2.4812500000000001E-2</v>
      </c>
      <c r="H2219" s="103">
        <v>2.80188E-2</v>
      </c>
      <c r="I2219" s="103"/>
      <c r="J2219" s="103"/>
      <c r="K2219" s="104"/>
      <c r="L2219" s="104"/>
      <c r="M2219" s="104"/>
      <c r="N2219" s="103">
        <v>0.05</v>
      </c>
    </row>
    <row r="2220" spans="4:14" ht="15.75" customHeight="1" x14ac:dyDescent="0.25">
      <c r="D2220" s="33"/>
      <c r="E2220" s="33"/>
      <c r="F2220" s="81">
        <v>39622</v>
      </c>
      <c r="G2220" s="103">
        <v>2.4825E-2</v>
      </c>
      <c r="H2220" s="103">
        <v>2.8043800000000001E-2</v>
      </c>
      <c r="I2220" s="103"/>
      <c r="J2220" s="103"/>
      <c r="K2220" s="104"/>
      <c r="L2220" s="104"/>
      <c r="M2220" s="104"/>
      <c r="N2220" s="103">
        <v>0.05</v>
      </c>
    </row>
    <row r="2221" spans="4:14" ht="15.75" customHeight="1" x14ac:dyDescent="0.25">
      <c r="D2221" s="33"/>
      <c r="E2221" s="33"/>
      <c r="F2221" s="81">
        <v>39623</v>
      </c>
      <c r="G2221" s="103">
        <v>2.4818799999999999E-2</v>
      </c>
      <c r="H2221" s="103">
        <v>2.8093799999999999E-2</v>
      </c>
      <c r="I2221" s="103"/>
      <c r="J2221" s="103"/>
      <c r="K2221" s="104"/>
      <c r="L2221" s="104"/>
      <c r="M2221" s="104"/>
      <c r="N2221" s="103">
        <v>0.05</v>
      </c>
    </row>
    <row r="2222" spans="4:14" ht="15.75" customHeight="1" x14ac:dyDescent="0.25">
      <c r="D2222" s="33"/>
      <c r="E2222" s="33"/>
      <c r="F2222" s="81">
        <v>39624</v>
      </c>
      <c r="G2222" s="103">
        <v>2.4825E-2</v>
      </c>
      <c r="H2222" s="103">
        <v>2.8081299999999997E-2</v>
      </c>
      <c r="I2222" s="103"/>
      <c r="J2222" s="103"/>
      <c r="K2222" s="104"/>
      <c r="L2222" s="104"/>
      <c r="M2222" s="104"/>
      <c r="N2222" s="103">
        <v>0.05</v>
      </c>
    </row>
    <row r="2223" spans="4:14" ht="15.75" customHeight="1" x14ac:dyDescent="0.25">
      <c r="D2223" s="33"/>
      <c r="E2223" s="33"/>
      <c r="F2223" s="81">
        <v>39625</v>
      </c>
      <c r="G2223" s="103">
        <v>2.4825E-2</v>
      </c>
      <c r="H2223" s="103">
        <v>2.8006299999999998E-2</v>
      </c>
      <c r="I2223" s="103"/>
      <c r="J2223" s="103"/>
      <c r="K2223" s="104"/>
      <c r="L2223" s="104"/>
      <c r="M2223" s="104"/>
      <c r="N2223" s="103">
        <v>0.05</v>
      </c>
    </row>
    <row r="2224" spans="4:14" ht="15.75" customHeight="1" x14ac:dyDescent="0.25">
      <c r="D2224" s="33"/>
      <c r="E2224" s="33"/>
      <c r="F2224" s="81">
        <v>39626</v>
      </c>
      <c r="G2224" s="103">
        <v>2.47063E-2</v>
      </c>
      <c r="H2224" s="103">
        <v>2.7912499999999996E-2</v>
      </c>
      <c r="I2224" s="103"/>
      <c r="J2224" s="103"/>
      <c r="K2224" s="104"/>
      <c r="L2224" s="104"/>
      <c r="M2224" s="104"/>
      <c r="N2224" s="103">
        <v>0.05</v>
      </c>
    </row>
    <row r="2225" spans="4:14" ht="15.75" customHeight="1" x14ac:dyDescent="0.25">
      <c r="D2225" s="33"/>
      <c r="E2225" s="33"/>
      <c r="F2225" s="81">
        <v>39629</v>
      </c>
      <c r="G2225" s="103">
        <v>2.4624999999999998E-2</v>
      </c>
      <c r="H2225" s="103">
        <v>2.78313E-2</v>
      </c>
      <c r="I2225" s="103"/>
      <c r="J2225" s="103"/>
      <c r="K2225" s="104"/>
      <c r="L2225" s="104"/>
      <c r="M2225" s="104"/>
      <c r="N2225" s="103">
        <v>0.05</v>
      </c>
    </row>
    <row r="2226" spans="4:14" ht="15.75" customHeight="1" x14ac:dyDescent="0.25">
      <c r="D2226" s="33"/>
      <c r="E2226" s="33"/>
      <c r="F2226" s="81">
        <v>39630</v>
      </c>
      <c r="G2226" s="103">
        <v>2.4612500000000002E-2</v>
      </c>
      <c r="H2226" s="103">
        <v>2.7875E-2</v>
      </c>
      <c r="I2226" s="103"/>
      <c r="J2226" s="103"/>
      <c r="K2226" s="104"/>
      <c r="L2226" s="104"/>
      <c r="M2226" s="104"/>
      <c r="N2226" s="103">
        <v>0.05</v>
      </c>
    </row>
    <row r="2227" spans="4:14" ht="15.75" customHeight="1" x14ac:dyDescent="0.25">
      <c r="D2227" s="33"/>
      <c r="E2227" s="33"/>
      <c r="F2227" s="81">
        <v>39631</v>
      </c>
      <c r="G2227" s="103">
        <v>2.4624999999999998E-2</v>
      </c>
      <c r="H2227" s="103">
        <v>2.7912499999999996E-2</v>
      </c>
      <c r="I2227" s="103"/>
      <c r="J2227" s="103"/>
      <c r="K2227" s="104"/>
      <c r="L2227" s="104"/>
      <c r="M2227" s="104"/>
      <c r="N2227" s="103">
        <v>0.05</v>
      </c>
    </row>
    <row r="2228" spans="4:14" ht="15.75" customHeight="1" x14ac:dyDescent="0.25">
      <c r="D2228" s="33"/>
      <c r="E2228" s="33"/>
      <c r="F2228" s="81">
        <v>39632</v>
      </c>
      <c r="G2228" s="103">
        <v>2.46E-2</v>
      </c>
      <c r="H2228" s="103">
        <v>2.7912499999999996E-2</v>
      </c>
      <c r="I2228" s="103"/>
      <c r="J2228" s="103"/>
      <c r="K2228" s="104"/>
      <c r="L2228" s="104"/>
      <c r="M2228" s="104"/>
      <c r="N2228" s="103">
        <v>0.05</v>
      </c>
    </row>
    <row r="2229" spans="4:14" ht="15.75" customHeight="1" x14ac:dyDescent="0.25">
      <c r="D2229" s="33"/>
      <c r="E2229" s="33"/>
      <c r="F2229" s="81">
        <v>39633</v>
      </c>
      <c r="G2229" s="103">
        <v>2.4612500000000002E-2</v>
      </c>
      <c r="H2229" s="103">
        <v>2.78938E-2</v>
      </c>
      <c r="I2229" s="103"/>
      <c r="J2229" s="103"/>
      <c r="K2229" s="104"/>
      <c r="L2229" s="104"/>
      <c r="M2229" s="104"/>
      <c r="N2229" s="103" t="s">
        <v>26</v>
      </c>
    </row>
    <row r="2230" spans="4:14" ht="15.75" customHeight="1" x14ac:dyDescent="0.25">
      <c r="D2230" s="33"/>
      <c r="E2230" s="33"/>
      <c r="F2230" s="81">
        <v>39636</v>
      </c>
      <c r="G2230" s="103">
        <v>2.4612500000000002E-2</v>
      </c>
      <c r="H2230" s="103">
        <v>2.7912499999999996E-2</v>
      </c>
      <c r="I2230" s="103"/>
      <c r="J2230" s="103"/>
      <c r="K2230" s="104"/>
      <c r="L2230" s="104"/>
      <c r="M2230" s="104"/>
      <c r="N2230" s="103">
        <v>0.05</v>
      </c>
    </row>
    <row r="2231" spans="4:14" ht="15.75" customHeight="1" x14ac:dyDescent="0.25">
      <c r="D2231" s="33"/>
      <c r="E2231" s="33"/>
      <c r="F2231" s="81">
        <v>39637</v>
      </c>
      <c r="G2231" s="103">
        <v>2.4587500000000002E-2</v>
      </c>
      <c r="H2231" s="103">
        <v>2.7900000000000001E-2</v>
      </c>
      <c r="I2231" s="103"/>
      <c r="J2231" s="103"/>
      <c r="K2231" s="104"/>
      <c r="L2231" s="104"/>
      <c r="M2231" s="104"/>
      <c r="N2231" s="103">
        <v>0.05</v>
      </c>
    </row>
    <row r="2232" spans="4:14" ht="15.75" customHeight="1" x14ac:dyDescent="0.25">
      <c r="D2232" s="33"/>
      <c r="E2232" s="33"/>
      <c r="F2232" s="81">
        <v>39638</v>
      </c>
      <c r="G2232" s="103">
        <v>2.4587500000000002E-2</v>
      </c>
      <c r="H2232" s="103">
        <v>2.7918800000000001E-2</v>
      </c>
      <c r="I2232" s="103"/>
      <c r="J2232" s="103"/>
      <c r="K2232" s="104"/>
      <c r="L2232" s="104"/>
      <c r="M2232" s="104"/>
      <c r="N2232" s="103">
        <v>0.05</v>
      </c>
    </row>
    <row r="2233" spans="4:14" ht="15.75" customHeight="1" x14ac:dyDescent="0.25">
      <c r="D2233" s="33"/>
      <c r="E2233" s="33"/>
      <c r="F2233" s="81">
        <v>39639</v>
      </c>
      <c r="G2233" s="103">
        <v>2.4562499999999998E-2</v>
      </c>
      <c r="H2233" s="103">
        <v>2.7881300000000001E-2</v>
      </c>
      <c r="I2233" s="103"/>
      <c r="J2233" s="103"/>
      <c r="K2233" s="104"/>
      <c r="L2233" s="104"/>
      <c r="M2233" s="104"/>
      <c r="N2233" s="103">
        <v>0.05</v>
      </c>
    </row>
    <row r="2234" spans="4:14" ht="15.75" customHeight="1" x14ac:dyDescent="0.25">
      <c r="D2234" s="33"/>
      <c r="E2234" s="33"/>
      <c r="F2234" s="81">
        <v>39640</v>
      </c>
      <c r="G2234" s="103">
        <v>2.4575E-2</v>
      </c>
      <c r="H2234" s="103">
        <v>2.7906300000000002E-2</v>
      </c>
      <c r="I2234" s="103"/>
      <c r="J2234" s="103"/>
      <c r="K2234" s="104"/>
      <c r="L2234" s="104"/>
      <c r="M2234" s="104"/>
      <c r="N2234" s="103">
        <v>0.05</v>
      </c>
    </row>
    <row r="2235" spans="4:14" ht="15.75" customHeight="1" x14ac:dyDescent="0.25">
      <c r="D2235" s="33"/>
      <c r="E2235" s="33"/>
      <c r="F2235" s="81">
        <v>39643</v>
      </c>
      <c r="G2235" s="103">
        <v>2.46E-2</v>
      </c>
      <c r="H2235" s="103">
        <v>2.7906300000000002E-2</v>
      </c>
      <c r="I2235" s="103"/>
      <c r="J2235" s="103"/>
      <c r="K2235" s="104"/>
      <c r="L2235" s="104"/>
      <c r="M2235" s="104"/>
      <c r="N2235" s="103">
        <v>0.05</v>
      </c>
    </row>
    <row r="2236" spans="4:14" ht="15.75" customHeight="1" x14ac:dyDescent="0.25">
      <c r="D2236" s="33"/>
      <c r="E2236" s="33"/>
      <c r="F2236" s="81">
        <v>39644</v>
      </c>
      <c r="G2236" s="103">
        <v>2.45813E-2</v>
      </c>
      <c r="H2236" s="103">
        <v>2.78938E-2</v>
      </c>
      <c r="I2236" s="103"/>
      <c r="J2236" s="103"/>
      <c r="K2236" s="104"/>
      <c r="L2236" s="104"/>
      <c r="M2236" s="104"/>
      <c r="N2236" s="103">
        <v>0.05</v>
      </c>
    </row>
    <row r="2237" spans="4:14" ht="15.75" customHeight="1" x14ac:dyDescent="0.25">
      <c r="D2237" s="33"/>
      <c r="E2237" s="33"/>
      <c r="F2237" s="81">
        <v>39645</v>
      </c>
      <c r="G2237" s="103">
        <v>2.4562499999999998E-2</v>
      </c>
      <c r="H2237" s="103">
        <v>2.785E-2</v>
      </c>
      <c r="I2237" s="103"/>
      <c r="J2237" s="103"/>
      <c r="K2237" s="104"/>
      <c r="L2237" s="104"/>
      <c r="M2237" s="104"/>
      <c r="N2237" s="103">
        <v>0.05</v>
      </c>
    </row>
    <row r="2238" spans="4:14" ht="15.75" customHeight="1" x14ac:dyDescent="0.25">
      <c r="D2238" s="33"/>
      <c r="E2238" s="33"/>
      <c r="F2238" s="81">
        <v>39646</v>
      </c>
      <c r="G2238" s="103">
        <v>2.45813E-2</v>
      </c>
      <c r="H2238" s="103">
        <v>2.7862499999999998E-2</v>
      </c>
      <c r="I2238" s="103"/>
      <c r="J2238" s="103"/>
      <c r="K2238" s="104"/>
      <c r="L2238" s="104"/>
      <c r="M2238" s="104"/>
      <c r="N2238" s="103">
        <v>0.05</v>
      </c>
    </row>
    <row r="2239" spans="4:14" ht="15.75" customHeight="1" x14ac:dyDescent="0.25">
      <c r="D2239" s="33"/>
      <c r="E2239" s="33"/>
      <c r="F2239" s="81">
        <v>39647</v>
      </c>
      <c r="G2239" s="103">
        <v>2.4593799999999999E-2</v>
      </c>
      <c r="H2239" s="103">
        <v>2.7906300000000002E-2</v>
      </c>
      <c r="I2239" s="103"/>
      <c r="J2239" s="103"/>
      <c r="K2239" s="104"/>
      <c r="L2239" s="104"/>
      <c r="M2239" s="104"/>
      <c r="N2239" s="103">
        <v>0.05</v>
      </c>
    </row>
    <row r="2240" spans="4:14" ht="15.75" customHeight="1" x14ac:dyDescent="0.25">
      <c r="D2240" s="33"/>
      <c r="E2240" s="33"/>
      <c r="F2240" s="81">
        <v>39650</v>
      </c>
      <c r="G2240" s="103">
        <v>2.4606300000000001E-2</v>
      </c>
      <c r="H2240" s="103">
        <v>2.7993800000000003E-2</v>
      </c>
      <c r="I2240" s="103"/>
      <c r="J2240" s="103"/>
      <c r="K2240" s="104"/>
      <c r="L2240" s="104"/>
      <c r="M2240" s="104"/>
      <c r="N2240" s="103">
        <v>0.05</v>
      </c>
    </row>
    <row r="2241" spans="4:14" ht="15.75" customHeight="1" x14ac:dyDescent="0.25">
      <c r="D2241" s="33"/>
      <c r="E2241" s="33"/>
      <c r="F2241" s="81">
        <v>39651</v>
      </c>
      <c r="G2241" s="103">
        <v>2.46188E-2</v>
      </c>
      <c r="H2241" s="103">
        <v>2.7962500000000001E-2</v>
      </c>
      <c r="I2241" s="103"/>
      <c r="J2241" s="103"/>
      <c r="K2241" s="104"/>
      <c r="L2241" s="104"/>
      <c r="M2241" s="104"/>
      <c r="N2241" s="103">
        <v>0.05</v>
      </c>
    </row>
    <row r="2242" spans="4:14" ht="15.75" customHeight="1" x14ac:dyDescent="0.25">
      <c r="D2242" s="33"/>
      <c r="E2242" s="33"/>
      <c r="F2242" s="81">
        <v>39652</v>
      </c>
      <c r="G2242" s="103">
        <v>2.4612500000000002E-2</v>
      </c>
      <c r="H2242" s="103">
        <v>2.7999999999999997E-2</v>
      </c>
      <c r="I2242" s="103"/>
      <c r="J2242" s="103"/>
      <c r="K2242" s="104"/>
      <c r="L2242" s="104"/>
      <c r="M2242" s="104"/>
      <c r="N2242" s="103">
        <v>0.05</v>
      </c>
    </row>
    <row r="2243" spans="4:14" ht="15.75" customHeight="1" x14ac:dyDescent="0.25">
      <c r="D2243" s="33"/>
      <c r="E2243" s="33"/>
      <c r="F2243" s="81">
        <v>39653</v>
      </c>
      <c r="G2243" s="103">
        <v>2.46E-2</v>
      </c>
      <c r="H2243" s="103">
        <v>2.7949999999999999E-2</v>
      </c>
      <c r="I2243" s="103"/>
      <c r="J2243" s="103"/>
      <c r="K2243" s="104"/>
      <c r="L2243" s="104"/>
      <c r="M2243" s="104"/>
      <c r="N2243" s="103">
        <v>0.05</v>
      </c>
    </row>
    <row r="2244" spans="4:14" ht="15.75" customHeight="1" x14ac:dyDescent="0.25">
      <c r="D2244" s="33"/>
      <c r="E2244" s="33"/>
      <c r="F2244" s="81">
        <v>39654</v>
      </c>
      <c r="G2244" s="103">
        <v>2.4575E-2</v>
      </c>
      <c r="H2244" s="103">
        <v>2.7931300000000003E-2</v>
      </c>
      <c r="I2244" s="103"/>
      <c r="J2244" s="103"/>
      <c r="K2244" s="104"/>
      <c r="L2244" s="104"/>
      <c r="M2244" s="104"/>
      <c r="N2244" s="103">
        <v>0.05</v>
      </c>
    </row>
    <row r="2245" spans="4:14" ht="15.75" customHeight="1" x14ac:dyDescent="0.25">
      <c r="D2245" s="33"/>
      <c r="E2245" s="33"/>
      <c r="F2245" s="81">
        <v>39657</v>
      </c>
      <c r="G2245" s="103">
        <v>2.4624999999999998E-2</v>
      </c>
      <c r="H2245" s="103">
        <v>2.7962500000000001E-2</v>
      </c>
      <c r="I2245" s="103"/>
      <c r="J2245" s="103"/>
      <c r="K2245" s="104"/>
      <c r="L2245" s="104"/>
      <c r="M2245" s="104"/>
      <c r="N2245" s="103">
        <v>0.05</v>
      </c>
    </row>
    <row r="2246" spans="4:14" ht="15.75" customHeight="1" x14ac:dyDescent="0.25">
      <c r="D2246" s="33"/>
      <c r="E2246" s="33"/>
      <c r="F2246" s="81">
        <v>39658</v>
      </c>
      <c r="G2246" s="103">
        <v>2.4631300000000002E-2</v>
      </c>
      <c r="H2246" s="103">
        <v>2.7987500000000002E-2</v>
      </c>
      <c r="I2246" s="103"/>
      <c r="J2246" s="103"/>
      <c r="K2246" s="104"/>
      <c r="L2246" s="104"/>
      <c r="M2246" s="104"/>
      <c r="N2246" s="103">
        <v>0.05</v>
      </c>
    </row>
    <row r="2247" spans="4:14" ht="15.75" customHeight="1" x14ac:dyDescent="0.25">
      <c r="D2247" s="33"/>
      <c r="E2247" s="33"/>
      <c r="F2247" s="81">
        <v>39659</v>
      </c>
      <c r="G2247" s="103">
        <v>2.46375E-2</v>
      </c>
      <c r="H2247" s="103">
        <v>2.8006299999999998E-2</v>
      </c>
      <c r="I2247" s="103"/>
      <c r="J2247" s="103"/>
      <c r="K2247" s="104"/>
      <c r="L2247" s="104"/>
      <c r="M2247" s="104"/>
      <c r="N2247" s="103">
        <v>0.05</v>
      </c>
    </row>
    <row r="2248" spans="4:14" ht="15.75" customHeight="1" x14ac:dyDescent="0.25">
      <c r="D2248" s="33"/>
      <c r="E2248" s="33"/>
      <c r="F2248" s="81">
        <v>39660</v>
      </c>
      <c r="G2248" s="103">
        <v>2.4612500000000002E-2</v>
      </c>
      <c r="H2248" s="103">
        <v>2.7912499999999996E-2</v>
      </c>
      <c r="I2248" s="103"/>
      <c r="J2248" s="103"/>
      <c r="K2248" s="104"/>
      <c r="L2248" s="104"/>
      <c r="M2248" s="104"/>
      <c r="N2248" s="103">
        <v>0.05</v>
      </c>
    </row>
    <row r="2249" spans="4:14" ht="15.75" customHeight="1" x14ac:dyDescent="0.25">
      <c r="D2249" s="33"/>
      <c r="E2249" s="33"/>
      <c r="F2249" s="81">
        <v>39661</v>
      </c>
      <c r="G2249" s="103">
        <v>2.46E-2</v>
      </c>
      <c r="H2249" s="103">
        <v>2.7943799999999998E-2</v>
      </c>
      <c r="I2249" s="103"/>
      <c r="J2249" s="103"/>
      <c r="K2249" s="104"/>
      <c r="L2249" s="104"/>
      <c r="M2249" s="104"/>
      <c r="N2249" s="103">
        <v>0.05</v>
      </c>
    </row>
    <row r="2250" spans="4:14" ht="15.75" customHeight="1" x14ac:dyDescent="0.25">
      <c r="D2250" s="33"/>
      <c r="E2250" s="33"/>
      <c r="F2250" s="81">
        <v>39664</v>
      </c>
      <c r="G2250" s="103">
        <v>2.4612500000000002E-2</v>
      </c>
      <c r="H2250" s="103">
        <v>2.7981300000000001E-2</v>
      </c>
      <c r="I2250" s="103"/>
      <c r="J2250" s="103"/>
      <c r="K2250" s="104"/>
      <c r="L2250" s="104"/>
      <c r="M2250" s="104"/>
      <c r="N2250" s="103">
        <v>0.05</v>
      </c>
    </row>
    <row r="2251" spans="4:14" ht="15.75" customHeight="1" x14ac:dyDescent="0.25">
      <c r="D2251" s="33"/>
      <c r="E2251" s="33"/>
      <c r="F2251" s="81">
        <v>39665</v>
      </c>
      <c r="G2251" s="103">
        <v>2.4624999999999998E-2</v>
      </c>
      <c r="H2251" s="103">
        <v>2.80188E-2</v>
      </c>
      <c r="I2251" s="103"/>
      <c r="J2251" s="103"/>
      <c r="K2251" s="104"/>
      <c r="L2251" s="104"/>
      <c r="M2251" s="104"/>
      <c r="N2251" s="103">
        <v>0.05</v>
      </c>
    </row>
    <row r="2252" spans="4:14" ht="15.75" customHeight="1" x14ac:dyDescent="0.25">
      <c r="D2252" s="33"/>
      <c r="E2252" s="33"/>
      <c r="F2252" s="81">
        <v>39666</v>
      </c>
      <c r="G2252" s="103">
        <v>2.46188E-2</v>
      </c>
      <c r="H2252" s="103">
        <v>2.8025000000000001E-2</v>
      </c>
      <c r="I2252" s="103"/>
      <c r="J2252" s="103"/>
      <c r="K2252" s="104"/>
      <c r="L2252" s="104"/>
      <c r="M2252" s="104"/>
      <c r="N2252" s="103">
        <v>0.05</v>
      </c>
    </row>
    <row r="2253" spans="4:14" ht="15.75" customHeight="1" x14ac:dyDescent="0.25">
      <c r="D2253" s="33"/>
      <c r="E2253" s="33"/>
      <c r="F2253" s="81">
        <v>39667</v>
      </c>
      <c r="G2253" s="103">
        <v>2.4631300000000002E-2</v>
      </c>
      <c r="H2253" s="103">
        <v>2.8025000000000001E-2</v>
      </c>
      <c r="I2253" s="103"/>
      <c r="J2253" s="103"/>
      <c r="K2253" s="104"/>
      <c r="L2253" s="104"/>
      <c r="M2253" s="104"/>
      <c r="N2253" s="103">
        <v>0.05</v>
      </c>
    </row>
    <row r="2254" spans="4:14" ht="15.75" customHeight="1" x14ac:dyDescent="0.25">
      <c r="D2254" s="33"/>
      <c r="E2254" s="33"/>
      <c r="F2254" s="81">
        <v>39668</v>
      </c>
      <c r="G2254" s="103">
        <v>2.4606300000000001E-2</v>
      </c>
      <c r="H2254" s="103">
        <v>2.80375E-2</v>
      </c>
      <c r="I2254" s="103"/>
      <c r="J2254" s="103"/>
      <c r="K2254" s="104"/>
      <c r="L2254" s="104"/>
      <c r="M2254" s="104"/>
      <c r="N2254" s="103">
        <v>0.05</v>
      </c>
    </row>
    <row r="2255" spans="4:14" ht="15.75" customHeight="1" x14ac:dyDescent="0.25">
      <c r="D2255" s="33"/>
      <c r="E2255" s="33"/>
      <c r="F2255" s="81">
        <v>39671</v>
      </c>
      <c r="G2255" s="103">
        <v>2.46375E-2</v>
      </c>
      <c r="H2255" s="103">
        <v>2.80375E-2</v>
      </c>
      <c r="I2255" s="103"/>
      <c r="J2255" s="103"/>
      <c r="K2255" s="104"/>
      <c r="L2255" s="104"/>
      <c r="M2255" s="104"/>
      <c r="N2255" s="103">
        <v>0.05</v>
      </c>
    </row>
    <row r="2256" spans="4:14" ht="15.75" customHeight="1" x14ac:dyDescent="0.25">
      <c r="D2256" s="33"/>
      <c r="E2256" s="33"/>
      <c r="F2256" s="81">
        <v>39672</v>
      </c>
      <c r="G2256" s="103">
        <v>2.46375E-2</v>
      </c>
      <c r="H2256" s="103">
        <v>2.8043800000000001E-2</v>
      </c>
      <c r="I2256" s="103"/>
      <c r="J2256" s="103"/>
      <c r="K2256" s="104"/>
      <c r="L2256" s="104"/>
      <c r="M2256" s="104"/>
      <c r="N2256" s="103">
        <v>0.05</v>
      </c>
    </row>
    <row r="2257" spans="4:14" ht="15.75" customHeight="1" x14ac:dyDescent="0.25">
      <c r="D2257" s="33"/>
      <c r="E2257" s="33"/>
      <c r="F2257" s="81">
        <v>39673</v>
      </c>
      <c r="G2257" s="103">
        <v>2.4668800000000001E-2</v>
      </c>
      <c r="H2257" s="103">
        <v>2.8043800000000001E-2</v>
      </c>
      <c r="I2257" s="103"/>
      <c r="J2257" s="103"/>
      <c r="K2257" s="104"/>
      <c r="L2257" s="104"/>
      <c r="M2257" s="104"/>
      <c r="N2257" s="103">
        <v>0.05</v>
      </c>
    </row>
    <row r="2258" spans="4:14" ht="15.75" customHeight="1" x14ac:dyDescent="0.25">
      <c r="D2258" s="33"/>
      <c r="E2258" s="33"/>
      <c r="F2258" s="81">
        <v>39674</v>
      </c>
      <c r="G2258" s="103">
        <v>2.4656299999999999E-2</v>
      </c>
      <c r="H2258" s="103">
        <v>2.8068800000000001E-2</v>
      </c>
      <c r="I2258" s="103"/>
      <c r="J2258" s="103"/>
      <c r="K2258" s="104"/>
      <c r="L2258" s="104"/>
      <c r="M2258" s="104"/>
      <c r="N2258" s="103">
        <v>0.05</v>
      </c>
    </row>
    <row r="2259" spans="4:14" ht="15.75" customHeight="1" x14ac:dyDescent="0.25">
      <c r="D2259" s="33"/>
      <c r="E2259" s="33"/>
      <c r="F2259" s="81">
        <v>39675</v>
      </c>
      <c r="G2259" s="103">
        <v>2.4656299999999999E-2</v>
      </c>
      <c r="H2259" s="103">
        <v>2.8087499999999998E-2</v>
      </c>
      <c r="I2259" s="103"/>
      <c r="J2259" s="103"/>
      <c r="K2259" s="104"/>
      <c r="L2259" s="104"/>
      <c r="M2259" s="104"/>
      <c r="N2259" s="103">
        <v>0.05</v>
      </c>
    </row>
    <row r="2260" spans="4:14" ht="15.75" customHeight="1" x14ac:dyDescent="0.25">
      <c r="D2260" s="33"/>
      <c r="E2260" s="33"/>
      <c r="F2260" s="81">
        <v>39678</v>
      </c>
      <c r="G2260" s="103">
        <v>2.47063E-2</v>
      </c>
      <c r="H2260" s="103">
        <v>2.81E-2</v>
      </c>
      <c r="I2260" s="103"/>
      <c r="J2260" s="103"/>
      <c r="K2260" s="104"/>
      <c r="L2260" s="104"/>
      <c r="M2260" s="104"/>
      <c r="N2260" s="103">
        <v>0.05</v>
      </c>
    </row>
    <row r="2261" spans="4:14" ht="15.75" customHeight="1" x14ac:dyDescent="0.25">
      <c r="D2261" s="33"/>
      <c r="E2261" s="33"/>
      <c r="F2261" s="81">
        <v>39679</v>
      </c>
      <c r="G2261" s="103">
        <v>2.4712499999999998E-2</v>
      </c>
      <c r="H2261" s="103">
        <v>2.8112499999999999E-2</v>
      </c>
      <c r="I2261" s="103"/>
      <c r="J2261" s="103"/>
      <c r="K2261" s="104"/>
      <c r="L2261" s="104"/>
      <c r="M2261" s="104"/>
      <c r="N2261" s="103">
        <v>0.05</v>
      </c>
    </row>
    <row r="2262" spans="4:14" ht="15.75" customHeight="1" x14ac:dyDescent="0.25">
      <c r="D2262" s="33"/>
      <c r="E2262" s="33"/>
      <c r="F2262" s="81">
        <v>39680</v>
      </c>
      <c r="G2262" s="103">
        <v>2.4718799999999999E-2</v>
      </c>
      <c r="H2262" s="103">
        <v>2.8118799999999999E-2</v>
      </c>
      <c r="I2262" s="103"/>
      <c r="J2262" s="103"/>
      <c r="K2262" s="104"/>
      <c r="L2262" s="104"/>
      <c r="M2262" s="104"/>
      <c r="N2262" s="103">
        <v>0.05</v>
      </c>
    </row>
    <row r="2263" spans="4:14" ht="15.75" customHeight="1" x14ac:dyDescent="0.25">
      <c r="D2263" s="33"/>
      <c r="E2263" s="33"/>
      <c r="F2263" s="81">
        <v>39681</v>
      </c>
      <c r="G2263" s="103">
        <v>2.4718799999999999E-2</v>
      </c>
      <c r="H2263" s="103">
        <v>2.8106300000000001E-2</v>
      </c>
      <c r="I2263" s="103"/>
      <c r="J2263" s="103"/>
      <c r="K2263" s="104"/>
      <c r="L2263" s="104"/>
      <c r="M2263" s="104"/>
      <c r="N2263" s="103">
        <v>0.05</v>
      </c>
    </row>
    <row r="2264" spans="4:14" ht="15.75" customHeight="1" x14ac:dyDescent="0.25">
      <c r="D2264" s="33"/>
      <c r="E2264" s="33"/>
      <c r="F2264" s="81">
        <v>39682</v>
      </c>
      <c r="G2264" s="103">
        <v>2.4718799999999999E-2</v>
      </c>
      <c r="H2264" s="103">
        <v>2.81E-2</v>
      </c>
      <c r="I2264" s="103"/>
      <c r="J2264" s="103"/>
      <c r="K2264" s="104"/>
      <c r="L2264" s="104"/>
      <c r="M2264" s="104"/>
      <c r="N2264" s="103">
        <v>0.05</v>
      </c>
    </row>
    <row r="2265" spans="4:14" ht="15.75" customHeight="1" x14ac:dyDescent="0.25">
      <c r="D2265" s="33"/>
      <c r="E2265" s="33"/>
      <c r="F2265" s="81">
        <v>39685</v>
      </c>
      <c r="G2265" s="103" t="s">
        <v>26</v>
      </c>
      <c r="H2265" s="103" t="s">
        <v>26</v>
      </c>
      <c r="I2265" s="103"/>
      <c r="J2265" s="103"/>
      <c r="K2265" s="104"/>
      <c r="L2265" s="104"/>
      <c r="M2265" s="104"/>
      <c r="N2265" s="103">
        <v>0.05</v>
      </c>
    </row>
    <row r="2266" spans="4:14" ht="15.75" customHeight="1" x14ac:dyDescent="0.25">
      <c r="D2266" s="33"/>
      <c r="E2266" s="33"/>
      <c r="F2266" s="81">
        <v>39686</v>
      </c>
      <c r="G2266" s="103">
        <v>2.4700000000000003E-2</v>
      </c>
      <c r="H2266" s="103">
        <v>2.8093799999999999E-2</v>
      </c>
      <c r="I2266" s="103"/>
      <c r="J2266" s="103"/>
      <c r="K2266" s="104"/>
      <c r="L2266" s="104"/>
      <c r="M2266" s="104"/>
      <c r="N2266" s="103">
        <v>0.05</v>
      </c>
    </row>
    <row r="2267" spans="4:14" ht="15.75" customHeight="1" x14ac:dyDescent="0.25">
      <c r="D2267" s="33"/>
      <c r="E2267" s="33"/>
      <c r="F2267" s="81">
        <v>39687</v>
      </c>
      <c r="G2267" s="103">
        <v>2.4687500000000001E-2</v>
      </c>
      <c r="H2267" s="103">
        <v>2.81E-2</v>
      </c>
      <c r="I2267" s="103"/>
      <c r="J2267" s="103"/>
      <c r="K2267" s="104"/>
      <c r="L2267" s="104"/>
      <c r="M2267" s="104"/>
      <c r="N2267" s="103">
        <v>0.05</v>
      </c>
    </row>
    <row r="2268" spans="4:14" ht="15.75" customHeight="1" x14ac:dyDescent="0.25">
      <c r="D2268" s="33"/>
      <c r="E2268" s="33"/>
      <c r="F2268" s="81">
        <v>39688</v>
      </c>
      <c r="G2268" s="103">
        <v>2.4862499999999999E-2</v>
      </c>
      <c r="H2268" s="103">
        <v>2.81E-2</v>
      </c>
      <c r="I2268" s="103"/>
      <c r="J2268" s="103"/>
      <c r="K2268" s="104"/>
      <c r="L2268" s="104"/>
      <c r="M2268" s="104"/>
      <c r="N2268" s="103">
        <v>0.05</v>
      </c>
    </row>
    <row r="2269" spans="4:14" ht="15.75" customHeight="1" x14ac:dyDescent="0.25">
      <c r="D2269" s="33"/>
      <c r="E2269" s="33"/>
      <c r="F2269" s="81">
        <v>39689</v>
      </c>
      <c r="G2269" s="103">
        <v>2.4856300000000001E-2</v>
      </c>
      <c r="H2269" s="103">
        <v>2.8106300000000001E-2</v>
      </c>
      <c r="I2269" s="103"/>
      <c r="J2269" s="103"/>
      <c r="K2269" s="104"/>
      <c r="L2269" s="104"/>
      <c r="M2269" s="104"/>
      <c r="N2269" s="103">
        <v>0.05</v>
      </c>
    </row>
    <row r="2270" spans="4:14" ht="15.75" customHeight="1" x14ac:dyDescent="0.25">
      <c r="D2270" s="33"/>
      <c r="E2270" s="33"/>
      <c r="F2270" s="81">
        <v>39692</v>
      </c>
      <c r="G2270" s="103">
        <v>2.4856300000000001E-2</v>
      </c>
      <c r="H2270" s="103">
        <v>2.81E-2</v>
      </c>
      <c r="I2270" s="103"/>
      <c r="J2270" s="103"/>
      <c r="K2270" s="104"/>
      <c r="L2270" s="104"/>
      <c r="M2270" s="104"/>
      <c r="N2270" s="103" t="s">
        <v>26</v>
      </c>
    </row>
    <row r="2271" spans="4:14" ht="15.75" customHeight="1" x14ac:dyDescent="0.25">
      <c r="D2271" s="33"/>
      <c r="E2271" s="33"/>
      <c r="F2271" s="81">
        <v>39693</v>
      </c>
      <c r="G2271" s="103">
        <v>2.4856300000000001E-2</v>
      </c>
      <c r="H2271" s="103">
        <v>2.8131300000000001E-2</v>
      </c>
      <c r="I2271" s="103"/>
      <c r="J2271" s="103"/>
      <c r="K2271" s="104"/>
      <c r="L2271" s="104"/>
      <c r="M2271" s="104"/>
      <c r="N2271" s="103">
        <v>0.05</v>
      </c>
    </row>
    <row r="2272" spans="4:14" ht="15.75" customHeight="1" x14ac:dyDescent="0.25">
      <c r="D2272" s="33"/>
      <c r="E2272" s="33"/>
      <c r="F2272" s="81">
        <v>39694</v>
      </c>
      <c r="G2272" s="103">
        <v>2.4874999999999998E-2</v>
      </c>
      <c r="H2272" s="103">
        <v>2.8137500000000003E-2</v>
      </c>
      <c r="I2272" s="103"/>
      <c r="J2272" s="103"/>
      <c r="K2272" s="104"/>
      <c r="L2272" s="104"/>
      <c r="M2272" s="104"/>
      <c r="N2272" s="103">
        <v>0.05</v>
      </c>
    </row>
    <row r="2273" spans="4:14" ht="15.75" customHeight="1" x14ac:dyDescent="0.25">
      <c r="D2273" s="33"/>
      <c r="E2273" s="33"/>
      <c r="F2273" s="81">
        <v>39695</v>
      </c>
      <c r="G2273" s="103">
        <v>2.4868800000000003E-2</v>
      </c>
      <c r="H2273" s="103">
        <v>2.8149999999999998E-2</v>
      </c>
      <c r="I2273" s="103"/>
      <c r="J2273" s="103"/>
      <c r="K2273" s="104"/>
      <c r="L2273" s="104"/>
      <c r="M2273" s="104"/>
      <c r="N2273" s="103">
        <v>0.05</v>
      </c>
    </row>
    <row r="2274" spans="4:14" ht="15.75" customHeight="1" x14ac:dyDescent="0.25">
      <c r="D2274" s="33"/>
      <c r="E2274" s="33"/>
      <c r="F2274" s="81">
        <v>39696</v>
      </c>
      <c r="G2274" s="103">
        <v>2.4868800000000003E-2</v>
      </c>
      <c r="H2274" s="103">
        <v>2.81438E-2</v>
      </c>
      <c r="I2274" s="103"/>
      <c r="J2274" s="103"/>
      <c r="K2274" s="104"/>
      <c r="L2274" s="104"/>
      <c r="M2274" s="104"/>
      <c r="N2274" s="103">
        <v>0.05</v>
      </c>
    </row>
    <row r="2275" spans="4:14" ht="15.75" customHeight="1" x14ac:dyDescent="0.25">
      <c r="D2275" s="33"/>
      <c r="E2275" s="33"/>
      <c r="F2275" s="81">
        <v>39699</v>
      </c>
      <c r="G2275" s="103">
        <v>2.4881299999999999E-2</v>
      </c>
      <c r="H2275" s="103">
        <v>2.8168799999999997E-2</v>
      </c>
      <c r="I2275" s="103"/>
      <c r="J2275" s="103"/>
      <c r="K2275" s="104"/>
      <c r="L2275" s="104"/>
      <c r="M2275" s="104"/>
      <c r="N2275" s="103">
        <v>0.05</v>
      </c>
    </row>
    <row r="2276" spans="4:14" ht="15.75" customHeight="1" x14ac:dyDescent="0.25">
      <c r="D2276" s="33"/>
      <c r="E2276" s="33"/>
      <c r="F2276" s="81">
        <v>39700</v>
      </c>
      <c r="G2276" s="103">
        <v>2.48875E-2</v>
      </c>
      <c r="H2276" s="103">
        <v>2.8181299999999999E-2</v>
      </c>
      <c r="I2276" s="103"/>
      <c r="J2276" s="103"/>
      <c r="K2276" s="104"/>
      <c r="L2276" s="104"/>
      <c r="M2276" s="104"/>
      <c r="N2276" s="103">
        <v>0.05</v>
      </c>
    </row>
    <row r="2277" spans="4:14" ht="15.75" customHeight="1" x14ac:dyDescent="0.25">
      <c r="D2277" s="33"/>
      <c r="E2277" s="33"/>
      <c r="F2277" s="81">
        <v>39701</v>
      </c>
      <c r="G2277" s="103">
        <v>2.4868800000000003E-2</v>
      </c>
      <c r="H2277" s="103">
        <v>2.8187500000000001E-2</v>
      </c>
      <c r="I2277" s="103"/>
      <c r="J2277" s="103"/>
      <c r="K2277" s="104"/>
      <c r="L2277" s="104"/>
      <c r="M2277" s="104"/>
      <c r="N2277" s="103">
        <v>0.05</v>
      </c>
    </row>
    <row r="2278" spans="4:14" ht="15.75" customHeight="1" x14ac:dyDescent="0.25">
      <c r="D2278" s="33"/>
      <c r="E2278" s="33"/>
      <c r="F2278" s="81">
        <v>39702</v>
      </c>
      <c r="G2278" s="103">
        <v>2.4874999999999998E-2</v>
      </c>
      <c r="H2278" s="103">
        <v>2.8187500000000001E-2</v>
      </c>
      <c r="I2278" s="103"/>
      <c r="J2278" s="103"/>
      <c r="K2278" s="104"/>
      <c r="L2278" s="104"/>
      <c r="M2278" s="104"/>
      <c r="N2278" s="103">
        <v>0.05</v>
      </c>
    </row>
    <row r="2279" spans="4:14" ht="15.75" customHeight="1" x14ac:dyDescent="0.25">
      <c r="D2279" s="33"/>
      <c r="E2279" s="33"/>
      <c r="F2279" s="81">
        <v>39703</v>
      </c>
      <c r="G2279" s="103">
        <v>2.4881299999999999E-2</v>
      </c>
      <c r="H2279" s="103">
        <v>2.8187500000000001E-2</v>
      </c>
      <c r="I2279" s="103"/>
      <c r="J2279" s="103"/>
      <c r="K2279" s="104"/>
      <c r="L2279" s="104"/>
      <c r="M2279" s="104"/>
      <c r="N2279" s="103">
        <v>0.05</v>
      </c>
    </row>
    <row r="2280" spans="4:14" ht="15.75" customHeight="1" x14ac:dyDescent="0.25">
      <c r="D2280" s="33"/>
      <c r="E2280" s="33"/>
      <c r="F2280" s="81">
        <v>39706</v>
      </c>
      <c r="G2280" s="103">
        <v>2.4968799999999999E-2</v>
      </c>
      <c r="H2280" s="103">
        <v>2.81625E-2</v>
      </c>
      <c r="I2280" s="103"/>
      <c r="J2280" s="103"/>
      <c r="K2280" s="104"/>
      <c r="L2280" s="104"/>
      <c r="M2280" s="104"/>
      <c r="N2280" s="103">
        <v>0.05</v>
      </c>
    </row>
    <row r="2281" spans="4:14" ht="15.75" customHeight="1" x14ac:dyDescent="0.25">
      <c r="D2281" s="33"/>
      <c r="E2281" s="33"/>
      <c r="F2281" s="81">
        <v>39707</v>
      </c>
      <c r="G2281" s="103">
        <v>2.7474999999999999E-2</v>
      </c>
      <c r="H2281" s="103">
        <v>2.8762500000000003E-2</v>
      </c>
      <c r="I2281" s="103"/>
      <c r="J2281" s="103"/>
      <c r="K2281" s="104"/>
      <c r="L2281" s="104"/>
      <c r="M2281" s="104"/>
      <c r="N2281" s="103">
        <v>0.05</v>
      </c>
    </row>
    <row r="2282" spans="4:14" ht="15.75" customHeight="1" x14ac:dyDescent="0.25">
      <c r="D2282" s="33"/>
      <c r="E2282" s="33"/>
      <c r="F2282" s="81">
        <v>39708</v>
      </c>
      <c r="G2282" s="103">
        <v>3.0299999999999997E-2</v>
      </c>
      <c r="H2282" s="103">
        <v>3.0624999999999999E-2</v>
      </c>
      <c r="I2282" s="103"/>
      <c r="J2282" s="103"/>
      <c r="K2282" s="104"/>
      <c r="L2282" s="104"/>
      <c r="M2282" s="104"/>
      <c r="N2282" s="103">
        <v>0.05</v>
      </c>
    </row>
    <row r="2283" spans="4:14" ht="15.75" customHeight="1" x14ac:dyDescent="0.25">
      <c r="D2283" s="33"/>
      <c r="E2283" s="33"/>
      <c r="F2283" s="81">
        <v>39709</v>
      </c>
      <c r="G2283" s="103">
        <v>3.1875000000000001E-2</v>
      </c>
      <c r="H2283" s="103">
        <v>3.2037499999999997E-2</v>
      </c>
      <c r="I2283" s="103"/>
      <c r="J2283" s="103"/>
      <c r="K2283" s="104"/>
      <c r="L2283" s="104"/>
      <c r="M2283" s="104"/>
      <c r="N2283" s="103">
        <v>0.05</v>
      </c>
    </row>
    <row r="2284" spans="4:14" ht="15.75" customHeight="1" x14ac:dyDescent="0.25">
      <c r="D2284" s="33"/>
      <c r="E2284" s="33"/>
      <c r="F2284" s="81">
        <v>39710</v>
      </c>
      <c r="G2284" s="103">
        <v>3.1899999999999998E-2</v>
      </c>
      <c r="H2284" s="103">
        <v>3.2099999999999997E-2</v>
      </c>
      <c r="I2284" s="103"/>
      <c r="J2284" s="103"/>
      <c r="K2284" s="104"/>
      <c r="L2284" s="104"/>
      <c r="M2284" s="104"/>
      <c r="N2284" s="103">
        <v>0.05</v>
      </c>
    </row>
    <row r="2285" spans="4:14" ht="15.75" customHeight="1" x14ac:dyDescent="0.25">
      <c r="D2285" s="33"/>
      <c r="E2285" s="33"/>
      <c r="F2285" s="81">
        <v>39713</v>
      </c>
      <c r="G2285" s="103">
        <v>3.1762499999999999E-2</v>
      </c>
      <c r="H2285" s="103">
        <v>3.1974999999999996E-2</v>
      </c>
      <c r="I2285" s="103"/>
      <c r="J2285" s="103"/>
      <c r="K2285" s="104"/>
      <c r="L2285" s="104"/>
      <c r="M2285" s="104"/>
      <c r="N2285" s="103">
        <v>0.05</v>
      </c>
    </row>
    <row r="2286" spans="4:14" ht="15.75" customHeight="1" x14ac:dyDescent="0.25">
      <c r="D2286" s="33"/>
      <c r="E2286" s="33"/>
      <c r="F2286" s="81">
        <v>39714</v>
      </c>
      <c r="G2286" s="103">
        <v>3.2068800000000001E-2</v>
      </c>
      <c r="H2286" s="103">
        <v>3.2112500000000002E-2</v>
      </c>
      <c r="I2286" s="103"/>
      <c r="J2286" s="103"/>
      <c r="K2286" s="104"/>
      <c r="L2286" s="104"/>
      <c r="M2286" s="104"/>
      <c r="N2286" s="103">
        <v>0.05</v>
      </c>
    </row>
    <row r="2287" spans="4:14" ht="15.75" customHeight="1" x14ac:dyDescent="0.25">
      <c r="D2287" s="33"/>
      <c r="E2287" s="33"/>
      <c r="F2287" s="81">
        <v>39715</v>
      </c>
      <c r="G2287" s="103">
        <v>3.4287499999999999E-2</v>
      </c>
      <c r="H2287" s="103">
        <v>3.4762500000000002E-2</v>
      </c>
      <c r="I2287" s="103"/>
      <c r="J2287" s="103"/>
      <c r="K2287" s="104"/>
      <c r="L2287" s="104"/>
      <c r="M2287" s="104"/>
      <c r="N2287" s="103">
        <v>0.05</v>
      </c>
    </row>
    <row r="2288" spans="4:14" ht="15.75" customHeight="1" x14ac:dyDescent="0.25">
      <c r="D2288" s="33"/>
      <c r="E2288" s="33"/>
      <c r="F2288" s="81">
        <v>39716</v>
      </c>
      <c r="G2288" s="103">
        <v>3.7087500000000002E-2</v>
      </c>
      <c r="H2288" s="103">
        <v>3.7687499999999999E-2</v>
      </c>
      <c r="I2288" s="103"/>
      <c r="J2288" s="103"/>
      <c r="K2288" s="104"/>
      <c r="L2288" s="104"/>
      <c r="M2288" s="104"/>
      <c r="N2288" s="103">
        <v>0.05</v>
      </c>
    </row>
    <row r="2289" spans="4:14" ht="15.75" customHeight="1" x14ac:dyDescent="0.25">
      <c r="D2289" s="33"/>
      <c r="E2289" s="33"/>
      <c r="F2289" s="81">
        <v>39717</v>
      </c>
      <c r="G2289" s="103">
        <v>3.7037500000000001E-2</v>
      </c>
      <c r="H2289" s="103">
        <v>3.7618800000000001E-2</v>
      </c>
      <c r="I2289" s="103"/>
      <c r="J2289" s="103"/>
      <c r="K2289" s="104"/>
      <c r="L2289" s="104"/>
      <c r="M2289" s="104"/>
      <c r="N2289" s="103">
        <v>0.05</v>
      </c>
    </row>
    <row r="2290" spans="4:14" ht="15.75" customHeight="1" x14ac:dyDescent="0.25">
      <c r="D2290" s="33"/>
      <c r="E2290" s="33"/>
      <c r="F2290" s="81">
        <v>39720</v>
      </c>
      <c r="G2290" s="103">
        <v>3.7200000000000004E-2</v>
      </c>
      <c r="H2290" s="103">
        <v>3.8824999999999998E-2</v>
      </c>
      <c r="I2290" s="103"/>
      <c r="J2290" s="103"/>
      <c r="K2290" s="104"/>
      <c r="L2290" s="104"/>
      <c r="M2290" s="104"/>
      <c r="N2290" s="103">
        <v>0.05</v>
      </c>
    </row>
    <row r="2291" spans="4:14" ht="15.75" customHeight="1" x14ac:dyDescent="0.25">
      <c r="D2291" s="33"/>
      <c r="E2291" s="33"/>
      <c r="F2291" s="81">
        <v>39721</v>
      </c>
      <c r="G2291" s="103">
        <v>3.9262499999999999E-2</v>
      </c>
      <c r="H2291" s="103">
        <v>4.0525000000000005E-2</v>
      </c>
      <c r="I2291" s="103"/>
      <c r="J2291" s="103"/>
      <c r="K2291" s="104"/>
      <c r="L2291" s="104"/>
      <c r="M2291" s="104"/>
      <c r="N2291" s="103">
        <v>0.05</v>
      </c>
    </row>
    <row r="2292" spans="4:14" ht="15.75" customHeight="1" x14ac:dyDescent="0.25">
      <c r="D2292" s="33"/>
      <c r="E2292" s="33"/>
      <c r="F2292" s="81">
        <v>39722</v>
      </c>
      <c r="G2292" s="103">
        <v>4.0025000000000005E-2</v>
      </c>
      <c r="H2292" s="103">
        <v>4.1500000000000002E-2</v>
      </c>
      <c r="I2292" s="103"/>
      <c r="J2292" s="103"/>
      <c r="K2292" s="104"/>
      <c r="L2292" s="104"/>
      <c r="M2292" s="104"/>
      <c r="N2292" s="103">
        <v>0.05</v>
      </c>
    </row>
    <row r="2293" spans="4:14" ht="15.75" customHeight="1" x14ac:dyDescent="0.25">
      <c r="D2293" s="33"/>
      <c r="E2293" s="33"/>
      <c r="F2293" s="81">
        <v>39723</v>
      </c>
      <c r="G2293" s="103">
        <v>4.045E-2</v>
      </c>
      <c r="H2293" s="103">
        <v>4.2074999999999994E-2</v>
      </c>
      <c r="I2293" s="103"/>
      <c r="J2293" s="103"/>
      <c r="K2293" s="104"/>
      <c r="L2293" s="104"/>
      <c r="M2293" s="104"/>
      <c r="N2293" s="103">
        <v>0.05</v>
      </c>
    </row>
    <row r="2294" spans="4:14" ht="15.75" customHeight="1" x14ac:dyDescent="0.25">
      <c r="D2294" s="33"/>
      <c r="E2294" s="33"/>
      <c r="F2294" s="81">
        <v>39724</v>
      </c>
      <c r="G2294" s="103">
        <v>4.1100000000000005E-2</v>
      </c>
      <c r="H2294" s="103">
        <v>4.3337500000000001E-2</v>
      </c>
      <c r="I2294" s="103"/>
      <c r="J2294" s="103"/>
      <c r="K2294" s="104"/>
      <c r="L2294" s="104"/>
      <c r="M2294" s="104"/>
      <c r="N2294" s="103">
        <v>0.05</v>
      </c>
    </row>
    <row r="2295" spans="4:14" ht="15.75" customHeight="1" x14ac:dyDescent="0.25">
      <c r="D2295" s="33"/>
      <c r="E2295" s="33"/>
      <c r="F2295" s="81">
        <v>39727</v>
      </c>
      <c r="G2295" s="103">
        <v>4.0925000000000003E-2</v>
      </c>
      <c r="H2295" s="103">
        <v>4.2887500000000002E-2</v>
      </c>
      <c r="I2295" s="103"/>
      <c r="J2295" s="103"/>
      <c r="K2295" s="104"/>
      <c r="L2295" s="104"/>
      <c r="M2295" s="104"/>
      <c r="N2295" s="103">
        <v>0.05</v>
      </c>
    </row>
    <row r="2296" spans="4:14" ht="15.75" customHeight="1" x14ac:dyDescent="0.25">
      <c r="D2296" s="33"/>
      <c r="E2296" s="33"/>
      <c r="F2296" s="81">
        <v>39728</v>
      </c>
      <c r="G2296" s="103">
        <v>4.1399999999999999E-2</v>
      </c>
      <c r="H2296" s="103">
        <v>4.3200000000000002E-2</v>
      </c>
      <c r="I2296" s="103"/>
      <c r="J2296" s="103"/>
      <c r="K2296" s="104"/>
      <c r="L2296" s="104"/>
      <c r="M2296" s="104"/>
      <c r="N2296" s="103">
        <v>0.05</v>
      </c>
    </row>
    <row r="2297" spans="4:14" ht="15.75" customHeight="1" x14ac:dyDescent="0.25">
      <c r="D2297" s="33"/>
      <c r="E2297" s="33"/>
      <c r="F2297" s="81">
        <v>39729</v>
      </c>
      <c r="G2297" s="103">
        <v>4.2937500000000003E-2</v>
      </c>
      <c r="H2297" s="103">
        <v>4.52375E-2</v>
      </c>
      <c r="I2297" s="103"/>
      <c r="J2297" s="103"/>
      <c r="K2297" s="104"/>
      <c r="L2297" s="104"/>
      <c r="M2297" s="104"/>
      <c r="N2297" s="103">
        <v>4.4999999999999998E-2</v>
      </c>
    </row>
    <row r="2298" spans="4:14" ht="15.75" customHeight="1" x14ac:dyDescent="0.25">
      <c r="D2298" s="33"/>
      <c r="E2298" s="33"/>
      <c r="F2298" s="81">
        <v>39730</v>
      </c>
      <c r="G2298" s="103">
        <v>4.5124999999999998E-2</v>
      </c>
      <c r="H2298" s="103">
        <v>4.7500000000000001E-2</v>
      </c>
      <c r="I2298" s="103"/>
      <c r="J2298" s="103"/>
      <c r="K2298" s="104"/>
      <c r="L2298" s="104"/>
      <c r="M2298" s="104"/>
      <c r="N2298" s="103">
        <v>4.4999999999999998E-2</v>
      </c>
    </row>
    <row r="2299" spans="4:14" ht="15.75" customHeight="1" x14ac:dyDescent="0.25">
      <c r="D2299" s="33"/>
      <c r="E2299" s="33"/>
      <c r="F2299" s="81">
        <v>39731</v>
      </c>
      <c r="G2299" s="103">
        <v>4.5875000000000006E-2</v>
      </c>
      <c r="H2299" s="103">
        <v>4.8187499999999994E-2</v>
      </c>
      <c r="I2299" s="103"/>
      <c r="J2299" s="103"/>
      <c r="K2299" s="104"/>
      <c r="L2299" s="104"/>
      <c r="M2299" s="104"/>
      <c r="N2299" s="103">
        <v>4.4999999999999998E-2</v>
      </c>
    </row>
    <row r="2300" spans="4:14" ht="15.75" customHeight="1" x14ac:dyDescent="0.25">
      <c r="D2300" s="33"/>
      <c r="E2300" s="33"/>
      <c r="F2300" s="81">
        <v>39734</v>
      </c>
      <c r="G2300" s="103">
        <v>4.5599999999999995E-2</v>
      </c>
      <c r="H2300" s="103">
        <v>4.7525000000000005E-2</v>
      </c>
      <c r="I2300" s="103"/>
      <c r="J2300" s="103"/>
      <c r="K2300" s="104"/>
      <c r="L2300" s="104"/>
      <c r="M2300" s="104"/>
      <c r="N2300" s="103" t="s">
        <v>26</v>
      </c>
    </row>
    <row r="2301" spans="4:14" ht="15.75" customHeight="1" x14ac:dyDescent="0.25">
      <c r="D2301" s="33"/>
      <c r="E2301" s="33"/>
      <c r="F2301" s="81">
        <v>39735</v>
      </c>
      <c r="G2301" s="103">
        <v>4.4687499999999998E-2</v>
      </c>
      <c r="H2301" s="103">
        <v>4.6349999999999995E-2</v>
      </c>
      <c r="I2301" s="103"/>
      <c r="J2301" s="103"/>
      <c r="K2301" s="104"/>
      <c r="L2301" s="104"/>
      <c r="M2301" s="104"/>
      <c r="N2301" s="103">
        <v>4.4999999999999998E-2</v>
      </c>
    </row>
    <row r="2302" spans="4:14" ht="15.75" customHeight="1" x14ac:dyDescent="0.25">
      <c r="D2302" s="33"/>
      <c r="E2302" s="33"/>
      <c r="F2302" s="81">
        <v>39736</v>
      </c>
      <c r="G2302" s="103">
        <v>4.3587499999999994E-2</v>
      </c>
      <c r="H2302" s="103">
        <v>4.5499999999999999E-2</v>
      </c>
      <c r="I2302" s="103"/>
      <c r="J2302" s="103"/>
      <c r="K2302" s="104"/>
      <c r="L2302" s="104"/>
      <c r="M2302" s="104"/>
      <c r="N2302" s="103">
        <v>4.4999999999999998E-2</v>
      </c>
    </row>
    <row r="2303" spans="4:14" ht="15.75" customHeight="1" x14ac:dyDescent="0.25">
      <c r="D2303" s="33"/>
      <c r="E2303" s="33"/>
      <c r="F2303" s="81">
        <v>39737</v>
      </c>
      <c r="G2303" s="103">
        <v>4.2775000000000001E-2</v>
      </c>
      <c r="H2303" s="103">
        <v>4.5025000000000003E-2</v>
      </c>
      <c r="I2303" s="103"/>
      <c r="J2303" s="103"/>
      <c r="K2303" s="104"/>
      <c r="L2303" s="104"/>
      <c r="M2303" s="104"/>
      <c r="N2303" s="103">
        <v>4.4999999999999998E-2</v>
      </c>
    </row>
    <row r="2304" spans="4:14" ht="15.75" customHeight="1" x14ac:dyDescent="0.25">
      <c r="D2304" s="33"/>
      <c r="E2304" s="33"/>
      <c r="F2304" s="81">
        <v>39738</v>
      </c>
      <c r="G2304" s="103">
        <v>4.1812500000000002E-2</v>
      </c>
      <c r="H2304" s="103">
        <v>4.4187500000000005E-2</v>
      </c>
      <c r="I2304" s="103"/>
      <c r="J2304" s="103"/>
      <c r="K2304" s="104"/>
      <c r="L2304" s="104"/>
      <c r="M2304" s="104"/>
      <c r="N2304" s="103">
        <v>4.4999999999999998E-2</v>
      </c>
    </row>
    <row r="2305" spans="4:14" ht="15.75" customHeight="1" x14ac:dyDescent="0.25">
      <c r="D2305" s="33"/>
      <c r="E2305" s="33"/>
      <c r="F2305" s="81">
        <v>39741</v>
      </c>
      <c r="G2305" s="103">
        <v>3.7512500000000004E-2</v>
      </c>
      <c r="H2305" s="103">
        <v>4.0587499999999999E-2</v>
      </c>
      <c r="I2305" s="103"/>
      <c r="J2305" s="103"/>
      <c r="K2305" s="104"/>
      <c r="L2305" s="104"/>
      <c r="M2305" s="104"/>
      <c r="N2305" s="103">
        <v>4.4999999999999998E-2</v>
      </c>
    </row>
    <row r="2306" spans="4:14" ht="15.75" customHeight="1" x14ac:dyDescent="0.25">
      <c r="D2306" s="33"/>
      <c r="E2306" s="33"/>
      <c r="F2306" s="81">
        <v>39742</v>
      </c>
      <c r="G2306" s="103">
        <v>3.5275000000000001E-2</v>
      </c>
      <c r="H2306" s="103">
        <v>3.8337500000000004E-2</v>
      </c>
      <c r="I2306" s="103"/>
      <c r="J2306" s="103"/>
      <c r="K2306" s="104"/>
      <c r="L2306" s="104"/>
      <c r="M2306" s="104"/>
      <c r="N2306" s="103">
        <v>4.4999999999999998E-2</v>
      </c>
    </row>
    <row r="2307" spans="4:14" ht="15.75" customHeight="1" x14ac:dyDescent="0.25">
      <c r="D2307" s="33"/>
      <c r="E2307" s="33"/>
      <c r="F2307" s="81">
        <v>39743</v>
      </c>
      <c r="G2307" s="103">
        <v>3.2750000000000001E-2</v>
      </c>
      <c r="H2307" s="103">
        <v>3.54125E-2</v>
      </c>
      <c r="I2307" s="103"/>
      <c r="J2307" s="103"/>
      <c r="K2307" s="104"/>
      <c r="L2307" s="104"/>
      <c r="M2307" s="104"/>
      <c r="N2307" s="103">
        <v>4.4999999999999998E-2</v>
      </c>
    </row>
    <row r="2308" spans="4:14" ht="15.75" customHeight="1" x14ac:dyDescent="0.25">
      <c r="D2308" s="33"/>
      <c r="E2308" s="33"/>
      <c r="F2308" s="81">
        <v>39744</v>
      </c>
      <c r="G2308" s="103">
        <v>3.2587499999999998E-2</v>
      </c>
      <c r="H2308" s="103">
        <v>3.5349999999999999E-2</v>
      </c>
      <c r="I2308" s="103"/>
      <c r="J2308" s="103"/>
      <c r="K2308" s="104"/>
      <c r="L2308" s="104"/>
      <c r="M2308" s="104"/>
      <c r="N2308" s="103">
        <v>4.4999999999999998E-2</v>
      </c>
    </row>
    <row r="2309" spans="4:14" ht="15.75" customHeight="1" x14ac:dyDescent="0.25">
      <c r="D2309" s="33"/>
      <c r="E2309" s="33"/>
      <c r="F2309" s="81">
        <v>39745</v>
      </c>
      <c r="G2309" s="103">
        <v>3.2400000000000005E-2</v>
      </c>
      <c r="H2309" s="103">
        <v>3.5162499999999999E-2</v>
      </c>
      <c r="I2309" s="103"/>
      <c r="J2309" s="103"/>
      <c r="K2309" s="104"/>
      <c r="L2309" s="104"/>
      <c r="M2309" s="104"/>
      <c r="N2309" s="103">
        <v>4.4999999999999998E-2</v>
      </c>
    </row>
    <row r="2310" spans="4:14" ht="15.75" customHeight="1" x14ac:dyDescent="0.25">
      <c r="D2310" s="33"/>
      <c r="E2310" s="33"/>
      <c r="F2310" s="81">
        <v>39748</v>
      </c>
      <c r="G2310" s="103">
        <v>3.2187500000000001E-2</v>
      </c>
      <c r="H2310" s="103">
        <v>3.5074999999999995E-2</v>
      </c>
      <c r="I2310" s="103"/>
      <c r="J2310" s="103"/>
      <c r="K2310" s="104"/>
      <c r="L2310" s="104"/>
      <c r="M2310" s="104"/>
      <c r="N2310" s="103">
        <v>4.4999999999999998E-2</v>
      </c>
    </row>
    <row r="2311" spans="4:14" ht="15.75" customHeight="1" x14ac:dyDescent="0.25">
      <c r="D2311" s="33"/>
      <c r="E2311" s="33"/>
      <c r="F2311" s="81">
        <v>39749</v>
      </c>
      <c r="G2311" s="103">
        <v>3.1712500000000005E-2</v>
      </c>
      <c r="H2311" s="103">
        <v>3.465E-2</v>
      </c>
      <c r="I2311" s="103"/>
      <c r="J2311" s="103"/>
      <c r="K2311" s="104"/>
      <c r="L2311" s="104"/>
      <c r="M2311" s="104"/>
      <c r="N2311" s="103">
        <v>4.4999999999999998E-2</v>
      </c>
    </row>
    <row r="2312" spans="4:14" ht="15.75" customHeight="1" x14ac:dyDescent="0.25">
      <c r="D2312" s="33"/>
      <c r="E2312" s="33"/>
      <c r="F2312" s="81">
        <v>39750</v>
      </c>
      <c r="G2312" s="103">
        <v>3.1175000000000001E-2</v>
      </c>
      <c r="H2312" s="103">
        <v>3.4200000000000001E-2</v>
      </c>
      <c r="I2312" s="103"/>
      <c r="J2312" s="103"/>
      <c r="K2312" s="104"/>
      <c r="L2312" s="104"/>
      <c r="M2312" s="104"/>
      <c r="N2312" s="103">
        <v>0.04</v>
      </c>
    </row>
    <row r="2313" spans="4:14" ht="15.75" customHeight="1" x14ac:dyDescent="0.25">
      <c r="D2313" s="33"/>
      <c r="E2313" s="33"/>
      <c r="F2313" s="81">
        <v>39751</v>
      </c>
      <c r="G2313" s="103">
        <v>2.8500000000000001E-2</v>
      </c>
      <c r="H2313" s="103">
        <v>3.1925000000000002E-2</v>
      </c>
      <c r="I2313" s="103"/>
      <c r="J2313" s="103"/>
      <c r="K2313" s="104"/>
      <c r="L2313" s="104"/>
      <c r="M2313" s="104"/>
      <c r="N2313" s="103">
        <v>0.04</v>
      </c>
    </row>
    <row r="2314" spans="4:14" ht="15.75" customHeight="1" x14ac:dyDescent="0.25">
      <c r="D2314" s="33"/>
      <c r="E2314" s="33"/>
      <c r="F2314" s="81">
        <v>39752</v>
      </c>
      <c r="G2314" s="103">
        <v>2.5812499999999999E-2</v>
      </c>
      <c r="H2314" s="103">
        <v>3.0262500000000001E-2</v>
      </c>
      <c r="I2314" s="103"/>
      <c r="J2314" s="103"/>
      <c r="K2314" s="104"/>
      <c r="L2314" s="104"/>
      <c r="M2314" s="104"/>
      <c r="N2314" s="103">
        <v>0.04</v>
      </c>
    </row>
    <row r="2315" spans="4:14" ht="15.75" customHeight="1" x14ac:dyDescent="0.25">
      <c r="D2315" s="33"/>
      <c r="E2315" s="33"/>
      <c r="F2315" s="81">
        <v>39755</v>
      </c>
      <c r="G2315" s="103">
        <v>2.3574999999999999E-2</v>
      </c>
      <c r="H2315" s="103">
        <v>2.8587500000000002E-2</v>
      </c>
      <c r="I2315" s="103"/>
      <c r="J2315" s="103"/>
      <c r="K2315" s="104"/>
      <c r="L2315" s="104"/>
      <c r="M2315" s="104"/>
      <c r="N2315" s="103">
        <v>0.04</v>
      </c>
    </row>
    <row r="2316" spans="4:14" ht="15.75" customHeight="1" x14ac:dyDescent="0.25">
      <c r="D2316" s="33"/>
      <c r="E2316" s="33"/>
      <c r="F2316" s="81">
        <v>39756</v>
      </c>
      <c r="G2316" s="103">
        <v>2.1775000000000003E-2</v>
      </c>
      <c r="H2316" s="103">
        <v>2.70625E-2</v>
      </c>
      <c r="I2316" s="103"/>
      <c r="J2316" s="103"/>
      <c r="K2316" s="104"/>
      <c r="L2316" s="104"/>
      <c r="M2316" s="104"/>
      <c r="N2316" s="103">
        <v>0.04</v>
      </c>
    </row>
    <row r="2317" spans="4:14" ht="15.75" customHeight="1" x14ac:dyDescent="0.25">
      <c r="D2317" s="33"/>
      <c r="E2317" s="33"/>
      <c r="F2317" s="81">
        <v>39757</v>
      </c>
      <c r="G2317" s="103">
        <v>1.95625E-2</v>
      </c>
      <c r="H2317" s="103">
        <v>2.5062500000000001E-2</v>
      </c>
      <c r="I2317" s="103"/>
      <c r="J2317" s="103"/>
      <c r="K2317" s="104"/>
      <c r="L2317" s="104"/>
      <c r="M2317" s="104"/>
      <c r="N2317" s="103">
        <v>0.04</v>
      </c>
    </row>
    <row r="2318" spans="4:14" ht="15.75" customHeight="1" x14ac:dyDescent="0.25">
      <c r="D2318" s="33"/>
      <c r="E2318" s="33"/>
      <c r="F2318" s="81">
        <v>39758</v>
      </c>
      <c r="G2318" s="103">
        <v>1.7675E-2</v>
      </c>
      <c r="H2318" s="103">
        <v>2.3875E-2</v>
      </c>
      <c r="I2318" s="103"/>
      <c r="J2318" s="103"/>
      <c r="K2318" s="104"/>
      <c r="L2318" s="104"/>
      <c r="M2318" s="104"/>
      <c r="N2318" s="103">
        <v>0.04</v>
      </c>
    </row>
    <row r="2319" spans="4:14" ht="15.75" customHeight="1" x14ac:dyDescent="0.25">
      <c r="D2319" s="33"/>
      <c r="E2319" s="33"/>
      <c r="F2319" s="81">
        <v>39759</v>
      </c>
      <c r="G2319" s="103">
        <v>1.6225E-2</v>
      </c>
      <c r="H2319" s="103">
        <v>2.29E-2</v>
      </c>
      <c r="I2319" s="103"/>
      <c r="J2319" s="103"/>
      <c r="K2319" s="104"/>
      <c r="L2319" s="104"/>
      <c r="M2319" s="104"/>
      <c r="N2319" s="103">
        <v>0.04</v>
      </c>
    </row>
    <row r="2320" spans="4:14" ht="15.75" customHeight="1" x14ac:dyDescent="0.25">
      <c r="D2320" s="33"/>
      <c r="E2320" s="33"/>
      <c r="F2320" s="81">
        <v>39762</v>
      </c>
      <c r="G2320" s="103">
        <v>1.53875E-2</v>
      </c>
      <c r="H2320" s="103">
        <v>2.2349999999999998E-2</v>
      </c>
      <c r="I2320" s="103"/>
      <c r="J2320" s="103"/>
      <c r="K2320" s="104"/>
      <c r="L2320" s="104"/>
      <c r="M2320" s="104"/>
      <c r="N2320" s="103">
        <v>0.04</v>
      </c>
    </row>
    <row r="2321" spans="4:14" ht="15.75" customHeight="1" x14ac:dyDescent="0.25">
      <c r="D2321" s="33"/>
      <c r="E2321" s="33"/>
      <c r="F2321" s="81">
        <v>39763</v>
      </c>
      <c r="G2321" s="103">
        <v>1.4775E-2</v>
      </c>
      <c r="H2321" s="103">
        <v>2.1749999999999999E-2</v>
      </c>
      <c r="I2321" s="103"/>
      <c r="J2321" s="103"/>
      <c r="K2321" s="104"/>
      <c r="L2321" s="104"/>
      <c r="M2321" s="104"/>
      <c r="N2321" s="103" t="s">
        <v>26</v>
      </c>
    </row>
    <row r="2322" spans="4:14" ht="15.75" customHeight="1" x14ac:dyDescent="0.25">
      <c r="D2322" s="33"/>
      <c r="E2322" s="33"/>
      <c r="F2322" s="81">
        <v>39764</v>
      </c>
      <c r="G2322" s="103">
        <v>1.4087499999999999E-2</v>
      </c>
      <c r="H2322" s="103">
        <v>2.1324999999999997E-2</v>
      </c>
      <c r="I2322" s="103"/>
      <c r="J2322" s="103"/>
      <c r="K2322" s="104"/>
      <c r="L2322" s="104"/>
      <c r="M2322" s="104"/>
      <c r="N2322" s="103">
        <v>0.04</v>
      </c>
    </row>
    <row r="2323" spans="4:14" ht="15.75" customHeight="1" x14ac:dyDescent="0.25">
      <c r="D2323" s="33"/>
      <c r="E2323" s="33"/>
      <c r="F2323" s="81">
        <v>39765</v>
      </c>
      <c r="G2323" s="103">
        <v>1.4225000000000002E-2</v>
      </c>
      <c r="H2323" s="103">
        <v>2.1487500000000003E-2</v>
      </c>
      <c r="I2323" s="103"/>
      <c r="J2323" s="103"/>
      <c r="K2323" s="104"/>
      <c r="L2323" s="104"/>
      <c r="M2323" s="104"/>
      <c r="N2323" s="103">
        <v>0.04</v>
      </c>
    </row>
    <row r="2324" spans="4:14" ht="15.75" customHeight="1" x14ac:dyDescent="0.25">
      <c r="D2324" s="33"/>
      <c r="E2324" s="33"/>
      <c r="F2324" s="81">
        <v>39766</v>
      </c>
      <c r="G2324" s="103">
        <v>1.4775E-2</v>
      </c>
      <c r="H2324" s="103">
        <v>2.23625E-2</v>
      </c>
      <c r="I2324" s="103"/>
      <c r="J2324" s="103"/>
      <c r="K2324" s="104"/>
      <c r="L2324" s="104"/>
      <c r="M2324" s="104"/>
      <c r="N2324" s="103">
        <v>0.04</v>
      </c>
    </row>
    <row r="2325" spans="4:14" ht="15.75" customHeight="1" x14ac:dyDescent="0.25">
      <c r="D2325" s="33"/>
      <c r="E2325" s="33"/>
      <c r="F2325" s="81">
        <v>39769</v>
      </c>
      <c r="G2325" s="103">
        <v>1.4737499999999999E-2</v>
      </c>
      <c r="H2325" s="103">
        <v>2.2387500000000001E-2</v>
      </c>
      <c r="I2325" s="103"/>
      <c r="J2325" s="103"/>
      <c r="K2325" s="104"/>
      <c r="L2325" s="104"/>
      <c r="M2325" s="104"/>
      <c r="N2325" s="103">
        <v>0.04</v>
      </c>
    </row>
    <row r="2326" spans="4:14" ht="15.75" customHeight="1" x14ac:dyDescent="0.25">
      <c r="D2326" s="33"/>
      <c r="E2326" s="33"/>
      <c r="F2326" s="81">
        <v>39770</v>
      </c>
      <c r="G2326" s="103">
        <v>1.4525E-2</v>
      </c>
      <c r="H2326" s="103">
        <v>2.2174999999999997E-2</v>
      </c>
      <c r="I2326" s="103"/>
      <c r="J2326" s="103"/>
      <c r="K2326" s="104"/>
      <c r="L2326" s="104"/>
      <c r="M2326" s="104"/>
      <c r="N2326" s="103">
        <v>0.04</v>
      </c>
    </row>
    <row r="2327" spans="4:14" ht="15.75" customHeight="1" x14ac:dyDescent="0.25">
      <c r="D2327" s="33"/>
      <c r="E2327" s="33"/>
      <c r="F2327" s="81">
        <v>39771</v>
      </c>
      <c r="G2327" s="103">
        <v>1.4137500000000001E-2</v>
      </c>
      <c r="H2327" s="103">
        <v>2.1724999999999998E-2</v>
      </c>
      <c r="I2327" s="103"/>
      <c r="J2327" s="103"/>
      <c r="K2327" s="104"/>
      <c r="L2327" s="104"/>
      <c r="M2327" s="104"/>
      <c r="N2327" s="103">
        <v>0.04</v>
      </c>
    </row>
    <row r="2328" spans="4:14" ht="15.75" customHeight="1" x14ac:dyDescent="0.25">
      <c r="D2328" s="33"/>
      <c r="E2328" s="33"/>
      <c r="F2328" s="81">
        <v>39772</v>
      </c>
      <c r="G2328" s="103">
        <v>1.39875E-2</v>
      </c>
      <c r="H2328" s="103">
        <v>2.15313E-2</v>
      </c>
      <c r="I2328" s="103"/>
      <c r="J2328" s="103"/>
      <c r="K2328" s="104"/>
      <c r="L2328" s="104"/>
      <c r="M2328" s="104"/>
      <c r="N2328" s="103">
        <v>0.04</v>
      </c>
    </row>
    <row r="2329" spans="4:14" ht="15.75" customHeight="1" x14ac:dyDescent="0.25">
      <c r="D2329" s="33"/>
      <c r="E2329" s="33"/>
      <c r="F2329" s="81">
        <v>39773</v>
      </c>
      <c r="G2329" s="103">
        <v>1.3950000000000001E-2</v>
      </c>
      <c r="H2329" s="103">
        <v>2.1575E-2</v>
      </c>
      <c r="I2329" s="103"/>
      <c r="J2329" s="103"/>
      <c r="K2329" s="104"/>
      <c r="L2329" s="104"/>
      <c r="M2329" s="104"/>
      <c r="N2329" s="103">
        <v>0.04</v>
      </c>
    </row>
    <row r="2330" spans="4:14" ht="15.75" customHeight="1" x14ac:dyDescent="0.25">
      <c r="D2330" s="33"/>
      <c r="E2330" s="33"/>
      <c r="F2330" s="81">
        <v>39776</v>
      </c>
      <c r="G2330" s="103">
        <v>1.4112499999999998E-2</v>
      </c>
      <c r="H2330" s="103">
        <v>2.1687500000000002E-2</v>
      </c>
      <c r="I2330" s="103"/>
      <c r="J2330" s="103"/>
      <c r="K2330" s="104"/>
      <c r="L2330" s="104"/>
      <c r="M2330" s="104"/>
      <c r="N2330" s="103">
        <v>0.04</v>
      </c>
    </row>
    <row r="2331" spans="4:14" ht="15.75" customHeight="1" x14ac:dyDescent="0.25">
      <c r="D2331" s="33"/>
      <c r="E2331" s="33"/>
      <c r="F2331" s="81">
        <v>39777</v>
      </c>
      <c r="G2331" s="103">
        <v>1.43625E-2</v>
      </c>
      <c r="H2331" s="103">
        <v>2.1962499999999999E-2</v>
      </c>
      <c r="I2331" s="103"/>
      <c r="J2331" s="103"/>
      <c r="K2331" s="104"/>
      <c r="L2331" s="104"/>
      <c r="M2331" s="104"/>
      <c r="N2331" s="103">
        <v>0.04</v>
      </c>
    </row>
    <row r="2332" spans="4:14" ht="15.75" customHeight="1" x14ac:dyDescent="0.25">
      <c r="D2332" s="33"/>
      <c r="E2332" s="33"/>
      <c r="F2332" s="81">
        <v>39778</v>
      </c>
      <c r="G2332" s="103">
        <v>1.4312499999999999E-2</v>
      </c>
      <c r="H2332" s="103">
        <v>2.1812499999999999E-2</v>
      </c>
      <c r="I2332" s="103"/>
      <c r="J2332" s="103"/>
      <c r="K2332" s="104"/>
      <c r="L2332" s="104"/>
      <c r="M2332" s="104"/>
      <c r="N2332" s="103">
        <v>0.04</v>
      </c>
    </row>
    <row r="2333" spans="4:14" ht="15.75" customHeight="1" x14ac:dyDescent="0.25">
      <c r="D2333" s="33"/>
      <c r="E2333" s="33"/>
      <c r="F2333" s="81">
        <v>39779</v>
      </c>
      <c r="G2333" s="103">
        <v>1.9E-2</v>
      </c>
      <c r="H2333" s="103">
        <v>2.2025000000000003E-2</v>
      </c>
      <c r="I2333" s="103"/>
      <c r="J2333" s="103"/>
      <c r="K2333" s="104"/>
      <c r="L2333" s="104"/>
      <c r="M2333" s="104"/>
      <c r="N2333" s="103" t="s">
        <v>26</v>
      </c>
    </row>
    <row r="2334" spans="4:14" ht="15.75" customHeight="1" x14ac:dyDescent="0.25">
      <c r="D2334" s="33"/>
      <c r="E2334" s="33"/>
      <c r="F2334" s="81">
        <v>39780</v>
      </c>
      <c r="G2334" s="103">
        <v>1.9012500000000002E-2</v>
      </c>
      <c r="H2334" s="103">
        <v>2.2168800000000002E-2</v>
      </c>
      <c r="I2334" s="103"/>
      <c r="J2334" s="103"/>
      <c r="K2334" s="104"/>
      <c r="L2334" s="104"/>
      <c r="M2334" s="104"/>
      <c r="N2334" s="103">
        <v>0.04</v>
      </c>
    </row>
    <row r="2335" spans="4:14" ht="15.75" customHeight="1" x14ac:dyDescent="0.25">
      <c r="D2335" s="33"/>
      <c r="E2335" s="33"/>
      <c r="F2335" s="81">
        <v>39783</v>
      </c>
      <c r="G2335" s="103">
        <v>1.9112499999999998E-2</v>
      </c>
      <c r="H2335" s="103">
        <v>2.2200000000000001E-2</v>
      </c>
      <c r="I2335" s="103"/>
      <c r="J2335" s="103"/>
      <c r="K2335" s="104"/>
      <c r="L2335" s="104"/>
      <c r="M2335" s="104"/>
      <c r="N2335" s="103">
        <v>0.04</v>
      </c>
    </row>
    <row r="2336" spans="4:14" ht="15.75" customHeight="1" x14ac:dyDescent="0.25">
      <c r="D2336" s="33"/>
      <c r="E2336" s="33"/>
      <c r="F2336" s="81">
        <v>39784</v>
      </c>
      <c r="G2336" s="103">
        <v>1.8987500000000001E-2</v>
      </c>
      <c r="H2336" s="103">
        <v>2.2099999999999998E-2</v>
      </c>
      <c r="I2336" s="103"/>
      <c r="J2336" s="103"/>
      <c r="K2336" s="104"/>
      <c r="L2336" s="104"/>
      <c r="M2336" s="104"/>
      <c r="N2336" s="103">
        <v>0.04</v>
      </c>
    </row>
    <row r="2337" spans="4:14" ht="15.75" customHeight="1" x14ac:dyDescent="0.25">
      <c r="D2337" s="33"/>
      <c r="E2337" s="33"/>
      <c r="F2337" s="81">
        <v>39785</v>
      </c>
      <c r="G2337" s="103">
        <v>1.89E-2</v>
      </c>
      <c r="H2337" s="103">
        <v>2.2012500000000001E-2</v>
      </c>
      <c r="I2337" s="103"/>
      <c r="J2337" s="103"/>
      <c r="K2337" s="104"/>
      <c r="L2337" s="104"/>
      <c r="M2337" s="104"/>
      <c r="N2337" s="103">
        <v>0.04</v>
      </c>
    </row>
    <row r="2338" spans="4:14" ht="15.75" customHeight="1" x14ac:dyDescent="0.25">
      <c r="D2338" s="33"/>
      <c r="E2338" s="33"/>
      <c r="F2338" s="81">
        <v>39786</v>
      </c>
      <c r="G2338" s="103">
        <v>1.8762500000000001E-2</v>
      </c>
      <c r="H2338" s="103">
        <v>2.1925E-2</v>
      </c>
      <c r="I2338" s="103"/>
      <c r="J2338" s="103"/>
      <c r="K2338" s="104"/>
      <c r="L2338" s="104"/>
      <c r="M2338" s="104"/>
      <c r="N2338" s="103">
        <v>0.04</v>
      </c>
    </row>
    <row r="2339" spans="4:14" ht="15.75" customHeight="1" x14ac:dyDescent="0.25">
      <c r="D2339" s="33"/>
      <c r="E2339" s="33"/>
      <c r="F2339" s="81">
        <v>39787</v>
      </c>
      <c r="G2339" s="103">
        <v>1.8675000000000001E-2</v>
      </c>
      <c r="H2339" s="103">
        <v>2.1856300000000002E-2</v>
      </c>
      <c r="I2339" s="103"/>
      <c r="J2339" s="103"/>
      <c r="K2339" s="104"/>
      <c r="L2339" s="104"/>
      <c r="M2339" s="104"/>
      <c r="N2339" s="103">
        <v>0.04</v>
      </c>
    </row>
    <row r="2340" spans="4:14" ht="15.75" customHeight="1" x14ac:dyDescent="0.25">
      <c r="D2340" s="33"/>
      <c r="E2340" s="33"/>
      <c r="F2340" s="81">
        <v>39790</v>
      </c>
      <c r="G2340" s="103">
        <v>1.8249999999999999E-2</v>
      </c>
      <c r="H2340" s="103">
        <v>2.1893799999999998E-2</v>
      </c>
      <c r="I2340" s="103"/>
      <c r="J2340" s="103"/>
      <c r="K2340" s="104"/>
      <c r="L2340" s="104"/>
      <c r="M2340" s="104"/>
      <c r="N2340" s="103">
        <v>0.04</v>
      </c>
    </row>
    <row r="2341" spans="4:14" ht="15.75" customHeight="1" x14ac:dyDescent="0.25">
      <c r="D2341" s="33"/>
      <c r="E2341" s="33"/>
      <c r="F2341" s="81">
        <v>39791</v>
      </c>
      <c r="G2341" s="103">
        <v>1.635E-2</v>
      </c>
      <c r="H2341" s="103">
        <v>2.1637499999999997E-2</v>
      </c>
      <c r="I2341" s="103"/>
      <c r="J2341" s="103"/>
      <c r="K2341" s="104"/>
      <c r="L2341" s="104"/>
      <c r="M2341" s="104"/>
      <c r="N2341" s="103">
        <v>0.04</v>
      </c>
    </row>
    <row r="2342" spans="4:14" ht="15.75" customHeight="1" x14ac:dyDescent="0.25">
      <c r="D2342" s="33"/>
      <c r="E2342" s="33"/>
      <c r="F2342" s="81">
        <v>39792</v>
      </c>
      <c r="G2342" s="103">
        <v>1.4387499999999999E-2</v>
      </c>
      <c r="H2342" s="103">
        <v>2.0987499999999999E-2</v>
      </c>
      <c r="I2342" s="103"/>
      <c r="J2342" s="103"/>
      <c r="K2342" s="104"/>
      <c r="L2342" s="104"/>
      <c r="M2342" s="104"/>
      <c r="N2342" s="103">
        <v>0.04</v>
      </c>
    </row>
    <row r="2343" spans="4:14" ht="15.75" customHeight="1" x14ac:dyDescent="0.25">
      <c r="D2343" s="33"/>
      <c r="E2343" s="33"/>
      <c r="F2343" s="81">
        <v>39793</v>
      </c>
      <c r="G2343" s="103">
        <v>1.1950000000000001E-2</v>
      </c>
      <c r="H2343" s="103">
        <v>1.9962500000000001E-2</v>
      </c>
      <c r="I2343" s="103"/>
      <c r="J2343" s="103"/>
      <c r="K2343" s="104"/>
      <c r="L2343" s="104"/>
      <c r="M2343" s="104"/>
      <c r="N2343" s="103">
        <v>0.04</v>
      </c>
    </row>
    <row r="2344" spans="4:14" ht="15.75" customHeight="1" x14ac:dyDescent="0.25">
      <c r="D2344" s="33"/>
      <c r="E2344" s="33"/>
      <c r="F2344" s="81">
        <v>39794</v>
      </c>
      <c r="G2344" s="103">
        <v>1.04E-2</v>
      </c>
      <c r="H2344" s="103">
        <v>1.92125E-2</v>
      </c>
      <c r="I2344" s="103"/>
      <c r="J2344" s="103"/>
      <c r="K2344" s="104"/>
      <c r="L2344" s="104"/>
      <c r="M2344" s="104"/>
      <c r="N2344" s="103">
        <v>0.04</v>
      </c>
    </row>
    <row r="2345" spans="4:14" ht="15.75" customHeight="1" x14ac:dyDescent="0.25">
      <c r="D2345" s="33"/>
      <c r="E2345" s="33"/>
      <c r="F2345" s="81">
        <v>39797</v>
      </c>
      <c r="G2345" s="103">
        <v>9.6125000000000013E-3</v>
      </c>
      <c r="H2345" s="103">
        <v>1.87125E-2</v>
      </c>
      <c r="I2345" s="103"/>
      <c r="J2345" s="103"/>
      <c r="K2345" s="104"/>
      <c r="L2345" s="104"/>
      <c r="M2345" s="104"/>
      <c r="N2345" s="103">
        <v>0.04</v>
      </c>
    </row>
    <row r="2346" spans="4:14" ht="15.75" customHeight="1" x14ac:dyDescent="0.25">
      <c r="D2346" s="33"/>
      <c r="E2346" s="33"/>
      <c r="F2346" s="81">
        <v>39798</v>
      </c>
      <c r="G2346" s="103">
        <v>8.8374999999999999E-3</v>
      </c>
      <c r="H2346" s="103">
        <v>1.8474999999999998E-2</v>
      </c>
      <c r="I2346" s="103"/>
      <c r="J2346" s="103"/>
      <c r="K2346" s="104"/>
      <c r="L2346" s="104"/>
      <c r="M2346" s="104"/>
      <c r="N2346" s="103">
        <v>3.2500000000000001E-2</v>
      </c>
    </row>
    <row r="2347" spans="4:14" ht="15.75" customHeight="1" x14ac:dyDescent="0.25">
      <c r="D2347" s="33"/>
      <c r="E2347" s="33"/>
      <c r="F2347" s="81">
        <v>39799</v>
      </c>
      <c r="G2347" s="103">
        <v>5.8125000000000008E-3</v>
      </c>
      <c r="H2347" s="103">
        <v>1.5774999999999997E-2</v>
      </c>
      <c r="I2347" s="103"/>
      <c r="J2347" s="103"/>
      <c r="K2347" s="104"/>
      <c r="L2347" s="104"/>
      <c r="M2347" s="104"/>
      <c r="N2347" s="103">
        <v>3.2500000000000001E-2</v>
      </c>
    </row>
    <row r="2348" spans="4:14" ht="15.75" customHeight="1" x14ac:dyDescent="0.25">
      <c r="D2348" s="33"/>
      <c r="E2348" s="33"/>
      <c r="F2348" s="81">
        <v>39800</v>
      </c>
      <c r="G2348" s="103">
        <v>5.0749999999999997E-3</v>
      </c>
      <c r="H2348" s="103">
        <v>1.525E-2</v>
      </c>
      <c r="I2348" s="103"/>
      <c r="J2348" s="103"/>
      <c r="K2348" s="104"/>
      <c r="L2348" s="104"/>
      <c r="M2348" s="104"/>
      <c r="N2348" s="103">
        <v>3.2500000000000001E-2</v>
      </c>
    </row>
    <row r="2349" spans="4:14" ht="15.75" customHeight="1" x14ac:dyDescent="0.25">
      <c r="D2349" s="33"/>
      <c r="E2349" s="33"/>
      <c r="F2349" s="81">
        <v>39801</v>
      </c>
      <c r="G2349" s="103">
        <v>4.7375000000000004E-3</v>
      </c>
      <c r="H2349" s="103">
        <v>1.4975E-2</v>
      </c>
      <c r="I2349" s="103"/>
      <c r="J2349" s="103"/>
      <c r="K2349" s="104"/>
      <c r="L2349" s="104"/>
      <c r="M2349" s="104"/>
      <c r="N2349" s="103">
        <v>3.2500000000000001E-2</v>
      </c>
    </row>
    <row r="2350" spans="4:14" ht="15.75" customHeight="1" x14ac:dyDescent="0.25">
      <c r="D2350" s="33"/>
      <c r="E2350" s="33"/>
      <c r="F2350" s="81">
        <v>39804</v>
      </c>
      <c r="G2350" s="103">
        <v>4.6125000000000003E-3</v>
      </c>
      <c r="H2350" s="103">
        <v>1.46625E-2</v>
      </c>
      <c r="I2350" s="103"/>
      <c r="J2350" s="103"/>
      <c r="K2350" s="104"/>
      <c r="L2350" s="104"/>
      <c r="M2350" s="104"/>
      <c r="N2350" s="103">
        <v>3.2500000000000001E-2</v>
      </c>
    </row>
    <row r="2351" spans="4:14" ht="15.75" customHeight="1" x14ac:dyDescent="0.25">
      <c r="D2351" s="33"/>
      <c r="E2351" s="33"/>
      <c r="F2351" s="81">
        <v>39805</v>
      </c>
      <c r="G2351" s="103">
        <v>4.7124999999999997E-3</v>
      </c>
      <c r="H2351" s="103">
        <v>1.46625E-2</v>
      </c>
      <c r="I2351" s="103"/>
      <c r="J2351" s="103"/>
      <c r="K2351" s="104"/>
      <c r="L2351" s="104"/>
      <c r="M2351" s="104"/>
      <c r="N2351" s="103">
        <v>3.2500000000000001E-2</v>
      </c>
    </row>
    <row r="2352" spans="4:14" ht="15.75" customHeight="1" x14ac:dyDescent="0.25">
      <c r="D2352" s="33"/>
      <c r="E2352" s="33"/>
      <c r="F2352" s="81">
        <v>39806</v>
      </c>
      <c r="G2352" s="103">
        <v>4.7124999999999997E-3</v>
      </c>
      <c r="H2352" s="103">
        <v>1.4675000000000001E-2</v>
      </c>
      <c r="I2352" s="103"/>
      <c r="J2352" s="103"/>
      <c r="K2352" s="104"/>
      <c r="L2352" s="104"/>
      <c r="M2352" s="104"/>
      <c r="N2352" s="103">
        <v>3.2500000000000001E-2</v>
      </c>
    </row>
    <row r="2353" spans="4:14" ht="15.75" customHeight="1" x14ac:dyDescent="0.25">
      <c r="D2353" s="33"/>
      <c r="E2353" s="33"/>
      <c r="F2353" s="81">
        <v>39807</v>
      </c>
      <c r="G2353" s="103" t="s">
        <v>26</v>
      </c>
      <c r="H2353" s="103" t="s">
        <v>26</v>
      </c>
      <c r="I2353" s="103"/>
      <c r="J2353" s="103"/>
      <c r="K2353" s="104"/>
      <c r="L2353" s="104"/>
      <c r="M2353" s="104"/>
      <c r="N2353" s="103" t="s">
        <v>26</v>
      </c>
    </row>
    <row r="2354" spans="4:14" ht="15.75" customHeight="1" x14ac:dyDescent="0.25">
      <c r="D2354" s="33"/>
      <c r="E2354" s="33"/>
      <c r="F2354" s="81">
        <v>39808</v>
      </c>
      <c r="G2354" s="103" t="s">
        <v>26</v>
      </c>
      <c r="H2354" s="103" t="s">
        <v>26</v>
      </c>
      <c r="I2354" s="103"/>
      <c r="J2354" s="103"/>
      <c r="K2354" s="104"/>
      <c r="L2354" s="104"/>
      <c r="M2354" s="104"/>
      <c r="N2354" s="103">
        <v>3.2500000000000001E-2</v>
      </c>
    </row>
    <row r="2355" spans="4:14" ht="15.75" customHeight="1" x14ac:dyDescent="0.25">
      <c r="D2355" s="33"/>
      <c r="E2355" s="33"/>
      <c r="F2355" s="81">
        <v>39811</v>
      </c>
      <c r="G2355" s="103">
        <v>4.6125000000000003E-3</v>
      </c>
      <c r="H2355" s="103">
        <v>1.45875E-2</v>
      </c>
      <c r="I2355" s="103"/>
      <c r="J2355" s="103"/>
      <c r="K2355" s="104"/>
      <c r="L2355" s="104"/>
      <c r="M2355" s="104"/>
      <c r="N2355" s="103">
        <v>3.2500000000000001E-2</v>
      </c>
    </row>
    <row r="2356" spans="4:14" ht="15.75" customHeight="1" x14ac:dyDescent="0.25">
      <c r="D2356" s="33"/>
      <c r="E2356" s="33"/>
      <c r="F2356" s="81">
        <v>39812</v>
      </c>
      <c r="G2356" s="103">
        <v>4.4749999999999998E-3</v>
      </c>
      <c r="H2356" s="103">
        <v>1.435E-2</v>
      </c>
      <c r="I2356" s="103"/>
      <c r="J2356" s="103"/>
      <c r="K2356" s="104"/>
      <c r="L2356" s="104"/>
      <c r="M2356" s="104"/>
      <c r="N2356" s="103">
        <v>3.2500000000000001E-2</v>
      </c>
    </row>
    <row r="2357" spans="4:14" ht="15.75" customHeight="1" x14ac:dyDescent="0.25">
      <c r="D2357" s="33"/>
      <c r="E2357" s="33"/>
      <c r="F2357" s="81">
        <v>39813</v>
      </c>
      <c r="G2357" s="103">
        <v>4.3625000000000001E-3</v>
      </c>
      <c r="H2357" s="103">
        <v>1.4250000000000001E-2</v>
      </c>
      <c r="I2357" s="103"/>
      <c r="J2357" s="103"/>
      <c r="K2357" s="104"/>
      <c r="L2357" s="104"/>
      <c r="M2357" s="104"/>
      <c r="N2357" s="103">
        <v>3.2500000000000001E-2</v>
      </c>
    </row>
    <row r="2358" spans="4:14" ht="15.75" customHeight="1" x14ac:dyDescent="0.25">
      <c r="D2358" s="33"/>
      <c r="E2358" s="33"/>
      <c r="F2358" s="81">
        <v>39814</v>
      </c>
      <c r="G2358" s="103" t="s">
        <v>26</v>
      </c>
      <c r="H2358" s="103" t="s">
        <v>26</v>
      </c>
      <c r="I2358" s="103"/>
      <c r="J2358" s="103"/>
      <c r="K2358" s="104"/>
      <c r="L2358" s="104"/>
      <c r="M2358" s="104"/>
      <c r="N2358" s="103" t="s">
        <v>26</v>
      </c>
    </row>
    <row r="2359" spans="4:14" ht="15.75" customHeight="1" x14ac:dyDescent="0.25">
      <c r="D2359" s="33"/>
      <c r="E2359" s="33"/>
      <c r="F2359" s="81">
        <v>39815</v>
      </c>
      <c r="G2359" s="103">
        <v>4.3E-3</v>
      </c>
      <c r="H2359" s="103">
        <v>1.4125E-2</v>
      </c>
      <c r="I2359" s="103"/>
      <c r="J2359" s="103"/>
      <c r="K2359" s="104"/>
      <c r="L2359" s="104"/>
      <c r="M2359" s="104"/>
      <c r="N2359" s="103">
        <v>3.2500000000000001E-2</v>
      </c>
    </row>
    <row r="2360" spans="4:14" ht="15.75" customHeight="1" x14ac:dyDescent="0.25">
      <c r="D2360" s="33"/>
      <c r="E2360" s="33"/>
      <c r="F2360" s="81">
        <v>39818</v>
      </c>
      <c r="G2360" s="103">
        <v>4.2875000000000005E-3</v>
      </c>
      <c r="H2360" s="103">
        <v>1.4212499999999999E-2</v>
      </c>
      <c r="I2360" s="103"/>
      <c r="J2360" s="103"/>
      <c r="K2360" s="104"/>
      <c r="L2360" s="104"/>
      <c r="M2360" s="104"/>
      <c r="N2360" s="103">
        <v>3.2500000000000001E-2</v>
      </c>
    </row>
    <row r="2361" spans="4:14" ht="15.75" customHeight="1" x14ac:dyDescent="0.25">
      <c r="D2361" s="33"/>
      <c r="E2361" s="33"/>
      <c r="F2361" s="81">
        <v>39819</v>
      </c>
      <c r="G2361" s="103">
        <v>4.2062999999999996E-3</v>
      </c>
      <c r="H2361" s="103">
        <v>1.4112499999999998E-2</v>
      </c>
      <c r="I2361" s="103"/>
      <c r="J2361" s="103"/>
      <c r="K2361" s="104"/>
      <c r="L2361" s="104"/>
      <c r="M2361" s="104"/>
      <c r="N2361" s="103">
        <v>3.2500000000000001E-2</v>
      </c>
    </row>
    <row r="2362" spans="4:14" ht="15.75" customHeight="1" x14ac:dyDescent="0.25">
      <c r="D2362" s="33"/>
      <c r="E2362" s="33"/>
      <c r="F2362" s="81">
        <v>39820</v>
      </c>
      <c r="G2362" s="103">
        <v>4.0625000000000001E-3</v>
      </c>
      <c r="H2362" s="103">
        <v>1.3975E-2</v>
      </c>
      <c r="I2362" s="103"/>
      <c r="J2362" s="103"/>
      <c r="K2362" s="104"/>
      <c r="L2362" s="104"/>
      <c r="M2362" s="104"/>
      <c r="N2362" s="103">
        <v>3.2500000000000001E-2</v>
      </c>
    </row>
    <row r="2363" spans="4:14" ht="15.75" customHeight="1" x14ac:dyDescent="0.25">
      <c r="D2363" s="33"/>
      <c r="E2363" s="33"/>
      <c r="F2363" s="81">
        <v>39821</v>
      </c>
      <c r="G2363" s="103">
        <v>3.8624999999999996E-3</v>
      </c>
      <c r="H2363" s="103">
        <v>1.3537500000000001E-2</v>
      </c>
      <c r="I2363" s="103"/>
      <c r="J2363" s="103"/>
      <c r="K2363" s="104"/>
      <c r="L2363" s="104"/>
      <c r="M2363" s="104"/>
      <c r="N2363" s="103">
        <v>3.2500000000000001E-2</v>
      </c>
    </row>
    <row r="2364" spans="4:14" ht="15.75" customHeight="1" x14ac:dyDescent="0.25">
      <c r="D2364" s="33"/>
      <c r="E2364" s="33"/>
      <c r="F2364" s="81">
        <v>39822</v>
      </c>
      <c r="G2364" s="103">
        <v>3.6625000000000004E-3</v>
      </c>
      <c r="H2364" s="103">
        <v>1.26E-2</v>
      </c>
      <c r="I2364" s="103"/>
      <c r="J2364" s="103"/>
      <c r="K2364" s="104"/>
      <c r="L2364" s="104"/>
      <c r="M2364" s="104"/>
      <c r="N2364" s="103">
        <v>3.2500000000000001E-2</v>
      </c>
    </row>
    <row r="2365" spans="4:14" ht="15.75" customHeight="1" x14ac:dyDescent="0.25">
      <c r="D2365" s="33"/>
      <c r="E2365" s="33"/>
      <c r="F2365" s="81">
        <v>39825</v>
      </c>
      <c r="G2365" s="103">
        <v>3.4250000000000001E-3</v>
      </c>
      <c r="H2365" s="103">
        <v>1.1599999999999999E-2</v>
      </c>
      <c r="I2365" s="103"/>
      <c r="J2365" s="103"/>
      <c r="K2365" s="104"/>
      <c r="L2365" s="104"/>
      <c r="M2365" s="104"/>
      <c r="N2365" s="103">
        <v>3.2500000000000001E-2</v>
      </c>
    </row>
    <row r="2366" spans="4:14" ht="15.75" customHeight="1" x14ac:dyDescent="0.25">
      <c r="D2366" s="33"/>
      <c r="E2366" s="33"/>
      <c r="F2366" s="81">
        <v>39826</v>
      </c>
      <c r="G2366" s="103">
        <v>3.3312999999999997E-3</v>
      </c>
      <c r="H2366" s="103">
        <v>1.0943799999999998E-2</v>
      </c>
      <c r="I2366" s="103"/>
      <c r="J2366" s="103"/>
      <c r="K2366" s="104"/>
      <c r="L2366" s="104"/>
      <c r="M2366" s="104"/>
      <c r="N2366" s="103">
        <v>3.2500000000000001E-2</v>
      </c>
    </row>
    <row r="2367" spans="4:14" ht="15.75" customHeight="1" x14ac:dyDescent="0.25">
      <c r="D2367" s="33"/>
      <c r="E2367" s="33"/>
      <c r="F2367" s="81">
        <v>39827</v>
      </c>
      <c r="G2367" s="103">
        <v>3.2875000000000001E-3</v>
      </c>
      <c r="H2367" s="103">
        <v>1.0825E-2</v>
      </c>
      <c r="I2367" s="103"/>
      <c r="J2367" s="103"/>
      <c r="K2367" s="104"/>
      <c r="L2367" s="104"/>
      <c r="M2367" s="104"/>
      <c r="N2367" s="103">
        <v>3.2500000000000001E-2</v>
      </c>
    </row>
    <row r="2368" spans="4:14" ht="15.75" customHeight="1" x14ac:dyDescent="0.25">
      <c r="D2368" s="33"/>
      <c r="E2368" s="33"/>
      <c r="F2368" s="81">
        <v>39828</v>
      </c>
      <c r="G2368" s="103">
        <v>3.3374999999999998E-3</v>
      </c>
      <c r="H2368" s="103">
        <v>1.0856300000000001E-2</v>
      </c>
      <c r="I2368" s="103"/>
      <c r="J2368" s="103"/>
      <c r="K2368" s="104"/>
      <c r="L2368" s="104"/>
      <c r="M2368" s="104"/>
      <c r="N2368" s="103">
        <v>3.2500000000000001E-2</v>
      </c>
    </row>
    <row r="2369" spans="4:14" ht="15.75" customHeight="1" x14ac:dyDescent="0.25">
      <c r="D2369" s="33"/>
      <c r="E2369" s="33"/>
      <c r="F2369" s="81">
        <v>39829</v>
      </c>
      <c r="G2369" s="103">
        <v>3.5937999999999999E-3</v>
      </c>
      <c r="H2369" s="103">
        <v>1.1425000000000001E-2</v>
      </c>
      <c r="I2369" s="103"/>
      <c r="J2369" s="103"/>
      <c r="K2369" s="104"/>
      <c r="L2369" s="104"/>
      <c r="M2369" s="104"/>
      <c r="N2369" s="103">
        <v>3.2500000000000001E-2</v>
      </c>
    </row>
    <row r="2370" spans="4:14" ht="15.75" customHeight="1" x14ac:dyDescent="0.25">
      <c r="D2370" s="33"/>
      <c r="E2370" s="33"/>
      <c r="F2370" s="81">
        <v>39832</v>
      </c>
      <c r="G2370" s="103">
        <v>3.5499999999999998E-3</v>
      </c>
      <c r="H2370" s="103">
        <v>1.1325E-2</v>
      </c>
      <c r="I2370" s="103"/>
      <c r="J2370" s="103"/>
      <c r="K2370" s="104"/>
      <c r="L2370" s="104"/>
      <c r="M2370" s="104"/>
      <c r="N2370" s="103" t="s">
        <v>26</v>
      </c>
    </row>
    <row r="2371" spans="4:14" ht="15.75" customHeight="1" x14ac:dyDescent="0.25">
      <c r="D2371" s="33"/>
      <c r="E2371" s="33"/>
      <c r="F2371" s="81">
        <v>39833</v>
      </c>
      <c r="G2371" s="103">
        <v>3.5249999999999999E-3</v>
      </c>
      <c r="H2371" s="103">
        <v>1.1225000000000001E-2</v>
      </c>
      <c r="I2371" s="103"/>
      <c r="J2371" s="103"/>
      <c r="K2371" s="104"/>
      <c r="L2371" s="104"/>
      <c r="M2371" s="104"/>
      <c r="N2371" s="103">
        <v>3.2500000000000001E-2</v>
      </c>
    </row>
    <row r="2372" spans="4:14" ht="15.75" customHeight="1" x14ac:dyDescent="0.25">
      <c r="D2372" s="33"/>
      <c r="E2372" s="33"/>
      <c r="F2372" s="81">
        <v>39834</v>
      </c>
      <c r="G2372" s="103">
        <v>3.5625000000000001E-3</v>
      </c>
      <c r="H2372" s="103">
        <v>1.125E-2</v>
      </c>
      <c r="I2372" s="103"/>
      <c r="J2372" s="103"/>
      <c r="K2372" s="104"/>
      <c r="L2372" s="104"/>
      <c r="M2372" s="104"/>
      <c r="N2372" s="103">
        <v>3.2500000000000001E-2</v>
      </c>
    </row>
    <row r="2373" spans="4:14" ht="15.75" customHeight="1" x14ac:dyDescent="0.25">
      <c r="D2373" s="33"/>
      <c r="E2373" s="33"/>
      <c r="F2373" s="81">
        <v>39835</v>
      </c>
      <c r="G2373" s="103">
        <v>3.8938000000000002E-3</v>
      </c>
      <c r="H2373" s="103">
        <v>1.1593800000000001E-2</v>
      </c>
      <c r="I2373" s="103"/>
      <c r="J2373" s="103"/>
      <c r="K2373" s="104"/>
      <c r="L2373" s="104"/>
      <c r="M2373" s="104"/>
      <c r="N2373" s="103">
        <v>3.2500000000000001E-2</v>
      </c>
    </row>
    <row r="2374" spans="4:14" ht="15.75" customHeight="1" x14ac:dyDescent="0.25">
      <c r="D2374" s="33"/>
      <c r="E2374" s="33"/>
      <c r="F2374" s="81">
        <v>39836</v>
      </c>
      <c r="G2374" s="103">
        <v>4.0124999999999996E-3</v>
      </c>
      <c r="H2374" s="103">
        <v>1.1693800000000001E-2</v>
      </c>
      <c r="I2374" s="103"/>
      <c r="J2374" s="103"/>
      <c r="K2374" s="104"/>
      <c r="L2374" s="104"/>
      <c r="M2374" s="104"/>
      <c r="N2374" s="103">
        <v>3.2500000000000001E-2</v>
      </c>
    </row>
    <row r="2375" spans="4:14" ht="15.75" customHeight="1" x14ac:dyDescent="0.25">
      <c r="D2375" s="33"/>
      <c r="E2375" s="33"/>
      <c r="F2375" s="81">
        <v>39839</v>
      </c>
      <c r="G2375" s="103">
        <v>4.0875E-3</v>
      </c>
      <c r="H2375" s="103">
        <v>1.1837500000000001E-2</v>
      </c>
      <c r="I2375" s="103"/>
      <c r="J2375" s="103"/>
      <c r="K2375" s="104"/>
      <c r="L2375" s="104"/>
      <c r="M2375" s="104"/>
      <c r="N2375" s="103">
        <v>3.2500000000000001E-2</v>
      </c>
    </row>
    <row r="2376" spans="4:14" ht="15.75" customHeight="1" x14ac:dyDescent="0.25">
      <c r="D2376" s="33"/>
      <c r="E2376" s="33"/>
      <c r="F2376" s="81">
        <v>39840</v>
      </c>
      <c r="G2376" s="103">
        <v>4.1124999999999998E-3</v>
      </c>
      <c r="H2376" s="103">
        <v>1.18438E-2</v>
      </c>
      <c r="I2376" s="103"/>
      <c r="J2376" s="103"/>
      <c r="K2376" s="104"/>
      <c r="L2376" s="104"/>
      <c r="M2376" s="104"/>
      <c r="N2376" s="103">
        <v>3.2500000000000001E-2</v>
      </c>
    </row>
    <row r="2377" spans="4:14" ht="15.75" customHeight="1" x14ac:dyDescent="0.25">
      <c r="D2377" s="33"/>
      <c r="E2377" s="33"/>
      <c r="F2377" s="81">
        <v>39841</v>
      </c>
      <c r="G2377" s="103">
        <v>4.0937999999999999E-3</v>
      </c>
      <c r="H2377" s="103">
        <v>1.17438E-2</v>
      </c>
      <c r="I2377" s="103"/>
      <c r="J2377" s="103"/>
      <c r="K2377" s="104"/>
      <c r="L2377" s="104"/>
      <c r="M2377" s="104"/>
      <c r="N2377" s="103">
        <v>3.2500000000000001E-2</v>
      </c>
    </row>
    <row r="2378" spans="4:14" ht="15.75" customHeight="1" x14ac:dyDescent="0.25">
      <c r="D2378" s="33"/>
      <c r="E2378" s="33"/>
      <c r="F2378" s="81">
        <v>39842</v>
      </c>
      <c r="G2378" s="103">
        <v>4.1250000000000002E-3</v>
      </c>
      <c r="H2378" s="103">
        <v>1.1699999999999999E-2</v>
      </c>
      <c r="I2378" s="103"/>
      <c r="J2378" s="103"/>
      <c r="K2378" s="104"/>
      <c r="L2378" s="104"/>
      <c r="M2378" s="104"/>
      <c r="N2378" s="103">
        <v>3.2500000000000001E-2</v>
      </c>
    </row>
    <row r="2379" spans="4:14" ht="15.75" customHeight="1" x14ac:dyDescent="0.25">
      <c r="D2379" s="33"/>
      <c r="E2379" s="33"/>
      <c r="F2379" s="81">
        <v>39843</v>
      </c>
      <c r="G2379" s="103">
        <v>4.1938000000000001E-3</v>
      </c>
      <c r="H2379" s="103">
        <v>1.18438E-2</v>
      </c>
      <c r="I2379" s="103"/>
      <c r="J2379" s="103"/>
      <c r="K2379" s="104"/>
      <c r="L2379" s="104"/>
      <c r="M2379" s="104"/>
      <c r="N2379" s="103">
        <v>3.2500000000000001E-2</v>
      </c>
    </row>
    <row r="2380" spans="4:14" ht="15.75" customHeight="1" x14ac:dyDescent="0.25">
      <c r="D2380" s="33"/>
      <c r="E2380" s="33"/>
      <c r="F2380" s="81">
        <v>39846</v>
      </c>
      <c r="G2380" s="103">
        <v>4.3750000000000004E-3</v>
      </c>
      <c r="H2380" s="103">
        <v>1.225E-2</v>
      </c>
      <c r="I2380" s="103"/>
      <c r="J2380" s="103"/>
      <c r="K2380" s="104"/>
      <c r="L2380" s="104"/>
      <c r="M2380" s="104"/>
      <c r="N2380" s="103">
        <v>3.2500000000000001E-2</v>
      </c>
    </row>
    <row r="2381" spans="4:14" ht="15.75" customHeight="1" x14ac:dyDescent="0.25">
      <c r="D2381" s="33"/>
      <c r="E2381" s="33"/>
      <c r="F2381" s="81">
        <v>39847</v>
      </c>
      <c r="G2381" s="103">
        <v>4.45E-3</v>
      </c>
      <c r="H2381" s="103">
        <v>1.23375E-2</v>
      </c>
      <c r="I2381" s="103"/>
      <c r="J2381" s="103"/>
      <c r="K2381" s="104"/>
      <c r="L2381" s="104"/>
      <c r="M2381" s="104"/>
      <c r="N2381" s="103">
        <v>3.2500000000000001E-2</v>
      </c>
    </row>
    <row r="2382" spans="4:14" ht="15.75" customHeight="1" x14ac:dyDescent="0.25">
      <c r="D2382" s="33"/>
      <c r="E2382" s="33"/>
      <c r="F2382" s="81">
        <v>39848</v>
      </c>
      <c r="G2382" s="103">
        <v>4.45E-3</v>
      </c>
      <c r="H2382" s="103">
        <v>1.2356300000000001E-2</v>
      </c>
      <c r="I2382" s="103"/>
      <c r="J2382" s="103"/>
      <c r="K2382" s="104"/>
      <c r="L2382" s="104"/>
      <c r="M2382" s="104"/>
      <c r="N2382" s="103">
        <v>3.2500000000000001E-2</v>
      </c>
    </row>
    <row r="2383" spans="4:14" ht="15.75" customHeight="1" x14ac:dyDescent="0.25">
      <c r="D2383" s="33"/>
      <c r="E2383" s="33"/>
      <c r="F2383" s="81">
        <v>39849</v>
      </c>
      <c r="G2383" s="103">
        <v>4.4749999999999998E-3</v>
      </c>
      <c r="H2383" s="103">
        <v>1.24125E-2</v>
      </c>
      <c r="I2383" s="103"/>
      <c r="J2383" s="103"/>
      <c r="K2383" s="104"/>
      <c r="L2383" s="104"/>
      <c r="M2383" s="104"/>
      <c r="N2383" s="103">
        <v>3.2500000000000001E-2</v>
      </c>
    </row>
    <row r="2384" spans="4:14" ht="15.75" customHeight="1" x14ac:dyDescent="0.25">
      <c r="D2384" s="33"/>
      <c r="E2384" s="33"/>
      <c r="F2384" s="81">
        <v>39850</v>
      </c>
      <c r="G2384" s="103">
        <v>4.4875000000000002E-3</v>
      </c>
      <c r="H2384" s="103">
        <v>1.24125E-2</v>
      </c>
      <c r="I2384" s="103"/>
      <c r="J2384" s="103"/>
      <c r="K2384" s="104"/>
      <c r="L2384" s="104"/>
      <c r="M2384" s="104"/>
      <c r="N2384" s="103">
        <v>3.2500000000000001E-2</v>
      </c>
    </row>
    <row r="2385" spans="4:14" ht="15.75" customHeight="1" x14ac:dyDescent="0.25">
      <c r="D2385" s="33"/>
      <c r="E2385" s="33"/>
      <c r="F2385" s="81">
        <v>39853</v>
      </c>
      <c r="G2385" s="103">
        <v>4.4688000000000002E-3</v>
      </c>
      <c r="H2385" s="103">
        <v>1.22813E-2</v>
      </c>
      <c r="I2385" s="103"/>
      <c r="J2385" s="103"/>
      <c r="K2385" s="104"/>
      <c r="L2385" s="104"/>
      <c r="M2385" s="104"/>
      <c r="N2385" s="103">
        <v>3.2500000000000001E-2</v>
      </c>
    </row>
    <row r="2386" spans="4:14" ht="15.75" customHeight="1" x14ac:dyDescent="0.25">
      <c r="D2386" s="33"/>
      <c r="E2386" s="33"/>
      <c r="F2386" s="81">
        <v>39854</v>
      </c>
      <c r="G2386" s="103">
        <v>4.4688000000000002E-3</v>
      </c>
      <c r="H2386" s="103">
        <v>1.22188E-2</v>
      </c>
      <c r="I2386" s="103"/>
      <c r="J2386" s="103"/>
      <c r="K2386" s="104"/>
      <c r="L2386" s="104"/>
      <c r="M2386" s="104"/>
      <c r="N2386" s="103">
        <v>3.2500000000000001E-2</v>
      </c>
    </row>
    <row r="2387" spans="4:14" ht="15.75" customHeight="1" x14ac:dyDescent="0.25">
      <c r="D2387" s="33"/>
      <c r="E2387" s="33"/>
      <c r="F2387" s="81">
        <v>39855</v>
      </c>
      <c r="G2387" s="103">
        <v>4.5250000000000004E-3</v>
      </c>
      <c r="H2387" s="103">
        <v>1.2312499999999999E-2</v>
      </c>
      <c r="I2387" s="103"/>
      <c r="J2387" s="103"/>
      <c r="K2387" s="104"/>
      <c r="L2387" s="104"/>
      <c r="M2387" s="104"/>
      <c r="N2387" s="103">
        <v>3.2500000000000001E-2</v>
      </c>
    </row>
    <row r="2388" spans="4:14" ht="15.75" customHeight="1" x14ac:dyDescent="0.25">
      <c r="D2388" s="33"/>
      <c r="E2388" s="33"/>
      <c r="F2388" s="81">
        <v>39856</v>
      </c>
      <c r="G2388" s="103">
        <v>4.5500000000000002E-3</v>
      </c>
      <c r="H2388" s="103">
        <v>1.23438E-2</v>
      </c>
      <c r="I2388" s="103"/>
      <c r="J2388" s="103"/>
      <c r="K2388" s="104"/>
      <c r="L2388" s="104"/>
      <c r="M2388" s="104"/>
      <c r="N2388" s="103">
        <v>3.2500000000000001E-2</v>
      </c>
    </row>
    <row r="2389" spans="4:14" ht="15.75" customHeight="1" x14ac:dyDescent="0.25">
      <c r="D2389" s="33"/>
      <c r="E2389" s="33"/>
      <c r="F2389" s="81">
        <v>39857</v>
      </c>
      <c r="G2389" s="103">
        <v>4.6125000000000003E-3</v>
      </c>
      <c r="H2389" s="103">
        <v>1.2375000000000001E-2</v>
      </c>
      <c r="I2389" s="103"/>
      <c r="J2389" s="103"/>
      <c r="K2389" s="104"/>
      <c r="L2389" s="104"/>
      <c r="M2389" s="104"/>
      <c r="N2389" s="103">
        <v>3.2500000000000001E-2</v>
      </c>
    </row>
    <row r="2390" spans="4:14" ht="15.75" customHeight="1" x14ac:dyDescent="0.25">
      <c r="D2390" s="33"/>
      <c r="E2390" s="33"/>
      <c r="F2390" s="81">
        <v>39860</v>
      </c>
      <c r="G2390" s="103">
        <v>4.6500000000000005E-3</v>
      </c>
      <c r="H2390" s="103">
        <v>1.24563E-2</v>
      </c>
      <c r="I2390" s="103"/>
      <c r="J2390" s="103"/>
      <c r="K2390" s="104"/>
      <c r="L2390" s="104"/>
      <c r="M2390" s="104"/>
      <c r="N2390" s="103" t="s">
        <v>26</v>
      </c>
    </row>
    <row r="2391" spans="4:14" ht="15.75" customHeight="1" x14ac:dyDescent="0.25">
      <c r="D2391" s="33"/>
      <c r="E2391" s="33"/>
      <c r="F2391" s="81">
        <v>39861</v>
      </c>
      <c r="G2391" s="103">
        <v>4.6625E-3</v>
      </c>
      <c r="H2391" s="103">
        <v>1.24563E-2</v>
      </c>
      <c r="I2391" s="103"/>
      <c r="J2391" s="103"/>
      <c r="K2391" s="104"/>
      <c r="L2391" s="104"/>
      <c r="M2391" s="104"/>
      <c r="N2391" s="103">
        <v>3.2500000000000001E-2</v>
      </c>
    </row>
    <row r="2392" spans="4:14" ht="15.75" customHeight="1" x14ac:dyDescent="0.25">
      <c r="D2392" s="33"/>
      <c r="E2392" s="33"/>
      <c r="F2392" s="81">
        <v>39862</v>
      </c>
      <c r="G2392" s="103">
        <v>4.6999999999999993E-3</v>
      </c>
      <c r="H2392" s="103">
        <v>1.2512499999999999E-2</v>
      </c>
      <c r="I2392" s="103"/>
      <c r="J2392" s="103"/>
      <c r="K2392" s="104"/>
      <c r="L2392" s="104"/>
      <c r="M2392" s="104"/>
      <c r="N2392" s="103">
        <v>3.2500000000000001E-2</v>
      </c>
    </row>
    <row r="2393" spans="4:14" ht="15.75" customHeight="1" x14ac:dyDescent="0.25">
      <c r="D2393" s="33"/>
      <c r="E2393" s="33"/>
      <c r="F2393" s="81">
        <v>39863</v>
      </c>
      <c r="G2393" s="103">
        <v>4.7312999999999999E-3</v>
      </c>
      <c r="H2393" s="103">
        <v>1.25063E-2</v>
      </c>
      <c r="I2393" s="103"/>
      <c r="J2393" s="103"/>
      <c r="K2393" s="104"/>
      <c r="L2393" s="104"/>
      <c r="M2393" s="104"/>
      <c r="N2393" s="103">
        <v>3.2500000000000001E-2</v>
      </c>
    </row>
    <row r="2394" spans="4:14" ht="15.75" customHeight="1" x14ac:dyDescent="0.25">
      <c r="D2394" s="33"/>
      <c r="E2394" s="33"/>
      <c r="F2394" s="81">
        <v>39864</v>
      </c>
      <c r="G2394" s="103">
        <v>4.725E-3</v>
      </c>
      <c r="H2394" s="103">
        <v>1.24875E-2</v>
      </c>
      <c r="I2394" s="103"/>
      <c r="J2394" s="103"/>
      <c r="K2394" s="104"/>
      <c r="L2394" s="104"/>
      <c r="M2394" s="104"/>
      <c r="N2394" s="103">
        <v>3.2500000000000001E-2</v>
      </c>
    </row>
    <row r="2395" spans="4:14" ht="15.75" customHeight="1" x14ac:dyDescent="0.25">
      <c r="D2395" s="33"/>
      <c r="E2395" s="33"/>
      <c r="F2395" s="81">
        <v>39867</v>
      </c>
      <c r="G2395" s="103">
        <v>4.7375000000000004E-3</v>
      </c>
      <c r="H2395" s="103">
        <v>1.24875E-2</v>
      </c>
      <c r="I2395" s="103"/>
      <c r="J2395" s="103"/>
      <c r="K2395" s="104"/>
      <c r="L2395" s="104"/>
      <c r="M2395" s="104"/>
      <c r="N2395" s="103">
        <v>3.2500000000000001E-2</v>
      </c>
    </row>
    <row r="2396" spans="4:14" ht="15.75" customHeight="1" x14ac:dyDescent="0.25">
      <c r="D2396" s="33"/>
      <c r="E2396" s="33"/>
      <c r="F2396" s="81">
        <v>39868</v>
      </c>
      <c r="G2396" s="103">
        <v>4.7688000000000001E-3</v>
      </c>
      <c r="H2396" s="103">
        <v>1.2500000000000001E-2</v>
      </c>
      <c r="I2396" s="103"/>
      <c r="J2396" s="103"/>
      <c r="K2396" s="104"/>
      <c r="L2396" s="104"/>
      <c r="M2396" s="104"/>
      <c r="N2396" s="103">
        <v>3.2500000000000001E-2</v>
      </c>
    </row>
    <row r="2397" spans="4:14" ht="15.75" customHeight="1" x14ac:dyDescent="0.25">
      <c r="D2397" s="33"/>
      <c r="E2397" s="33"/>
      <c r="F2397" s="81">
        <v>39869</v>
      </c>
      <c r="G2397" s="103">
        <v>4.7875000000000001E-3</v>
      </c>
      <c r="H2397" s="103">
        <v>1.2562500000000001E-2</v>
      </c>
      <c r="I2397" s="103"/>
      <c r="J2397" s="103"/>
      <c r="K2397" s="104"/>
      <c r="L2397" s="104"/>
      <c r="M2397" s="104"/>
      <c r="N2397" s="103">
        <v>3.2500000000000001E-2</v>
      </c>
    </row>
    <row r="2398" spans="4:14" ht="15.75" customHeight="1" x14ac:dyDescent="0.25">
      <c r="D2398" s="33"/>
      <c r="E2398" s="33"/>
      <c r="F2398" s="81">
        <v>39870</v>
      </c>
      <c r="G2398" s="103">
        <v>4.9687999999999998E-3</v>
      </c>
      <c r="H2398" s="103">
        <v>1.26125E-2</v>
      </c>
      <c r="I2398" s="103"/>
      <c r="J2398" s="103"/>
      <c r="K2398" s="104"/>
      <c r="L2398" s="104"/>
      <c r="M2398" s="104"/>
      <c r="N2398" s="103">
        <v>3.2500000000000001E-2</v>
      </c>
    </row>
    <row r="2399" spans="4:14" ht="15.75" customHeight="1" x14ac:dyDescent="0.25">
      <c r="D2399" s="33"/>
      <c r="E2399" s="33"/>
      <c r="F2399" s="81">
        <v>39871</v>
      </c>
      <c r="G2399" s="103">
        <v>4.9624999999999999E-3</v>
      </c>
      <c r="H2399" s="103">
        <v>1.26438E-2</v>
      </c>
      <c r="I2399" s="103"/>
      <c r="J2399" s="103"/>
      <c r="K2399" s="104"/>
      <c r="L2399" s="104"/>
      <c r="M2399" s="104"/>
      <c r="N2399" s="103">
        <v>3.2500000000000001E-2</v>
      </c>
    </row>
    <row r="2400" spans="4:14" ht="15.75" customHeight="1" x14ac:dyDescent="0.25">
      <c r="D2400" s="33"/>
      <c r="E2400" s="33"/>
      <c r="F2400" s="81">
        <v>39874</v>
      </c>
      <c r="G2400" s="103">
        <v>4.9750000000000003E-3</v>
      </c>
      <c r="H2400" s="103">
        <v>1.26625E-2</v>
      </c>
      <c r="I2400" s="103"/>
      <c r="J2400" s="103"/>
      <c r="K2400" s="104"/>
      <c r="L2400" s="104"/>
      <c r="M2400" s="104"/>
      <c r="N2400" s="103">
        <v>3.2500000000000001E-2</v>
      </c>
    </row>
    <row r="2401" spans="4:14" ht="15.75" customHeight="1" x14ac:dyDescent="0.25">
      <c r="D2401" s="33"/>
      <c r="E2401" s="33"/>
      <c r="F2401" s="81">
        <v>39875</v>
      </c>
      <c r="G2401" s="103">
        <v>5.0749999999999997E-3</v>
      </c>
      <c r="H2401" s="103">
        <v>1.27125E-2</v>
      </c>
      <c r="I2401" s="103"/>
      <c r="J2401" s="103"/>
      <c r="K2401" s="104"/>
      <c r="L2401" s="104"/>
      <c r="M2401" s="104"/>
      <c r="N2401" s="103">
        <v>3.2500000000000001E-2</v>
      </c>
    </row>
    <row r="2402" spans="4:14" ht="15.75" customHeight="1" x14ac:dyDescent="0.25">
      <c r="D2402" s="33"/>
      <c r="E2402" s="33"/>
      <c r="F2402" s="81">
        <v>39876</v>
      </c>
      <c r="G2402" s="103">
        <v>5.1812999999999998E-3</v>
      </c>
      <c r="H2402" s="103">
        <v>1.27663E-2</v>
      </c>
      <c r="I2402" s="103"/>
      <c r="J2402" s="103"/>
      <c r="K2402" s="104"/>
      <c r="L2402" s="104"/>
      <c r="M2402" s="104"/>
      <c r="N2402" s="103">
        <v>3.2500000000000001E-2</v>
      </c>
    </row>
    <row r="2403" spans="4:14" ht="15.75" customHeight="1" x14ac:dyDescent="0.25">
      <c r="D2403" s="33"/>
      <c r="E2403" s="33"/>
      <c r="F2403" s="81">
        <v>39877</v>
      </c>
      <c r="G2403" s="103">
        <v>5.3312999999999998E-3</v>
      </c>
      <c r="H2403" s="103">
        <v>1.28375E-2</v>
      </c>
      <c r="I2403" s="103"/>
      <c r="J2403" s="103"/>
      <c r="K2403" s="104"/>
      <c r="L2403" s="104"/>
      <c r="M2403" s="104"/>
      <c r="N2403" s="103">
        <v>3.2500000000000001E-2</v>
      </c>
    </row>
    <row r="2404" spans="4:14" ht="15.75" customHeight="1" x14ac:dyDescent="0.25">
      <c r="D2404" s="33"/>
      <c r="E2404" s="33"/>
      <c r="F2404" s="81">
        <v>39878</v>
      </c>
      <c r="G2404" s="103">
        <v>5.4625000000000003E-3</v>
      </c>
      <c r="H2404" s="103">
        <v>1.2924999999999999E-2</v>
      </c>
      <c r="I2404" s="103"/>
      <c r="J2404" s="103"/>
      <c r="K2404" s="104"/>
      <c r="L2404" s="104"/>
      <c r="M2404" s="104"/>
      <c r="N2404" s="103">
        <v>3.2500000000000001E-2</v>
      </c>
    </row>
    <row r="2405" spans="4:14" ht="15.75" customHeight="1" x14ac:dyDescent="0.25">
      <c r="D2405" s="33"/>
      <c r="E2405" s="33"/>
      <c r="F2405" s="81">
        <v>39881</v>
      </c>
      <c r="G2405" s="103">
        <v>5.6438E-3</v>
      </c>
      <c r="H2405" s="103">
        <v>1.3125E-2</v>
      </c>
      <c r="I2405" s="103"/>
      <c r="J2405" s="103"/>
      <c r="K2405" s="104"/>
      <c r="L2405" s="104"/>
      <c r="M2405" s="104"/>
      <c r="N2405" s="103">
        <v>3.2500000000000001E-2</v>
      </c>
    </row>
    <row r="2406" spans="4:14" ht="15.75" customHeight="1" x14ac:dyDescent="0.25">
      <c r="D2406" s="33"/>
      <c r="E2406" s="33"/>
      <c r="F2406" s="81">
        <v>39882</v>
      </c>
      <c r="G2406" s="103">
        <v>5.6438E-3</v>
      </c>
      <c r="H2406" s="103">
        <v>1.33125E-2</v>
      </c>
      <c r="I2406" s="103"/>
      <c r="J2406" s="103"/>
      <c r="K2406" s="104"/>
      <c r="L2406" s="104"/>
      <c r="M2406" s="104"/>
      <c r="N2406" s="103">
        <v>3.2500000000000001E-2</v>
      </c>
    </row>
    <row r="2407" spans="4:14" ht="15.75" customHeight="1" x14ac:dyDescent="0.25">
      <c r="D2407" s="33"/>
      <c r="E2407" s="33"/>
      <c r="F2407" s="81">
        <v>39883</v>
      </c>
      <c r="G2407" s="103">
        <v>5.5688000000000005E-3</v>
      </c>
      <c r="H2407" s="103">
        <v>1.3259399999999999E-2</v>
      </c>
      <c r="I2407" s="103"/>
      <c r="J2407" s="103"/>
      <c r="K2407" s="104"/>
      <c r="L2407" s="104"/>
      <c r="M2407" s="104"/>
      <c r="N2407" s="103">
        <v>3.2500000000000001E-2</v>
      </c>
    </row>
    <row r="2408" spans="4:14" ht="15.75" customHeight="1" x14ac:dyDescent="0.25">
      <c r="D2408" s="33"/>
      <c r="E2408" s="33"/>
      <c r="F2408" s="81">
        <v>39884</v>
      </c>
      <c r="G2408" s="103">
        <v>5.5625000000000006E-3</v>
      </c>
      <c r="H2408" s="103">
        <v>1.32E-2</v>
      </c>
      <c r="I2408" s="103"/>
      <c r="J2408" s="103"/>
      <c r="K2408" s="104"/>
      <c r="L2408" s="104"/>
      <c r="M2408" s="104"/>
      <c r="N2408" s="103">
        <v>3.2500000000000001E-2</v>
      </c>
    </row>
    <row r="2409" spans="4:14" ht="15.75" customHeight="1" x14ac:dyDescent="0.25">
      <c r="D2409" s="33"/>
      <c r="E2409" s="33"/>
      <c r="F2409" s="81">
        <v>39885</v>
      </c>
      <c r="G2409" s="103">
        <v>5.5562999999999993E-3</v>
      </c>
      <c r="H2409" s="103">
        <v>1.3156300000000001E-2</v>
      </c>
      <c r="I2409" s="103"/>
      <c r="J2409" s="103"/>
      <c r="K2409" s="104"/>
      <c r="L2409" s="104"/>
      <c r="M2409" s="104"/>
      <c r="N2409" s="103">
        <v>3.2500000000000001E-2</v>
      </c>
    </row>
    <row r="2410" spans="4:14" ht="15.75" customHeight="1" x14ac:dyDescent="0.25">
      <c r="D2410" s="33"/>
      <c r="E2410" s="33"/>
      <c r="F2410" s="81">
        <v>39888</v>
      </c>
      <c r="G2410" s="103">
        <v>5.5562999999999993E-3</v>
      </c>
      <c r="H2410" s="103">
        <v>1.30875E-2</v>
      </c>
      <c r="I2410" s="103"/>
      <c r="J2410" s="103"/>
      <c r="K2410" s="104"/>
      <c r="L2410" s="104"/>
      <c r="M2410" s="104"/>
      <c r="N2410" s="103">
        <v>3.2500000000000001E-2</v>
      </c>
    </row>
    <row r="2411" spans="4:14" ht="15.75" customHeight="1" x14ac:dyDescent="0.25">
      <c r="D2411" s="33"/>
      <c r="E2411" s="33"/>
      <c r="F2411" s="81">
        <v>39889</v>
      </c>
      <c r="G2411" s="103">
        <v>5.5625000000000006E-3</v>
      </c>
      <c r="H2411" s="103">
        <v>1.29938E-2</v>
      </c>
      <c r="I2411" s="103"/>
      <c r="J2411" s="103"/>
      <c r="K2411" s="104"/>
      <c r="L2411" s="104"/>
      <c r="M2411" s="104"/>
      <c r="N2411" s="103">
        <v>3.2500000000000001E-2</v>
      </c>
    </row>
    <row r="2412" spans="4:14" ht="15.75" customHeight="1" x14ac:dyDescent="0.25">
      <c r="D2412" s="33"/>
      <c r="E2412" s="33"/>
      <c r="F2412" s="81">
        <v>39890</v>
      </c>
      <c r="G2412" s="103">
        <v>5.45E-3</v>
      </c>
      <c r="H2412" s="103">
        <v>1.2875000000000001E-2</v>
      </c>
      <c r="I2412" s="103"/>
      <c r="J2412" s="103"/>
      <c r="K2412" s="104"/>
      <c r="L2412" s="104"/>
      <c r="M2412" s="104"/>
      <c r="N2412" s="103">
        <v>3.2500000000000001E-2</v>
      </c>
    </row>
    <row r="2413" spans="4:14" ht="15.75" customHeight="1" x14ac:dyDescent="0.25">
      <c r="D2413" s="33"/>
      <c r="E2413" s="33"/>
      <c r="F2413" s="81">
        <v>39891</v>
      </c>
      <c r="G2413" s="103">
        <v>5.2312999999999995E-3</v>
      </c>
      <c r="H2413" s="103">
        <v>1.22688E-2</v>
      </c>
      <c r="I2413" s="103"/>
      <c r="J2413" s="103"/>
      <c r="K2413" s="104"/>
      <c r="L2413" s="104"/>
      <c r="M2413" s="104"/>
      <c r="N2413" s="103">
        <v>3.2500000000000001E-2</v>
      </c>
    </row>
    <row r="2414" spans="4:14" ht="15.75" customHeight="1" x14ac:dyDescent="0.25">
      <c r="D2414" s="33"/>
      <c r="E2414" s="33"/>
      <c r="F2414" s="81">
        <v>39892</v>
      </c>
      <c r="G2414" s="103">
        <v>5.2188E-3</v>
      </c>
      <c r="H2414" s="103">
        <v>1.2228099999999999E-2</v>
      </c>
      <c r="I2414" s="103"/>
      <c r="J2414" s="103"/>
      <c r="K2414" s="104"/>
      <c r="L2414" s="104"/>
      <c r="M2414" s="104"/>
      <c r="N2414" s="103">
        <v>3.2500000000000001E-2</v>
      </c>
    </row>
    <row r="2415" spans="4:14" ht="15.75" customHeight="1" x14ac:dyDescent="0.25">
      <c r="D2415" s="33"/>
      <c r="E2415" s="33"/>
      <c r="F2415" s="81">
        <v>39895</v>
      </c>
      <c r="G2415" s="103">
        <v>5.2188E-3</v>
      </c>
      <c r="H2415" s="103">
        <v>1.2221900000000001E-2</v>
      </c>
      <c r="I2415" s="103"/>
      <c r="J2415" s="103"/>
      <c r="K2415" s="104"/>
      <c r="L2415" s="104"/>
      <c r="M2415" s="104"/>
      <c r="N2415" s="103">
        <v>3.2500000000000001E-2</v>
      </c>
    </row>
    <row r="2416" spans="4:14" ht="15.75" customHeight="1" x14ac:dyDescent="0.25">
      <c r="D2416" s="33"/>
      <c r="E2416" s="33"/>
      <c r="F2416" s="81">
        <v>39896</v>
      </c>
      <c r="G2416" s="103">
        <v>5.2093999999999994E-3</v>
      </c>
      <c r="H2416" s="103">
        <v>1.2262500000000001E-2</v>
      </c>
      <c r="I2416" s="103"/>
      <c r="J2416" s="103"/>
      <c r="K2416" s="104"/>
      <c r="L2416" s="104"/>
      <c r="M2416" s="104"/>
      <c r="N2416" s="103">
        <v>3.2500000000000001E-2</v>
      </c>
    </row>
    <row r="2417" spans="4:14" ht="15.75" customHeight="1" x14ac:dyDescent="0.25">
      <c r="D2417" s="33"/>
      <c r="E2417" s="33"/>
      <c r="F2417" s="81">
        <v>39897</v>
      </c>
      <c r="G2417" s="103">
        <v>5.1999999999999998E-3</v>
      </c>
      <c r="H2417" s="103">
        <v>1.2275000000000001E-2</v>
      </c>
      <c r="I2417" s="103"/>
      <c r="J2417" s="103"/>
      <c r="K2417" s="104"/>
      <c r="L2417" s="104"/>
      <c r="M2417" s="104"/>
      <c r="N2417" s="103">
        <v>3.2500000000000001E-2</v>
      </c>
    </row>
    <row r="2418" spans="4:14" ht="15.75" customHeight="1" x14ac:dyDescent="0.25">
      <c r="D2418" s="33"/>
      <c r="E2418" s="33"/>
      <c r="F2418" s="81">
        <v>39898</v>
      </c>
      <c r="G2418" s="103">
        <v>5.2249999999999996E-3</v>
      </c>
      <c r="H2418" s="103">
        <v>1.2318800000000001E-2</v>
      </c>
      <c r="I2418" s="103"/>
      <c r="J2418" s="103"/>
      <c r="K2418" s="104"/>
      <c r="L2418" s="104"/>
      <c r="M2418" s="104"/>
      <c r="N2418" s="103">
        <v>3.2500000000000001E-2</v>
      </c>
    </row>
    <row r="2419" spans="4:14" ht="15.75" customHeight="1" x14ac:dyDescent="0.25">
      <c r="D2419" s="33"/>
      <c r="E2419" s="33"/>
      <c r="F2419" s="81">
        <v>39899</v>
      </c>
      <c r="G2419" s="103">
        <v>5.1812999999999998E-3</v>
      </c>
      <c r="H2419" s="103">
        <v>1.2199999999999999E-2</v>
      </c>
      <c r="I2419" s="103"/>
      <c r="J2419" s="103"/>
      <c r="K2419" s="104"/>
      <c r="L2419" s="104"/>
      <c r="M2419" s="104"/>
      <c r="N2419" s="103">
        <v>3.2500000000000001E-2</v>
      </c>
    </row>
    <row r="2420" spans="4:14" ht="15.75" customHeight="1" x14ac:dyDescent="0.25">
      <c r="D2420" s="33"/>
      <c r="E2420" s="33"/>
      <c r="F2420" s="81">
        <v>39902</v>
      </c>
      <c r="G2420" s="103">
        <v>5.0875E-3</v>
      </c>
      <c r="H2420" s="103">
        <v>1.2075000000000001E-2</v>
      </c>
      <c r="I2420" s="103"/>
      <c r="J2420" s="103"/>
      <c r="K2420" s="104"/>
      <c r="L2420" s="104"/>
      <c r="M2420" s="104"/>
      <c r="N2420" s="103">
        <v>3.2500000000000001E-2</v>
      </c>
    </row>
    <row r="2421" spans="4:14" ht="15.75" customHeight="1" x14ac:dyDescent="0.25">
      <c r="D2421" s="33"/>
      <c r="E2421" s="33"/>
      <c r="F2421" s="81">
        <v>39903</v>
      </c>
      <c r="G2421" s="103">
        <v>5.0063E-3</v>
      </c>
      <c r="H2421" s="103">
        <v>1.19188E-2</v>
      </c>
      <c r="I2421" s="103"/>
      <c r="J2421" s="103"/>
      <c r="K2421" s="104"/>
      <c r="L2421" s="104"/>
      <c r="M2421" s="104"/>
      <c r="N2421" s="103">
        <v>3.2500000000000001E-2</v>
      </c>
    </row>
    <row r="2422" spans="4:14" ht="15.75" customHeight="1" x14ac:dyDescent="0.25">
      <c r="D2422" s="33"/>
      <c r="E2422" s="33"/>
      <c r="F2422" s="81">
        <v>39904</v>
      </c>
      <c r="G2422" s="103">
        <v>4.9499999999999995E-3</v>
      </c>
      <c r="H2422" s="103">
        <v>1.1768799999999999E-2</v>
      </c>
      <c r="I2422" s="103"/>
      <c r="J2422" s="103"/>
      <c r="K2422" s="104"/>
      <c r="L2422" s="104"/>
      <c r="M2422" s="104"/>
      <c r="N2422" s="103">
        <v>3.2500000000000001E-2</v>
      </c>
    </row>
    <row r="2423" spans="4:14" ht="15.75" customHeight="1" x14ac:dyDescent="0.25">
      <c r="D2423" s="33"/>
      <c r="E2423" s="33"/>
      <c r="F2423" s="81">
        <v>39905</v>
      </c>
      <c r="G2423" s="103">
        <v>4.8938000000000002E-3</v>
      </c>
      <c r="H2423" s="103">
        <v>1.16594E-2</v>
      </c>
      <c r="I2423" s="103"/>
      <c r="J2423" s="103"/>
      <c r="K2423" s="104"/>
      <c r="L2423" s="104"/>
      <c r="M2423" s="104"/>
      <c r="N2423" s="103">
        <v>3.2500000000000001E-2</v>
      </c>
    </row>
    <row r="2424" spans="4:14" ht="15.75" customHeight="1" x14ac:dyDescent="0.25">
      <c r="D2424" s="33"/>
      <c r="E2424" s="33"/>
      <c r="F2424" s="81">
        <v>39906</v>
      </c>
      <c r="G2424" s="103">
        <v>4.7812999999999996E-3</v>
      </c>
      <c r="H2424" s="103">
        <v>1.1609400000000001E-2</v>
      </c>
      <c r="I2424" s="103"/>
      <c r="J2424" s="103"/>
      <c r="K2424" s="104"/>
      <c r="L2424" s="104"/>
      <c r="M2424" s="104"/>
      <c r="N2424" s="103">
        <v>3.2500000000000001E-2</v>
      </c>
    </row>
    <row r="2425" spans="4:14" ht="15.75" customHeight="1" x14ac:dyDescent="0.25">
      <c r="D2425" s="33"/>
      <c r="E2425" s="33"/>
      <c r="F2425" s="81">
        <v>39909</v>
      </c>
      <c r="G2425" s="103">
        <v>4.7562999999999998E-3</v>
      </c>
      <c r="H2425" s="103">
        <v>1.1568799999999999E-2</v>
      </c>
      <c r="I2425" s="103"/>
      <c r="J2425" s="103"/>
      <c r="K2425" s="104"/>
      <c r="L2425" s="104"/>
      <c r="M2425" s="104"/>
      <c r="N2425" s="103">
        <v>3.2500000000000001E-2</v>
      </c>
    </row>
    <row r="2426" spans="4:14" ht="15.75" customHeight="1" x14ac:dyDescent="0.25">
      <c r="D2426" s="33"/>
      <c r="E2426" s="33"/>
      <c r="F2426" s="81">
        <v>39910</v>
      </c>
      <c r="G2426" s="103">
        <v>4.6938000000000006E-3</v>
      </c>
      <c r="H2426" s="103">
        <v>1.14938E-2</v>
      </c>
      <c r="I2426" s="103"/>
      <c r="J2426" s="103"/>
      <c r="K2426" s="104"/>
      <c r="L2426" s="104"/>
      <c r="M2426" s="104"/>
      <c r="N2426" s="103">
        <v>3.2500000000000001E-2</v>
      </c>
    </row>
    <row r="2427" spans="4:14" ht="15.75" customHeight="1" x14ac:dyDescent="0.25">
      <c r="D2427" s="33"/>
      <c r="E2427" s="33"/>
      <c r="F2427" s="81">
        <v>39911</v>
      </c>
      <c r="G2427" s="103">
        <v>4.5999999999999999E-3</v>
      </c>
      <c r="H2427" s="103">
        <v>1.13875E-2</v>
      </c>
      <c r="I2427" s="103"/>
      <c r="J2427" s="103"/>
      <c r="K2427" s="104"/>
      <c r="L2427" s="104"/>
      <c r="M2427" s="104"/>
      <c r="N2427" s="103">
        <v>3.2500000000000001E-2</v>
      </c>
    </row>
    <row r="2428" spans="4:14" ht="15.75" customHeight="1" x14ac:dyDescent="0.25">
      <c r="D2428" s="33"/>
      <c r="E2428" s="33"/>
      <c r="F2428" s="81">
        <v>39912</v>
      </c>
      <c r="G2428" s="103">
        <v>4.5125E-3</v>
      </c>
      <c r="H2428" s="103">
        <v>1.1312500000000001E-2</v>
      </c>
      <c r="I2428" s="103"/>
      <c r="J2428" s="103"/>
      <c r="K2428" s="104"/>
      <c r="L2428" s="104"/>
      <c r="M2428" s="104"/>
      <c r="N2428" s="103">
        <v>3.2500000000000001E-2</v>
      </c>
    </row>
    <row r="2429" spans="4:14" ht="15.75" customHeight="1" x14ac:dyDescent="0.25">
      <c r="D2429" s="33"/>
      <c r="E2429" s="33"/>
      <c r="F2429" s="81">
        <v>39913</v>
      </c>
      <c r="G2429" s="103" t="s">
        <v>26</v>
      </c>
      <c r="H2429" s="103" t="s">
        <v>26</v>
      </c>
      <c r="I2429" s="103"/>
      <c r="J2429" s="103"/>
      <c r="K2429" s="104"/>
      <c r="L2429" s="104"/>
      <c r="M2429" s="104"/>
      <c r="N2429" s="103" t="s">
        <v>26</v>
      </c>
    </row>
    <row r="2430" spans="4:14" ht="15.75" customHeight="1" x14ac:dyDescent="0.25">
      <c r="D2430" s="33"/>
      <c r="E2430" s="33"/>
      <c r="F2430" s="81">
        <v>39916</v>
      </c>
      <c r="G2430" s="103" t="s">
        <v>26</v>
      </c>
      <c r="H2430" s="103" t="s">
        <v>26</v>
      </c>
      <c r="I2430" s="103"/>
      <c r="J2430" s="103"/>
      <c r="K2430" s="104"/>
      <c r="L2430" s="104"/>
      <c r="M2430" s="104"/>
      <c r="N2430" s="103">
        <v>3.2500000000000001E-2</v>
      </c>
    </row>
    <row r="2431" spans="4:14" ht="15.75" customHeight="1" x14ac:dyDescent="0.25">
      <c r="D2431" s="33"/>
      <c r="E2431" s="33"/>
      <c r="F2431" s="81">
        <v>39917</v>
      </c>
      <c r="G2431" s="103">
        <v>4.5250000000000004E-3</v>
      </c>
      <c r="H2431" s="103">
        <v>1.1218799999999999E-2</v>
      </c>
      <c r="I2431" s="103"/>
      <c r="J2431" s="103"/>
      <c r="K2431" s="104"/>
      <c r="L2431" s="104"/>
      <c r="M2431" s="104"/>
      <c r="N2431" s="103">
        <v>3.2500000000000001E-2</v>
      </c>
    </row>
    <row r="2432" spans="4:14" ht="15.75" customHeight="1" x14ac:dyDescent="0.25">
      <c r="D2432" s="33"/>
      <c r="E2432" s="33"/>
      <c r="F2432" s="81">
        <v>39918</v>
      </c>
      <c r="G2432" s="103">
        <v>4.4812999999999997E-3</v>
      </c>
      <c r="H2432" s="103">
        <v>1.1125000000000001E-2</v>
      </c>
      <c r="I2432" s="103"/>
      <c r="J2432" s="103"/>
      <c r="K2432" s="104"/>
      <c r="L2432" s="104"/>
      <c r="M2432" s="104"/>
      <c r="N2432" s="103">
        <v>3.2500000000000001E-2</v>
      </c>
    </row>
    <row r="2433" spans="4:14" ht="15.75" customHeight="1" x14ac:dyDescent="0.25">
      <c r="D2433" s="33"/>
      <c r="E2433" s="33"/>
      <c r="F2433" s="81">
        <v>39919</v>
      </c>
      <c r="G2433" s="103">
        <v>4.4688000000000002E-3</v>
      </c>
      <c r="H2433" s="103">
        <v>1.10688E-2</v>
      </c>
      <c r="I2433" s="103"/>
      <c r="J2433" s="103"/>
      <c r="K2433" s="104"/>
      <c r="L2433" s="104"/>
      <c r="M2433" s="104"/>
      <c r="N2433" s="103">
        <v>3.2500000000000001E-2</v>
      </c>
    </row>
    <row r="2434" spans="4:14" ht="15.75" customHeight="1" x14ac:dyDescent="0.25">
      <c r="D2434" s="33"/>
      <c r="E2434" s="33"/>
      <c r="F2434" s="81">
        <v>39920</v>
      </c>
      <c r="G2434" s="103">
        <v>4.4749999999999998E-3</v>
      </c>
      <c r="H2434" s="103">
        <v>1.10188E-2</v>
      </c>
      <c r="I2434" s="103"/>
      <c r="J2434" s="103"/>
      <c r="K2434" s="104"/>
      <c r="L2434" s="104"/>
      <c r="M2434" s="104"/>
      <c r="N2434" s="103">
        <v>3.2500000000000001E-2</v>
      </c>
    </row>
    <row r="2435" spans="4:14" ht="15.75" customHeight="1" x14ac:dyDescent="0.25">
      <c r="D2435" s="33"/>
      <c r="E2435" s="33"/>
      <c r="F2435" s="81">
        <v>39923</v>
      </c>
      <c r="G2435" s="103">
        <v>4.4250000000000001E-3</v>
      </c>
      <c r="H2435" s="103">
        <v>1.10063E-2</v>
      </c>
      <c r="I2435" s="103"/>
      <c r="J2435" s="103"/>
      <c r="K2435" s="104"/>
      <c r="L2435" s="104"/>
      <c r="M2435" s="104"/>
      <c r="N2435" s="103">
        <v>3.2500000000000001E-2</v>
      </c>
    </row>
    <row r="2436" spans="4:14" ht="15.75" customHeight="1" x14ac:dyDescent="0.25">
      <c r="D2436" s="33"/>
      <c r="E2436" s="33"/>
      <c r="F2436" s="81">
        <v>39924</v>
      </c>
      <c r="G2436" s="103">
        <v>4.4124999999999998E-3</v>
      </c>
      <c r="H2436" s="103">
        <v>1.1000000000000001E-2</v>
      </c>
      <c r="I2436" s="103"/>
      <c r="J2436" s="103"/>
      <c r="K2436" s="104"/>
      <c r="L2436" s="104"/>
      <c r="M2436" s="104"/>
      <c r="N2436" s="103">
        <v>3.2500000000000001E-2</v>
      </c>
    </row>
    <row r="2437" spans="4:14" ht="15.75" customHeight="1" x14ac:dyDescent="0.25">
      <c r="D2437" s="33"/>
      <c r="E2437" s="33"/>
      <c r="F2437" s="81">
        <v>39925</v>
      </c>
      <c r="G2437" s="103">
        <v>4.4000000000000003E-3</v>
      </c>
      <c r="H2437" s="103">
        <v>1.09938E-2</v>
      </c>
      <c r="I2437" s="103"/>
      <c r="J2437" s="103"/>
      <c r="K2437" s="104"/>
      <c r="L2437" s="104"/>
      <c r="M2437" s="104"/>
      <c r="N2437" s="103">
        <v>3.2500000000000001E-2</v>
      </c>
    </row>
    <row r="2438" spans="4:14" ht="15.75" customHeight="1" x14ac:dyDescent="0.25">
      <c r="D2438" s="33"/>
      <c r="E2438" s="33"/>
      <c r="F2438" s="81">
        <v>39926</v>
      </c>
      <c r="G2438" s="103">
        <v>4.3750000000000004E-3</v>
      </c>
      <c r="H2438" s="103">
        <v>1.0918799999999999E-2</v>
      </c>
      <c r="I2438" s="103"/>
      <c r="J2438" s="103"/>
      <c r="K2438" s="104"/>
      <c r="L2438" s="104"/>
      <c r="M2438" s="104"/>
      <c r="N2438" s="103">
        <v>3.2500000000000001E-2</v>
      </c>
    </row>
    <row r="2439" spans="4:14" ht="15.75" customHeight="1" x14ac:dyDescent="0.25">
      <c r="D2439" s="33"/>
      <c r="E2439" s="33"/>
      <c r="F2439" s="81">
        <v>39927</v>
      </c>
      <c r="G2439" s="103">
        <v>4.3499999999999997E-3</v>
      </c>
      <c r="H2439" s="103">
        <v>1.0725E-2</v>
      </c>
      <c r="I2439" s="103"/>
      <c r="J2439" s="103"/>
      <c r="K2439" s="104"/>
      <c r="L2439" s="104"/>
      <c r="M2439" s="104"/>
      <c r="N2439" s="103">
        <v>3.2500000000000001E-2</v>
      </c>
    </row>
    <row r="2440" spans="4:14" ht="15.75" customHeight="1" x14ac:dyDescent="0.25">
      <c r="D2440" s="33"/>
      <c r="E2440" s="33"/>
      <c r="F2440" s="81">
        <v>39930</v>
      </c>
      <c r="G2440" s="103">
        <v>4.3249999999999999E-3</v>
      </c>
      <c r="H2440" s="103">
        <v>1.05375E-2</v>
      </c>
      <c r="I2440" s="103"/>
      <c r="J2440" s="103"/>
      <c r="K2440" s="104"/>
      <c r="L2440" s="104"/>
      <c r="M2440" s="104"/>
      <c r="N2440" s="103">
        <v>3.2500000000000001E-2</v>
      </c>
    </row>
    <row r="2441" spans="4:14" ht="15.75" customHeight="1" x14ac:dyDescent="0.25">
      <c r="D2441" s="33"/>
      <c r="E2441" s="33"/>
      <c r="F2441" s="81">
        <v>39931</v>
      </c>
      <c r="G2441" s="103">
        <v>4.2750000000000002E-3</v>
      </c>
      <c r="H2441" s="103">
        <v>1.03938E-2</v>
      </c>
      <c r="I2441" s="103"/>
      <c r="J2441" s="103"/>
      <c r="K2441" s="104"/>
      <c r="L2441" s="104"/>
      <c r="M2441" s="104"/>
      <c r="N2441" s="103">
        <v>3.2500000000000001E-2</v>
      </c>
    </row>
    <row r="2442" spans="4:14" ht="15.75" customHeight="1" x14ac:dyDescent="0.25">
      <c r="D2442" s="33"/>
      <c r="E2442" s="33"/>
      <c r="F2442" s="81">
        <v>39932</v>
      </c>
      <c r="G2442" s="103">
        <v>4.1812999999999998E-3</v>
      </c>
      <c r="H2442" s="103">
        <v>1.0275000000000001E-2</v>
      </c>
      <c r="I2442" s="103"/>
      <c r="J2442" s="103"/>
      <c r="K2442" s="104"/>
      <c r="L2442" s="104"/>
      <c r="M2442" s="104"/>
      <c r="N2442" s="103">
        <v>3.2500000000000001E-2</v>
      </c>
    </row>
    <row r="2443" spans="4:14" ht="15.75" customHeight="1" x14ac:dyDescent="0.25">
      <c r="D2443" s="33"/>
      <c r="E2443" s="33"/>
      <c r="F2443" s="81">
        <v>39933</v>
      </c>
      <c r="G2443" s="103">
        <v>4.1124999999999998E-3</v>
      </c>
      <c r="H2443" s="103">
        <v>1.0162500000000001E-2</v>
      </c>
      <c r="I2443" s="103"/>
      <c r="J2443" s="103"/>
      <c r="K2443" s="104"/>
      <c r="L2443" s="104"/>
      <c r="M2443" s="104"/>
      <c r="N2443" s="103">
        <v>3.2500000000000001E-2</v>
      </c>
    </row>
    <row r="2444" spans="4:14" ht="15.75" customHeight="1" x14ac:dyDescent="0.25">
      <c r="D2444" s="33"/>
      <c r="E2444" s="33"/>
      <c r="F2444" s="81">
        <v>39934</v>
      </c>
      <c r="G2444" s="103">
        <v>4.1438000000000004E-3</v>
      </c>
      <c r="H2444" s="103">
        <v>1.0068799999999999E-2</v>
      </c>
      <c r="I2444" s="103"/>
      <c r="J2444" s="103"/>
      <c r="K2444" s="104"/>
      <c r="L2444" s="104"/>
      <c r="M2444" s="104"/>
      <c r="N2444" s="103">
        <v>3.2500000000000001E-2</v>
      </c>
    </row>
    <row r="2445" spans="4:14" ht="15.75" customHeight="1" x14ac:dyDescent="0.25">
      <c r="D2445" s="33"/>
      <c r="E2445" s="33"/>
      <c r="F2445" s="81">
        <v>39937</v>
      </c>
      <c r="G2445" s="103" t="s">
        <v>26</v>
      </c>
      <c r="H2445" s="103" t="s">
        <v>26</v>
      </c>
      <c r="I2445" s="103"/>
      <c r="J2445" s="103"/>
      <c r="K2445" s="104"/>
      <c r="L2445" s="104"/>
      <c r="M2445" s="104"/>
      <c r="N2445" s="103">
        <v>3.2500000000000001E-2</v>
      </c>
    </row>
    <row r="2446" spans="4:14" ht="15.75" customHeight="1" x14ac:dyDescent="0.25">
      <c r="D2446" s="33"/>
      <c r="E2446" s="33"/>
      <c r="F2446" s="81">
        <v>39938</v>
      </c>
      <c r="G2446" s="103">
        <v>4.0124999999999996E-3</v>
      </c>
      <c r="H2446" s="103">
        <v>9.8624999999999997E-3</v>
      </c>
      <c r="I2446" s="103"/>
      <c r="J2446" s="103"/>
      <c r="K2446" s="104"/>
      <c r="L2446" s="104"/>
      <c r="M2446" s="104"/>
      <c r="N2446" s="103">
        <v>3.2500000000000001E-2</v>
      </c>
    </row>
    <row r="2447" spans="4:14" ht="15.75" customHeight="1" x14ac:dyDescent="0.25">
      <c r="D2447" s="33"/>
      <c r="E2447" s="33"/>
      <c r="F2447" s="81">
        <v>39939</v>
      </c>
      <c r="G2447" s="103">
        <v>3.9500000000000004E-3</v>
      </c>
      <c r="H2447" s="103">
        <v>9.7374999999999996E-3</v>
      </c>
      <c r="I2447" s="103"/>
      <c r="J2447" s="103"/>
      <c r="K2447" s="104"/>
      <c r="L2447" s="104"/>
      <c r="M2447" s="104"/>
      <c r="N2447" s="103">
        <v>3.2500000000000001E-2</v>
      </c>
    </row>
    <row r="2448" spans="4:14" ht="15.75" customHeight="1" x14ac:dyDescent="0.25">
      <c r="D2448" s="33"/>
      <c r="E2448" s="33"/>
      <c r="F2448" s="81">
        <v>39940</v>
      </c>
      <c r="G2448" s="103">
        <v>3.8187999999999998E-3</v>
      </c>
      <c r="H2448" s="103">
        <v>9.5624999999999998E-3</v>
      </c>
      <c r="I2448" s="103"/>
      <c r="J2448" s="103"/>
      <c r="K2448" s="104"/>
      <c r="L2448" s="104"/>
      <c r="M2448" s="104"/>
      <c r="N2448" s="103">
        <v>3.2500000000000001E-2</v>
      </c>
    </row>
    <row r="2449" spans="4:14" ht="15.75" customHeight="1" x14ac:dyDescent="0.25">
      <c r="D2449" s="33"/>
      <c r="E2449" s="33"/>
      <c r="F2449" s="81">
        <v>39941</v>
      </c>
      <c r="G2449" s="103">
        <v>3.6749999999999999E-3</v>
      </c>
      <c r="H2449" s="103">
        <v>9.3749999999999997E-3</v>
      </c>
      <c r="I2449" s="103"/>
      <c r="J2449" s="103"/>
      <c r="K2449" s="104"/>
      <c r="L2449" s="104"/>
      <c r="M2449" s="104"/>
      <c r="N2449" s="103">
        <v>3.2500000000000001E-2</v>
      </c>
    </row>
    <row r="2450" spans="4:14" ht="15.75" customHeight="1" x14ac:dyDescent="0.25">
      <c r="D2450" s="33"/>
      <c r="E2450" s="33"/>
      <c r="F2450" s="81">
        <v>39944</v>
      </c>
      <c r="G2450" s="103">
        <v>3.5375000000000003E-3</v>
      </c>
      <c r="H2450" s="103">
        <v>9.1999999999999998E-3</v>
      </c>
      <c r="I2450" s="103"/>
      <c r="J2450" s="103"/>
      <c r="K2450" s="104"/>
      <c r="L2450" s="104"/>
      <c r="M2450" s="104"/>
      <c r="N2450" s="103">
        <v>3.2500000000000001E-2</v>
      </c>
    </row>
    <row r="2451" spans="4:14" ht="15.75" customHeight="1" x14ac:dyDescent="0.25">
      <c r="D2451" s="33"/>
      <c r="E2451" s="33"/>
      <c r="F2451" s="81">
        <v>39945</v>
      </c>
      <c r="G2451" s="103">
        <v>3.4875000000000001E-3</v>
      </c>
      <c r="H2451" s="103">
        <v>9.0562999999999998E-3</v>
      </c>
      <c r="I2451" s="103"/>
      <c r="J2451" s="103"/>
      <c r="K2451" s="104"/>
      <c r="L2451" s="104"/>
      <c r="M2451" s="104"/>
      <c r="N2451" s="103">
        <v>3.2500000000000001E-2</v>
      </c>
    </row>
    <row r="2452" spans="4:14" ht="15.75" customHeight="1" x14ac:dyDescent="0.25">
      <c r="D2452" s="33"/>
      <c r="E2452" s="33"/>
      <c r="F2452" s="81">
        <v>39946</v>
      </c>
      <c r="G2452" s="103">
        <v>3.4438000000000003E-3</v>
      </c>
      <c r="H2452" s="103">
        <v>8.8313000000000003E-3</v>
      </c>
      <c r="I2452" s="103"/>
      <c r="J2452" s="103"/>
      <c r="K2452" s="104"/>
      <c r="L2452" s="104"/>
      <c r="M2452" s="104"/>
      <c r="N2452" s="103">
        <v>3.2500000000000001E-2</v>
      </c>
    </row>
    <row r="2453" spans="4:14" ht="15.75" customHeight="1" x14ac:dyDescent="0.25">
      <c r="D2453" s="33"/>
      <c r="E2453" s="33"/>
      <c r="F2453" s="81">
        <v>39947</v>
      </c>
      <c r="G2453" s="103">
        <v>3.3500000000000001E-3</v>
      </c>
      <c r="H2453" s="103">
        <v>8.5438000000000007E-3</v>
      </c>
      <c r="I2453" s="103"/>
      <c r="J2453" s="103"/>
      <c r="K2453" s="104"/>
      <c r="L2453" s="104"/>
      <c r="M2453" s="104"/>
      <c r="N2453" s="103">
        <v>3.2500000000000001E-2</v>
      </c>
    </row>
    <row r="2454" spans="4:14" ht="15.75" customHeight="1" x14ac:dyDescent="0.25">
      <c r="D2454" s="33"/>
      <c r="E2454" s="33"/>
      <c r="F2454" s="81">
        <v>39948</v>
      </c>
      <c r="G2454" s="103">
        <v>3.2812999999999996E-3</v>
      </c>
      <c r="H2454" s="103">
        <v>8.2562999999999994E-3</v>
      </c>
      <c r="I2454" s="103"/>
      <c r="J2454" s="103"/>
      <c r="K2454" s="104"/>
      <c r="L2454" s="104"/>
      <c r="M2454" s="104"/>
      <c r="N2454" s="103">
        <v>3.2500000000000001E-2</v>
      </c>
    </row>
    <row r="2455" spans="4:14" ht="15.75" customHeight="1" x14ac:dyDescent="0.25">
      <c r="D2455" s="33"/>
      <c r="E2455" s="33"/>
      <c r="F2455" s="81">
        <v>39951</v>
      </c>
      <c r="G2455" s="103">
        <v>3.1624999999999999E-3</v>
      </c>
      <c r="H2455" s="103">
        <v>7.8500000000000011E-3</v>
      </c>
      <c r="I2455" s="103"/>
      <c r="J2455" s="103"/>
      <c r="K2455" s="104"/>
      <c r="L2455" s="104"/>
      <c r="M2455" s="104"/>
      <c r="N2455" s="103">
        <v>3.2500000000000001E-2</v>
      </c>
    </row>
    <row r="2456" spans="4:14" ht="15.75" customHeight="1" x14ac:dyDescent="0.25">
      <c r="D2456" s="33"/>
      <c r="E2456" s="33"/>
      <c r="F2456" s="81">
        <v>39952</v>
      </c>
      <c r="G2456" s="103">
        <v>3.0937999999999998E-3</v>
      </c>
      <c r="H2456" s="103">
        <v>7.5249999999999996E-3</v>
      </c>
      <c r="I2456" s="103"/>
      <c r="J2456" s="103"/>
      <c r="K2456" s="104"/>
      <c r="L2456" s="104"/>
      <c r="M2456" s="104"/>
      <c r="N2456" s="103">
        <v>3.2500000000000001E-2</v>
      </c>
    </row>
    <row r="2457" spans="4:14" ht="15.75" customHeight="1" x14ac:dyDescent="0.25">
      <c r="D2457" s="33"/>
      <c r="E2457" s="33"/>
      <c r="F2457" s="81">
        <v>39953</v>
      </c>
      <c r="G2457" s="103">
        <v>3.0813000000000004E-3</v>
      </c>
      <c r="H2457" s="103">
        <v>7.1625000000000005E-3</v>
      </c>
      <c r="I2457" s="103"/>
      <c r="J2457" s="103"/>
      <c r="K2457" s="104"/>
      <c r="L2457" s="104"/>
      <c r="M2457" s="104"/>
      <c r="N2457" s="103">
        <v>3.2500000000000001E-2</v>
      </c>
    </row>
    <row r="2458" spans="4:14" ht="15.75" customHeight="1" x14ac:dyDescent="0.25">
      <c r="D2458" s="33"/>
      <c r="E2458" s="33"/>
      <c r="F2458" s="81">
        <v>39954</v>
      </c>
      <c r="G2458" s="103">
        <v>3.0875000000000004E-3</v>
      </c>
      <c r="H2458" s="103">
        <v>6.6125000000000003E-3</v>
      </c>
      <c r="I2458" s="103"/>
      <c r="J2458" s="103"/>
      <c r="K2458" s="104"/>
      <c r="L2458" s="104"/>
      <c r="M2458" s="104"/>
      <c r="N2458" s="103">
        <v>3.2500000000000001E-2</v>
      </c>
    </row>
    <row r="2459" spans="4:14" ht="15.75" customHeight="1" x14ac:dyDescent="0.25">
      <c r="D2459" s="33"/>
      <c r="E2459" s="33"/>
      <c r="F2459" s="81">
        <v>39955</v>
      </c>
      <c r="G2459" s="103">
        <v>3.1313000000000001E-3</v>
      </c>
      <c r="H2459" s="103">
        <v>6.6E-3</v>
      </c>
      <c r="I2459" s="103"/>
      <c r="J2459" s="103"/>
      <c r="K2459" s="104"/>
      <c r="L2459" s="104"/>
      <c r="M2459" s="104"/>
      <c r="N2459" s="103">
        <v>3.2500000000000001E-2</v>
      </c>
    </row>
    <row r="2460" spans="4:14" ht="15.75" customHeight="1" x14ac:dyDescent="0.25">
      <c r="D2460" s="33"/>
      <c r="E2460" s="33"/>
      <c r="F2460" s="81">
        <v>39958</v>
      </c>
      <c r="G2460" s="103" t="s">
        <v>26</v>
      </c>
      <c r="H2460" s="103" t="s">
        <v>26</v>
      </c>
      <c r="I2460" s="103"/>
      <c r="J2460" s="103"/>
      <c r="K2460" s="104"/>
      <c r="L2460" s="104"/>
      <c r="M2460" s="104"/>
      <c r="N2460" s="103" t="s">
        <v>26</v>
      </c>
    </row>
    <row r="2461" spans="4:14" ht="15.75" customHeight="1" x14ac:dyDescent="0.25">
      <c r="D2461" s="33"/>
      <c r="E2461" s="33"/>
      <c r="F2461" s="81">
        <v>39959</v>
      </c>
      <c r="G2461" s="103">
        <v>3.1624999999999999E-3</v>
      </c>
      <c r="H2461" s="103">
        <v>6.6374999999999993E-3</v>
      </c>
      <c r="I2461" s="103"/>
      <c r="J2461" s="103"/>
      <c r="K2461" s="104"/>
      <c r="L2461" s="104"/>
      <c r="M2461" s="104"/>
      <c r="N2461" s="103">
        <v>3.2500000000000001E-2</v>
      </c>
    </row>
    <row r="2462" spans="4:14" ht="15.75" customHeight="1" x14ac:dyDescent="0.25">
      <c r="D2462" s="33"/>
      <c r="E2462" s="33"/>
      <c r="F2462" s="81">
        <v>39960</v>
      </c>
      <c r="G2462" s="103">
        <v>3.1874999999999998E-3</v>
      </c>
      <c r="H2462" s="103">
        <v>6.7374999999999996E-3</v>
      </c>
      <c r="I2462" s="103"/>
      <c r="J2462" s="103"/>
      <c r="K2462" s="104"/>
      <c r="L2462" s="104"/>
      <c r="M2462" s="104"/>
      <c r="N2462" s="103">
        <v>3.2500000000000001E-2</v>
      </c>
    </row>
    <row r="2463" spans="4:14" ht="15.75" customHeight="1" x14ac:dyDescent="0.25">
      <c r="D2463" s="33"/>
      <c r="E2463" s="33"/>
      <c r="F2463" s="81">
        <v>39961</v>
      </c>
      <c r="G2463" s="103">
        <v>3.2000000000000002E-3</v>
      </c>
      <c r="H2463" s="103">
        <v>6.6749999999999995E-3</v>
      </c>
      <c r="I2463" s="103"/>
      <c r="J2463" s="103"/>
      <c r="K2463" s="104"/>
      <c r="L2463" s="104"/>
      <c r="M2463" s="104"/>
      <c r="N2463" s="103">
        <v>3.2500000000000001E-2</v>
      </c>
    </row>
    <row r="2464" spans="4:14" ht="15.75" customHeight="1" x14ac:dyDescent="0.25">
      <c r="D2464" s="33"/>
      <c r="E2464" s="33"/>
      <c r="F2464" s="81">
        <v>39962</v>
      </c>
      <c r="G2464" s="103">
        <v>3.1624999999999999E-3</v>
      </c>
      <c r="H2464" s="103">
        <v>6.5624999999999998E-3</v>
      </c>
      <c r="I2464" s="103"/>
      <c r="J2464" s="103"/>
      <c r="K2464" s="104"/>
      <c r="L2464" s="104"/>
      <c r="M2464" s="104"/>
      <c r="N2464" s="103">
        <v>3.2500000000000001E-2</v>
      </c>
    </row>
    <row r="2465" spans="4:14" ht="15.75" customHeight="1" x14ac:dyDescent="0.25">
      <c r="D2465" s="33"/>
      <c r="E2465" s="33"/>
      <c r="F2465" s="81">
        <v>39965</v>
      </c>
      <c r="G2465" s="103">
        <v>3.2000000000000002E-3</v>
      </c>
      <c r="H2465" s="103">
        <v>6.5000000000000006E-3</v>
      </c>
      <c r="I2465" s="103"/>
      <c r="J2465" s="103"/>
      <c r="K2465" s="104"/>
      <c r="L2465" s="104"/>
      <c r="M2465" s="104"/>
      <c r="N2465" s="103">
        <v>3.2500000000000001E-2</v>
      </c>
    </row>
    <row r="2466" spans="4:14" ht="15.75" customHeight="1" x14ac:dyDescent="0.25">
      <c r="D2466" s="33"/>
      <c r="E2466" s="33"/>
      <c r="F2466" s="81">
        <v>39966</v>
      </c>
      <c r="G2466" s="103">
        <v>3.2000000000000002E-3</v>
      </c>
      <c r="H2466" s="103">
        <v>6.4624999999999995E-3</v>
      </c>
      <c r="I2466" s="103"/>
      <c r="J2466" s="103"/>
      <c r="K2466" s="104"/>
      <c r="L2466" s="104"/>
      <c r="M2466" s="104"/>
      <c r="N2466" s="103">
        <v>3.2500000000000001E-2</v>
      </c>
    </row>
    <row r="2467" spans="4:14" ht="15.75" customHeight="1" x14ac:dyDescent="0.25">
      <c r="D2467" s="33"/>
      <c r="E2467" s="33"/>
      <c r="F2467" s="81">
        <v>39967</v>
      </c>
      <c r="G2467" s="103">
        <v>3.1874999999999998E-3</v>
      </c>
      <c r="H2467" s="103">
        <v>6.3688E-3</v>
      </c>
      <c r="I2467" s="103"/>
      <c r="J2467" s="103"/>
      <c r="K2467" s="104"/>
      <c r="L2467" s="104"/>
      <c r="M2467" s="104"/>
      <c r="N2467" s="103">
        <v>3.2500000000000001E-2</v>
      </c>
    </row>
    <row r="2468" spans="4:14" ht="15.75" customHeight="1" x14ac:dyDescent="0.25">
      <c r="D2468" s="33"/>
      <c r="E2468" s="33"/>
      <c r="F2468" s="81">
        <v>39968</v>
      </c>
      <c r="G2468" s="103">
        <v>3.1749999999999999E-3</v>
      </c>
      <c r="H2468" s="103">
        <v>6.2938000000000004E-3</v>
      </c>
      <c r="I2468" s="103"/>
      <c r="J2468" s="103"/>
      <c r="K2468" s="104"/>
      <c r="L2468" s="104"/>
      <c r="M2468" s="104"/>
      <c r="N2468" s="103">
        <v>3.2500000000000001E-2</v>
      </c>
    </row>
    <row r="2469" spans="4:14" ht="15.75" customHeight="1" x14ac:dyDescent="0.25">
      <c r="D2469" s="33"/>
      <c r="E2469" s="33"/>
      <c r="F2469" s="81">
        <v>39969</v>
      </c>
      <c r="G2469" s="103">
        <v>3.2063000000000005E-3</v>
      </c>
      <c r="H2469" s="103">
        <v>6.3249999999999999E-3</v>
      </c>
      <c r="I2469" s="103"/>
      <c r="J2469" s="103"/>
      <c r="K2469" s="104"/>
      <c r="L2469" s="104"/>
      <c r="M2469" s="104"/>
      <c r="N2469" s="103">
        <v>3.2500000000000001E-2</v>
      </c>
    </row>
    <row r="2470" spans="4:14" ht="15.75" customHeight="1" x14ac:dyDescent="0.25">
      <c r="D2470" s="33"/>
      <c r="E2470" s="33"/>
      <c r="F2470" s="81">
        <v>39972</v>
      </c>
      <c r="G2470" s="103">
        <v>3.2312999999999999E-3</v>
      </c>
      <c r="H2470" s="103">
        <v>6.5000000000000006E-3</v>
      </c>
      <c r="I2470" s="103"/>
      <c r="J2470" s="103"/>
      <c r="K2470" s="104"/>
      <c r="L2470" s="104"/>
      <c r="M2470" s="104"/>
      <c r="N2470" s="103">
        <v>3.2500000000000001E-2</v>
      </c>
    </row>
    <row r="2471" spans="4:14" ht="15.75" customHeight="1" x14ac:dyDescent="0.25">
      <c r="D2471" s="33"/>
      <c r="E2471" s="33"/>
      <c r="F2471" s="81">
        <v>39973</v>
      </c>
      <c r="G2471" s="103">
        <v>3.2124999999999996E-3</v>
      </c>
      <c r="H2471" s="103">
        <v>6.4749999999999999E-3</v>
      </c>
      <c r="I2471" s="103"/>
      <c r="J2471" s="103"/>
      <c r="K2471" s="104"/>
      <c r="L2471" s="104"/>
      <c r="M2471" s="104"/>
      <c r="N2471" s="103">
        <v>3.2500000000000001E-2</v>
      </c>
    </row>
    <row r="2472" spans="4:14" ht="15.75" customHeight="1" x14ac:dyDescent="0.25">
      <c r="D2472" s="33"/>
      <c r="E2472" s="33"/>
      <c r="F2472" s="81">
        <v>39974</v>
      </c>
      <c r="G2472" s="103">
        <v>3.2063000000000005E-3</v>
      </c>
      <c r="H2472" s="103">
        <v>6.3875000000000008E-3</v>
      </c>
      <c r="I2472" s="103"/>
      <c r="J2472" s="103"/>
      <c r="K2472" s="104"/>
      <c r="L2472" s="104"/>
      <c r="M2472" s="104"/>
      <c r="N2472" s="103">
        <v>3.2500000000000001E-2</v>
      </c>
    </row>
    <row r="2473" spans="4:14" ht="15.75" customHeight="1" x14ac:dyDescent="0.25">
      <c r="D2473" s="33"/>
      <c r="E2473" s="33"/>
      <c r="F2473" s="81">
        <v>39975</v>
      </c>
      <c r="G2473" s="103">
        <v>3.1938000000000001E-3</v>
      </c>
      <c r="H2473" s="103">
        <v>6.2938000000000004E-3</v>
      </c>
      <c r="I2473" s="103"/>
      <c r="J2473" s="103"/>
      <c r="K2473" s="104"/>
      <c r="L2473" s="104"/>
      <c r="M2473" s="104"/>
      <c r="N2473" s="103">
        <v>3.2500000000000001E-2</v>
      </c>
    </row>
    <row r="2474" spans="4:14" ht="15.75" customHeight="1" x14ac:dyDescent="0.25">
      <c r="D2474" s="33"/>
      <c r="E2474" s="33"/>
      <c r="F2474" s="81">
        <v>39976</v>
      </c>
      <c r="G2474" s="103">
        <v>3.1813000000000002E-3</v>
      </c>
      <c r="H2474" s="103">
        <v>6.2438000000000007E-3</v>
      </c>
      <c r="I2474" s="103"/>
      <c r="J2474" s="103"/>
      <c r="K2474" s="104"/>
      <c r="L2474" s="104"/>
      <c r="M2474" s="104"/>
      <c r="N2474" s="103">
        <v>3.2500000000000001E-2</v>
      </c>
    </row>
    <row r="2475" spans="4:14" ht="15.75" customHeight="1" x14ac:dyDescent="0.25">
      <c r="D2475" s="33"/>
      <c r="E2475" s="33"/>
      <c r="F2475" s="81">
        <v>39979</v>
      </c>
      <c r="G2475" s="103">
        <v>3.1874999999999998E-3</v>
      </c>
      <c r="H2475" s="103">
        <v>6.1438000000000005E-3</v>
      </c>
      <c r="I2475" s="103"/>
      <c r="J2475" s="103"/>
      <c r="K2475" s="104"/>
      <c r="L2475" s="104"/>
      <c r="M2475" s="104"/>
      <c r="N2475" s="103">
        <v>3.2500000000000001E-2</v>
      </c>
    </row>
    <row r="2476" spans="4:14" ht="15.75" customHeight="1" x14ac:dyDescent="0.25">
      <c r="D2476" s="33"/>
      <c r="E2476" s="33"/>
      <c r="F2476" s="81">
        <v>39980</v>
      </c>
      <c r="G2476" s="103">
        <v>3.1813000000000002E-3</v>
      </c>
      <c r="H2476" s="103">
        <v>6.1312999999999993E-3</v>
      </c>
      <c r="I2476" s="103"/>
      <c r="J2476" s="103"/>
      <c r="K2476" s="104"/>
      <c r="L2476" s="104"/>
      <c r="M2476" s="104"/>
      <c r="N2476" s="103">
        <v>3.2500000000000001E-2</v>
      </c>
    </row>
    <row r="2477" spans="4:14" ht="15.75" customHeight="1" x14ac:dyDescent="0.25">
      <c r="D2477" s="33"/>
      <c r="E2477" s="33"/>
      <c r="F2477" s="81">
        <v>39981</v>
      </c>
      <c r="G2477" s="103">
        <v>3.1313000000000001E-3</v>
      </c>
      <c r="H2477" s="103">
        <v>6.0999999999999995E-3</v>
      </c>
      <c r="I2477" s="103"/>
      <c r="J2477" s="103"/>
      <c r="K2477" s="104"/>
      <c r="L2477" s="104"/>
      <c r="M2477" s="104"/>
      <c r="N2477" s="103">
        <v>3.2500000000000001E-2</v>
      </c>
    </row>
    <row r="2478" spans="4:14" ht="15.75" customHeight="1" x14ac:dyDescent="0.25">
      <c r="D2478" s="33"/>
      <c r="E2478" s="33"/>
      <c r="F2478" s="81">
        <v>39982</v>
      </c>
      <c r="G2478" s="103">
        <v>3.15E-3</v>
      </c>
      <c r="H2478" s="103">
        <v>6.0875E-3</v>
      </c>
      <c r="I2478" s="103"/>
      <c r="J2478" s="103"/>
      <c r="K2478" s="104"/>
      <c r="L2478" s="104"/>
      <c r="M2478" s="104"/>
      <c r="N2478" s="103">
        <v>3.2500000000000001E-2</v>
      </c>
    </row>
    <row r="2479" spans="4:14" ht="15.75" customHeight="1" x14ac:dyDescent="0.25">
      <c r="D2479" s="33"/>
      <c r="E2479" s="33"/>
      <c r="F2479" s="81">
        <v>39983</v>
      </c>
      <c r="G2479" s="103">
        <v>3.1687999999999998E-3</v>
      </c>
      <c r="H2479" s="103">
        <v>6.1187999999999998E-3</v>
      </c>
      <c r="I2479" s="103"/>
      <c r="J2479" s="103"/>
      <c r="K2479" s="104"/>
      <c r="L2479" s="104"/>
      <c r="M2479" s="104"/>
      <c r="N2479" s="103">
        <v>3.2500000000000001E-2</v>
      </c>
    </row>
    <row r="2480" spans="4:14" ht="15.75" customHeight="1" x14ac:dyDescent="0.25">
      <c r="D2480" s="33"/>
      <c r="E2480" s="33"/>
      <c r="F2480" s="81">
        <v>39986</v>
      </c>
      <c r="G2480" s="103">
        <v>3.15E-3</v>
      </c>
      <c r="H2480" s="103">
        <v>6.0999999999999995E-3</v>
      </c>
      <c r="I2480" s="103"/>
      <c r="J2480" s="103"/>
      <c r="K2480" s="104"/>
      <c r="L2480" s="104"/>
      <c r="M2480" s="104"/>
      <c r="N2480" s="103">
        <v>3.2500000000000001E-2</v>
      </c>
    </row>
    <row r="2481" spans="4:14" ht="15.75" customHeight="1" x14ac:dyDescent="0.25">
      <c r="D2481" s="33"/>
      <c r="E2481" s="33"/>
      <c r="F2481" s="81">
        <v>39987</v>
      </c>
      <c r="G2481" s="103">
        <v>3.1374999999999997E-3</v>
      </c>
      <c r="H2481" s="103">
        <v>6.0750000000000005E-3</v>
      </c>
      <c r="I2481" s="103"/>
      <c r="J2481" s="103"/>
      <c r="K2481" s="104"/>
      <c r="L2481" s="104"/>
      <c r="M2481" s="104"/>
      <c r="N2481" s="103">
        <v>3.2500000000000001E-2</v>
      </c>
    </row>
    <row r="2482" spans="4:14" ht="15.75" customHeight="1" x14ac:dyDescent="0.25">
      <c r="D2482" s="33"/>
      <c r="E2482" s="33"/>
      <c r="F2482" s="81">
        <v>39988</v>
      </c>
      <c r="G2482" s="103">
        <v>3.1125000000000002E-3</v>
      </c>
      <c r="H2482" s="103">
        <v>6.0438000000000002E-3</v>
      </c>
      <c r="I2482" s="103"/>
      <c r="J2482" s="103"/>
      <c r="K2482" s="104"/>
      <c r="L2482" s="104"/>
      <c r="M2482" s="104"/>
      <c r="N2482" s="103">
        <v>3.2500000000000001E-2</v>
      </c>
    </row>
    <row r="2483" spans="4:14" ht="15.75" customHeight="1" x14ac:dyDescent="0.25">
      <c r="D2483" s="33"/>
      <c r="E2483" s="33"/>
      <c r="F2483" s="81">
        <v>39989</v>
      </c>
      <c r="G2483" s="103">
        <v>3.075E-3</v>
      </c>
      <c r="H2483" s="103">
        <v>6.0124999999999996E-3</v>
      </c>
      <c r="I2483" s="103"/>
      <c r="J2483" s="103"/>
      <c r="K2483" s="104"/>
      <c r="L2483" s="104"/>
      <c r="M2483" s="104"/>
      <c r="N2483" s="103">
        <v>3.2500000000000001E-2</v>
      </c>
    </row>
    <row r="2484" spans="4:14" ht="15.75" customHeight="1" x14ac:dyDescent="0.25">
      <c r="D2484" s="33"/>
      <c r="E2484" s="33"/>
      <c r="F2484" s="81">
        <v>39990</v>
      </c>
      <c r="G2484" s="103">
        <v>3.0999999999999999E-3</v>
      </c>
      <c r="H2484" s="103">
        <v>5.9750000000000003E-3</v>
      </c>
      <c r="I2484" s="103"/>
      <c r="J2484" s="103"/>
      <c r="K2484" s="104"/>
      <c r="L2484" s="104"/>
      <c r="M2484" s="104"/>
      <c r="N2484" s="103">
        <v>3.2500000000000001E-2</v>
      </c>
    </row>
    <row r="2485" spans="4:14" ht="15.75" customHeight="1" x14ac:dyDescent="0.25">
      <c r="D2485" s="33"/>
      <c r="E2485" s="33"/>
      <c r="F2485" s="81">
        <v>39993</v>
      </c>
      <c r="G2485" s="103">
        <v>3.0875000000000004E-3</v>
      </c>
      <c r="H2485" s="103">
        <v>5.9687999999999998E-3</v>
      </c>
      <c r="I2485" s="103"/>
      <c r="J2485" s="103"/>
      <c r="K2485" s="104"/>
      <c r="L2485" s="104"/>
      <c r="M2485" s="104"/>
      <c r="N2485" s="103">
        <v>3.2500000000000001E-2</v>
      </c>
    </row>
    <row r="2486" spans="4:14" ht="15.75" customHeight="1" x14ac:dyDescent="0.25">
      <c r="D2486" s="33"/>
      <c r="E2486" s="33"/>
      <c r="F2486" s="81">
        <v>39994</v>
      </c>
      <c r="G2486" s="103">
        <v>3.0875000000000004E-3</v>
      </c>
      <c r="H2486" s="103">
        <v>5.9499999999999996E-3</v>
      </c>
      <c r="I2486" s="103"/>
      <c r="J2486" s="103"/>
      <c r="K2486" s="104"/>
      <c r="L2486" s="104"/>
      <c r="M2486" s="104"/>
      <c r="N2486" s="103">
        <v>3.2500000000000001E-2</v>
      </c>
    </row>
    <row r="2487" spans="4:14" ht="15.75" customHeight="1" x14ac:dyDescent="0.25">
      <c r="D2487" s="33"/>
      <c r="E2487" s="33"/>
      <c r="F2487" s="81">
        <v>39995</v>
      </c>
      <c r="G2487" s="103">
        <v>3.0625000000000001E-3</v>
      </c>
      <c r="H2487" s="103">
        <v>5.875E-3</v>
      </c>
      <c r="I2487" s="103"/>
      <c r="J2487" s="103"/>
      <c r="K2487" s="104"/>
      <c r="L2487" s="104"/>
      <c r="M2487" s="104"/>
      <c r="N2487" s="103">
        <v>3.2500000000000001E-2</v>
      </c>
    </row>
    <row r="2488" spans="4:14" ht="15.75" customHeight="1" x14ac:dyDescent="0.25">
      <c r="D2488" s="33"/>
      <c r="E2488" s="33"/>
      <c r="F2488" s="81">
        <v>39996</v>
      </c>
      <c r="G2488" s="103">
        <v>3.0437999999999997E-3</v>
      </c>
      <c r="H2488" s="103">
        <v>5.7749999999999998E-3</v>
      </c>
      <c r="I2488" s="103"/>
      <c r="J2488" s="103"/>
      <c r="K2488" s="104"/>
      <c r="L2488" s="104"/>
      <c r="M2488" s="104"/>
      <c r="N2488" s="103">
        <v>3.2500000000000001E-2</v>
      </c>
    </row>
    <row r="2489" spans="4:14" ht="15.75" customHeight="1" x14ac:dyDescent="0.25">
      <c r="D2489" s="33"/>
      <c r="E2489" s="33"/>
      <c r="F2489" s="81">
        <v>39997</v>
      </c>
      <c r="G2489" s="103">
        <v>3.0125E-3</v>
      </c>
      <c r="H2489" s="103">
        <v>5.5874999999999996E-3</v>
      </c>
      <c r="I2489" s="103"/>
      <c r="J2489" s="103"/>
      <c r="K2489" s="104"/>
      <c r="L2489" s="104"/>
      <c r="M2489" s="104"/>
      <c r="N2489" s="103" t="s">
        <v>26</v>
      </c>
    </row>
    <row r="2490" spans="4:14" ht="15.75" customHeight="1" x14ac:dyDescent="0.25">
      <c r="D2490" s="33"/>
      <c r="E2490" s="33"/>
      <c r="F2490" s="81">
        <v>40000</v>
      </c>
      <c r="G2490" s="103">
        <v>3.0187999999999999E-3</v>
      </c>
      <c r="H2490" s="103">
        <v>5.4812999999999997E-3</v>
      </c>
      <c r="I2490" s="103"/>
      <c r="J2490" s="103"/>
      <c r="K2490" s="104"/>
      <c r="L2490" s="104"/>
      <c r="M2490" s="104"/>
      <c r="N2490" s="103">
        <v>3.2500000000000001E-2</v>
      </c>
    </row>
    <row r="2491" spans="4:14" ht="15.75" customHeight="1" x14ac:dyDescent="0.25">
      <c r="D2491" s="33"/>
      <c r="E2491" s="33"/>
      <c r="F2491" s="81">
        <v>40001</v>
      </c>
      <c r="G2491" s="103">
        <v>3.0187999999999999E-3</v>
      </c>
      <c r="H2491" s="103">
        <v>5.3749999999999996E-3</v>
      </c>
      <c r="I2491" s="103"/>
      <c r="J2491" s="103"/>
      <c r="K2491" s="104"/>
      <c r="L2491" s="104"/>
      <c r="M2491" s="104"/>
      <c r="N2491" s="103">
        <v>3.2500000000000001E-2</v>
      </c>
    </row>
    <row r="2492" spans="4:14" ht="15.75" customHeight="1" x14ac:dyDescent="0.25">
      <c r="D2492" s="33"/>
      <c r="E2492" s="33"/>
      <c r="F2492" s="81">
        <v>40002</v>
      </c>
      <c r="G2492" s="103">
        <v>3.0000000000000001E-3</v>
      </c>
      <c r="H2492" s="103">
        <v>5.2500000000000003E-3</v>
      </c>
      <c r="I2492" s="103"/>
      <c r="J2492" s="103"/>
      <c r="K2492" s="104"/>
      <c r="L2492" s="104"/>
      <c r="M2492" s="104"/>
      <c r="N2492" s="103">
        <v>3.2500000000000001E-2</v>
      </c>
    </row>
    <row r="2493" spans="4:14" ht="15.75" customHeight="1" x14ac:dyDescent="0.25">
      <c r="D2493" s="33"/>
      <c r="E2493" s="33"/>
      <c r="F2493" s="81">
        <v>40003</v>
      </c>
      <c r="G2493" s="103">
        <v>2.9625000000000003E-3</v>
      </c>
      <c r="H2493" s="103">
        <v>5.1000000000000004E-3</v>
      </c>
      <c r="I2493" s="103"/>
      <c r="J2493" s="103"/>
      <c r="K2493" s="104"/>
      <c r="L2493" s="104"/>
      <c r="M2493" s="104"/>
      <c r="N2493" s="103">
        <v>3.2500000000000001E-2</v>
      </c>
    </row>
    <row r="2494" spans="4:14" ht="15.75" customHeight="1" x14ac:dyDescent="0.25">
      <c r="D2494" s="33"/>
      <c r="E2494" s="33"/>
      <c r="F2494" s="81">
        <v>40004</v>
      </c>
      <c r="G2494" s="103">
        <v>2.9249999999999996E-3</v>
      </c>
      <c r="H2494" s="103">
        <v>5.0499999999999998E-3</v>
      </c>
      <c r="I2494" s="103"/>
      <c r="J2494" s="103"/>
      <c r="K2494" s="104"/>
      <c r="L2494" s="104"/>
      <c r="M2494" s="104"/>
      <c r="N2494" s="103">
        <v>3.2500000000000001E-2</v>
      </c>
    </row>
    <row r="2495" spans="4:14" ht="15.75" customHeight="1" x14ac:dyDescent="0.25">
      <c r="D2495" s="33"/>
      <c r="E2495" s="33"/>
      <c r="F2495" s="81">
        <v>40007</v>
      </c>
      <c r="G2495" s="103">
        <v>2.8812999999999998E-3</v>
      </c>
      <c r="H2495" s="103">
        <v>5.0938000000000008E-3</v>
      </c>
      <c r="I2495" s="103"/>
      <c r="J2495" s="103"/>
      <c r="K2495" s="104"/>
      <c r="L2495" s="104"/>
      <c r="M2495" s="104"/>
      <c r="N2495" s="103">
        <v>3.2500000000000001E-2</v>
      </c>
    </row>
    <row r="2496" spans="4:14" ht="15.75" customHeight="1" x14ac:dyDescent="0.25">
      <c r="D2496" s="33"/>
      <c r="E2496" s="33"/>
      <c r="F2496" s="81">
        <v>40008</v>
      </c>
      <c r="G2496" s="103">
        <v>2.875E-3</v>
      </c>
      <c r="H2496" s="103">
        <v>5.1313000000000001E-3</v>
      </c>
      <c r="I2496" s="103"/>
      <c r="J2496" s="103"/>
      <c r="K2496" s="104"/>
      <c r="L2496" s="104"/>
      <c r="M2496" s="104"/>
      <c r="N2496" s="103">
        <v>3.2500000000000001E-2</v>
      </c>
    </row>
    <row r="2497" spans="4:14" ht="15.75" customHeight="1" x14ac:dyDescent="0.25">
      <c r="D2497" s="33"/>
      <c r="E2497" s="33"/>
      <c r="F2497" s="81">
        <v>40009</v>
      </c>
      <c r="G2497" s="103">
        <v>2.875E-3</v>
      </c>
      <c r="H2497" s="103">
        <v>5.1375000000000006E-3</v>
      </c>
      <c r="I2497" s="103"/>
      <c r="J2497" s="103"/>
      <c r="K2497" s="104"/>
      <c r="L2497" s="104"/>
      <c r="M2497" s="104"/>
      <c r="N2497" s="103">
        <v>3.2500000000000001E-2</v>
      </c>
    </row>
    <row r="2498" spans="4:14" ht="15.75" customHeight="1" x14ac:dyDescent="0.25">
      <c r="D2498" s="33"/>
      <c r="E2498" s="33"/>
      <c r="F2498" s="81">
        <v>40010</v>
      </c>
      <c r="G2498" s="103">
        <v>2.8874999999999999E-3</v>
      </c>
      <c r="H2498" s="103">
        <v>5.1000000000000004E-3</v>
      </c>
      <c r="I2498" s="103"/>
      <c r="J2498" s="103"/>
      <c r="K2498" s="104"/>
      <c r="L2498" s="104"/>
      <c r="M2498" s="104"/>
      <c r="N2498" s="103">
        <v>3.2500000000000001E-2</v>
      </c>
    </row>
    <row r="2499" spans="4:14" ht="15.75" customHeight="1" x14ac:dyDescent="0.25">
      <c r="D2499" s="33"/>
      <c r="E2499" s="33"/>
      <c r="F2499" s="81">
        <v>40011</v>
      </c>
      <c r="G2499" s="103">
        <v>2.8625E-3</v>
      </c>
      <c r="H2499" s="103">
        <v>5.0375000000000003E-3</v>
      </c>
      <c r="I2499" s="103"/>
      <c r="J2499" s="103"/>
      <c r="K2499" s="104"/>
      <c r="L2499" s="104"/>
      <c r="M2499" s="104"/>
      <c r="N2499" s="103">
        <v>3.2500000000000001E-2</v>
      </c>
    </row>
    <row r="2500" spans="4:14" ht="15.75" customHeight="1" x14ac:dyDescent="0.25">
      <c r="D2500" s="33"/>
      <c r="E2500" s="33"/>
      <c r="F2500" s="81">
        <v>40014</v>
      </c>
      <c r="G2500" s="103">
        <v>2.8625E-3</v>
      </c>
      <c r="H2500" s="103">
        <v>5.0499999999999998E-3</v>
      </c>
      <c r="I2500" s="103"/>
      <c r="J2500" s="103"/>
      <c r="K2500" s="104"/>
      <c r="L2500" s="104"/>
      <c r="M2500" s="104"/>
      <c r="N2500" s="103">
        <v>3.2500000000000001E-2</v>
      </c>
    </row>
    <row r="2501" spans="4:14" ht="15.75" customHeight="1" x14ac:dyDescent="0.25">
      <c r="D2501" s="33"/>
      <c r="E2501" s="33"/>
      <c r="F2501" s="81">
        <v>40015</v>
      </c>
      <c r="G2501" s="103">
        <v>2.8499999999999997E-3</v>
      </c>
      <c r="H2501" s="103">
        <v>5.0312999999999998E-3</v>
      </c>
      <c r="I2501" s="103"/>
      <c r="J2501" s="103"/>
      <c r="K2501" s="104"/>
      <c r="L2501" s="104"/>
      <c r="M2501" s="104"/>
      <c r="N2501" s="103">
        <v>3.2500000000000001E-2</v>
      </c>
    </row>
    <row r="2502" spans="4:14" ht="15.75" customHeight="1" x14ac:dyDescent="0.25">
      <c r="D2502" s="33"/>
      <c r="E2502" s="33"/>
      <c r="F2502" s="81">
        <v>40016</v>
      </c>
      <c r="G2502" s="103">
        <v>2.8499999999999997E-3</v>
      </c>
      <c r="H2502" s="103">
        <v>5.0188000000000003E-3</v>
      </c>
      <c r="I2502" s="103"/>
      <c r="J2502" s="103"/>
      <c r="K2502" s="104"/>
      <c r="L2502" s="104"/>
      <c r="M2502" s="104"/>
      <c r="N2502" s="103">
        <v>3.2500000000000001E-2</v>
      </c>
    </row>
    <row r="2503" spans="4:14" ht="15.75" customHeight="1" x14ac:dyDescent="0.25">
      <c r="D2503" s="33"/>
      <c r="E2503" s="33"/>
      <c r="F2503" s="81">
        <v>40017</v>
      </c>
      <c r="G2503" s="103">
        <v>2.8499999999999997E-3</v>
      </c>
      <c r="H2503" s="103">
        <v>5.0375000000000003E-3</v>
      </c>
      <c r="I2503" s="103"/>
      <c r="J2503" s="103"/>
      <c r="K2503" s="104"/>
      <c r="L2503" s="104"/>
      <c r="M2503" s="104"/>
      <c r="N2503" s="103">
        <v>3.2500000000000001E-2</v>
      </c>
    </row>
    <row r="2504" spans="4:14" ht="15.75" customHeight="1" x14ac:dyDescent="0.25">
      <c r="D2504" s="33"/>
      <c r="E2504" s="33"/>
      <c r="F2504" s="81">
        <v>40018</v>
      </c>
      <c r="G2504" s="103">
        <v>2.8499999999999997E-3</v>
      </c>
      <c r="H2504" s="103">
        <v>5.0188000000000003E-3</v>
      </c>
      <c r="I2504" s="103"/>
      <c r="J2504" s="103"/>
      <c r="K2504" s="104"/>
      <c r="L2504" s="104"/>
      <c r="M2504" s="104"/>
      <c r="N2504" s="103">
        <v>3.2500000000000001E-2</v>
      </c>
    </row>
    <row r="2505" spans="4:14" ht="15.75" customHeight="1" x14ac:dyDescent="0.25">
      <c r="D2505" s="33"/>
      <c r="E2505" s="33"/>
      <c r="F2505" s="81">
        <v>40021</v>
      </c>
      <c r="G2505" s="103">
        <v>2.875E-3</v>
      </c>
      <c r="H2505" s="103">
        <v>4.9624999999999999E-3</v>
      </c>
      <c r="I2505" s="103"/>
      <c r="J2505" s="103"/>
      <c r="K2505" s="104"/>
      <c r="L2505" s="104"/>
      <c r="M2505" s="104"/>
      <c r="N2505" s="103">
        <v>3.2500000000000001E-2</v>
      </c>
    </row>
    <row r="2506" spans="4:14" ht="15.75" customHeight="1" x14ac:dyDescent="0.25">
      <c r="D2506" s="33"/>
      <c r="E2506" s="33"/>
      <c r="F2506" s="81">
        <v>40022</v>
      </c>
      <c r="G2506" s="103">
        <v>2.8499999999999997E-3</v>
      </c>
      <c r="H2506" s="103">
        <v>4.9125000000000002E-3</v>
      </c>
      <c r="I2506" s="103"/>
      <c r="J2506" s="103"/>
      <c r="K2506" s="104"/>
      <c r="L2506" s="104"/>
      <c r="M2506" s="104"/>
      <c r="N2506" s="103">
        <v>3.2500000000000001E-2</v>
      </c>
    </row>
    <row r="2507" spans="4:14" ht="15.75" customHeight="1" x14ac:dyDescent="0.25">
      <c r="D2507" s="33"/>
      <c r="E2507" s="33"/>
      <c r="F2507" s="81">
        <v>40023</v>
      </c>
      <c r="G2507" s="103">
        <v>2.8499999999999997E-3</v>
      </c>
      <c r="H2507" s="103">
        <v>4.875E-3</v>
      </c>
      <c r="I2507" s="103"/>
      <c r="J2507" s="103"/>
      <c r="K2507" s="104"/>
      <c r="L2507" s="104"/>
      <c r="M2507" s="104"/>
      <c r="N2507" s="103">
        <v>3.2500000000000001E-2</v>
      </c>
    </row>
    <row r="2508" spans="4:14" ht="15.75" customHeight="1" x14ac:dyDescent="0.25">
      <c r="D2508" s="33"/>
      <c r="E2508" s="33"/>
      <c r="F2508" s="81">
        <v>40024</v>
      </c>
      <c r="G2508" s="103">
        <v>2.8062999999999999E-3</v>
      </c>
      <c r="H2508" s="103">
        <v>4.8313000000000002E-3</v>
      </c>
      <c r="I2508" s="103"/>
      <c r="J2508" s="103"/>
      <c r="K2508" s="104"/>
      <c r="L2508" s="104"/>
      <c r="M2508" s="104"/>
      <c r="N2508" s="103">
        <v>3.2500000000000001E-2</v>
      </c>
    </row>
    <row r="2509" spans="4:14" ht="15.75" customHeight="1" x14ac:dyDescent="0.25">
      <c r="D2509" s="33"/>
      <c r="E2509" s="33"/>
      <c r="F2509" s="81">
        <v>40025</v>
      </c>
      <c r="G2509" s="103">
        <v>2.7938000000000004E-3</v>
      </c>
      <c r="H2509" s="103">
        <v>4.7938E-3</v>
      </c>
      <c r="I2509" s="103"/>
      <c r="J2509" s="103"/>
      <c r="K2509" s="104"/>
      <c r="L2509" s="104"/>
      <c r="M2509" s="104"/>
      <c r="N2509" s="103">
        <v>3.2500000000000001E-2</v>
      </c>
    </row>
    <row r="2510" spans="4:14" ht="15.75" customHeight="1" x14ac:dyDescent="0.25">
      <c r="D2510" s="33"/>
      <c r="E2510" s="33"/>
      <c r="F2510" s="81">
        <v>40028</v>
      </c>
      <c r="G2510" s="103">
        <v>2.7562999999999997E-3</v>
      </c>
      <c r="H2510" s="103">
        <v>4.7188000000000004E-3</v>
      </c>
      <c r="I2510" s="103"/>
      <c r="J2510" s="103"/>
      <c r="K2510" s="104"/>
      <c r="L2510" s="104"/>
      <c r="M2510" s="104"/>
      <c r="N2510" s="103">
        <v>3.2500000000000001E-2</v>
      </c>
    </row>
    <row r="2511" spans="4:14" ht="15.75" customHeight="1" x14ac:dyDescent="0.25">
      <c r="D2511" s="33"/>
      <c r="E2511" s="33"/>
      <c r="F2511" s="81">
        <v>40029</v>
      </c>
      <c r="G2511" s="103">
        <v>2.7562999999999997E-3</v>
      </c>
      <c r="H2511" s="103">
        <v>4.7063000000000001E-3</v>
      </c>
      <c r="I2511" s="103"/>
      <c r="J2511" s="103"/>
      <c r="K2511" s="104"/>
      <c r="L2511" s="104"/>
      <c r="M2511" s="104"/>
      <c r="N2511" s="103">
        <v>3.2500000000000001E-2</v>
      </c>
    </row>
    <row r="2512" spans="4:14" ht="15.75" customHeight="1" x14ac:dyDescent="0.25">
      <c r="D2512" s="33"/>
      <c r="E2512" s="33"/>
      <c r="F2512" s="81">
        <v>40030</v>
      </c>
      <c r="G2512" s="103">
        <v>2.7562999999999997E-3</v>
      </c>
      <c r="H2512" s="103">
        <v>4.6813000000000002E-3</v>
      </c>
      <c r="I2512" s="103"/>
      <c r="J2512" s="103"/>
      <c r="K2512" s="104"/>
      <c r="L2512" s="104"/>
      <c r="M2512" s="104"/>
      <c r="N2512" s="103">
        <v>3.2500000000000001E-2</v>
      </c>
    </row>
    <row r="2513" spans="4:14" ht="15.75" customHeight="1" x14ac:dyDescent="0.25">
      <c r="D2513" s="33"/>
      <c r="E2513" s="33"/>
      <c r="F2513" s="81">
        <v>40031</v>
      </c>
      <c r="G2513" s="103">
        <v>2.7562999999999997E-3</v>
      </c>
      <c r="H2513" s="103">
        <v>4.6438E-3</v>
      </c>
      <c r="I2513" s="103"/>
      <c r="J2513" s="103"/>
      <c r="K2513" s="104"/>
      <c r="L2513" s="104"/>
      <c r="M2513" s="104"/>
      <c r="N2513" s="103">
        <v>3.2500000000000001E-2</v>
      </c>
    </row>
    <row r="2514" spans="4:14" ht="15.75" customHeight="1" x14ac:dyDescent="0.25">
      <c r="D2514" s="33"/>
      <c r="E2514" s="33"/>
      <c r="F2514" s="81">
        <v>40032</v>
      </c>
      <c r="G2514" s="103">
        <v>2.7562999999999997E-3</v>
      </c>
      <c r="H2514" s="103">
        <v>4.6125000000000003E-3</v>
      </c>
      <c r="I2514" s="103"/>
      <c r="J2514" s="103"/>
      <c r="K2514" s="104"/>
      <c r="L2514" s="104"/>
      <c r="M2514" s="104"/>
      <c r="N2514" s="103">
        <v>3.2500000000000001E-2</v>
      </c>
    </row>
    <row r="2515" spans="4:14" ht="15.75" customHeight="1" x14ac:dyDescent="0.25">
      <c r="D2515" s="33"/>
      <c r="E2515" s="33"/>
      <c r="F2515" s="81">
        <v>40035</v>
      </c>
      <c r="G2515" s="103">
        <v>2.7500000000000003E-3</v>
      </c>
      <c r="H2515" s="103">
        <v>4.5874999999999996E-3</v>
      </c>
      <c r="I2515" s="103"/>
      <c r="J2515" s="103"/>
      <c r="K2515" s="104"/>
      <c r="L2515" s="104"/>
      <c r="M2515" s="104"/>
      <c r="N2515" s="103">
        <v>3.2500000000000001E-2</v>
      </c>
    </row>
    <row r="2516" spans="4:14" ht="15.75" customHeight="1" x14ac:dyDescent="0.25">
      <c r="D2516" s="33"/>
      <c r="E2516" s="33"/>
      <c r="F2516" s="81">
        <v>40036</v>
      </c>
      <c r="G2516" s="103">
        <v>2.745E-3</v>
      </c>
      <c r="H2516" s="103">
        <v>4.5437999999999997E-3</v>
      </c>
      <c r="I2516" s="103"/>
      <c r="J2516" s="103"/>
      <c r="K2516" s="104"/>
      <c r="L2516" s="104"/>
      <c r="M2516" s="104"/>
      <c r="N2516" s="103">
        <v>3.2500000000000001E-2</v>
      </c>
    </row>
    <row r="2517" spans="4:14" ht="15.75" customHeight="1" x14ac:dyDescent="0.25">
      <c r="D2517" s="33"/>
      <c r="E2517" s="33"/>
      <c r="F2517" s="81">
        <v>40037</v>
      </c>
      <c r="G2517" s="103">
        <v>2.7406000000000002E-3</v>
      </c>
      <c r="H2517" s="103">
        <v>4.4968999999999999E-3</v>
      </c>
      <c r="I2517" s="103"/>
      <c r="J2517" s="103"/>
      <c r="K2517" s="104"/>
      <c r="L2517" s="104"/>
      <c r="M2517" s="104"/>
      <c r="N2517" s="103">
        <v>3.2500000000000001E-2</v>
      </c>
    </row>
    <row r="2518" spans="4:14" ht="15.75" customHeight="1" x14ac:dyDescent="0.25">
      <c r="D2518" s="33"/>
      <c r="E2518" s="33"/>
      <c r="F2518" s="81">
        <v>40038</v>
      </c>
      <c r="G2518" s="103">
        <v>2.7280999999999998E-3</v>
      </c>
      <c r="H2518" s="103">
        <v>4.4000000000000003E-3</v>
      </c>
      <c r="I2518" s="103"/>
      <c r="J2518" s="103"/>
      <c r="K2518" s="104"/>
      <c r="L2518" s="104"/>
      <c r="M2518" s="104"/>
      <c r="N2518" s="103">
        <v>3.2500000000000001E-2</v>
      </c>
    </row>
    <row r="2519" spans="4:14" ht="15.75" customHeight="1" x14ac:dyDescent="0.25">
      <c r="D2519" s="33"/>
      <c r="E2519" s="33"/>
      <c r="F2519" s="81">
        <v>40039</v>
      </c>
      <c r="G2519" s="103">
        <v>2.725E-3</v>
      </c>
      <c r="H2519" s="103">
        <v>4.2937999999999995E-3</v>
      </c>
      <c r="I2519" s="103"/>
      <c r="J2519" s="103"/>
      <c r="K2519" s="104"/>
      <c r="L2519" s="104"/>
      <c r="M2519" s="104"/>
      <c r="N2519" s="103">
        <v>3.2500000000000001E-2</v>
      </c>
    </row>
    <row r="2520" spans="4:14" ht="15.75" customHeight="1" x14ac:dyDescent="0.25">
      <c r="D2520" s="33"/>
      <c r="E2520" s="33"/>
      <c r="F2520" s="81">
        <v>40042</v>
      </c>
      <c r="G2520" s="103">
        <v>2.7875E-3</v>
      </c>
      <c r="H2520" s="103">
        <v>4.3125000000000004E-3</v>
      </c>
      <c r="I2520" s="103"/>
      <c r="J2520" s="103"/>
      <c r="K2520" s="104"/>
      <c r="L2520" s="104"/>
      <c r="M2520" s="104"/>
      <c r="N2520" s="103">
        <v>3.2500000000000001E-2</v>
      </c>
    </row>
    <row r="2521" spans="4:14" ht="15.75" customHeight="1" x14ac:dyDescent="0.25">
      <c r="D2521" s="33"/>
      <c r="E2521" s="33"/>
      <c r="F2521" s="81">
        <v>40043</v>
      </c>
      <c r="G2521" s="103">
        <v>2.725E-3</v>
      </c>
      <c r="H2521" s="103">
        <v>4.2500000000000003E-3</v>
      </c>
      <c r="I2521" s="103"/>
      <c r="J2521" s="103"/>
      <c r="K2521" s="104"/>
      <c r="L2521" s="104"/>
      <c r="M2521" s="104"/>
      <c r="N2521" s="103">
        <v>3.2500000000000001E-2</v>
      </c>
    </row>
    <row r="2522" spans="4:14" ht="15.75" customHeight="1" x14ac:dyDescent="0.25">
      <c r="D2522" s="33"/>
      <c r="E2522" s="33"/>
      <c r="F2522" s="81">
        <v>40044</v>
      </c>
      <c r="G2522" s="103">
        <v>2.6874999999999998E-3</v>
      </c>
      <c r="H2522" s="103">
        <v>4.1875000000000002E-3</v>
      </c>
      <c r="I2522" s="103"/>
      <c r="J2522" s="103"/>
      <c r="K2522" s="104"/>
      <c r="L2522" s="104"/>
      <c r="M2522" s="104"/>
      <c r="N2522" s="103">
        <v>3.2500000000000001E-2</v>
      </c>
    </row>
    <row r="2523" spans="4:14" ht="15.75" customHeight="1" x14ac:dyDescent="0.25">
      <c r="D2523" s="33"/>
      <c r="E2523" s="33"/>
      <c r="F2523" s="81">
        <v>40045</v>
      </c>
      <c r="G2523" s="103">
        <v>2.6750000000000003E-3</v>
      </c>
      <c r="H2523" s="103">
        <v>4.0688E-3</v>
      </c>
      <c r="I2523" s="103"/>
      <c r="J2523" s="103"/>
      <c r="K2523" s="104"/>
      <c r="L2523" s="104"/>
      <c r="M2523" s="104"/>
      <c r="N2523" s="103">
        <v>3.2500000000000001E-2</v>
      </c>
    </row>
    <row r="2524" spans="4:14" ht="15.75" customHeight="1" x14ac:dyDescent="0.25">
      <c r="D2524" s="33"/>
      <c r="E2524" s="33"/>
      <c r="F2524" s="81">
        <v>40046</v>
      </c>
      <c r="G2524" s="103">
        <v>2.6562999999999999E-3</v>
      </c>
      <c r="H2524" s="103">
        <v>3.9312999999999996E-3</v>
      </c>
      <c r="I2524" s="103"/>
      <c r="J2524" s="103"/>
      <c r="K2524" s="104"/>
      <c r="L2524" s="104"/>
      <c r="M2524" s="104"/>
      <c r="N2524" s="103">
        <v>3.2500000000000001E-2</v>
      </c>
    </row>
    <row r="2525" spans="4:14" ht="15.75" customHeight="1" x14ac:dyDescent="0.25">
      <c r="D2525" s="33"/>
      <c r="E2525" s="33"/>
      <c r="F2525" s="81">
        <v>40049</v>
      </c>
      <c r="G2525" s="103">
        <v>2.6438E-3</v>
      </c>
      <c r="H2525" s="103">
        <v>3.8687999999999999E-3</v>
      </c>
      <c r="I2525" s="103"/>
      <c r="J2525" s="103"/>
      <c r="K2525" s="104"/>
      <c r="L2525" s="104"/>
      <c r="M2525" s="104"/>
      <c r="N2525" s="103">
        <v>3.2500000000000001E-2</v>
      </c>
    </row>
    <row r="2526" spans="4:14" ht="15.75" customHeight="1" x14ac:dyDescent="0.25">
      <c r="D2526" s="33"/>
      <c r="E2526" s="33"/>
      <c r="F2526" s="81">
        <v>40050</v>
      </c>
      <c r="G2526" s="103">
        <v>2.6281E-3</v>
      </c>
      <c r="H2526" s="103">
        <v>3.8E-3</v>
      </c>
      <c r="I2526" s="103"/>
      <c r="J2526" s="103"/>
      <c r="K2526" s="104"/>
      <c r="L2526" s="104"/>
      <c r="M2526" s="104"/>
      <c r="N2526" s="103">
        <v>3.2500000000000001E-2</v>
      </c>
    </row>
    <row r="2527" spans="4:14" ht="15.75" customHeight="1" x14ac:dyDescent="0.25">
      <c r="D2527" s="33"/>
      <c r="E2527" s="33"/>
      <c r="F2527" s="81">
        <v>40051</v>
      </c>
      <c r="G2527" s="103">
        <v>2.6062999999999998E-3</v>
      </c>
      <c r="H2527" s="103">
        <v>3.7188E-3</v>
      </c>
      <c r="I2527" s="103"/>
      <c r="J2527" s="103"/>
      <c r="K2527" s="104"/>
      <c r="L2527" s="104"/>
      <c r="M2527" s="104"/>
      <c r="N2527" s="103">
        <v>3.2500000000000001E-2</v>
      </c>
    </row>
    <row r="2528" spans="4:14" ht="15.75" customHeight="1" x14ac:dyDescent="0.25">
      <c r="D2528" s="33"/>
      <c r="E2528" s="33"/>
      <c r="F2528" s="81">
        <v>40052</v>
      </c>
      <c r="G2528" s="103">
        <v>2.6124999999999998E-3</v>
      </c>
      <c r="H2528" s="103">
        <v>3.6063000000000002E-3</v>
      </c>
      <c r="I2528" s="103"/>
      <c r="J2528" s="103"/>
      <c r="K2528" s="104"/>
      <c r="L2528" s="104"/>
      <c r="M2528" s="104"/>
      <c r="N2528" s="103">
        <v>3.2500000000000001E-2</v>
      </c>
    </row>
    <row r="2529" spans="4:14" ht="15.75" customHeight="1" x14ac:dyDescent="0.25">
      <c r="D2529" s="33"/>
      <c r="E2529" s="33"/>
      <c r="F2529" s="81">
        <v>40053</v>
      </c>
      <c r="G2529" s="103">
        <v>2.5875E-3</v>
      </c>
      <c r="H2529" s="103">
        <v>3.4749999999999998E-3</v>
      </c>
      <c r="I2529" s="103"/>
      <c r="J2529" s="103"/>
      <c r="K2529" s="104"/>
      <c r="L2529" s="104"/>
      <c r="M2529" s="104"/>
      <c r="N2529" s="103">
        <v>3.2500000000000001E-2</v>
      </c>
    </row>
    <row r="2530" spans="4:14" ht="15.75" customHeight="1" x14ac:dyDescent="0.25">
      <c r="D2530" s="33"/>
      <c r="E2530" s="33"/>
      <c r="F2530" s="81">
        <v>40056</v>
      </c>
      <c r="G2530" s="103" t="s">
        <v>26</v>
      </c>
      <c r="H2530" s="103" t="s">
        <v>26</v>
      </c>
      <c r="I2530" s="103"/>
      <c r="J2530" s="103"/>
      <c r="K2530" s="104"/>
      <c r="L2530" s="104"/>
      <c r="M2530" s="104"/>
      <c r="N2530" s="103">
        <v>3.2500000000000001E-2</v>
      </c>
    </row>
    <row r="2531" spans="4:14" ht="15.75" customHeight="1" x14ac:dyDescent="0.25">
      <c r="D2531" s="33"/>
      <c r="E2531" s="33"/>
      <c r="F2531" s="81">
        <v>40057</v>
      </c>
      <c r="G2531" s="103">
        <v>2.5624999999999997E-3</v>
      </c>
      <c r="H2531" s="103">
        <v>3.3438000000000001E-3</v>
      </c>
      <c r="I2531" s="103"/>
      <c r="J2531" s="103"/>
      <c r="K2531" s="104"/>
      <c r="L2531" s="104"/>
      <c r="M2531" s="104"/>
      <c r="N2531" s="103">
        <v>3.2500000000000001E-2</v>
      </c>
    </row>
    <row r="2532" spans="4:14" ht="15.75" customHeight="1" x14ac:dyDescent="0.25">
      <c r="D2532" s="33"/>
      <c r="E2532" s="33"/>
      <c r="F2532" s="81">
        <v>40058</v>
      </c>
      <c r="G2532" s="103">
        <v>2.5438000000000001E-3</v>
      </c>
      <c r="H2532" s="103">
        <v>3.3E-3</v>
      </c>
      <c r="I2532" s="103"/>
      <c r="J2532" s="103"/>
      <c r="K2532" s="104"/>
      <c r="L2532" s="104"/>
      <c r="M2532" s="104"/>
      <c r="N2532" s="103">
        <v>3.2500000000000001E-2</v>
      </c>
    </row>
    <row r="2533" spans="4:14" ht="15.75" customHeight="1" x14ac:dyDescent="0.25">
      <c r="D2533" s="33"/>
      <c r="E2533" s="33"/>
      <c r="F2533" s="81">
        <v>40059</v>
      </c>
      <c r="G2533" s="103">
        <v>2.5313000000000002E-3</v>
      </c>
      <c r="H2533" s="103">
        <v>3.2188E-3</v>
      </c>
      <c r="I2533" s="103"/>
      <c r="J2533" s="103"/>
      <c r="K2533" s="104"/>
      <c r="L2533" s="104"/>
      <c r="M2533" s="104"/>
      <c r="N2533" s="103">
        <v>3.2500000000000001E-2</v>
      </c>
    </row>
    <row r="2534" spans="4:14" ht="15.75" customHeight="1" x14ac:dyDescent="0.25">
      <c r="D2534" s="33"/>
      <c r="E2534" s="33"/>
      <c r="F2534" s="81">
        <v>40060</v>
      </c>
      <c r="G2534" s="103">
        <v>2.5374999999999998E-3</v>
      </c>
      <c r="H2534" s="103">
        <v>3.1438E-3</v>
      </c>
      <c r="I2534" s="103"/>
      <c r="J2534" s="103"/>
      <c r="K2534" s="104"/>
      <c r="L2534" s="104"/>
      <c r="M2534" s="104"/>
      <c r="N2534" s="103">
        <v>3.2500000000000001E-2</v>
      </c>
    </row>
    <row r="2535" spans="4:14" ht="15.75" customHeight="1" x14ac:dyDescent="0.25">
      <c r="D2535" s="33"/>
      <c r="E2535" s="33"/>
      <c r="F2535" s="81">
        <v>40063</v>
      </c>
      <c r="G2535" s="103">
        <v>2.5124999999999995E-3</v>
      </c>
      <c r="H2535" s="103">
        <v>3.0875000000000004E-3</v>
      </c>
      <c r="I2535" s="103"/>
      <c r="J2535" s="103"/>
      <c r="K2535" s="104"/>
      <c r="L2535" s="104"/>
      <c r="M2535" s="104"/>
      <c r="N2535" s="103" t="s">
        <v>26</v>
      </c>
    </row>
    <row r="2536" spans="4:14" ht="15.75" customHeight="1" x14ac:dyDescent="0.25">
      <c r="D2536" s="33"/>
      <c r="E2536" s="33"/>
      <c r="F2536" s="81">
        <v>40064</v>
      </c>
      <c r="G2536" s="103">
        <v>2.4938E-3</v>
      </c>
      <c r="H2536" s="103">
        <v>3.0187999999999999E-3</v>
      </c>
      <c r="I2536" s="103"/>
      <c r="J2536" s="103"/>
      <c r="K2536" s="104"/>
      <c r="L2536" s="104"/>
      <c r="M2536" s="104"/>
      <c r="N2536" s="103">
        <v>3.2500000000000001E-2</v>
      </c>
    </row>
    <row r="2537" spans="4:14" ht="15.75" customHeight="1" x14ac:dyDescent="0.25">
      <c r="D2537" s="33"/>
      <c r="E2537" s="33"/>
      <c r="F2537" s="81">
        <v>40065</v>
      </c>
      <c r="G2537" s="103">
        <v>2.4587999999999997E-3</v>
      </c>
      <c r="H2537" s="103">
        <v>2.9869000000000002E-3</v>
      </c>
      <c r="I2537" s="103"/>
      <c r="J2537" s="103"/>
      <c r="K2537" s="104"/>
      <c r="L2537" s="104"/>
      <c r="M2537" s="104"/>
      <c r="N2537" s="103">
        <v>3.2500000000000001E-2</v>
      </c>
    </row>
    <row r="2538" spans="4:14" ht="15.75" customHeight="1" x14ac:dyDescent="0.25">
      <c r="D2538" s="33"/>
      <c r="E2538" s="33"/>
      <c r="F2538" s="81">
        <v>40066</v>
      </c>
      <c r="G2538" s="103">
        <v>2.4375E-3</v>
      </c>
      <c r="H2538" s="103">
        <v>2.9969000000000003E-3</v>
      </c>
      <c r="I2538" s="103"/>
      <c r="J2538" s="103"/>
      <c r="K2538" s="104"/>
      <c r="L2538" s="104"/>
      <c r="M2538" s="104"/>
      <c r="N2538" s="103">
        <v>3.2500000000000001E-2</v>
      </c>
    </row>
    <row r="2539" spans="4:14" ht="15.75" customHeight="1" x14ac:dyDescent="0.25">
      <c r="D2539" s="33"/>
      <c r="E2539" s="33"/>
      <c r="F2539" s="81">
        <v>40067</v>
      </c>
      <c r="G2539" s="103">
        <v>2.4338000000000003E-3</v>
      </c>
      <c r="H2539" s="103">
        <v>2.99E-3</v>
      </c>
      <c r="I2539" s="103"/>
      <c r="J2539" s="103"/>
      <c r="K2539" s="104"/>
      <c r="L2539" s="104"/>
      <c r="M2539" s="104"/>
      <c r="N2539" s="103">
        <v>3.2500000000000001E-2</v>
      </c>
    </row>
    <row r="2540" spans="4:14" ht="15.75" customHeight="1" x14ac:dyDescent="0.25">
      <c r="D2540" s="33"/>
      <c r="E2540" s="33"/>
      <c r="F2540" s="81">
        <v>40070</v>
      </c>
      <c r="G2540" s="103">
        <v>2.4124999999999997E-3</v>
      </c>
      <c r="H2540" s="103">
        <v>2.9499999999999999E-3</v>
      </c>
      <c r="I2540" s="103"/>
      <c r="J2540" s="103"/>
      <c r="K2540" s="104"/>
      <c r="L2540" s="104"/>
      <c r="M2540" s="104"/>
      <c r="N2540" s="103">
        <v>3.2500000000000001E-2</v>
      </c>
    </row>
    <row r="2541" spans="4:14" ht="15.75" customHeight="1" x14ac:dyDescent="0.25">
      <c r="D2541" s="33"/>
      <c r="E2541" s="33"/>
      <c r="F2541" s="81">
        <v>40071</v>
      </c>
      <c r="G2541" s="103">
        <v>2.4250000000000001E-3</v>
      </c>
      <c r="H2541" s="103">
        <v>2.9337999999999999E-3</v>
      </c>
      <c r="I2541" s="103"/>
      <c r="J2541" s="103"/>
      <c r="K2541" s="104"/>
      <c r="L2541" s="104"/>
      <c r="M2541" s="104"/>
      <c r="N2541" s="103">
        <v>3.2500000000000001E-2</v>
      </c>
    </row>
    <row r="2542" spans="4:14" ht="15.75" customHeight="1" x14ac:dyDescent="0.25">
      <c r="D2542" s="33"/>
      <c r="E2542" s="33"/>
      <c r="F2542" s="81">
        <v>40072</v>
      </c>
      <c r="G2542" s="103">
        <v>2.4375E-3</v>
      </c>
      <c r="H2542" s="103">
        <v>2.9187999999999996E-3</v>
      </c>
      <c r="I2542" s="103"/>
      <c r="J2542" s="103"/>
      <c r="K2542" s="104"/>
      <c r="L2542" s="104"/>
      <c r="M2542" s="104"/>
      <c r="N2542" s="103">
        <v>3.2500000000000001E-2</v>
      </c>
    </row>
    <row r="2543" spans="4:14" ht="15.75" customHeight="1" x14ac:dyDescent="0.25">
      <c r="D2543" s="33"/>
      <c r="E2543" s="33"/>
      <c r="F2543" s="81">
        <v>40073</v>
      </c>
      <c r="G2543" s="103">
        <v>2.4624999999999998E-3</v>
      </c>
      <c r="H2543" s="103">
        <v>2.9187999999999996E-3</v>
      </c>
      <c r="I2543" s="103"/>
      <c r="J2543" s="103"/>
      <c r="K2543" s="104"/>
      <c r="L2543" s="104"/>
      <c r="M2543" s="104"/>
      <c r="N2543" s="103">
        <v>3.2500000000000001E-2</v>
      </c>
    </row>
    <row r="2544" spans="4:14" ht="15.75" customHeight="1" x14ac:dyDescent="0.25">
      <c r="D2544" s="33"/>
      <c r="E2544" s="33"/>
      <c r="F2544" s="81">
        <v>40074</v>
      </c>
      <c r="G2544" s="103">
        <v>2.4624999999999998E-3</v>
      </c>
      <c r="H2544" s="103">
        <v>2.8938000000000002E-3</v>
      </c>
      <c r="I2544" s="103"/>
      <c r="J2544" s="103"/>
      <c r="K2544" s="104"/>
      <c r="L2544" s="104"/>
      <c r="M2544" s="104"/>
      <c r="N2544" s="103">
        <v>3.2500000000000001E-2</v>
      </c>
    </row>
    <row r="2545" spans="4:14" ht="15.75" customHeight="1" x14ac:dyDescent="0.25">
      <c r="D2545" s="33"/>
      <c r="E2545" s="33"/>
      <c r="F2545" s="81">
        <v>40077</v>
      </c>
      <c r="G2545" s="103">
        <v>2.4624999999999998E-3</v>
      </c>
      <c r="H2545" s="103">
        <v>2.8938000000000002E-3</v>
      </c>
      <c r="I2545" s="103"/>
      <c r="J2545" s="103"/>
      <c r="K2545" s="104"/>
      <c r="L2545" s="104"/>
      <c r="M2545" s="104"/>
      <c r="N2545" s="103">
        <v>3.2500000000000001E-2</v>
      </c>
    </row>
    <row r="2546" spans="4:14" ht="15.75" customHeight="1" x14ac:dyDescent="0.25">
      <c r="D2546" s="33"/>
      <c r="E2546" s="33"/>
      <c r="F2546" s="81">
        <v>40078</v>
      </c>
      <c r="G2546" s="103">
        <v>2.4624999999999998E-3</v>
      </c>
      <c r="H2546" s="103">
        <v>2.8563E-3</v>
      </c>
      <c r="I2546" s="103"/>
      <c r="J2546" s="103"/>
      <c r="K2546" s="104"/>
      <c r="L2546" s="104"/>
      <c r="M2546" s="104"/>
      <c r="N2546" s="103">
        <v>3.2500000000000001E-2</v>
      </c>
    </row>
    <row r="2547" spans="4:14" ht="15.75" customHeight="1" x14ac:dyDescent="0.25">
      <c r="D2547" s="33"/>
      <c r="E2547" s="33"/>
      <c r="F2547" s="81">
        <v>40079</v>
      </c>
      <c r="G2547" s="103">
        <v>2.4624999999999998E-3</v>
      </c>
      <c r="H2547" s="103">
        <v>2.8499999999999997E-3</v>
      </c>
      <c r="I2547" s="103"/>
      <c r="J2547" s="103"/>
      <c r="K2547" s="104"/>
      <c r="L2547" s="104"/>
      <c r="M2547" s="104"/>
      <c r="N2547" s="103">
        <v>3.2500000000000001E-2</v>
      </c>
    </row>
    <row r="2548" spans="4:14" ht="15.75" customHeight="1" x14ac:dyDescent="0.25">
      <c r="D2548" s="33"/>
      <c r="E2548" s="33"/>
      <c r="F2548" s="81">
        <v>40080</v>
      </c>
      <c r="G2548" s="103">
        <v>2.4624999999999998E-3</v>
      </c>
      <c r="H2548" s="103">
        <v>2.8313000000000001E-3</v>
      </c>
      <c r="I2548" s="103"/>
      <c r="J2548" s="103"/>
      <c r="K2548" s="104"/>
      <c r="L2548" s="104"/>
      <c r="M2548" s="104"/>
      <c r="N2548" s="103">
        <v>3.2500000000000001E-2</v>
      </c>
    </row>
    <row r="2549" spans="4:14" ht="15.75" customHeight="1" x14ac:dyDescent="0.25">
      <c r="D2549" s="33"/>
      <c r="E2549" s="33"/>
      <c r="F2549" s="81">
        <v>40081</v>
      </c>
      <c r="G2549" s="103">
        <v>2.4624999999999998E-3</v>
      </c>
      <c r="H2549" s="103">
        <v>2.8249999999999998E-3</v>
      </c>
      <c r="I2549" s="103"/>
      <c r="J2549" s="103"/>
      <c r="K2549" s="104"/>
      <c r="L2549" s="104"/>
      <c r="M2549" s="104"/>
      <c r="N2549" s="103">
        <v>3.2500000000000001E-2</v>
      </c>
    </row>
    <row r="2550" spans="4:14" ht="15.75" customHeight="1" x14ac:dyDescent="0.25">
      <c r="D2550" s="33"/>
      <c r="E2550" s="33"/>
      <c r="F2550" s="81">
        <v>40084</v>
      </c>
      <c r="G2550" s="103">
        <v>2.4624999999999998E-3</v>
      </c>
      <c r="H2550" s="103">
        <v>2.8249999999999998E-3</v>
      </c>
      <c r="I2550" s="103"/>
      <c r="J2550" s="103"/>
      <c r="K2550" s="104"/>
      <c r="L2550" s="104"/>
      <c r="M2550" s="104"/>
      <c r="N2550" s="103">
        <v>3.2500000000000001E-2</v>
      </c>
    </row>
    <row r="2551" spans="4:14" ht="15.75" customHeight="1" x14ac:dyDescent="0.25">
      <c r="D2551" s="33"/>
      <c r="E2551" s="33"/>
      <c r="F2551" s="81">
        <v>40085</v>
      </c>
      <c r="G2551" s="103">
        <v>2.4624999999999998E-3</v>
      </c>
      <c r="H2551" s="103">
        <v>2.8969E-3</v>
      </c>
      <c r="I2551" s="103"/>
      <c r="J2551" s="103"/>
      <c r="K2551" s="104"/>
      <c r="L2551" s="104"/>
      <c r="M2551" s="104"/>
      <c r="N2551" s="103">
        <v>3.2500000000000001E-2</v>
      </c>
    </row>
    <row r="2552" spans="4:14" ht="15.75" customHeight="1" x14ac:dyDescent="0.25">
      <c r="D2552" s="33"/>
      <c r="E2552" s="33"/>
      <c r="F2552" s="81">
        <v>40086</v>
      </c>
      <c r="G2552" s="103">
        <v>2.4562999999999998E-3</v>
      </c>
      <c r="H2552" s="103">
        <v>2.8688000000000003E-3</v>
      </c>
      <c r="I2552" s="103"/>
      <c r="J2552" s="103"/>
      <c r="K2552" s="104"/>
      <c r="L2552" s="104"/>
      <c r="M2552" s="104"/>
      <c r="N2552" s="103">
        <v>3.2500000000000001E-2</v>
      </c>
    </row>
    <row r="2553" spans="4:14" ht="15.75" customHeight="1" x14ac:dyDescent="0.25">
      <c r="D2553" s="33"/>
      <c r="E2553" s="33"/>
      <c r="F2553" s="81">
        <v>40087</v>
      </c>
      <c r="G2553" s="103">
        <v>2.4562999999999998E-3</v>
      </c>
      <c r="H2553" s="103">
        <v>2.8438000000000001E-3</v>
      </c>
      <c r="I2553" s="103"/>
      <c r="J2553" s="103"/>
      <c r="K2553" s="104"/>
      <c r="L2553" s="104"/>
      <c r="M2553" s="104"/>
      <c r="N2553" s="103">
        <v>3.2500000000000001E-2</v>
      </c>
    </row>
    <row r="2554" spans="4:14" ht="15.75" customHeight="1" x14ac:dyDescent="0.25">
      <c r="D2554" s="33"/>
      <c r="E2554" s="33"/>
      <c r="F2554" s="81">
        <v>40088</v>
      </c>
      <c r="G2554" s="103">
        <v>2.4437999999999999E-3</v>
      </c>
      <c r="H2554" s="103">
        <v>2.8406E-3</v>
      </c>
      <c r="I2554" s="103"/>
      <c r="J2554" s="103"/>
      <c r="K2554" s="104"/>
      <c r="L2554" s="104"/>
      <c r="M2554" s="104"/>
      <c r="N2554" s="103">
        <v>3.2500000000000001E-2</v>
      </c>
    </row>
    <row r="2555" spans="4:14" ht="15.75" customHeight="1" x14ac:dyDescent="0.25">
      <c r="D2555" s="33"/>
      <c r="E2555" s="33"/>
      <c r="F2555" s="81">
        <v>40091</v>
      </c>
      <c r="G2555" s="103">
        <v>2.4437999999999999E-3</v>
      </c>
      <c r="H2555" s="103">
        <v>2.8406E-3</v>
      </c>
      <c r="I2555" s="103"/>
      <c r="J2555" s="103"/>
      <c r="K2555" s="104"/>
      <c r="L2555" s="104"/>
      <c r="M2555" s="104"/>
      <c r="N2555" s="103">
        <v>3.2500000000000001E-2</v>
      </c>
    </row>
    <row r="2556" spans="4:14" ht="15.75" customHeight="1" x14ac:dyDescent="0.25">
      <c r="D2556" s="33"/>
      <c r="E2556" s="33"/>
      <c r="F2556" s="81">
        <v>40092</v>
      </c>
      <c r="G2556" s="103">
        <v>2.4437999999999999E-3</v>
      </c>
      <c r="H2556" s="103">
        <v>2.8406E-3</v>
      </c>
      <c r="I2556" s="103"/>
      <c r="J2556" s="103"/>
      <c r="K2556" s="104"/>
      <c r="L2556" s="104"/>
      <c r="M2556" s="104"/>
      <c r="N2556" s="103">
        <v>3.2500000000000001E-2</v>
      </c>
    </row>
    <row r="2557" spans="4:14" ht="15.75" customHeight="1" x14ac:dyDescent="0.25">
      <c r="D2557" s="33"/>
      <c r="E2557" s="33"/>
      <c r="F2557" s="81">
        <v>40093</v>
      </c>
      <c r="G2557" s="103">
        <v>2.4437999999999999E-3</v>
      </c>
      <c r="H2557" s="103">
        <v>2.8438000000000001E-3</v>
      </c>
      <c r="I2557" s="103"/>
      <c r="J2557" s="103"/>
      <c r="K2557" s="104"/>
      <c r="L2557" s="104"/>
      <c r="M2557" s="104"/>
      <c r="N2557" s="103">
        <v>3.2500000000000001E-2</v>
      </c>
    </row>
    <row r="2558" spans="4:14" ht="15.75" customHeight="1" x14ac:dyDescent="0.25">
      <c r="D2558" s="33"/>
      <c r="E2558" s="33"/>
      <c r="F2558" s="81">
        <v>40094</v>
      </c>
      <c r="G2558" s="103">
        <v>2.4437999999999999E-3</v>
      </c>
      <c r="H2558" s="103">
        <v>2.8438000000000001E-3</v>
      </c>
      <c r="I2558" s="103"/>
      <c r="J2558" s="103"/>
      <c r="K2558" s="104"/>
      <c r="L2558" s="104"/>
      <c r="M2558" s="104"/>
      <c r="N2558" s="103">
        <v>3.2500000000000001E-2</v>
      </c>
    </row>
    <row r="2559" spans="4:14" ht="15.75" customHeight="1" x14ac:dyDescent="0.25">
      <c r="D2559" s="33"/>
      <c r="E2559" s="33"/>
      <c r="F2559" s="81">
        <v>40095</v>
      </c>
      <c r="G2559" s="103">
        <v>2.4499999999999999E-3</v>
      </c>
      <c r="H2559" s="103">
        <v>2.8438000000000001E-3</v>
      </c>
      <c r="I2559" s="103"/>
      <c r="J2559" s="103"/>
      <c r="K2559" s="104"/>
      <c r="L2559" s="104"/>
      <c r="M2559" s="104"/>
      <c r="N2559" s="103">
        <v>3.2500000000000001E-2</v>
      </c>
    </row>
    <row r="2560" spans="4:14" ht="15.75" customHeight="1" x14ac:dyDescent="0.25">
      <c r="D2560" s="33"/>
      <c r="E2560" s="33"/>
      <c r="F2560" s="81">
        <v>40098</v>
      </c>
      <c r="G2560" s="103">
        <v>2.4437999999999999E-3</v>
      </c>
      <c r="H2560" s="103">
        <v>2.8438000000000001E-3</v>
      </c>
      <c r="I2560" s="103"/>
      <c r="J2560" s="103"/>
      <c r="K2560" s="104"/>
      <c r="L2560" s="104"/>
      <c r="M2560" s="104"/>
      <c r="N2560" s="103" t="s">
        <v>26</v>
      </c>
    </row>
    <row r="2561" spans="4:14" ht="15.75" customHeight="1" x14ac:dyDescent="0.25">
      <c r="D2561" s="33"/>
      <c r="E2561" s="33"/>
      <c r="F2561" s="81">
        <v>40099</v>
      </c>
      <c r="G2561" s="103">
        <v>2.4499999999999999E-3</v>
      </c>
      <c r="H2561" s="103">
        <v>2.8438000000000001E-3</v>
      </c>
      <c r="I2561" s="103"/>
      <c r="J2561" s="103"/>
      <c r="K2561" s="104"/>
      <c r="L2561" s="104"/>
      <c r="M2561" s="104"/>
      <c r="N2561" s="103">
        <v>3.2500000000000001E-2</v>
      </c>
    </row>
    <row r="2562" spans="4:14" ht="15.75" customHeight="1" x14ac:dyDescent="0.25">
      <c r="D2562" s="33"/>
      <c r="E2562" s="33"/>
      <c r="F2562" s="81">
        <v>40100</v>
      </c>
      <c r="G2562" s="103">
        <v>2.4499999999999999E-3</v>
      </c>
      <c r="H2562" s="103">
        <v>2.8406E-3</v>
      </c>
      <c r="I2562" s="103"/>
      <c r="J2562" s="103"/>
      <c r="K2562" s="104"/>
      <c r="L2562" s="104"/>
      <c r="M2562" s="104"/>
      <c r="N2562" s="103">
        <v>3.2500000000000001E-2</v>
      </c>
    </row>
    <row r="2563" spans="4:14" ht="15.75" customHeight="1" x14ac:dyDescent="0.25">
      <c r="D2563" s="33"/>
      <c r="E2563" s="33"/>
      <c r="F2563" s="81">
        <v>40101</v>
      </c>
      <c r="G2563" s="103">
        <v>2.4499999999999999E-3</v>
      </c>
      <c r="H2563" s="103">
        <v>2.8406E-3</v>
      </c>
      <c r="I2563" s="103"/>
      <c r="J2563" s="103"/>
      <c r="K2563" s="104"/>
      <c r="L2563" s="104"/>
      <c r="M2563" s="104"/>
      <c r="N2563" s="103">
        <v>3.2500000000000001E-2</v>
      </c>
    </row>
    <row r="2564" spans="4:14" ht="15.75" customHeight="1" x14ac:dyDescent="0.25">
      <c r="D2564" s="33"/>
      <c r="E2564" s="33"/>
      <c r="F2564" s="81">
        <v>40102</v>
      </c>
      <c r="G2564" s="103">
        <v>2.4499999999999999E-3</v>
      </c>
      <c r="H2564" s="103">
        <v>2.8406E-3</v>
      </c>
      <c r="I2564" s="103"/>
      <c r="J2564" s="103"/>
      <c r="K2564" s="104"/>
      <c r="L2564" s="104"/>
      <c r="M2564" s="104"/>
      <c r="N2564" s="103">
        <v>3.2500000000000001E-2</v>
      </c>
    </row>
    <row r="2565" spans="4:14" ht="15.75" customHeight="1" x14ac:dyDescent="0.25">
      <c r="D2565" s="33"/>
      <c r="E2565" s="33"/>
      <c r="F2565" s="81">
        <v>40105</v>
      </c>
      <c r="G2565" s="103">
        <v>2.4499999999999999E-3</v>
      </c>
      <c r="H2565" s="103">
        <v>2.8338E-3</v>
      </c>
      <c r="I2565" s="103"/>
      <c r="J2565" s="103"/>
      <c r="K2565" s="104"/>
      <c r="L2565" s="104"/>
      <c r="M2565" s="104"/>
      <c r="N2565" s="103">
        <v>3.2500000000000001E-2</v>
      </c>
    </row>
    <row r="2566" spans="4:14" ht="15.75" customHeight="1" x14ac:dyDescent="0.25">
      <c r="D2566" s="33"/>
      <c r="E2566" s="33"/>
      <c r="F2566" s="81">
        <v>40106</v>
      </c>
      <c r="G2566" s="103">
        <v>2.4499999999999999E-3</v>
      </c>
      <c r="H2566" s="103">
        <v>2.8313000000000001E-3</v>
      </c>
      <c r="I2566" s="103"/>
      <c r="J2566" s="103"/>
      <c r="K2566" s="104"/>
      <c r="L2566" s="104"/>
      <c r="M2566" s="104"/>
      <c r="N2566" s="103">
        <v>3.2500000000000001E-2</v>
      </c>
    </row>
    <row r="2567" spans="4:14" ht="15.75" customHeight="1" x14ac:dyDescent="0.25">
      <c r="D2567" s="33"/>
      <c r="E2567" s="33"/>
      <c r="F2567" s="81">
        <v>40107</v>
      </c>
      <c r="G2567" s="103">
        <v>2.4375E-3</v>
      </c>
      <c r="H2567" s="103">
        <v>2.8344000000000004E-3</v>
      </c>
      <c r="I2567" s="103"/>
      <c r="J2567" s="103"/>
      <c r="K2567" s="104"/>
      <c r="L2567" s="104"/>
      <c r="M2567" s="104"/>
      <c r="N2567" s="103">
        <v>3.2500000000000001E-2</v>
      </c>
    </row>
    <row r="2568" spans="4:14" ht="15.75" customHeight="1" x14ac:dyDescent="0.25">
      <c r="D2568" s="33"/>
      <c r="E2568" s="33"/>
      <c r="F2568" s="81">
        <v>40108</v>
      </c>
      <c r="G2568" s="103">
        <v>2.4375E-3</v>
      </c>
      <c r="H2568" s="103">
        <v>2.8219E-3</v>
      </c>
      <c r="I2568" s="103"/>
      <c r="J2568" s="103"/>
      <c r="K2568" s="104"/>
      <c r="L2568" s="104"/>
      <c r="M2568" s="104"/>
      <c r="N2568" s="103">
        <v>3.2500000000000001E-2</v>
      </c>
    </row>
    <row r="2569" spans="4:14" ht="15.75" customHeight="1" x14ac:dyDescent="0.25">
      <c r="D2569" s="33"/>
      <c r="E2569" s="33"/>
      <c r="F2569" s="81">
        <v>40109</v>
      </c>
      <c r="G2569" s="103">
        <v>2.4375E-3</v>
      </c>
      <c r="H2569" s="103">
        <v>2.8188000000000002E-3</v>
      </c>
      <c r="I2569" s="103"/>
      <c r="J2569" s="103"/>
      <c r="K2569" s="104"/>
      <c r="L2569" s="104"/>
      <c r="M2569" s="104"/>
      <c r="N2569" s="103">
        <v>3.2500000000000001E-2</v>
      </c>
    </row>
    <row r="2570" spans="4:14" ht="15.75" customHeight="1" x14ac:dyDescent="0.25">
      <c r="D2570" s="33"/>
      <c r="E2570" s="33"/>
      <c r="F2570" s="81">
        <v>40112</v>
      </c>
      <c r="G2570" s="103">
        <v>2.4375E-3</v>
      </c>
      <c r="H2570" s="103">
        <v>2.8062999999999999E-3</v>
      </c>
      <c r="I2570" s="103"/>
      <c r="J2570" s="103"/>
      <c r="K2570" s="104"/>
      <c r="L2570" s="104"/>
      <c r="M2570" s="104"/>
      <c r="N2570" s="103">
        <v>3.2500000000000001E-2</v>
      </c>
    </row>
    <row r="2571" spans="4:14" ht="15.75" customHeight="1" x14ac:dyDescent="0.25">
      <c r="D2571" s="33"/>
      <c r="E2571" s="33"/>
      <c r="F2571" s="81">
        <v>40113</v>
      </c>
      <c r="G2571" s="103">
        <v>2.4350000000000001E-3</v>
      </c>
      <c r="H2571" s="103">
        <v>2.8062999999999999E-3</v>
      </c>
      <c r="I2571" s="103"/>
      <c r="J2571" s="103"/>
      <c r="K2571" s="104"/>
      <c r="L2571" s="104"/>
      <c r="M2571" s="104"/>
      <c r="N2571" s="103">
        <v>3.2500000000000001E-2</v>
      </c>
    </row>
    <row r="2572" spans="4:14" ht="15.75" customHeight="1" x14ac:dyDescent="0.25">
      <c r="D2572" s="33"/>
      <c r="E2572" s="33"/>
      <c r="F2572" s="81">
        <v>40114</v>
      </c>
      <c r="G2572" s="103">
        <v>2.4288000000000001E-3</v>
      </c>
      <c r="H2572" s="103">
        <v>2.8062999999999999E-3</v>
      </c>
      <c r="I2572" s="103"/>
      <c r="J2572" s="103"/>
      <c r="K2572" s="104"/>
      <c r="L2572" s="104"/>
      <c r="M2572" s="104"/>
      <c r="N2572" s="103">
        <v>3.2500000000000001E-2</v>
      </c>
    </row>
    <row r="2573" spans="4:14" ht="15.75" customHeight="1" x14ac:dyDescent="0.25">
      <c r="D2573" s="33"/>
      <c r="E2573" s="33"/>
      <c r="F2573" s="81">
        <v>40115</v>
      </c>
      <c r="G2573" s="103">
        <v>2.4350000000000001E-3</v>
      </c>
      <c r="H2573" s="103">
        <v>2.8062999999999999E-3</v>
      </c>
      <c r="I2573" s="103"/>
      <c r="J2573" s="103"/>
      <c r="K2573" s="104"/>
      <c r="L2573" s="104"/>
      <c r="M2573" s="104"/>
      <c r="N2573" s="103">
        <v>3.2500000000000001E-2</v>
      </c>
    </row>
    <row r="2574" spans="4:14" ht="15.75" customHeight="1" x14ac:dyDescent="0.25">
      <c r="D2574" s="33"/>
      <c r="E2574" s="33"/>
      <c r="F2574" s="81">
        <v>40116</v>
      </c>
      <c r="G2574" s="103">
        <v>2.4350000000000001E-3</v>
      </c>
      <c r="H2574" s="103">
        <v>2.8062999999999999E-3</v>
      </c>
      <c r="I2574" s="103"/>
      <c r="J2574" s="103"/>
      <c r="K2574" s="104"/>
      <c r="L2574" s="104"/>
      <c r="M2574" s="104"/>
      <c r="N2574" s="103">
        <v>3.2500000000000001E-2</v>
      </c>
    </row>
    <row r="2575" spans="4:14" ht="15.75" customHeight="1" x14ac:dyDescent="0.25">
      <c r="D2575" s="33"/>
      <c r="E2575" s="33"/>
      <c r="F2575" s="81">
        <v>40119</v>
      </c>
      <c r="G2575" s="103">
        <v>2.4124999999999997E-3</v>
      </c>
      <c r="H2575" s="103">
        <v>2.7938000000000004E-3</v>
      </c>
      <c r="I2575" s="103"/>
      <c r="J2575" s="103"/>
      <c r="K2575" s="104"/>
      <c r="L2575" s="104"/>
      <c r="M2575" s="104"/>
      <c r="N2575" s="103">
        <v>3.2500000000000001E-2</v>
      </c>
    </row>
    <row r="2576" spans="4:14" ht="15.75" customHeight="1" x14ac:dyDescent="0.25">
      <c r="D2576" s="33"/>
      <c r="E2576" s="33"/>
      <c r="F2576" s="81">
        <v>40120</v>
      </c>
      <c r="G2576" s="103">
        <v>2.4156E-3</v>
      </c>
      <c r="H2576" s="103">
        <v>2.7813E-3</v>
      </c>
      <c r="I2576" s="103"/>
      <c r="J2576" s="103"/>
      <c r="K2576" s="104"/>
      <c r="L2576" s="104"/>
      <c r="M2576" s="104"/>
      <c r="N2576" s="103">
        <v>3.2500000000000001E-2</v>
      </c>
    </row>
    <row r="2577" spans="4:14" ht="15.75" customHeight="1" x14ac:dyDescent="0.25">
      <c r="D2577" s="33"/>
      <c r="E2577" s="33"/>
      <c r="F2577" s="81">
        <v>40121</v>
      </c>
      <c r="G2577" s="103">
        <v>2.4156E-3</v>
      </c>
      <c r="H2577" s="103">
        <v>2.7750000000000001E-3</v>
      </c>
      <c r="I2577" s="103"/>
      <c r="J2577" s="103"/>
      <c r="K2577" s="104"/>
      <c r="L2577" s="104"/>
      <c r="M2577" s="104"/>
      <c r="N2577" s="103">
        <v>3.2500000000000001E-2</v>
      </c>
    </row>
    <row r="2578" spans="4:14" ht="15.75" customHeight="1" x14ac:dyDescent="0.25">
      <c r="D2578" s="33"/>
      <c r="E2578" s="33"/>
      <c r="F2578" s="81">
        <v>40122</v>
      </c>
      <c r="G2578" s="103">
        <v>2.4156E-3</v>
      </c>
      <c r="H2578" s="103">
        <v>2.7531000000000001E-3</v>
      </c>
      <c r="I2578" s="103"/>
      <c r="J2578" s="103"/>
      <c r="K2578" s="104"/>
      <c r="L2578" s="104"/>
      <c r="M2578" s="104"/>
      <c r="N2578" s="103">
        <v>3.2500000000000001E-2</v>
      </c>
    </row>
    <row r="2579" spans="4:14" ht="15.75" customHeight="1" x14ac:dyDescent="0.25">
      <c r="D2579" s="33"/>
      <c r="E2579" s="33"/>
      <c r="F2579" s="81">
        <v>40123</v>
      </c>
      <c r="G2579" s="103">
        <v>2.4156E-3</v>
      </c>
      <c r="H2579" s="103">
        <v>2.7406000000000002E-3</v>
      </c>
      <c r="I2579" s="103"/>
      <c r="J2579" s="103"/>
      <c r="K2579" s="104"/>
      <c r="L2579" s="104"/>
      <c r="M2579" s="104"/>
      <c r="N2579" s="103">
        <v>3.2500000000000001E-2</v>
      </c>
    </row>
    <row r="2580" spans="4:14" ht="15.75" customHeight="1" x14ac:dyDescent="0.25">
      <c r="D2580" s="33"/>
      <c r="E2580" s="33"/>
      <c r="F2580" s="81">
        <v>40126</v>
      </c>
      <c r="G2580" s="103">
        <v>2.3906000000000001E-3</v>
      </c>
      <c r="H2580" s="103">
        <v>2.725E-3</v>
      </c>
      <c r="I2580" s="103"/>
      <c r="J2580" s="103"/>
      <c r="K2580" s="104"/>
      <c r="L2580" s="104"/>
      <c r="M2580" s="104"/>
      <c r="N2580" s="103">
        <v>3.2500000000000001E-2</v>
      </c>
    </row>
    <row r="2581" spans="4:14" ht="15.75" customHeight="1" x14ac:dyDescent="0.25">
      <c r="D2581" s="33"/>
      <c r="E2581" s="33"/>
      <c r="F2581" s="81">
        <v>40127</v>
      </c>
      <c r="G2581" s="103">
        <v>2.3874999999999999E-3</v>
      </c>
      <c r="H2581" s="103">
        <v>2.725E-3</v>
      </c>
      <c r="I2581" s="103"/>
      <c r="J2581" s="103"/>
      <c r="K2581" s="104"/>
      <c r="L2581" s="104"/>
      <c r="M2581" s="104"/>
      <c r="N2581" s="103">
        <v>3.2500000000000001E-2</v>
      </c>
    </row>
    <row r="2582" spans="4:14" ht="15.75" customHeight="1" x14ac:dyDescent="0.25">
      <c r="D2582" s="33"/>
      <c r="E2582" s="33"/>
      <c r="F2582" s="81">
        <v>40128</v>
      </c>
      <c r="G2582" s="103">
        <v>2.3874999999999999E-3</v>
      </c>
      <c r="H2582" s="103">
        <v>2.725E-3</v>
      </c>
      <c r="I2582" s="103"/>
      <c r="J2582" s="103"/>
      <c r="K2582" s="104"/>
      <c r="L2582" s="104"/>
      <c r="M2582" s="104"/>
      <c r="N2582" s="103" t="s">
        <v>26</v>
      </c>
    </row>
    <row r="2583" spans="4:14" ht="15.75" customHeight="1" x14ac:dyDescent="0.25">
      <c r="D2583" s="33"/>
      <c r="E2583" s="33"/>
      <c r="F2583" s="81">
        <v>40129</v>
      </c>
      <c r="G2583" s="103">
        <v>2.3874999999999999E-3</v>
      </c>
      <c r="H2583" s="103">
        <v>2.725E-3</v>
      </c>
      <c r="I2583" s="103"/>
      <c r="J2583" s="103"/>
      <c r="K2583" s="104"/>
      <c r="L2583" s="104"/>
      <c r="M2583" s="104"/>
      <c r="N2583" s="103">
        <v>3.2500000000000001E-2</v>
      </c>
    </row>
    <row r="2584" spans="4:14" ht="15.75" customHeight="1" x14ac:dyDescent="0.25">
      <c r="D2584" s="33"/>
      <c r="E2584" s="33"/>
      <c r="F2584" s="81">
        <v>40130</v>
      </c>
      <c r="G2584" s="103">
        <v>2.3749999999999999E-3</v>
      </c>
      <c r="H2584" s="103">
        <v>2.725E-3</v>
      </c>
      <c r="I2584" s="103"/>
      <c r="J2584" s="103"/>
      <c r="K2584" s="104"/>
      <c r="L2584" s="104"/>
      <c r="M2584" s="104"/>
      <c r="N2584" s="103">
        <v>3.2500000000000001E-2</v>
      </c>
    </row>
    <row r="2585" spans="4:14" ht="15.75" customHeight="1" x14ac:dyDescent="0.25">
      <c r="D2585" s="33"/>
      <c r="E2585" s="33"/>
      <c r="F2585" s="81">
        <v>40133</v>
      </c>
      <c r="G2585" s="103">
        <v>2.3749999999999999E-3</v>
      </c>
      <c r="H2585" s="103">
        <v>2.7125000000000001E-3</v>
      </c>
      <c r="I2585" s="103"/>
      <c r="J2585" s="103"/>
      <c r="K2585" s="104"/>
      <c r="L2585" s="104"/>
      <c r="M2585" s="104"/>
      <c r="N2585" s="103">
        <v>3.2500000000000001E-2</v>
      </c>
    </row>
    <row r="2586" spans="4:14" ht="15.75" customHeight="1" x14ac:dyDescent="0.25">
      <c r="D2586" s="33"/>
      <c r="E2586" s="33"/>
      <c r="F2586" s="81">
        <v>40134</v>
      </c>
      <c r="G2586" s="103">
        <v>2.3687999999999999E-3</v>
      </c>
      <c r="H2586" s="103">
        <v>2.7030999999999999E-3</v>
      </c>
      <c r="I2586" s="103"/>
      <c r="J2586" s="103"/>
      <c r="K2586" s="104"/>
      <c r="L2586" s="104"/>
      <c r="M2586" s="104"/>
      <c r="N2586" s="103">
        <v>3.2500000000000001E-2</v>
      </c>
    </row>
    <row r="2587" spans="4:14" ht="15.75" customHeight="1" x14ac:dyDescent="0.25">
      <c r="D2587" s="33"/>
      <c r="E2587" s="33"/>
      <c r="F2587" s="81">
        <v>40135</v>
      </c>
      <c r="G2587" s="103">
        <v>2.3655999999999998E-3</v>
      </c>
      <c r="H2587" s="103">
        <v>2.6906E-3</v>
      </c>
      <c r="I2587" s="103"/>
      <c r="J2587" s="103"/>
      <c r="K2587" s="104"/>
      <c r="L2587" s="104"/>
      <c r="M2587" s="104"/>
      <c r="N2587" s="103">
        <v>3.2500000000000001E-2</v>
      </c>
    </row>
    <row r="2588" spans="4:14" ht="15.75" customHeight="1" x14ac:dyDescent="0.25">
      <c r="D2588" s="33"/>
      <c r="E2588" s="33"/>
      <c r="F2588" s="81">
        <v>40136</v>
      </c>
      <c r="G2588" s="103">
        <v>2.3655999999999998E-3</v>
      </c>
      <c r="H2588" s="103">
        <v>2.6656000000000002E-3</v>
      </c>
      <c r="I2588" s="103"/>
      <c r="J2588" s="103"/>
      <c r="K2588" s="104"/>
      <c r="L2588" s="104"/>
      <c r="M2588" s="104"/>
      <c r="N2588" s="103">
        <v>3.2500000000000001E-2</v>
      </c>
    </row>
    <row r="2589" spans="4:14" ht="15.75" customHeight="1" x14ac:dyDescent="0.25">
      <c r="D2589" s="33"/>
      <c r="E2589" s="33"/>
      <c r="F2589" s="81">
        <v>40137</v>
      </c>
      <c r="G2589" s="103">
        <v>2.3594000000000002E-3</v>
      </c>
      <c r="H2589" s="103">
        <v>2.6218999999999999E-3</v>
      </c>
      <c r="I2589" s="103"/>
      <c r="J2589" s="103"/>
      <c r="K2589" s="104"/>
      <c r="L2589" s="104"/>
      <c r="M2589" s="104"/>
      <c r="N2589" s="103">
        <v>3.2500000000000001E-2</v>
      </c>
    </row>
    <row r="2590" spans="4:14" ht="15.75" customHeight="1" x14ac:dyDescent="0.25">
      <c r="D2590" s="33"/>
      <c r="E2590" s="33"/>
      <c r="F2590" s="81">
        <v>40140</v>
      </c>
      <c r="G2590" s="103">
        <v>2.3594000000000002E-3</v>
      </c>
      <c r="H2590" s="103">
        <v>2.6188000000000001E-3</v>
      </c>
      <c r="I2590" s="103"/>
      <c r="J2590" s="103"/>
      <c r="K2590" s="104"/>
      <c r="L2590" s="104"/>
      <c r="M2590" s="104"/>
      <c r="N2590" s="103">
        <v>3.2500000000000001E-2</v>
      </c>
    </row>
    <row r="2591" spans="4:14" ht="15.75" customHeight="1" x14ac:dyDescent="0.25">
      <c r="D2591" s="33"/>
      <c r="E2591" s="33"/>
      <c r="F2591" s="81">
        <v>40141</v>
      </c>
      <c r="G2591" s="103">
        <v>2.3594000000000002E-3</v>
      </c>
      <c r="H2591" s="103">
        <v>2.6062999999999998E-3</v>
      </c>
      <c r="I2591" s="103"/>
      <c r="J2591" s="103"/>
      <c r="K2591" s="104"/>
      <c r="L2591" s="104"/>
      <c r="M2591" s="104"/>
      <c r="N2591" s="103">
        <v>3.2500000000000001E-2</v>
      </c>
    </row>
    <row r="2592" spans="4:14" ht="15.75" customHeight="1" x14ac:dyDescent="0.25">
      <c r="D2592" s="33"/>
      <c r="E2592" s="33"/>
      <c r="F2592" s="81">
        <v>40142</v>
      </c>
      <c r="G2592" s="103">
        <v>2.3406E-3</v>
      </c>
      <c r="H2592" s="103">
        <v>2.5563000000000001E-3</v>
      </c>
      <c r="I2592" s="103"/>
      <c r="J2592" s="103"/>
      <c r="K2592" s="104"/>
      <c r="L2592" s="104"/>
      <c r="M2592" s="104"/>
      <c r="N2592" s="103">
        <v>3.2500000000000001E-2</v>
      </c>
    </row>
    <row r="2593" spans="4:14" ht="15.75" customHeight="1" x14ac:dyDescent="0.25">
      <c r="D2593" s="33"/>
      <c r="E2593" s="33"/>
      <c r="F2593" s="81">
        <v>40143</v>
      </c>
      <c r="G2593" s="103">
        <v>2.3406E-3</v>
      </c>
      <c r="H2593" s="103">
        <v>2.5438000000000001E-3</v>
      </c>
      <c r="I2593" s="103"/>
      <c r="J2593" s="103"/>
      <c r="K2593" s="104"/>
      <c r="L2593" s="104"/>
      <c r="M2593" s="104"/>
      <c r="N2593" s="103" t="s">
        <v>26</v>
      </c>
    </row>
    <row r="2594" spans="4:14" ht="15.75" customHeight="1" x14ac:dyDescent="0.25">
      <c r="D2594" s="33"/>
      <c r="E2594" s="33"/>
      <c r="F2594" s="81">
        <v>40144</v>
      </c>
      <c r="G2594" s="103">
        <v>2.3530999999999999E-3</v>
      </c>
      <c r="H2594" s="103">
        <v>2.5563000000000001E-3</v>
      </c>
      <c r="I2594" s="103"/>
      <c r="J2594" s="103"/>
      <c r="K2594" s="104"/>
      <c r="L2594" s="104"/>
      <c r="M2594" s="104"/>
      <c r="N2594" s="103">
        <v>3.2500000000000001E-2</v>
      </c>
    </row>
    <row r="2595" spans="4:14" ht="15.75" customHeight="1" x14ac:dyDescent="0.25">
      <c r="D2595" s="33"/>
      <c r="E2595" s="33"/>
      <c r="F2595" s="81">
        <v>40147</v>
      </c>
      <c r="G2595" s="103">
        <v>2.3530999999999999E-3</v>
      </c>
      <c r="H2595" s="103">
        <v>2.5655999999999999E-3</v>
      </c>
      <c r="I2595" s="103"/>
      <c r="J2595" s="103"/>
      <c r="K2595" s="104"/>
      <c r="L2595" s="104"/>
      <c r="M2595" s="104"/>
      <c r="N2595" s="103">
        <v>3.2500000000000001E-2</v>
      </c>
    </row>
    <row r="2596" spans="4:14" ht="15.75" customHeight="1" x14ac:dyDescent="0.25">
      <c r="D2596" s="33"/>
      <c r="E2596" s="33"/>
      <c r="F2596" s="81">
        <v>40148</v>
      </c>
      <c r="G2596" s="103">
        <v>2.3469000000000003E-3</v>
      </c>
      <c r="H2596" s="103">
        <v>2.5531E-3</v>
      </c>
      <c r="I2596" s="103"/>
      <c r="J2596" s="103"/>
      <c r="K2596" s="104"/>
      <c r="L2596" s="104"/>
      <c r="M2596" s="104"/>
      <c r="N2596" s="103">
        <v>3.2500000000000001E-2</v>
      </c>
    </row>
    <row r="2597" spans="4:14" ht="15.75" customHeight="1" x14ac:dyDescent="0.25">
      <c r="D2597" s="33"/>
      <c r="E2597" s="33"/>
      <c r="F2597" s="81">
        <v>40149</v>
      </c>
      <c r="G2597" s="103">
        <v>2.3438000000000001E-3</v>
      </c>
      <c r="H2597" s="103">
        <v>2.5500000000000002E-3</v>
      </c>
      <c r="I2597" s="103"/>
      <c r="J2597" s="103"/>
      <c r="K2597" s="104"/>
      <c r="L2597" s="104"/>
      <c r="M2597" s="104"/>
      <c r="N2597" s="103">
        <v>3.2500000000000001E-2</v>
      </c>
    </row>
    <row r="2598" spans="4:14" ht="15.75" customHeight="1" x14ac:dyDescent="0.25">
      <c r="D2598" s="33"/>
      <c r="E2598" s="33"/>
      <c r="F2598" s="81">
        <v>40150</v>
      </c>
      <c r="G2598" s="103">
        <v>2.3469000000000003E-3</v>
      </c>
      <c r="H2598" s="103">
        <v>2.5531E-3</v>
      </c>
      <c r="I2598" s="103"/>
      <c r="J2598" s="103"/>
      <c r="K2598" s="104"/>
      <c r="L2598" s="104"/>
      <c r="M2598" s="104"/>
      <c r="N2598" s="103">
        <v>3.2500000000000001E-2</v>
      </c>
    </row>
    <row r="2599" spans="4:14" ht="15.75" customHeight="1" x14ac:dyDescent="0.25">
      <c r="D2599" s="33"/>
      <c r="E2599" s="33"/>
      <c r="F2599" s="81">
        <v>40151</v>
      </c>
      <c r="G2599" s="103">
        <v>2.3469000000000003E-3</v>
      </c>
      <c r="H2599" s="103">
        <v>2.5655999999999999E-3</v>
      </c>
      <c r="I2599" s="103"/>
      <c r="J2599" s="103"/>
      <c r="K2599" s="104"/>
      <c r="L2599" s="104"/>
      <c r="M2599" s="104"/>
      <c r="N2599" s="103">
        <v>3.2500000000000001E-2</v>
      </c>
    </row>
    <row r="2600" spans="4:14" ht="15.75" customHeight="1" x14ac:dyDescent="0.25">
      <c r="D2600" s="33"/>
      <c r="E2600" s="33"/>
      <c r="F2600" s="81">
        <v>40154</v>
      </c>
      <c r="G2600" s="103">
        <v>2.3469000000000003E-3</v>
      </c>
      <c r="H2600" s="103">
        <v>2.5655999999999999E-3</v>
      </c>
      <c r="I2600" s="103"/>
      <c r="J2600" s="103"/>
      <c r="K2600" s="104"/>
      <c r="L2600" s="104"/>
      <c r="M2600" s="104"/>
      <c r="N2600" s="103">
        <v>3.2500000000000001E-2</v>
      </c>
    </row>
    <row r="2601" spans="4:14" ht="15.75" customHeight="1" x14ac:dyDescent="0.25">
      <c r="D2601" s="33"/>
      <c r="E2601" s="33"/>
      <c r="F2601" s="81">
        <v>40155</v>
      </c>
      <c r="G2601" s="103">
        <v>2.3469000000000003E-3</v>
      </c>
      <c r="H2601" s="103">
        <v>2.5593999999999999E-3</v>
      </c>
      <c r="I2601" s="103"/>
      <c r="J2601" s="103"/>
      <c r="K2601" s="104"/>
      <c r="L2601" s="104"/>
      <c r="M2601" s="104"/>
      <c r="N2601" s="103">
        <v>3.2500000000000001E-2</v>
      </c>
    </row>
    <row r="2602" spans="4:14" ht="15.75" customHeight="1" x14ac:dyDescent="0.25">
      <c r="D2602" s="33"/>
      <c r="E2602" s="33"/>
      <c r="F2602" s="81">
        <v>40156</v>
      </c>
      <c r="G2602" s="103">
        <v>2.3406E-3</v>
      </c>
      <c r="H2602" s="103">
        <v>2.5518999999999997E-3</v>
      </c>
      <c r="I2602" s="103"/>
      <c r="J2602" s="103"/>
      <c r="K2602" s="104"/>
      <c r="L2602" s="104"/>
      <c r="M2602" s="104"/>
      <c r="N2602" s="103">
        <v>3.2500000000000001E-2</v>
      </c>
    </row>
    <row r="2603" spans="4:14" ht="15.75" customHeight="1" x14ac:dyDescent="0.25">
      <c r="D2603" s="33"/>
      <c r="E2603" s="33"/>
      <c r="F2603" s="81">
        <v>40157</v>
      </c>
      <c r="G2603" s="103">
        <v>2.3406E-3</v>
      </c>
      <c r="H2603" s="103">
        <v>2.5424999999999996E-3</v>
      </c>
      <c r="I2603" s="103"/>
      <c r="J2603" s="103"/>
      <c r="K2603" s="104"/>
      <c r="L2603" s="104"/>
      <c r="M2603" s="104"/>
      <c r="N2603" s="103">
        <v>3.2500000000000001E-2</v>
      </c>
    </row>
    <row r="2604" spans="4:14" ht="15.75" customHeight="1" x14ac:dyDescent="0.25">
      <c r="D2604" s="33"/>
      <c r="E2604" s="33"/>
      <c r="F2604" s="81">
        <v>40158</v>
      </c>
      <c r="G2604" s="103">
        <v>2.3313000000000001E-3</v>
      </c>
      <c r="H2604" s="103">
        <v>2.5363E-3</v>
      </c>
      <c r="I2604" s="103"/>
      <c r="J2604" s="103"/>
      <c r="K2604" s="104"/>
      <c r="L2604" s="104"/>
      <c r="M2604" s="104"/>
      <c r="N2604" s="103">
        <v>3.2500000000000001E-2</v>
      </c>
    </row>
    <row r="2605" spans="4:14" ht="15.75" customHeight="1" x14ac:dyDescent="0.25">
      <c r="D2605" s="33"/>
      <c r="E2605" s="33"/>
      <c r="F2605" s="81">
        <v>40161</v>
      </c>
      <c r="G2605" s="103">
        <v>2.3250000000000002E-3</v>
      </c>
      <c r="H2605" s="103">
        <v>2.5374999999999998E-3</v>
      </c>
      <c r="I2605" s="103"/>
      <c r="J2605" s="103"/>
      <c r="K2605" s="104"/>
      <c r="L2605" s="104"/>
      <c r="M2605" s="104"/>
      <c r="N2605" s="103">
        <v>3.2500000000000001E-2</v>
      </c>
    </row>
    <row r="2606" spans="4:14" ht="15.75" customHeight="1" x14ac:dyDescent="0.25">
      <c r="D2606" s="33"/>
      <c r="E2606" s="33"/>
      <c r="F2606" s="81">
        <v>40162</v>
      </c>
      <c r="G2606" s="103">
        <v>2.3250000000000002E-3</v>
      </c>
      <c r="H2606" s="103">
        <v>2.5344E-3</v>
      </c>
      <c r="I2606" s="103"/>
      <c r="J2606" s="103"/>
      <c r="K2606" s="104"/>
      <c r="L2606" s="104"/>
      <c r="M2606" s="104"/>
      <c r="N2606" s="103">
        <v>3.2500000000000001E-2</v>
      </c>
    </row>
    <row r="2607" spans="4:14" ht="15.75" customHeight="1" x14ac:dyDescent="0.25">
      <c r="D2607" s="33"/>
      <c r="E2607" s="33"/>
      <c r="F2607" s="81">
        <v>40163</v>
      </c>
      <c r="G2607" s="103">
        <v>2.3250000000000002E-3</v>
      </c>
      <c r="H2607" s="103">
        <v>2.5374999999999998E-3</v>
      </c>
      <c r="I2607" s="103"/>
      <c r="J2607" s="103"/>
      <c r="K2607" s="104"/>
      <c r="L2607" s="104"/>
      <c r="M2607" s="104"/>
      <c r="N2607" s="103">
        <v>3.2500000000000001E-2</v>
      </c>
    </row>
    <row r="2608" spans="4:14" ht="15.75" customHeight="1" x14ac:dyDescent="0.25">
      <c r="D2608" s="33"/>
      <c r="E2608" s="33"/>
      <c r="F2608" s="81">
        <v>40164</v>
      </c>
      <c r="G2608" s="103">
        <v>2.3313000000000001E-3</v>
      </c>
      <c r="H2608" s="103">
        <v>2.5338000000000001E-3</v>
      </c>
      <c r="I2608" s="103"/>
      <c r="J2608" s="103"/>
      <c r="K2608" s="104"/>
      <c r="L2608" s="104"/>
      <c r="M2608" s="104"/>
      <c r="N2608" s="103">
        <v>3.2500000000000001E-2</v>
      </c>
    </row>
    <row r="2609" spans="4:14" ht="15.75" customHeight="1" x14ac:dyDescent="0.25">
      <c r="D2609" s="33"/>
      <c r="E2609" s="33"/>
      <c r="F2609" s="81">
        <v>40165</v>
      </c>
      <c r="G2609" s="103">
        <v>2.3188000000000002E-3</v>
      </c>
      <c r="H2609" s="103">
        <v>2.5124999999999995E-3</v>
      </c>
      <c r="I2609" s="103"/>
      <c r="J2609" s="103"/>
      <c r="K2609" s="104"/>
      <c r="L2609" s="104"/>
      <c r="M2609" s="104"/>
      <c r="N2609" s="103">
        <v>3.2500000000000001E-2</v>
      </c>
    </row>
    <row r="2610" spans="4:14" ht="15.75" customHeight="1" x14ac:dyDescent="0.25">
      <c r="D2610" s="33"/>
      <c r="E2610" s="33"/>
      <c r="F2610" s="81">
        <v>40168</v>
      </c>
      <c r="G2610" s="103">
        <v>2.3188000000000002E-3</v>
      </c>
      <c r="H2610" s="103">
        <v>2.4875000000000001E-3</v>
      </c>
      <c r="I2610" s="103"/>
      <c r="J2610" s="103"/>
      <c r="K2610" s="104"/>
      <c r="L2610" s="104"/>
      <c r="M2610" s="104"/>
      <c r="N2610" s="103">
        <v>3.2500000000000001E-2</v>
      </c>
    </row>
    <row r="2611" spans="4:14" ht="15.75" customHeight="1" x14ac:dyDescent="0.25">
      <c r="D2611" s="33"/>
      <c r="E2611" s="33"/>
      <c r="F2611" s="81">
        <v>40169</v>
      </c>
      <c r="G2611" s="103">
        <v>2.3188000000000002E-3</v>
      </c>
      <c r="H2611" s="103">
        <v>2.4875000000000001E-3</v>
      </c>
      <c r="I2611" s="103"/>
      <c r="J2611" s="103"/>
      <c r="K2611" s="104"/>
      <c r="L2611" s="104"/>
      <c r="M2611" s="104"/>
      <c r="N2611" s="103">
        <v>3.2500000000000001E-2</v>
      </c>
    </row>
    <row r="2612" spans="4:14" ht="15.75" customHeight="1" x14ac:dyDescent="0.25">
      <c r="D2612" s="33"/>
      <c r="E2612" s="33"/>
      <c r="F2612" s="81">
        <v>40170</v>
      </c>
      <c r="G2612" s="103">
        <v>2.3125000000000003E-3</v>
      </c>
      <c r="H2612" s="103">
        <v>2.5063000000000004E-3</v>
      </c>
      <c r="I2612" s="103"/>
      <c r="J2612" s="103"/>
      <c r="K2612" s="104"/>
      <c r="L2612" s="104"/>
      <c r="M2612" s="104"/>
      <c r="N2612" s="103">
        <v>3.2500000000000001E-2</v>
      </c>
    </row>
    <row r="2613" spans="4:14" ht="15.75" customHeight="1" x14ac:dyDescent="0.25">
      <c r="D2613" s="33"/>
      <c r="E2613" s="33"/>
      <c r="F2613" s="81">
        <v>40171</v>
      </c>
      <c r="G2613" s="103">
        <v>2.3125000000000003E-3</v>
      </c>
      <c r="H2613" s="103">
        <v>2.5063000000000004E-3</v>
      </c>
      <c r="I2613" s="103"/>
      <c r="J2613" s="103"/>
      <c r="K2613" s="104"/>
      <c r="L2613" s="104"/>
      <c r="M2613" s="104"/>
      <c r="N2613" s="103">
        <v>3.2500000000000001E-2</v>
      </c>
    </row>
    <row r="2614" spans="4:14" ht="15.75" customHeight="1" x14ac:dyDescent="0.25">
      <c r="D2614" s="33"/>
      <c r="E2614" s="33"/>
      <c r="F2614" s="81">
        <v>40172</v>
      </c>
      <c r="G2614" s="103" t="s">
        <v>26</v>
      </c>
      <c r="H2614" s="103" t="s">
        <v>26</v>
      </c>
      <c r="I2614" s="103"/>
      <c r="J2614" s="103"/>
      <c r="K2614" s="104"/>
      <c r="L2614" s="104"/>
      <c r="M2614" s="104"/>
      <c r="N2614" s="103" t="s">
        <v>26</v>
      </c>
    </row>
    <row r="2615" spans="4:14" ht="15.75" customHeight="1" x14ac:dyDescent="0.25">
      <c r="D2615" s="33"/>
      <c r="E2615" s="33"/>
      <c r="F2615" s="81">
        <v>40175</v>
      </c>
      <c r="G2615" s="103" t="s">
        <v>26</v>
      </c>
      <c r="H2615" s="103" t="s">
        <v>26</v>
      </c>
      <c r="I2615" s="103"/>
      <c r="J2615" s="103"/>
      <c r="K2615" s="104"/>
      <c r="L2615" s="104"/>
      <c r="M2615" s="104"/>
      <c r="N2615" s="103">
        <v>3.2500000000000001E-2</v>
      </c>
    </row>
    <row r="2616" spans="4:14" ht="15.75" customHeight="1" x14ac:dyDescent="0.25">
      <c r="D2616" s="33"/>
      <c r="E2616" s="33"/>
      <c r="F2616" s="81">
        <v>40176</v>
      </c>
      <c r="G2616" s="103">
        <v>2.3094000000000001E-3</v>
      </c>
      <c r="H2616" s="103">
        <v>2.5063000000000004E-3</v>
      </c>
      <c r="I2616" s="103"/>
      <c r="J2616" s="103"/>
      <c r="K2616" s="104"/>
      <c r="L2616" s="104"/>
      <c r="M2616" s="104"/>
      <c r="N2616" s="103">
        <v>3.2500000000000001E-2</v>
      </c>
    </row>
    <row r="2617" spans="4:14" ht="15.75" customHeight="1" x14ac:dyDescent="0.25">
      <c r="D2617" s="33"/>
      <c r="E2617" s="33"/>
      <c r="F2617" s="81">
        <v>40177</v>
      </c>
      <c r="G2617" s="103">
        <v>2.3094000000000001E-3</v>
      </c>
      <c r="H2617" s="103">
        <v>2.5063000000000004E-3</v>
      </c>
      <c r="I2617" s="103"/>
      <c r="J2617" s="103"/>
      <c r="K2617" s="104"/>
      <c r="L2617" s="104"/>
      <c r="M2617" s="104"/>
      <c r="N2617" s="103">
        <v>3.2500000000000001E-2</v>
      </c>
    </row>
    <row r="2618" spans="4:14" ht="15.75" customHeight="1" x14ac:dyDescent="0.25">
      <c r="D2618" s="33"/>
      <c r="E2618" s="33"/>
      <c r="F2618" s="81">
        <v>40178</v>
      </c>
      <c r="G2618" s="103">
        <v>2.3094000000000001E-3</v>
      </c>
      <c r="H2618" s="103">
        <v>2.5063000000000004E-3</v>
      </c>
      <c r="I2618" s="103"/>
      <c r="J2618" s="103"/>
      <c r="K2618" s="104"/>
      <c r="L2618" s="104"/>
      <c r="M2618" s="104"/>
      <c r="N2618" s="103">
        <v>3.2500000000000001E-2</v>
      </c>
    </row>
    <row r="2619" spans="4:14" ht="15.75" customHeight="1" x14ac:dyDescent="0.25">
      <c r="D2619" s="33"/>
      <c r="E2619" s="33"/>
      <c r="F2619" s="81">
        <v>40179</v>
      </c>
      <c r="G2619" s="103" t="s">
        <v>26</v>
      </c>
      <c r="H2619" s="103" t="s">
        <v>26</v>
      </c>
      <c r="I2619" s="103"/>
      <c r="J2619" s="103"/>
      <c r="K2619" s="104"/>
      <c r="L2619" s="104"/>
      <c r="M2619" s="104"/>
      <c r="N2619" s="103" t="s">
        <v>26</v>
      </c>
    </row>
    <row r="2620" spans="4:14" ht="15.75" customHeight="1" x14ac:dyDescent="0.25">
      <c r="D2620" s="33"/>
      <c r="E2620" s="33"/>
      <c r="F2620" s="81">
        <v>40182</v>
      </c>
      <c r="G2620" s="103">
        <v>2.3343999999999999E-3</v>
      </c>
      <c r="H2620" s="103">
        <v>2.5438000000000001E-3</v>
      </c>
      <c r="I2620" s="103"/>
      <c r="J2620" s="103"/>
      <c r="K2620" s="104"/>
      <c r="L2620" s="104"/>
      <c r="M2620" s="104"/>
      <c r="N2620" s="103">
        <v>3.2500000000000001E-2</v>
      </c>
    </row>
    <row r="2621" spans="4:14" ht="15.75" customHeight="1" x14ac:dyDescent="0.25">
      <c r="D2621" s="33"/>
      <c r="E2621" s="33"/>
      <c r="F2621" s="81">
        <v>40183</v>
      </c>
      <c r="G2621" s="103">
        <v>2.3343999999999999E-3</v>
      </c>
      <c r="H2621" s="103">
        <v>2.5249999999999999E-3</v>
      </c>
      <c r="I2621" s="103"/>
      <c r="J2621" s="103"/>
      <c r="K2621" s="104"/>
      <c r="L2621" s="104"/>
      <c r="M2621" s="104"/>
      <c r="N2621" s="103">
        <v>3.2500000000000001E-2</v>
      </c>
    </row>
    <row r="2622" spans="4:14" ht="15.75" customHeight="1" x14ac:dyDescent="0.25">
      <c r="D2622" s="33"/>
      <c r="E2622" s="33"/>
      <c r="F2622" s="81">
        <v>40184</v>
      </c>
      <c r="G2622" s="103">
        <v>2.3219E-3</v>
      </c>
      <c r="H2622" s="103">
        <v>2.5000000000000001E-3</v>
      </c>
      <c r="I2622" s="103"/>
      <c r="J2622" s="103"/>
      <c r="K2622" s="104"/>
      <c r="L2622" s="104"/>
      <c r="M2622" s="104"/>
      <c r="N2622" s="103">
        <v>3.2500000000000001E-2</v>
      </c>
    </row>
    <row r="2623" spans="4:14" ht="15.75" customHeight="1" x14ac:dyDescent="0.25">
      <c r="D2623" s="33"/>
      <c r="E2623" s="33"/>
      <c r="F2623" s="81">
        <v>40185</v>
      </c>
      <c r="G2623" s="103">
        <v>2.3125000000000003E-3</v>
      </c>
      <c r="H2623" s="103">
        <v>2.4938E-3</v>
      </c>
      <c r="I2623" s="103"/>
      <c r="J2623" s="103"/>
      <c r="K2623" s="104"/>
      <c r="L2623" s="104"/>
      <c r="M2623" s="104"/>
      <c r="N2623" s="103">
        <v>3.2500000000000001E-2</v>
      </c>
    </row>
    <row r="2624" spans="4:14" ht="15.75" customHeight="1" x14ac:dyDescent="0.25">
      <c r="D2624" s="33"/>
      <c r="E2624" s="33"/>
      <c r="F2624" s="81">
        <v>40186</v>
      </c>
      <c r="G2624" s="103">
        <v>2.3313000000000001E-3</v>
      </c>
      <c r="H2624" s="103">
        <v>2.5124999999999995E-3</v>
      </c>
      <c r="I2624" s="103"/>
      <c r="J2624" s="103"/>
      <c r="K2624" s="104"/>
      <c r="L2624" s="104"/>
      <c r="M2624" s="104"/>
      <c r="N2624" s="103">
        <v>3.2500000000000001E-2</v>
      </c>
    </row>
    <row r="2625" spans="4:14" ht="15.75" customHeight="1" x14ac:dyDescent="0.25">
      <c r="D2625" s="33"/>
      <c r="E2625" s="33"/>
      <c r="F2625" s="81">
        <v>40189</v>
      </c>
      <c r="G2625" s="103">
        <v>2.3313000000000001E-3</v>
      </c>
      <c r="H2625" s="103">
        <v>2.5124999999999995E-3</v>
      </c>
      <c r="I2625" s="103"/>
      <c r="J2625" s="103"/>
      <c r="K2625" s="104"/>
      <c r="L2625" s="104"/>
      <c r="M2625" s="104"/>
      <c r="N2625" s="103">
        <v>3.2500000000000001E-2</v>
      </c>
    </row>
    <row r="2626" spans="4:14" ht="15.75" customHeight="1" x14ac:dyDescent="0.25">
      <c r="D2626" s="33"/>
      <c r="E2626" s="33"/>
      <c r="F2626" s="81">
        <v>40190</v>
      </c>
      <c r="G2626" s="103">
        <v>2.3313000000000001E-3</v>
      </c>
      <c r="H2626" s="103">
        <v>2.5124999999999995E-3</v>
      </c>
      <c r="I2626" s="103"/>
      <c r="J2626" s="103"/>
      <c r="K2626" s="104"/>
      <c r="L2626" s="104"/>
      <c r="M2626" s="104"/>
      <c r="N2626" s="103">
        <v>3.2500000000000001E-2</v>
      </c>
    </row>
    <row r="2627" spans="4:14" ht="15.75" customHeight="1" x14ac:dyDescent="0.25">
      <c r="D2627" s="33"/>
      <c r="E2627" s="33"/>
      <c r="F2627" s="81">
        <v>40191</v>
      </c>
      <c r="G2627" s="103">
        <v>2.3313000000000001E-3</v>
      </c>
      <c r="H2627" s="103">
        <v>2.5124999999999995E-3</v>
      </c>
      <c r="I2627" s="103"/>
      <c r="J2627" s="103"/>
      <c r="K2627" s="104"/>
      <c r="L2627" s="104"/>
      <c r="M2627" s="104"/>
      <c r="N2627" s="103">
        <v>3.2500000000000001E-2</v>
      </c>
    </row>
    <row r="2628" spans="4:14" ht="15.75" customHeight="1" x14ac:dyDescent="0.25">
      <c r="D2628" s="33"/>
      <c r="E2628" s="33"/>
      <c r="F2628" s="81">
        <v>40192</v>
      </c>
      <c r="G2628" s="103">
        <v>2.3313000000000001E-3</v>
      </c>
      <c r="H2628" s="103">
        <v>2.5124999999999995E-3</v>
      </c>
      <c r="I2628" s="103"/>
      <c r="J2628" s="103"/>
      <c r="K2628" s="104"/>
      <c r="L2628" s="104"/>
      <c r="M2628" s="104"/>
      <c r="N2628" s="103">
        <v>3.2500000000000001E-2</v>
      </c>
    </row>
    <row r="2629" spans="4:14" ht="15.75" customHeight="1" x14ac:dyDescent="0.25">
      <c r="D2629" s="33"/>
      <c r="E2629" s="33"/>
      <c r="F2629" s="81">
        <v>40193</v>
      </c>
      <c r="G2629" s="103">
        <v>2.3313000000000001E-3</v>
      </c>
      <c r="H2629" s="103">
        <v>2.5124999999999995E-3</v>
      </c>
      <c r="I2629" s="103"/>
      <c r="J2629" s="103"/>
      <c r="K2629" s="104"/>
      <c r="L2629" s="104"/>
      <c r="M2629" s="104"/>
      <c r="N2629" s="103">
        <v>3.2500000000000001E-2</v>
      </c>
    </row>
    <row r="2630" spans="4:14" ht="15.75" customHeight="1" x14ac:dyDescent="0.25">
      <c r="D2630" s="33"/>
      <c r="E2630" s="33"/>
      <c r="F2630" s="81">
        <v>40196</v>
      </c>
      <c r="G2630" s="103">
        <v>2.3062999999999998E-3</v>
      </c>
      <c r="H2630" s="103">
        <v>2.4875000000000001E-3</v>
      </c>
      <c r="I2630" s="103"/>
      <c r="J2630" s="103"/>
      <c r="K2630" s="104"/>
      <c r="L2630" s="104"/>
      <c r="M2630" s="104"/>
      <c r="N2630" s="103" t="s">
        <v>26</v>
      </c>
    </row>
    <row r="2631" spans="4:14" ht="15.75" customHeight="1" x14ac:dyDescent="0.25">
      <c r="D2631" s="33"/>
      <c r="E2631" s="33"/>
      <c r="F2631" s="81">
        <v>40197</v>
      </c>
      <c r="G2631" s="103">
        <v>2.3062999999999998E-3</v>
      </c>
      <c r="H2631" s="103">
        <v>2.49E-3</v>
      </c>
      <c r="I2631" s="103"/>
      <c r="J2631" s="103"/>
      <c r="K2631" s="104"/>
      <c r="L2631" s="104"/>
      <c r="M2631" s="104"/>
      <c r="N2631" s="103">
        <v>3.2500000000000001E-2</v>
      </c>
    </row>
    <row r="2632" spans="4:14" ht="15.75" customHeight="1" x14ac:dyDescent="0.25">
      <c r="D2632" s="33"/>
      <c r="E2632" s="33"/>
      <c r="F2632" s="81">
        <v>40198</v>
      </c>
      <c r="G2632" s="103">
        <v>2.3062999999999998E-3</v>
      </c>
      <c r="H2632" s="103">
        <v>2.4887999999999998E-3</v>
      </c>
      <c r="I2632" s="103"/>
      <c r="J2632" s="103"/>
      <c r="K2632" s="104"/>
      <c r="L2632" s="104"/>
      <c r="M2632" s="104"/>
      <c r="N2632" s="103">
        <v>3.2500000000000001E-2</v>
      </c>
    </row>
    <row r="2633" spans="4:14" ht="15.75" customHeight="1" x14ac:dyDescent="0.25">
      <c r="D2633" s="33"/>
      <c r="E2633" s="33"/>
      <c r="F2633" s="81">
        <v>40199</v>
      </c>
      <c r="G2633" s="103">
        <v>2.3062999999999998E-3</v>
      </c>
      <c r="H2633" s="103">
        <v>2.4887999999999998E-3</v>
      </c>
      <c r="I2633" s="103"/>
      <c r="J2633" s="103"/>
      <c r="K2633" s="104"/>
      <c r="L2633" s="104"/>
      <c r="M2633" s="104"/>
      <c r="N2633" s="103">
        <v>3.2500000000000001E-2</v>
      </c>
    </row>
    <row r="2634" spans="4:14" ht="15.75" customHeight="1" x14ac:dyDescent="0.25">
      <c r="D2634" s="33"/>
      <c r="E2634" s="33"/>
      <c r="F2634" s="81">
        <v>40200</v>
      </c>
      <c r="G2634" s="103">
        <v>2.3062999999999998E-3</v>
      </c>
      <c r="H2634" s="103">
        <v>2.4905999999999999E-3</v>
      </c>
      <c r="I2634" s="103"/>
      <c r="J2634" s="103"/>
      <c r="K2634" s="104"/>
      <c r="L2634" s="104"/>
      <c r="M2634" s="104"/>
      <c r="N2634" s="103">
        <v>3.2500000000000001E-2</v>
      </c>
    </row>
    <row r="2635" spans="4:14" ht="15.75" customHeight="1" x14ac:dyDescent="0.25">
      <c r="D2635" s="33"/>
      <c r="E2635" s="33"/>
      <c r="F2635" s="81">
        <v>40203</v>
      </c>
      <c r="G2635" s="103">
        <v>2.3062999999999998E-3</v>
      </c>
      <c r="H2635" s="103">
        <v>2.4875000000000001E-3</v>
      </c>
      <c r="I2635" s="103"/>
      <c r="J2635" s="103"/>
      <c r="K2635" s="104"/>
      <c r="L2635" s="104"/>
      <c r="M2635" s="104"/>
      <c r="N2635" s="103">
        <v>3.2500000000000001E-2</v>
      </c>
    </row>
    <row r="2636" spans="4:14" ht="15.75" customHeight="1" x14ac:dyDescent="0.25">
      <c r="D2636" s="33"/>
      <c r="E2636" s="33"/>
      <c r="F2636" s="81">
        <v>40204</v>
      </c>
      <c r="G2636" s="103">
        <v>2.3062999999999998E-3</v>
      </c>
      <c r="H2636" s="103">
        <v>2.4875000000000001E-3</v>
      </c>
      <c r="I2636" s="103"/>
      <c r="J2636" s="103"/>
      <c r="K2636" s="104"/>
      <c r="L2636" s="104"/>
      <c r="M2636" s="104"/>
      <c r="N2636" s="103">
        <v>3.2500000000000001E-2</v>
      </c>
    </row>
    <row r="2637" spans="4:14" ht="15.75" customHeight="1" x14ac:dyDescent="0.25">
      <c r="D2637" s="33"/>
      <c r="E2637" s="33"/>
      <c r="F2637" s="81">
        <v>40205</v>
      </c>
      <c r="G2637" s="103">
        <v>2.3062999999999998E-3</v>
      </c>
      <c r="H2637" s="103">
        <v>2.4875000000000001E-3</v>
      </c>
      <c r="I2637" s="103"/>
      <c r="J2637" s="103"/>
      <c r="K2637" s="104"/>
      <c r="L2637" s="104"/>
      <c r="M2637" s="104"/>
      <c r="N2637" s="103">
        <v>3.2500000000000001E-2</v>
      </c>
    </row>
    <row r="2638" spans="4:14" ht="15.75" customHeight="1" x14ac:dyDescent="0.25">
      <c r="D2638" s="33"/>
      <c r="E2638" s="33"/>
      <c r="F2638" s="81">
        <v>40206</v>
      </c>
      <c r="G2638" s="103">
        <v>2.2875E-3</v>
      </c>
      <c r="H2638" s="103">
        <v>2.4875000000000001E-3</v>
      </c>
      <c r="I2638" s="103"/>
      <c r="J2638" s="103"/>
      <c r="K2638" s="104"/>
      <c r="L2638" s="104"/>
      <c r="M2638" s="104"/>
      <c r="N2638" s="103">
        <v>3.2500000000000001E-2</v>
      </c>
    </row>
    <row r="2639" spans="4:14" ht="15.75" customHeight="1" x14ac:dyDescent="0.25">
      <c r="D2639" s="33"/>
      <c r="E2639" s="33"/>
      <c r="F2639" s="81">
        <v>40207</v>
      </c>
      <c r="G2639" s="103">
        <v>2.2906000000000003E-3</v>
      </c>
      <c r="H2639" s="103">
        <v>2.4905999999999999E-3</v>
      </c>
      <c r="I2639" s="103"/>
      <c r="J2639" s="103"/>
      <c r="K2639" s="104"/>
      <c r="L2639" s="104"/>
      <c r="M2639" s="104"/>
      <c r="N2639" s="103">
        <v>3.2500000000000001E-2</v>
      </c>
    </row>
    <row r="2640" spans="4:14" ht="15.75" customHeight="1" x14ac:dyDescent="0.25">
      <c r="D2640" s="33"/>
      <c r="E2640" s="33"/>
      <c r="F2640" s="81">
        <v>40210</v>
      </c>
      <c r="G2640" s="103">
        <v>2.2906000000000003E-3</v>
      </c>
      <c r="H2640" s="103">
        <v>2.4905999999999999E-3</v>
      </c>
      <c r="I2640" s="103"/>
      <c r="J2640" s="103"/>
      <c r="K2640" s="104"/>
      <c r="L2640" s="104"/>
      <c r="M2640" s="104"/>
      <c r="N2640" s="103">
        <v>3.2500000000000001E-2</v>
      </c>
    </row>
    <row r="2641" spans="4:14" ht="15.75" customHeight="1" x14ac:dyDescent="0.25">
      <c r="D2641" s="33"/>
      <c r="E2641" s="33"/>
      <c r="F2641" s="81">
        <v>40211</v>
      </c>
      <c r="G2641" s="103">
        <v>2.3094000000000001E-3</v>
      </c>
      <c r="H2641" s="103">
        <v>2.5030999999999999E-3</v>
      </c>
      <c r="I2641" s="103"/>
      <c r="J2641" s="103"/>
      <c r="K2641" s="104"/>
      <c r="L2641" s="104"/>
      <c r="M2641" s="104"/>
      <c r="N2641" s="103">
        <v>3.2500000000000001E-2</v>
      </c>
    </row>
    <row r="2642" spans="4:14" ht="15.75" customHeight="1" x14ac:dyDescent="0.25">
      <c r="D2642" s="33"/>
      <c r="E2642" s="33"/>
      <c r="F2642" s="81">
        <v>40212</v>
      </c>
      <c r="G2642" s="103">
        <v>2.2906000000000003E-3</v>
      </c>
      <c r="H2642" s="103">
        <v>2.4905999999999999E-3</v>
      </c>
      <c r="I2642" s="103"/>
      <c r="J2642" s="103"/>
      <c r="K2642" s="104"/>
      <c r="L2642" s="104"/>
      <c r="M2642" s="104"/>
      <c r="N2642" s="103">
        <v>3.2500000000000001E-2</v>
      </c>
    </row>
    <row r="2643" spans="4:14" ht="15.75" customHeight="1" x14ac:dyDescent="0.25">
      <c r="D2643" s="33"/>
      <c r="E2643" s="33"/>
      <c r="F2643" s="81">
        <v>40213</v>
      </c>
      <c r="G2643" s="103">
        <v>2.2844000000000002E-3</v>
      </c>
      <c r="H2643" s="103">
        <v>2.4875000000000001E-3</v>
      </c>
      <c r="I2643" s="103"/>
      <c r="J2643" s="103"/>
      <c r="K2643" s="104"/>
      <c r="L2643" s="104"/>
      <c r="M2643" s="104"/>
      <c r="N2643" s="103">
        <v>3.2500000000000001E-2</v>
      </c>
    </row>
    <row r="2644" spans="4:14" ht="15.75" customHeight="1" x14ac:dyDescent="0.25">
      <c r="D2644" s="33"/>
      <c r="E2644" s="33"/>
      <c r="F2644" s="81">
        <v>40214</v>
      </c>
      <c r="G2644" s="103">
        <v>2.2844000000000002E-3</v>
      </c>
      <c r="H2644" s="103">
        <v>2.4968999999999998E-3</v>
      </c>
      <c r="I2644" s="103"/>
      <c r="J2644" s="103"/>
      <c r="K2644" s="104"/>
      <c r="L2644" s="104"/>
      <c r="M2644" s="104"/>
      <c r="N2644" s="103">
        <v>3.2500000000000001E-2</v>
      </c>
    </row>
    <row r="2645" spans="4:14" ht="15.75" customHeight="1" x14ac:dyDescent="0.25">
      <c r="D2645" s="33"/>
      <c r="E2645" s="33"/>
      <c r="F2645" s="81">
        <v>40217</v>
      </c>
      <c r="G2645" s="103">
        <v>2.2844000000000002E-3</v>
      </c>
      <c r="H2645" s="103">
        <v>2.5000000000000001E-3</v>
      </c>
      <c r="I2645" s="103"/>
      <c r="J2645" s="103"/>
      <c r="K2645" s="104"/>
      <c r="L2645" s="104"/>
      <c r="M2645" s="104"/>
      <c r="N2645" s="103">
        <v>3.2500000000000001E-2</v>
      </c>
    </row>
    <row r="2646" spans="4:14" ht="15.75" customHeight="1" x14ac:dyDescent="0.25">
      <c r="D2646" s="33"/>
      <c r="E2646" s="33"/>
      <c r="F2646" s="81">
        <v>40218</v>
      </c>
      <c r="G2646" s="103">
        <v>2.2844000000000002E-3</v>
      </c>
      <c r="H2646" s="103">
        <v>2.5000000000000001E-3</v>
      </c>
      <c r="I2646" s="103"/>
      <c r="J2646" s="103"/>
      <c r="K2646" s="104"/>
      <c r="L2646" s="104"/>
      <c r="M2646" s="104"/>
      <c r="N2646" s="103">
        <v>3.2500000000000001E-2</v>
      </c>
    </row>
    <row r="2647" spans="4:14" ht="15.75" customHeight="1" x14ac:dyDescent="0.25">
      <c r="D2647" s="33"/>
      <c r="E2647" s="33"/>
      <c r="F2647" s="81">
        <v>40219</v>
      </c>
      <c r="G2647" s="103">
        <v>2.2844000000000002E-3</v>
      </c>
      <c r="H2647" s="103">
        <v>2.5000000000000001E-3</v>
      </c>
      <c r="I2647" s="103"/>
      <c r="J2647" s="103"/>
      <c r="K2647" s="104"/>
      <c r="L2647" s="104"/>
      <c r="M2647" s="104"/>
      <c r="N2647" s="103">
        <v>3.2500000000000001E-2</v>
      </c>
    </row>
    <row r="2648" spans="4:14" ht="15.75" customHeight="1" x14ac:dyDescent="0.25">
      <c r="D2648" s="33"/>
      <c r="E2648" s="33"/>
      <c r="F2648" s="81">
        <v>40220</v>
      </c>
      <c r="G2648" s="103">
        <v>2.3062999999999998E-3</v>
      </c>
      <c r="H2648" s="103">
        <v>2.5000000000000001E-3</v>
      </c>
      <c r="I2648" s="103"/>
      <c r="J2648" s="103"/>
      <c r="K2648" s="104"/>
      <c r="L2648" s="104"/>
      <c r="M2648" s="104"/>
      <c r="N2648" s="103">
        <v>3.2500000000000001E-2</v>
      </c>
    </row>
    <row r="2649" spans="4:14" ht="15.75" customHeight="1" x14ac:dyDescent="0.25">
      <c r="D2649" s="33"/>
      <c r="E2649" s="33"/>
      <c r="F2649" s="81">
        <v>40221</v>
      </c>
      <c r="G2649" s="103">
        <v>2.3188000000000002E-3</v>
      </c>
      <c r="H2649" s="103">
        <v>2.5000000000000001E-3</v>
      </c>
      <c r="I2649" s="103"/>
      <c r="J2649" s="103"/>
      <c r="K2649" s="104"/>
      <c r="L2649" s="104"/>
      <c r="M2649" s="104"/>
      <c r="N2649" s="103">
        <v>3.2500000000000001E-2</v>
      </c>
    </row>
    <row r="2650" spans="4:14" ht="15.75" customHeight="1" x14ac:dyDescent="0.25">
      <c r="D2650" s="33"/>
      <c r="E2650" s="33"/>
      <c r="F2650" s="81">
        <v>40224</v>
      </c>
      <c r="G2650" s="103">
        <v>2.2875E-3</v>
      </c>
      <c r="H2650" s="103">
        <v>2.5000000000000001E-3</v>
      </c>
      <c r="I2650" s="103"/>
      <c r="J2650" s="103"/>
      <c r="K2650" s="104"/>
      <c r="L2650" s="104"/>
      <c r="M2650" s="104"/>
      <c r="N2650" s="103" t="s">
        <v>26</v>
      </c>
    </row>
    <row r="2651" spans="4:14" ht="15.75" customHeight="1" x14ac:dyDescent="0.25">
      <c r="D2651" s="33"/>
      <c r="E2651" s="33"/>
      <c r="F2651" s="81">
        <v>40225</v>
      </c>
      <c r="G2651" s="103">
        <v>2.2875E-3</v>
      </c>
      <c r="H2651" s="103">
        <v>2.5000000000000001E-3</v>
      </c>
      <c r="I2651" s="103"/>
      <c r="J2651" s="103"/>
      <c r="K2651" s="104"/>
      <c r="L2651" s="104"/>
      <c r="M2651" s="104"/>
      <c r="N2651" s="103">
        <v>3.2500000000000001E-2</v>
      </c>
    </row>
    <row r="2652" spans="4:14" ht="15.75" customHeight="1" x14ac:dyDescent="0.25">
      <c r="D2652" s="33"/>
      <c r="E2652" s="33"/>
      <c r="F2652" s="81">
        <v>40226</v>
      </c>
      <c r="G2652" s="103">
        <v>2.2875E-3</v>
      </c>
      <c r="H2652" s="103">
        <v>2.5063000000000004E-3</v>
      </c>
      <c r="I2652" s="103"/>
      <c r="J2652" s="103"/>
      <c r="K2652" s="104"/>
      <c r="L2652" s="104"/>
      <c r="M2652" s="104"/>
      <c r="N2652" s="103">
        <v>3.2500000000000001E-2</v>
      </c>
    </row>
    <row r="2653" spans="4:14" ht="15.75" customHeight="1" x14ac:dyDescent="0.25">
      <c r="D2653" s="33"/>
      <c r="E2653" s="33"/>
      <c r="F2653" s="81">
        <v>40227</v>
      </c>
      <c r="G2653" s="103">
        <v>2.2875E-3</v>
      </c>
      <c r="H2653" s="103">
        <v>2.5124999999999995E-3</v>
      </c>
      <c r="I2653" s="103"/>
      <c r="J2653" s="103"/>
      <c r="K2653" s="104"/>
      <c r="L2653" s="104"/>
      <c r="M2653" s="104"/>
      <c r="N2653" s="103">
        <v>3.2500000000000001E-2</v>
      </c>
    </row>
    <row r="2654" spans="4:14" ht="15.75" customHeight="1" x14ac:dyDescent="0.25">
      <c r="D2654" s="33"/>
      <c r="E2654" s="33"/>
      <c r="F2654" s="81">
        <v>40228</v>
      </c>
      <c r="G2654" s="103">
        <v>2.2875E-3</v>
      </c>
      <c r="H2654" s="103">
        <v>2.5193999999999998E-3</v>
      </c>
      <c r="I2654" s="103"/>
      <c r="J2654" s="103"/>
      <c r="K2654" s="104"/>
      <c r="L2654" s="104"/>
      <c r="M2654" s="104"/>
      <c r="N2654" s="103">
        <v>3.2500000000000001E-2</v>
      </c>
    </row>
    <row r="2655" spans="4:14" ht="15.75" customHeight="1" x14ac:dyDescent="0.25">
      <c r="D2655" s="33"/>
      <c r="E2655" s="33"/>
      <c r="F2655" s="81">
        <v>40231</v>
      </c>
      <c r="G2655" s="103">
        <v>2.2875E-3</v>
      </c>
      <c r="H2655" s="103">
        <v>2.5219000000000001E-3</v>
      </c>
      <c r="I2655" s="103"/>
      <c r="J2655" s="103"/>
      <c r="K2655" s="104"/>
      <c r="L2655" s="104"/>
      <c r="M2655" s="104"/>
      <c r="N2655" s="103">
        <v>3.2500000000000001E-2</v>
      </c>
    </row>
    <row r="2656" spans="4:14" ht="15.75" customHeight="1" x14ac:dyDescent="0.25">
      <c r="D2656" s="33"/>
      <c r="E2656" s="33"/>
      <c r="F2656" s="81">
        <v>40232</v>
      </c>
      <c r="G2656" s="103">
        <v>2.2875E-3</v>
      </c>
      <c r="H2656" s="103">
        <v>2.5193999999999998E-3</v>
      </c>
      <c r="I2656" s="103"/>
      <c r="J2656" s="103"/>
      <c r="K2656" s="104"/>
      <c r="L2656" s="104"/>
      <c r="M2656" s="104"/>
      <c r="N2656" s="103">
        <v>3.2500000000000001E-2</v>
      </c>
    </row>
    <row r="2657" spans="4:14" ht="15.75" customHeight="1" x14ac:dyDescent="0.25">
      <c r="D2657" s="33"/>
      <c r="E2657" s="33"/>
      <c r="F2657" s="81">
        <v>40233</v>
      </c>
      <c r="G2657" s="103">
        <v>2.2875E-3</v>
      </c>
      <c r="H2657" s="103">
        <v>2.5193999999999998E-3</v>
      </c>
      <c r="I2657" s="103"/>
      <c r="J2657" s="103"/>
      <c r="K2657" s="104"/>
      <c r="L2657" s="104"/>
      <c r="M2657" s="104"/>
      <c r="N2657" s="103">
        <v>3.2500000000000001E-2</v>
      </c>
    </row>
    <row r="2658" spans="4:14" ht="15.75" customHeight="1" x14ac:dyDescent="0.25">
      <c r="D2658" s="33"/>
      <c r="E2658" s="33"/>
      <c r="F2658" s="81">
        <v>40234</v>
      </c>
      <c r="G2658" s="103">
        <v>2.2875E-3</v>
      </c>
      <c r="H2658" s="103">
        <v>2.5193999999999998E-3</v>
      </c>
      <c r="I2658" s="103"/>
      <c r="J2658" s="103"/>
      <c r="K2658" s="104"/>
      <c r="L2658" s="104"/>
      <c r="M2658" s="104"/>
      <c r="N2658" s="103">
        <v>3.2500000000000001E-2</v>
      </c>
    </row>
    <row r="2659" spans="4:14" ht="15.75" customHeight="1" x14ac:dyDescent="0.25">
      <c r="D2659" s="33"/>
      <c r="E2659" s="33"/>
      <c r="F2659" s="81">
        <v>40235</v>
      </c>
      <c r="G2659" s="103">
        <v>2.2875E-3</v>
      </c>
      <c r="H2659" s="103">
        <v>2.5169000000000003E-3</v>
      </c>
      <c r="I2659" s="103"/>
      <c r="J2659" s="103"/>
      <c r="K2659" s="104"/>
      <c r="L2659" s="104"/>
      <c r="M2659" s="104"/>
      <c r="N2659" s="103">
        <v>3.2500000000000001E-2</v>
      </c>
    </row>
    <row r="2660" spans="4:14" ht="15.75" customHeight="1" x14ac:dyDescent="0.25">
      <c r="D2660" s="33"/>
      <c r="E2660" s="33"/>
      <c r="F2660" s="81">
        <v>40238</v>
      </c>
      <c r="G2660" s="103">
        <v>2.2813E-3</v>
      </c>
      <c r="H2660" s="103">
        <v>2.5169000000000003E-3</v>
      </c>
      <c r="I2660" s="103"/>
      <c r="J2660" s="103"/>
      <c r="K2660" s="104"/>
      <c r="L2660" s="104"/>
      <c r="M2660" s="104"/>
      <c r="N2660" s="103">
        <v>3.2500000000000001E-2</v>
      </c>
    </row>
    <row r="2661" spans="4:14" ht="15.75" customHeight="1" x14ac:dyDescent="0.25">
      <c r="D2661" s="33"/>
      <c r="E2661" s="33"/>
      <c r="F2661" s="81">
        <v>40239</v>
      </c>
      <c r="G2661" s="103">
        <v>2.2813E-3</v>
      </c>
      <c r="H2661" s="103">
        <v>2.5193999999999998E-3</v>
      </c>
      <c r="I2661" s="103"/>
      <c r="J2661" s="103"/>
      <c r="K2661" s="104"/>
      <c r="L2661" s="104"/>
      <c r="M2661" s="104"/>
      <c r="N2661" s="103">
        <v>3.2500000000000001E-2</v>
      </c>
    </row>
    <row r="2662" spans="4:14" ht="15.75" customHeight="1" x14ac:dyDescent="0.25">
      <c r="D2662" s="33"/>
      <c r="E2662" s="33"/>
      <c r="F2662" s="81">
        <v>40240</v>
      </c>
      <c r="G2662" s="103">
        <v>2.2813E-3</v>
      </c>
      <c r="H2662" s="103">
        <v>2.5193999999999998E-3</v>
      </c>
      <c r="I2662" s="103"/>
      <c r="J2662" s="103"/>
      <c r="K2662" s="104"/>
      <c r="L2662" s="104"/>
      <c r="M2662" s="104"/>
      <c r="N2662" s="103">
        <v>3.2500000000000001E-2</v>
      </c>
    </row>
    <row r="2663" spans="4:14" ht="15.75" customHeight="1" x14ac:dyDescent="0.25">
      <c r="D2663" s="33"/>
      <c r="E2663" s="33"/>
      <c r="F2663" s="81">
        <v>40241</v>
      </c>
      <c r="G2663" s="103">
        <v>2.2813E-3</v>
      </c>
      <c r="H2663" s="103">
        <v>2.5219000000000001E-3</v>
      </c>
      <c r="I2663" s="103"/>
      <c r="J2663" s="103"/>
      <c r="K2663" s="104"/>
      <c r="L2663" s="104"/>
      <c r="M2663" s="104"/>
      <c r="N2663" s="103">
        <v>3.2500000000000001E-2</v>
      </c>
    </row>
    <row r="2664" spans="4:14" ht="15.75" customHeight="1" x14ac:dyDescent="0.25">
      <c r="D2664" s="33"/>
      <c r="E2664" s="33"/>
      <c r="F2664" s="81">
        <v>40242</v>
      </c>
      <c r="G2664" s="103">
        <v>2.2906000000000003E-3</v>
      </c>
      <c r="H2664" s="103">
        <v>2.5363E-3</v>
      </c>
      <c r="I2664" s="103"/>
      <c r="J2664" s="103"/>
      <c r="K2664" s="104"/>
      <c r="L2664" s="104"/>
      <c r="M2664" s="104"/>
      <c r="N2664" s="103">
        <v>3.2500000000000001E-2</v>
      </c>
    </row>
    <row r="2665" spans="4:14" ht="15.75" customHeight="1" x14ac:dyDescent="0.25">
      <c r="D2665" s="33"/>
      <c r="E2665" s="33"/>
      <c r="F2665" s="81">
        <v>40245</v>
      </c>
      <c r="G2665" s="103">
        <v>2.3E-3</v>
      </c>
      <c r="H2665" s="103">
        <v>2.5424999999999996E-3</v>
      </c>
      <c r="I2665" s="103"/>
      <c r="J2665" s="103"/>
      <c r="K2665" s="104"/>
      <c r="L2665" s="104"/>
      <c r="M2665" s="104"/>
      <c r="N2665" s="103">
        <v>3.2500000000000001E-2</v>
      </c>
    </row>
    <row r="2666" spans="4:14" ht="15.75" customHeight="1" x14ac:dyDescent="0.25">
      <c r="D2666" s="33"/>
      <c r="E2666" s="33"/>
      <c r="F2666" s="81">
        <v>40246</v>
      </c>
      <c r="G2666" s="103">
        <v>2.3E-3</v>
      </c>
      <c r="H2666" s="103">
        <v>2.555E-3</v>
      </c>
      <c r="I2666" s="103"/>
      <c r="J2666" s="103"/>
      <c r="K2666" s="104"/>
      <c r="L2666" s="104"/>
      <c r="M2666" s="104"/>
      <c r="N2666" s="103">
        <v>3.2500000000000001E-2</v>
      </c>
    </row>
    <row r="2667" spans="4:14" ht="15.75" customHeight="1" x14ac:dyDescent="0.25">
      <c r="D2667" s="33"/>
      <c r="E2667" s="33"/>
      <c r="F2667" s="81">
        <v>40247</v>
      </c>
      <c r="G2667" s="103">
        <v>2.3E-3</v>
      </c>
      <c r="H2667" s="103">
        <v>2.5563000000000001E-3</v>
      </c>
      <c r="I2667" s="103"/>
      <c r="J2667" s="103"/>
      <c r="K2667" s="104"/>
      <c r="L2667" s="104"/>
      <c r="M2667" s="104"/>
      <c r="N2667" s="103">
        <v>3.2500000000000001E-2</v>
      </c>
    </row>
    <row r="2668" spans="4:14" ht="15.75" customHeight="1" x14ac:dyDescent="0.25">
      <c r="D2668" s="33"/>
      <c r="E2668" s="33"/>
      <c r="F2668" s="81">
        <v>40248</v>
      </c>
      <c r="G2668" s="103">
        <v>2.3E-3</v>
      </c>
      <c r="H2668" s="103">
        <v>2.5702999999999998E-3</v>
      </c>
      <c r="I2668" s="103"/>
      <c r="J2668" s="103"/>
      <c r="K2668" s="104"/>
      <c r="L2668" s="104"/>
      <c r="M2668" s="104"/>
      <c r="N2668" s="103">
        <v>3.2500000000000001E-2</v>
      </c>
    </row>
    <row r="2669" spans="4:14" ht="15.75" customHeight="1" x14ac:dyDescent="0.25">
      <c r="D2669" s="33"/>
      <c r="E2669" s="33"/>
      <c r="F2669" s="81">
        <v>40249</v>
      </c>
      <c r="G2669" s="103">
        <v>2.3E-3</v>
      </c>
      <c r="H2669" s="103">
        <v>2.5718999999999998E-3</v>
      </c>
      <c r="I2669" s="103"/>
      <c r="J2669" s="103"/>
      <c r="K2669" s="104"/>
      <c r="L2669" s="104"/>
      <c r="M2669" s="104"/>
      <c r="N2669" s="103">
        <v>3.2500000000000001E-2</v>
      </c>
    </row>
    <row r="2670" spans="4:14" ht="15.75" customHeight="1" x14ac:dyDescent="0.25">
      <c r="D2670" s="33"/>
      <c r="E2670" s="33"/>
      <c r="F2670" s="81">
        <v>40252</v>
      </c>
      <c r="G2670" s="103">
        <v>2.3030999999999998E-3</v>
      </c>
      <c r="H2670" s="103">
        <v>2.5763000000000001E-3</v>
      </c>
      <c r="I2670" s="103"/>
      <c r="J2670" s="103"/>
      <c r="K2670" s="104"/>
      <c r="L2670" s="104"/>
      <c r="M2670" s="104"/>
      <c r="N2670" s="103">
        <v>3.2500000000000001E-2</v>
      </c>
    </row>
    <row r="2671" spans="4:14" ht="15.75" customHeight="1" x14ac:dyDescent="0.25">
      <c r="D2671" s="33"/>
      <c r="E2671" s="33"/>
      <c r="F2671" s="81">
        <v>40253</v>
      </c>
      <c r="G2671" s="103">
        <v>2.3563E-3</v>
      </c>
      <c r="H2671" s="103">
        <v>2.6088000000000001E-3</v>
      </c>
      <c r="I2671" s="103"/>
      <c r="J2671" s="103"/>
      <c r="K2671" s="104"/>
      <c r="L2671" s="104"/>
      <c r="M2671" s="104"/>
      <c r="N2671" s="103">
        <v>3.2500000000000001E-2</v>
      </c>
    </row>
    <row r="2672" spans="4:14" ht="15.75" customHeight="1" x14ac:dyDescent="0.25">
      <c r="D2672" s="33"/>
      <c r="E2672" s="33"/>
      <c r="F2672" s="81">
        <v>40254</v>
      </c>
      <c r="G2672" s="103">
        <v>2.3744E-3</v>
      </c>
      <c r="H2672" s="103">
        <v>2.6638E-3</v>
      </c>
      <c r="I2672" s="103"/>
      <c r="J2672" s="103"/>
      <c r="K2672" s="104"/>
      <c r="L2672" s="104"/>
      <c r="M2672" s="104"/>
      <c r="N2672" s="103">
        <v>3.2500000000000001E-2</v>
      </c>
    </row>
    <row r="2673" spans="4:14" ht="15.75" customHeight="1" x14ac:dyDescent="0.25">
      <c r="D2673" s="33"/>
      <c r="E2673" s="33"/>
      <c r="F2673" s="81">
        <v>40255</v>
      </c>
      <c r="G2673" s="103">
        <v>2.3974999999999999E-3</v>
      </c>
      <c r="H2673" s="103">
        <v>2.7100000000000002E-3</v>
      </c>
      <c r="I2673" s="103"/>
      <c r="J2673" s="103"/>
      <c r="K2673" s="104"/>
      <c r="L2673" s="104"/>
      <c r="M2673" s="104"/>
      <c r="N2673" s="103">
        <v>3.2500000000000001E-2</v>
      </c>
    </row>
    <row r="2674" spans="4:14" ht="15.75" customHeight="1" x14ac:dyDescent="0.25">
      <c r="D2674" s="33"/>
      <c r="E2674" s="33"/>
      <c r="F2674" s="81">
        <v>40256</v>
      </c>
      <c r="G2674" s="103">
        <v>2.4505999999999998E-3</v>
      </c>
      <c r="H2674" s="103">
        <v>2.7750000000000001E-3</v>
      </c>
      <c r="I2674" s="103"/>
      <c r="J2674" s="103"/>
      <c r="K2674" s="104"/>
      <c r="L2674" s="104"/>
      <c r="M2674" s="104"/>
      <c r="N2674" s="103">
        <v>3.2500000000000001E-2</v>
      </c>
    </row>
    <row r="2675" spans="4:14" ht="15.75" customHeight="1" x14ac:dyDescent="0.25">
      <c r="D2675" s="33"/>
      <c r="E2675" s="33"/>
      <c r="F2675" s="81">
        <v>40259</v>
      </c>
      <c r="G2675" s="103">
        <v>2.4719E-3</v>
      </c>
      <c r="H2675" s="103">
        <v>2.8188000000000002E-3</v>
      </c>
      <c r="I2675" s="103"/>
      <c r="J2675" s="103"/>
      <c r="K2675" s="104"/>
      <c r="L2675" s="104"/>
      <c r="M2675" s="104"/>
      <c r="N2675" s="103">
        <v>3.2500000000000001E-2</v>
      </c>
    </row>
    <row r="2676" spans="4:14" ht="15.75" customHeight="1" x14ac:dyDescent="0.25">
      <c r="D2676" s="33"/>
      <c r="E2676" s="33"/>
      <c r="F2676" s="81">
        <v>40260</v>
      </c>
      <c r="G2676" s="103">
        <v>2.4605999999999999E-3</v>
      </c>
      <c r="H2676" s="103">
        <v>2.8353000000000002E-3</v>
      </c>
      <c r="I2676" s="103"/>
      <c r="J2676" s="103"/>
      <c r="K2676" s="104"/>
      <c r="L2676" s="104"/>
      <c r="M2676" s="104"/>
      <c r="N2676" s="103">
        <v>3.2500000000000001E-2</v>
      </c>
    </row>
    <row r="2677" spans="4:14" ht="15.75" customHeight="1" x14ac:dyDescent="0.25">
      <c r="D2677" s="33"/>
      <c r="E2677" s="33"/>
      <c r="F2677" s="81">
        <v>40261</v>
      </c>
      <c r="G2677" s="103">
        <v>2.4618999999999999E-3</v>
      </c>
      <c r="H2677" s="103">
        <v>2.8490999999999998E-3</v>
      </c>
      <c r="I2677" s="103"/>
      <c r="J2677" s="103"/>
      <c r="K2677" s="104"/>
      <c r="L2677" s="104"/>
      <c r="M2677" s="104"/>
      <c r="N2677" s="103">
        <v>3.2500000000000001E-2</v>
      </c>
    </row>
    <row r="2678" spans="4:14" ht="15.75" customHeight="1" x14ac:dyDescent="0.25">
      <c r="D2678" s="33"/>
      <c r="E2678" s="33"/>
      <c r="F2678" s="81">
        <v>40262</v>
      </c>
      <c r="G2678" s="103">
        <v>2.4694000000000001E-3</v>
      </c>
      <c r="H2678" s="103">
        <v>2.8781000000000002E-3</v>
      </c>
      <c r="I2678" s="103"/>
      <c r="J2678" s="103"/>
      <c r="K2678" s="104"/>
      <c r="L2678" s="104"/>
      <c r="M2678" s="104"/>
      <c r="N2678" s="103">
        <v>3.2500000000000001E-2</v>
      </c>
    </row>
    <row r="2679" spans="4:14" ht="15.75" customHeight="1" x14ac:dyDescent="0.25">
      <c r="D2679" s="33"/>
      <c r="E2679" s="33"/>
      <c r="F2679" s="81">
        <v>40263</v>
      </c>
      <c r="G2679" s="103">
        <v>2.4687999999999997E-3</v>
      </c>
      <c r="H2679" s="103">
        <v>2.8874999999999999E-3</v>
      </c>
      <c r="I2679" s="103"/>
      <c r="J2679" s="103"/>
      <c r="K2679" s="104"/>
      <c r="L2679" s="104"/>
      <c r="M2679" s="104"/>
      <c r="N2679" s="103">
        <v>3.2500000000000001E-2</v>
      </c>
    </row>
    <row r="2680" spans="4:14" ht="15.75" customHeight="1" x14ac:dyDescent="0.25">
      <c r="D2680" s="33"/>
      <c r="E2680" s="33"/>
      <c r="F2680" s="81">
        <v>40266</v>
      </c>
      <c r="G2680" s="103">
        <v>2.4787999999999998E-3</v>
      </c>
      <c r="H2680" s="103">
        <v>2.9012999999999999E-3</v>
      </c>
      <c r="I2680" s="103"/>
      <c r="J2680" s="103"/>
      <c r="K2680" s="104"/>
      <c r="L2680" s="104"/>
      <c r="M2680" s="104"/>
      <c r="N2680" s="103">
        <v>3.2500000000000001E-2</v>
      </c>
    </row>
    <row r="2681" spans="4:14" ht="15.75" customHeight="1" x14ac:dyDescent="0.25">
      <c r="D2681" s="33"/>
      <c r="E2681" s="33"/>
      <c r="F2681" s="81">
        <v>40267</v>
      </c>
      <c r="G2681" s="103">
        <v>2.4862999999999999E-3</v>
      </c>
      <c r="H2681" s="103">
        <v>2.9088000000000004E-3</v>
      </c>
      <c r="I2681" s="103"/>
      <c r="J2681" s="103"/>
      <c r="K2681" s="104"/>
      <c r="L2681" s="104"/>
      <c r="M2681" s="104"/>
      <c r="N2681" s="103">
        <v>3.2500000000000001E-2</v>
      </c>
    </row>
    <row r="2682" spans="4:14" ht="15.75" customHeight="1" x14ac:dyDescent="0.25">
      <c r="D2682" s="33"/>
      <c r="E2682" s="33"/>
      <c r="F2682" s="81">
        <v>40268</v>
      </c>
      <c r="G2682" s="103">
        <v>2.4862999999999999E-3</v>
      </c>
      <c r="H2682" s="103">
        <v>2.9149999999999996E-3</v>
      </c>
      <c r="I2682" s="103"/>
      <c r="J2682" s="103"/>
      <c r="K2682" s="104"/>
      <c r="L2682" s="104"/>
      <c r="M2682" s="104"/>
      <c r="N2682" s="103">
        <v>3.2500000000000001E-2</v>
      </c>
    </row>
    <row r="2683" spans="4:14" ht="15.75" customHeight="1" x14ac:dyDescent="0.25">
      <c r="D2683" s="33"/>
      <c r="E2683" s="33"/>
      <c r="F2683" s="81">
        <v>40269</v>
      </c>
      <c r="G2683" s="103">
        <v>2.4862999999999999E-3</v>
      </c>
      <c r="H2683" s="103">
        <v>2.9149999999999996E-3</v>
      </c>
      <c r="I2683" s="103"/>
      <c r="J2683" s="103"/>
      <c r="K2683" s="104"/>
      <c r="L2683" s="104"/>
      <c r="M2683" s="104"/>
      <c r="N2683" s="103">
        <v>3.2500000000000001E-2</v>
      </c>
    </row>
    <row r="2684" spans="4:14" ht="15.75" customHeight="1" x14ac:dyDescent="0.25">
      <c r="D2684" s="33"/>
      <c r="E2684" s="33"/>
      <c r="F2684" s="81">
        <v>40270</v>
      </c>
      <c r="G2684" s="103" t="s">
        <v>26</v>
      </c>
      <c r="H2684" s="103" t="s">
        <v>26</v>
      </c>
      <c r="I2684" s="103"/>
      <c r="J2684" s="103"/>
      <c r="K2684" s="104"/>
      <c r="L2684" s="104"/>
      <c r="M2684" s="104"/>
      <c r="N2684" s="103" t="s">
        <v>26</v>
      </c>
    </row>
    <row r="2685" spans="4:14" ht="15.75" customHeight="1" x14ac:dyDescent="0.25">
      <c r="D2685" s="33"/>
      <c r="E2685" s="33"/>
      <c r="F2685" s="81">
        <v>40273</v>
      </c>
      <c r="G2685" s="103" t="s">
        <v>26</v>
      </c>
      <c r="H2685" s="103" t="s">
        <v>26</v>
      </c>
      <c r="I2685" s="103"/>
      <c r="J2685" s="103"/>
      <c r="K2685" s="104"/>
      <c r="L2685" s="104"/>
      <c r="M2685" s="104"/>
      <c r="N2685" s="103">
        <v>3.2500000000000001E-2</v>
      </c>
    </row>
    <row r="2686" spans="4:14" ht="15.75" customHeight="1" x14ac:dyDescent="0.25">
      <c r="D2686" s="33"/>
      <c r="E2686" s="33"/>
      <c r="F2686" s="81">
        <v>40274</v>
      </c>
      <c r="G2686" s="103">
        <v>2.5074999999999997E-3</v>
      </c>
      <c r="H2686" s="103">
        <v>2.9487999999999997E-3</v>
      </c>
      <c r="I2686" s="103"/>
      <c r="J2686" s="103"/>
      <c r="K2686" s="104"/>
      <c r="L2686" s="104"/>
      <c r="M2686" s="104"/>
      <c r="N2686" s="103">
        <v>3.2500000000000001E-2</v>
      </c>
    </row>
    <row r="2687" spans="4:14" ht="15.75" customHeight="1" x14ac:dyDescent="0.25">
      <c r="D2687" s="33"/>
      <c r="E2687" s="33"/>
      <c r="F2687" s="81">
        <v>40275</v>
      </c>
      <c r="G2687" s="103">
        <v>2.5138000000000001E-3</v>
      </c>
      <c r="H2687" s="103">
        <v>2.9525000000000003E-3</v>
      </c>
      <c r="I2687" s="103"/>
      <c r="J2687" s="103"/>
      <c r="K2687" s="104"/>
      <c r="L2687" s="104"/>
      <c r="M2687" s="104"/>
      <c r="N2687" s="103">
        <v>3.2500000000000001E-2</v>
      </c>
    </row>
    <row r="2688" spans="4:14" ht="15.75" customHeight="1" x14ac:dyDescent="0.25">
      <c r="D2688" s="33"/>
      <c r="E2688" s="33"/>
      <c r="F2688" s="81">
        <v>40276</v>
      </c>
      <c r="G2688" s="103">
        <v>2.5013000000000001E-3</v>
      </c>
      <c r="H2688" s="103">
        <v>2.9399999999999999E-3</v>
      </c>
      <c r="I2688" s="103"/>
      <c r="J2688" s="103"/>
      <c r="K2688" s="104"/>
      <c r="L2688" s="104"/>
      <c r="M2688" s="104"/>
      <c r="N2688" s="103">
        <v>3.2500000000000001E-2</v>
      </c>
    </row>
    <row r="2689" spans="4:14" ht="15.75" customHeight="1" x14ac:dyDescent="0.25">
      <c r="D2689" s="33"/>
      <c r="E2689" s="33"/>
      <c r="F2689" s="81">
        <v>40277</v>
      </c>
      <c r="G2689" s="103">
        <v>2.5287999999999999E-3</v>
      </c>
      <c r="H2689" s="103">
        <v>2.9781E-3</v>
      </c>
      <c r="I2689" s="103"/>
      <c r="J2689" s="103"/>
      <c r="K2689" s="104"/>
      <c r="L2689" s="104"/>
      <c r="M2689" s="104"/>
      <c r="N2689" s="103">
        <v>3.2500000000000001E-2</v>
      </c>
    </row>
    <row r="2690" spans="4:14" ht="15.75" customHeight="1" x14ac:dyDescent="0.25">
      <c r="D2690" s="33"/>
      <c r="E2690" s="33"/>
      <c r="F2690" s="81">
        <v>40280</v>
      </c>
      <c r="G2690" s="103">
        <v>2.5298E-3</v>
      </c>
      <c r="H2690" s="103">
        <v>3.0041E-3</v>
      </c>
      <c r="I2690" s="103"/>
      <c r="J2690" s="103"/>
      <c r="K2690" s="104"/>
      <c r="L2690" s="104"/>
      <c r="M2690" s="104"/>
      <c r="N2690" s="103">
        <v>3.2500000000000001E-2</v>
      </c>
    </row>
    <row r="2691" spans="4:14" ht="15.75" customHeight="1" x14ac:dyDescent="0.25">
      <c r="D2691" s="33"/>
      <c r="E2691" s="33"/>
      <c r="F2691" s="81">
        <v>40281</v>
      </c>
      <c r="G2691" s="103">
        <v>2.5438000000000001E-3</v>
      </c>
      <c r="H2691" s="103">
        <v>3.0281000000000001E-3</v>
      </c>
      <c r="I2691" s="103"/>
      <c r="J2691" s="103"/>
      <c r="K2691" s="104"/>
      <c r="L2691" s="104"/>
      <c r="M2691" s="104"/>
      <c r="N2691" s="103">
        <v>3.2500000000000001E-2</v>
      </c>
    </row>
    <row r="2692" spans="4:14" ht="15.75" customHeight="1" x14ac:dyDescent="0.25">
      <c r="D2692" s="33"/>
      <c r="E2692" s="33"/>
      <c r="F2692" s="81">
        <v>40282</v>
      </c>
      <c r="G2692" s="103">
        <v>2.5593999999999999E-3</v>
      </c>
      <c r="H2692" s="103">
        <v>3.0375000000000003E-3</v>
      </c>
      <c r="I2692" s="103"/>
      <c r="J2692" s="103"/>
      <c r="K2692" s="104"/>
      <c r="L2692" s="104"/>
      <c r="M2692" s="104"/>
      <c r="N2692" s="103">
        <v>3.2500000000000001E-2</v>
      </c>
    </row>
    <row r="2693" spans="4:14" ht="15.75" customHeight="1" x14ac:dyDescent="0.25">
      <c r="D2693" s="33"/>
      <c r="E2693" s="33"/>
      <c r="F2693" s="81">
        <v>40283</v>
      </c>
      <c r="G2693" s="103">
        <v>2.5624999999999997E-3</v>
      </c>
      <c r="H2693" s="103">
        <v>3.0437999999999997E-3</v>
      </c>
      <c r="I2693" s="103"/>
      <c r="J2693" s="103"/>
      <c r="K2693" s="104"/>
      <c r="L2693" s="104"/>
      <c r="M2693" s="104"/>
      <c r="N2693" s="103">
        <v>3.2500000000000001E-2</v>
      </c>
    </row>
    <row r="2694" spans="4:14" ht="15.75" customHeight="1" x14ac:dyDescent="0.25">
      <c r="D2694" s="33"/>
      <c r="E2694" s="33"/>
      <c r="F2694" s="81">
        <v>40284</v>
      </c>
      <c r="G2694" s="103">
        <v>2.5563000000000001E-3</v>
      </c>
      <c r="H2694" s="103">
        <v>3.0531000000000004E-3</v>
      </c>
      <c r="I2694" s="103"/>
      <c r="J2694" s="103"/>
      <c r="K2694" s="104"/>
      <c r="L2694" s="104"/>
      <c r="M2694" s="104"/>
      <c r="N2694" s="103">
        <v>3.2500000000000001E-2</v>
      </c>
    </row>
    <row r="2695" spans="4:14" ht="15.75" customHeight="1" x14ac:dyDescent="0.25">
      <c r="D2695" s="33"/>
      <c r="E2695" s="33"/>
      <c r="F2695" s="81">
        <v>40287</v>
      </c>
      <c r="G2695" s="103">
        <v>2.575E-3</v>
      </c>
      <c r="H2695" s="103">
        <v>3.0531000000000004E-3</v>
      </c>
      <c r="I2695" s="103"/>
      <c r="J2695" s="103"/>
      <c r="K2695" s="104"/>
      <c r="L2695" s="104"/>
      <c r="M2695" s="104"/>
      <c r="N2695" s="103">
        <v>3.2500000000000001E-2</v>
      </c>
    </row>
    <row r="2696" spans="4:14" ht="15.75" customHeight="1" x14ac:dyDescent="0.25">
      <c r="D2696" s="33"/>
      <c r="E2696" s="33"/>
      <c r="F2696" s="81">
        <v>40288</v>
      </c>
      <c r="G2696" s="103">
        <v>2.5875E-3</v>
      </c>
      <c r="H2696" s="103">
        <v>3.0719000000000002E-3</v>
      </c>
      <c r="I2696" s="103"/>
      <c r="J2696" s="103"/>
      <c r="K2696" s="104"/>
      <c r="L2696" s="104"/>
      <c r="M2696" s="104"/>
      <c r="N2696" s="103">
        <v>3.2500000000000001E-2</v>
      </c>
    </row>
    <row r="2697" spans="4:14" ht="15.75" customHeight="1" x14ac:dyDescent="0.25">
      <c r="D2697" s="33"/>
      <c r="E2697" s="33"/>
      <c r="F2697" s="81">
        <v>40289</v>
      </c>
      <c r="G2697" s="103">
        <v>2.6062999999999998E-3</v>
      </c>
      <c r="H2697" s="103">
        <v>3.1281E-3</v>
      </c>
      <c r="I2697" s="103"/>
      <c r="J2697" s="103"/>
      <c r="K2697" s="104"/>
      <c r="L2697" s="104"/>
      <c r="M2697" s="104"/>
      <c r="N2697" s="103">
        <v>3.2500000000000001E-2</v>
      </c>
    </row>
    <row r="2698" spans="4:14" ht="15.75" customHeight="1" x14ac:dyDescent="0.25">
      <c r="D2698" s="33"/>
      <c r="E2698" s="33"/>
      <c r="F2698" s="81">
        <v>40290</v>
      </c>
      <c r="G2698" s="103">
        <v>2.6250000000000002E-3</v>
      </c>
      <c r="H2698" s="103">
        <v>3.1578000000000001E-3</v>
      </c>
      <c r="I2698" s="103"/>
      <c r="J2698" s="103"/>
      <c r="K2698" s="104"/>
      <c r="L2698" s="104"/>
      <c r="M2698" s="104"/>
      <c r="N2698" s="103">
        <v>3.2500000000000001E-2</v>
      </c>
    </row>
    <row r="2699" spans="4:14" ht="15.75" customHeight="1" x14ac:dyDescent="0.25">
      <c r="D2699" s="33"/>
      <c r="E2699" s="33"/>
      <c r="F2699" s="81">
        <v>40291</v>
      </c>
      <c r="G2699" s="103">
        <v>2.6438E-3</v>
      </c>
      <c r="H2699" s="103">
        <v>3.2063000000000005E-3</v>
      </c>
      <c r="I2699" s="103"/>
      <c r="J2699" s="103"/>
      <c r="K2699" s="104"/>
      <c r="L2699" s="104"/>
      <c r="M2699" s="104"/>
      <c r="N2699" s="103">
        <v>3.2500000000000001E-2</v>
      </c>
    </row>
    <row r="2700" spans="4:14" ht="15.75" customHeight="1" x14ac:dyDescent="0.25">
      <c r="D2700" s="33"/>
      <c r="E2700" s="33"/>
      <c r="F2700" s="81">
        <v>40294</v>
      </c>
      <c r="G2700" s="103">
        <v>2.6468999999999998E-3</v>
      </c>
      <c r="H2700" s="103">
        <v>3.2374999999999999E-3</v>
      </c>
      <c r="I2700" s="103"/>
      <c r="J2700" s="103"/>
      <c r="K2700" s="104"/>
      <c r="L2700" s="104"/>
      <c r="M2700" s="104"/>
      <c r="N2700" s="103">
        <v>3.2500000000000001E-2</v>
      </c>
    </row>
    <row r="2701" spans="4:14" ht="15.75" customHeight="1" x14ac:dyDescent="0.25">
      <c r="D2701" s="33"/>
      <c r="E2701" s="33"/>
      <c r="F2701" s="81">
        <v>40295</v>
      </c>
      <c r="G2701" s="103">
        <v>2.6672000000000002E-3</v>
      </c>
      <c r="H2701" s="103">
        <v>3.2780999999999999E-3</v>
      </c>
      <c r="I2701" s="103"/>
      <c r="J2701" s="103"/>
      <c r="K2701" s="104"/>
      <c r="L2701" s="104"/>
      <c r="M2701" s="104"/>
      <c r="N2701" s="103">
        <v>3.2500000000000001E-2</v>
      </c>
    </row>
    <row r="2702" spans="4:14" ht="15.75" customHeight="1" x14ac:dyDescent="0.25">
      <c r="D2702" s="33"/>
      <c r="E2702" s="33"/>
      <c r="F2702" s="81">
        <v>40296</v>
      </c>
      <c r="G2702" s="103">
        <v>2.7312999999999999E-3</v>
      </c>
      <c r="H2702" s="103">
        <v>3.3781000000000002E-3</v>
      </c>
      <c r="I2702" s="103"/>
      <c r="J2702" s="103"/>
      <c r="K2702" s="104"/>
      <c r="L2702" s="104"/>
      <c r="M2702" s="104"/>
      <c r="N2702" s="103">
        <v>3.2500000000000001E-2</v>
      </c>
    </row>
    <row r="2703" spans="4:14" ht="15.75" customHeight="1" x14ac:dyDescent="0.25">
      <c r="D2703" s="33"/>
      <c r="E2703" s="33"/>
      <c r="F2703" s="81">
        <v>40297</v>
      </c>
      <c r="G2703" s="103">
        <v>2.7766000000000002E-3</v>
      </c>
      <c r="H2703" s="103">
        <v>3.4438000000000003E-3</v>
      </c>
      <c r="I2703" s="103"/>
      <c r="J2703" s="103"/>
      <c r="K2703" s="104"/>
      <c r="L2703" s="104"/>
      <c r="M2703" s="104"/>
      <c r="N2703" s="103">
        <v>3.2500000000000001E-2</v>
      </c>
    </row>
    <row r="2704" spans="4:14" ht="15.75" customHeight="1" x14ac:dyDescent="0.25">
      <c r="D2704" s="33"/>
      <c r="E2704" s="33"/>
      <c r="F2704" s="81">
        <v>40298</v>
      </c>
      <c r="G2704" s="103">
        <v>2.8000000000000004E-3</v>
      </c>
      <c r="H2704" s="103">
        <v>3.4655999999999997E-3</v>
      </c>
      <c r="I2704" s="103"/>
      <c r="J2704" s="103"/>
      <c r="K2704" s="104"/>
      <c r="L2704" s="104"/>
      <c r="M2704" s="104"/>
      <c r="N2704" s="103">
        <v>3.2500000000000001E-2</v>
      </c>
    </row>
    <row r="2705" spans="4:14" ht="15.75" customHeight="1" x14ac:dyDescent="0.25">
      <c r="D2705" s="33"/>
      <c r="E2705" s="33"/>
      <c r="F2705" s="81">
        <v>40301</v>
      </c>
      <c r="G2705" s="103" t="s">
        <v>26</v>
      </c>
      <c r="H2705" s="103" t="s">
        <v>26</v>
      </c>
      <c r="I2705" s="103"/>
      <c r="J2705" s="103"/>
      <c r="K2705" s="104"/>
      <c r="L2705" s="104"/>
      <c r="M2705" s="104"/>
      <c r="N2705" s="103">
        <v>3.2500000000000001E-2</v>
      </c>
    </row>
    <row r="2706" spans="4:14" ht="15.75" customHeight="1" x14ac:dyDescent="0.25">
      <c r="D2706" s="33"/>
      <c r="E2706" s="33"/>
      <c r="F2706" s="81">
        <v>40302</v>
      </c>
      <c r="G2706" s="103">
        <v>2.8468999999999999E-3</v>
      </c>
      <c r="H2706" s="103">
        <v>3.5312999999999998E-3</v>
      </c>
      <c r="I2706" s="103"/>
      <c r="J2706" s="103"/>
      <c r="K2706" s="104"/>
      <c r="L2706" s="104"/>
      <c r="M2706" s="104"/>
      <c r="N2706" s="103">
        <v>3.2500000000000001E-2</v>
      </c>
    </row>
    <row r="2707" spans="4:14" ht="15.75" customHeight="1" x14ac:dyDescent="0.25">
      <c r="D2707" s="33"/>
      <c r="E2707" s="33"/>
      <c r="F2707" s="81">
        <v>40303</v>
      </c>
      <c r="G2707" s="103">
        <v>2.9093999999999999E-3</v>
      </c>
      <c r="H2707" s="103">
        <v>3.6015999999999999E-3</v>
      </c>
      <c r="I2707" s="103"/>
      <c r="J2707" s="103"/>
      <c r="K2707" s="104"/>
      <c r="L2707" s="104"/>
      <c r="M2707" s="104"/>
      <c r="N2707" s="103">
        <v>3.2500000000000001E-2</v>
      </c>
    </row>
    <row r="2708" spans="4:14" ht="15.75" customHeight="1" x14ac:dyDescent="0.25">
      <c r="D2708" s="33"/>
      <c r="E2708" s="33"/>
      <c r="F2708" s="81">
        <v>40304</v>
      </c>
      <c r="G2708" s="103">
        <v>2.9705999999999999E-3</v>
      </c>
      <c r="H2708" s="103">
        <v>3.7358999999999999E-3</v>
      </c>
      <c r="I2708" s="103"/>
      <c r="J2708" s="103"/>
      <c r="K2708" s="104"/>
      <c r="L2708" s="104"/>
      <c r="M2708" s="104"/>
      <c r="N2708" s="103">
        <v>3.2500000000000001E-2</v>
      </c>
    </row>
    <row r="2709" spans="4:14" ht="15.75" customHeight="1" x14ac:dyDescent="0.25">
      <c r="D2709" s="33"/>
      <c r="E2709" s="33"/>
      <c r="F2709" s="81">
        <v>40305</v>
      </c>
      <c r="G2709" s="103">
        <v>3.4875000000000001E-3</v>
      </c>
      <c r="H2709" s="103">
        <v>4.2813E-3</v>
      </c>
      <c r="I2709" s="103"/>
      <c r="J2709" s="103"/>
      <c r="K2709" s="104"/>
      <c r="L2709" s="104"/>
      <c r="M2709" s="104"/>
      <c r="N2709" s="103">
        <v>3.2500000000000001E-2</v>
      </c>
    </row>
    <row r="2710" spans="4:14" ht="15.75" customHeight="1" x14ac:dyDescent="0.25">
      <c r="D2710" s="33"/>
      <c r="E2710" s="33"/>
      <c r="F2710" s="81">
        <v>40308</v>
      </c>
      <c r="G2710" s="103">
        <v>3.4000000000000002E-3</v>
      </c>
      <c r="H2710" s="103">
        <v>4.2125000000000001E-3</v>
      </c>
      <c r="I2710" s="103"/>
      <c r="J2710" s="103"/>
      <c r="K2710" s="104"/>
      <c r="L2710" s="104"/>
      <c r="M2710" s="104"/>
      <c r="N2710" s="103">
        <v>3.2500000000000001E-2</v>
      </c>
    </row>
    <row r="2711" spans="4:14" ht="15.75" customHeight="1" x14ac:dyDescent="0.25">
      <c r="D2711" s="33"/>
      <c r="E2711" s="33"/>
      <c r="F2711" s="81">
        <v>40309</v>
      </c>
      <c r="G2711" s="103">
        <v>3.3750000000000004E-3</v>
      </c>
      <c r="H2711" s="103">
        <v>4.2281000000000003E-3</v>
      </c>
      <c r="I2711" s="103"/>
      <c r="J2711" s="103"/>
      <c r="K2711" s="104"/>
      <c r="L2711" s="104"/>
      <c r="M2711" s="104"/>
      <c r="N2711" s="103">
        <v>3.2500000000000001E-2</v>
      </c>
    </row>
    <row r="2712" spans="4:14" ht="15.75" customHeight="1" x14ac:dyDescent="0.25">
      <c r="D2712" s="33"/>
      <c r="E2712" s="33"/>
      <c r="F2712" s="81">
        <v>40310</v>
      </c>
      <c r="G2712" s="103">
        <v>3.3812999999999998E-3</v>
      </c>
      <c r="H2712" s="103">
        <v>4.3019E-3</v>
      </c>
      <c r="I2712" s="103"/>
      <c r="J2712" s="103"/>
      <c r="K2712" s="104"/>
      <c r="L2712" s="104"/>
      <c r="M2712" s="104"/>
      <c r="N2712" s="103">
        <v>3.2500000000000001E-2</v>
      </c>
    </row>
    <row r="2713" spans="4:14" ht="15.75" customHeight="1" x14ac:dyDescent="0.25">
      <c r="D2713" s="33"/>
      <c r="E2713" s="33"/>
      <c r="F2713" s="81">
        <v>40311</v>
      </c>
      <c r="G2713" s="103">
        <v>3.3687999999999999E-3</v>
      </c>
      <c r="H2713" s="103">
        <v>4.3587999999999995E-3</v>
      </c>
      <c r="I2713" s="103"/>
      <c r="J2713" s="103"/>
      <c r="K2713" s="104"/>
      <c r="L2713" s="104"/>
      <c r="M2713" s="104"/>
      <c r="N2713" s="103">
        <v>3.2500000000000001E-2</v>
      </c>
    </row>
    <row r="2714" spans="4:14" ht="15.75" customHeight="1" x14ac:dyDescent="0.25">
      <c r="D2714" s="33"/>
      <c r="E2714" s="33"/>
      <c r="F2714" s="81">
        <v>40312</v>
      </c>
      <c r="G2714" s="103">
        <v>3.3774999999999999E-3</v>
      </c>
      <c r="H2714" s="103">
        <v>4.4505999999999999E-3</v>
      </c>
      <c r="I2714" s="103"/>
      <c r="J2714" s="103"/>
      <c r="K2714" s="104"/>
      <c r="L2714" s="104"/>
      <c r="M2714" s="104"/>
      <c r="N2714" s="103">
        <v>3.2500000000000001E-2</v>
      </c>
    </row>
    <row r="2715" spans="4:14" ht="15.75" customHeight="1" x14ac:dyDescent="0.25">
      <c r="D2715" s="33"/>
      <c r="E2715" s="33"/>
      <c r="F2715" s="81">
        <v>40315</v>
      </c>
      <c r="G2715" s="103">
        <v>3.3894000000000003E-3</v>
      </c>
      <c r="H2715" s="103">
        <v>4.5999999999999999E-3</v>
      </c>
      <c r="I2715" s="103"/>
      <c r="J2715" s="103"/>
      <c r="K2715" s="104"/>
      <c r="L2715" s="104"/>
      <c r="M2715" s="104"/>
      <c r="N2715" s="103">
        <v>3.2500000000000001E-2</v>
      </c>
    </row>
    <row r="2716" spans="4:14" ht="15.75" customHeight="1" x14ac:dyDescent="0.25">
      <c r="D2716" s="33"/>
      <c r="E2716" s="33"/>
      <c r="F2716" s="81">
        <v>40316</v>
      </c>
      <c r="G2716" s="103">
        <v>3.3969E-3</v>
      </c>
      <c r="H2716" s="103">
        <v>4.6468999999999998E-3</v>
      </c>
      <c r="I2716" s="103"/>
      <c r="J2716" s="103"/>
      <c r="K2716" s="104"/>
      <c r="L2716" s="104"/>
      <c r="M2716" s="104"/>
      <c r="N2716" s="103">
        <v>3.2500000000000001E-2</v>
      </c>
    </row>
    <row r="2717" spans="4:14" ht="15.75" customHeight="1" x14ac:dyDescent="0.25">
      <c r="D2717" s="33"/>
      <c r="E2717" s="33"/>
      <c r="F2717" s="81">
        <v>40317</v>
      </c>
      <c r="G2717" s="103">
        <v>3.4105999999999997E-3</v>
      </c>
      <c r="H2717" s="103">
        <v>4.7749999999999997E-3</v>
      </c>
      <c r="I2717" s="103"/>
      <c r="J2717" s="103"/>
      <c r="K2717" s="104"/>
      <c r="L2717" s="104"/>
      <c r="M2717" s="104"/>
      <c r="N2717" s="103">
        <v>3.2500000000000001E-2</v>
      </c>
    </row>
    <row r="2718" spans="4:14" ht="15.75" customHeight="1" x14ac:dyDescent="0.25">
      <c r="D2718" s="33"/>
      <c r="E2718" s="33"/>
      <c r="F2718" s="81">
        <v>40318</v>
      </c>
      <c r="G2718" s="103">
        <v>3.4131000000000001E-3</v>
      </c>
      <c r="H2718" s="103">
        <v>4.8405999999999996E-3</v>
      </c>
      <c r="I2718" s="103"/>
      <c r="J2718" s="103"/>
      <c r="K2718" s="104"/>
      <c r="L2718" s="104"/>
      <c r="M2718" s="104"/>
      <c r="N2718" s="103">
        <v>3.2500000000000001E-2</v>
      </c>
    </row>
    <row r="2719" spans="4:14" ht="15.75" customHeight="1" x14ac:dyDescent="0.25">
      <c r="D2719" s="33"/>
      <c r="E2719" s="33"/>
      <c r="F2719" s="81">
        <v>40319</v>
      </c>
      <c r="G2719" s="103">
        <v>3.4280999999999999E-3</v>
      </c>
      <c r="H2719" s="103">
        <v>4.9687999999999998E-3</v>
      </c>
      <c r="I2719" s="103"/>
      <c r="J2719" s="103"/>
      <c r="K2719" s="104"/>
      <c r="L2719" s="104"/>
      <c r="M2719" s="104"/>
      <c r="N2719" s="103">
        <v>3.2500000000000001E-2</v>
      </c>
    </row>
    <row r="2720" spans="4:14" ht="15.75" customHeight="1" x14ac:dyDescent="0.25">
      <c r="D2720" s="33"/>
      <c r="E2720" s="33"/>
      <c r="F2720" s="81">
        <v>40322</v>
      </c>
      <c r="G2720" s="103">
        <v>3.4524999999999998E-3</v>
      </c>
      <c r="H2720" s="103">
        <v>5.0968999999999997E-3</v>
      </c>
      <c r="I2720" s="103"/>
      <c r="J2720" s="103"/>
      <c r="K2720" s="104"/>
      <c r="L2720" s="104"/>
      <c r="M2720" s="104"/>
      <c r="N2720" s="103">
        <v>3.2500000000000001E-2</v>
      </c>
    </row>
    <row r="2721" spans="4:14" ht="15.75" customHeight="1" x14ac:dyDescent="0.25">
      <c r="D2721" s="33"/>
      <c r="E2721" s="33"/>
      <c r="F2721" s="81">
        <v>40323</v>
      </c>
      <c r="G2721" s="103">
        <v>3.5399999999999997E-3</v>
      </c>
      <c r="H2721" s="103">
        <v>5.3625000000000001E-3</v>
      </c>
      <c r="I2721" s="103"/>
      <c r="J2721" s="103"/>
      <c r="K2721" s="104"/>
      <c r="L2721" s="104"/>
      <c r="M2721" s="104"/>
      <c r="N2721" s="103">
        <v>3.2500000000000001E-2</v>
      </c>
    </row>
    <row r="2722" spans="4:14" ht="15.75" customHeight="1" x14ac:dyDescent="0.25">
      <c r="D2722" s="33"/>
      <c r="E2722" s="33"/>
      <c r="F2722" s="81">
        <v>40324</v>
      </c>
      <c r="G2722" s="103">
        <v>3.5405999999999997E-3</v>
      </c>
      <c r="H2722" s="103">
        <v>5.3781000000000002E-3</v>
      </c>
      <c r="I2722" s="103"/>
      <c r="J2722" s="103"/>
      <c r="K2722" s="104"/>
      <c r="L2722" s="104"/>
      <c r="M2722" s="104"/>
      <c r="N2722" s="103">
        <v>3.2500000000000001E-2</v>
      </c>
    </row>
    <row r="2723" spans="4:14" ht="15.75" customHeight="1" x14ac:dyDescent="0.25">
      <c r="D2723" s="33"/>
      <c r="E2723" s="33"/>
      <c r="F2723" s="81">
        <v>40325</v>
      </c>
      <c r="G2723" s="103">
        <v>3.5375000000000003E-3</v>
      </c>
      <c r="H2723" s="103">
        <v>5.3844000000000001E-3</v>
      </c>
      <c r="I2723" s="103"/>
      <c r="J2723" s="103"/>
      <c r="K2723" s="104"/>
      <c r="L2723" s="104"/>
      <c r="M2723" s="104"/>
      <c r="N2723" s="103">
        <v>3.2500000000000001E-2</v>
      </c>
    </row>
    <row r="2724" spans="4:14" ht="15.75" customHeight="1" x14ac:dyDescent="0.25">
      <c r="D2724" s="33"/>
      <c r="E2724" s="33"/>
      <c r="F2724" s="81">
        <v>40326</v>
      </c>
      <c r="G2724" s="103">
        <v>3.5125E-3</v>
      </c>
      <c r="H2724" s="103">
        <v>5.3625000000000001E-3</v>
      </c>
      <c r="I2724" s="103"/>
      <c r="J2724" s="103"/>
      <c r="K2724" s="104"/>
      <c r="L2724" s="104"/>
      <c r="M2724" s="104"/>
      <c r="N2724" s="103">
        <v>3.2500000000000001E-2</v>
      </c>
    </row>
    <row r="2725" spans="4:14" ht="15.75" customHeight="1" x14ac:dyDescent="0.25">
      <c r="D2725" s="33"/>
      <c r="E2725" s="33"/>
      <c r="F2725" s="81">
        <v>40329</v>
      </c>
      <c r="G2725" s="103" t="s">
        <v>26</v>
      </c>
      <c r="H2725" s="103" t="s">
        <v>26</v>
      </c>
      <c r="I2725" s="103"/>
      <c r="J2725" s="103"/>
      <c r="K2725" s="104"/>
      <c r="L2725" s="104"/>
      <c r="M2725" s="104"/>
      <c r="N2725" s="103" t="s">
        <v>26</v>
      </c>
    </row>
    <row r="2726" spans="4:14" ht="15.75" customHeight="1" x14ac:dyDescent="0.25">
      <c r="D2726" s="33"/>
      <c r="E2726" s="33"/>
      <c r="F2726" s="81">
        <v>40330</v>
      </c>
      <c r="G2726" s="103">
        <v>3.5088000000000003E-3</v>
      </c>
      <c r="H2726" s="103">
        <v>5.3625000000000001E-3</v>
      </c>
      <c r="I2726" s="103"/>
      <c r="J2726" s="103"/>
      <c r="K2726" s="104"/>
      <c r="L2726" s="104"/>
      <c r="M2726" s="104"/>
      <c r="N2726" s="103">
        <v>3.2500000000000001E-2</v>
      </c>
    </row>
    <row r="2727" spans="4:14" ht="15.75" customHeight="1" x14ac:dyDescent="0.25">
      <c r="D2727" s="33"/>
      <c r="E2727" s="33"/>
      <c r="F2727" s="81">
        <v>40331</v>
      </c>
      <c r="G2727" s="103">
        <v>3.5088000000000003E-3</v>
      </c>
      <c r="H2727" s="103">
        <v>5.3749999999999996E-3</v>
      </c>
      <c r="I2727" s="103"/>
      <c r="J2727" s="103"/>
      <c r="K2727" s="104"/>
      <c r="L2727" s="104"/>
      <c r="M2727" s="104"/>
      <c r="N2727" s="103">
        <v>3.2500000000000001E-2</v>
      </c>
    </row>
    <row r="2728" spans="4:14" ht="15.75" customHeight="1" x14ac:dyDescent="0.25">
      <c r="D2728" s="33"/>
      <c r="E2728" s="33"/>
      <c r="F2728" s="81">
        <v>40332</v>
      </c>
      <c r="G2728" s="103">
        <v>3.5088000000000003E-3</v>
      </c>
      <c r="H2728" s="103">
        <v>5.3781000000000002E-3</v>
      </c>
      <c r="I2728" s="103"/>
      <c r="J2728" s="103"/>
      <c r="K2728" s="104"/>
      <c r="L2728" s="104"/>
      <c r="M2728" s="104"/>
      <c r="N2728" s="103">
        <v>3.2500000000000001E-2</v>
      </c>
    </row>
    <row r="2729" spans="4:14" ht="15.75" customHeight="1" x14ac:dyDescent="0.25">
      <c r="D2729" s="33"/>
      <c r="E2729" s="33"/>
      <c r="F2729" s="81">
        <v>40333</v>
      </c>
      <c r="G2729" s="103">
        <v>3.4999999999999996E-3</v>
      </c>
      <c r="H2729" s="103">
        <v>5.3656000000000008E-3</v>
      </c>
      <c r="I2729" s="103"/>
      <c r="J2729" s="103"/>
      <c r="K2729" s="104"/>
      <c r="L2729" s="104"/>
      <c r="M2729" s="104"/>
      <c r="N2729" s="103">
        <v>3.2500000000000001E-2</v>
      </c>
    </row>
    <row r="2730" spans="4:14" ht="15.75" customHeight="1" x14ac:dyDescent="0.25">
      <c r="D2730" s="33"/>
      <c r="E2730" s="33"/>
      <c r="F2730" s="81">
        <v>40336</v>
      </c>
      <c r="G2730" s="103">
        <v>3.4999999999999996E-3</v>
      </c>
      <c r="H2730" s="103">
        <v>5.3718999999999998E-3</v>
      </c>
      <c r="I2730" s="103"/>
      <c r="J2730" s="103"/>
      <c r="K2730" s="104"/>
      <c r="L2730" s="104"/>
      <c r="M2730" s="104"/>
      <c r="N2730" s="103">
        <v>3.2500000000000001E-2</v>
      </c>
    </row>
    <row r="2731" spans="4:14" ht="15.75" customHeight="1" x14ac:dyDescent="0.25">
      <c r="D2731" s="33"/>
      <c r="E2731" s="33"/>
      <c r="F2731" s="81">
        <v>40337</v>
      </c>
      <c r="G2731" s="103">
        <v>3.4999999999999996E-3</v>
      </c>
      <c r="H2731" s="103">
        <v>5.3688E-3</v>
      </c>
      <c r="I2731" s="103"/>
      <c r="J2731" s="103"/>
      <c r="K2731" s="104"/>
      <c r="L2731" s="104"/>
      <c r="M2731" s="104"/>
      <c r="N2731" s="103">
        <v>3.2500000000000001E-2</v>
      </c>
    </row>
    <row r="2732" spans="4:14" ht="15.75" customHeight="1" x14ac:dyDescent="0.25">
      <c r="D2732" s="33"/>
      <c r="E2732" s="33"/>
      <c r="F2732" s="81">
        <v>40338</v>
      </c>
      <c r="G2732" s="103">
        <v>3.5031000000000003E-3</v>
      </c>
      <c r="H2732" s="103">
        <v>5.3656000000000008E-3</v>
      </c>
      <c r="I2732" s="103"/>
      <c r="J2732" s="103"/>
      <c r="K2732" s="104"/>
      <c r="L2732" s="104"/>
      <c r="M2732" s="104"/>
      <c r="N2732" s="103">
        <v>3.2500000000000001E-2</v>
      </c>
    </row>
    <row r="2733" spans="4:14" ht="15.75" customHeight="1" x14ac:dyDescent="0.25">
      <c r="D2733" s="33"/>
      <c r="E2733" s="33"/>
      <c r="F2733" s="81">
        <v>40339</v>
      </c>
      <c r="G2733" s="103">
        <v>3.4968999999999998E-3</v>
      </c>
      <c r="H2733" s="103">
        <v>5.3644000000000001E-3</v>
      </c>
      <c r="I2733" s="103"/>
      <c r="J2733" s="103"/>
      <c r="K2733" s="104"/>
      <c r="L2733" s="104"/>
      <c r="M2733" s="104"/>
      <c r="N2733" s="103">
        <v>3.2500000000000001E-2</v>
      </c>
    </row>
    <row r="2734" spans="4:14" ht="15.75" customHeight="1" x14ac:dyDescent="0.25">
      <c r="D2734" s="33"/>
      <c r="E2734" s="33"/>
      <c r="F2734" s="81">
        <v>40340</v>
      </c>
      <c r="G2734" s="103">
        <v>3.4968999999999998E-3</v>
      </c>
      <c r="H2734" s="103">
        <v>5.3705999999999997E-3</v>
      </c>
      <c r="I2734" s="103"/>
      <c r="J2734" s="103"/>
      <c r="K2734" s="104"/>
      <c r="L2734" s="104"/>
      <c r="M2734" s="104"/>
      <c r="N2734" s="103">
        <v>3.2500000000000001E-2</v>
      </c>
    </row>
    <row r="2735" spans="4:14" ht="15.75" customHeight="1" x14ac:dyDescent="0.25">
      <c r="D2735" s="33"/>
      <c r="E2735" s="33"/>
      <c r="F2735" s="81">
        <v>40343</v>
      </c>
      <c r="G2735" s="103">
        <v>3.4968999999999998E-3</v>
      </c>
      <c r="H2735" s="103">
        <v>5.3705999999999997E-3</v>
      </c>
      <c r="I2735" s="103"/>
      <c r="J2735" s="103"/>
      <c r="K2735" s="104"/>
      <c r="L2735" s="104"/>
      <c r="M2735" s="104"/>
      <c r="N2735" s="103">
        <v>3.2500000000000001E-2</v>
      </c>
    </row>
    <row r="2736" spans="4:14" ht="15.75" customHeight="1" x14ac:dyDescent="0.25">
      <c r="D2736" s="33"/>
      <c r="E2736" s="33"/>
      <c r="F2736" s="81">
        <v>40344</v>
      </c>
      <c r="G2736" s="103">
        <v>3.4968999999999998E-3</v>
      </c>
      <c r="H2736" s="103">
        <v>5.3893999999999999E-3</v>
      </c>
      <c r="I2736" s="103"/>
      <c r="J2736" s="103"/>
      <c r="K2736" s="104"/>
      <c r="L2736" s="104"/>
      <c r="M2736" s="104"/>
      <c r="N2736" s="103">
        <v>3.2500000000000001E-2</v>
      </c>
    </row>
    <row r="2737" spans="4:14" ht="15.75" customHeight="1" x14ac:dyDescent="0.25">
      <c r="D2737" s="33"/>
      <c r="E2737" s="33"/>
      <c r="F2737" s="81">
        <v>40345</v>
      </c>
      <c r="G2737" s="103">
        <v>3.4844000000000003E-3</v>
      </c>
      <c r="H2737" s="103">
        <v>5.3893999999999999E-3</v>
      </c>
      <c r="I2737" s="103"/>
      <c r="J2737" s="103"/>
      <c r="K2737" s="104"/>
      <c r="L2737" s="104"/>
      <c r="M2737" s="104"/>
      <c r="N2737" s="103">
        <v>3.2500000000000001E-2</v>
      </c>
    </row>
    <row r="2738" spans="4:14" ht="15.75" customHeight="1" x14ac:dyDescent="0.25">
      <c r="D2738" s="33"/>
      <c r="E2738" s="33"/>
      <c r="F2738" s="81">
        <v>40346</v>
      </c>
      <c r="G2738" s="103">
        <v>3.4749999999999998E-3</v>
      </c>
      <c r="H2738" s="103">
        <v>5.3924999999999997E-3</v>
      </c>
      <c r="I2738" s="103"/>
      <c r="J2738" s="103"/>
      <c r="K2738" s="104"/>
      <c r="L2738" s="104"/>
      <c r="M2738" s="104"/>
      <c r="N2738" s="103">
        <v>3.2500000000000001E-2</v>
      </c>
    </row>
    <row r="2739" spans="4:14" ht="15.75" customHeight="1" x14ac:dyDescent="0.25">
      <c r="D2739" s="33"/>
      <c r="E2739" s="33"/>
      <c r="F2739" s="81">
        <v>40347</v>
      </c>
      <c r="G2739" s="103">
        <v>3.4733999999999998E-3</v>
      </c>
      <c r="H2739" s="103">
        <v>5.3818999999999994E-3</v>
      </c>
      <c r="I2739" s="103"/>
      <c r="J2739" s="103"/>
      <c r="K2739" s="104"/>
      <c r="L2739" s="104"/>
      <c r="M2739" s="104"/>
      <c r="N2739" s="103">
        <v>3.2500000000000001E-2</v>
      </c>
    </row>
    <row r="2740" spans="4:14" ht="15.75" customHeight="1" x14ac:dyDescent="0.25">
      <c r="D2740" s="33"/>
      <c r="E2740" s="33"/>
      <c r="F2740" s="81">
        <v>40350</v>
      </c>
      <c r="G2740" s="103">
        <v>3.4719E-3</v>
      </c>
      <c r="H2740" s="103">
        <v>5.3837999999999994E-3</v>
      </c>
      <c r="I2740" s="103"/>
      <c r="J2740" s="103"/>
      <c r="K2740" s="104"/>
      <c r="L2740" s="104"/>
      <c r="M2740" s="104"/>
      <c r="N2740" s="103">
        <v>3.2500000000000001E-2</v>
      </c>
    </row>
    <row r="2741" spans="4:14" ht="15.75" customHeight="1" x14ac:dyDescent="0.25">
      <c r="D2741" s="33"/>
      <c r="E2741" s="33"/>
      <c r="F2741" s="81">
        <v>40351</v>
      </c>
      <c r="G2741" s="103">
        <v>3.4719E-3</v>
      </c>
      <c r="H2741" s="103">
        <v>5.3825000000000001E-3</v>
      </c>
      <c r="I2741" s="103"/>
      <c r="J2741" s="103"/>
      <c r="K2741" s="104"/>
      <c r="L2741" s="104"/>
      <c r="M2741" s="104"/>
      <c r="N2741" s="103">
        <v>3.2500000000000001E-2</v>
      </c>
    </row>
    <row r="2742" spans="4:14" ht="15.75" customHeight="1" x14ac:dyDescent="0.25">
      <c r="D2742" s="33"/>
      <c r="E2742" s="33"/>
      <c r="F2742" s="81">
        <v>40352</v>
      </c>
      <c r="G2742" s="103">
        <v>3.4719E-3</v>
      </c>
      <c r="H2742" s="103">
        <v>5.3825000000000001E-3</v>
      </c>
      <c r="I2742" s="103"/>
      <c r="J2742" s="103"/>
      <c r="K2742" s="104"/>
      <c r="L2742" s="104"/>
      <c r="M2742" s="104"/>
      <c r="N2742" s="103">
        <v>3.2500000000000001E-2</v>
      </c>
    </row>
    <row r="2743" spans="4:14" ht="15.75" customHeight="1" x14ac:dyDescent="0.25">
      <c r="D2743" s="33"/>
      <c r="E2743" s="33"/>
      <c r="F2743" s="81">
        <v>40353</v>
      </c>
      <c r="G2743" s="103">
        <v>3.4719E-3</v>
      </c>
      <c r="H2743" s="103">
        <v>5.3718999999999998E-3</v>
      </c>
      <c r="I2743" s="103"/>
      <c r="J2743" s="103"/>
      <c r="K2743" s="104"/>
      <c r="L2743" s="104"/>
      <c r="M2743" s="104"/>
      <c r="N2743" s="103">
        <v>3.2500000000000001E-2</v>
      </c>
    </row>
    <row r="2744" spans="4:14" ht="15.75" customHeight="1" x14ac:dyDescent="0.25">
      <c r="D2744" s="33"/>
      <c r="E2744" s="33"/>
      <c r="F2744" s="81">
        <v>40354</v>
      </c>
      <c r="G2744" s="103">
        <v>3.4719E-3</v>
      </c>
      <c r="H2744" s="103">
        <v>5.3468999999999999E-3</v>
      </c>
      <c r="I2744" s="103"/>
      <c r="J2744" s="103"/>
      <c r="K2744" s="104"/>
      <c r="L2744" s="104"/>
      <c r="M2744" s="104"/>
      <c r="N2744" s="103">
        <v>3.2500000000000001E-2</v>
      </c>
    </row>
    <row r="2745" spans="4:14" ht="15.75" customHeight="1" x14ac:dyDescent="0.25">
      <c r="D2745" s="33"/>
      <c r="E2745" s="33"/>
      <c r="F2745" s="81">
        <v>40357</v>
      </c>
      <c r="G2745" s="103">
        <v>3.4719E-3</v>
      </c>
      <c r="H2745" s="103">
        <v>5.3344000000000004E-3</v>
      </c>
      <c r="I2745" s="103"/>
      <c r="J2745" s="103"/>
      <c r="K2745" s="104"/>
      <c r="L2745" s="104"/>
      <c r="M2745" s="104"/>
      <c r="N2745" s="103">
        <v>3.2500000000000001E-2</v>
      </c>
    </row>
    <row r="2746" spans="4:14" ht="15.75" customHeight="1" x14ac:dyDescent="0.25">
      <c r="D2746" s="33"/>
      <c r="E2746" s="33"/>
      <c r="F2746" s="81">
        <v>40358</v>
      </c>
      <c r="G2746" s="103">
        <v>3.4562999999999998E-3</v>
      </c>
      <c r="H2746" s="103">
        <v>5.3300000000000005E-3</v>
      </c>
      <c r="I2746" s="103"/>
      <c r="J2746" s="103"/>
      <c r="K2746" s="104"/>
      <c r="L2746" s="104"/>
      <c r="M2746" s="104"/>
      <c r="N2746" s="103">
        <v>3.2500000000000001E-2</v>
      </c>
    </row>
    <row r="2747" spans="4:14" ht="15.75" customHeight="1" x14ac:dyDescent="0.25">
      <c r="D2747" s="33"/>
      <c r="E2747" s="33"/>
      <c r="F2747" s="81">
        <v>40359</v>
      </c>
      <c r="G2747" s="103">
        <v>3.4844000000000003E-3</v>
      </c>
      <c r="H2747" s="103">
        <v>5.3393999999999994E-3</v>
      </c>
      <c r="I2747" s="103"/>
      <c r="J2747" s="103"/>
      <c r="K2747" s="104"/>
      <c r="L2747" s="104"/>
      <c r="M2747" s="104"/>
      <c r="N2747" s="103">
        <v>3.2500000000000001E-2</v>
      </c>
    </row>
    <row r="2748" spans="4:14" ht="15.75" customHeight="1" x14ac:dyDescent="0.25">
      <c r="D2748" s="33"/>
      <c r="E2748" s="33"/>
      <c r="F2748" s="81">
        <v>40360</v>
      </c>
      <c r="G2748" s="103">
        <v>3.4719E-3</v>
      </c>
      <c r="H2748" s="103">
        <v>5.3330999999999995E-3</v>
      </c>
      <c r="I2748" s="103"/>
      <c r="J2748" s="103"/>
      <c r="K2748" s="104"/>
      <c r="L2748" s="104"/>
      <c r="M2748" s="104"/>
      <c r="N2748" s="103">
        <v>3.2500000000000001E-2</v>
      </c>
    </row>
    <row r="2749" spans="4:14" ht="15.75" customHeight="1" x14ac:dyDescent="0.25">
      <c r="D2749" s="33"/>
      <c r="E2749" s="33"/>
      <c r="F2749" s="81">
        <v>40361</v>
      </c>
      <c r="G2749" s="103">
        <v>3.4749999999999998E-3</v>
      </c>
      <c r="H2749" s="103">
        <v>5.3363000000000004E-3</v>
      </c>
      <c r="I2749" s="103"/>
      <c r="J2749" s="103"/>
      <c r="K2749" s="104"/>
      <c r="L2749" s="104"/>
      <c r="M2749" s="104"/>
      <c r="N2749" s="103">
        <v>3.2500000000000001E-2</v>
      </c>
    </row>
    <row r="2750" spans="4:14" ht="15.75" customHeight="1" x14ac:dyDescent="0.25">
      <c r="D2750" s="33"/>
      <c r="E2750" s="33"/>
      <c r="F2750" s="81">
        <v>40364</v>
      </c>
      <c r="G2750" s="103">
        <v>3.4624999999999999E-3</v>
      </c>
      <c r="H2750" s="103">
        <v>5.3125000000000004E-3</v>
      </c>
      <c r="I2750" s="103"/>
      <c r="J2750" s="103"/>
      <c r="K2750" s="104"/>
      <c r="L2750" s="104"/>
      <c r="M2750" s="104"/>
      <c r="N2750" s="103" t="s">
        <v>26</v>
      </c>
    </row>
    <row r="2751" spans="4:14" ht="15.75" customHeight="1" x14ac:dyDescent="0.25">
      <c r="D2751" s="33"/>
      <c r="E2751" s="33"/>
      <c r="F2751" s="81">
        <v>40365</v>
      </c>
      <c r="G2751" s="103">
        <v>3.4624999999999999E-3</v>
      </c>
      <c r="H2751" s="103">
        <v>5.3112999999999997E-3</v>
      </c>
      <c r="I2751" s="103"/>
      <c r="J2751" s="103"/>
      <c r="K2751" s="104"/>
      <c r="L2751" s="104"/>
      <c r="M2751" s="104"/>
      <c r="N2751" s="103">
        <v>3.2500000000000001E-2</v>
      </c>
    </row>
    <row r="2752" spans="4:14" ht="15.75" customHeight="1" x14ac:dyDescent="0.25">
      <c r="D2752" s="33"/>
      <c r="E2752" s="33"/>
      <c r="F2752" s="81">
        <v>40366</v>
      </c>
      <c r="G2752" s="103">
        <v>3.4499999999999999E-3</v>
      </c>
      <c r="H2752" s="103">
        <v>5.2988000000000002E-3</v>
      </c>
      <c r="I2752" s="103"/>
      <c r="J2752" s="103"/>
      <c r="K2752" s="104"/>
      <c r="L2752" s="104"/>
      <c r="M2752" s="104"/>
      <c r="N2752" s="103">
        <v>3.2500000000000001E-2</v>
      </c>
    </row>
    <row r="2753" spans="4:14" ht="15.75" customHeight="1" x14ac:dyDescent="0.25">
      <c r="D2753" s="33"/>
      <c r="E2753" s="33"/>
      <c r="F2753" s="81">
        <v>40367</v>
      </c>
      <c r="G2753" s="103">
        <v>3.4250000000000001E-3</v>
      </c>
      <c r="H2753" s="103">
        <v>5.2749999999999993E-3</v>
      </c>
      <c r="I2753" s="103"/>
      <c r="J2753" s="103"/>
      <c r="K2753" s="104"/>
      <c r="L2753" s="104"/>
      <c r="M2753" s="104"/>
      <c r="N2753" s="103">
        <v>3.2500000000000001E-2</v>
      </c>
    </row>
    <row r="2754" spans="4:14" ht="15.75" customHeight="1" x14ac:dyDescent="0.25">
      <c r="D2754" s="33"/>
      <c r="E2754" s="33"/>
      <c r="F2754" s="81">
        <v>40368</v>
      </c>
      <c r="G2754" s="103">
        <v>3.4094000000000004E-3</v>
      </c>
      <c r="H2754" s="103">
        <v>5.2681000000000004E-3</v>
      </c>
      <c r="I2754" s="103"/>
      <c r="J2754" s="103"/>
      <c r="K2754" s="104"/>
      <c r="L2754" s="104"/>
      <c r="M2754" s="104"/>
      <c r="N2754" s="103">
        <v>3.2500000000000001E-2</v>
      </c>
    </row>
    <row r="2755" spans="4:14" ht="15.75" customHeight="1" x14ac:dyDescent="0.25">
      <c r="D2755" s="33"/>
      <c r="E2755" s="33"/>
      <c r="F2755" s="81">
        <v>40371</v>
      </c>
      <c r="G2755" s="103">
        <v>3.4094000000000004E-3</v>
      </c>
      <c r="H2755" s="103">
        <v>5.2556E-3</v>
      </c>
      <c r="I2755" s="103"/>
      <c r="J2755" s="103"/>
      <c r="K2755" s="104"/>
      <c r="L2755" s="104"/>
      <c r="M2755" s="104"/>
      <c r="N2755" s="103">
        <v>3.2500000000000001E-2</v>
      </c>
    </row>
    <row r="2756" spans="4:14" ht="15.75" customHeight="1" x14ac:dyDescent="0.25">
      <c r="D2756" s="33"/>
      <c r="E2756" s="33"/>
      <c r="F2756" s="81">
        <v>40372</v>
      </c>
      <c r="G2756" s="103">
        <v>3.4094000000000004E-3</v>
      </c>
      <c r="H2756" s="103">
        <v>5.2594E-3</v>
      </c>
      <c r="I2756" s="103"/>
      <c r="J2756" s="103"/>
      <c r="K2756" s="104"/>
      <c r="L2756" s="104"/>
      <c r="M2756" s="104"/>
      <c r="N2756" s="103">
        <v>3.2500000000000001E-2</v>
      </c>
    </row>
    <row r="2757" spans="4:14" ht="15.75" customHeight="1" x14ac:dyDescent="0.25">
      <c r="D2757" s="33"/>
      <c r="E2757" s="33"/>
      <c r="F2757" s="81">
        <v>40373</v>
      </c>
      <c r="G2757" s="103">
        <v>3.4094000000000004E-3</v>
      </c>
      <c r="H2757" s="103">
        <v>5.2563000000000002E-3</v>
      </c>
      <c r="I2757" s="103"/>
      <c r="J2757" s="103"/>
      <c r="K2757" s="104"/>
      <c r="L2757" s="104"/>
      <c r="M2757" s="104"/>
      <c r="N2757" s="103">
        <v>3.2500000000000001E-2</v>
      </c>
    </row>
    <row r="2758" spans="4:14" ht="15.75" customHeight="1" x14ac:dyDescent="0.25">
      <c r="D2758" s="33"/>
      <c r="E2758" s="33"/>
      <c r="F2758" s="81">
        <v>40374</v>
      </c>
      <c r="G2758" s="103">
        <v>3.4062999999999997E-3</v>
      </c>
      <c r="H2758" s="103">
        <v>5.2468999999999997E-3</v>
      </c>
      <c r="I2758" s="103"/>
      <c r="J2758" s="103"/>
      <c r="K2758" s="104"/>
      <c r="L2758" s="104"/>
      <c r="M2758" s="104"/>
      <c r="N2758" s="103">
        <v>3.2500000000000001E-2</v>
      </c>
    </row>
    <row r="2759" spans="4:14" ht="15.75" customHeight="1" x14ac:dyDescent="0.25">
      <c r="D2759" s="33"/>
      <c r="E2759" s="33"/>
      <c r="F2759" s="81">
        <v>40375</v>
      </c>
      <c r="G2759" s="103">
        <v>3.3812999999999998E-3</v>
      </c>
      <c r="H2759" s="103">
        <v>5.2125000000000001E-3</v>
      </c>
      <c r="I2759" s="103"/>
      <c r="J2759" s="103"/>
      <c r="K2759" s="104"/>
      <c r="L2759" s="104"/>
      <c r="M2759" s="104"/>
      <c r="N2759" s="103">
        <v>3.2500000000000001E-2</v>
      </c>
    </row>
    <row r="2760" spans="4:14" ht="15.75" customHeight="1" x14ac:dyDescent="0.25">
      <c r="D2760" s="33"/>
      <c r="E2760" s="33"/>
      <c r="F2760" s="81">
        <v>40378</v>
      </c>
      <c r="G2760" s="103">
        <v>3.3687999999999999E-3</v>
      </c>
      <c r="H2760" s="103">
        <v>5.1780999999999997E-3</v>
      </c>
      <c r="I2760" s="103"/>
      <c r="J2760" s="103"/>
      <c r="K2760" s="104"/>
      <c r="L2760" s="104"/>
      <c r="M2760" s="104"/>
      <c r="N2760" s="103">
        <v>3.2500000000000001E-2</v>
      </c>
    </row>
    <row r="2761" spans="4:14" ht="15.75" customHeight="1" x14ac:dyDescent="0.25">
      <c r="D2761" s="33"/>
      <c r="E2761" s="33"/>
      <c r="F2761" s="81">
        <v>40379</v>
      </c>
      <c r="G2761" s="103">
        <v>3.3250000000000003E-3</v>
      </c>
      <c r="H2761" s="103">
        <v>5.1249999999999993E-3</v>
      </c>
      <c r="I2761" s="103"/>
      <c r="J2761" s="103"/>
      <c r="K2761" s="104"/>
      <c r="L2761" s="104"/>
      <c r="M2761" s="104"/>
      <c r="N2761" s="103">
        <v>3.2500000000000001E-2</v>
      </c>
    </row>
    <row r="2762" spans="4:14" ht="15.75" customHeight="1" x14ac:dyDescent="0.25">
      <c r="D2762" s="33"/>
      <c r="E2762" s="33"/>
      <c r="F2762" s="81">
        <v>40380</v>
      </c>
      <c r="G2762" s="103">
        <v>3.3062999999999999E-3</v>
      </c>
      <c r="H2762" s="103">
        <v>5.0625000000000002E-3</v>
      </c>
      <c r="I2762" s="103"/>
      <c r="J2762" s="103"/>
      <c r="K2762" s="104"/>
      <c r="L2762" s="104"/>
      <c r="M2762" s="104"/>
      <c r="N2762" s="103">
        <v>3.2500000000000001E-2</v>
      </c>
    </row>
    <row r="2763" spans="4:14" ht="15.75" customHeight="1" x14ac:dyDescent="0.25">
      <c r="D2763" s="33"/>
      <c r="E2763" s="33"/>
      <c r="F2763" s="81">
        <v>40381</v>
      </c>
      <c r="G2763" s="103">
        <v>3.2875000000000001E-3</v>
      </c>
      <c r="H2763" s="103">
        <v>4.9781000000000001E-3</v>
      </c>
      <c r="I2763" s="103"/>
      <c r="J2763" s="103"/>
      <c r="K2763" s="104"/>
      <c r="L2763" s="104"/>
      <c r="M2763" s="104"/>
      <c r="N2763" s="103">
        <v>3.2500000000000001E-2</v>
      </c>
    </row>
    <row r="2764" spans="4:14" ht="15.75" customHeight="1" x14ac:dyDescent="0.25">
      <c r="D2764" s="33"/>
      <c r="E2764" s="33"/>
      <c r="F2764" s="81">
        <v>40382</v>
      </c>
      <c r="G2764" s="103">
        <v>3.2688000000000001E-3</v>
      </c>
      <c r="H2764" s="103">
        <v>4.9313000000000004E-3</v>
      </c>
      <c r="I2764" s="103"/>
      <c r="J2764" s="103"/>
      <c r="K2764" s="104"/>
      <c r="L2764" s="104"/>
      <c r="M2764" s="104"/>
      <c r="N2764" s="103">
        <v>3.2500000000000001E-2</v>
      </c>
    </row>
    <row r="2765" spans="4:14" ht="15.75" customHeight="1" x14ac:dyDescent="0.25">
      <c r="D2765" s="33"/>
      <c r="E2765" s="33"/>
      <c r="F2765" s="81">
        <v>40385</v>
      </c>
      <c r="G2765" s="103">
        <v>3.2500000000000003E-3</v>
      </c>
      <c r="H2765" s="103">
        <v>4.875E-3</v>
      </c>
      <c r="I2765" s="103"/>
      <c r="J2765" s="103"/>
      <c r="K2765" s="104"/>
      <c r="L2765" s="104"/>
      <c r="M2765" s="104"/>
      <c r="N2765" s="103">
        <v>3.2500000000000001E-2</v>
      </c>
    </row>
    <row r="2766" spans="4:14" ht="15.75" customHeight="1" x14ac:dyDescent="0.25">
      <c r="D2766" s="33"/>
      <c r="E2766" s="33"/>
      <c r="F2766" s="81">
        <v>40386</v>
      </c>
      <c r="G2766" s="103">
        <v>3.2063000000000005E-3</v>
      </c>
      <c r="H2766" s="103">
        <v>4.8124999999999999E-3</v>
      </c>
      <c r="I2766" s="103"/>
      <c r="J2766" s="103"/>
      <c r="K2766" s="104"/>
      <c r="L2766" s="104"/>
      <c r="M2766" s="104"/>
      <c r="N2766" s="103">
        <v>3.2500000000000001E-2</v>
      </c>
    </row>
    <row r="2767" spans="4:14" ht="15.75" customHeight="1" x14ac:dyDescent="0.25">
      <c r="D2767" s="33"/>
      <c r="E2767" s="33"/>
      <c r="F2767" s="81">
        <v>40387</v>
      </c>
      <c r="G2767" s="103">
        <v>3.1563000000000003E-3</v>
      </c>
      <c r="H2767" s="103">
        <v>4.7499999999999999E-3</v>
      </c>
      <c r="I2767" s="103"/>
      <c r="J2767" s="103"/>
      <c r="K2767" s="104"/>
      <c r="L2767" s="104"/>
      <c r="M2767" s="104"/>
      <c r="N2767" s="103">
        <v>3.2500000000000001E-2</v>
      </c>
    </row>
    <row r="2768" spans="4:14" ht="15.75" customHeight="1" x14ac:dyDescent="0.25">
      <c r="D2768" s="33"/>
      <c r="E2768" s="33"/>
      <c r="F2768" s="81">
        <v>40388</v>
      </c>
      <c r="G2768" s="103">
        <v>3.1156000000000001E-3</v>
      </c>
      <c r="H2768" s="103">
        <v>4.6562999999999995E-3</v>
      </c>
      <c r="I2768" s="103"/>
      <c r="J2768" s="103"/>
      <c r="K2768" s="104"/>
      <c r="L2768" s="104"/>
      <c r="M2768" s="104"/>
      <c r="N2768" s="103">
        <v>3.2500000000000001E-2</v>
      </c>
    </row>
    <row r="2769" spans="4:14" ht="15.75" customHeight="1" x14ac:dyDescent="0.25">
      <c r="D2769" s="33"/>
      <c r="E2769" s="33"/>
      <c r="F2769" s="81">
        <v>40389</v>
      </c>
      <c r="G2769" s="103">
        <v>3.0499999999999998E-3</v>
      </c>
      <c r="H2769" s="103">
        <v>4.5374999999999999E-3</v>
      </c>
      <c r="I2769" s="103"/>
      <c r="J2769" s="103"/>
      <c r="K2769" s="104"/>
      <c r="L2769" s="104"/>
      <c r="M2769" s="104"/>
      <c r="N2769" s="103">
        <v>3.2500000000000001E-2</v>
      </c>
    </row>
    <row r="2770" spans="4:14" ht="15.75" customHeight="1" x14ac:dyDescent="0.25">
      <c r="D2770" s="33"/>
      <c r="E2770" s="33"/>
      <c r="F2770" s="81">
        <v>40392</v>
      </c>
      <c r="G2770" s="103">
        <v>3.0281000000000001E-3</v>
      </c>
      <c r="H2770" s="103">
        <v>4.4469000000000002E-3</v>
      </c>
      <c r="I2770" s="103"/>
      <c r="J2770" s="103"/>
      <c r="K2770" s="104"/>
      <c r="L2770" s="104"/>
      <c r="M2770" s="104"/>
      <c r="N2770" s="103">
        <v>3.2500000000000001E-2</v>
      </c>
    </row>
    <row r="2771" spans="4:14" ht="15.75" customHeight="1" x14ac:dyDescent="0.25">
      <c r="D2771" s="33"/>
      <c r="E2771" s="33"/>
      <c r="F2771" s="81">
        <v>40393</v>
      </c>
      <c r="G2771" s="103">
        <v>3.0000000000000001E-3</v>
      </c>
      <c r="H2771" s="103">
        <v>4.3468999999999999E-3</v>
      </c>
      <c r="I2771" s="103"/>
      <c r="J2771" s="103"/>
      <c r="K2771" s="104"/>
      <c r="L2771" s="104"/>
      <c r="M2771" s="104"/>
      <c r="N2771" s="103">
        <v>3.2500000000000001E-2</v>
      </c>
    </row>
    <row r="2772" spans="4:14" ht="15.75" customHeight="1" x14ac:dyDescent="0.25">
      <c r="D2772" s="33"/>
      <c r="E2772" s="33"/>
      <c r="F2772" s="81">
        <v>40394</v>
      </c>
      <c r="G2772" s="103">
        <v>2.9531000000000002E-3</v>
      </c>
      <c r="H2772" s="103">
        <v>4.2405999999999998E-3</v>
      </c>
      <c r="I2772" s="103"/>
      <c r="J2772" s="103"/>
      <c r="K2772" s="104"/>
      <c r="L2772" s="104"/>
      <c r="M2772" s="104"/>
      <c r="N2772" s="103">
        <v>3.2500000000000001E-2</v>
      </c>
    </row>
    <row r="2773" spans="4:14" ht="15.75" customHeight="1" x14ac:dyDescent="0.25">
      <c r="D2773" s="33"/>
      <c r="E2773" s="33"/>
      <c r="F2773" s="81">
        <v>40395</v>
      </c>
      <c r="G2773" s="103">
        <v>2.9469000000000001E-3</v>
      </c>
      <c r="H2773" s="103">
        <v>4.1812999999999998E-3</v>
      </c>
      <c r="I2773" s="103"/>
      <c r="J2773" s="103"/>
      <c r="K2773" s="104"/>
      <c r="L2773" s="104"/>
      <c r="M2773" s="104"/>
      <c r="N2773" s="103">
        <v>3.2500000000000001E-2</v>
      </c>
    </row>
    <row r="2774" spans="4:14" ht="15.75" customHeight="1" x14ac:dyDescent="0.25">
      <c r="D2774" s="33"/>
      <c r="E2774" s="33"/>
      <c r="F2774" s="81">
        <v>40396</v>
      </c>
      <c r="G2774" s="103">
        <v>2.9343999999999998E-3</v>
      </c>
      <c r="H2774" s="103">
        <v>4.1124999999999998E-3</v>
      </c>
      <c r="I2774" s="103"/>
      <c r="J2774" s="103"/>
      <c r="K2774" s="104"/>
      <c r="L2774" s="104"/>
      <c r="M2774" s="104"/>
      <c r="N2774" s="103">
        <v>3.2500000000000001E-2</v>
      </c>
    </row>
    <row r="2775" spans="4:14" ht="15.75" customHeight="1" x14ac:dyDescent="0.25">
      <c r="D2775" s="33"/>
      <c r="E2775" s="33"/>
      <c r="F2775" s="81">
        <v>40399</v>
      </c>
      <c r="G2775" s="103">
        <v>2.8999999999999998E-3</v>
      </c>
      <c r="H2775" s="103">
        <v>4.0438000000000002E-3</v>
      </c>
      <c r="I2775" s="103"/>
      <c r="J2775" s="103"/>
      <c r="K2775" s="104"/>
      <c r="L2775" s="104"/>
      <c r="M2775" s="104"/>
      <c r="N2775" s="103">
        <v>3.2500000000000001E-2</v>
      </c>
    </row>
    <row r="2776" spans="4:14" ht="15.75" customHeight="1" x14ac:dyDescent="0.25">
      <c r="D2776" s="33"/>
      <c r="E2776" s="33"/>
      <c r="F2776" s="81">
        <v>40400</v>
      </c>
      <c r="G2776" s="103">
        <v>2.8563E-3</v>
      </c>
      <c r="H2776" s="103">
        <v>3.9781E-3</v>
      </c>
      <c r="I2776" s="103"/>
      <c r="J2776" s="103"/>
      <c r="K2776" s="104"/>
      <c r="L2776" s="104"/>
      <c r="M2776" s="104"/>
      <c r="N2776" s="103">
        <v>3.2500000000000001E-2</v>
      </c>
    </row>
    <row r="2777" spans="4:14" ht="15.75" customHeight="1" x14ac:dyDescent="0.25">
      <c r="D2777" s="33"/>
      <c r="E2777" s="33"/>
      <c r="F2777" s="81">
        <v>40401</v>
      </c>
      <c r="G2777" s="103">
        <v>2.7938000000000004E-3</v>
      </c>
      <c r="H2777" s="103">
        <v>3.8438000000000001E-3</v>
      </c>
      <c r="I2777" s="103"/>
      <c r="J2777" s="103"/>
      <c r="K2777" s="104"/>
      <c r="L2777" s="104"/>
      <c r="M2777" s="104"/>
      <c r="N2777" s="103">
        <v>3.2500000000000001E-2</v>
      </c>
    </row>
    <row r="2778" spans="4:14" ht="15.75" customHeight="1" x14ac:dyDescent="0.25">
      <c r="D2778" s="33"/>
      <c r="E2778" s="33"/>
      <c r="F2778" s="81">
        <v>40402</v>
      </c>
      <c r="G2778" s="103">
        <v>2.7594000000000004E-3</v>
      </c>
      <c r="H2778" s="103">
        <v>3.7624999999999998E-3</v>
      </c>
      <c r="I2778" s="103"/>
      <c r="J2778" s="103"/>
      <c r="K2778" s="104"/>
      <c r="L2778" s="104"/>
      <c r="M2778" s="104"/>
      <c r="N2778" s="103">
        <v>3.2500000000000001E-2</v>
      </c>
    </row>
    <row r="2779" spans="4:14" ht="15.75" customHeight="1" x14ac:dyDescent="0.25">
      <c r="D2779" s="33"/>
      <c r="E2779" s="33"/>
      <c r="F2779" s="81">
        <v>40403</v>
      </c>
      <c r="G2779" s="103">
        <v>2.7187999999999999E-3</v>
      </c>
      <c r="H2779" s="103">
        <v>3.6937999999999997E-3</v>
      </c>
      <c r="I2779" s="103"/>
      <c r="J2779" s="103"/>
      <c r="K2779" s="104"/>
      <c r="L2779" s="104"/>
      <c r="M2779" s="104"/>
      <c r="N2779" s="103">
        <v>3.2500000000000001E-2</v>
      </c>
    </row>
    <row r="2780" spans="4:14" ht="15.75" customHeight="1" x14ac:dyDescent="0.25">
      <c r="D2780" s="33"/>
      <c r="E2780" s="33"/>
      <c r="F2780" s="81">
        <v>40406</v>
      </c>
      <c r="G2780" s="103">
        <v>2.6938000000000001E-3</v>
      </c>
      <c r="H2780" s="103">
        <v>3.6187999999999997E-3</v>
      </c>
      <c r="I2780" s="103"/>
      <c r="J2780" s="103"/>
      <c r="K2780" s="104"/>
      <c r="L2780" s="104"/>
      <c r="M2780" s="104"/>
      <c r="N2780" s="103">
        <v>3.2500000000000001E-2</v>
      </c>
    </row>
    <row r="2781" spans="4:14" ht="15.75" customHeight="1" x14ac:dyDescent="0.25">
      <c r="D2781" s="33"/>
      <c r="E2781" s="33"/>
      <c r="F2781" s="81">
        <v>40407</v>
      </c>
      <c r="G2781" s="103">
        <v>2.6656000000000002E-3</v>
      </c>
      <c r="H2781" s="103">
        <v>3.5219000000000001E-3</v>
      </c>
      <c r="I2781" s="103"/>
      <c r="J2781" s="103"/>
      <c r="K2781" s="104"/>
      <c r="L2781" s="104"/>
      <c r="M2781" s="104"/>
      <c r="N2781" s="103">
        <v>3.2500000000000001E-2</v>
      </c>
    </row>
    <row r="2782" spans="4:14" ht="15.75" customHeight="1" x14ac:dyDescent="0.25">
      <c r="D2782" s="33"/>
      <c r="E2782" s="33"/>
      <c r="F2782" s="81">
        <v>40408</v>
      </c>
      <c r="G2782" s="103">
        <v>2.6624999999999999E-3</v>
      </c>
      <c r="H2782" s="103">
        <v>3.4546999999999998E-3</v>
      </c>
      <c r="I2782" s="103"/>
      <c r="J2782" s="103"/>
      <c r="K2782" s="104"/>
      <c r="L2782" s="104"/>
      <c r="M2782" s="104"/>
      <c r="N2782" s="103">
        <v>3.2500000000000001E-2</v>
      </c>
    </row>
    <row r="2783" spans="4:14" ht="15.75" customHeight="1" x14ac:dyDescent="0.25">
      <c r="D2783" s="33"/>
      <c r="E2783" s="33"/>
      <c r="F2783" s="81">
        <v>40409</v>
      </c>
      <c r="G2783" s="103">
        <v>2.6468999999999998E-3</v>
      </c>
      <c r="H2783" s="103">
        <v>3.3905999999999997E-3</v>
      </c>
      <c r="I2783" s="103"/>
      <c r="J2783" s="103"/>
      <c r="K2783" s="104"/>
      <c r="L2783" s="104"/>
      <c r="M2783" s="104"/>
      <c r="N2783" s="103">
        <v>3.2500000000000001E-2</v>
      </c>
    </row>
    <row r="2784" spans="4:14" ht="15.75" customHeight="1" x14ac:dyDescent="0.25">
      <c r="D2784" s="33"/>
      <c r="E2784" s="33"/>
      <c r="F2784" s="81">
        <v>40410</v>
      </c>
      <c r="G2784" s="103">
        <v>2.6438E-3</v>
      </c>
      <c r="H2784" s="103">
        <v>3.2922000000000003E-3</v>
      </c>
      <c r="I2784" s="103"/>
      <c r="J2784" s="103"/>
      <c r="K2784" s="104"/>
      <c r="L2784" s="104"/>
      <c r="M2784" s="104"/>
      <c r="N2784" s="103">
        <v>3.2500000000000001E-2</v>
      </c>
    </row>
    <row r="2785" spans="4:14" ht="15.75" customHeight="1" x14ac:dyDescent="0.25">
      <c r="D2785" s="33"/>
      <c r="E2785" s="33"/>
      <c r="F2785" s="81">
        <v>40413</v>
      </c>
      <c r="G2785" s="103">
        <v>2.6374999999999997E-3</v>
      </c>
      <c r="H2785" s="103">
        <v>3.1749999999999999E-3</v>
      </c>
      <c r="I2785" s="103"/>
      <c r="J2785" s="103"/>
      <c r="K2785" s="104"/>
      <c r="L2785" s="104"/>
      <c r="M2785" s="104"/>
      <c r="N2785" s="103">
        <v>3.2500000000000001E-2</v>
      </c>
    </row>
    <row r="2786" spans="4:14" ht="15.75" customHeight="1" x14ac:dyDescent="0.25">
      <c r="D2786" s="33"/>
      <c r="E2786" s="33"/>
      <c r="F2786" s="81">
        <v>40414</v>
      </c>
      <c r="G2786" s="103">
        <v>2.6156E-3</v>
      </c>
      <c r="H2786" s="103">
        <v>3.075E-3</v>
      </c>
      <c r="I2786" s="103"/>
      <c r="J2786" s="103"/>
      <c r="K2786" s="104"/>
      <c r="L2786" s="104"/>
      <c r="M2786" s="104"/>
      <c r="N2786" s="103">
        <v>3.2500000000000001E-2</v>
      </c>
    </row>
    <row r="2787" spans="4:14" ht="15.75" customHeight="1" x14ac:dyDescent="0.25">
      <c r="D2787" s="33"/>
      <c r="E2787" s="33"/>
      <c r="F2787" s="81">
        <v>40415</v>
      </c>
      <c r="G2787" s="103">
        <v>2.6156E-3</v>
      </c>
      <c r="H2787" s="103">
        <v>3.0375000000000003E-3</v>
      </c>
      <c r="I2787" s="103"/>
      <c r="J2787" s="103"/>
      <c r="K2787" s="104"/>
      <c r="L2787" s="104"/>
      <c r="M2787" s="104"/>
      <c r="N2787" s="103">
        <v>3.2500000000000001E-2</v>
      </c>
    </row>
    <row r="2788" spans="4:14" ht="15.75" customHeight="1" x14ac:dyDescent="0.25">
      <c r="D2788" s="33"/>
      <c r="E2788" s="33"/>
      <c r="F2788" s="81">
        <v>40416</v>
      </c>
      <c r="G2788" s="103">
        <v>2.6030999999999997E-3</v>
      </c>
      <c r="H2788" s="103">
        <v>2.9937999999999996E-3</v>
      </c>
      <c r="I2788" s="103"/>
      <c r="J2788" s="103"/>
      <c r="K2788" s="104"/>
      <c r="L2788" s="104"/>
      <c r="M2788" s="104"/>
      <c r="N2788" s="103">
        <v>3.2500000000000001E-2</v>
      </c>
    </row>
    <row r="2789" spans="4:14" ht="15.75" customHeight="1" x14ac:dyDescent="0.25">
      <c r="D2789" s="33"/>
      <c r="E2789" s="33"/>
      <c r="F2789" s="81">
        <v>40417</v>
      </c>
      <c r="G2789" s="103">
        <v>2.5937999999999998E-3</v>
      </c>
      <c r="H2789" s="103">
        <v>2.9687999999999997E-3</v>
      </c>
      <c r="I2789" s="103"/>
      <c r="J2789" s="103"/>
      <c r="K2789" s="104"/>
      <c r="L2789" s="104"/>
      <c r="M2789" s="104"/>
      <c r="N2789" s="103">
        <v>3.2500000000000001E-2</v>
      </c>
    </row>
    <row r="2790" spans="4:14" ht="15.75" customHeight="1" x14ac:dyDescent="0.25">
      <c r="D2790" s="33"/>
      <c r="E2790" s="33"/>
      <c r="F2790" s="81">
        <v>40420</v>
      </c>
      <c r="G2790" s="103" t="s">
        <v>26</v>
      </c>
      <c r="H2790" s="103" t="s">
        <v>26</v>
      </c>
      <c r="I2790" s="103"/>
      <c r="J2790" s="103"/>
      <c r="K2790" s="104"/>
      <c r="L2790" s="104"/>
      <c r="M2790" s="104"/>
      <c r="N2790" s="103">
        <v>3.2500000000000001E-2</v>
      </c>
    </row>
    <row r="2791" spans="4:14" ht="15.75" customHeight="1" x14ac:dyDescent="0.25">
      <c r="D2791" s="33"/>
      <c r="E2791" s="33"/>
      <c r="F2791" s="81">
        <v>40421</v>
      </c>
      <c r="G2791" s="103">
        <v>2.5780999999999998E-3</v>
      </c>
      <c r="H2791" s="103">
        <v>2.9563000000000002E-3</v>
      </c>
      <c r="I2791" s="103"/>
      <c r="J2791" s="103"/>
      <c r="K2791" s="104"/>
      <c r="L2791" s="104"/>
      <c r="M2791" s="104"/>
      <c r="N2791" s="103">
        <v>3.2500000000000001E-2</v>
      </c>
    </row>
    <row r="2792" spans="4:14" ht="15.75" customHeight="1" x14ac:dyDescent="0.25">
      <c r="D2792" s="33"/>
      <c r="E2792" s="33"/>
      <c r="F2792" s="81">
        <v>40422</v>
      </c>
      <c r="G2792" s="103">
        <v>2.5780999999999998E-3</v>
      </c>
      <c r="H2792" s="103">
        <v>2.9563000000000002E-3</v>
      </c>
      <c r="I2792" s="103"/>
      <c r="J2792" s="103"/>
      <c r="K2792" s="104"/>
      <c r="L2792" s="104"/>
      <c r="M2792" s="104"/>
      <c r="N2792" s="103">
        <v>3.2500000000000001E-2</v>
      </c>
    </row>
    <row r="2793" spans="4:14" ht="15.75" customHeight="1" x14ac:dyDescent="0.25">
      <c r="D2793" s="33"/>
      <c r="E2793" s="33"/>
      <c r="F2793" s="81">
        <v>40423</v>
      </c>
      <c r="G2793" s="103">
        <v>2.5780999999999998E-3</v>
      </c>
      <c r="H2793" s="103">
        <v>2.9437999999999999E-3</v>
      </c>
      <c r="I2793" s="103"/>
      <c r="J2793" s="103"/>
      <c r="K2793" s="104"/>
      <c r="L2793" s="104"/>
      <c r="M2793" s="104"/>
      <c r="N2793" s="103">
        <v>3.2500000000000001E-2</v>
      </c>
    </row>
    <row r="2794" spans="4:14" ht="15.75" customHeight="1" x14ac:dyDescent="0.25">
      <c r="D2794" s="33"/>
      <c r="E2794" s="33"/>
      <c r="F2794" s="81">
        <v>40424</v>
      </c>
      <c r="G2794" s="103">
        <v>2.5780999999999998E-3</v>
      </c>
      <c r="H2794" s="103">
        <v>2.9281000000000003E-3</v>
      </c>
      <c r="I2794" s="103"/>
      <c r="J2794" s="103"/>
      <c r="K2794" s="104"/>
      <c r="L2794" s="104"/>
      <c r="M2794" s="104"/>
      <c r="N2794" s="103">
        <v>3.2500000000000001E-2</v>
      </c>
    </row>
    <row r="2795" spans="4:14" ht="15.75" customHeight="1" x14ac:dyDescent="0.25">
      <c r="D2795" s="33"/>
      <c r="E2795" s="33"/>
      <c r="F2795" s="81">
        <v>40427</v>
      </c>
      <c r="G2795" s="103">
        <v>2.5766000000000001E-3</v>
      </c>
      <c r="H2795" s="103">
        <v>2.9218999999999998E-3</v>
      </c>
      <c r="I2795" s="103"/>
      <c r="J2795" s="103"/>
      <c r="K2795" s="104"/>
      <c r="L2795" s="104"/>
      <c r="M2795" s="104"/>
      <c r="N2795" s="103" t="s">
        <v>26</v>
      </c>
    </row>
    <row r="2796" spans="4:14" ht="15.75" customHeight="1" x14ac:dyDescent="0.25">
      <c r="D2796" s="33"/>
      <c r="E2796" s="33"/>
      <c r="F2796" s="81">
        <v>40428</v>
      </c>
      <c r="G2796" s="103">
        <v>2.5766000000000001E-3</v>
      </c>
      <c r="H2796" s="103">
        <v>2.9187999999999996E-3</v>
      </c>
      <c r="I2796" s="103"/>
      <c r="J2796" s="103"/>
      <c r="K2796" s="104"/>
      <c r="L2796" s="104"/>
      <c r="M2796" s="104"/>
      <c r="N2796" s="103">
        <v>3.2500000000000001E-2</v>
      </c>
    </row>
    <row r="2797" spans="4:14" ht="15.75" customHeight="1" x14ac:dyDescent="0.25">
      <c r="D2797" s="33"/>
      <c r="E2797" s="33"/>
      <c r="F2797" s="81">
        <v>40429</v>
      </c>
      <c r="G2797" s="103">
        <v>2.5734E-3</v>
      </c>
      <c r="H2797" s="103">
        <v>2.9249999999999996E-3</v>
      </c>
      <c r="I2797" s="103"/>
      <c r="J2797" s="103"/>
      <c r="K2797" s="104"/>
      <c r="L2797" s="104"/>
      <c r="M2797" s="104"/>
      <c r="N2797" s="103">
        <v>3.2500000000000001E-2</v>
      </c>
    </row>
    <row r="2798" spans="4:14" ht="15.75" customHeight="1" x14ac:dyDescent="0.25">
      <c r="D2798" s="33"/>
      <c r="E2798" s="33"/>
      <c r="F2798" s="81">
        <v>40430</v>
      </c>
      <c r="G2798" s="103">
        <v>2.5734E-3</v>
      </c>
      <c r="H2798" s="103">
        <v>2.9249999999999996E-3</v>
      </c>
      <c r="I2798" s="103"/>
      <c r="J2798" s="103"/>
      <c r="K2798" s="104"/>
      <c r="L2798" s="104"/>
      <c r="M2798" s="104"/>
      <c r="N2798" s="103">
        <v>3.2500000000000001E-2</v>
      </c>
    </row>
    <row r="2799" spans="4:14" ht="15.75" customHeight="1" x14ac:dyDescent="0.25">
      <c r="D2799" s="33"/>
      <c r="E2799" s="33"/>
      <c r="F2799" s="81">
        <v>40431</v>
      </c>
      <c r="G2799" s="103">
        <v>2.5734E-3</v>
      </c>
      <c r="H2799" s="103">
        <v>2.9218999999999998E-3</v>
      </c>
      <c r="I2799" s="103"/>
      <c r="J2799" s="103"/>
      <c r="K2799" s="104"/>
      <c r="L2799" s="104"/>
      <c r="M2799" s="104"/>
      <c r="N2799" s="103">
        <v>3.2500000000000001E-2</v>
      </c>
    </row>
    <row r="2800" spans="4:14" ht="15.75" customHeight="1" x14ac:dyDescent="0.25">
      <c r="D2800" s="33"/>
      <c r="E2800" s="33"/>
      <c r="F2800" s="81">
        <v>40434</v>
      </c>
      <c r="G2800" s="103">
        <v>2.5734E-3</v>
      </c>
      <c r="H2800" s="103">
        <v>2.9218999999999998E-3</v>
      </c>
      <c r="I2800" s="103"/>
      <c r="J2800" s="103"/>
      <c r="K2800" s="104"/>
      <c r="L2800" s="104"/>
      <c r="M2800" s="104"/>
      <c r="N2800" s="103">
        <v>3.2500000000000001E-2</v>
      </c>
    </row>
    <row r="2801" spans="4:14" ht="15.75" customHeight="1" x14ac:dyDescent="0.25">
      <c r="D2801" s="33"/>
      <c r="E2801" s="33"/>
      <c r="F2801" s="81">
        <v>40435</v>
      </c>
      <c r="G2801" s="103">
        <v>2.5734E-3</v>
      </c>
      <c r="H2801" s="103">
        <v>2.9187999999999996E-3</v>
      </c>
      <c r="I2801" s="103"/>
      <c r="J2801" s="103"/>
      <c r="K2801" s="104"/>
      <c r="L2801" s="104"/>
      <c r="M2801" s="104"/>
      <c r="N2801" s="103">
        <v>3.2500000000000001E-2</v>
      </c>
    </row>
    <row r="2802" spans="4:14" ht="15.75" customHeight="1" x14ac:dyDescent="0.25">
      <c r="D2802" s="33"/>
      <c r="E2802" s="33"/>
      <c r="F2802" s="81">
        <v>40436</v>
      </c>
      <c r="G2802" s="103">
        <v>2.5734E-3</v>
      </c>
      <c r="H2802" s="103">
        <v>2.9203000000000002E-3</v>
      </c>
      <c r="I2802" s="103"/>
      <c r="J2802" s="103"/>
      <c r="K2802" s="104"/>
      <c r="L2802" s="104"/>
      <c r="M2802" s="104"/>
      <c r="N2802" s="103">
        <v>3.2500000000000001E-2</v>
      </c>
    </row>
    <row r="2803" spans="4:14" ht="15.75" customHeight="1" x14ac:dyDescent="0.25">
      <c r="D2803" s="33"/>
      <c r="E2803" s="33"/>
      <c r="F2803" s="81">
        <v>40437</v>
      </c>
      <c r="G2803" s="103">
        <v>2.5734E-3</v>
      </c>
      <c r="H2803" s="103">
        <v>2.9141000000000002E-3</v>
      </c>
      <c r="I2803" s="103"/>
      <c r="J2803" s="103"/>
      <c r="K2803" s="104"/>
      <c r="L2803" s="104"/>
      <c r="M2803" s="104"/>
      <c r="N2803" s="103">
        <v>3.2500000000000001E-2</v>
      </c>
    </row>
    <row r="2804" spans="4:14" ht="15.75" customHeight="1" x14ac:dyDescent="0.25">
      <c r="D2804" s="33"/>
      <c r="E2804" s="33"/>
      <c r="F2804" s="81">
        <v>40438</v>
      </c>
      <c r="G2804" s="103">
        <v>2.575E-3</v>
      </c>
      <c r="H2804" s="103">
        <v>2.9156E-3</v>
      </c>
      <c r="I2804" s="103"/>
      <c r="J2804" s="103"/>
      <c r="K2804" s="104"/>
      <c r="L2804" s="104"/>
      <c r="M2804" s="104"/>
      <c r="N2804" s="103">
        <v>3.2500000000000001E-2</v>
      </c>
    </row>
    <row r="2805" spans="4:14" ht="15.75" customHeight="1" x14ac:dyDescent="0.25">
      <c r="D2805" s="33"/>
      <c r="E2805" s="33"/>
      <c r="F2805" s="81">
        <v>40441</v>
      </c>
      <c r="G2805" s="103">
        <v>2.5624999999999997E-3</v>
      </c>
      <c r="H2805" s="103">
        <v>2.9031E-3</v>
      </c>
      <c r="I2805" s="103"/>
      <c r="J2805" s="103"/>
      <c r="K2805" s="104"/>
      <c r="L2805" s="104"/>
      <c r="M2805" s="104"/>
      <c r="N2805" s="103">
        <v>3.2500000000000001E-2</v>
      </c>
    </row>
    <row r="2806" spans="4:14" ht="15.75" customHeight="1" x14ac:dyDescent="0.25">
      <c r="D2806" s="33"/>
      <c r="E2806" s="33"/>
      <c r="F2806" s="81">
        <v>40442</v>
      </c>
      <c r="G2806" s="103">
        <v>2.5624999999999997E-3</v>
      </c>
      <c r="H2806" s="103">
        <v>2.8969E-3</v>
      </c>
      <c r="I2806" s="103"/>
      <c r="J2806" s="103"/>
      <c r="K2806" s="104"/>
      <c r="L2806" s="104"/>
      <c r="M2806" s="104"/>
      <c r="N2806" s="103">
        <v>3.2500000000000001E-2</v>
      </c>
    </row>
    <row r="2807" spans="4:14" ht="15.75" customHeight="1" x14ac:dyDescent="0.25">
      <c r="D2807" s="33"/>
      <c r="E2807" s="33"/>
      <c r="F2807" s="81">
        <v>40443</v>
      </c>
      <c r="G2807" s="103">
        <v>2.5624999999999997E-3</v>
      </c>
      <c r="H2807" s="103">
        <v>2.8938000000000002E-3</v>
      </c>
      <c r="I2807" s="103"/>
      <c r="J2807" s="103"/>
      <c r="K2807" s="104"/>
      <c r="L2807" s="104"/>
      <c r="M2807" s="104"/>
      <c r="N2807" s="103">
        <v>3.2500000000000001E-2</v>
      </c>
    </row>
    <row r="2808" spans="4:14" ht="15.75" customHeight="1" x14ac:dyDescent="0.25">
      <c r="D2808" s="33"/>
      <c r="E2808" s="33"/>
      <c r="F2808" s="81">
        <v>40444</v>
      </c>
      <c r="G2808" s="103">
        <v>2.5624999999999997E-3</v>
      </c>
      <c r="H2808" s="103">
        <v>2.8938000000000002E-3</v>
      </c>
      <c r="I2808" s="103"/>
      <c r="J2808" s="103"/>
      <c r="K2808" s="104"/>
      <c r="L2808" s="104"/>
      <c r="M2808" s="104"/>
      <c r="N2808" s="103">
        <v>3.2500000000000001E-2</v>
      </c>
    </row>
    <row r="2809" spans="4:14" ht="15.75" customHeight="1" x14ac:dyDescent="0.25">
      <c r="D2809" s="33"/>
      <c r="E2809" s="33"/>
      <c r="F2809" s="81">
        <v>40445</v>
      </c>
      <c r="G2809" s="103">
        <v>2.5624999999999997E-3</v>
      </c>
      <c r="H2809" s="103">
        <v>2.8938000000000002E-3</v>
      </c>
      <c r="I2809" s="103"/>
      <c r="J2809" s="103"/>
      <c r="K2809" s="104"/>
      <c r="L2809" s="104"/>
      <c r="M2809" s="104"/>
      <c r="N2809" s="103">
        <v>3.2500000000000001E-2</v>
      </c>
    </row>
    <row r="2810" spans="4:14" ht="15.75" customHeight="1" x14ac:dyDescent="0.25">
      <c r="D2810" s="33"/>
      <c r="E2810" s="33"/>
      <c r="F2810" s="81">
        <v>40448</v>
      </c>
      <c r="G2810" s="103">
        <v>2.5624999999999997E-3</v>
      </c>
      <c r="H2810" s="103">
        <v>2.8938000000000002E-3</v>
      </c>
      <c r="I2810" s="103"/>
      <c r="J2810" s="103"/>
      <c r="K2810" s="104"/>
      <c r="L2810" s="104"/>
      <c r="M2810" s="104"/>
      <c r="N2810" s="103">
        <v>3.2500000000000001E-2</v>
      </c>
    </row>
    <row r="2811" spans="4:14" ht="15.75" customHeight="1" x14ac:dyDescent="0.25">
      <c r="D2811" s="33"/>
      <c r="E2811" s="33"/>
      <c r="F2811" s="81">
        <v>40449</v>
      </c>
      <c r="G2811" s="103">
        <v>2.5624999999999997E-3</v>
      </c>
      <c r="H2811" s="103">
        <v>2.8938000000000002E-3</v>
      </c>
      <c r="I2811" s="103"/>
      <c r="J2811" s="103"/>
      <c r="K2811" s="104"/>
      <c r="L2811" s="104"/>
      <c r="M2811" s="104"/>
      <c r="N2811" s="103">
        <v>3.2500000000000001E-2</v>
      </c>
    </row>
    <row r="2812" spans="4:14" ht="15.75" customHeight="1" x14ac:dyDescent="0.25">
      <c r="D2812" s="33"/>
      <c r="E2812" s="33"/>
      <c r="F2812" s="81">
        <v>40450</v>
      </c>
      <c r="G2812" s="103">
        <v>2.5624999999999997E-3</v>
      </c>
      <c r="H2812" s="103">
        <v>2.8999999999999998E-3</v>
      </c>
      <c r="I2812" s="103"/>
      <c r="J2812" s="103"/>
      <c r="K2812" s="104"/>
      <c r="L2812" s="104"/>
      <c r="M2812" s="104"/>
      <c r="N2812" s="103">
        <v>3.2500000000000001E-2</v>
      </c>
    </row>
    <row r="2813" spans="4:14" ht="15.75" customHeight="1" x14ac:dyDescent="0.25">
      <c r="D2813" s="33"/>
      <c r="E2813" s="33"/>
      <c r="F2813" s="81">
        <v>40451</v>
      </c>
      <c r="G2813" s="103">
        <v>2.5624999999999997E-3</v>
      </c>
      <c r="H2813" s="103">
        <v>2.8999999999999998E-3</v>
      </c>
      <c r="I2813" s="103"/>
      <c r="J2813" s="103"/>
      <c r="K2813" s="104"/>
      <c r="L2813" s="104"/>
      <c r="M2813" s="104"/>
      <c r="N2813" s="103">
        <v>3.2500000000000001E-2</v>
      </c>
    </row>
    <row r="2814" spans="4:14" ht="15.75" customHeight="1" x14ac:dyDescent="0.25">
      <c r="D2814" s="33"/>
      <c r="E2814" s="33"/>
      <c r="F2814" s="81">
        <v>40452</v>
      </c>
      <c r="G2814" s="103">
        <v>2.5688E-3</v>
      </c>
      <c r="H2814" s="103">
        <v>2.9063000000000001E-3</v>
      </c>
      <c r="I2814" s="103"/>
      <c r="J2814" s="103"/>
      <c r="K2814" s="104"/>
      <c r="L2814" s="104"/>
      <c r="M2814" s="104"/>
      <c r="N2814" s="103">
        <v>3.2500000000000001E-2</v>
      </c>
    </row>
    <row r="2815" spans="4:14" ht="15.75" customHeight="1" x14ac:dyDescent="0.25">
      <c r="D2815" s="33"/>
      <c r="E2815" s="33"/>
      <c r="F2815" s="81">
        <v>40455</v>
      </c>
      <c r="G2815" s="103">
        <v>2.5688E-3</v>
      </c>
      <c r="H2815" s="103">
        <v>2.9063000000000001E-3</v>
      </c>
      <c r="I2815" s="103"/>
      <c r="J2815" s="103"/>
      <c r="K2815" s="104"/>
      <c r="L2815" s="104"/>
      <c r="M2815" s="104"/>
      <c r="N2815" s="103">
        <v>3.2500000000000001E-2</v>
      </c>
    </row>
    <row r="2816" spans="4:14" ht="15.75" customHeight="1" x14ac:dyDescent="0.25">
      <c r="D2816" s="33"/>
      <c r="E2816" s="33"/>
      <c r="F2816" s="81">
        <v>40456</v>
      </c>
      <c r="G2816" s="103">
        <v>2.5688E-3</v>
      </c>
      <c r="H2816" s="103">
        <v>2.8999999999999998E-3</v>
      </c>
      <c r="I2816" s="103"/>
      <c r="J2816" s="103"/>
      <c r="K2816" s="104"/>
      <c r="L2816" s="104"/>
      <c r="M2816" s="104"/>
      <c r="N2816" s="103">
        <v>3.2500000000000001E-2</v>
      </c>
    </row>
    <row r="2817" spans="4:14" ht="15.75" customHeight="1" x14ac:dyDescent="0.25">
      <c r="D2817" s="33"/>
      <c r="E2817" s="33"/>
      <c r="F2817" s="81">
        <v>40457</v>
      </c>
      <c r="G2817" s="103">
        <v>2.5688E-3</v>
      </c>
      <c r="H2817" s="103">
        <v>2.8969E-3</v>
      </c>
      <c r="I2817" s="103"/>
      <c r="J2817" s="103"/>
      <c r="K2817" s="104"/>
      <c r="L2817" s="104"/>
      <c r="M2817" s="104"/>
      <c r="N2817" s="103">
        <v>3.2500000000000001E-2</v>
      </c>
    </row>
    <row r="2818" spans="4:14" ht="15.75" customHeight="1" x14ac:dyDescent="0.25">
      <c r="D2818" s="33"/>
      <c r="E2818" s="33"/>
      <c r="F2818" s="81">
        <v>40458</v>
      </c>
      <c r="G2818" s="103">
        <v>2.5624999999999997E-3</v>
      </c>
      <c r="H2818" s="103">
        <v>2.8905999999999997E-3</v>
      </c>
      <c r="I2818" s="103"/>
      <c r="J2818" s="103"/>
      <c r="K2818" s="104"/>
      <c r="L2818" s="104"/>
      <c r="M2818" s="104"/>
      <c r="N2818" s="103">
        <v>3.2500000000000001E-2</v>
      </c>
    </row>
    <row r="2819" spans="4:14" ht="15.75" customHeight="1" x14ac:dyDescent="0.25">
      <c r="D2819" s="33"/>
      <c r="E2819" s="33"/>
      <c r="F2819" s="81">
        <v>40459</v>
      </c>
      <c r="G2819" s="103">
        <v>2.5624999999999997E-3</v>
      </c>
      <c r="H2819" s="103">
        <v>2.8905999999999997E-3</v>
      </c>
      <c r="I2819" s="103"/>
      <c r="J2819" s="103"/>
      <c r="K2819" s="104"/>
      <c r="L2819" s="104"/>
      <c r="M2819" s="104"/>
      <c r="N2819" s="103">
        <v>3.2500000000000001E-2</v>
      </c>
    </row>
    <row r="2820" spans="4:14" ht="15.75" customHeight="1" x14ac:dyDescent="0.25">
      <c r="D2820" s="33"/>
      <c r="E2820" s="33"/>
      <c r="F2820" s="81">
        <v>40462</v>
      </c>
      <c r="G2820" s="103">
        <v>2.5624999999999997E-3</v>
      </c>
      <c r="H2820" s="103">
        <v>2.8905999999999997E-3</v>
      </c>
      <c r="I2820" s="103"/>
      <c r="J2820" s="103"/>
      <c r="K2820" s="104"/>
      <c r="L2820" s="104"/>
      <c r="M2820" s="104"/>
      <c r="N2820" s="103" t="s">
        <v>26</v>
      </c>
    </row>
    <row r="2821" spans="4:14" ht="15.75" customHeight="1" x14ac:dyDescent="0.25">
      <c r="D2821" s="33"/>
      <c r="E2821" s="33"/>
      <c r="F2821" s="81">
        <v>40463</v>
      </c>
      <c r="G2821" s="103">
        <v>2.5624999999999997E-3</v>
      </c>
      <c r="H2821" s="103">
        <v>2.8905999999999997E-3</v>
      </c>
      <c r="I2821" s="103"/>
      <c r="J2821" s="103"/>
      <c r="K2821" s="104"/>
      <c r="L2821" s="104"/>
      <c r="M2821" s="104"/>
      <c r="N2821" s="103">
        <v>3.2500000000000001E-2</v>
      </c>
    </row>
    <row r="2822" spans="4:14" ht="15.75" customHeight="1" x14ac:dyDescent="0.25">
      <c r="D2822" s="33"/>
      <c r="E2822" s="33"/>
      <c r="F2822" s="81">
        <v>40464</v>
      </c>
      <c r="G2822" s="103">
        <v>2.5624999999999997E-3</v>
      </c>
      <c r="H2822" s="103">
        <v>2.8905999999999997E-3</v>
      </c>
      <c r="I2822" s="103"/>
      <c r="J2822" s="103"/>
      <c r="K2822" s="104"/>
      <c r="L2822" s="104"/>
      <c r="M2822" s="104"/>
      <c r="N2822" s="103">
        <v>3.2500000000000001E-2</v>
      </c>
    </row>
    <row r="2823" spans="4:14" ht="15.75" customHeight="1" x14ac:dyDescent="0.25">
      <c r="D2823" s="33"/>
      <c r="E2823" s="33"/>
      <c r="F2823" s="81">
        <v>40465</v>
      </c>
      <c r="G2823" s="103">
        <v>2.5624999999999997E-3</v>
      </c>
      <c r="H2823" s="103">
        <v>2.8905999999999997E-3</v>
      </c>
      <c r="I2823" s="103"/>
      <c r="J2823" s="103"/>
      <c r="K2823" s="104"/>
      <c r="L2823" s="104"/>
      <c r="M2823" s="104"/>
      <c r="N2823" s="103">
        <v>3.2500000000000001E-2</v>
      </c>
    </row>
    <row r="2824" spans="4:14" ht="15.75" customHeight="1" x14ac:dyDescent="0.25">
      <c r="D2824" s="33"/>
      <c r="E2824" s="33"/>
      <c r="F2824" s="81">
        <v>40466</v>
      </c>
      <c r="G2824" s="103">
        <v>2.5624999999999997E-3</v>
      </c>
      <c r="H2824" s="103">
        <v>2.8905999999999997E-3</v>
      </c>
      <c r="I2824" s="103"/>
      <c r="J2824" s="103"/>
      <c r="K2824" s="104"/>
      <c r="L2824" s="104"/>
      <c r="M2824" s="104"/>
      <c r="N2824" s="103">
        <v>3.2500000000000001E-2</v>
      </c>
    </row>
    <row r="2825" spans="4:14" ht="15.75" customHeight="1" x14ac:dyDescent="0.25">
      <c r="D2825" s="33"/>
      <c r="E2825" s="33"/>
      <c r="F2825" s="81">
        <v>40469</v>
      </c>
      <c r="G2825" s="103">
        <v>2.5624999999999997E-3</v>
      </c>
      <c r="H2825" s="103">
        <v>2.8905999999999997E-3</v>
      </c>
      <c r="I2825" s="103"/>
      <c r="J2825" s="103"/>
      <c r="K2825" s="104"/>
      <c r="L2825" s="104"/>
      <c r="M2825" s="104"/>
      <c r="N2825" s="103">
        <v>3.2500000000000001E-2</v>
      </c>
    </row>
    <row r="2826" spans="4:14" ht="15.75" customHeight="1" x14ac:dyDescent="0.25">
      <c r="D2826" s="33"/>
      <c r="E2826" s="33"/>
      <c r="F2826" s="81">
        <v>40470</v>
      </c>
      <c r="G2826" s="103">
        <v>2.5624999999999997E-3</v>
      </c>
      <c r="H2826" s="103">
        <v>2.8905999999999997E-3</v>
      </c>
      <c r="I2826" s="103"/>
      <c r="J2826" s="103"/>
      <c r="K2826" s="104"/>
      <c r="L2826" s="104"/>
      <c r="M2826" s="104"/>
      <c r="N2826" s="103">
        <v>3.2500000000000001E-2</v>
      </c>
    </row>
    <row r="2827" spans="4:14" ht="15.75" customHeight="1" x14ac:dyDescent="0.25">
      <c r="D2827" s="33"/>
      <c r="E2827" s="33"/>
      <c r="F2827" s="81">
        <v>40471</v>
      </c>
      <c r="G2827" s="103">
        <v>2.5624999999999997E-3</v>
      </c>
      <c r="H2827" s="103">
        <v>2.8843999999999996E-3</v>
      </c>
      <c r="I2827" s="103"/>
      <c r="J2827" s="103"/>
      <c r="K2827" s="104"/>
      <c r="L2827" s="104"/>
      <c r="M2827" s="104"/>
      <c r="N2827" s="103">
        <v>3.2500000000000001E-2</v>
      </c>
    </row>
    <row r="2828" spans="4:14" ht="15.75" customHeight="1" x14ac:dyDescent="0.25">
      <c r="D2828" s="33"/>
      <c r="E2828" s="33"/>
      <c r="F2828" s="81">
        <v>40472</v>
      </c>
      <c r="G2828" s="103">
        <v>2.5624999999999997E-3</v>
      </c>
      <c r="H2828" s="103">
        <v>2.8843999999999996E-3</v>
      </c>
      <c r="I2828" s="103"/>
      <c r="J2828" s="103"/>
      <c r="K2828" s="104"/>
      <c r="L2828" s="104"/>
      <c r="M2828" s="104"/>
      <c r="N2828" s="103">
        <v>3.2500000000000001E-2</v>
      </c>
    </row>
    <row r="2829" spans="4:14" ht="15.75" customHeight="1" x14ac:dyDescent="0.25">
      <c r="D2829" s="33"/>
      <c r="E2829" s="33"/>
      <c r="F2829" s="81">
        <v>40473</v>
      </c>
      <c r="G2829" s="103">
        <v>2.5624999999999997E-3</v>
      </c>
      <c r="H2829" s="103">
        <v>2.8843999999999996E-3</v>
      </c>
      <c r="I2829" s="103"/>
      <c r="J2829" s="103"/>
      <c r="K2829" s="104"/>
      <c r="L2829" s="104"/>
      <c r="M2829" s="104"/>
      <c r="N2829" s="103">
        <v>3.2500000000000001E-2</v>
      </c>
    </row>
    <row r="2830" spans="4:14" ht="15.75" customHeight="1" x14ac:dyDescent="0.25">
      <c r="D2830" s="33"/>
      <c r="E2830" s="33"/>
      <c r="F2830" s="81">
        <v>40476</v>
      </c>
      <c r="G2830" s="103">
        <v>2.5624999999999997E-3</v>
      </c>
      <c r="H2830" s="103">
        <v>2.8843999999999996E-3</v>
      </c>
      <c r="I2830" s="103"/>
      <c r="J2830" s="103"/>
      <c r="K2830" s="104"/>
      <c r="L2830" s="104"/>
      <c r="M2830" s="104"/>
      <c r="N2830" s="103">
        <v>3.2500000000000001E-2</v>
      </c>
    </row>
    <row r="2831" spans="4:14" ht="15.75" customHeight="1" x14ac:dyDescent="0.25">
      <c r="D2831" s="33"/>
      <c r="E2831" s="33"/>
      <c r="F2831" s="81">
        <v>40477</v>
      </c>
      <c r="G2831" s="103">
        <v>2.5531E-3</v>
      </c>
      <c r="H2831" s="103">
        <v>2.8843999999999996E-3</v>
      </c>
      <c r="I2831" s="103"/>
      <c r="J2831" s="103"/>
      <c r="K2831" s="104"/>
      <c r="L2831" s="104"/>
      <c r="M2831" s="104"/>
      <c r="N2831" s="103">
        <v>3.2500000000000001E-2</v>
      </c>
    </row>
    <row r="2832" spans="4:14" ht="15.75" customHeight="1" x14ac:dyDescent="0.25">
      <c r="D2832" s="33"/>
      <c r="E2832" s="33"/>
      <c r="F2832" s="81">
        <v>40478</v>
      </c>
      <c r="G2832" s="103">
        <v>2.5531E-3</v>
      </c>
      <c r="H2832" s="103">
        <v>2.8812999999999998E-3</v>
      </c>
      <c r="I2832" s="103"/>
      <c r="J2832" s="103"/>
      <c r="K2832" s="104"/>
      <c r="L2832" s="104"/>
      <c r="M2832" s="104"/>
      <c r="N2832" s="103">
        <v>3.2500000000000001E-2</v>
      </c>
    </row>
    <row r="2833" spans="4:14" ht="15.75" customHeight="1" x14ac:dyDescent="0.25">
      <c r="D2833" s="33"/>
      <c r="E2833" s="33"/>
      <c r="F2833" s="81">
        <v>40479</v>
      </c>
      <c r="G2833" s="103">
        <v>2.5406000000000001E-3</v>
      </c>
      <c r="H2833" s="103">
        <v>2.8688000000000003E-3</v>
      </c>
      <c r="I2833" s="103"/>
      <c r="J2833" s="103"/>
      <c r="K2833" s="104"/>
      <c r="L2833" s="104"/>
      <c r="M2833" s="104"/>
      <c r="N2833" s="103">
        <v>3.2500000000000001E-2</v>
      </c>
    </row>
    <row r="2834" spans="4:14" ht="15.75" customHeight="1" x14ac:dyDescent="0.25">
      <c r="D2834" s="33"/>
      <c r="E2834" s="33"/>
      <c r="F2834" s="81">
        <v>40480</v>
      </c>
      <c r="G2834" s="103">
        <v>2.5374999999999998E-3</v>
      </c>
      <c r="H2834" s="103">
        <v>2.8594000000000002E-3</v>
      </c>
      <c r="I2834" s="103"/>
      <c r="J2834" s="103"/>
      <c r="K2834" s="104"/>
      <c r="L2834" s="104"/>
      <c r="M2834" s="104"/>
      <c r="N2834" s="103">
        <v>3.2500000000000001E-2</v>
      </c>
    </row>
    <row r="2835" spans="4:14" ht="15.75" customHeight="1" x14ac:dyDescent="0.25">
      <c r="D2835" s="33"/>
      <c r="E2835" s="33"/>
      <c r="F2835" s="81">
        <v>40483</v>
      </c>
      <c r="G2835" s="103">
        <v>2.5374999999999998E-3</v>
      </c>
      <c r="H2835" s="103">
        <v>2.8594000000000002E-3</v>
      </c>
      <c r="I2835" s="103"/>
      <c r="J2835" s="103"/>
      <c r="K2835" s="104"/>
      <c r="L2835" s="104"/>
      <c r="M2835" s="104"/>
      <c r="N2835" s="103">
        <v>3.2500000000000001E-2</v>
      </c>
    </row>
    <row r="2836" spans="4:14" ht="15.75" customHeight="1" x14ac:dyDescent="0.25">
      <c r="D2836" s="33"/>
      <c r="E2836" s="33"/>
      <c r="F2836" s="81">
        <v>40484</v>
      </c>
      <c r="G2836" s="103">
        <v>2.5374999999999998E-3</v>
      </c>
      <c r="H2836" s="103">
        <v>2.8594000000000002E-3</v>
      </c>
      <c r="I2836" s="103"/>
      <c r="J2836" s="103"/>
      <c r="K2836" s="104"/>
      <c r="L2836" s="104"/>
      <c r="M2836" s="104"/>
      <c r="N2836" s="103">
        <v>3.2500000000000001E-2</v>
      </c>
    </row>
    <row r="2837" spans="4:14" ht="15.75" customHeight="1" x14ac:dyDescent="0.25">
      <c r="D2837" s="33"/>
      <c r="E2837" s="33"/>
      <c r="F2837" s="81">
        <v>40485</v>
      </c>
      <c r="G2837" s="103">
        <v>2.5374999999999998E-3</v>
      </c>
      <c r="H2837" s="103">
        <v>2.8594000000000002E-3</v>
      </c>
      <c r="I2837" s="103"/>
      <c r="J2837" s="103"/>
      <c r="K2837" s="104"/>
      <c r="L2837" s="104"/>
      <c r="M2837" s="104"/>
      <c r="N2837" s="103">
        <v>3.2500000000000001E-2</v>
      </c>
    </row>
    <row r="2838" spans="4:14" ht="15.75" customHeight="1" x14ac:dyDescent="0.25">
      <c r="D2838" s="33"/>
      <c r="E2838" s="33"/>
      <c r="F2838" s="81">
        <v>40486</v>
      </c>
      <c r="G2838" s="103">
        <v>2.5344E-3</v>
      </c>
      <c r="H2838" s="103">
        <v>2.8563E-3</v>
      </c>
      <c r="I2838" s="103"/>
      <c r="J2838" s="103"/>
      <c r="K2838" s="104"/>
      <c r="L2838" s="104"/>
      <c r="M2838" s="104"/>
      <c r="N2838" s="103">
        <v>3.2500000000000001E-2</v>
      </c>
    </row>
    <row r="2839" spans="4:14" ht="15.75" customHeight="1" x14ac:dyDescent="0.25">
      <c r="D2839" s="33"/>
      <c r="E2839" s="33"/>
      <c r="F2839" s="81">
        <v>40487</v>
      </c>
      <c r="G2839" s="103">
        <v>2.5344E-3</v>
      </c>
      <c r="H2839" s="103">
        <v>2.8563E-3</v>
      </c>
      <c r="I2839" s="103"/>
      <c r="J2839" s="103"/>
      <c r="K2839" s="104"/>
      <c r="L2839" s="104"/>
      <c r="M2839" s="104"/>
      <c r="N2839" s="103">
        <v>3.2500000000000001E-2</v>
      </c>
    </row>
    <row r="2840" spans="4:14" ht="15.75" customHeight="1" x14ac:dyDescent="0.25">
      <c r="D2840" s="33"/>
      <c r="E2840" s="33"/>
      <c r="F2840" s="81">
        <v>40490</v>
      </c>
      <c r="G2840" s="103">
        <v>2.5344E-3</v>
      </c>
      <c r="H2840" s="103">
        <v>2.8563E-3</v>
      </c>
      <c r="I2840" s="103"/>
      <c r="J2840" s="103"/>
      <c r="K2840" s="104"/>
      <c r="L2840" s="104"/>
      <c r="M2840" s="104"/>
      <c r="N2840" s="103">
        <v>3.2500000000000001E-2</v>
      </c>
    </row>
    <row r="2841" spans="4:14" ht="15.75" customHeight="1" x14ac:dyDescent="0.25">
      <c r="D2841" s="33"/>
      <c r="E2841" s="33"/>
      <c r="F2841" s="81">
        <v>40491</v>
      </c>
      <c r="G2841" s="103">
        <v>2.5344E-3</v>
      </c>
      <c r="H2841" s="103">
        <v>2.8563E-3</v>
      </c>
      <c r="I2841" s="103"/>
      <c r="J2841" s="103"/>
      <c r="K2841" s="104"/>
      <c r="L2841" s="104"/>
      <c r="M2841" s="104"/>
      <c r="N2841" s="103">
        <v>3.2500000000000001E-2</v>
      </c>
    </row>
    <row r="2842" spans="4:14" ht="15.75" customHeight="1" x14ac:dyDescent="0.25">
      <c r="D2842" s="33"/>
      <c r="E2842" s="33"/>
      <c r="F2842" s="81">
        <v>40492</v>
      </c>
      <c r="G2842" s="103">
        <v>2.5344E-3</v>
      </c>
      <c r="H2842" s="103">
        <v>2.8563E-3</v>
      </c>
      <c r="I2842" s="103"/>
      <c r="J2842" s="103"/>
      <c r="K2842" s="104"/>
      <c r="L2842" s="104"/>
      <c r="M2842" s="104"/>
      <c r="N2842" s="103">
        <v>3.2500000000000001E-2</v>
      </c>
    </row>
    <row r="2843" spans="4:14" ht="15.75" customHeight="1" x14ac:dyDescent="0.25">
      <c r="D2843" s="33"/>
      <c r="E2843" s="33"/>
      <c r="F2843" s="81">
        <v>40493</v>
      </c>
      <c r="G2843" s="103">
        <v>2.5344E-3</v>
      </c>
      <c r="H2843" s="103">
        <v>2.8563E-3</v>
      </c>
      <c r="I2843" s="103"/>
      <c r="J2843" s="103"/>
      <c r="K2843" s="104"/>
      <c r="L2843" s="104"/>
      <c r="M2843" s="104"/>
      <c r="N2843" s="103" t="s">
        <v>26</v>
      </c>
    </row>
    <row r="2844" spans="4:14" ht="15.75" customHeight="1" x14ac:dyDescent="0.25">
      <c r="D2844" s="33"/>
      <c r="E2844" s="33"/>
      <c r="F2844" s="81">
        <v>40494</v>
      </c>
      <c r="G2844" s="103">
        <v>2.5344E-3</v>
      </c>
      <c r="H2844" s="103">
        <v>2.8438000000000001E-3</v>
      </c>
      <c r="I2844" s="103"/>
      <c r="J2844" s="103"/>
      <c r="K2844" s="104"/>
      <c r="L2844" s="104"/>
      <c r="M2844" s="104"/>
      <c r="N2844" s="103">
        <v>3.2500000000000001E-2</v>
      </c>
    </row>
    <row r="2845" spans="4:14" ht="15.75" customHeight="1" x14ac:dyDescent="0.25">
      <c r="D2845" s="33"/>
      <c r="E2845" s="33"/>
      <c r="F2845" s="81">
        <v>40497</v>
      </c>
      <c r="G2845" s="103">
        <v>2.5344E-3</v>
      </c>
      <c r="H2845" s="103">
        <v>2.8438000000000001E-3</v>
      </c>
      <c r="I2845" s="103"/>
      <c r="J2845" s="103"/>
      <c r="K2845" s="104"/>
      <c r="L2845" s="104"/>
      <c r="M2845" s="104"/>
      <c r="N2845" s="103">
        <v>3.2500000000000001E-2</v>
      </c>
    </row>
    <row r="2846" spans="4:14" ht="15.75" customHeight="1" x14ac:dyDescent="0.25">
      <c r="D2846" s="33"/>
      <c r="E2846" s="33"/>
      <c r="F2846" s="81">
        <v>40498</v>
      </c>
      <c r="G2846" s="103">
        <v>2.5344E-3</v>
      </c>
      <c r="H2846" s="103">
        <v>2.8438000000000001E-3</v>
      </c>
      <c r="I2846" s="103"/>
      <c r="J2846" s="103"/>
      <c r="K2846" s="104"/>
      <c r="L2846" s="104"/>
      <c r="M2846" s="104"/>
      <c r="N2846" s="103">
        <v>3.2500000000000001E-2</v>
      </c>
    </row>
    <row r="2847" spans="4:14" ht="15.75" customHeight="1" x14ac:dyDescent="0.25">
      <c r="D2847" s="33"/>
      <c r="E2847" s="33"/>
      <c r="F2847" s="81">
        <v>40499</v>
      </c>
      <c r="G2847" s="103">
        <v>2.5344E-3</v>
      </c>
      <c r="H2847" s="103">
        <v>2.8438000000000001E-3</v>
      </c>
      <c r="I2847" s="103"/>
      <c r="J2847" s="103"/>
      <c r="K2847" s="104"/>
      <c r="L2847" s="104"/>
      <c r="M2847" s="104"/>
      <c r="N2847" s="103">
        <v>3.2500000000000001E-2</v>
      </c>
    </row>
    <row r="2848" spans="4:14" ht="15.75" customHeight="1" x14ac:dyDescent="0.25">
      <c r="D2848" s="33"/>
      <c r="E2848" s="33"/>
      <c r="F2848" s="81">
        <v>40500</v>
      </c>
      <c r="G2848" s="103">
        <v>2.5344E-3</v>
      </c>
      <c r="H2848" s="103">
        <v>2.8438000000000001E-3</v>
      </c>
      <c r="I2848" s="103"/>
      <c r="J2848" s="103"/>
      <c r="K2848" s="104"/>
      <c r="L2848" s="104"/>
      <c r="M2848" s="104"/>
      <c r="N2848" s="103">
        <v>3.2500000000000001E-2</v>
      </c>
    </row>
    <row r="2849" spans="4:14" ht="15.75" customHeight="1" x14ac:dyDescent="0.25">
      <c r="D2849" s="33"/>
      <c r="E2849" s="33"/>
      <c r="F2849" s="81">
        <v>40501</v>
      </c>
      <c r="G2849" s="103">
        <v>2.5344E-3</v>
      </c>
      <c r="H2849" s="103">
        <v>2.8438000000000001E-3</v>
      </c>
      <c r="I2849" s="103"/>
      <c r="J2849" s="103"/>
      <c r="K2849" s="104"/>
      <c r="L2849" s="104"/>
      <c r="M2849" s="104"/>
      <c r="N2849" s="103">
        <v>3.2500000000000001E-2</v>
      </c>
    </row>
    <row r="2850" spans="4:14" ht="15.75" customHeight="1" x14ac:dyDescent="0.25">
      <c r="D2850" s="33"/>
      <c r="E2850" s="33"/>
      <c r="F2850" s="81">
        <v>40504</v>
      </c>
      <c r="G2850" s="103">
        <v>2.5344E-3</v>
      </c>
      <c r="H2850" s="103">
        <v>2.8438000000000001E-3</v>
      </c>
      <c r="I2850" s="103"/>
      <c r="J2850" s="103"/>
      <c r="K2850" s="104"/>
      <c r="L2850" s="104"/>
      <c r="M2850" s="104"/>
      <c r="N2850" s="103">
        <v>3.2500000000000001E-2</v>
      </c>
    </row>
    <row r="2851" spans="4:14" ht="15.75" customHeight="1" x14ac:dyDescent="0.25">
      <c r="D2851" s="33"/>
      <c r="E2851" s="33"/>
      <c r="F2851" s="81">
        <v>40505</v>
      </c>
      <c r="G2851" s="103">
        <v>2.5344E-3</v>
      </c>
      <c r="H2851" s="103">
        <v>2.8438000000000001E-3</v>
      </c>
      <c r="I2851" s="103"/>
      <c r="J2851" s="103"/>
      <c r="K2851" s="104"/>
      <c r="L2851" s="104"/>
      <c r="M2851" s="104"/>
      <c r="N2851" s="103">
        <v>3.2500000000000001E-2</v>
      </c>
    </row>
    <row r="2852" spans="4:14" ht="15.75" customHeight="1" x14ac:dyDescent="0.25">
      <c r="D2852" s="33"/>
      <c r="E2852" s="33"/>
      <c r="F2852" s="81">
        <v>40506</v>
      </c>
      <c r="G2852" s="103">
        <v>2.5344E-3</v>
      </c>
      <c r="H2852" s="103">
        <v>2.875E-3</v>
      </c>
      <c r="I2852" s="103"/>
      <c r="J2852" s="103"/>
      <c r="K2852" s="104"/>
      <c r="L2852" s="104"/>
      <c r="M2852" s="104"/>
      <c r="N2852" s="103">
        <v>3.2500000000000001E-2</v>
      </c>
    </row>
    <row r="2853" spans="4:14" ht="15.75" customHeight="1" x14ac:dyDescent="0.25">
      <c r="D2853" s="33"/>
      <c r="E2853" s="33"/>
      <c r="F2853" s="81">
        <v>40507</v>
      </c>
      <c r="G2853" s="103">
        <v>2.5500000000000002E-3</v>
      </c>
      <c r="H2853" s="103">
        <v>2.9187999999999996E-3</v>
      </c>
      <c r="I2853" s="103"/>
      <c r="J2853" s="103"/>
      <c r="K2853" s="104"/>
      <c r="L2853" s="104"/>
      <c r="M2853" s="104"/>
      <c r="N2853" s="103" t="s">
        <v>26</v>
      </c>
    </row>
    <row r="2854" spans="4:14" ht="15.75" customHeight="1" x14ac:dyDescent="0.25">
      <c r="D2854" s="33"/>
      <c r="E2854" s="33"/>
      <c r="F2854" s="81">
        <v>40508</v>
      </c>
      <c r="G2854" s="103">
        <v>2.5624999999999997E-3</v>
      </c>
      <c r="H2854" s="103">
        <v>2.9437999999999999E-3</v>
      </c>
      <c r="I2854" s="103"/>
      <c r="J2854" s="103"/>
      <c r="K2854" s="104"/>
      <c r="L2854" s="104"/>
      <c r="M2854" s="104"/>
      <c r="N2854" s="103">
        <v>3.2500000000000001E-2</v>
      </c>
    </row>
    <row r="2855" spans="4:14" ht="15.75" customHeight="1" x14ac:dyDescent="0.25">
      <c r="D2855" s="33"/>
      <c r="E2855" s="33"/>
      <c r="F2855" s="81">
        <v>40511</v>
      </c>
      <c r="G2855" s="103">
        <v>2.575E-3</v>
      </c>
      <c r="H2855" s="103">
        <v>2.9593999999999996E-3</v>
      </c>
      <c r="I2855" s="103"/>
      <c r="J2855" s="103"/>
      <c r="K2855" s="104"/>
      <c r="L2855" s="104"/>
      <c r="M2855" s="104"/>
      <c r="N2855" s="103">
        <v>3.2500000000000001E-2</v>
      </c>
    </row>
    <row r="2856" spans="4:14" ht="15.75" customHeight="1" x14ac:dyDescent="0.25">
      <c r="D2856" s="33"/>
      <c r="E2856" s="33"/>
      <c r="F2856" s="81">
        <v>40512</v>
      </c>
      <c r="G2856" s="103">
        <v>2.6062999999999998E-3</v>
      </c>
      <c r="H2856" s="103">
        <v>3.0031000000000003E-3</v>
      </c>
      <c r="I2856" s="103"/>
      <c r="J2856" s="103"/>
      <c r="K2856" s="104"/>
      <c r="L2856" s="104"/>
      <c r="M2856" s="104"/>
      <c r="N2856" s="103">
        <v>3.2500000000000001E-2</v>
      </c>
    </row>
    <row r="2857" spans="4:14" ht="15.75" customHeight="1" x14ac:dyDescent="0.25">
      <c r="D2857" s="33"/>
      <c r="E2857" s="33"/>
      <c r="F2857" s="81">
        <v>40513</v>
      </c>
      <c r="G2857" s="103">
        <v>2.6530999999999998E-3</v>
      </c>
      <c r="H2857" s="103">
        <v>3.0344E-3</v>
      </c>
      <c r="I2857" s="103"/>
      <c r="J2857" s="103"/>
      <c r="K2857" s="104"/>
      <c r="L2857" s="104"/>
      <c r="M2857" s="104"/>
      <c r="N2857" s="103">
        <v>3.2500000000000001E-2</v>
      </c>
    </row>
    <row r="2858" spans="4:14" ht="15.75" customHeight="1" x14ac:dyDescent="0.25">
      <c r="D2858" s="33"/>
      <c r="E2858" s="33"/>
      <c r="F2858" s="81">
        <v>40514</v>
      </c>
      <c r="G2858" s="103">
        <v>2.6562999999999999E-3</v>
      </c>
      <c r="H2858" s="103">
        <v>3.0344E-3</v>
      </c>
      <c r="I2858" s="103"/>
      <c r="J2858" s="103"/>
      <c r="K2858" s="104"/>
      <c r="L2858" s="104"/>
      <c r="M2858" s="104"/>
      <c r="N2858" s="103">
        <v>3.2500000000000001E-2</v>
      </c>
    </row>
    <row r="2859" spans="4:14" ht="15.75" customHeight="1" x14ac:dyDescent="0.25">
      <c r="D2859" s="33"/>
      <c r="E2859" s="33"/>
      <c r="F2859" s="81">
        <v>40515</v>
      </c>
      <c r="G2859" s="103">
        <v>2.65E-3</v>
      </c>
      <c r="H2859" s="103">
        <v>3.0344E-3</v>
      </c>
      <c r="I2859" s="103"/>
      <c r="J2859" s="103"/>
      <c r="K2859" s="104"/>
      <c r="L2859" s="104"/>
      <c r="M2859" s="104"/>
      <c r="N2859" s="103">
        <v>3.2500000000000001E-2</v>
      </c>
    </row>
    <row r="2860" spans="4:14" ht="15.75" customHeight="1" x14ac:dyDescent="0.25">
      <c r="D2860" s="33"/>
      <c r="E2860" s="33"/>
      <c r="F2860" s="81">
        <v>40518</v>
      </c>
      <c r="G2860" s="103">
        <v>2.65E-3</v>
      </c>
      <c r="H2860" s="103">
        <v>3.0344E-3</v>
      </c>
      <c r="I2860" s="103"/>
      <c r="J2860" s="103"/>
      <c r="K2860" s="104"/>
      <c r="L2860" s="104"/>
      <c r="M2860" s="104"/>
      <c r="N2860" s="103">
        <v>3.2500000000000001E-2</v>
      </c>
    </row>
    <row r="2861" spans="4:14" ht="15.75" customHeight="1" x14ac:dyDescent="0.25">
      <c r="D2861" s="33"/>
      <c r="E2861" s="33"/>
      <c r="F2861" s="81">
        <v>40519</v>
      </c>
      <c r="G2861" s="103">
        <v>2.6374999999999997E-3</v>
      </c>
      <c r="H2861" s="103">
        <v>3.0219000000000001E-3</v>
      </c>
      <c r="I2861" s="103"/>
      <c r="J2861" s="103"/>
      <c r="K2861" s="104"/>
      <c r="L2861" s="104"/>
      <c r="M2861" s="104"/>
      <c r="N2861" s="103">
        <v>3.2500000000000001E-2</v>
      </c>
    </row>
    <row r="2862" spans="4:14" ht="15.75" customHeight="1" x14ac:dyDescent="0.25">
      <c r="D2862" s="33"/>
      <c r="E2862" s="33"/>
      <c r="F2862" s="81">
        <v>40520</v>
      </c>
      <c r="G2862" s="103">
        <v>2.6250000000000002E-3</v>
      </c>
      <c r="H2862" s="103">
        <v>3.0219000000000001E-3</v>
      </c>
      <c r="I2862" s="103"/>
      <c r="J2862" s="103"/>
      <c r="K2862" s="104"/>
      <c r="L2862" s="104"/>
      <c r="M2862" s="104"/>
      <c r="N2862" s="103">
        <v>3.2500000000000001E-2</v>
      </c>
    </row>
    <row r="2863" spans="4:14" ht="15.75" customHeight="1" x14ac:dyDescent="0.25">
      <c r="D2863" s="33"/>
      <c r="E2863" s="33"/>
      <c r="F2863" s="81">
        <v>40521</v>
      </c>
      <c r="G2863" s="103">
        <v>2.6218999999999999E-3</v>
      </c>
      <c r="H2863" s="103">
        <v>3.0219000000000001E-3</v>
      </c>
      <c r="I2863" s="103"/>
      <c r="J2863" s="103"/>
      <c r="K2863" s="104"/>
      <c r="L2863" s="104"/>
      <c r="M2863" s="104"/>
      <c r="N2863" s="103">
        <v>3.2500000000000001E-2</v>
      </c>
    </row>
    <row r="2864" spans="4:14" ht="15.75" customHeight="1" x14ac:dyDescent="0.25">
      <c r="D2864" s="33"/>
      <c r="E2864" s="33"/>
      <c r="F2864" s="81">
        <v>40522</v>
      </c>
      <c r="G2864" s="103">
        <v>2.6030999999999997E-3</v>
      </c>
      <c r="H2864" s="103">
        <v>3.0155999999999998E-3</v>
      </c>
      <c r="I2864" s="103"/>
      <c r="J2864" s="103"/>
      <c r="K2864" s="104"/>
      <c r="L2864" s="104"/>
      <c r="M2864" s="104"/>
      <c r="N2864" s="103">
        <v>3.2500000000000001E-2</v>
      </c>
    </row>
    <row r="2865" spans="4:14" ht="15.75" customHeight="1" x14ac:dyDescent="0.25">
      <c r="D2865" s="33"/>
      <c r="E2865" s="33"/>
      <c r="F2865" s="81">
        <v>40525</v>
      </c>
      <c r="G2865" s="103">
        <v>2.6030999999999997E-3</v>
      </c>
      <c r="H2865" s="103">
        <v>3.0155999999999998E-3</v>
      </c>
      <c r="I2865" s="103"/>
      <c r="J2865" s="103"/>
      <c r="K2865" s="104"/>
      <c r="L2865" s="104"/>
      <c r="M2865" s="104"/>
      <c r="N2865" s="103">
        <v>3.2500000000000001E-2</v>
      </c>
    </row>
    <row r="2866" spans="4:14" ht="15.75" customHeight="1" x14ac:dyDescent="0.25">
      <c r="D2866" s="33"/>
      <c r="E2866" s="33"/>
      <c r="F2866" s="81">
        <v>40526</v>
      </c>
      <c r="G2866" s="103">
        <v>2.6062999999999998E-3</v>
      </c>
      <c r="H2866" s="103">
        <v>3.0187999999999999E-3</v>
      </c>
      <c r="I2866" s="103"/>
      <c r="J2866" s="103"/>
      <c r="K2866" s="104"/>
      <c r="L2866" s="104"/>
      <c r="M2866" s="104"/>
      <c r="N2866" s="103">
        <v>3.2500000000000001E-2</v>
      </c>
    </row>
    <row r="2867" spans="4:14" ht="15.75" customHeight="1" x14ac:dyDescent="0.25">
      <c r="D2867" s="33"/>
      <c r="E2867" s="33"/>
      <c r="F2867" s="81">
        <v>40527</v>
      </c>
      <c r="G2867" s="103">
        <v>2.6062999999999998E-3</v>
      </c>
      <c r="H2867" s="103">
        <v>3.0187999999999999E-3</v>
      </c>
      <c r="I2867" s="103"/>
      <c r="J2867" s="103"/>
      <c r="K2867" s="104"/>
      <c r="L2867" s="104"/>
      <c r="M2867" s="104"/>
      <c r="N2867" s="103">
        <v>3.2500000000000001E-2</v>
      </c>
    </row>
    <row r="2868" spans="4:14" ht="15.75" customHeight="1" x14ac:dyDescent="0.25">
      <c r="D2868" s="33"/>
      <c r="E2868" s="33"/>
      <c r="F2868" s="81">
        <v>40528</v>
      </c>
      <c r="G2868" s="103">
        <v>2.6062999999999998E-3</v>
      </c>
      <c r="H2868" s="103">
        <v>3.0375000000000003E-3</v>
      </c>
      <c r="I2868" s="103"/>
      <c r="J2868" s="103"/>
      <c r="K2868" s="104"/>
      <c r="L2868" s="104"/>
      <c r="M2868" s="104"/>
      <c r="N2868" s="103">
        <v>3.2500000000000001E-2</v>
      </c>
    </row>
    <row r="2869" spans="4:14" ht="15.75" customHeight="1" x14ac:dyDescent="0.25">
      <c r="D2869" s="33"/>
      <c r="E2869" s="33"/>
      <c r="F2869" s="81">
        <v>40529</v>
      </c>
      <c r="G2869" s="103">
        <v>2.6062999999999998E-3</v>
      </c>
      <c r="H2869" s="103">
        <v>3.0375000000000003E-3</v>
      </c>
      <c r="I2869" s="103"/>
      <c r="J2869" s="103"/>
      <c r="K2869" s="104"/>
      <c r="L2869" s="104"/>
      <c r="M2869" s="104"/>
      <c r="N2869" s="103">
        <v>3.2500000000000001E-2</v>
      </c>
    </row>
    <row r="2870" spans="4:14" ht="15.75" customHeight="1" x14ac:dyDescent="0.25">
      <c r="D2870" s="33"/>
      <c r="E2870" s="33"/>
      <c r="F2870" s="81">
        <v>40532</v>
      </c>
      <c r="G2870" s="103">
        <v>2.6062999999999998E-3</v>
      </c>
      <c r="H2870" s="103">
        <v>3.0281000000000001E-3</v>
      </c>
      <c r="I2870" s="103"/>
      <c r="J2870" s="103"/>
      <c r="K2870" s="104"/>
      <c r="L2870" s="104"/>
      <c r="M2870" s="104"/>
      <c r="N2870" s="103">
        <v>3.2500000000000001E-2</v>
      </c>
    </row>
    <row r="2871" spans="4:14" ht="15.75" customHeight="1" x14ac:dyDescent="0.25">
      <c r="D2871" s="33"/>
      <c r="E2871" s="33"/>
      <c r="F2871" s="81">
        <v>40533</v>
      </c>
      <c r="G2871" s="103">
        <v>2.6062999999999998E-3</v>
      </c>
      <c r="H2871" s="103">
        <v>3.0281000000000001E-3</v>
      </c>
      <c r="I2871" s="103"/>
      <c r="J2871" s="103"/>
      <c r="K2871" s="104"/>
      <c r="L2871" s="104"/>
      <c r="M2871" s="104"/>
      <c r="N2871" s="103">
        <v>3.2500000000000001E-2</v>
      </c>
    </row>
    <row r="2872" spans="4:14" ht="15.75" customHeight="1" x14ac:dyDescent="0.25">
      <c r="D2872" s="33"/>
      <c r="E2872" s="33"/>
      <c r="F2872" s="81">
        <v>40534</v>
      </c>
      <c r="G2872" s="103">
        <v>2.6062999999999998E-3</v>
      </c>
      <c r="H2872" s="103">
        <v>3.0281000000000001E-3</v>
      </c>
      <c r="I2872" s="103"/>
      <c r="J2872" s="103"/>
      <c r="K2872" s="104"/>
      <c r="L2872" s="104"/>
      <c r="M2872" s="104"/>
      <c r="N2872" s="103">
        <v>3.2500000000000001E-2</v>
      </c>
    </row>
    <row r="2873" spans="4:14" ht="15.75" customHeight="1" x14ac:dyDescent="0.25">
      <c r="D2873" s="33"/>
      <c r="E2873" s="33"/>
      <c r="F2873" s="81">
        <v>40535</v>
      </c>
      <c r="G2873" s="103">
        <v>2.6062999999999998E-3</v>
      </c>
      <c r="H2873" s="103">
        <v>3.0281000000000001E-3</v>
      </c>
      <c r="I2873" s="103"/>
      <c r="J2873" s="103"/>
      <c r="K2873" s="104"/>
      <c r="L2873" s="104"/>
      <c r="M2873" s="104"/>
      <c r="N2873" s="103">
        <v>3.2500000000000001E-2</v>
      </c>
    </row>
    <row r="2874" spans="4:14" ht="15.75" customHeight="1" x14ac:dyDescent="0.25">
      <c r="D2874" s="33"/>
      <c r="E2874" s="33"/>
      <c r="F2874" s="81">
        <v>40536</v>
      </c>
      <c r="G2874" s="103">
        <v>2.6062999999999998E-3</v>
      </c>
      <c r="H2874" s="103">
        <v>3.0281000000000001E-3</v>
      </c>
      <c r="I2874" s="103"/>
      <c r="J2874" s="103"/>
      <c r="K2874" s="104"/>
      <c r="L2874" s="104"/>
      <c r="M2874" s="104"/>
      <c r="N2874" s="103" t="s">
        <v>26</v>
      </c>
    </row>
    <row r="2875" spans="4:14" ht="15.75" customHeight="1" x14ac:dyDescent="0.25">
      <c r="D2875" s="33"/>
      <c r="E2875" s="33"/>
      <c r="F2875" s="81">
        <v>40539</v>
      </c>
      <c r="G2875" s="103" t="s">
        <v>26</v>
      </c>
      <c r="H2875" s="103" t="s">
        <v>26</v>
      </c>
      <c r="I2875" s="103"/>
      <c r="J2875" s="103"/>
      <c r="K2875" s="104"/>
      <c r="L2875" s="104"/>
      <c r="M2875" s="104"/>
      <c r="N2875" s="103">
        <v>3.2500000000000001E-2</v>
      </c>
    </row>
    <row r="2876" spans="4:14" ht="15.75" customHeight="1" x14ac:dyDescent="0.25">
      <c r="D2876" s="33"/>
      <c r="E2876" s="33"/>
      <c r="F2876" s="81">
        <v>40540</v>
      </c>
      <c r="G2876" s="103" t="s">
        <v>26</v>
      </c>
      <c r="H2876" s="103" t="s">
        <v>26</v>
      </c>
      <c r="I2876" s="103"/>
      <c r="J2876" s="103"/>
      <c r="K2876" s="104"/>
      <c r="L2876" s="104"/>
      <c r="M2876" s="104"/>
      <c r="N2876" s="103">
        <v>3.2500000000000001E-2</v>
      </c>
    </row>
    <row r="2877" spans="4:14" ht="15.75" customHeight="1" x14ac:dyDescent="0.25">
      <c r="D2877" s="33"/>
      <c r="E2877" s="33"/>
      <c r="F2877" s="81">
        <v>40541</v>
      </c>
      <c r="G2877" s="103">
        <v>2.6062999999999998E-3</v>
      </c>
      <c r="H2877" s="103">
        <v>3.0281000000000001E-3</v>
      </c>
      <c r="I2877" s="103"/>
      <c r="J2877" s="103"/>
      <c r="K2877" s="104"/>
      <c r="L2877" s="104"/>
      <c r="M2877" s="104"/>
      <c r="N2877" s="103">
        <v>3.2500000000000001E-2</v>
      </c>
    </row>
    <row r="2878" spans="4:14" ht="15.75" customHeight="1" x14ac:dyDescent="0.25">
      <c r="D2878" s="33"/>
      <c r="E2878" s="33"/>
      <c r="F2878" s="81">
        <v>40542</v>
      </c>
      <c r="G2878" s="103">
        <v>2.6062999999999998E-3</v>
      </c>
      <c r="H2878" s="103">
        <v>3.0281000000000001E-3</v>
      </c>
      <c r="I2878" s="103"/>
      <c r="J2878" s="103"/>
      <c r="K2878" s="104"/>
      <c r="L2878" s="104"/>
      <c r="M2878" s="104"/>
      <c r="N2878" s="103">
        <v>3.2500000000000001E-2</v>
      </c>
    </row>
    <row r="2879" spans="4:14" ht="15.75" customHeight="1" x14ac:dyDescent="0.25">
      <c r="D2879" s="33"/>
      <c r="E2879" s="33"/>
      <c r="F2879" s="81">
        <v>40543</v>
      </c>
      <c r="G2879" s="103">
        <v>2.6062999999999998E-3</v>
      </c>
      <c r="H2879" s="103">
        <v>3.0281000000000001E-3</v>
      </c>
      <c r="I2879" s="103"/>
      <c r="J2879" s="103"/>
      <c r="K2879" s="104"/>
      <c r="L2879" s="104"/>
      <c r="M2879" s="104"/>
      <c r="N2879" s="103">
        <v>3.2500000000000001E-2</v>
      </c>
    </row>
    <row r="2880" spans="4:14" ht="15.75" customHeight="1" x14ac:dyDescent="0.25">
      <c r="D2880" s="33"/>
      <c r="E2880" s="33"/>
      <c r="F2880" s="81">
        <v>40546</v>
      </c>
      <c r="G2880" s="103" t="s">
        <v>26</v>
      </c>
      <c r="H2880" s="103" t="s">
        <v>26</v>
      </c>
      <c r="I2880" s="103"/>
      <c r="J2880" s="103"/>
      <c r="K2880" s="104"/>
      <c r="L2880" s="104"/>
      <c r="M2880" s="104"/>
      <c r="N2880" s="103">
        <v>3.2500000000000001E-2</v>
      </c>
    </row>
    <row r="2881" spans="4:14" ht="15.75" customHeight="1" x14ac:dyDescent="0.25">
      <c r="D2881" s="33"/>
      <c r="E2881" s="33"/>
      <c r="F2881" s="81">
        <v>40547</v>
      </c>
      <c r="G2881" s="103">
        <v>2.6062999999999998E-3</v>
      </c>
      <c r="H2881" s="103">
        <v>3.0281000000000001E-3</v>
      </c>
      <c r="I2881" s="103"/>
      <c r="J2881" s="103"/>
      <c r="K2881" s="104"/>
      <c r="L2881" s="104"/>
      <c r="M2881" s="104"/>
      <c r="N2881" s="103">
        <v>3.2500000000000001E-2</v>
      </c>
    </row>
    <row r="2882" spans="4:14" ht="15.75" customHeight="1" x14ac:dyDescent="0.25">
      <c r="D2882" s="33"/>
      <c r="E2882" s="33"/>
      <c r="F2882" s="81">
        <v>40548</v>
      </c>
      <c r="G2882" s="103">
        <v>2.6124999999999998E-3</v>
      </c>
      <c r="H2882" s="103">
        <v>3.0281000000000001E-3</v>
      </c>
      <c r="I2882" s="103"/>
      <c r="J2882" s="103"/>
      <c r="K2882" s="104"/>
      <c r="L2882" s="104"/>
      <c r="M2882" s="104"/>
      <c r="N2882" s="103">
        <v>3.2500000000000001E-2</v>
      </c>
    </row>
    <row r="2883" spans="4:14" ht="15.75" customHeight="1" x14ac:dyDescent="0.25">
      <c r="D2883" s="33"/>
      <c r="E2883" s="33"/>
      <c r="F2883" s="81">
        <v>40549</v>
      </c>
      <c r="G2883" s="103">
        <v>2.6124999999999998E-3</v>
      </c>
      <c r="H2883" s="103">
        <v>3.0313000000000002E-3</v>
      </c>
      <c r="I2883" s="103"/>
      <c r="J2883" s="103"/>
      <c r="K2883" s="104"/>
      <c r="L2883" s="104"/>
      <c r="M2883" s="104"/>
      <c r="N2883" s="103">
        <v>3.2500000000000001E-2</v>
      </c>
    </row>
    <row r="2884" spans="4:14" ht="15.75" customHeight="1" x14ac:dyDescent="0.25">
      <c r="D2884" s="33"/>
      <c r="E2884" s="33"/>
      <c r="F2884" s="81">
        <v>40550</v>
      </c>
      <c r="G2884" s="103">
        <v>2.6124999999999998E-3</v>
      </c>
      <c r="H2884" s="103">
        <v>3.0313000000000002E-3</v>
      </c>
      <c r="I2884" s="103"/>
      <c r="J2884" s="103"/>
      <c r="K2884" s="104"/>
      <c r="L2884" s="104"/>
      <c r="M2884" s="104"/>
      <c r="N2884" s="103">
        <v>3.2500000000000001E-2</v>
      </c>
    </row>
    <row r="2885" spans="4:14" ht="15.75" customHeight="1" x14ac:dyDescent="0.25">
      <c r="D2885" s="33"/>
      <c r="E2885" s="33"/>
      <c r="F2885" s="81">
        <v>40553</v>
      </c>
      <c r="G2885" s="103">
        <v>2.6124999999999998E-3</v>
      </c>
      <c r="H2885" s="103">
        <v>3.0313000000000002E-3</v>
      </c>
      <c r="I2885" s="103"/>
      <c r="J2885" s="103"/>
      <c r="K2885" s="104"/>
      <c r="L2885" s="104"/>
      <c r="M2885" s="104"/>
      <c r="N2885" s="103">
        <v>3.2500000000000001E-2</v>
      </c>
    </row>
    <row r="2886" spans="4:14" ht="15.75" customHeight="1" x14ac:dyDescent="0.25">
      <c r="D2886" s="33"/>
      <c r="E2886" s="33"/>
      <c r="F2886" s="81">
        <v>40554</v>
      </c>
      <c r="G2886" s="103">
        <v>2.6124999999999998E-3</v>
      </c>
      <c r="H2886" s="103">
        <v>3.0313000000000002E-3</v>
      </c>
      <c r="I2886" s="103"/>
      <c r="J2886" s="103"/>
      <c r="K2886" s="104"/>
      <c r="L2886" s="104"/>
      <c r="M2886" s="104"/>
      <c r="N2886" s="103">
        <v>3.2500000000000001E-2</v>
      </c>
    </row>
    <row r="2887" spans="4:14" ht="15.75" customHeight="1" x14ac:dyDescent="0.25">
      <c r="D2887" s="33"/>
      <c r="E2887" s="33"/>
      <c r="F2887" s="81">
        <v>40555</v>
      </c>
      <c r="G2887" s="103">
        <v>2.6124999999999998E-3</v>
      </c>
      <c r="H2887" s="103">
        <v>3.0313000000000002E-3</v>
      </c>
      <c r="I2887" s="103"/>
      <c r="J2887" s="103"/>
      <c r="K2887" s="104"/>
      <c r="L2887" s="104"/>
      <c r="M2887" s="104"/>
      <c r="N2887" s="103">
        <v>3.2500000000000001E-2</v>
      </c>
    </row>
    <row r="2888" spans="4:14" ht="15.75" customHeight="1" x14ac:dyDescent="0.25">
      <c r="D2888" s="33"/>
      <c r="E2888" s="33"/>
      <c r="F2888" s="81">
        <v>40556</v>
      </c>
      <c r="G2888" s="103">
        <v>2.6124999999999998E-3</v>
      </c>
      <c r="H2888" s="103">
        <v>3.0313000000000002E-3</v>
      </c>
      <c r="I2888" s="103"/>
      <c r="J2888" s="103"/>
      <c r="K2888" s="104"/>
      <c r="L2888" s="104"/>
      <c r="M2888" s="104"/>
      <c r="N2888" s="103">
        <v>3.2500000000000001E-2</v>
      </c>
    </row>
    <row r="2889" spans="4:14" ht="15.75" customHeight="1" x14ac:dyDescent="0.25">
      <c r="D2889" s="33"/>
      <c r="E2889" s="33"/>
      <c r="F2889" s="81">
        <v>40557</v>
      </c>
      <c r="G2889" s="103">
        <v>2.6124999999999998E-3</v>
      </c>
      <c r="H2889" s="103">
        <v>3.0313000000000002E-3</v>
      </c>
      <c r="I2889" s="103"/>
      <c r="J2889" s="103"/>
      <c r="K2889" s="104"/>
      <c r="L2889" s="104"/>
      <c r="M2889" s="104"/>
      <c r="N2889" s="103">
        <v>3.2500000000000001E-2</v>
      </c>
    </row>
    <row r="2890" spans="4:14" ht="15.75" customHeight="1" x14ac:dyDescent="0.25">
      <c r="D2890" s="33"/>
      <c r="E2890" s="33"/>
      <c r="F2890" s="81">
        <v>40560</v>
      </c>
      <c r="G2890" s="103">
        <v>2.6124999999999998E-3</v>
      </c>
      <c r="H2890" s="103">
        <v>3.0313000000000002E-3</v>
      </c>
      <c r="I2890" s="103"/>
      <c r="J2890" s="103"/>
      <c r="K2890" s="104"/>
      <c r="L2890" s="104"/>
      <c r="M2890" s="104"/>
      <c r="N2890" s="103" t="s">
        <v>26</v>
      </c>
    </row>
    <row r="2891" spans="4:14" ht="15.75" customHeight="1" x14ac:dyDescent="0.25">
      <c r="D2891" s="33"/>
      <c r="E2891" s="33"/>
      <c r="F2891" s="81">
        <v>40561</v>
      </c>
      <c r="G2891" s="103">
        <v>2.6062999999999998E-3</v>
      </c>
      <c r="H2891" s="103">
        <v>3.0313000000000002E-3</v>
      </c>
      <c r="I2891" s="103"/>
      <c r="J2891" s="103"/>
      <c r="K2891" s="104"/>
      <c r="L2891" s="104"/>
      <c r="M2891" s="104"/>
      <c r="N2891" s="103">
        <v>3.2500000000000001E-2</v>
      </c>
    </row>
    <row r="2892" spans="4:14" ht="15.75" customHeight="1" x14ac:dyDescent="0.25">
      <c r="D2892" s="33"/>
      <c r="E2892" s="33"/>
      <c r="F2892" s="81">
        <v>40562</v>
      </c>
      <c r="G2892" s="103">
        <v>2.5999999999999999E-3</v>
      </c>
      <c r="H2892" s="103">
        <v>3.0313000000000002E-3</v>
      </c>
      <c r="I2892" s="103"/>
      <c r="J2892" s="103"/>
      <c r="K2892" s="104"/>
      <c r="L2892" s="104"/>
      <c r="M2892" s="104"/>
      <c r="N2892" s="103">
        <v>3.2500000000000001E-2</v>
      </c>
    </row>
    <row r="2893" spans="4:14" ht="15.75" customHeight="1" x14ac:dyDescent="0.25">
      <c r="D2893" s="33"/>
      <c r="E2893" s="33"/>
      <c r="F2893" s="81">
        <v>40563</v>
      </c>
      <c r="G2893" s="103">
        <v>2.5999999999999999E-3</v>
      </c>
      <c r="H2893" s="103">
        <v>3.0313000000000002E-3</v>
      </c>
      <c r="I2893" s="103"/>
      <c r="J2893" s="103"/>
      <c r="K2893" s="104"/>
      <c r="L2893" s="104"/>
      <c r="M2893" s="104"/>
      <c r="N2893" s="103">
        <v>3.2500000000000001E-2</v>
      </c>
    </row>
    <row r="2894" spans="4:14" ht="15.75" customHeight="1" x14ac:dyDescent="0.25">
      <c r="D2894" s="33"/>
      <c r="E2894" s="33"/>
      <c r="F2894" s="81">
        <v>40564</v>
      </c>
      <c r="G2894" s="103">
        <v>2.5999999999999999E-3</v>
      </c>
      <c r="H2894" s="103">
        <v>3.0313000000000002E-3</v>
      </c>
      <c r="I2894" s="103"/>
      <c r="J2894" s="103"/>
      <c r="K2894" s="104"/>
      <c r="L2894" s="104"/>
      <c r="M2894" s="104"/>
      <c r="N2894" s="103">
        <v>3.2500000000000001E-2</v>
      </c>
    </row>
    <row r="2895" spans="4:14" ht="15.75" customHeight="1" x14ac:dyDescent="0.25">
      <c r="D2895" s="33"/>
      <c r="E2895" s="33"/>
      <c r="F2895" s="81">
        <v>40567</v>
      </c>
      <c r="G2895" s="103">
        <v>2.5999999999999999E-3</v>
      </c>
      <c r="H2895" s="103">
        <v>3.0313000000000002E-3</v>
      </c>
      <c r="I2895" s="103"/>
      <c r="J2895" s="103"/>
      <c r="K2895" s="104"/>
      <c r="L2895" s="104"/>
      <c r="M2895" s="104"/>
      <c r="N2895" s="103">
        <v>3.2500000000000001E-2</v>
      </c>
    </row>
    <row r="2896" spans="4:14" ht="15.75" customHeight="1" x14ac:dyDescent="0.25">
      <c r="D2896" s="33"/>
      <c r="E2896" s="33"/>
      <c r="F2896" s="81">
        <v>40568</v>
      </c>
      <c r="G2896" s="103">
        <v>2.5999999999999999E-3</v>
      </c>
      <c r="H2896" s="103">
        <v>3.0437999999999997E-3</v>
      </c>
      <c r="I2896" s="103"/>
      <c r="J2896" s="103"/>
      <c r="K2896" s="104"/>
      <c r="L2896" s="104"/>
      <c r="M2896" s="104"/>
      <c r="N2896" s="103">
        <v>3.2500000000000001E-2</v>
      </c>
    </row>
    <row r="2897" spans="4:14" ht="15.75" customHeight="1" x14ac:dyDescent="0.25">
      <c r="D2897" s="33"/>
      <c r="E2897" s="33"/>
      <c r="F2897" s="81">
        <v>40569</v>
      </c>
      <c r="G2897" s="103">
        <v>2.5999999999999999E-3</v>
      </c>
      <c r="H2897" s="103">
        <v>3.0437999999999997E-3</v>
      </c>
      <c r="I2897" s="103"/>
      <c r="J2897" s="103"/>
      <c r="K2897" s="104"/>
      <c r="L2897" s="104"/>
      <c r="M2897" s="104"/>
      <c r="N2897" s="103">
        <v>3.2500000000000001E-2</v>
      </c>
    </row>
    <row r="2898" spans="4:14" ht="15.75" customHeight="1" x14ac:dyDescent="0.25">
      <c r="D2898" s="33"/>
      <c r="E2898" s="33"/>
      <c r="F2898" s="81">
        <v>40570</v>
      </c>
      <c r="G2898" s="103">
        <v>2.5999999999999999E-3</v>
      </c>
      <c r="H2898" s="103">
        <v>3.0437999999999997E-3</v>
      </c>
      <c r="I2898" s="103"/>
      <c r="J2898" s="103"/>
      <c r="K2898" s="104"/>
      <c r="L2898" s="104"/>
      <c r="M2898" s="104"/>
      <c r="N2898" s="103">
        <v>3.2500000000000001E-2</v>
      </c>
    </row>
    <row r="2899" spans="4:14" ht="15.75" customHeight="1" x14ac:dyDescent="0.25">
      <c r="D2899" s="33"/>
      <c r="E2899" s="33"/>
      <c r="F2899" s="81">
        <v>40571</v>
      </c>
      <c r="G2899" s="103">
        <v>2.5999999999999999E-3</v>
      </c>
      <c r="H2899" s="103">
        <v>3.0437999999999997E-3</v>
      </c>
      <c r="I2899" s="103"/>
      <c r="J2899" s="103"/>
      <c r="K2899" s="104"/>
      <c r="L2899" s="104"/>
      <c r="M2899" s="104"/>
      <c r="N2899" s="103">
        <v>3.2500000000000001E-2</v>
      </c>
    </row>
    <row r="2900" spans="4:14" ht="15.75" customHeight="1" x14ac:dyDescent="0.25">
      <c r="D2900" s="33"/>
      <c r="E2900" s="33"/>
      <c r="F2900" s="81">
        <v>40574</v>
      </c>
      <c r="G2900" s="103">
        <v>2.5999999999999999E-3</v>
      </c>
      <c r="H2900" s="103">
        <v>3.0437999999999997E-3</v>
      </c>
      <c r="I2900" s="103"/>
      <c r="J2900" s="103"/>
      <c r="K2900" s="104"/>
      <c r="L2900" s="104"/>
      <c r="M2900" s="104"/>
      <c r="N2900" s="103">
        <v>3.2500000000000001E-2</v>
      </c>
    </row>
    <row r="2901" spans="4:14" ht="15.75" customHeight="1" x14ac:dyDescent="0.25">
      <c r="D2901" s="33"/>
      <c r="E2901" s="33"/>
      <c r="F2901" s="81">
        <v>40575</v>
      </c>
      <c r="G2901" s="103">
        <v>2.63E-3</v>
      </c>
      <c r="H2901" s="103">
        <v>3.1050000000000001E-3</v>
      </c>
      <c r="I2901" s="103"/>
      <c r="J2901" s="103"/>
      <c r="K2901" s="104"/>
      <c r="L2901" s="104"/>
      <c r="M2901" s="104"/>
      <c r="N2901" s="103">
        <v>3.2500000000000001E-2</v>
      </c>
    </row>
    <row r="2902" spans="4:14" ht="15.75" customHeight="1" x14ac:dyDescent="0.25">
      <c r="D2902" s="33"/>
      <c r="E2902" s="33"/>
      <c r="F2902" s="81">
        <v>40576</v>
      </c>
      <c r="G2902" s="103">
        <v>2.63E-3</v>
      </c>
      <c r="H2902" s="103">
        <v>3.1050000000000001E-3</v>
      </c>
      <c r="I2902" s="103"/>
      <c r="J2902" s="103"/>
      <c r="K2902" s="104"/>
      <c r="L2902" s="104"/>
      <c r="M2902" s="104"/>
      <c r="N2902" s="103">
        <v>3.2500000000000001E-2</v>
      </c>
    </row>
    <row r="2903" spans="4:14" ht="15.75" customHeight="1" x14ac:dyDescent="0.25">
      <c r="D2903" s="33"/>
      <c r="E2903" s="33"/>
      <c r="F2903" s="81">
        <v>40577</v>
      </c>
      <c r="G2903" s="103">
        <v>2.63E-3</v>
      </c>
      <c r="H2903" s="103">
        <v>3.1050000000000001E-3</v>
      </c>
      <c r="I2903" s="103"/>
      <c r="J2903" s="103"/>
      <c r="K2903" s="104"/>
      <c r="L2903" s="104"/>
      <c r="M2903" s="104"/>
      <c r="N2903" s="103">
        <v>3.2500000000000001E-2</v>
      </c>
    </row>
    <row r="2904" spans="4:14" ht="15.75" customHeight="1" x14ac:dyDescent="0.25">
      <c r="D2904" s="33"/>
      <c r="E2904" s="33"/>
      <c r="F2904" s="81">
        <v>40578</v>
      </c>
      <c r="G2904" s="103">
        <v>2.6274999999999996E-3</v>
      </c>
      <c r="H2904" s="103">
        <v>3.1150000000000001E-3</v>
      </c>
      <c r="I2904" s="103"/>
      <c r="J2904" s="103"/>
      <c r="K2904" s="104"/>
      <c r="L2904" s="104"/>
      <c r="M2904" s="104"/>
      <c r="N2904" s="103">
        <v>3.2500000000000001E-2</v>
      </c>
    </row>
    <row r="2905" spans="4:14" ht="15.75" customHeight="1" x14ac:dyDescent="0.25">
      <c r="D2905" s="33"/>
      <c r="E2905" s="33"/>
      <c r="F2905" s="81">
        <v>40581</v>
      </c>
      <c r="G2905" s="103">
        <v>2.6374999999999997E-3</v>
      </c>
      <c r="H2905" s="103">
        <v>3.1199999999999999E-3</v>
      </c>
      <c r="I2905" s="103"/>
      <c r="J2905" s="103"/>
      <c r="K2905" s="104"/>
      <c r="L2905" s="104"/>
      <c r="M2905" s="104"/>
      <c r="N2905" s="103">
        <v>3.2500000000000001E-2</v>
      </c>
    </row>
    <row r="2906" spans="4:14" ht="15.75" customHeight="1" x14ac:dyDescent="0.25">
      <c r="D2906" s="33"/>
      <c r="E2906" s="33"/>
      <c r="F2906" s="81">
        <v>40582</v>
      </c>
      <c r="G2906" s="103">
        <v>2.64E-3</v>
      </c>
      <c r="H2906" s="103">
        <v>3.1199999999999999E-3</v>
      </c>
      <c r="I2906" s="103"/>
      <c r="J2906" s="103"/>
      <c r="K2906" s="104"/>
      <c r="L2906" s="104"/>
      <c r="M2906" s="104"/>
      <c r="N2906" s="103">
        <v>3.2500000000000001E-2</v>
      </c>
    </row>
    <row r="2907" spans="4:14" ht="15.75" customHeight="1" x14ac:dyDescent="0.25">
      <c r="D2907" s="33"/>
      <c r="E2907" s="33"/>
      <c r="F2907" s="81">
        <v>40583</v>
      </c>
      <c r="G2907" s="103">
        <v>2.64E-3</v>
      </c>
      <c r="H2907" s="103">
        <v>3.1199999999999999E-3</v>
      </c>
      <c r="I2907" s="103"/>
      <c r="J2907" s="103"/>
      <c r="K2907" s="104"/>
      <c r="L2907" s="104"/>
      <c r="M2907" s="104"/>
      <c r="N2907" s="103">
        <v>3.2500000000000001E-2</v>
      </c>
    </row>
    <row r="2908" spans="4:14" ht="15.75" customHeight="1" x14ac:dyDescent="0.25">
      <c r="D2908" s="33"/>
      <c r="E2908" s="33"/>
      <c r="F2908" s="81">
        <v>40584</v>
      </c>
      <c r="G2908" s="103">
        <v>2.64E-3</v>
      </c>
      <c r="H2908" s="103">
        <v>3.1199999999999999E-3</v>
      </c>
      <c r="I2908" s="103"/>
      <c r="J2908" s="103"/>
      <c r="K2908" s="104"/>
      <c r="L2908" s="104"/>
      <c r="M2908" s="104"/>
      <c r="N2908" s="103">
        <v>3.2500000000000001E-2</v>
      </c>
    </row>
    <row r="2909" spans="4:14" ht="15.75" customHeight="1" x14ac:dyDescent="0.25">
      <c r="D2909" s="33"/>
      <c r="E2909" s="33"/>
      <c r="F2909" s="81">
        <v>40585</v>
      </c>
      <c r="G2909" s="103">
        <v>2.6574999999999997E-3</v>
      </c>
      <c r="H2909" s="103">
        <v>3.13E-3</v>
      </c>
      <c r="I2909" s="103"/>
      <c r="J2909" s="103"/>
      <c r="K2909" s="104"/>
      <c r="L2909" s="104"/>
      <c r="M2909" s="104"/>
      <c r="N2909" s="103">
        <v>3.2500000000000001E-2</v>
      </c>
    </row>
    <row r="2910" spans="4:14" ht="15.75" customHeight="1" x14ac:dyDescent="0.25">
      <c r="D2910" s="33"/>
      <c r="E2910" s="33"/>
      <c r="F2910" s="81">
        <v>40588</v>
      </c>
      <c r="G2910" s="103">
        <v>2.6474999999999997E-3</v>
      </c>
      <c r="H2910" s="103">
        <v>3.14E-3</v>
      </c>
      <c r="I2910" s="103"/>
      <c r="J2910" s="103"/>
      <c r="K2910" s="104"/>
      <c r="L2910" s="104"/>
      <c r="M2910" s="104"/>
      <c r="N2910" s="103">
        <v>3.2500000000000001E-2</v>
      </c>
    </row>
    <row r="2911" spans="4:14" ht="15.75" customHeight="1" x14ac:dyDescent="0.25">
      <c r="D2911" s="33"/>
      <c r="E2911" s="33"/>
      <c r="F2911" s="81">
        <v>40589</v>
      </c>
      <c r="G2911" s="103">
        <v>2.64E-3</v>
      </c>
      <c r="H2911" s="103">
        <v>3.1350000000000002E-3</v>
      </c>
      <c r="I2911" s="103"/>
      <c r="J2911" s="103"/>
      <c r="K2911" s="104"/>
      <c r="L2911" s="104"/>
      <c r="M2911" s="104"/>
      <c r="N2911" s="103">
        <v>3.2500000000000001E-2</v>
      </c>
    </row>
    <row r="2912" spans="4:14" ht="15.75" customHeight="1" x14ac:dyDescent="0.25">
      <c r="D2912" s="33"/>
      <c r="E2912" s="33"/>
      <c r="F2912" s="81">
        <v>40590</v>
      </c>
      <c r="G2912" s="103">
        <v>2.63E-3</v>
      </c>
      <c r="H2912" s="103">
        <v>3.1350000000000002E-3</v>
      </c>
      <c r="I2912" s="103"/>
      <c r="J2912" s="103"/>
      <c r="K2912" s="104"/>
      <c r="L2912" s="104"/>
      <c r="M2912" s="104"/>
      <c r="N2912" s="103">
        <v>3.2500000000000001E-2</v>
      </c>
    </row>
    <row r="2913" spans="4:14" ht="15.75" customHeight="1" x14ac:dyDescent="0.25">
      <c r="D2913" s="33"/>
      <c r="E2913" s="33"/>
      <c r="F2913" s="81">
        <v>40591</v>
      </c>
      <c r="G2913" s="103">
        <v>2.63E-3</v>
      </c>
      <c r="H2913" s="103">
        <v>3.1350000000000002E-3</v>
      </c>
      <c r="I2913" s="103"/>
      <c r="J2913" s="103"/>
      <c r="K2913" s="104"/>
      <c r="L2913" s="104"/>
      <c r="M2913" s="104"/>
      <c r="N2913" s="103">
        <v>3.2500000000000001E-2</v>
      </c>
    </row>
    <row r="2914" spans="4:14" ht="15.75" customHeight="1" x14ac:dyDescent="0.25">
      <c r="D2914" s="33"/>
      <c r="E2914" s="33"/>
      <c r="F2914" s="81">
        <v>40592</v>
      </c>
      <c r="G2914" s="103">
        <v>2.6199999999999999E-3</v>
      </c>
      <c r="H2914" s="103">
        <v>3.1250000000000002E-3</v>
      </c>
      <c r="I2914" s="103"/>
      <c r="J2914" s="103"/>
      <c r="K2914" s="104"/>
      <c r="L2914" s="104"/>
      <c r="M2914" s="104"/>
      <c r="N2914" s="103">
        <v>3.2500000000000001E-2</v>
      </c>
    </row>
    <row r="2915" spans="4:14" ht="15.75" customHeight="1" x14ac:dyDescent="0.25">
      <c r="D2915" s="33"/>
      <c r="E2915" s="33"/>
      <c r="F2915" s="81">
        <v>40595</v>
      </c>
      <c r="G2915" s="103">
        <v>2.6199999999999999E-3</v>
      </c>
      <c r="H2915" s="103">
        <v>3.1250000000000002E-3</v>
      </c>
      <c r="I2915" s="103"/>
      <c r="J2915" s="103"/>
      <c r="K2915" s="104"/>
      <c r="L2915" s="104"/>
      <c r="M2915" s="104"/>
      <c r="N2915" s="103" t="s">
        <v>26</v>
      </c>
    </row>
    <row r="2916" spans="4:14" ht="15.75" customHeight="1" x14ac:dyDescent="0.25">
      <c r="D2916" s="33"/>
      <c r="E2916" s="33"/>
      <c r="F2916" s="81">
        <v>40596</v>
      </c>
      <c r="G2916" s="103">
        <v>2.6150000000000001E-3</v>
      </c>
      <c r="H2916" s="103">
        <v>3.1250000000000002E-3</v>
      </c>
      <c r="I2916" s="103"/>
      <c r="J2916" s="103"/>
      <c r="K2916" s="104"/>
      <c r="L2916" s="104"/>
      <c r="M2916" s="104"/>
      <c r="N2916" s="103">
        <v>3.2500000000000001E-2</v>
      </c>
    </row>
    <row r="2917" spans="4:14" ht="15.75" customHeight="1" x14ac:dyDescent="0.25">
      <c r="D2917" s="33"/>
      <c r="E2917" s="33"/>
      <c r="F2917" s="81">
        <v>40597</v>
      </c>
      <c r="G2917" s="103">
        <v>2.6150000000000001E-3</v>
      </c>
      <c r="H2917" s="103">
        <v>3.1150000000000001E-3</v>
      </c>
      <c r="I2917" s="103"/>
      <c r="J2917" s="103"/>
      <c r="K2917" s="104"/>
      <c r="L2917" s="104"/>
      <c r="M2917" s="104"/>
      <c r="N2917" s="103">
        <v>3.2500000000000001E-2</v>
      </c>
    </row>
    <row r="2918" spans="4:14" ht="15.75" customHeight="1" x14ac:dyDescent="0.25">
      <c r="D2918" s="33"/>
      <c r="E2918" s="33"/>
      <c r="F2918" s="81">
        <v>40598</v>
      </c>
      <c r="G2918" s="103">
        <v>2.6150000000000001E-3</v>
      </c>
      <c r="H2918" s="103">
        <v>3.1050000000000001E-3</v>
      </c>
      <c r="I2918" s="103"/>
      <c r="J2918" s="103"/>
      <c r="K2918" s="104"/>
      <c r="L2918" s="104"/>
      <c r="M2918" s="104"/>
      <c r="N2918" s="103">
        <v>3.2500000000000001E-2</v>
      </c>
    </row>
    <row r="2919" spans="4:14" ht="15.75" customHeight="1" x14ac:dyDescent="0.25">
      <c r="D2919" s="33"/>
      <c r="E2919" s="33"/>
      <c r="F2919" s="81">
        <v>40599</v>
      </c>
      <c r="G2919" s="103">
        <v>2.6099999999999999E-3</v>
      </c>
      <c r="H2919" s="103">
        <v>3.1050000000000001E-3</v>
      </c>
      <c r="I2919" s="103"/>
      <c r="J2919" s="103"/>
      <c r="K2919" s="104"/>
      <c r="L2919" s="104"/>
      <c r="M2919" s="104"/>
      <c r="N2919" s="103">
        <v>3.2500000000000001E-2</v>
      </c>
    </row>
    <row r="2920" spans="4:14" ht="15.75" customHeight="1" x14ac:dyDescent="0.25">
      <c r="D2920" s="33"/>
      <c r="E2920" s="33"/>
      <c r="F2920" s="81">
        <v>40602</v>
      </c>
      <c r="G2920" s="103">
        <v>2.6099999999999999E-3</v>
      </c>
      <c r="H2920" s="103">
        <v>3.0950000000000001E-3</v>
      </c>
      <c r="I2920" s="103"/>
      <c r="J2920" s="103"/>
      <c r="K2920" s="104"/>
      <c r="L2920" s="104"/>
      <c r="M2920" s="104"/>
      <c r="N2920" s="103">
        <v>3.2500000000000001E-2</v>
      </c>
    </row>
    <row r="2921" spans="4:14" ht="15.75" customHeight="1" x14ac:dyDescent="0.25">
      <c r="D2921" s="33"/>
      <c r="E2921" s="33"/>
      <c r="F2921" s="81">
        <v>40603</v>
      </c>
      <c r="G2921" s="103">
        <v>2.6099999999999999E-3</v>
      </c>
      <c r="H2921" s="103">
        <v>3.0950000000000001E-3</v>
      </c>
      <c r="I2921" s="103"/>
      <c r="J2921" s="103"/>
      <c r="K2921" s="104"/>
      <c r="L2921" s="104"/>
      <c r="M2921" s="104"/>
      <c r="N2921" s="103">
        <v>3.2500000000000001E-2</v>
      </c>
    </row>
    <row r="2922" spans="4:14" ht="15.75" customHeight="1" x14ac:dyDescent="0.25">
      <c r="D2922" s="33"/>
      <c r="E2922" s="33"/>
      <c r="F2922" s="81">
        <v>40604</v>
      </c>
      <c r="G2922" s="103">
        <v>2.5999999999999999E-3</v>
      </c>
      <c r="H2922" s="103">
        <v>3.0950000000000001E-3</v>
      </c>
      <c r="I2922" s="103"/>
      <c r="J2922" s="103"/>
      <c r="K2922" s="104"/>
      <c r="L2922" s="104"/>
      <c r="M2922" s="104"/>
      <c r="N2922" s="103">
        <v>3.2500000000000001E-2</v>
      </c>
    </row>
    <row r="2923" spans="4:14" ht="15.75" customHeight="1" x14ac:dyDescent="0.25">
      <c r="D2923" s="33"/>
      <c r="E2923" s="33"/>
      <c r="F2923" s="81">
        <v>40605</v>
      </c>
      <c r="G2923" s="103">
        <v>2.5999999999999999E-3</v>
      </c>
      <c r="H2923" s="103">
        <v>3.0950000000000001E-3</v>
      </c>
      <c r="I2923" s="103"/>
      <c r="J2923" s="103"/>
      <c r="K2923" s="104"/>
      <c r="L2923" s="104"/>
      <c r="M2923" s="104"/>
      <c r="N2923" s="103">
        <v>3.2500000000000001E-2</v>
      </c>
    </row>
    <row r="2924" spans="4:14" ht="15.75" customHeight="1" x14ac:dyDescent="0.25">
      <c r="D2924" s="33"/>
      <c r="E2924" s="33"/>
      <c r="F2924" s="81">
        <v>40606</v>
      </c>
      <c r="G2924" s="103">
        <v>2.5999999999999999E-3</v>
      </c>
      <c r="H2924" s="103">
        <v>3.0950000000000001E-3</v>
      </c>
      <c r="I2924" s="103"/>
      <c r="J2924" s="103"/>
      <c r="K2924" s="104"/>
      <c r="L2924" s="104"/>
      <c r="M2924" s="104"/>
      <c r="N2924" s="103">
        <v>3.2500000000000001E-2</v>
      </c>
    </row>
    <row r="2925" spans="4:14" ht="15.75" customHeight="1" x14ac:dyDescent="0.25">
      <c r="D2925" s="33"/>
      <c r="E2925" s="33"/>
      <c r="F2925" s="81">
        <v>40609</v>
      </c>
      <c r="G2925" s="103">
        <v>2.5900000000000003E-3</v>
      </c>
      <c r="H2925" s="103">
        <v>3.0950000000000001E-3</v>
      </c>
      <c r="I2925" s="103"/>
      <c r="J2925" s="103"/>
      <c r="K2925" s="104"/>
      <c r="L2925" s="104"/>
      <c r="M2925" s="104"/>
      <c r="N2925" s="103">
        <v>3.2500000000000001E-2</v>
      </c>
    </row>
    <row r="2926" spans="4:14" ht="15.75" customHeight="1" x14ac:dyDescent="0.25">
      <c r="D2926" s="33"/>
      <c r="E2926" s="33"/>
      <c r="F2926" s="81">
        <v>40610</v>
      </c>
      <c r="G2926" s="103">
        <v>2.5800000000000003E-3</v>
      </c>
      <c r="H2926" s="103">
        <v>3.0950000000000001E-3</v>
      </c>
      <c r="I2926" s="103"/>
      <c r="J2926" s="103"/>
      <c r="K2926" s="104"/>
      <c r="L2926" s="104"/>
      <c r="M2926" s="104"/>
      <c r="N2926" s="103">
        <v>3.2500000000000001E-2</v>
      </c>
    </row>
    <row r="2927" spans="4:14" ht="15.75" customHeight="1" x14ac:dyDescent="0.25">
      <c r="D2927" s="33"/>
      <c r="E2927" s="33"/>
      <c r="F2927" s="81">
        <v>40611</v>
      </c>
      <c r="G2927" s="103">
        <v>2.5800000000000003E-3</v>
      </c>
      <c r="H2927" s="103">
        <v>3.0950000000000001E-3</v>
      </c>
      <c r="I2927" s="103"/>
      <c r="J2927" s="103"/>
      <c r="K2927" s="104"/>
      <c r="L2927" s="104"/>
      <c r="M2927" s="104"/>
      <c r="N2927" s="103">
        <v>3.2500000000000001E-2</v>
      </c>
    </row>
    <row r="2928" spans="4:14" ht="15.75" customHeight="1" x14ac:dyDescent="0.25">
      <c r="D2928" s="33"/>
      <c r="E2928" s="33"/>
      <c r="F2928" s="81">
        <v>40612</v>
      </c>
      <c r="G2928" s="103">
        <v>2.555E-3</v>
      </c>
      <c r="H2928" s="103">
        <v>3.0950000000000001E-3</v>
      </c>
      <c r="I2928" s="103"/>
      <c r="J2928" s="103"/>
      <c r="K2928" s="104"/>
      <c r="L2928" s="104"/>
      <c r="M2928" s="104"/>
      <c r="N2928" s="103">
        <v>3.2500000000000001E-2</v>
      </c>
    </row>
    <row r="2929" spans="4:14" ht="15.75" customHeight="1" x14ac:dyDescent="0.25">
      <c r="D2929" s="33"/>
      <c r="E2929" s="33"/>
      <c r="F2929" s="81">
        <v>40613</v>
      </c>
      <c r="G2929" s="103">
        <v>2.5500000000000002E-3</v>
      </c>
      <c r="H2929" s="103">
        <v>3.0950000000000001E-3</v>
      </c>
      <c r="I2929" s="103"/>
      <c r="J2929" s="103"/>
      <c r="K2929" s="104"/>
      <c r="L2929" s="104"/>
      <c r="M2929" s="104"/>
      <c r="N2929" s="103">
        <v>3.2500000000000001E-2</v>
      </c>
    </row>
    <row r="2930" spans="4:14" ht="15.75" customHeight="1" x14ac:dyDescent="0.25">
      <c r="D2930" s="33"/>
      <c r="E2930" s="33"/>
      <c r="F2930" s="81">
        <v>40616</v>
      </c>
      <c r="G2930" s="103">
        <v>2.5349999999999999E-3</v>
      </c>
      <c r="H2930" s="103">
        <v>3.0899999999999999E-3</v>
      </c>
      <c r="I2930" s="103"/>
      <c r="J2930" s="103"/>
      <c r="K2930" s="104"/>
      <c r="L2930" s="104"/>
      <c r="M2930" s="104"/>
      <c r="N2930" s="103">
        <v>3.2500000000000001E-2</v>
      </c>
    </row>
    <row r="2931" spans="4:14" ht="15.75" customHeight="1" x14ac:dyDescent="0.25">
      <c r="D2931" s="33"/>
      <c r="E2931" s="33"/>
      <c r="F2931" s="81">
        <v>40617</v>
      </c>
      <c r="G2931" s="103">
        <v>2.5349999999999999E-3</v>
      </c>
      <c r="H2931" s="103">
        <v>3.0899999999999999E-3</v>
      </c>
      <c r="I2931" s="103"/>
      <c r="J2931" s="103"/>
      <c r="K2931" s="104"/>
      <c r="L2931" s="104"/>
      <c r="M2931" s="104"/>
      <c r="N2931" s="103">
        <v>3.2500000000000001E-2</v>
      </c>
    </row>
    <row r="2932" spans="4:14" ht="15.75" customHeight="1" x14ac:dyDescent="0.25">
      <c r="D2932" s="33"/>
      <c r="E2932" s="33"/>
      <c r="F2932" s="81">
        <v>40618</v>
      </c>
      <c r="G2932" s="103">
        <v>2.5349999999999999E-3</v>
      </c>
      <c r="H2932" s="103">
        <v>3.0899999999999999E-3</v>
      </c>
      <c r="I2932" s="103"/>
      <c r="J2932" s="103"/>
      <c r="K2932" s="104"/>
      <c r="L2932" s="104"/>
      <c r="M2932" s="104"/>
      <c r="N2932" s="103">
        <v>3.2500000000000001E-2</v>
      </c>
    </row>
    <row r="2933" spans="4:14" ht="15.75" customHeight="1" x14ac:dyDescent="0.25">
      <c r="D2933" s="33"/>
      <c r="E2933" s="33"/>
      <c r="F2933" s="81">
        <v>40619</v>
      </c>
      <c r="G2933" s="103">
        <v>2.5349999999999999E-3</v>
      </c>
      <c r="H2933" s="103">
        <v>3.0899999999999999E-3</v>
      </c>
      <c r="I2933" s="103"/>
      <c r="J2933" s="103"/>
      <c r="K2933" s="104"/>
      <c r="L2933" s="104"/>
      <c r="M2933" s="104"/>
      <c r="N2933" s="103">
        <v>3.2500000000000001E-2</v>
      </c>
    </row>
    <row r="2934" spans="4:14" ht="15.75" customHeight="1" x14ac:dyDescent="0.25">
      <c r="D2934" s="33"/>
      <c r="E2934" s="33"/>
      <c r="F2934" s="81">
        <v>40620</v>
      </c>
      <c r="G2934" s="103">
        <v>2.5349999999999999E-3</v>
      </c>
      <c r="H2934" s="103">
        <v>3.0899999999999999E-3</v>
      </c>
      <c r="I2934" s="103"/>
      <c r="J2934" s="103"/>
      <c r="K2934" s="104"/>
      <c r="L2934" s="104"/>
      <c r="M2934" s="104"/>
      <c r="N2934" s="103">
        <v>3.2500000000000001E-2</v>
      </c>
    </row>
    <row r="2935" spans="4:14" ht="15.75" customHeight="1" x14ac:dyDescent="0.25">
      <c r="D2935" s="33"/>
      <c r="E2935" s="33"/>
      <c r="F2935" s="81">
        <v>40623</v>
      </c>
      <c r="G2935" s="103">
        <v>2.5249999999999999E-3</v>
      </c>
      <c r="H2935" s="103">
        <v>3.0899999999999999E-3</v>
      </c>
      <c r="I2935" s="103"/>
      <c r="J2935" s="103"/>
      <c r="K2935" s="104"/>
      <c r="L2935" s="104"/>
      <c r="M2935" s="104"/>
      <c r="N2935" s="103">
        <v>3.2500000000000001E-2</v>
      </c>
    </row>
    <row r="2936" spans="4:14" ht="15.75" customHeight="1" x14ac:dyDescent="0.25">
      <c r="D2936" s="33"/>
      <c r="E2936" s="33"/>
      <c r="F2936" s="81">
        <v>40624</v>
      </c>
      <c r="G2936" s="103">
        <v>2.5200000000000001E-3</v>
      </c>
      <c r="H2936" s="103">
        <v>3.0899999999999999E-3</v>
      </c>
      <c r="I2936" s="103"/>
      <c r="J2936" s="103"/>
      <c r="K2936" s="104"/>
      <c r="L2936" s="104"/>
      <c r="M2936" s="104"/>
      <c r="N2936" s="103">
        <v>3.2500000000000001E-2</v>
      </c>
    </row>
    <row r="2937" spans="4:14" ht="15.75" customHeight="1" x14ac:dyDescent="0.25">
      <c r="D2937" s="33"/>
      <c r="E2937" s="33"/>
      <c r="F2937" s="81">
        <v>40625</v>
      </c>
      <c r="G2937" s="103">
        <v>2.4949999999999998E-3</v>
      </c>
      <c r="H2937" s="103">
        <v>3.0799999999999998E-3</v>
      </c>
      <c r="I2937" s="103"/>
      <c r="J2937" s="103"/>
      <c r="K2937" s="104"/>
      <c r="L2937" s="104"/>
      <c r="M2937" s="104"/>
      <c r="N2937" s="103">
        <v>3.2500000000000001E-2</v>
      </c>
    </row>
    <row r="2938" spans="4:14" ht="15.75" customHeight="1" x14ac:dyDescent="0.25">
      <c r="D2938" s="33"/>
      <c r="E2938" s="33"/>
      <c r="F2938" s="81">
        <v>40626</v>
      </c>
      <c r="G2938" s="103">
        <v>2.4824999999999999E-3</v>
      </c>
      <c r="H2938" s="103">
        <v>3.0850000000000001E-3</v>
      </c>
      <c r="I2938" s="103"/>
      <c r="J2938" s="103"/>
      <c r="K2938" s="104"/>
      <c r="L2938" s="104"/>
      <c r="M2938" s="104"/>
      <c r="N2938" s="103">
        <v>3.2500000000000001E-2</v>
      </c>
    </row>
    <row r="2939" spans="4:14" ht="15.75" customHeight="1" x14ac:dyDescent="0.25">
      <c r="D2939" s="33"/>
      <c r="E2939" s="33"/>
      <c r="F2939" s="81">
        <v>40627</v>
      </c>
      <c r="G2939" s="103">
        <v>2.4824999999999999E-3</v>
      </c>
      <c r="H2939" s="103">
        <v>3.075E-3</v>
      </c>
      <c r="I2939" s="103"/>
      <c r="J2939" s="103"/>
      <c r="K2939" s="104"/>
      <c r="L2939" s="104"/>
      <c r="M2939" s="104"/>
      <c r="N2939" s="103">
        <v>3.2500000000000001E-2</v>
      </c>
    </row>
    <row r="2940" spans="4:14" ht="15.75" customHeight="1" x14ac:dyDescent="0.25">
      <c r="D2940" s="33"/>
      <c r="E2940" s="33"/>
      <c r="F2940" s="81">
        <v>40630</v>
      </c>
      <c r="G2940" s="103">
        <v>2.4765E-3</v>
      </c>
      <c r="H2940" s="103">
        <v>3.0699999999999998E-3</v>
      </c>
      <c r="I2940" s="103"/>
      <c r="J2940" s="103"/>
      <c r="K2940" s="104"/>
      <c r="L2940" s="104"/>
      <c r="M2940" s="104"/>
      <c r="N2940" s="103">
        <v>3.2500000000000001E-2</v>
      </c>
    </row>
    <row r="2941" spans="4:14" ht="15.75" customHeight="1" x14ac:dyDescent="0.25">
      <c r="D2941" s="33"/>
      <c r="E2941" s="33"/>
      <c r="F2941" s="81">
        <v>40631</v>
      </c>
      <c r="G2941" s="103">
        <v>2.4615000000000001E-3</v>
      </c>
      <c r="H2941" s="103">
        <v>3.0699999999999998E-3</v>
      </c>
      <c r="I2941" s="103"/>
      <c r="J2941" s="103"/>
      <c r="K2941" s="104"/>
      <c r="L2941" s="104"/>
      <c r="M2941" s="104"/>
      <c r="N2941" s="103">
        <v>3.2500000000000001E-2</v>
      </c>
    </row>
    <row r="2942" spans="4:14" ht="15.75" customHeight="1" x14ac:dyDescent="0.25">
      <c r="D2942" s="33"/>
      <c r="E2942" s="33"/>
      <c r="F2942" s="81">
        <v>40632</v>
      </c>
      <c r="G2942" s="103">
        <v>2.4380000000000001E-3</v>
      </c>
      <c r="H2942" s="103">
        <v>3.045E-3</v>
      </c>
      <c r="I2942" s="103"/>
      <c r="J2942" s="103"/>
      <c r="K2942" s="104"/>
      <c r="L2942" s="104"/>
      <c r="M2942" s="104"/>
      <c r="N2942" s="103">
        <v>3.2500000000000001E-2</v>
      </c>
    </row>
    <row r="2943" spans="4:14" ht="15.75" customHeight="1" x14ac:dyDescent="0.25">
      <c r="D2943" s="33"/>
      <c r="E2943" s="33"/>
      <c r="F2943" s="81">
        <v>40633</v>
      </c>
      <c r="G2943" s="103">
        <v>2.4345E-3</v>
      </c>
      <c r="H2943" s="103">
        <v>3.0299999999999997E-3</v>
      </c>
      <c r="I2943" s="103"/>
      <c r="J2943" s="103"/>
      <c r="K2943" s="104"/>
      <c r="L2943" s="104"/>
      <c r="M2943" s="104"/>
      <c r="N2943" s="103">
        <v>3.2500000000000001E-2</v>
      </c>
    </row>
    <row r="2944" spans="4:14" ht="15.75" customHeight="1" x14ac:dyDescent="0.25">
      <c r="D2944" s="33"/>
      <c r="E2944" s="33"/>
      <c r="F2944" s="81">
        <v>40634</v>
      </c>
      <c r="G2944" s="103">
        <v>2.4294999999999998E-3</v>
      </c>
      <c r="H2944" s="103">
        <v>3.0100000000000001E-3</v>
      </c>
      <c r="I2944" s="103"/>
      <c r="J2944" s="103"/>
      <c r="K2944" s="104"/>
      <c r="L2944" s="104"/>
      <c r="M2944" s="104"/>
      <c r="N2944" s="103">
        <v>3.2500000000000001E-2</v>
      </c>
    </row>
    <row r="2945" spans="4:14" ht="15.75" customHeight="1" x14ac:dyDescent="0.25">
      <c r="D2945" s="33"/>
      <c r="E2945" s="33"/>
      <c r="F2945" s="81">
        <v>40637</v>
      </c>
      <c r="G2945" s="103">
        <v>2.3990000000000001E-3</v>
      </c>
      <c r="H2945" s="103">
        <v>2.9675000000000001E-3</v>
      </c>
      <c r="I2945" s="103"/>
      <c r="J2945" s="103"/>
      <c r="K2945" s="104"/>
      <c r="L2945" s="104"/>
      <c r="M2945" s="104"/>
      <c r="N2945" s="103">
        <v>3.2500000000000001E-2</v>
      </c>
    </row>
    <row r="2946" spans="4:14" ht="15.75" customHeight="1" x14ac:dyDescent="0.25">
      <c r="D2946" s="33"/>
      <c r="E2946" s="33"/>
      <c r="F2946" s="81">
        <v>40638</v>
      </c>
      <c r="G2946" s="103">
        <v>2.3549999999999999E-3</v>
      </c>
      <c r="H2946" s="103">
        <v>2.9375E-3</v>
      </c>
      <c r="I2946" s="103"/>
      <c r="J2946" s="103"/>
      <c r="K2946" s="104"/>
      <c r="L2946" s="104"/>
      <c r="M2946" s="104"/>
      <c r="N2946" s="103">
        <v>3.2500000000000001E-2</v>
      </c>
    </row>
    <row r="2947" spans="4:14" ht="15.75" customHeight="1" x14ac:dyDescent="0.25">
      <c r="D2947" s="33"/>
      <c r="E2947" s="33"/>
      <c r="F2947" s="81">
        <v>40639</v>
      </c>
      <c r="G2947" s="103">
        <v>2.3350000000000003E-3</v>
      </c>
      <c r="H2947" s="103">
        <v>2.9263000000000002E-3</v>
      </c>
      <c r="I2947" s="103"/>
      <c r="J2947" s="103"/>
      <c r="K2947" s="104"/>
      <c r="L2947" s="104"/>
      <c r="M2947" s="104"/>
      <c r="N2947" s="103">
        <v>3.2500000000000001E-2</v>
      </c>
    </row>
    <row r="2948" spans="4:14" ht="15.75" customHeight="1" x14ac:dyDescent="0.25">
      <c r="D2948" s="33"/>
      <c r="E2948" s="33"/>
      <c r="F2948" s="81">
        <v>40640</v>
      </c>
      <c r="G2948" s="103">
        <v>2.3138E-3</v>
      </c>
      <c r="H2948" s="103">
        <v>2.895E-3</v>
      </c>
      <c r="I2948" s="103"/>
      <c r="J2948" s="103"/>
      <c r="K2948" s="104"/>
      <c r="L2948" s="104"/>
      <c r="M2948" s="104"/>
      <c r="N2948" s="103">
        <v>3.2500000000000001E-2</v>
      </c>
    </row>
    <row r="2949" spans="4:14" ht="15.75" customHeight="1" x14ac:dyDescent="0.25">
      <c r="D2949" s="33"/>
      <c r="E2949" s="33"/>
      <c r="F2949" s="81">
        <v>40641</v>
      </c>
      <c r="G2949" s="103">
        <v>2.2650000000000001E-3</v>
      </c>
      <c r="H2949" s="103">
        <v>2.8525E-3</v>
      </c>
      <c r="I2949" s="103"/>
      <c r="J2949" s="103"/>
      <c r="K2949" s="104"/>
      <c r="L2949" s="104"/>
      <c r="M2949" s="104"/>
      <c r="N2949" s="103">
        <v>3.2500000000000001E-2</v>
      </c>
    </row>
    <row r="2950" spans="4:14" ht="15.75" customHeight="1" x14ac:dyDescent="0.25">
      <c r="D2950" s="33"/>
      <c r="E2950" s="33"/>
      <c r="F2950" s="81">
        <v>40644</v>
      </c>
      <c r="G2950" s="103">
        <v>2.238E-3</v>
      </c>
      <c r="H2950" s="103">
        <v>2.8275000000000002E-3</v>
      </c>
      <c r="I2950" s="103"/>
      <c r="J2950" s="103"/>
      <c r="K2950" s="104"/>
      <c r="L2950" s="104"/>
      <c r="M2950" s="104"/>
      <c r="N2950" s="103">
        <v>3.2500000000000001E-2</v>
      </c>
    </row>
    <row r="2951" spans="4:14" ht="15.75" customHeight="1" x14ac:dyDescent="0.25">
      <c r="D2951" s="33"/>
      <c r="E2951" s="33"/>
      <c r="F2951" s="81">
        <v>40645</v>
      </c>
      <c r="G2951" s="103">
        <v>2.2109999999999999E-3</v>
      </c>
      <c r="H2951" s="103">
        <v>2.8075000000000001E-3</v>
      </c>
      <c r="I2951" s="103"/>
      <c r="J2951" s="103"/>
      <c r="K2951" s="104"/>
      <c r="L2951" s="104"/>
      <c r="M2951" s="104"/>
      <c r="N2951" s="103">
        <v>3.2500000000000001E-2</v>
      </c>
    </row>
    <row r="2952" spans="4:14" ht="15.75" customHeight="1" x14ac:dyDescent="0.25">
      <c r="D2952" s="33"/>
      <c r="E2952" s="33"/>
      <c r="F2952" s="81">
        <v>40646</v>
      </c>
      <c r="G2952" s="103">
        <v>2.1875000000000002E-3</v>
      </c>
      <c r="H2952" s="103">
        <v>2.7800000000000004E-3</v>
      </c>
      <c r="I2952" s="103"/>
      <c r="J2952" s="103"/>
      <c r="K2952" s="104"/>
      <c r="L2952" s="104"/>
      <c r="M2952" s="104"/>
      <c r="N2952" s="103">
        <v>3.2500000000000001E-2</v>
      </c>
    </row>
    <row r="2953" spans="4:14" ht="15.75" customHeight="1" x14ac:dyDescent="0.25">
      <c r="D2953" s="33"/>
      <c r="E2953" s="33"/>
      <c r="F2953" s="81">
        <v>40647</v>
      </c>
      <c r="G2953" s="103">
        <v>2.1584999999999998E-3</v>
      </c>
      <c r="H2953" s="103">
        <v>2.7550000000000001E-3</v>
      </c>
      <c r="I2953" s="103"/>
      <c r="J2953" s="103"/>
      <c r="K2953" s="104"/>
      <c r="L2953" s="104"/>
      <c r="M2953" s="104"/>
      <c r="N2953" s="103">
        <v>3.2500000000000001E-2</v>
      </c>
    </row>
    <row r="2954" spans="4:14" ht="15.75" customHeight="1" x14ac:dyDescent="0.25">
      <c r="D2954" s="33"/>
      <c r="E2954" s="33"/>
      <c r="F2954" s="81">
        <v>40648</v>
      </c>
      <c r="G2954" s="103">
        <v>2.1375000000000001E-3</v>
      </c>
      <c r="H2954" s="103">
        <v>2.7474999999999999E-3</v>
      </c>
      <c r="I2954" s="103"/>
      <c r="J2954" s="103"/>
      <c r="K2954" s="104"/>
      <c r="L2954" s="104"/>
      <c r="M2954" s="104"/>
      <c r="N2954" s="103">
        <v>3.2500000000000001E-2</v>
      </c>
    </row>
    <row r="2955" spans="4:14" ht="15.75" customHeight="1" x14ac:dyDescent="0.25">
      <c r="D2955" s="33"/>
      <c r="E2955" s="33"/>
      <c r="F2955" s="81">
        <v>40651</v>
      </c>
      <c r="G2955" s="103">
        <v>2.1294999999999999E-3</v>
      </c>
      <c r="H2955" s="103">
        <v>2.7400000000000002E-3</v>
      </c>
      <c r="I2955" s="103"/>
      <c r="J2955" s="103"/>
      <c r="K2955" s="104"/>
      <c r="L2955" s="104"/>
      <c r="M2955" s="104"/>
      <c r="N2955" s="103">
        <v>3.2500000000000001E-2</v>
      </c>
    </row>
    <row r="2956" spans="4:14" ht="15.75" customHeight="1" x14ac:dyDescent="0.25">
      <c r="D2956" s="33"/>
      <c r="E2956" s="33"/>
      <c r="F2956" s="81">
        <v>40652</v>
      </c>
      <c r="G2956" s="103">
        <v>2.1260000000000003E-3</v>
      </c>
      <c r="H2956" s="103">
        <v>2.7374999999999999E-3</v>
      </c>
      <c r="I2956" s="103"/>
      <c r="J2956" s="103"/>
      <c r="K2956" s="104"/>
      <c r="L2956" s="104"/>
      <c r="M2956" s="104"/>
      <c r="N2956" s="103">
        <v>3.2500000000000001E-2</v>
      </c>
    </row>
    <row r="2957" spans="4:14" ht="15.75" customHeight="1" x14ac:dyDescent="0.25">
      <c r="D2957" s="33"/>
      <c r="E2957" s="33"/>
      <c r="F2957" s="81">
        <v>40653</v>
      </c>
      <c r="G2957" s="103">
        <v>2.1260000000000003E-3</v>
      </c>
      <c r="H2957" s="103">
        <v>2.7374999999999999E-3</v>
      </c>
      <c r="I2957" s="103"/>
      <c r="J2957" s="103"/>
      <c r="K2957" s="104"/>
      <c r="L2957" s="104"/>
      <c r="M2957" s="104"/>
      <c r="N2957" s="103">
        <v>3.2500000000000001E-2</v>
      </c>
    </row>
    <row r="2958" spans="4:14" ht="15.75" customHeight="1" x14ac:dyDescent="0.25">
      <c r="D2958" s="33"/>
      <c r="E2958" s="33"/>
      <c r="F2958" s="81">
        <v>40654</v>
      </c>
      <c r="G2958" s="103">
        <v>2.1260000000000003E-3</v>
      </c>
      <c r="H2958" s="103">
        <v>2.7374999999999999E-3</v>
      </c>
      <c r="I2958" s="103"/>
      <c r="J2958" s="103"/>
      <c r="K2958" s="104"/>
      <c r="L2958" s="104"/>
      <c r="M2958" s="104"/>
      <c r="N2958" s="103">
        <v>3.2500000000000001E-2</v>
      </c>
    </row>
    <row r="2959" spans="4:14" ht="15.75" customHeight="1" x14ac:dyDescent="0.25">
      <c r="D2959" s="33"/>
      <c r="E2959" s="33"/>
      <c r="F2959" s="81">
        <v>40655</v>
      </c>
      <c r="G2959" s="103" t="s">
        <v>26</v>
      </c>
      <c r="H2959" s="103" t="s">
        <v>26</v>
      </c>
      <c r="I2959" s="103"/>
      <c r="J2959" s="103"/>
      <c r="K2959" s="104"/>
      <c r="L2959" s="104"/>
      <c r="M2959" s="104"/>
      <c r="N2959" s="103" t="s">
        <v>26</v>
      </c>
    </row>
    <row r="2960" spans="4:14" ht="15.75" customHeight="1" x14ac:dyDescent="0.25">
      <c r="D2960" s="33"/>
      <c r="E2960" s="33"/>
      <c r="F2960" s="81">
        <v>40658</v>
      </c>
      <c r="G2960" s="103" t="s">
        <v>26</v>
      </c>
      <c r="H2960" s="103" t="s">
        <v>26</v>
      </c>
      <c r="I2960" s="103"/>
      <c r="J2960" s="103"/>
      <c r="K2960" s="104"/>
      <c r="L2960" s="104"/>
      <c r="M2960" s="104"/>
      <c r="N2960" s="103">
        <v>3.2500000000000001E-2</v>
      </c>
    </row>
    <row r="2961" spans="4:14" ht="15.75" customHeight="1" x14ac:dyDescent="0.25">
      <c r="D2961" s="33"/>
      <c r="E2961" s="33"/>
      <c r="F2961" s="81">
        <v>40659</v>
      </c>
      <c r="G2961" s="103">
        <v>2.1134999999999999E-3</v>
      </c>
      <c r="H2961" s="103">
        <v>2.7274999999999999E-3</v>
      </c>
      <c r="I2961" s="103"/>
      <c r="J2961" s="103"/>
      <c r="K2961" s="104"/>
      <c r="L2961" s="104"/>
      <c r="M2961" s="104"/>
      <c r="N2961" s="103">
        <v>3.2500000000000001E-2</v>
      </c>
    </row>
    <row r="2962" spans="4:14" ht="15.75" customHeight="1" x14ac:dyDescent="0.25">
      <c r="D2962" s="33"/>
      <c r="E2962" s="33"/>
      <c r="F2962" s="81">
        <v>40660</v>
      </c>
      <c r="G2962" s="103">
        <v>2.1050000000000001E-3</v>
      </c>
      <c r="H2962" s="103">
        <v>2.7325000000000001E-3</v>
      </c>
      <c r="I2962" s="103"/>
      <c r="J2962" s="103"/>
      <c r="K2962" s="104"/>
      <c r="L2962" s="104"/>
      <c r="M2962" s="104"/>
      <c r="N2962" s="103">
        <v>3.2500000000000001E-2</v>
      </c>
    </row>
    <row r="2963" spans="4:14" ht="15.75" customHeight="1" x14ac:dyDescent="0.25">
      <c r="D2963" s="33"/>
      <c r="E2963" s="33"/>
      <c r="F2963" s="81">
        <v>40661</v>
      </c>
      <c r="G2963" s="103">
        <v>2.1024999999999998E-3</v>
      </c>
      <c r="H2963" s="103">
        <v>2.7300000000000002E-3</v>
      </c>
      <c r="I2963" s="103"/>
      <c r="J2963" s="103"/>
      <c r="K2963" s="104"/>
      <c r="L2963" s="104"/>
      <c r="M2963" s="104"/>
      <c r="N2963" s="103">
        <v>3.2500000000000001E-2</v>
      </c>
    </row>
    <row r="2964" spans="4:14" ht="15.75" customHeight="1" x14ac:dyDescent="0.25">
      <c r="D2964" s="33"/>
      <c r="E2964" s="33"/>
      <c r="F2964" s="81">
        <v>40662</v>
      </c>
      <c r="G2964" s="103" t="s">
        <v>26</v>
      </c>
      <c r="H2964" s="103" t="s">
        <v>26</v>
      </c>
      <c r="I2964" s="103"/>
      <c r="J2964" s="103"/>
      <c r="K2964" s="104"/>
      <c r="L2964" s="104"/>
      <c r="M2964" s="104"/>
      <c r="N2964" s="103">
        <v>3.2500000000000001E-2</v>
      </c>
    </row>
    <row r="2965" spans="4:14" ht="15.75" customHeight="1" x14ac:dyDescent="0.25">
      <c r="D2965" s="33"/>
      <c r="E2965" s="33"/>
      <c r="F2965" s="81">
        <v>40665</v>
      </c>
      <c r="G2965" s="103" t="s">
        <v>26</v>
      </c>
      <c r="H2965" s="103" t="s">
        <v>26</v>
      </c>
      <c r="I2965" s="103"/>
      <c r="J2965" s="103"/>
      <c r="K2965" s="104"/>
      <c r="L2965" s="104"/>
      <c r="M2965" s="104"/>
      <c r="N2965" s="103">
        <v>3.2500000000000001E-2</v>
      </c>
    </row>
    <row r="2966" spans="4:14" ht="15.75" customHeight="1" x14ac:dyDescent="0.25">
      <c r="D2966" s="33"/>
      <c r="E2966" s="33"/>
      <c r="F2966" s="81">
        <v>40666</v>
      </c>
      <c r="G2966" s="103">
        <v>2.0950000000000001E-3</v>
      </c>
      <c r="H2966" s="103">
        <v>2.7225000000000001E-3</v>
      </c>
      <c r="I2966" s="103"/>
      <c r="J2966" s="103"/>
      <c r="K2966" s="104"/>
      <c r="L2966" s="104"/>
      <c r="M2966" s="104"/>
      <c r="N2966" s="103">
        <v>3.2500000000000001E-2</v>
      </c>
    </row>
    <row r="2967" spans="4:14" ht="15.75" customHeight="1" x14ac:dyDescent="0.25">
      <c r="D2967" s="33"/>
      <c r="E2967" s="33"/>
      <c r="F2967" s="81">
        <v>40667</v>
      </c>
      <c r="G2967" s="103">
        <v>2.0899999999999998E-3</v>
      </c>
      <c r="H2967" s="103">
        <v>2.7025E-3</v>
      </c>
      <c r="I2967" s="103"/>
      <c r="J2967" s="103"/>
      <c r="K2967" s="104"/>
      <c r="L2967" s="104"/>
      <c r="M2967" s="104"/>
      <c r="N2967" s="103">
        <v>3.2500000000000001E-2</v>
      </c>
    </row>
    <row r="2968" spans="4:14" ht="15.75" customHeight="1" x14ac:dyDescent="0.25">
      <c r="D2968" s="33"/>
      <c r="E2968" s="33"/>
      <c r="F2968" s="81">
        <v>40668</v>
      </c>
      <c r="G2968" s="103">
        <v>2.062E-3</v>
      </c>
      <c r="H2968" s="103">
        <v>2.6825E-3</v>
      </c>
      <c r="I2968" s="103"/>
      <c r="J2968" s="103"/>
      <c r="K2968" s="104"/>
      <c r="L2968" s="104"/>
      <c r="M2968" s="104"/>
      <c r="N2968" s="103">
        <v>3.2500000000000001E-2</v>
      </c>
    </row>
    <row r="2969" spans="4:14" ht="15.75" customHeight="1" x14ac:dyDescent="0.25">
      <c r="D2969" s="33"/>
      <c r="E2969" s="33"/>
      <c r="F2969" s="81">
        <v>40669</v>
      </c>
      <c r="G2969" s="103">
        <v>2.0384999999999999E-3</v>
      </c>
      <c r="H2969" s="103">
        <v>2.6700000000000001E-3</v>
      </c>
      <c r="I2969" s="103"/>
      <c r="J2969" s="103"/>
      <c r="K2969" s="104"/>
      <c r="L2969" s="104"/>
      <c r="M2969" s="104"/>
      <c r="N2969" s="103">
        <v>3.2500000000000001E-2</v>
      </c>
    </row>
    <row r="2970" spans="4:14" ht="15.75" customHeight="1" x14ac:dyDescent="0.25">
      <c r="D2970" s="33"/>
      <c r="E2970" s="33"/>
      <c r="F2970" s="81">
        <v>40672</v>
      </c>
      <c r="G2970" s="103">
        <v>2.0184999999999999E-3</v>
      </c>
      <c r="H2970" s="103">
        <v>2.6574999999999997E-3</v>
      </c>
      <c r="I2970" s="103"/>
      <c r="J2970" s="103"/>
      <c r="K2970" s="104"/>
      <c r="L2970" s="104"/>
      <c r="M2970" s="104"/>
      <c r="N2970" s="103">
        <v>3.2500000000000001E-2</v>
      </c>
    </row>
    <row r="2971" spans="4:14" ht="15.75" customHeight="1" x14ac:dyDescent="0.25">
      <c r="D2971" s="33"/>
      <c r="E2971" s="33"/>
      <c r="F2971" s="81">
        <v>40673</v>
      </c>
      <c r="G2971" s="103">
        <v>2.0024999999999999E-3</v>
      </c>
      <c r="H2971" s="103">
        <v>2.64E-3</v>
      </c>
      <c r="I2971" s="103"/>
      <c r="J2971" s="103"/>
      <c r="K2971" s="104"/>
      <c r="L2971" s="104"/>
      <c r="M2971" s="104"/>
      <c r="N2971" s="103">
        <v>3.2500000000000001E-2</v>
      </c>
    </row>
    <row r="2972" spans="4:14" ht="15.75" customHeight="1" x14ac:dyDescent="0.25">
      <c r="D2972" s="33"/>
      <c r="E2972" s="33"/>
      <c r="F2972" s="81">
        <v>40674</v>
      </c>
      <c r="G2972" s="103">
        <v>1.9875000000000001E-3</v>
      </c>
      <c r="H2972" s="103">
        <v>2.6224999999999998E-3</v>
      </c>
      <c r="I2972" s="103"/>
      <c r="J2972" s="103"/>
      <c r="K2972" s="104"/>
      <c r="L2972" s="104"/>
      <c r="M2972" s="104"/>
      <c r="N2972" s="103">
        <v>3.2500000000000001E-2</v>
      </c>
    </row>
    <row r="2973" spans="4:14" ht="15.75" customHeight="1" x14ac:dyDescent="0.25">
      <c r="D2973" s="33"/>
      <c r="E2973" s="33"/>
      <c r="F2973" s="81">
        <v>40675</v>
      </c>
      <c r="G2973" s="103">
        <v>1.98E-3</v>
      </c>
      <c r="H2973" s="103">
        <v>2.6075E-3</v>
      </c>
      <c r="I2973" s="103"/>
      <c r="J2973" s="103"/>
      <c r="K2973" s="104"/>
      <c r="L2973" s="104"/>
      <c r="M2973" s="104"/>
      <c r="N2973" s="103">
        <v>3.2500000000000001E-2</v>
      </c>
    </row>
    <row r="2974" spans="4:14" ht="15.75" customHeight="1" x14ac:dyDescent="0.25">
      <c r="D2974" s="33"/>
      <c r="E2974" s="33"/>
      <c r="F2974" s="81">
        <v>40676</v>
      </c>
      <c r="G2974" s="103">
        <v>1.9710000000000001E-3</v>
      </c>
      <c r="H2974" s="103">
        <v>2.6050000000000001E-3</v>
      </c>
      <c r="I2974" s="103"/>
      <c r="J2974" s="103"/>
      <c r="K2974" s="104"/>
      <c r="L2974" s="104"/>
      <c r="M2974" s="104"/>
      <c r="N2974" s="103">
        <v>3.2500000000000001E-2</v>
      </c>
    </row>
    <row r="2975" spans="4:14" ht="15.75" customHeight="1" x14ac:dyDescent="0.25">
      <c r="D2975" s="33"/>
      <c r="E2975" s="33"/>
      <c r="F2975" s="81">
        <v>40679</v>
      </c>
      <c r="G2975" s="103">
        <v>1.97E-3</v>
      </c>
      <c r="H2975" s="103">
        <v>2.6050000000000001E-3</v>
      </c>
      <c r="I2975" s="103"/>
      <c r="J2975" s="103"/>
      <c r="K2975" s="104"/>
      <c r="L2975" s="104"/>
      <c r="M2975" s="104"/>
      <c r="N2975" s="103">
        <v>3.2500000000000001E-2</v>
      </c>
    </row>
    <row r="2976" spans="4:14" ht="15.75" customHeight="1" x14ac:dyDescent="0.25">
      <c r="D2976" s="33"/>
      <c r="E2976" s="33"/>
      <c r="F2976" s="81">
        <v>40680</v>
      </c>
      <c r="G2976" s="103">
        <v>1.97E-3</v>
      </c>
      <c r="H2976" s="103">
        <v>2.5975E-3</v>
      </c>
      <c r="I2976" s="103"/>
      <c r="J2976" s="103"/>
      <c r="K2976" s="104"/>
      <c r="L2976" s="104"/>
      <c r="M2976" s="104"/>
      <c r="N2976" s="103">
        <v>3.2500000000000001E-2</v>
      </c>
    </row>
    <row r="2977" spans="4:14" ht="15.75" customHeight="1" x14ac:dyDescent="0.25">
      <c r="D2977" s="33"/>
      <c r="E2977" s="33"/>
      <c r="F2977" s="81">
        <v>40681</v>
      </c>
      <c r="G2977" s="103">
        <v>1.9575E-3</v>
      </c>
      <c r="H2977" s="103">
        <v>2.5999999999999999E-3</v>
      </c>
      <c r="I2977" s="103"/>
      <c r="J2977" s="103"/>
      <c r="K2977" s="104"/>
      <c r="L2977" s="104"/>
      <c r="M2977" s="104"/>
      <c r="N2977" s="103">
        <v>3.2500000000000001E-2</v>
      </c>
    </row>
    <row r="2978" spans="4:14" ht="15.75" customHeight="1" x14ac:dyDescent="0.25">
      <c r="D2978" s="33"/>
      <c r="E2978" s="33"/>
      <c r="F2978" s="81">
        <v>40682</v>
      </c>
      <c r="G2978" s="103">
        <v>1.9525E-3</v>
      </c>
      <c r="H2978" s="103">
        <v>2.5850000000000001E-3</v>
      </c>
      <c r="I2978" s="103"/>
      <c r="J2978" s="103"/>
      <c r="K2978" s="104"/>
      <c r="L2978" s="104"/>
      <c r="M2978" s="104"/>
      <c r="N2978" s="103">
        <v>3.2500000000000001E-2</v>
      </c>
    </row>
    <row r="2979" spans="4:14" ht="15.75" customHeight="1" x14ac:dyDescent="0.25">
      <c r="D2979" s="33"/>
      <c r="E2979" s="33"/>
      <c r="F2979" s="81">
        <v>40683</v>
      </c>
      <c r="G2979" s="103">
        <v>1.9475E-3</v>
      </c>
      <c r="H2979" s="103">
        <v>2.575E-3</v>
      </c>
      <c r="I2979" s="103"/>
      <c r="J2979" s="103"/>
      <c r="K2979" s="104"/>
      <c r="L2979" s="104"/>
      <c r="M2979" s="104"/>
      <c r="N2979" s="103">
        <v>3.2500000000000001E-2</v>
      </c>
    </row>
    <row r="2980" spans="4:14" ht="15.75" customHeight="1" x14ac:dyDescent="0.25">
      <c r="D2980" s="33"/>
      <c r="E2980" s="33"/>
      <c r="F2980" s="81">
        <v>40686</v>
      </c>
      <c r="G2980" s="103">
        <v>1.9400000000000001E-3</v>
      </c>
      <c r="H2980" s="103">
        <v>2.5674999999999999E-3</v>
      </c>
      <c r="I2980" s="103"/>
      <c r="J2980" s="103"/>
      <c r="K2980" s="104"/>
      <c r="L2980" s="104"/>
      <c r="M2980" s="104"/>
      <c r="N2980" s="103">
        <v>3.2500000000000001E-2</v>
      </c>
    </row>
    <row r="2981" spans="4:14" ht="15.75" customHeight="1" x14ac:dyDescent="0.25">
      <c r="D2981" s="33"/>
      <c r="E2981" s="33"/>
      <c r="F2981" s="81">
        <v>40687</v>
      </c>
      <c r="G2981" s="103">
        <v>1.9270000000000001E-3</v>
      </c>
      <c r="H2981" s="103">
        <v>2.5500000000000002E-3</v>
      </c>
      <c r="I2981" s="103"/>
      <c r="J2981" s="103"/>
      <c r="K2981" s="104"/>
      <c r="L2981" s="104"/>
      <c r="M2981" s="104"/>
      <c r="N2981" s="103">
        <v>3.2500000000000001E-2</v>
      </c>
    </row>
    <row r="2982" spans="4:14" ht="15.75" customHeight="1" x14ac:dyDescent="0.25">
      <c r="D2982" s="33"/>
      <c r="E2982" s="33"/>
      <c r="F2982" s="81">
        <v>40688</v>
      </c>
      <c r="G2982" s="103">
        <v>1.9234999999999999E-3</v>
      </c>
      <c r="H2982" s="103">
        <v>2.545E-3</v>
      </c>
      <c r="I2982" s="103"/>
      <c r="J2982" s="103"/>
      <c r="K2982" s="104"/>
      <c r="L2982" s="104"/>
      <c r="M2982" s="104"/>
      <c r="N2982" s="103">
        <v>3.2500000000000001E-2</v>
      </c>
    </row>
    <row r="2983" spans="4:14" ht="15.75" customHeight="1" x14ac:dyDescent="0.25">
      <c r="D2983" s="33"/>
      <c r="E2983" s="33"/>
      <c r="F2983" s="81">
        <v>40689</v>
      </c>
      <c r="G2983" s="103">
        <v>1.9125000000000001E-3</v>
      </c>
      <c r="H2983" s="103">
        <v>2.5400000000000002E-3</v>
      </c>
      <c r="I2983" s="103"/>
      <c r="J2983" s="103"/>
      <c r="K2983" s="104"/>
      <c r="L2983" s="104"/>
      <c r="M2983" s="104"/>
      <c r="N2983" s="103">
        <v>3.2500000000000001E-2</v>
      </c>
    </row>
    <row r="2984" spans="4:14" ht="15.75" customHeight="1" x14ac:dyDescent="0.25">
      <c r="D2984" s="33"/>
      <c r="E2984" s="33"/>
      <c r="F2984" s="81">
        <v>40690</v>
      </c>
      <c r="G2984" s="103">
        <v>1.9103E-3</v>
      </c>
      <c r="H2984" s="103">
        <v>2.5387999999999999E-3</v>
      </c>
      <c r="I2984" s="103"/>
      <c r="J2984" s="103"/>
      <c r="K2984" s="104"/>
      <c r="L2984" s="104"/>
      <c r="M2984" s="104"/>
      <c r="N2984" s="103">
        <v>3.2500000000000001E-2</v>
      </c>
    </row>
    <row r="2985" spans="4:14" ht="15.75" customHeight="1" x14ac:dyDescent="0.25">
      <c r="D2985" s="33"/>
      <c r="E2985" s="33"/>
      <c r="F2985" s="81">
        <v>40693</v>
      </c>
      <c r="G2985" s="103" t="s">
        <v>26</v>
      </c>
      <c r="H2985" s="103" t="s">
        <v>26</v>
      </c>
      <c r="I2985" s="103"/>
      <c r="J2985" s="103"/>
      <c r="K2985" s="104"/>
      <c r="L2985" s="104"/>
      <c r="M2985" s="104"/>
      <c r="N2985" s="103" t="s">
        <v>26</v>
      </c>
    </row>
    <row r="2986" spans="4:14" ht="15.75" customHeight="1" x14ac:dyDescent="0.25">
      <c r="D2986" s="33"/>
      <c r="E2986" s="33"/>
      <c r="F2986" s="81">
        <v>40694</v>
      </c>
      <c r="G2986" s="103">
        <v>1.9042999999999998E-3</v>
      </c>
      <c r="H2986" s="103">
        <v>2.5287999999999999E-3</v>
      </c>
      <c r="I2986" s="103"/>
      <c r="J2986" s="103"/>
      <c r="K2986" s="104"/>
      <c r="L2986" s="104"/>
      <c r="M2986" s="104"/>
      <c r="N2986" s="103">
        <v>3.2500000000000001E-2</v>
      </c>
    </row>
    <row r="2987" spans="4:14" ht="15.75" customHeight="1" x14ac:dyDescent="0.25">
      <c r="D2987" s="33"/>
      <c r="E2987" s="33"/>
      <c r="F2987" s="81">
        <v>40695</v>
      </c>
      <c r="G2987" s="103">
        <v>1.9042999999999998E-3</v>
      </c>
      <c r="H2987" s="103">
        <v>2.5287999999999999E-3</v>
      </c>
      <c r="I2987" s="103"/>
      <c r="J2987" s="103"/>
      <c r="K2987" s="104"/>
      <c r="L2987" s="104"/>
      <c r="M2987" s="104"/>
      <c r="N2987" s="103">
        <v>3.2500000000000001E-2</v>
      </c>
    </row>
    <row r="2988" spans="4:14" ht="15.75" customHeight="1" x14ac:dyDescent="0.25">
      <c r="D2988" s="33"/>
      <c r="E2988" s="33"/>
      <c r="F2988" s="81">
        <v>40696</v>
      </c>
      <c r="G2988" s="103">
        <v>1.9017999999999999E-3</v>
      </c>
      <c r="H2988" s="103">
        <v>2.5200000000000001E-3</v>
      </c>
      <c r="I2988" s="103"/>
      <c r="J2988" s="103"/>
      <c r="K2988" s="104"/>
      <c r="L2988" s="104"/>
      <c r="M2988" s="104"/>
      <c r="N2988" s="103">
        <v>3.2500000000000001E-2</v>
      </c>
    </row>
    <row r="2989" spans="4:14" ht="15.75" customHeight="1" x14ac:dyDescent="0.25">
      <c r="D2989" s="33"/>
      <c r="E2989" s="33"/>
      <c r="F2989" s="81">
        <v>40697</v>
      </c>
      <c r="G2989" s="103">
        <v>1.8979999999999999E-3</v>
      </c>
      <c r="H2989" s="103">
        <v>2.5200000000000001E-3</v>
      </c>
      <c r="I2989" s="103"/>
      <c r="J2989" s="103"/>
      <c r="K2989" s="104"/>
      <c r="L2989" s="104"/>
      <c r="M2989" s="104"/>
      <c r="N2989" s="103">
        <v>3.2500000000000001E-2</v>
      </c>
    </row>
    <row r="2990" spans="4:14" ht="15.75" customHeight="1" x14ac:dyDescent="0.25">
      <c r="D2990" s="33"/>
      <c r="E2990" s="33"/>
      <c r="F2990" s="81">
        <v>40700</v>
      </c>
      <c r="G2990" s="103">
        <v>1.8955E-3</v>
      </c>
      <c r="H2990" s="103">
        <v>2.5174999999999998E-3</v>
      </c>
      <c r="I2990" s="103"/>
      <c r="J2990" s="103"/>
      <c r="K2990" s="104"/>
      <c r="L2990" s="104"/>
      <c r="M2990" s="104"/>
      <c r="N2990" s="103">
        <v>3.2500000000000001E-2</v>
      </c>
    </row>
    <row r="2991" spans="4:14" ht="15.75" customHeight="1" x14ac:dyDescent="0.25">
      <c r="D2991" s="33"/>
      <c r="E2991" s="33"/>
      <c r="F2991" s="81">
        <v>40701</v>
      </c>
      <c r="G2991" s="103">
        <v>1.8955E-3</v>
      </c>
      <c r="H2991" s="103">
        <v>2.5174999999999998E-3</v>
      </c>
      <c r="I2991" s="103"/>
      <c r="J2991" s="103"/>
      <c r="K2991" s="104"/>
      <c r="L2991" s="104"/>
      <c r="M2991" s="104"/>
      <c r="N2991" s="103">
        <v>3.2500000000000001E-2</v>
      </c>
    </row>
    <row r="2992" spans="4:14" ht="15.75" customHeight="1" x14ac:dyDescent="0.25">
      <c r="D2992" s="33"/>
      <c r="E2992" s="33"/>
      <c r="F2992" s="81">
        <v>40702</v>
      </c>
      <c r="G2992" s="103">
        <v>1.8955E-3</v>
      </c>
      <c r="H2992" s="103">
        <v>2.5024999999999995E-3</v>
      </c>
      <c r="I2992" s="103"/>
      <c r="J2992" s="103"/>
      <c r="K2992" s="104"/>
      <c r="L2992" s="104"/>
      <c r="M2992" s="104"/>
      <c r="N2992" s="103">
        <v>3.2500000000000001E-2</v>
      </c>
    </row>
    <row r="2993" spans="4:14" ht="15.75" customHeight="1" x14ac:dyDescent="0.25">
      <c r="D2993" s="33"/>
      <c r="E2993" s="33"/>
      <c r="F2993" s="81">
        <v>40703</v>
      </c>
      <c r="G2993" s="103">
        <v>1.8955E-3</v>
      </c>
      <c r="H2993" s="103">
        <v>2.4949999999999998E-3</v>
      </c>
      <c r="I2993" s="103"/>
      <c r="J2993" s="103"/>
      <c r="K2993" s="104"/>
      <c r="L2993" s="104"/>
      <c r="M2993" s="104"/>
      <c r="N2993" s="103">
        <v>3.2500000000000001E-2</v>
      </c>
    </row>
    <row r="2994" spans="4:14" ht="15.75" customHeight="1" x14ac:dyDescent="0.25">
      <c r="D2994" s="33"/>
      <c r="E2994" s="33"/>
      <c r="F2994" s="81">
        <v>40704</v>
      </c>
      <c r="G2994" s="103">
        <v>1.8855E-3</v>
      </c>
      <c r="H2994" s="103">
        <v>2.4849999999999998E-3</v>
      </c>
      <c r="I2994" s="103"/>
      <c r="J2994" s="103"/>
      <c r="K2994" s="104"/>
      <c r="L2994" s="104"/>
      <c r="M2994" s="104"/>
      <c r="N2994" s="103">
        <v>3.2500000000000001E-2</v>
      </c>
    </row>
    <row r="2995" spans="4:14" ht="15.75" customHeight="1" x14ac:dyDescent="0.25">
      <c r="D2995" s="33"/>
      <c r="E2995" s="33"/>
      <c r="F2995" s="81">
        <v>40707</v>
      </c>
      <c r="G2995" s="103">
        <v>1.8705E-3</v>
      </c>
      <c r="H2995" s="103">
        <v>2.47E-3</v>
      </c>
      <c r="I2995" s="103"/>
      <c r="J2995" s="103"/>
      <c r="K2995" s="104"/>
      <c r="L2995" s="104"/>
      <c r="M2995" s="104"/>
      <c r="N2995" s="103">
        <v>3.2500000000000001E-2</v>
      </c>
    </row>
    <row r="2996" spans="4:14" ht="15.75" customHeight="1" x14ac:dyDescent="0.25">
      <c r="D2996" s="33"/>
      <c r="E2996" s="33"/>
      <c r="F2996" s="81">
        <v>40708</v>
      </c>
      <c r="G2996" s="103">
        <v>1.8554999999999999E-3</v>
      </c>
      <c r="H2996" s="103">
        <v>2.4524999999999998E-3</v>
      </c>
      <c r="I2996" s="103"/>
      <c r="J2996" s="103"/>
      <c r="K2996" s="104"/>
      <c r="L2996" s="104"/>
      <c r="M2996" s="104"/>
      <c r="N2996" s="103">
        <v>3.2500000000000001E-2</v>
      </c>
    </row>
    <row r="2997" spans="4:14" ht="15.75" customHeight="1" x14ac:dyDescent="0.25">
      <c r="D2997" s="33"/>
      <c r="E2997" s="33"/>
      <c r="F2997" s="81">
        <v>40709</v>
      </c>
      <c r="G2997" s="103">
        <v>1.8529999999999998E-3</v>
      </c>
      <c r="H2997" s="103">
        <v>2.4499999999999999E-3</v>
      </c>
      <c r="I2997" s="103"/>
      <c r="J2997" s="103"/>
      <c r="K2997" s="104"/>
      <c r="L2997" s="104"/>
      <c r="M2997" s="104"/>
      <c r="N2997" s="103">
        <v>3.2500000000000001E-2</v>
      </c>
    </row>
    <row r="2998" spans="4:14" ht="15.75" customHeight="1" x14ac:dyDescent="0.25">
      <c r="D2998" s="33"/>
      <c r="E2998" s="33"/>
      <c r="F2998" s="81">
        <v>40710</v>
      </c>
      <c r="G2998" s="103">
        <v>1.8579999999999998E-3</v>
      </c>
      <c r="H2998" s="103">
        <v>2.4650000000000002E-3</v>
      </c>
      <c r="I2998" s="103"/>
      <c r="J2998" s="103"/>
      <c r="K2998" s="104"/>
      <c r="L2998" s="104"/>
      <c r="M2998" s="104"/>
      <c r="N2998" s="103">
        <v>3.2500000000000001E-2</v>
      </c>
    </row>
    <row r="2999" spans="4:14" ht="15.75" customHeight="1" x14ac:dyDescent="0.25">
      <c r="D2999" s="33"/>
      <c r="E2999" s="33"/>
      <c r="F2999" s="81">
        <v>40711</v>
      </c>
      <c r="G2999" s="103">
        <v>1.8579999999999998E-3</v>
      </c>
      <c r="H2999" s="103">
        <v>2.4650000000000002E-3</v>
      </c>
      <c r="I2999" s="103"/>
      <c r="J2999" s="103"/>
      <c r="K2999" s="104"/>
      <c r="L2999" s="104"/>
      <c r="M2999" s="104"/>
      <c r="N2999" s="103">
        <v>3.2500000000000001E-2</v>
      </c>
    </row>
    <row r="3000" spans="4:14" ht="15.75" customHeight="1" x14ac:dyDescent="0.25">
      <c r="D3000" s="33"/>
      <c r="E3000" s="33"/>
      <c r="F3000" s="81">
        <v>40714</v>
      </c>
      <c r="G3000" s="103">
        <v>1.8579999999999998E-3</v>
      </c>
      <c r="H3000" s="103">
        <v>2.4650000000000002E-3</v>
      </c>
      <c r="I3000" s="103"/>
      <c r="J3000" s="103"/>
      <c r="K3000" s="104"/>
      <c r="L3000" s="104"/>
      <c r="M3000" s="104"/>
      <c r="N3000" s="103">
        <v>3.2500000000000001E-2</v>
      </c>
    </row>
    <row r="3001" spans="4:14" ht="15.75" customHeight="1" x14ac:dyDescent="0.25">
      <c r="D3001" s="33"/>
      <c r="E3001" s="33"/>
      <c r="F3001" s="81">
        <v>40715</v>
      </c>
      <c r="G3001" s="103">
        <v>1.8579999999999998E-3</v>
      </c>
      <c r="H3001" s="103">
        <v>2.4550000000000002E-3</v>
      </c>
      <c r="I3001" s="103"/>
      <c r="J3001" s="103"/>
      <c r="K3001" s="104"/>
      <c r="L3001" s="104"/>
      <c r="M3001" s="104"/>
      <c r="N3001" s="103">
        <v>3.2500000000000001E-2</v>
      </c>
    </row>
    <row r="3002" spans="4:14" ht="15.75" customHeight="1" x14ac:dyDescent="0.25">
      <c r="D3002" s="33"/>
      <c r="E3002" s="33"/>
      <c r="F3002" s="81">
        <v>40716</v>
      </c>
      <c r="G3002" s="103">
        <v>1.8579999999999998E-3</v>
      </c>
      <c r="H3002" s="103">
        <v>2.4550000000000002E-3</v>
      </c>
      <c r="I3002" s="103"/>
      <c r="J3002" s="103"/>
      <c r="K3002" s="104"/>
      <c r="L3002" s="104"/>
      <c r="M3002" s="104"/>
      <c r="N3002" s="103">
        <v>3.2500000000000001E-2</v>
      </c>
    </row>
    <row r="3003" spans="4:14" ht="15.75" customHeight="1" x14ac:dyDescent="0.25">
      <c r="D3003" s="33"/>
      <c r="E3003" s="33"/>
      <c r="F3003" s="81">
        <v>40717</v>
      </c>
      <c r="G3003" s="103">
        <v>1.8579999999999998E-3</v>
      </c>
      <c r="H3003" s="103">
        <v>2.4650000000000002E-3</v>
      </c>
      <c r="I3003" s="103"/>
      <c r="J3003" s="103"/>
      <c r="K3003" s="104"/>
      <c r="L3003" s="104"/>
      <c r="M3003" s="104"/>
      <c r="N3003" s="103">
        <v>3.2500000000000001E-2</v>
      </c>
    </row>
    <row r="3004" spans="4:14" ht="15.75" customHeight="1" x14ac:dyDescent="0.25">
      <c r="D3004" s="33"/>
      <c r="E3004" s="33"/>
      <c r="F3004" s="81">
        <v>40718</v>
      </c>
      <c r="G3004" s="103">
        <v>1.8554999999999999E-3</v>
      </c>
      <c r="H3004" s="103">
        <v>2.4624999999999998E-3</v>
      </c>
      <c r="I3004" s="103"/>
      <c r="J3004" s="103"/>
      <c r="K3004" s="104"/>
      <c r="L3004" s="104"/>
      <c r="M3004" s="104"/>
      <c r="N3004" s="103">
        <v>3.2500000000000001E-2</v>
      </c>
    </row>
    <row r="3005" spans="4:14" ht="15.75" customHeight="1" x14ac:dyDescent="0.25">
      <c r="D3005" s="33"/>
      <c r="E3005" s="33"/>
      <c r="F3005" s="81">
        <v>40721</v>
      </c>
      <c r="G3005" s="103">
        <v>1.8554999999999999E-3</v>
      </c>
      <c r="H3005" s="103">
        <v>2.4575E-3</v>
      </c>
      <c r="I3005" s="103"/>
      <c r="J3005" s="103"/>
      <c r="K3005" s="104"/>
      <c r="L3005" s="104"/>
      <c r="M3005" s="104"/>
      <c r="N3005" s="103">
        <v>3.2500000000000001E-2</v>
      </c>
    </row>
    <row r="3006" spans="4:14" ht="15.75" customHeight="1" x14ac:dyDescent="0.25">
      <c r="D3006" s="33"/>
      <c r="E3006" s="33"/>
      <c r="F3006" s="81">
        <v>40722</v>
      </c>
      <c r="G3006" s="103">
        <v>1.8554999999999999E-3</v>
      </c>
      <c r="H3006" s="103">
        <v>2.4575E-3</v>
      </c>
      <c r="I3006" s="103"/>
      <c r="J3006" s="103"/>
      <c r="K3006" s="104"/>
      <c r="L3006" s="104"/>
      <c r="M3006" s="104"/>
      <c r="N3006" s="103">
        <v>3.2500000000000001E-2</v>
      </c>
    </row>
    <row r="3007" spans="4:14" ht="15.75" customHeight="1" x14ac:dyDescent="0.25">
      <c r="D3007" s="33"/>
      <c r="E3007" s="33"/>
      <c r="F3007" s="81">
        <v>40723</v>
      </c>
      <c r="G3007" s="103">
        <v>1.8554999999999999E-3</v>
      </c>
      <c r="H3007" s="103">
        <v>2.4575E-3</v>
      </c>
      <c r="I3007" s="103"/>
      <c r="J3007" s="103"/>
      <c r="K3007" s="104"/>
      <c r="L3007" s="104"/>
      <c r="M3007" s="104"/>
      <c r="N3007" s="103">
        <v>3.2500000000000001E-2</v>
      </c>
    </row>
    <row r="3008" spans="4:14" ht="15.75" customHeight="1" x14ac:dyDescent="0.25">
      <c r="D3008" s="33"/>
      <c r="E3008" s="33"/>
      <c r="F3008" s="81">
        <v>40724</v>
      </c>
      <c r="G3008" s="103">
        <v>1.8554999999999999E-3</v>
      </c>
      <c r="H3008" s="103">
        <v>2.4575E-3</v>
      </c>
      <c r="I3008" s="103"/>
      <c r="J3008" s="103"/>
      <c r="K3008" s="104"/>
      <c r="L3008" s="104"/>
      <c r="M3008" s="104"/>
      <c r="N3008" s="103">
        <v>3.2500000000000001E-2</v>
      </c>
    </row>
    <row r="3009" spans="4:14" ht="15.75" customHeight="1" x14ac:dyDescent="0.25">
      <c r="D3009" s="33"/>
      <c r="E3009" s="33"/>
      <c r="F3009" s="81">
        <v>40725</v>
      </c>
      <c r="G3009" s="103">
        <v>1.8504999999999999E-3</v>
      </c>
      <c r="H3009" s="103">
        <v>2.4575E-3</v>
      </c>
      <c r="I3009" s="103"/>
      <c r="J3009" s="103"/>
      <c r="K3009" s="104"/>
      <c r="L3009" s="104"/>
      <c r="M3009" s="104"/>
      <c r="N3009" s="103">
        <v>3.2500000000000001E-2</v>
      </c>
    </row>
    <row r="3010" spans="4:14" ht="15.75" customHeight="1" x14ac:dyDescent="0.25">
      <c r="D3010" s="33"/>
      <c r="E3010" s="33"/>
      <c r="F3010" s="81">
        <v>40728</v>
      </c>
      <c r="G3010" s="103">
        <v>1.8504999999999999E-3</v>
      </c>
      <c r="H3010" s="103">
        <v>2.4575E-3</v>
      </c>
      <c r="I3010" s="103"/>
      <c r="J3010" s="103"/>
      <c r="K3010" s="104"/>
      <c r="L3010" s="104"/>
      <c r="M3010" s="104"/>
      <c r="N3010" s="103" t="s">
        <v>26</v>
      </c>
    </row>
    <row r="3011" spans="4:14" ht="15.75" customHeight="1" x14ac:dyDescent="0.25">
      <c r="D3011" s="33"/>
      <c r="E3011" s="33"/>
      <c r="F3011" s="81">
        <v>40729</v>
      </c>
      <c r="G3011" s="103">
        <v>1.8504999999999999E-3</v>
      </c>
      <c r="H3011" s="103">
        <v>2.4575E-3</v>
      </c>
      <c r="I3011" s="103"/>
      <c r="J3011" s="103"/>
      <c r="K3011" s="104"/>
      <c r="L3011" s="104"/>
      <c r="M3011" s="104"/>
      <c r="N3011" s="103">
        <v>3.2500000000000001E-2</v>
      </c>
    </row>
    <row r="3012" spans="4:14" ht="15.75" customHeight="1" x14ac:dyDescent="0.25">
      <c r="D3012" s="33"/>
      <c r="E3012" s="33"/>
      <c r="F3012" s="81">
        <v>40730</v>
      </c>
      <c r="G3012" s="103">
        <v>1.8525E-3</v>
      </c>
      <c r="H3012" s="103">
        <v>2.4575E-3</v>
      </c>
      <c r="I3012" s="103"/>
      <c r="J3012" s="103"/>
      <c r="K3012" s="104"/>
      <c r="L3012" s="104"/>
      <c r="M3012" s="104"/>
      <c r="N3012" s="103">
        <v>3.2500000000000001E-2</v>
      </c>
    </row>
    <row r="3013" spans="4:14" ht="15.75" customHeight="1" x14ac:dyDescent="0.25">
      <c r="D3013" s="33"/>
      <c r="E3013" s="33"/>
      <c r="F3013" s="81">
        <v>40731</v>
      </c>
      <c r="G3013" s="103">
        <v>1.8575E-3</v>
      </c>
      <c r="H3013" s="103">
        <v>2.4605E-3</v>
      </c>
      <c r="I3013" s="103"/>
      <c r="J3013" s="103"/>
      <c r="K3013" s="104"/>
      <c r="L3013" s="104"/>
      <c r="M3013" s="104"/>
      <c r="N3013" s="103">
        <v>3.2500000000000001E-2</v>
      </c>
    </row>
    <row r="3014" spans="4:14" ht="15.75" customHeight="1" x14ac:dyDescent="0.25">
      <c r="D3014" s="33"/>
      <c r="E3014" s="33"/>
      <c r="F3014" s="81">
        <v>40732</v>
      </c>
      <c r="G3014" s="103">
        <v>1.8575E-3</v>
      </c>
      <c r="H3014" s="103">
        <v>2.4605E-3</v>
      </c>
      <c r="I3014" s="103"/>
      <c r="J3014" s="103"/>
      <c r="K3014" s="104"/>
      <c r="L3014" s="104"/>
      <c r="M3014" s="104"/>
      <c r="N3014" s="103">
        <v>3.2500000000000001E-2</v>
      </c>
    </row>
    <row r="3015" spans="4:14" ht="15.75" customHeight="1" x14ac:dyDescent="0.25">
      <c r="D3015" s="33"/>
      <c r="E3015" s="33"/>
      <c r="F3015" s="81">
        <v>40735</v>
      </c>
      <c r="G3015" s="103">
        <v>1.8575E-3</v>
      </c>
      <c r="H3015" s="103">
        <v>2.4605E-3</v>
      </c>
      <c r="I3015" s="103"/>
      <c r="J3015" s="103"/>
      <c r="K3015" s="104"/>
      <c r="L3015" s="104"/>
      <c r="M3015" s="104"/>
      <c r="N3015" s="103">
        <v>3.2500000000000001E-2</v>
      </c>
    </row>
    <row r="3016" spans="4:14" ht="15.75" customHeight="1" x14ac:dyDescent="0.25">
      <c r="D3016" s="33"/>
      <c r="E3016" s="33"/>
      <c r="F3016" s="81">
        <v>40736</v>
      </c>
      <c r="G3016" s="103">
        <v>1.8649999999999999E-3</v>
      </c>
      <c r="H3016" s="103">
        <v>2.49E-3</v>
      </c>
      <c r="I3016" s="103"/>
      <c r="J3016" s="103"/>
      <c r="K3016" s="104"/>
      <c r="L3016" s="104"/>
      <c r="M3016" s="104"/>
      <c r="N3016" s="103">
        <v>3.2500000000000001E-2</v>
      </c>
    </row>
    <row r="3017" spans="4:14" ht="15.75" customHeight="1" x14ac:dyDescent="0.25">
      <c r="D3017" s="33"/>
      <c r="E3017" s="33"/>
      <c r="F3017" s="81">
        <v>40737</v>
      </c>
      <c r="G3017" s="103">
        <v>1.8649999999999999E-3</v>
      </c>
      <c r="H3017" s="103">
        <v>2.4924999999999999E-3</v>
      </c>
      <c r="I3017" s="103"/>
      <c r="J3017" s="103"/>
      <c r="K3017" s="104"/>
      <c r="L3017" s="104"/>
      <c r="M3017" s="104"/>
      <c r="N3017" s="103">
        <v>3.2500000000000001E-2</v>
      </c>
    </row>
    <row r="3018" spans="4:14" ht="15.75" customHeight="1" x14ac:dyDescent="0.25">
      <c r="D3018" s="33"/>
      <c r="E3018" s="33"/>
      <c r="F3018" s="81">
        <v>40738</v>
      </c>
      <c r="G3018" s="103">
        <v>1.8649999999999999E-3</v>
      </c>
      <c r="H3018" s="103">
        <v>2.4975000000000002E-3</v>
      </c>
      <c r="I3018" s="103"/>
      <c r="J3018" s="103"/>
      <c r="K3018" s="104"/>
      <c r="L3018" s="104"/>
      <c r="M3018" s="104"/>
      <c r="N3018" s="103">
        <v>3.2500000000000001E-2</v>
      </c>
    </row>
    <row r="3019" spans="4:14" ht="15.75" customHeight="1" x14ac:dyDescent="0.25">
      <c r="D3019" s="33"/>
      <c r="E3019" s="33"/>
      <c r="F3019" s="81">
        <v>40739</v>
      </c>
      <c r="G3019" s="103">
        <v>1.8649999999999999E-3</v>
      </c>
      <c r="H3019" s="103">
        <v>2.4975000000000002E-3</v>
      </c>
      <c r="I3019" s="103"/>
      <c r="J3019" s="103"/>
      <c r="K3019" s="104"/>
      <c r="L3019" s="104"/>
      <c r="M3019" s="104"/>
      <c r="N3019" s="103">
        <v>3.2500000000000001E-2</v>
      </c>
    </row>
    <row r="3020" spans="4:14" ht="15.75" customHeight="1" x14ac:dyDescent="0.25">
      <c r="D3020" s="33"/>
      <c r="E3020" s="33"/>
      <c r="F3020" s="81">
        <v>40742</v>
      </c>
      <c r="G3020" s="103">
        <v>1.8625E-3</v>
      </c>
      <c r="H3020" s="103">
        <v>2.5124999999999995E-3</v>
      </c>
      <c r="I3020" s="103"/>
      <c r="J3020" s="103"/>
      <c r="K3020" s="104"/>
      <c r="L3020" s="104"/>
      <c r="M3020" s="104"/>
      <c r="N3020" s="103">
        <v>3.2500000000000001E-2</v>
      </c>
    </row>
    <row r="3021" spans="4:14" ht="15.75" customHeight="1" x14ac:dyDescent="0.25">
      <c r="D3021" s="33"/>
      <c r="E3021" s="33"/>
      <c r="F3021" s="81">
        <v>40743</v>
      </c>
      <c r="G3021" s="103">
        <v>1.8625E-3</v>
      </c>
      <c r="H3021" s="103">
        <v>2.5200000000000001E-3</v>
      </c>
      <c r="I3021" s="103"/>
      <c r="J3021" s="103"/>
      <c r="K3021" s="104"/>
      <c r="L3021" s="104"/>
      <c r="M3021" s="104"/>
      <c r="N3021" s="103">
        <v>3.2500000000000001E-2</v>
      </c>
    </row>
    <row r="3022" spans="4:14" ht="15.75" customHeight="1" x14ac:dyDescent="0.25">
      <c r="D3022" s="33"/>
      <c r="E3022" s="33"/>
      <c r="F3022" s="81">
        <v>40744</v>
      </c>
      <c r="G3022" s="103">
        <v>1.8725E-3</v>
      </c>
      <c r="H3022" s="103">
        <v>2.5300000000000001E-3</v>
      </c>
      <c r="I3022" s="103"/>
      <c r="J3022" s="103"/>
      <c r="K3022" s="104"/>
      <c r="L3022" s="104"/>
      <c r="M3022" s="104"/>
      <c r="N3022" s="103">
        <v>3.2500000000000001E-2</v>
      </c>
    </row>
    <row r="3023" spans="4:14" ht="15.75" customHeight="1" x14ac:dyDescent="0.25">
      <c r="D3023" s="33"/>
      <c r="E3023" s="33"/>
      <c r="F3023" s="81">
        <v>40745</v>
      </c>
      <c r="G3023" s="103">
        <v>1.8725E-3</v>
      </c>
      <c r="H3023" s="103">
        <v>2.5300000000000001E-3</v>
      </c>
      <c r="I3023" s="103"/>
      <c r="J3023" s="103"/>
      <c r="K3023" s="104"/>
      <c r="L3023" s="104"/>
      <c r="M3023" s="104"/>
      <c r="N3023" s="103">
        <v>3.2500000000000001E-2</v>
      </c>
    </row>
    <row r="3024" spans="4:14" ht="15.75" customHeight="1" x14ac:dyDescent="0.25">
      <c r="D3024" s="33"/>
      <c r="E3024" s="33"/>
      <c r="F3024" s="81">
        <v>40746</v>
      </c>
      <c r="G3024" s="103">
        <v>1.8725E-3</v>
      </c>
      <c r="H3024" s="103">
        <v>2.5300000000000001E-3</v>
      </c>
      <c r="I3024" s="103"/>
      <c r="J3024" s="103"/>
      <c r="K3024" s="104"/>
      <c r="L3024" s="104"/>
      <c r="M3024" s="104"/>
      <c r="N3024" s="103">
        <v>3.2500000000000001E-2</v>
      </c>
    </row>
    <row r="3025" spans="4:14" ht="15.75" customHeight="1" x14ac:dyDescent="0.25">
      <c r="D3025" s="33"/>
      <c r="E3025" s="33"/>
      <c r="F3025" s="81">
        <v>40749</v>
      </c>
      <c r="G3025" s="103">
        <v>1.8725E-3</v>
      </c>
      <c r="H3025" s="103">
        <v>2.5209999999999998E-3</v>
      </c>
      <c r="I3025" s="103"/>
      <c r="J3025" s="103"/>
      <c r="K3025" s="104"/>
      <c r="L3025" s="104"/>
      <c r="M3025" s="104"/>
      <c r="N3025" s="103">
        <v>3.2500000000000001E-2</v>
      </c>
    </row>
    <row r="3026" spans="4:14" ht="15.75" customHeight="1" x14ac:dyDescent="0.25">
      <c r="D3026" s="33"/>
      <c r="E3026" s="33"/>
      <c r="F3026" s="81">
        <v>40750</v>
      </c>
      <c r="G3026" s="103">
        <v>1.8725E-3</v>
      </c>
      <c r="H3026" s="103">
        <v>2.526E-3</v>
      </c>
      <c r="I3026" s="103"/>
      <c r="J3026" s="103"/>
      <c r="K3026" s="104"/>
      <c r="L3026" s="104"/>
      <c r="M3026" s="104"/>
      <c r="N3026" s="103">
        <v>3.2500000000000001E-2</v>
      </c>
    </row>
    <row r="3027" spans="4:14" ht="15.75" customHeight="1" x14ac:dyDescent="0.25">
      <c r="D3027" s="33"/>
      <c r="E3027" s="33"/>
      <c r="F3027" s="81">
        <v>40751</v>
      </c>
      <c r="G3027" s="103">
        <v>1.8725E-3</v>
      </c>
      <c r="H3027" s="103">
        <v>2.5285000000000004E-3</v>
      </c>
      <c r="I3027" s="103"/>
      <c r="J3027" s="103"/>
      <c r="K3027" s="104"/>
      <c r="L3027" s="104"/>
      <c r="M3027" s="104"/>
      <c r="N3027" s="103">
        <v>3.2500000000000001E-2</v>
      </c>
    </row>
    <row r="3028" spans="4:14" ht="15.75" customHeight="1" x14ac:dyDescent="0.25">
      <c r="D3028" s="33"/>
      <c r="E3028" s="33"/>
      <c r="F3028" s="81">
        <v>40752</v>
      </c>
      <c r="G3028" s="103">
        <v>1.8825000000000001E-3</v>
      </c>
      <c r="H3028" s="103">
        <v>2.5395000000000001E-3</v>
      </c>
      <c r="I3028" s="103"/>
      <c r="J3028" s="103"/>
      <c r="K3028" s="104"/>
      <c r="L3028" s="104"/>
      <c r="M3028" s="104"/>
      <c r="N3028" s="103">
        <v>3.2500000000000001E-2</v>
      </c>
    </row>
    <row r="3029" spans="4:14" ht="15.75" customHeight="1" x14ac:dyDescent="0.25">
      <c r="D3029" s="33"/>
      <c r="E3029" s="33"/>
      <c r="F3029" s="81">
        <v>40753</v>
      </c>
      <c r="G3029" s="103">
        <v>1.9109999999999999E-3</v>
      </c>
      <c r="H3029" s="103">
        <v>2.555E-3</v>
      </c>
      <c r="I3029" s="103"/>
      <c r="J3029" s="103"/>
      <c r="K3029" s="104"/>
      <c r="L3029" s="104"/>
      <c r="M3029" s="104"/>
      <c r="N3029" s="103">
        <v>3.2500000000000001E-2</v>
      </c>
    </row>
    <row r="3030" spans="4:14" ht="15.75" customHeight="1" x14ac:dyDescent="0.25">
      <c r="D3030" s="33"/>
      <c r="E3030" s="33"/>
      <c r="F3030" s="81">
        <v>40756</v>
      </c>
      <c r="G3030" s="103">
        <v>1.9206000000000002E-3</v>
      </c>
      <c r="H3030" s="103">
        <v>2.5722000000000002E-3</v>
      </c>
      <c r="I3030" s="103"/>
      <c r="J3030" s="103"/>
      <c r="K3030" s="104"/>
      <c r="L3030" s="104"/>
      <c r="M3030" s="104"/>
      <c r="N3030" s="103">
        <v>3.2500000000000001E-2</v>
      </c>
    </row>
    <row r="3031" spans="4:14" ht="15.75" customHeight="1" x14ac:dyDescent="0.25">
      <c r="D3031" s="33"/>
      <c r="E3031" s="33"/>
      <c r="F3031" s="81">
        <v>40757</v>
      </c>
      <c r="G3031" s="103">
        <v>2.0083000000000002E-3</v>
      </c>
      <c r="H3031" s="103">
        <v>2.6443999999999999E-3</v>
      </c>
      <c r="I3031" s="103"/>
      <c r="J3031" s="103"/>
      <c r="K3031" s="104"/>
      <c r="L3031" s="104"/>
      <c r="M3031" s="104"/>
      <c r="N3031" s="103">
        <v>3.2500000000000001E-2</v>
      </c>
    </row>
    <row r="3032" spans="4:14" ht="15.75" customHeight="1" x14ac:dyDescent="0.25">
      <c r="D3032" s="33"/>
      <c r="E3032" s="33"/>
      <c r="F3032" s="81">
        <v>40758</v>
      </c>
      <c r="G3032" s="103">
        <v>2.0555999999999999E-3</v>
      </c>
      <c r="H3032" s="103">
        <v>2.6828000000000004E-3</v>
      </c>
      <c r="I3032" s="103"/>
      <c r="J3032" s="103"/>
      <c r="K3032" s="104"/>
      <c r="L3032" s="104"/>
      <c r="M3032" s="104"/>
      <c r="N3032" s="103">
        <v>3.2500000000000001E-2</v>
      </c>
    </row>
    <row r="3033" spans="4:14" ht="15.75" customHeight="1" x14ac:dyDescent="0.25">
      <c r="D3033" s="33"/>
      <c r="E3033" s="33"/>
      <c r="F3033" s="81">
        <v>40759</v>
      </c>
      <c r="G3033" s="103">
        <v>2.0506000000000001E-3</v>
      </c>
      <c r="H3033" s="103">
        <v>2.6939000000000004E-3</v>
      </c>
      <c r="I3033" s="103"/>
      <c r="J3033" s="103"/>
      <c r="K3033" s="104"/>
      <c r="L3033" s="104"/>
      <c r="M3033" s="104"/>
      <c r="N3033" s="103">
        <v>3.2500000000000001E-2</v>
      </c>
    </row>
    <row r="3034" spans="4:14" ht="15.75" customHeight="1" x14ac:dyDescent="0.25">
      <c r="D3034" s="33"/>
      <c r="E3034" s="33"/>
      <c r="F3034" s="81">
        <v>40760</v>
      </c>
      <c r="G3034" s="103">
        <v>2.055E-3</v>
      </c>
      <c r="H3034" s="103">
        <v>2.7161000000000004E-3</v>
      </c>
      <c r="I3034" s="103"/>
      <c r="J3034" s="103"/>
      <c r="K3034" s="104"/>
      <c r="L3034" s="104"/>
      <c r="M3034" s="104"/>
      <c r="N3034" s="103">
        <v>3.2500000000000001E-2</v>
      </c>
    </row>
    <row r="3035" spans="4:14" ht="15.75" customHeight="1" x14ac:dyDescent="0.25">
      <c r="D3035" s="33"/>
      <c r="E3035" s="33"/>
      <c r="F3035" s="81">
        <v>40763</v>
      </c>
      <c r="G3035" s="103">
        <v>2.0577999999999998E-3</v>
      </c>
      <c r="H3035" s="103">
        <v>2.7478000000000003E-3</v>
      </c>
      <c r="I3035" s="103"/>
      <c r="J3035" s="103"/>
      <c r="K3035" s="104"/>
      <c r="L3035" s="104"/>
      <c r="M3035" s="104"/>
      <c r="N3035" s="103">
        <v>3.2500000000000001E-2</v>
      </c>
    </row>
    <row r="3036" spans="4:14" ht="15.75" customHeight="1" x14ac:dyDescent="0.25">
      <c r="D3036" s="33"/>
      <c r="E3036" s="33"/>
      <c r="F3036" s="81">
        <v>40764</v>
      </c>
      <c r="G3036" s="103">
        <v>2.0799999999999998E-3</v>
      </c>
      <c r="H3036" s="103">
        <v>2.7839000000000002E-3</v>
      </c>
      <c r="I3036" s="103"/>
      <c r="J3036" s="103"/>
      <c r="K3036" s="104"/>
      <c r="L3036" s="104"/>
      <c r="M3036" s="104"/>
      <c r="N3036" s="103">
        <v>3.2500000000000001E-2</v>
      </c>
    </row>
    <row r="3037" spans="4:14" ht="15.75" customHeight="1" x14ac:dyDescent="0.25">
      <c r="D3037" s="33"/>
      <c r="E3037" s="33"/>
      <c r="F3037" s="81">
        <v>40765</v>
      </c>
      <c r="G3037" s="103">
        <v>2.0710999999999998E-3</v>
      </c>
      <c r="H3037" s="103">
        <v>2.8061000000000002E-3</v>
      </c>
      <c r="I3037" s="103"/>
      <c r="J3037" s="103"/>
      <c r="K3037" s="104"/>
      <c r="L3037" s="104"/>
      <c r="M3037" s="104"/>
      <c r="N3037" s="103">
        <v>3.2500000000000001E-2</v>
      </c>
    </row>
    <row r="3038" spans="4:14" ht="15.75" customHeight="1" x14ac:dyDescent="0.25">
      <c r="D3038" s="33"/>
      <c r="E3038" s="33"/>
      <c r="F3038" s="81">
        <v>40766</v>
      </c>
      <c r="G3038" s="103">
        <v>2.0721999999999997E-3</v>
      </c>
      <c r="H3038" s="103">
        <v>2.8617E-3</v>
      </c>
      <c r="I3038" s="103"/>
      <c r="J3038" s="103"/>
      <c r="K3038" s="104"/>
      <c r="L3038" s="104"/>
      <c r="M3038" s="104"/>
      <c r="N3038" s="103">
        <v>3.2500000000000001E-2</v>
      </c>
    </row>
    <row r="3039" spans="4:14" ht="15.75" customHeight="1" x14ac:dyDescent="0.25">
      <c r="D3039" s="33"/>
      <c r="E3039" s="33"/>
      <c r="F3039" s="81">
        <v>40767</v>
      </c>
      <c r="G3039" s="103">
        <v>2.0832999999999997E-3</v>
      </c>
      <c r="H3039" s="103">
        <v>2.9005999999999997E-3</v>
      </c>
      <c r="I3039" s="103"/>
      <c r="J3039" s="103"/>
      <c r="K3039" s="104"/>
      <c r="L3039" s="104"/>
      <c r="M3039" s="104"/>
      <c r="N3039" s="103">
        <v>3.2500000000000001E-2</v>
      </c>
    </row>
    <row r="3040" spans="4:14" ht="15.75" customHeight="1" x14ac:dyDescent="0.25">
      <c r="D3040" s="33"/>
      <c r="E3040" s="33"/>
      <c r="F3040" s="81">
        <v>40770</v>
      </c>
      <c r="G3040" s="103">
        <v>2.1021999999999998E-3</v>
      </c>
      <c r="H3040" s="103">
        <v>2.9172E-3</v>
      </c>
      <c r="I3040" s="103"/>
      <c r="J3040" s="103"/>
      <c r="K3040" s="104"/>
      <c r="L3040" s="104"/>
      <c r="M3040" s="104"/>
      <c r="N3040" s="103">
        <v>3.2500000000000001E-2</v>
      </c>
    </row>
    <row r="3041" spans="4:14" ht="15.75" customHeight="1" x14ac:dyDescent="0.25">
      <c r="D3041" s="33"/>
      <c r="E3041" s="33"/>
      <c r="F3041" s="81">
        <v>40771</v>
      </c>
      <c r="G3041" s="103">
        <v>2.1021999999999998E-3</v>
      </c>
      <c r="H3041" s="103">
        <v>2.9283E-3</v>
      </c>
      <c r="I3041" s="103"/>
      <c r="J3041" s="103"/>
      <c r="K3041" s="104"/>
      <c r="L3041" s="104"/>
      <c r="M3041" s="104"/>
      <c r="N3041" s="103">
        <v>3.2500000000000001E-2</v>
      </c>
    </row>
    <row r="3042" spans="4:14" ht="15.75" customHeight="1" x14ac:dyDescent="0.25">
      <c r="D3042" s="33"/>
      <c r="E3042" s="33"/>
      <c r="F3042" s="81">
        <v>40772</v>
      </c>
      <c r="G3042" s="103">
        <v>2.1243999999999998E-3</v>
      </c>
      <c r="H3042" s="103">
        <v>2.9589E-3</v>
      </c>
      <c r="I3042" s="103"/>
      <c r="J3042" s="103"/>
      <c r="K3042" s="104"/>
      <c r="L3042" s="104"/>
      <c r="M3042" s="104"/>
      <c r="N3042" s="103">
        <v>3.2500000000000001E-2</v>
      </c>
    </row>
    <row r="3043" spans="4:14" ht="15.75" customHeight="1" x14ac:dyDescent="0.25">
      <c r="D3043" s="33"/>
      <c r="E3043" s="33"/>
      <c r="F3043" s="81">
        <v>40773</v>
      </c>
      <c r="G3043" s="103">
        <v>2.1299999999999999E-3</v>
      </c>
      <c r="H3043" s="103">
        <v>2.9778000000000001E-3</v>
      </c>
      <c r="I3043" s="103"/>
      <c r="J3043" s="103"/>
      <c r="K3043" s="104"/>
      <c r="L3043" s="104"/>
      <c r="M3043" s="104"/>
      <c r="N3043" s="103">
        <v>3.2500000000000001E-2</v>
      </c>
    </row>
    <row r="3044" spans="4:14" ht="15.75" customHeight="1" x14ac:dyDescent="0.25">
      <c r="D3044" s="33"/>
      <c r="E3044" s="33"/>
      <c r="F3044" s="81">
        <v>40774</v>
      </c>
      <c r="G3044" s="103">
        <v>2.1543999999999999E-3</v>
      </c>
      <c r="H3044" s="103">
        <v>3.0299999999999997E-3</v>
      </c>
      <c r="I3044" s="103"/>
      <c r="J3044" s="103"/>
      <c r="K3044" s="104"/>
      <c r="L3044" s="104"/>
      <c r="M3044" s="104"/>
      <c r="N3044" s="103">
        <v>3.2500000000000001E-2</v>
      </c>
    </row>
    <row r="3045" spans="4:14" ht="15.75" customHeight="1" x14ac:dyDescent="0.25">
      <c r="D3045" s="33"/>
      <c r="E3045" s="33"/>
      <c r="F3045" s="81">
        <v>40777</v>
      </c>
      <c r="G3045" s="103">
        <v>2.1678000000000001E-3</v>
      </c>
      <c r="H3045" s="103">
        <v>3.0843999999999997E-3</v>
      </c>
      <c r="I3045" s="103"/>
      <c r="J3045" s="103"/>
      <c r="K3045" s="104"/>
      <c r="L3045" s="104"/>
      <c r="M3045" s="104"/>
      <c r="N3045" s="103">
        <v>3.2500000000000001E-2</v>
      </c>
    </row>
    <row r="3046" spans="4:14" ht="15.75" customHeight="1" x14ac:dyDescent="0.25">
      <c r="D3046" s="33"/>
      <c r="E3046" s="33"/>
      <c r="F3046" s="81">
        <v>40778</v>
      </c>
      <c r="G3046" s="103">
        <v>2.1838999999999999E-3</v>
      </c>
      <c r="H3046" s="103">
        <v>3.1178E-3</v>
      </c>
      <c r="I3046" s="103"/>
      <c r="J3046" s="103"/>
      <c r="K3046" s="104"/>
      <c r="L3046" s="104"/>
      <c r="M3046" s="104"/>
      <c r="N3046" s="103">
        <v>3.2500000000000001E-2</v>
      </c>
    </row>
    <row r="3047" spans="4:14" ht="15.75" customHeight="1" x14ac:dyDescent="0.25">
      <c r="D3047" s="33"/>
      <c r="E3047" s="33"/>
      <c r="F3047" s="81">
        <v>40779</v>
      </c>
      <c r="G3047" s="103">
        <v>2.1893999999999998E-3</v>
      </c>
      <c r="H3047" s="103">
        <v>3.1427999999999998E-3</v>
      </c>
      <c r="I3047" s="103"/>
      <c r="J3047" s="103"/>
      <c r="K3047" s="104"/>
      <c r="L3047" s="104"/>
      <c r="M3047" s="104"/>
      <c r="N3047" s="103">
        <v>3.2500000000000001E-2</v>
      </c>
    </row>
    <row r="3048" spans="4:14" ht="15.75" customHeight="1" x14ac:dyDescent="0.25">
      <c r="D3048" s="33"/>
      <c r="E3048" s="33"/>
      <c r="F3048" s="81">
        <v>40780</v>
      </c>
      <c r="G3048" s="103">
        <v>2.2082999999999998E-3</v>
      </c>
      <c r="H3048" s="103">
        <v>3.1900000000000001E-3</v>
      </c>
      <c r="I3048" s="103"/>
      <c r="J3048" s="103"/>
      <c r="K3048" s="104"/>
      <c r="L3048" s="104"/>
      <c r="M3048" s="104"/>
      <c r="N3048" s="103">
        <v>3.2500000000000001E-2</v>
      </c>
    </row>
    <row r="3049" spans="4:14" ht="15.75" customHeight="1" x14ac:dyDescent="0.25">
      <c r="D3049" s="33"/>
      <c r="E3049" s="33"/>
      <c r="F3049" s="81">
        <v>40781</v>
      </c>
      <c r="G3049" s="103">
        <v>2.2093999999999998E-3</v>
      </c>
      <c r="H3049" s="103">
        <v>3.2278000000000003E-3</v>
      </c>
      <c r="I3049" s="103"/>
      <c r="J3049" s="103"/>
      <c r="K3049" s="104"/>
      <c r="L3049" s="104"/>
      <c r="M3049" s="104"/>
      <c r="N3049" s="103">
        <v>3.2500000000000001E-2</v>
      </c>
    </row>
    <row r="3050" spans="4:14" ht="15.75" customHeight="1" x14ac:dyDescent="0.25">
      <c r="D3050" s="33"/>
      <c r="E3050" s="33"/>
      <c r="F3050" s="81">
        <v>40784</v>
      </c>
      <c r="G3050" s="103" t="s">
        <v>26</v>
      </c>
      <c r="H3050" s="103" t="s">
        <v>26</v>
      </c>
      <c r="I3050" s="103"/>
      <c r="J3050" s="103"/>
      <c r="K3050" s="104"/>
      <c r="L3050" s="104"/>
      <c r="M3050" s="104"/>
      <c r="N3050" s="103">
        <v>3.2500000000000001E-2</v>
      </c>
    </row>
    <row r="3051" spans="4:14" ht="15.75" customHeight="1" x14ac:dyDescent="0.25">
      <c r="D3051" s="33"/>
      <c r="E3051" s="33"/>
      <c r="F3051" s="81">
        <v>40785</v>
      </c>
      <c r="G3051" s="103">
        <v>2.215E-3</v>
      </c>
      <c r="H3051" s="103">
        <v>3.2556E-3</v>
      </c>
      <c r="I3051" s="103"/>
      <c r="J3051" s="103"/>
      <c r="K3051" s="104"/>
      <c r="L3051" s="104"/>
      <c r="M3051" s="104"/>
      <c r="N3051" s="103">
        <v>3.2500000000000001E-2</v>
      </c>
    </row>
    <row r="3052" spans="4:14" ht="15.75" customHeight="1" x14ac:dyDescent="0.25">
      <c r="D3052" s="33"/>
      <c r="E3052" s="33"/>
      <c r="F3052" s="81">
        <v>40786</v>
      </c>
      <c r="G3052" s="103">
        <v>2.215E-3</v>
      </c>
      <c r="H3052" s="103">
        <v>3.2722000000000003E-3</v>
      </c>
      <c r="I3052" s="103"/>
      <c r="J3052" s="103"/>
      <c r="K3052" s="104"/>
      <c r="L3052" s="104"/>
      <c r="M3052" s="104"/>
      <c r="N3052" s="103">
        <v>3.2500000000000001E-2</v>
      </c>
    </row>
    <row r="3053" spans="4:14" ht="15.75" customHeight="1" x14ac:dyDescent="0.25">
      <c r="D3053" s="33"/>
      <c r="E3053" s="33"/>
      <c r="F3053" s="81">
        <v>40787</v>
      </c>
      <c r="G3053" s="103">
        <v>2.215E-3</v>
      </c>
      <c r="H3053" s="103">
        <v>3.2944000000000003E-3</v>
      </c>
      <c r="I3053" s="103"/>
      <c r="J3053" s="103"/>
      <c r="K3053" s="104"/>
      <c r="L3053" s="104"/>
      <c r="M3053" s="104"/>
      <c r="N3053" s="103">
        <v>3.2500000000000001E-2</v>
      </c>
    </row>
    <row r="3054" spans="4:14" ht="15.75" customHeight="1" x14ac:dyDescent="0.25">
      <c r="D3054" s="33"/>
      <c r="E3054" s="33"/>
      <c r="F3054" s="81">
        <v>40788</v>
      </c>
      <c r="G3054" s="103">
        <v>2.2178000000000002E-3</v>
      </c>
      <c r="H3054" s="103">
        <v>3.3056000000000001E-3</v>
      </c>
      <c r="I3054" s="103"/>
      <c r="J3054" s="103"/>
      <c r="K3054" s="104"/>
      <c r="L3054" s="104"/>
      <c r="M3054" s="104"/>
      <c r="N3054" s="103">
        <v>3.2500000000000001E-2</v>
      </c>
    </row>
    <row r="3055" spans="4:14" ht="15.75" customHeight="1" x14ac:dyDescent="0.25">
      <c r="D3055" s="33"/>
      <c r="E3055" s="33"/>
      <c r="F3055" s="81">
        <v>40791</v>
      </c>
      <c r="G3055" s="103">
        <v>2.2439000000000001E-3</v>
      </c>
      <c r="H3055" s="103">
        <v>3.3278000000000001E-3</v>
      </c>
      <c r="I3055" s="103"/>
      <c r="J3055" s="103"/>
      <c r="K3055" s="104"/>
      <c r="L3055" s="104"/>
      <c r="M3055" s="104"/>
      <c r="N3055" s="103" t="s">
        <v>26</v>
      </c>
    </row>
    <row r="3056" spans="4:14" ht="15.75" customHeight="1" x14ac:dyDescent="0.25">
      <c r="D3056" s="33"/>
      <c r="E3056" s="33"/>
      <c r="F3056" s="81">
        <v>40792</v>
      </c>
      <c r="G3056" s="103">
        <v>2.2599999999999999E-3</v>
      </c>
      <c r="H3056" s="103">
        <v>3.3561000000000003E-3</v>
      </c>
      <c r="I3056" s="103"/>
      <c r="J3056" s="103"/>
      <c r="K3056" s="104"/>
      <c r="L3056" s="104"/>
      <c r="M3056" s="104"/>
      <c r="N3056" s="103">
        <v>3.2500000000000001E-2</v>
      </c>
    </row>
    <row r="3057" spans="4:14" ht="15.75" customHeight="1" x14ac:dyDescent="0.25">
      <c r="D3057" s="33"/>
      <c r="E3057" s="33"/>
      <c r="F3057" s="81">
        <v>40793</v>
      </c>
      <c r="G3057" s="103">
        <v>2.2611000000000003E-3</v>
      </c>
      <c r="H3057" s="103">
        <v>3.3683000000000003E-3</v>
      </c>
      <c r="I3057" s="103"/>
      <c r="J3057" s="103"/>
      <c r="K3057" s="104"/>
      <c r="L3057" s="104"/>
      <c r="M3057" s="104"/>
      <c r="N3057" s="103">
        <v>3.2500000000000001E-2</v>
      </c>
    </row>
    <row r="3058" spans="4:14" ht="15.75" customHeight="1" x14ac:dyDescent="0.25">
      <c r="D3058" s="33"/>
      <c r="E3058" s="33"/>
      <c r="F3058" s="81">
        <v>40794</v>
      </c>
      <c r="G3058" s="103">
        <v>2.2500000000000003E-3</v>
      </c>
      <c r="H3058" s="103">
        <v>3.3683000000000003E-3</v>
      </c>
      <c r="I3058" s="103"/>
      <c r="J3058" s="103"/>
      <c r="K3058" s="104"/>
      <c r="L3058" s="104"/>
      <c r="M3058" s="104"/>
      <c r="N3058" s="103">
        <v>3.2500000000000001E-2</v>
      </c>
    </row>
    <row r="3059" spans="4:14" ht="15.75" customHeight="1" x14ac:dyDescent="0.25">
      <c r="D3059" s="33"/>
      <c r="E3059" s="33"/>
      <c r="F3059" s="81">
        <v>40795</v>
      </c>
      <c r="G3059" s="103">
        <v>2.2611000000000003E-3</v>
      </c>
      <c r="H3059" s="103">
        <v>3.3794000000000003E-3</v>
      </c>
      <c r="I3059" s="103"/>
      <c r="J3059" s="103"/>
      <c r="K3059" s="104"/>
      <c r="L3059" s="104"/>
      <c r="M3059" s="104"/>
      <c r="N3059" s="103">
        <v>3.2500000000000001E-2</v>
      </c>
    </row>
    <row r="3060" spans="4:14" ht="15.75" customHeight="1" x14ac:dyDescent="0.25">
      <c r="D3060" s="33"/>
      <c r="E3060" s="33"/>
      <c r="F3060" s="81">
        <v>40798</v>
      </c>
      <c r="G3060" s="103">
        <v>2.2861000000000001E-3</v>
      </c>
      <c r="H3060" s="103">
        <v>3.4288999999999999E-3</v>
      </c>
      <c r="I3060" s="103"/>
      <c r="J3060" s="103"/>
      <c r="K3060" s="104"/>
      <c r="L3060" s="104"/>
      <c r="M3060" s="104"/>
      <c r="N3060" s="103">
        <v>3.2500000000000001E-2</v>
      </c>
    </row>
    <row r="3061" spans="4:14" ht="15.75" customHeight="1" x14ac:dyDescent="0.25">
      <c r="D3061" s="33"/>
      <c r="E3061" s="33"/>
      <c r="F3061" s="81">
        <v>40799</v>
      </c>
      <c r="G3061" s="103">
        <v>2.2899999999999999E-3</v>
      </c>
      <c r="H3061" s="103">
        <v>3.4710999999999995E-3</v>
      </c>
      <c r="I3061" s="103"/>
      <c r="J3061" s="103"/>
      <c r="K3061" s="104"/>
      <c r="L3061" s="104"/>
      <c r="M3061" s="104"/>
      <c r="N3061" s="103">
        <v>3.2500000000000001E-2</v>
      </c>
    </row>
    <row r="3062" spans="4:14" ht="15.75" customHeight="1" x14ac:dyDescent="0.25">
      <c r="D3062" s="33"/>
      <c r="E3062" s="33"/>
      <c r="F3062" s="81">
        <v>40800</v>
      </c>
      <c r="G3062" s="103">
        <v>2.2939000000000002E-3</v>
      </c>
      <c r="H3062" s="103">
        <v>3.4910999999999996E-3</v>
      </c>
      <c r="I3062" s="103"/>
      <c r="J3062" s="103"/>
      <c r="K3062" s="104"/>
      <c r="L3062" s="104"/>
      <c r="M3062" s="104"/>
      <c r="N3062" s="103">
        <v>3.2500000000000001E-2</v>
      </c>
    </row>
    <row r="3063" spans="4:14" ht="15.75" customHeight="1" x14ac:dyDescent="0.25">
      <c r="D3063" s="33"/>
      <c r="E3063" s="33"/>
      <c r="F3063" s="81">
        <v>40801</v>
      </c>
      <c r="G3063" s="103">
        <v>2.2994000000000001E-3</v>
      </c>
      <c r="H3063" s="103">
        <v>3.5021999999999996E-3</v>
      </c>
      <c r="I3063" s="103"/>
      <c r="J3063" s="103"/>
      <c r="K3063" s="104"/>
      <c r="L3063" s="104"/>
      <c r="M3063" s="104"/>
      <c r="N3063" s="103">
        <v>3.2500000000000001E-2</v>
      </c>
    </row>
    <row r="3064" spans="4:14" ht="15.75" customHeight="1" x14ac:dyDescent="0.25">
      <c r="D3064" s="33"/>
      <c r="E3064" s="33"/>
      <c r="F3064" s="81">
        <v>40802</v>
      </c>
      <c r="G3064" s="103">
        <v>2.3050000000000002E-3</v>
      </c>
      <c r="H3064" s="103">
        <v>3.5132999999999996E-3</v>
      </c>
      <c r="I3064" s="103"/>
      <c r="J3064" s="103"/>
      <c r="K3064" s="104"/>
      <c r="L3064" s="104"/>
      <c r="M3064" s="104"/>
      <c r="N3064" s="103">
        <v>3.2500000000000001E-2</v>
      </c>
    </row>
    <row r="3065" spans="4:14" ht="15.75" customHeight="1" x14ac:dyDescent="0.25">
      <c r="D3065" s="33"/>
      <c r="E3065" s="33"/>
      <c r="F3065" s="81">
        <v>40805</v>
      </c>
      <c r="G3065" s="103">
        <v>2.3072000000000001E-3</v>
      </c>
      <c r="H3065" s="103">
        <v>3.5249999999999999E-3</v>
      </c>
      <c r="I3065" s="103"/>
      <c r="J3065" s="103"/>
      <c r="K3065" s="104"/>
      <c r="L3065" s="104"/>
      <c r="M3065" s="104"/>
      <c r="N3065" s="103">
        <v>3.2500000000000001E-2</v>
      </c>
    </row>
    <row r="3066" spans="4:14" ht="15.75" customHeight="1" x14ac:dyDescent="0.25">
      <c r="D3066" s="33"/>
      <c r="E3066" s="33"/>
      <c r="F3066" s="81">
        <v>40806</v>
      </c>
      <c r="G3066" s="103">
        <v>2.3183000000000001E-3</v>
      </c>
      <c r="H3066" s="103">
        <v>3.5499999999999998E-3</v>
      </c>
      <c r="I3066" s="103"/>
      <c r="J3066" s="103"/>
      <c r="K3066" s="104"/>
      <c r="L3066" s="104"/>
      <c r="M3066" s="104"/>
      <c r="N3066" s="103">
        <v>3.2500000000000001E-2</v>
      </c>
    </row>
    <row r="3067" spans="4:14" ht="15.75" customHeight="1" x14ac:dyDescent="0.25">
      <c r="D3067" s="33"/>
      <c r="E3067" s="33"/>
      <c r="F3067" s="81">
        <v>40807</v>
      </c>
      <c r="G3067" s="103">
        <v>2.3350000000000003E-3</v>
      </c>
      <c r="H3067" s="103">
        <v>3.5555999999999999E-3</v>
      </c>
      <c r="I3067" s="103"/>
      <c r="J3067" s="103"/>
      <c r="K3067" s="104"/>
      <c r="L3067" s="104"/>
      <c r="M3067" s="104"/>
      <c r="N3067" s="103">
        <v>3.2500000000000001E-2</v>
      </c>
    </row>
    <row r="3068" spans="4:14" ht="15.75" customHeight="1" x14ac:dyDescent="0.25">
      <c r="D3068" s="33"/>
      <c r="E3068" s="33"/>
      <c r="F3068" s="81">
        <v>40808</v>
      </c>
      <c r="G3068" s="103">
        <v>2.3455999999999998E-3</v>
      </c>
      <c r="H3068" s="103">
        <v>3.5805999999999998E-3</v>
      </c>
      <c r="I3068" s="103"/>
      <c r="J3068" s="103"/>
      <c r="K3068" s="104"/>
      <c r="L3068" s="104"/>
      <c r="M3068" s="104"/>
      <c r="N3068" s="103">
        <v>3.2500000000000001E-2</v>
      </c>
    </row>
    <row r="3069" spans="4:14" ht="15.75" customHeight="1" x14ac:dyDescent="0.25">
      <c r="D3069" s="33"/>
      <c r="E3069" s="33"/>
      <c r="F3069" s="81">
        <v>40809</v>
      </c>
      <c r="G3069" s="103">
        <v>2.3577999999999997E-3</v>
      </c>
      <c r="H3069" s="103">
        <v>3.6021999999999998E-3</v>
      </c>
      <c r="I3069" s="103"/>
      <c r="J3069" s="103"/>
      <c r="K3069" s="104"/>
      <c r="L3069" s="104"/>
      <c r="M3069" s="104"/>
      <c r="N3069" s="103">
        <v>3.2500000000000001E-2</v>
      </c>
    </row>
    <row r="3070" spans="4:14" ht="15.75" customHeight="1" x14ac:dyDescent="0.25">
      <c r="D3070" s="33"/>
      <c r="E3070" s="33"/>
      <c r="F3070" s="81">
        <v>40812</v>
      </c>
      <c r="G3070" s="103">
        <v>2.3744E-3</v>
      </c>
      <c r="H3070" s="103">
        <v>3.6278E-3</v>
      </c>
      <c r="I3070" s="103"/>
      <c r="J3070" s="103"/>
      <c r="K3070" s="104"/>
      <c r="L3070" s="104"/>
      <c r="M3070" s="104"/>
      <c r="N3070" s="103">
        <v>3.2500000000000001E-2</v>
      </c>
    </row>
    <row r="3071" spans="4:14" ht="15.75" customHeight="1" x14ac:dyDescent="0.25">
      <c r="D3071" s="33"/>
      <c r="E3071" s="33"/>
      <c r="F3071" s="81">
        <v>40813</v>
      </c>
      <c r="G3071" s="103">
        <v>2.3877999999999998E-3</v>
      </c>
      <c r="H3071" s="103">
        <v>3.6522E-3</v>
      </c>
      <c r="I3071" s="103"/>
      <c r="J3071" s="103"/>
      <c r="K3071" s="104"/>
      <c r="L3071" s="104"/>
      <c r="M3071" s="104"/>
      <c r="N3071" s="103">
        <v>3.2500000000000001E-2</v>
      </c>
    </row>
    <row r="3072" spans="4:14" ht="15.75" customHeight="1" x14ac:dyDescent="0.25">
      <c r="D3072" s="33"/>
      <c r="E3072" s="33"/>
      <c r="F3072" s="81">
        <v>40814</v>
      </c>
      <c r="G3072" s="103">
        <v>2.3888999999999998E-3</v>
      </c>
      <c r="H3072" s="103">
        <v>3.6855999999999998E-3</v>
      </c>
      <c r="I3072" s="103"/>
      <c r="J3072" s="103"/>
      <c r="K3072" s="104"/>
      <c r="L3072" s="104"/>
      <c r="M3072" s="104"/>
      <c r="N3072" s="103">
        <v>3.2500000000000001E-2</v>
      </c>
    </row>
    <row r="3073" spans="4:14" ht="15.75" customHeight="1" x14ac:dyDescent="0.25">
      <c r="D3073" s="33"/>
      <c r="E3073" s="33"/>
      <c r="F3073" s="81">
        <v>40815</v>
      </c>
      <c r="G3073" s="103">
        <v>2.3943999999999997E-3</v>
      </c>
      <c r="H3073" s="103">
        <v>3.7210999999999998E-3</v>
      </c>
      <c r="I3073" s="103"/>
      <c r="J3073" s="103"/>
      <c r="K3073" s="104"/>
      <c r="L3073" s="104"/>
      <c r="M3073" s="104"/>
      <c r="N3073" s="103">
        <v>3.2500000000000001E-2</v>
      </c>
    </row>
    <row r="3074" spans="4:14" ht="15.75" customHeight="1" x14ac:dyDescent="0.25">
      <c r="D3074" s="33"/>
      <c r="E3074" s="33"/>
      <c r="F3074" s="81">
        <v>40816</v>
      </c>
      <c r="G3074" s="103">
        <v>2.3943999999999997E-3</v>
      </c>
      <c r="H3074" s="103">
        <v>3.7432999999999998E-3</v>
      </c>
      <c r="I3074" s="103"/>
      <c r="J3074" s="103"/>
      <c r="K3074" s="104"/>
      <c r="L3074" s="104"/>
      <c r="M3074" s="104"/>
      <c r="N3074" s="103">
        <v>3.2500000000000001E-2</v>
      </c>
    </row>
    <row r="3075" spans="4:14" ht="15.75" customHeight="1" x14ac:dyDescent="0.25">
      <c r="D3075" s="33"/>
      <c r="E3075" s="33"/>
      <c r="F3075" s="81">
        <v>40819</v>
      </c>
      <c r="G3075" s="103">
        <v>2.3999999999999998E-3</v>
      </c>
      <c r="H3075" s="103">
        <v>3.7761000000000001E-3</v>
      </c>
      <c r="I3075" s="103"/>
      <c r="J3075" s="103"/>
      <c r="K3075" s="104"/>
      <c r="L3075" s="104"/>
      <c r="M3075" s="104"/>
      <c r="N3075" s="103">
        <v>3.2500000000000001E-2</v>
      </c>
    </row>
    <row r="3076" spans="4:14" ht="15.75" customHeight="1" x14ac:dyDescent="0.25">
      <c r="D3076" s="33"/>
      <c r="E3076" s="33"/>
      <c r="F3076" s="81">
        <v>40820</v>
      </c>
      <c r="G3076" s="103">
        <v>2.4110999999999998E-3</v>
      </c>
      <c r="H3076" s="103">
        <v>3.8094000000000001E-3</v>
      </c>
      <c r="I3076" s="103"/>
      <c r="J3076" s="103"/>
      <c r="K3076" s="104"/>
      <c r="L3076" s="104"/>
      <c r="M3076" s="104"/>
      <c r="N3076" s="103">
        <v>3.2500000000000001E-2</v>
      </c>
    </row>
    <row r="3077" spans="4:14" ht="15.75" customHeight="1" x14ac:dyDescent="0.25">
      <c r="D3077" s="33"/>
      <c r="E3077" s="33"/>
      <c r="F3077" s="81">
        <v>40821</v>
      </c>
      <c r="G3077" s="103">
        <v>2.4066999999999999E-3</v>
      </c>
      <c r="H3077" s="103">
        <v>3.8361000000000003E-3</v>
      </c>
      <c r="I3077" s="103"/>
      <c r="J3077" s="103"/>
      <c r="K3077" s="104"/>
      <c r="L3077" s="104"/>
      <c r="M3077" s="104"/>
      <c r="N3077" s="103">
        <v>3.2500000000000001E-2</v>
      </c>
    </row>
    <row r="3078" spans="4:14" ht="15.75" customHeight="1" x14ac:dyDescent="0.25">
      <c r="D3078" s="33"/>
      <c r="E3078" s="33"/>
      <c r="F3078" s="81">
        <v>40822</v>
      </c>
      <c r="G3078" s="103">
        <v>2.4232999999999998E-3</v>
      </c>
      <c r="H3078" s="103">
        <v>3.8778000000000003E-3</v>
      </c>
      <c r="I3078" s="103"/>
      <c r="J3078" s="103"/>
      <c r="K3078" s="104"/>
      <c r="L3078" s="104"/>
      <c r="M3078" s="104"/>
      <c r="N3078" s="103">
        <v>3.2500000000000001E-2</v>
      </c>
    </row>
    <row r="3079" spans="4:14" ht="15.75" customHeight="1" x14ac:dyDescent="0.25">
      <c r="D3079" s="33"/>
      <c r="E3079" s="33"/>
      <c r="F3079" s="81">
        <v>40823</v>
      </c>
      <c r="G3079" s="103">
        <v>2.4288999999999999E-3</v>
      </c>
      <c r="H3079" s="103">
        <v>3.9110999999999998E-3</v>
      </c>
      <c r="I3079" s="103"/>
      <c r="J3079" s="103"/>
      <c r="K3079" s="104"/>
      <c r="L3079" s="104"/>
      <c r="M3079" s="104"/>
      <c r="N3079" s="103">
        <v>3.2500000000000001E-2</v>
      </c>
    </row>
    <row r="3080" spans="4:14" ht="15.75" customHeight="1" x14ac:dyDescent="0.25">
      <c r="D3080" s="33"/>
      <c r="E3080" s="33"/>
      <c r="F3080" s="81">
        <v>40826</v>
      </c>
      <c r="G3080" s="103">
        <v>2.4299999999999999E-3</v>
      </c>
      <c r="H3080" s="103">
        <v>3.9417000000000002E-3</v>
      </c>
      <c r="I3080" s="103"/>
      <c r="J3080" s="103"/>
      <c r="K3080" s="104"/>
      <c r="L3080" s="104"/>
      <c r="M3080" s="104"/>
      <c r="N3080" s="103" t="s">
        <v>26</v>
      </c>
    </row>
    <row r="3081" spans="4:14" ht="15.75" customHeight="1" x14ac:dyDescent="0.25">
      <c r="D3081" s="33"/>
      <c r="E3081" s="33"/>
      <c r="F3081" s="81">
        <v>40827</v>
      </c>
      <c r="G3081" s="103">
        <v>2.4310999999999998E-3</v>
      </c>
      <c r="H3081" s="103">
        <v>3.9750000000000002E-3</v>
      </c>
      <c r="I3081" s="103"/>
      <c r="J3081" s="103"/>
      <c r="K3081" s="104"/>
      <c r="L3081" s="104"/>
      <c r="M3081" s="104"/>
      <c r="N3081" s="103">
        <v>3.2500000000000001E-2</v>
      </c>
    </row>
    <row r="3082" spans="4:14" ht="15.75" customHeight="1" x14ac:dyDescent="0.25">
      <c r="D3082" s="33"/>
      <c r="E3082" s="33"/>
      <c r="F3082" s="81">
        <v>40828</v>
      </c>
      <c r="G3082" s="103">
        <v>2.4321999999999998E-3</v>
      </c>
      <c r="H3082" s="103">
        <v>4.0083000000000002E-3</v>
      </c>
      <c r="I3082" s="103"/>
      <c r="J3082" s="103"/>
      <c r="K3082" s="104"/>
      <c r="L3082" s="104"/>
      <c r="M3082" s="104"/>
      <c r="N3082" s="103">
        <v>3.2500000000000001E-2</v>
      </c>
    </row>
    <row r="3083" spans="4:14" ht="15.75" customHeight="1" x14ac:dyDescent="0.25">
      <c r="D3083" s="33"/>
      <c r="E3083" s="33"/>
      <c r="F3083" s="81">
        <v>40829</v>
      </c>
      <c r="G3083" s="103">
        <v>2.4332999999999998E-3</v>
      </c>
      <c r="H3083" s="103">
        <v>4.0305999999999996E-3</v>
      </c>
      <c r="I3083" s="103"/>
      <c r="J3083" s="103"/>
      <c r="K3083" s="104"/>
      <c r="L3083" s="104"/>
      <c r="M3083" s="104"/>
      <c r="N3083" s="103">
        <v>3.2500000000000001E-2</v>
      </c>
    </row>
    <row r="3084" spans="4:14" ht="15.75" customHeight="1" x14ac:dyDescent="0.25">
      <c r="D3084" s="33"/>
      <c r="E3084" s="33"/>
      <c r="F3084" s="81">
        <v>40830</v>
      </c>
      <c r="G3084" s="103">
        <v>2.4332999999999998E-3</v>
      </c>
      <c r="H3084" s="103">
        <v>4.0471999999999999E-3</v>
      </c>
      <c r="I3084" s="103"/>
      <c r="J3084" s="103"/>
      <c r="K3084" s="104"/>
      <c r="L3084" s="104"/>
      <c r="M3084" s="104"/>
      <c r="N3084" s="103">
        <v>3.2500000000000001E-2</v>
      </c>
    </row>
    <row r="3085" spans="4:14" ht="15.75" customHeight="1" x14ac:dyDescent="0.25">
      <c r="D3085" s="33"/>
      <c r="E3085" s="33"/>
      <c r="F3085" s="81">
        <v>40833</v>
      </c>
      <c r="G3085" s="103">
        <v>2.4443999999999998E-3</v>
      </c>
      <c r="H3085" s="103">
        <v>4.0582999999999999E-3</v>
      </c>
      <c r="I3085" s="103"/>
      <c r="J3085" s="103"/>
      <c r="K3085" s="104"/>
      <c r="L3085" s="104"/>
      <c r="M3085" s="104"/>
      <c r="N3085" s="103">
        <v>3.2500000000000001E-2</v>
      </c>
    </row>
    <row r="3086" spans="4:14" ht="15.75" customHeight="1" x14ac:dyDescent="0.25">
      <c r="D3086" s="33"/>
      <c r="E3086" s="33"/>
      <c r="F3086" s="81">
        <v>40834</v>
      </c>
      <c r="G3086" s="103">
        <v>2.4472000000000001E-3</v>
      </c>
      <c r="H3086" s="103">
        <v>4.0917000000000002E-3</v>
      </c>
      <c r="I3086" s="103"/>
      <c r="J3086" s="103"/>
      <c r="K3086" s="104"/>
      <c r="L3086" s="104"/>
      <c r="M3086" s="104"/>
      <c r="N3086" s="103">
        <v>3.2500000000000001E-2</v>
      </c>
    </row>
    <row r="3087" spans="4:14" ht="15.75" customHeight="1" x14ac:dyDescent="0.25">
      <c r="D3087" s="33"/>
      <c r="E3087" s="33"/>
      <c r="F3087" s="81">
        <v>40835</v>
      </c>
      <c r="G3087" s="103">
        <v>2.4472000000000001E-3</v>
      </c>
      <c r="H3087" s="103">
        <v>4.1167E-3</v>
      </c>
      <c r="I3087" s="103"/>
      <c r="J3087" s="103"/>
      <c r="K3087" s="104"/>
      <c r="L3087" s="104"/>
      <c r="M3087" s="104"/>
      <c r="N3087" s="103">
        <v>3.2500000000000001E-2</v>
      </c>
    </row>
    <row r="3088" spans="4:14" ht="15.75" customHeight="1" x14ac:dyDescent="0.25">
      <c r="D3088" s="33"/>
      <c r="E3088" s="33"/>
      <c r="F3088" s="81">
        <v>40836</v>
      </c>
      <c r="G3088" s="103">
        <v>2.4472000000000001E-3</v>
      </c>
      <c r="H3088" s="103">
        <v>4.1555999999999997E-3</v>
      </c>
      <c r="I3088" s="103"/>
      <c r="J3088" s="103"/>
      <c r="K3088" s="104"/>
      <c r="L3088" s="104"/>
      <c r="M3088" s="104"/>
      <c r="N3088" s="103">
        <v>3.2500000000000001E-2</v>
      </c>
    </row>
    <row r="3089" spans="4:14" ht="15.75" customHeight="1" x14ac:dyDescent="0.25">
      <c r="D3089" s="33"/>
      <c r="E3089" s="33"/>
      <c r="F3089" s="81">
        <v>40837</v>
      </c>
      <c r="G3089" s="103">
        <v>2.4472000000000001E-3</v>
      </c>
      <c r="H3089" s="103">
        <v>4.1833E-3</v>
      </c>
      <c r="I3089" s="103"/>
      <c r="J3089" s="103"/>
      <c r="K3089" s="104"/>
      <c r="L3089" s="104"/>
      <c r="M3089" s="104"/>
      <c r="N3089" s="103">
        <v>3.2500000000000001E-2</v>
      </c>
    </row>
    <row r="3090" spans="4:14" ht="15.75" customHeight="1" x14ac:dyDescent="0.25">
      <c r="D3090" s="33"/>
      <c r="E3090" s="33"/>
      <c r="F3090" s="81">
        <v>40840</v>
      </c>
      <c r="G3090" s="103">
        <v>2.4472000000000001E-3</v>
      </c>
      <c r="H3090" s="103">
        <v>4.2027999999999996E-3</v>
      </c>
      <c r="I3090" s="103"/>
      <c r="J3090" s="103"/>
      <c r="K3090" s="104"/>
      <c r="L3090" s="104"/>
      <c r="M3090" s="104"/>
      <c r="N3090" s="103">
        <v>3.2500000000000001E-2</v>
      </c>
    </row>
    <row r="3091" spans="4:14" ht="15.75" customHeight="1" x14ac:dyDescent="0.25">
      <c r="D3091" s="33"/>
      <c r="E3091" s="33"/>
      <c r="F3091" s="81">
        <v>40841</v>
      </c>
      <c r="G3091" s="103">
        <v>2.4472000000000001E-3</v>
      </c>
      <c r="H3091" s="103">
        <v>4.2221999999999997E-3</v>
      </c>
      <c r="I3091" s="103"/>
      <c r="J3091" s="103"/>
      <c r="K3091" s="104"/>
      <c r="L3091" s="104"/>
      <c r="M3091" s="104"/>
      <c r="N3091" s="103">
        <v>3.2500000000000001E-2</v>
      </c>
    </row>
    <row r="3092" spans="4:14" ht="15.75" customHeight="1" x14ac:dyDescent="0.25">
      <c r="D3092" s="33"/>
      <c r="E3092" s="33"/>
      <c r="F3092" s="81">
        <v>40842</v>
      </c>
      <c r="G3092" s="103">
        <v>2.4583000000000001E-3</v>
      </c>
      <c r="H3092" s="103">
        <v>4.2471999999999996E-3</v>
      </c>
      <c r="I3092" s="103"/>
      <c r="J3092" s="103"/>
      <c r="K3092" s="104"/>
      <c r="L3092" s="104"/>
      <c r="M3092" s="104"/>
      <c r="N3092" s="103">
        <v>3.2500000000000001E-2</v>
      </c>
    </row>
    <row r="3093" spans="4:14" ht="15.75" customHeight="1" x14ac:dyDescent="0.25">
      <c r="D3093" s="33"/>
      <c r="E3093" s="33"/>
      <c r="F3093" s="81">
        <v>40843</v>
      </c>
      <c r="G3093" s="103">
        <v>2.4583000000000001E-3</v>
      </c>
      <c r="H3093" s="103">
        <v>4.2805999999999999E-3</v>
      </c>
      <c r="I3093" s="103"/>
      <c r="J3093" s="103"/>
      <c r="K3093" s="104"/>
      <c r="L3093" s="104"/>
      <c r="M3093" s="104"/>
      <c r="N3093" s="103">
        <v>3.2500000000000001E-2</v>
      </c>
    </row>
    <row r="3094" spans="4:14" ht="15.75" customHeight="1" x14ac:dyDescent="0.25">
      <c r="D3094" s="33"/>
      <c r="E3094" s="33"/>
      <c r="F3094" s="81">
        <v>40844</v>
      </c>
      <c r="G3094" s="103">
        <v>2.4583000000000001E-3</v>
      </c>
      <c r="H3094" s="103">
        <v>4.2944000000000003E-3</v>
      </c>
      <c r="I3094" s="103"/>
      <c r="J3094" s="103"/>
      <c r="K3094" s="104"/>
      <c r="L3094" s="104"/>
      <c r="M3094" s="104"/>
      <c r="N3094" s="103">
        <v>3.2500000000000001E-2</v>
      </c>
    </row>
    <row r="3095" spans="4:14" ht="15.75" customHeight="1" x14ac:dyDescent="0.25">
      <c r="D3095" s="33"/>
      <c r="E3095" s="33"/>
      <c r="F3095" s="81">
        <v>40847</v>
      </c>
      <c r="G3095" s="103">
        <v>2.4527999999999998E-3</v>
      </c>
      <c r="H3095" s="103">
        <v>4.2944000000000003E-3</v>
      </c>
      <c r="I3095" s="103"/>
      <c r="J3095" s="103"/>
      <c r="K3095" s="104"/>
      <c r="L3095" s="104"/>
      <c r="M3095" s="104"/>
      <c r="N3095" s="103">
        <v>3.2500000000000001E-2</v>
      </c>
    </row>
    <row r="3096" spans="4:14" ht="15.75" customHeight="1" x14ac:dyDescent="0.25">
      <c r="D3096" s="33"/>
      <c r="E3096" s="33"/>
      <c r="F3096" s="81">
        <v>40848</v>
      </c>
      <c r="G3096" s="103">
        <v>2.4527999999999998E-3</v>
      </c>
      <c r="H3096" s="103">
        <v>4.3166999999999997E-3</v>
      </c>
      <c r="I3096" s="103"/>
      <c r="J3096" s="103"/>
      <c r="K3096" s="104"/>
      <c r="L3096" s="104"/>
      <c r="M3096" s="104"/>
      <c r="N3096" s="103">
        <v>3.2500000000000001E-2</v>
      </c>
    </row>
    <row r="3097" spans="4:14" ht="15.75" customHeight="1" x14ac:dyDescent="0.25">
      <c r="D3097" s="33"/>
      <c r="E3097" s="33"/>
      <c r="F3097" s="81">
        <v>40849</v>
      </c>
      <c r="G3097" s="103">
        <v>2.4527999999999998E-3</v>
      </c>
      <c r="H3097" s="103">
        <v>4.3306000000000004E-3</v>
      </c>
      <c r="I3097" s="103"/>
      <c r="J3097" s="103"/>
      <c r="K3097" s="104"/>
      <c r="L3097" s="104"/>
      <c r="M3097" s="104"/>
      <c r="N3097" s="103">
        <v>3.2500000000000001E-2</v>
      </c>
    </row>
    <row r="3098" spans="4:14" ht="15.75" customHeight="1" x14ac:dyDescent="0.25">
      <c r="D3098" s="33"/>
      <c r="E3098" s="33"/>
      <c r="F3098" s="81">
        <v>40850</v>
      </c>
      <c r="G3098" s="103">
        <v>2.4749999999999998E-3</v>
      </c>
      <c r="H3098" s="103">
        <v>4.3499999999999997E-3</v>
      </c>
      <c r="I3098" s="103"/>
      <c r="J3098" s="103"/>
      <c r="K3098" s="104"/>
      <c r="L3098" s="104"/>
      <c r="M3098" s="104"/>
      <c r="N3098" s="103">
        <v>3.2500000000000001E-2</v>
      </c>
    </row>
    <row r="3099" spans="4:14" ht="15.75" customHeight="1" x14ac:dyDescent="0.25">
      <c r="D3099" s="33"/>
      <c r="E3099" s="33"/>
      <c r="F3099" s="81">
        <v>40851</v>
      </c>
      <c r="G3099" s="103">
        <v>2.4749999999999998E-3</v>
      </c>
      <c r="H3099" s="103">
        <v>4.3750000000000004E-3</v>
      </c>
      <c r="I3099" s="103"/>
      <c r="J3099" s="103"/>
      <c r="K3099" s="104"/>
      <c r="L3099" s="104"/>
      <c r="M3099" s="104"/>
      <c r="N3099" s="103">
        <v>3.2500000000000001E-2</v>
      </c>
    </row>
    <row r="3100" spans="4:14" ht="15.75" customHeight="1" x14ac:dyDescent="0.25">
      <c r="D3100" s="33"/>
      <c r="E3100" s="33"/>
      <c r="F3100" s="81">
        <v>40854</v>
      </c>
      <c r="G3100" s="103">
        <v>2.4778000000000001E-3</v>
      </c>
      <c r="H3100" s="103">
        <v>4.4139000000000001E-3</v>
      </c>
      <c r="I3100" s="103"/>
      <c r="J3100" s="103"/>
      <c r="K3100" s="104"/>
      <c r="L3100" s="104"/>
      <c r="M3100" s="104"/>
      <c r="N3100" s="103">
        <v>3.2500000000000001E-2</v>
      </c>
    </row>
    <row r="3101" spans="4:14" ht="15.75" customHeight="1" x14ac:dyDescent="0.25">
      <c r="D3101" s="33"/>
      <c r="E3101" s="33"/>
      <c r="F3101" s="81">
        <v>40855</v>
      </c>
      <c r="G3101" s="103">
        <v>2.4778000000000001E-3</v>
      </c>
      <c r="H3101" s="103">
        <v>4.4416999999999998E-3</v>
      </c>
      <c r="I3101" s="103"/>
      <c r="J3101" s="103"/>
      <c r="K3101" s="104"/>
      <c r="L3101" s="104"/>
      <c r="M3101" s="104"/>
      <c r="N3101" s="103">
        <v>3.2500000000000001E-2</v>
      </c>
    </row>
    <row r="3102" spans="4:14" ht="15.75" customHeight="1" x14ac:dyDescent="0.25">
      <c r="D3102" s="33"/>
      <c r="E3102" s="33"/>
      <c r="F3102" s="81">
        <v>40856</v>
      </c>
      <c r="G3102" s="103">
        <v>2.4778000000000001E-3</v>
      </c>
      <c r="H3102" s="103">
        <v>4.4917000000000004E-3</v>
      </c>
      <c r="I3102" s="103"/>
      <c r="J3102" s="103"/>
      <c r="K3102" s="104"/>
      <c r="L3102" s="104"/>
      <c r="M3102" s="104"/>
      <c r="N3102" s="103">
        <v>3.2500000000000001E-2</v>
      </c>
    </row>
    <row r="3103" spans="4:14" ht="15.75" customHeight="1" x14ac:dyDescent="0.25">
      <c r="D3103" s="33"/>
      <c r="E3103" s="33"/>
      <c r="F3103" s="81">
        <v>40857</v>
      </c>
      <c r="G3103" s="103">
        <v>2.4789E-3</v>
      </c>
      <c r="H3103" s="103">
        <v>4.5278000000000002E-3</v>
      </c>
      <c r="I3103" s="103"/>
      <c r="J3103" s="103"/>
      <c r="K3103" s="104"/>
      <c r="L3103" s="104"/>
      <c r="M3103" s="104"/>
      <c r="N3103" s="103">
        <v>3.2500000000000001E-2</v>
      </c>
    </row>
    <row r="3104" spans="4:14" ht="15.75" customHeight="1" x14ac:dyDescent="0.25">
      <c r="D3104" s="33"/>
      <c r="E3104" s="33"/>
      <c r="F3104" s="81">
        <v>40858</v>
      </c>
      <c r="G3104" s="103">
        <v>2.49E-3</v>
      </c>
      <c r="H3104" s="103">
        <v>4.5722000000000002E-3</v>
      </c>
      <c r="I3104" s="103"/>
      <c r="J3104" s="103"/>
      <c r="K3104" s="104"/>
      <c r="L3104" s="104"/>
      <c r="M3104" s="104"/>
      <c r="N3104" s="103" t="s">
        <v>26</v>
      </c>
    </row>
    <row r="3105" spans="4:14" ht="15.75" customHeight="1" x14ac:dyDescent="0.25">
      <c r="D3105" s="33"/>
      <c r="E3105" s="33"/>
      <c r="F3105" s="81">
        <v>40861</v>
      </c>
      <c r="G3105" s="103">
        <v>2.5022E-3</v>
      </c>
      <c r="H3105" s="103">
        <v>4.6056000000000005E-3</v>
      </c>
      <c r="I3105" s="103"/>
      <c r="J3105" s="103"/>
      <c r="K3105" s="104"/>
      <c r="L3105" s="104"/>
      <c r="M3105" s="104"/>
      <c r="N3105" s="103">
        <v>3.2500000000000001E-2</v>
      </c>
    </row>
    <row r="3106" spans="4:14" ht="15.75" customHeight="1" x14ac:dyDescent="0.25">
      <c r="D3106" s="33"/>
      <c r="E3106" s="33"/>
      <c r="F3106" s="81">
        <v>40862</v>
      </c>
      <c r="G3106" s="103">
        <v>2.5171999999999998E-3</v>
      </c>
      <c r="H3106" s="103">
        <v>4.6555999999999993E-3</v>
      </c>
      <c r="I3106" s="103"/>
      <c r="J3106" s="103"/>
      <c r="K3106" s="104"/>
      <c r="L3106" s="104"/>
      <c r="M3106" s="104"/>
      <c r="N3106" s="103">
        <v>3.2500000000000001E-2</v>
      </c>
    </row>
    <row r="3107" spans="4:14" ht="15.75" customHeight="1" x14ac:dyDescent="0.25">
      <c r="D3107" s="33"/>
      <c r="E3107" s="33"/>
      <c r="F3107" s="81">
        <v>40863</v>
      </c>
      <c r="G3107" s="103">
        <v>2.5171999999999998E-3</v>
      </c>
      <c r="H3107" s="103">
        <v>4.7110999999999993E-3</v>
      </c>
      <c r="I3107" s="103"/>
      <c r="J3107" s="103"/>
      <c r="K3107" s="104"/>
      <c r="L3107" s="104"/>
      <c r="M3107" s="104"/>
      <c r="N3107" s="103">
        <v>3.2500000000000001E-2</v>
      </c>
    </row>
    <row r="3108" spans="4:14" ht="15.75" customHeight="1" x14ac:dyDescent="0.25">
      <c r="D3108" s="33"/>
      <c r="E3108" s="33"/>
      <c r="F3108" s="81">
        <v>40864</v>
      </c>
      <c r="G3108" s="103">
        <v>2.5478000000000002E-3</v>
      </c>
      <c r="H3108" s="103">
        <v>4.7943999999999999E-3</v>
      </c>
      <c r="I3108" s="103"/>
      <c r="J3108" s="103"/>
      <c r="K3108" s="104"/>
      <c r="L3108" s="104"/>
      <c r="M3108" s="104"/>
      <c r="N3108" s="103">
        <v>3.2500000000000001E-2</v>
      </c>
    </row>
    <row r="3109" spans="4:14" ht="15.75" customHeight="1" x14ac:dyDescent="0.25">
      <c r="D3109" s="33"/>
      <c r="E3109" s="33"/>
      <c r="F3109" s="81">
        <v>40865</v>
      </c>
      <c r="G3109" s="103">
        <v>2.5655999999999999E-3</v>
      </c>
      <c r="H3109" s="103">
        <v>4.8777999999999998E-3</v>
      </c>
      <c r="I3109" s="103"/>
      <c r="J3109" s="103"/>
      <c r="K3109" s="104"/>
      <c r="L3109" s="104"/>
      <c r="M3109" s="104"/>
      <c r="N3109" s="103">
        <v>3.2500000000000001E-2</v>
      </c>
    </row>
    <row r="3110" spans="4:14" ht="15.75" customHeight="1" x14ac:dyDescent="0.25">
      <c r="D3110" s="33"/>
      <c r="E3110" s="33"/>
      <c r="F3110" s="81">
        <v>40868</v>
      </c>
      <c r="G3110" s="103">
        <v>2.5666999999999999E-3</v>
      </c>
      <c r="H3110" s="103">
        <v>4.9499999999999995E-3</v>
      </c>
      <c r="I3110" s="103"/>
      <c r="J3110" s="103"/>
      <c r="K3110" s="104"/>
      <c r="L3110" s="104"/>
      <c r="M3110" s="104"/>
      <c r="N3110" s="103">
        <v>3.2500000000000001E-2</v>
      </c>
    </row>
    <row r="3111" spans="4:14" ht="15.75" customHeight="1" x14ac:dyDescent="0.25">
      <c r="D3111" s="33"/>
      <c r="E3111" s="33"/>
      <c r="F3111" s="81">
        <v>40869</v>
      </c>
      <c r="G3111" s="103">
        <v>2.5722000000000002E-3</v>
      </c>
      <c r="H3111" s="103">
        <v>5.0027999999999991E-3</v>
      </c>
      <c r="I3111" s="103"/>
      <c r="J3111" s="103"/>
      <c r="K3111" s="104"/>
      <c r="L3111" s="104"/>
      <c r="M3111" s="104"/>
      <c r="N3111" s="103">
        <v>3.2500000000000001E-2</v>
      </c>
    </row>
    <row r="3112" spans="4:14" ht="15.75" customHeight="1" x14ac:dyDescent="0.25">
      <c r="D3112" s="33"/>
      <c r="E3112" s="33"/>
      <c r="F3112" s="81">
        <v>40870</v>
      </c>
      <c r="G3112" s="103">
        <v>2.5722000000000002E-3</v>
      </c>
      <c r="H3112" s="103">
        <v>5.0610999999999998E-3</v>
      </c>
      <c r="I3112" s="103"/>
      <c r="J3112" s="103"/>
      <c r="K3112" s="104"/>
      <c r="L3112" s="104"/>
      <c r="M3112" s="104"/>
      <c r="N3112" s="103">
        <v>3.2500000000000001E-2</v>
      </c>
    </row>
    <row r="3113" spans="4:14" ht="15.75" customHeight="1" x14ac:dyDescent="0.25">
      <c r="D3113" s="33"/>
      <c r="E3113" s="33"/>
      <c r="F3113" s="81">
        <v>40871</v>
      </c>
      <c r="G3113" s="103">
        <v>2.5722000000000002E-3</v>
      </c>
      <c r="H3113" s="103">
        <v>5.1166999999999992E-3</v>
      </c>
      <c r="I3113" s="103"/>
      <c r="J3113" s="103"/>
      <c r="K3113" s="104"/>
      <c r="L3113" s="104"/>
      <c r="M3113" s="104"/>
      <c r="N3113" s="103" t="s">
        <v>26</v>
      </c>
    </row>
    <row r="3114" spans="4:14" ht="15.75" customHeight="1" x14ac:dyDescent="0.25">
      <c r="D3114" s="33"/>
      <c r="E3114" s="33"/>
      <c r="F3114" s="81">
        <v>40872</v>
      </c>
      <c r="G3114" s="103">
        <v>2.5944000000000002E-3</v>
      </c>
      <c r="H3114" s="103">
        <v>5.1805999999999996E-3</v>
      </c>
      <c r="I3114" s="103"/>
      <c r="J3114" s="103"/>
      <c r="K3114" s="104"/>
      <c r="L3114" s="104"/>
      <c r="M3114" s="104"/>
      <c r="N3114" s="103">
        <v>3.2500000000000001E-2</v>
      </c>
    </row>
    <row r="3115" spans="4:14" ht="15.75" customHeight="1" x14ac:dyDescent="0.25">
      <c r="D3115" s="33"/>
      <c r="E3115" s="33"/>
      <c r="F3115" s="81">
        <v>40875</v>
      </c>
      <c r="G3115" s="103">
        <v>2.5999999999999999E-3</v>
      </c>
      <c r="H3115" s="103">
        <v>5.2305999999999993E-3</v>
      </c>
      <c r="I3115" s="103"/>
      <c r="J3115" s="103"/>
      <c r="K3115" s="104"/>
      <c r="L3115" s="104"/>
      <c r="M3115" s="104"/>
      <c r="N3115" s="103">
        <v>3.2500000000000001E-2</v>
      </c>
    </row>
    <row r="3116" spans="4:14" ht="15.75" customHeight="1" x14ac:dyDescent="0.25">
      <c r="D3116" s="33"/>
      <c r="E3116" s="33"/>
      <c r="F3116" s="81">
        <v>40876</v>
      </c>
      <c r="G3116" s="103">
        <v>2.7022000000000001E-3</v>
      </c>
      <c r="H3116" s="103">
        <v>5.2693999999999996E-3</v>
      </c>
      <c r="I3116" s="103"/>
      <c r="J3116" s="103"/>
      <c r="K3116" s="104"/>
      <c r="L3116" s="104"/>
      <c r="M3116" s="104"/>
      <c r="N3116" s="103">
        <v>3.2500000000000001E-2</v>
      </c>
    </row>
    <row r="3117" spans="4:14" ht="15.75" customHeight="1" x14ac:dyDescent="0.25">
      <c r="D3117" s="33"/>
      <c r="E3117" s="33"/>
      <c r="F3117" s="81">
        <v>40877</v>
      </c>
      <c r="G3117" s="103">
        <v>2.7144000000000001E-3</v>
      </c>
      <c r="H3117" s="103">
        <v>5.2889E-3</v>
      </c>
      <c r="I3117" s="103"/>
      <c r="J3117" s="103"/>
      <c r="K3117" s="104"/>
      <c r="L3117" s="104"/>
      <c r="M3117" s="104"/>
      <c r="N3117" s="103">
        <v>3.2500000000000001E-2</v>
      </c>
    </row>
    <row r="3118" spans="4:14" ht="15.75" customHeight="1" x14ac:dyDescent="0.25">
      <c r="D3118" s="33"/>
      <c r="E3118" s="33"/>
      <c r="F3118" s="81">
        <v>40878</v>
      </c>
      <c r="G3118" s="103">
        <v>2.7144000000000001E-3</v>
      </c>
      <c r="H3118" s="103">
        <v>5.2722000000000003E-3</v>
      </c>
      <c r="I3118" s="103"/>
      <c r="J3118" s="103"/>
      <c r="K3118" s="104"/>
      <c r="L3118" s="104"/>
      <c r="M3118" s="104"/>
      <c r="N3118" s="103">
        <v>3.2500000000000001E-2</v>
      </c>
    </row>
    <row r="3119" spans="4:14" ht="15.75" customHeight="1" x14ac:dyDescent="0.25">
      <c r="D3119" s="33"/>
      <c r="E3119" s="33"/>
      <c r="F3119" s="81">
        <v>40879</v>
      </c>
      <c r="G3119" s="103">
        <v>2.7033000000000001E-3</v>
      </c>
      <c r="H3119" s="103">
        <v>5.2832999999999995E-3</v>
      </c>
      <c r="I3119" s="103"/>
      <c r="J3119" s="103"/>
      <c r="K3119" s="104"/>
      <c r="L3119" s="104"/>
      <c r="M3119" s="104"/>
      <c r="N3119" s="103">
        <v>3.2500000000000001E-2</v>
      </c>
    </row>
    <row r="3120" spans="4:14" ht="15.75" customHeight="1" x14ac:dyDescent="0.25">
      <c r="D3120" s="33"/>
      <c r="E3120" s="33"/>
      <c r="F3120" s="81">
        <v>40882</v>
      </c>
      <c r="G3120" s="103">
        <v>2.7409999999999999E-3</v>
      </c>
      <c r="H3120" s="103">
        <v>5.339E-3</v>
      </c>
      <c r="I3120" s="103"/>
      <c r="J3120" s="103"/>
      <c r="K3120" s="104"/>
      <c r="L3120" s="104"/>
      <c r="M3120" s="104"/>
      <c r="N3120" s="103">
        <v>3.2500000000000001E-2</v>
      </c>
    </row>
    <row r="3121" spans="4:14" ht="15.75" customHeight="1" x14ac:dyDescent="0.25">
      <c r="D3121" s="33"/>
      <c r="E3121" s="33"/>
      <c r="F3121" s="81">
        <v>40883</v>
      </c>
      <c r="G3121" s="103">
        <v>2.7505000000000003E-3</v>
      </c>
      <c r="H3121" s="103">
        <v>5.3774999999999995E-3</v>
      </c>
      <c r="I3121" s="103"/>
      <c r="J3121" s="103"/>
      <c r="K3121" s="104"/>
      <c r="L3121" s="104"/>
      <c r="M3121" s="104"/>
      <c r="N3121" s="103">
        <v>3.2500000000000001E-2</v>
      </c>
    </row>
    <row r="3122" spans="4:14" ht="15.75" customHeight="1" x14ac:dyDescent="0.25">
      <c r="D3122" s="33"/>
      <c r="E3122" s="33"/>
      <c r="F3122" s="81">
        <v>40884</v>
      </c>
      <c r="G3122" s="103">
        <v>2.7629999999999998E-3</v>
      </c>
      <c r="H3122" s="103">
        <v>5.4000000000000003E-3</v>
      </c>
      <c r="I3122" s="103"/>
      <c r="J3122" s="103"/>
      <c r="K3122" s="104"/>
      <c r="L3122" s="104"/>
      <c r="M3122" s="104"/>
      <c r="N3122" s="103">
        <v>3.2500000000000001E-2</v>
      </c>
    </row>
    <row r="3123" spans="4:14" ht="15.75" customHeight="1" x14ac:dyDescent="0.25">
      <c r="D3123" s="33"/>
      <c r="E3123" s="33"/>
      <c r="F3123" s="81">
        <v>40885</v>
      </c>
      <c r="G3123" s="103">
        <v>2.7629999999999998E-3</v>
      </c>
      <c r="H3123" s="103">
        <v>5.4000000000000003E-3</v>
      </c>
      <c r="I3123" s="103"/>
      <c r="J3123" s="103"/>
      <c r="K3123" s="104"/>
      <c r="L3123" s="104"/>
      <c r="M3123" s="104"/>
      <c r="N3123" s="103">
        <v>3.2500000000000001E-2</v>
      </c>
    </row>
    <row r="3124" spans="4:14" ht="15.75" customHeight="1" x14ac:dyDescent="0.25">
      <c r="D3124" s="33"/>
      <c r="E3124" s="33"/>
      <c r="F3124" s="81">
        <v>40886</v>
      </c>
      <c r="G3124" s="103">
        <v>2.7655000000000002E-3</v>
      </c>
      <c r="H3124" s="103">
        <v>5.4174999999999996E-3</v>
      </c>
      <c r="I3124" s="103"/>
      <c r="J3124" s="103"/>
      <c r="K3124" s="104"/>
      <c r="L3124" s="104"/>
      <c r="M3124" s="104"/>
      <c r="N3124" s="103">
        <v>3.2500000000000001E-2</v>
      </c>
    </row>
    <row r="3125" spans="4:14" ht="15.75" customHeight="1" x14ac:dyDescent="0.25">
      <c r="D3125" s="33"/>
      <c r="E3125" s="33"/>
      <c r="F3125" s="81">
        <v>40889</v>
      </c>
      <c r="G3125" s="103">
        <v>2.7755000000000002E-3</v>
      </c>
      <c r="H3125" s="103">
        <v>5.4349999999999997E-3</v>
      </c>
      <c r="I3125" s="103"/>
      <c r="J3125" s="103"/>
      <c r="K3125" s="104"/>
      <c r="L3125" s="104"/>
      <c r="M3125" s="104"/>
      <c r="N3125" s="103">
        <v>3.2500000000000001E-2</v>
      </c>
    </row>
    <row r="3126" spans="4:14" ht="15.75" customHeight="1" x14ac:dyDescent="0.25">
      <c r="D3126" s="33"/>
      <c r="E3126" s="33"/>
      <c r="F3126" s="81">
        <v>40890</v>
      </c>
      <c r="G3126" s="103">
        <v>2.7829999999999999E-3</v>
      </c>
      <c r="H3126" s="103">
        <v>5.4625000000000003E-3</v>
      </c>
      <c r="I3126" s="103"/>
      <c r="J3126" s="103"/>
      <c r="K3126" s="104"/>
      <c r="L3126" s="104"/>
      <c r="M3126" s="104"/>
      <c r="N3126" s="103">
        <v>3.2500000000000001E-2</v>
      </c>
    </row>
    <row r="3127" spans="4:14" ht="15.75" customHeight="1" x14ac:dyDescent="0.25">
      <c r="D3127" s="33"/>
      <c r="E3127" s="33"/>
      <c r="F3127" s="81">
        <v>40891</v>
      </c>
      <c r="G3127" s="103">
        <v>2.8255000000000003E-3</v>
      </c>
      <c r="H3127" s="103">
        <v>5.5505000000000007E-3</v>
      </c>
      <c r="I3127" s="103"/>
      <c r="J3127" s="103"/>
      <c r="K3127" s="104"/>
      <c r="L3127" s="104"/>
      <c r="M3127" s="104"/>
      <c r="N3127" s="103">
        <v>3.2500000000000001E-2</v>
      </c>
    </row>
    <row r="3128" spans="4:14" ht="15.75" customHeight="1" x14ac:dyDescent="0.25">
      <c r="D3128" s="33"/>
      <c r="E3128" s="33"/>
      <c r="F3128" s="81">
        <v>40892</v>
      </c>
      <c r="G3128" s="103">
        <v>2.846E-3</v>
      </c>
      <c r="H3128" s="103">
        <v>5.5915000000000001E-3</v>
      </c>
      <c r="I3128" s="103"/>
      <c r="J3128" s="103"/>
      <c r="K3128" s="104"/>
      <c r="L3128" s="104"/>
      <c r="M3128" s="104"/>
      <c r="N3128" s="103">
        <v>3.2500000000000001E-2</v>
      </c>
    </row>
    <row r="3129" spans="4:14" ht="15.75" customHeight="1" x14ac:dyDescent="0.25">
      <c r="D3129" s="33"/>
      <c r="E3129" s="33"/>
      <c r="F3129" s="81">
        <v>40893</v>
      </c>
      <c r="G3129" s="103">
        <v>2.8484999999999999E-3</v>
      </c>
      <c r="H3129" s="103">
        <v>5.6315000000000002E-3</v>
      </c>
      <c r="I3129" s="103"/>
      <c r="J3129" s="103"/>
      <c r="K3129" s="104"/>
      <c r="L3129" s="104"/>
      <c r="M3129" s="104"/>
      <c r="N3129" s="103">
        <v>3.2500000000000001E-2</v>
      </c>
    </row>
    <row r="3130" spans="4:14" ht="15.75" customHeight="1" x14ac:dyDescent="0.25">
      <c r="D3130" s="33"/>
      <c r="E3130" s="33"/>
      <c r="F3130" s="81">
        <v>40896</v>
      </c>
      <c r="G3130" s="103">
        <v>2.8734999999999998E-3</v>
      </c>
      <c r="H3130" s="103">
        <v>5.6694999999999992E-3</v>
      </c>
      <c r="I3130" s="103"/>
      <c r="J3130" s="103"/>
      <c r="K3130" s="104"/>
      <c r="L3130" s="104"/>
      <c r="M3130" s="104"/>
      <c r="N3130" s="103">
        <v>3.2500000000000001E-2</v>
      </c>
    </row>
    <row r="3131" spans="4:14" ht="15.75" customHeight="1" x14ac:dyDescent="0.25">
      <c r="D3131" s="33"/>
      <c r="E3131" s="33"/>
      <c r="F3131" s="81">
        <v>40897</v>
      </c>
      <c r="G3131" s="103">
        <v>2.9060000000000002E-3</v>
      </c>
      <c r="H3131" s="103">
        <v>5.6974999999999994E-3</v>
      </c>
      <c r="I3131" s="103"/>
      <c r="J3131" s="103"/>
      <c r="K3131" s="104"/>
      <c r="L3131" s="104"/>
      <c r="M3131" s="104"/>
      <c r="N3131" s="103">
        <v>3.2500000000000001E-2</v>
      </c>
    </row>
    <row r="3132" spans="4:14" ht="15.75" customHeight="1" x14ac:dyDescent="0.25">
      <c r="D3132" s="33"/>
      <c r="E3132" s="33"/>
      <c r="F3132" s="81">
        <v>40898</v>
      </c>
      <c r="G3132" s="103">
        <v>2.9185000000000001E-3</v>
      </c>
      <c r="H3132" s="103">
        <v>5.7125000000000006E-3</v>
      </c>
      <c r="I3132" s="103"/>
      <c r="J3132" s="103"/>
      <c r="K3132" s="104"/>
      <c r="L3132" s="104"/>
      <c r="M3132" s="104"/>
      <c r="N3132" s="103">
        <v>3.2500000000000001E-2</v>
      </c>
    </row>
    <row r="3133" spans="4:14" ht="15.75" customHeight="1" x14ac:dyDescent="0.25">
      <c r="D3133" s="33"/>
      <c r="E3133" s="33"/>
      <c r="F3133" s="81">
        <v>40899</v>
      </c>
      <c r="G3133" s="103">
        <v>2.9360000000000002E-3</v>
      </c>
      <c r="H3133" s="103">
        <v>5.7374999999999995E-3</v>
      </c>
      <c r="I3133" s="103"/>
      <c r="J3133" s="103"/>
      <c r="K3133" s="104"/>
      <c r="L3133" s="104"/>
      <c r="M3133" s="104"/>
      <c r="N3133" s="103">
        <v>3.2500000000000001E-2</v>
      </c>
    </row>
    <row r="3134" spans="4:14" ht="15.75" customHeight="1" x14ac:dyDescent="0.25">
      <c r="D3134" s="33"/>
      <c r="E3134" s="33"/>
      <c r="F3134" s="81">
        <v>40900</v>
      </c>
      <c r="G3134" s="103">
        <v>2.9394999999999998E-3</v>
      </c>
      <c r="H3134" s="103">
        <v>5.7574999999999996E-3</v>
      </c>
      <c r="I3134" s="103"/>
      <c r="J3134" s="103"/>
      <c r="K3134" s="104"/>
      <c r="L3134" s="104"/>
      <c r="M3134" s="104"/>
      <c r="N3134" s="103">
        <v>3.2500000000000001E-2</v>
      </c>
    </row>
    <row r="3135" spans="4:14" ht="15.75" customHeight="1" x14ac:dyDescent="0.25">
      <c r="D3135" s="33"/>
      <c r="E3135" s="33"/>
      <c r="F3135" s="81">
        <v>40903</v>
      </c>
      <c r="G3135" s="103" t="s">
        <v>26</v>
      </c>
      <c r="H3135" s="103" t="s">
        <v>26</v>
      </c>
      <c r="I3135" s="103"/>
      <c r="J3135" s="103"/>
      <c r="K3135" s="104"/>
      <c r="L3135" s="104"/>
      <c r="M3135" s="104"/>
      <c r="N3135" s="103" t="s">
        <v>26</v>
      </c>
    </row>
    <row r="3136" spans="4:14" ht="15.75" customHeight="1" x14ac:dyDescent="0.25">
      <c r="D3136" s="33"/>
      <c r="E3136" s="33"/>
      <c r="F3136" s="81">
        <v>40904</v>
      </c>
      <c r="G3136" s="103" t="s">
        <v>26</v>
      </c>
      <c r="H3136" s="103" t="s">
        <v>26</v>
      </c>
      <c r="I3136" s="103"/>
      <c r="J3136" s="103"/>
      <c r="K3136" s="104"/>
      <c r="L3136" s="104"/>
      <c r="M3136" s="104"/>
      <c r="N3136" s="103">
        <v>3.2500000000000001E-2</v>
      </c>
    </row>
    <row r="3137" spans="4:14" ht="15.75" customHeight="1" x14ac:dyDescent="0.25">
      <c r="D3137" s="33"/>
      <c r="E3137" s="33"/>
      <c r="F3137" s="81">
        <v>40905</v>
      </c>
      <c r="G3137" s="103">
        <v>2.9629999999999999E-3</v>
      </c>
      <c r="H3137" s="103">
        <v>5.7925000000000008E-3</v>
      </c>
      <c r="I3137" s="103"/>
      <c r="J3137" s="103"/>
      <c r="K3137" s="104"/>
      <c r="L3137" s="104"/>
      <c r="M3137" s="104"/>
      <c r="N3137" s="103">
        <v>3.2500000000000001E-2</v>
      </c>
    </row>
    <row r="3138" spans="4:14" ht="15.75" customHeight="1" x14ac:dyDescent="0.25">
      <c r="D3138" s="33"/>
      <c r="E3138" s="33"/>
      <c r="F3138" s="81">
        <v>40906</v>
      </c>
      <c r="G3138" s="103">
        <v>2.9529999999999999E-3</v>
      </c>
      <c r="H3138" s="103">
        <v>5.8099999999999992E-3</v>
      </c>
      <c r="I3138" s="103"/>
      <c r="J3138" s="103"/>
      <c r="K3138" s="104"/>
      <c r="L3138" s="104"/>
      <c r="M3138" s="104"/>
      <c r="N3138" s="103">
        <v>3.2500000000000001E-2</v>
      </c>
    </row>
    <row r="3139" spans="4:14" ht="15.75" customHeight="1" x14ac:dyDescent="0.25">
      <c r="D3139" s="33"/>
      <c r="E3139" s="33"/>
      <c r="F3139" s="81">
        <v>40907</v>
      </c>
      <c r="G3139" s="103">
        <v>2.9529999999999999E-3</v>
      </c>
      <c r="H3139" s="103">
        <v>5.8099999999999992E-3</v>
      </c>
      <c r="I3139" s="103"/>
      <c r="J3139" s="103"/>
      <c r="K3139" s="104"/>
      <c r="L3139" s="104"/>
      <c r="M3139" s="104"/>
      <c r="N3139" s="103">
        <v>3.2500000000000001E-2</v>
      </c>
    </row>
    <row r="3140" spans="4:14" ht="15.75" customHeight="1" x14ac:dyDescent="0.25">
      <c r="D3140" s="33"/>
      <c r="E3140" s="33"/>
      <c r="F3140" s="81">
        <v>40910</v>
      </c>
      <c r="G3140" s="103" t="s">
        <v>26</v>
      </c>
      <c r="H3140" s="103" t="s">
        <v>26</v>
      </c>
      <c r="I3140" s="103"/>
      <c r="J3140" s="103"/>
      <c r="K3140" s="104"/>
      <c r="L3140" s="104"/>
      <c r="M3140" s="104"/>
      <c r="N3140" s="103" t="s">
        <v>26</v>
      </c>
    </row>
    <row r="3141" spans="4:14" ht="15.75" customHeight="1" x14ac:dyDescent="0.25">
      <c r="D3141" s="33"/>
      <c r="E3141" s="33"/>
      <c r="F3141" s="81">
        <v>40911</v>
      </c>
      <c r="G3141" s="103">
        <v>2.9529999999999999E-3</v>
      </c>
      <c r="H3141" s="103">
        <v>5.8250000000000003E-3</v>
      </c>
      <c r="I3141" s="103"/>
      <c r="J3141" s="103"/>
      <c r="K3141" s="104"/>
      <c r="L3141" s="104"/>
      <c r="M3141" s="104"/>
      <c r="N3141" s="103">
        <v>3.2500000000000001E-2</v>
      </c>
    </row>
    <row r="3142" spans="4:14" ht="15.75" customHeight="1" x14ac:dyDescent="0.25">
      <c r="D3142" s="33"/>
      <c r="E3142" s="33"/>
      <c r="F3142" s="81">
        <v>40912</v>
      </c>
      <c r="G3142" s="103">
        <v>2.9529999999999999E-3</v>
      </c>
      <c r="H3142" s="103">
        <v>5.8250000000000003E-3</v>
      </c>
      <c r="I3142" s="103"/>
      <c r="J3142" s="103"/>
      <c r="K3142" s="104"/>
      <c r="L3142" s="104"/>
      <c r="M3142" s="104"/>
      <c r="N3142" s="103">
        <v>3.2500000000000001E-2</v>
      </c>
    </row>
    <row r="3143" spans="4:14" ht="15.75" customHeight="1" x14ac:dyDescent="0.25">
      <c r="D3143" s="33"/>
      <c r="E3143" s="33"/>
      <c r="F3143" s="81">
        <v>40913</v>
      </c>
      <c r="G3143" s="103">
        <v>2.9529999999999999E-3</v>
      </c>
      <c r="H3143" s="103">
        <v>5.8250000000000003E-3</v>
      </c>
      <c r="I3143" s="103"/>
      <c r="J3143" s="103"/>
      <c r="K3143" s="104"/>
      <c r="L3143" s="104"/>
      <c r="M3143" s="104"/>
      <c r="N3143" s="103">
        <v>3.2500000000000001E-2</v>
      </c>
    </row>
    <row r="3144" spans="4:14" ht="15.75" customHeight="1" x14ac:dyDescent="0.25">
      <c r="D3144" s="33"/>
      <c r="E3144" s="33"/>
      <c r="F3144" s="81">
        <v>40914</v>
      </c>
      <c r="G3144" s="103">
        <v>2.9629999999999999E-3</v>
      </c>
      <c r="H3144" s="103">
        <v>5.8149999999999999E-3</v>
      </c>
      <c r="I3144" s="103"/>
      <c r="J3144" s="103"/>
      <c r="K3144" s="104"/>
      <c r="L3144" s="104"/>
      <c r="M3144" s="104"/>
      <c r="N3144" s="103">
        <v>3.2500000000000001E-2</v>
      </c>
    </row>
    <row r="3145" spans="4:14" ht="15.75" customHeight="1" x14ac:dyDescent="0.25">
      <c r="D3145" s="33"/>
      <c r="E3145" s="33"/>
      <c r="F3145" s="81">
        <v>40917</v>
      </c>
      <c r="G3145" s="103">
        <v>2.9629999999999999E-3</v>
      </c>
      <c r="H3145" s="103">
        <v>5.8050000000000003E-3</v>
      </c>
      <c r="I3145" s="103"/>
      <c r="J3145" s="103"/>
      <c r="K3145" s="104"/>
      <c r="L3145" s="104"/>
      <c r="M3145" s="104"/>
      <c r="N3145" s="103">
        <v>3.2500000000000001E-2</v>
      </c>
    </row>
    <row r="3146" spans="4:14" ht="15.75" customHeight="1" x14ac:dyDescent="0.25">
      <c r="D3146" s="33"/>
      <c r="E3146" s="33"/>
      <c r="F3146" s="81">
        <v>40918</v>
      </c>
      <c r="G3146" s="103">
        <v>2.9580000000000001E-3</v>
      </c>
      <c r="H3146" s="103">
        <v>5.7949999999999998E-3</v>
      </c>
      <c r="I3146" s="103"/>
      <c r="J3146" s="103"/>
      <c r="K3146" s="104"/>
      <c r="L3146" s="104"/>
      <c r="M3146" s="104"/>
      <c r="N3146" s="103">
        <v>3.2500000000000001E-2</v>
      </c>
    </row>
    <row r="3147" spans="4:14" ht="15.75" customHeight="1" x14ac:dyDescent="0.25">
      <c r="D3147" s="33"/>
      <c r="E3147" s="33"/>
      <c r="F3147" s="81">
        <v>40919</v>
      </c>
      <c r="G3147" s="103">
        <v>2.947E-3</v>
      </c>
      <c r="H3147" s="103">
        <v>5.7650000000000002E-3</v>
      </c>
      <c r="I3147" s="103"/>
      <c r="J3147" s="103"/>
      <c r="K3147" s="104"/>
      <c r="L3147" s="104"/>
      <c r="M3147" s="104"/>
      <c r="N3147" s="103">
        <v>3.2500000000000001E-2</v>
      </c>
    </row>
    <row r="3148" spans="4:14" ht="15.75" customHeight="1" x14ac:dyDescent="0.25">
      <c r="D3148" s="33"/>
      <c r="E3148" s="33"/>
      <c r="F3148" s="81">
        <v>40920</v>
      </c>
      <c r="G3148" s="103">
        <v>2.8960000000000001E-3</v>
      </c>
      <c r="H3148" s="103">
        <v>5.7150000000000005E-3</v>
      </c>
      <c r="I3148" s="103"/>
      <c r="J3148" s="103"/>
      <c r="K3148" s="104"/>
      <c r="L3148" s="104"/>
      <c r="M3148" s="104"/>
      <c r="N3148" s="103">
        <v>3.2500000000000001E-2</v>
      </c>
    </row>
    <row r="3149" spans="4:14" ht="15.75" customHeight="1" x14ac:dyDescent="0.25">
      <c r="D3149" s="33"/>
      <c r="E3149" s="33"/>
      <c r="F3149" s="81">
        <v>40921</v>
      </c>
      <c r="G3149" s="103">
        <v>2.8510000000000002E-3</v>
      </c>
      <c r="H3149" s="103">
        <v>5.6699999999999997E-3</v>
      </c>
      <c r="I3149" s="103"/>
      <c r="J3149" s="103"/>
      <c r="K3149" s="104"/>
      <c r="L3149" s="104"/>
      <c r="M3149" s="104"/>
      <c r="N3149" s="103">
        <v>3.2500000000000001E-2</v>
      </c>
    </row>
    <row r="3150" spans="4:14" ht="15.75" customHeight="1" x14ac:dyDescent="0.25">
      <c r="D3150" s="33"/>
      <c r="E3150" s="33"/>
      <c r="F3150" s="81">
        <v>40924</v>
      </c>
      <c r="G3150" s="103">
        <v>2.8160000000000004E-3</v>
      </c>
      <c r="H3150" s="103">
        <v>5.6489999999999995E-3</v>
      </c>
      <c r="I3150" s="103"/>
      <c r="J3150" s="103"/>
      <c r="K3150" s="104"/>
      <c r="L3150" s="104"/>
      <c r="M3150" s="104"/>
      <c r="N3150" s="103" t="s">
        <v>26</v>
      </c>
    </row>
    <row r="3151" spans="4:14" ht="15.75" customHeight="1" x14ac:dyDescent="0.25">
      <c r="D3151" s="33"/>
      <c r="E3151" s="33"/>
      <c r="F3151" s="81">
        <v>40925</v>
      </c>
      <c r="G3151" s="103">
        <v>2.8100000000000004E-3</v>
      </c>
      <c r="H3151" s="103">
        <v>5.6230000000000004E-3</v>
      </c>
      <c r="I3151" s="103"/>
      <c r="J3151" s="103"/>
      <c r="K3151" s="104"/>
      <c r="L3151" s="104"/>
      <c r="M3151" s="104"/>
      <c r="N3151" s="103">
        <v>3.2500000000000001E-2</v>
      </c>
    </row>
    <row r="3152" spans="4:14" ht="15.75" customHeight="1" x14ac:dyDescent="0.25">
      <c r="D3152" s="33"/>
      <c r="E3152" s="33"/>
      <c r="F3152" s="81">
        <v>40926</v>
      </c>
      <c r="G3152" s="103">
        <v>2.8089999999999999E-3</v>
      </c>
      <c r="H3152" s="103">
        <v>5.6120000000000007E-3</v>
      </c>
      <c r="I3152" s="103"/>
      <c r="J3152" s="103"/>
      <c r="K3152" s="104"/>
      <c r="L3152" s="104"/>
      <c r="M3152" s="104"/>
      <c r="N3152" s="103">
        <v>3.2500000000000001E-2</v>
      </c>
    </row>
    <row r="3153" spans="4:14" ht="15.75" customHeight="1" x14ac:dyDescent="0.25">
      <c r="D3153" s="33"/>
      <c r="E3153" s="33"/>
      <c r="F3153" s="81">
        <v>40927</v>
      </c>
      <c r="G3153" s="103">
        <v>2.7889999999999998E-3</v>
      </c>
      <c r="H3153" s="103">
        <v>5.6120000000000007E-3</v>
      </c>
      <c r="I3153" s="103"/>
      <c r="J3153" s="103"/>
      <c r="K3153" s="104"/>
      <c r="L3153" s="104"/>
      <c r="M3153" s="104"/>
      <c r="N3153" s="103">
        <v>3.2500000000000001E-2</v>
      </c>
    </row>
    <row r="3154" spans="4:14" ht="15.75" customHeight="1" x14ac:dyDescent="0.25">
      <c r="D3154" s="33"/>
      <c r="E3154" s="33"/>
      <c r="F3154" s="81">
        <v>40928</v>
      </c>
      <c r="G3154" s="103">
        <v>2.7729999999999999E-3</v>
      </c>
      <c r="H3154" s="103">
        <v>5.6110000000000005E-3</v>
      </c>
      <c r="I3154" s="103"/>
      <c r="J3154" s="103"/>
      <c r="K3154" s="104"/>
      <c r="L3154" s="104"/>
      <c r="M3154" s="104"/>
      <c r="N3154" s="103">
        <v>3.2500000000000001E-2</v>
      </c>
    </row>
    <row r="3155" spans="4:14" ht="15.75" customHeight="1" x14ac:dyDescent="0.25">
      <c r="D3155" s="33"/>
      <c r="E3155" s="33"/>
      <c r="F3155" s="81">
        <v>40931</v>
      </c>
      <c r="G3155" s="103">
        <v>2.7629999999999998E-3</v>
      </c>
      <c r="H3155" s="103">
        <v>5.6010000000000001E-3</v>
      </c>
      <c r="I3155" s="103"/>
      <c r="J3155" s="103"/>
      <c r="K3155" s="104"/>
      <c r="L3155" s="104"/>
      <c r="M3155" s="104"/>
      <c r="N3155" s="103">
        <v>3.2500000000000001E-2</v>
      </c>
    </row>
    <row r="3156" spans="4:14" ht="15.75" customHeight="1" x14ac:dyDescent="0.25">
      <c r="D3156" s="33"/>
      <c r="E3156" s="33"/>
      <c r="F3156" s="81">
        <v>40932</v>
      </c>
      <c r="G3156" s="103">
        <v>2.7529999999999998E-3</v>
      </c>
      <c r="H3156" s="103">
        <v>5.5910000000000005E-3</v>
      </c>
      <c r="I3156" s="103"/>
      <c r="J3156" s="103"/>
      <c r="K3156" s="104"/>
      <c r="L3156" s="104"/>
      <c r="M3156" s="104"/>
      <c r="N3156" s="103">
        <v>3.2500000000000001E-2</v>
      </c>
    </row>
    <row r="3157" spans="4:14" ht="15.75" customHeight="1" x14ac:dyDescent="0.25">
      <c r="D3157" s="33"/>
      <c r="E3157" s="33"/>
      <c r="F3157" s="81">
        <v>40933</v>
      </c>
      <c r="G3157" s="103">
        <v>2.728E-3</v>
      </c>
      <c r="H3157" s="103">
        <v>5.5659999999999998E-3</v>
      </c>
      <c r="I3157" s="103"/>
      <c r="J3157" s="103"/>
      <c r="K3157" s="104"/>
      <c r="L3157" s="104"/>
      <c r="M3157" s="104"/>
      <c r="N3157" s="103">
        <v>3.2500000000000001E-2</v>
      </c>
    </row>
    <row r="3158" spans="4:14" ht="15.75" customHeight="1" x14ac:dyDescent="0.25">
      <c r="D3158" s="33"/>
      <c r="E3158" s="33"/>
      <c r="F3158" s="81">
        <v>40934</v>
      </c>
      <c r="G3158" s="103">
        <v>2.7050000000000004E-3</v>
      </c>
      <c r="H3158" s="103">
        <v>5.5310000000000003E-3</v>
      </c>
      <c r="I3158" s="103"/>
      <c r="J3158" s="103"/>
      <c r="K3158" s="104"/>
      <c r="L3158" s="104"/>
      <c r="M3158" s="104"/>
      <c r="N3158" s="103">
        <v>3.2500000000000001E-2</v>
      </c>
    </row>
    <row r="3159" spans="4:14" ht="15.75" customHeight="1" x14ac:dyDescent="0.25">
      <c r="D3159" s="33"/>
      <c r="E3159" s="33"/>
      <c r="F3159" s="81">
        <v>40935</v>
      </c>
      <c r="G3159" s="103">
        <v>2.7000000000000001E-3</v>
      </c>
      <c r="H3159" s="103">
        <v>5.5110000000000003E-3</v>
      </c>
      <c r="I3159" s="103"/>
      <c r="J3159" s="103"/>
      <c r="K3159" s="104"/>
      <c r="L3159" s="104"/>
      <c r="M3159" s="104"/>
      <c r="N3159" s="103">
        <v>3.2500000000000001E-2</v>
      </c>
    </row>
    <row r="3160" spans="4:14" ht="15.75" customHeight="1" x14ac:dyDescent="0.25">
      <c r="D3160" s="33"/>
      <c r="E3160" s="33"/>
      <c r="F3160" s="81">
        <v>40938</v>
      </c>
      <c r="G3160" s="103">
        <v>2.6774999999999998E-3</v>
      </c>
      <c r="H3160" s="103">
        <v>5.4684999999999994E-3</v>
      </c>
      <c r="I3160" s="103"/>
      <c r="J3160" s="103"/>
      <c r="K3160" s="104"/>
      <c r="L3160" s="104"/>
      <c r="M3160" s="104"/>
      <c r="N3160" s="103">
        <v>3.2500000000000001E-2</v>
      </c>
    </row>
    <row r="3161" spans="4:14" ht="15.75" customHeight="1" x14ac:dyDescent="0.25">
      <c r="D3161" s="33"/>
      <c r="E3161" s="33"/>
      <c r="F3161" s="81">
        <v>40939</v>
      </c>
      <c r="G3161" s="103">
        <v>2.6474999999999997E-3</v>
      </c>
      <c r="H3161" s="103">
        <v>5.4235000000000004E-3</v>
      </c>
      <c r="I3161" s="103"/>
      <c r="J3161" s="103"/>
      <c r="K3161" s="104"/>
      <c r="L3161" s="104"/>
      <c r="M3161" s="104"/>
      <c r="N3161" s="103">
        <v>3.2500000000000001E-2</v>
      </c>
    </row>
    <row r="3162" spans="4:14" ht="15.75" customHeight="1" x14ac:dyDescent="0.25">
      <c r="D3162" s="33"/>
      <c r="E3162" s="33"/>
      <c r="F3162" s="81">
        <v>40940</v>
      </c>
      <c r="G3162" s="103">
        <v>2.64E-3</v>
      </c>
      <c r="H3162" s="103">
        <v>5.3709999999999999E-3</v>
      </c>
      <c r="I3162" s="103"/>
      <c r="J3162" s="103"/>
      <c r="K3162" s="104"/>
      <c r="L3162" s="104"/>
      <c r="M3162" s="104"/>
      <c r="N3162" s="103">
        <v>3.2500000000000001E-2</v>
      </c>
    </row>
    <row r="3163" spans="4:14" ht="15.75" customHeight="1" x14ac:dyDescent="0.25">
      <c r="D3163" s="33"/>
      <c r="E3163" s="33"/>
      <c r="F3163" s="81">
        <v>40941</v>
      </c>
      <c r="G3163" s="103">
        <v>2.6250000000000002E-3</v>
      </c>
      <c r="H3163" s="103">
        <v>5.306E-3</v>
      </c>
      <c r="I3163" s="103"/>
      <c r="J3163" s="103"/>
      <c r="K3163" s="104"/>
      <c r="L3163" s="104"/>
      <c r="M3163" s="104"/>
      <c r="N3163" s="103">
        <v>3.2500000000000001E-2</v>
      </c>
    </row>
    <row r="3164" spans="4:14" ht="15.75" customHeight="1" x14ac:dyDescent="0.25">
      <c r="D3164" s="33"/>
      <c r="E3164" s="33"/>
      <c r="F3164" s="81">
        <v>40942</v>
      </c>
      <c r="G3164" s="103">
        <v>2.6050000000000001E-3</v>
      </c>
      <c r="H3164" s="103">
        <v>5.2700000000000004E-3</v>
      </c>
      <c r="I3164" s="103"/>
      <c r="J3164" s="103"/>
      <c r="K3164" s="104"/>
      <c r="L3164" s="104"/>
      <c r="M3164" s="104"/>
      <c r="N3164" s="103">
        <v>3.2500000000000001E-2</v>
      </c>
    </row>
    <row r="3165" spans="4:14" ht="15.75" customHeight="1" x14ac:dyDescent="0.25">
      <c r="D3165" s="33"/>
      <c r="E3165" s="33"/>
      <c r="F3165" s="81">
        <v>40945</v>
      </c>
      <c r="G3165" s="103">
        <v>2.5975E-3</v>
      </c>
      <c r="H3165" s="103">
        <v>5.2325000000000002E-3</v>
      </c>
      <c r="I3165" s="103"/>
      <c r="J3165" s="103"/>
      <c r="K3165" s="104"/>
      <c r="L3165" s="104"/>
      <c r="M3165" s="104"/>
      <c r="N3165" s="103">
        <v>3.2500000000000001E-2</v>
      </c>
    </row>
    <row r="3166" spans="4:14" ht="15.75" customHeight="1" x14ac:dyDescent="0.25">
      <c r="D3166" s="33"/>
      <c r="E3166" s="33"/>
      <c r="F3166" s="81">
        <v>40946</v>
      </c>
      <c r="G3166" s="103">
        <v>2.5700000000000002E-3</v>
      </c>
      <c r="H3166" s="103">
        <v>5.1999999999999998E-3</v>
      </c>
      <c r="I3166" s="103"/>
      <c r="J3166" s="103"/>
      <c r="K3166" s="104"/>
      <c r="L3166" s="104"/>
      <c r="M3166" s="104"/>
      <c r="N3166" s="103">
        <v>3.2500000000000001E-2</v>
      </c>
    </row>
    <row r="3167" spans="4:14" ht="15.75" customHeight="1" x14ac:dyDescent="0.25">
      <c r="D3167" s="33"/>
      <c r="E3167" s="33"/>
      <c r="F3167" s="81">
        <v>40947</v>
      </c>
      <c r="G3167" s="103">
        <v>2.5474999999999999E-3</v>
      </c>
      <c r="H3167" s="103">
        <v>5.1324999999999999E-3</v>
      </c>
      <c r="I3167" s="103"/>
      <c r="J3167" s="103"/>
      <c r="K3167" s="104"/>
      <c r="L3167" s="104"/>
      <c r="M3167" s="104"/>
      <c r="N3167" s="103">
        <v>3.2500000000000001E-2</v>
      </c>
    </row>
    <row r="3168" spans="4:14" ht="15.75" customHeight="1" x14ac:dyDescent="0.25">
      <c r="D3168" s="33"/>
      <c r="E3168" s="33"/>
      <c r="F3168" s="81">
        <v>40948</v>
      </c>
      <c r="G3168" s="103">
        <v>2.5349999999999999E-3</v>
      </c>
      <c r="H3168" s="103">
        <v>5.1000000000000004E-3</v>
      </c>
      <c r="I3168" s="103"/>
      <c r="J3168" s="103"/>
      <c r="K3168" s="104"/>
      <c r="L3168" s="104"/>
      <c r="M3168" s="104"/>
      <c r="N3168" s="103">
        <v>3.2500000000000001E-2</v>
      </c>
    </row>
    <row r="3169" spans="4:14" ht="15.75" customHeight="1" x14ac:dyDescent="0.25">
      <c r="D3169" s="33"/>
      <c r="E3169" s="33"/>
      <c r="F3169" s="81">
        <v>40949</v>
      </c>
      <c r="G3169" s="103">
        <v>2.5049999999999998E-3</v>
      </c>
      <c r="H3169" s="103">
        <v>5.0600000000000003E-3</v>
      </c>
      <c r="I3169" s="103"/>
      <c r="J3169" s="103"/>
      <c r="K3169" s="104"/>
      <c r="L3169" s="104"/>
      <c r="M3169" s="104"/>
      <c r="N3169" s="103">
        <v>3.2500000000000001E-2</v>
      </c>
    </row>
    <row r="3170" spans="4:14" ht="15.75" customHeight="1" x14ac:dyDescent="0.25">
      <c r="D3170" s="33"/>
      <c r="E3170" s="33"/>
      <c r="F3170" s="81">
        <v>40952</v>
      </c>
      <c r="G3170" s="103">
        <v>2.4849999999999998E-3</v>
      </c>
      <c r="H3170" s="103">
        <v>5.0260000000000001E-3</v>
      </c>
      <c r="I3170" s="103"/>
      <c r="J3170" s="103"/>
      <c r="K3170" s="104"/>
      <c r="L3170" s="104"/>
      <c r="M3170" s="104"/>
      <c r="N3170" s="103">
        <v>3.2500000000000001E-2</v>
      </c>
    </row>
    <row r="3171" spans="4:14" ht="15.75" customHeight="1" x14ac:dyDescent="0.25">
      <c r="D3171" s="33"/>
      <c r="E3171" s="33"/>
      <c r="F3171" s="81">
        <v>40953</v>
      </c>
      <c r="G3171" s="103">
        <v>2.4749999999999998E-3</v>
      </c>
      <c r="H3171" s="103">
        <v>4.9759999999999995E-3</v>
      </c>
      <c r="I3171" s="103"/>
      <c r="J3171" s="103"/>
      <c r="K3171" s="104"/>
      <c r="L3171" s="104"/>
      <c r="M3171" s="104"/>
      <c r="N3171" s="103">
        <v>3.2500000000000001E-2</v>
      </c>
    </row>
    <row r="3172" spans="4:14" ht="15.75" customHeight="1" x14ac:dyDescent="0.25">
      <c r="D3172" s="33"/>
      <c r="E3172" s="33"/>
      <c r="F3172" s="81">
        <v>40954</v>
      </c>
      <c r="G3172" s="103">
        <v>2.4599999999999999E-3</v>
      </c>
      <c r="H3172" s="103">
        <v>4.9509999999999997E-3</v>
      </c>
      <c r="I3172" s="103"/>
      <c r="J3172" s="103"/>
      <c r="K3172" s="104"/>
      <c r="L3172" s="104"/>
      <c r="M3172" s="104"/>
      <c r="N3172" s="103">
        <v>3.2500000000000001E-2</v>
      </c>
    </row>
    <row r="3173" spans="4:14" ht="15.75" customHeight="1" x14ac:dyDescent="0.25">
      <c r="D3173" s="33"/>
      <c r="E3173" s="33"/>
      <c r="F3173" s="81">
        <v>40955</v>
      </c>
      <c r="G3173" s="103">
        <v>2.4550000000000002E-3</v>
      </c>
      <c r="H3173" s="103">
        <v>4.9309999999999996E-3</v>
      </c>
      <c r="I3173" s="103"/>
      <c r="J3173" s="103"/>
      <c r="K3173" s="104"/>
      <c r="L3173" s="104"/>
      <c r="M3173" s="104"/>
      <c r="N3173" s="103">
        <v>3.2500000000000001E-2</v>
      </c>
    </row>
    <row r="3174" spans="4:14" ht="15.75" customHeight="1" x14ac:dyDescent="0.25">
      <c r="D3174" s="33"/>
      <c r="E3174" s="33"/>
      <c r="F3174" s="81">
        <v>40956</v>
      </c>
      <c r="G3174" s="103">
        <v>2.4550000000000002E-3</v>
      </c>
      <c r="H3174" s="103">
        <v>4.9309999999999996E-3</v>
      </c>
      <c r="I3174" s="103"/>
      <c r="J3174" s="103"/>
      <c r="K3174" s="104"/>
      <c r="L3174" s="104"/>
      <c r="M3174" s="104"/>
      <c r="N3174" s="103">
        <v>3.2500000000000001E-2</v>
      </c>
    </row>
    <row r="3175" spans="4:14" ht="15.75" customHeight="1" x14ac:dyDescent="0.25">
      <c r="D3175" s="33"/>
      <c r="E3175" s="33"/>
      <c r="F3175" s="81">
        <v>40959</v>
      </c>
      <c r="G3175" s="103">
        <v>2.4550000000000002E-3</v>
      </c>
      <c r="H3175" s="103">
        <v>4.9309999999999996E-3</v>
      </c>
      <c r="I3175" s="103"/>
      <c r="J3175" s="103"/>
      <c r="K3175" s="104"/>
      <c r="L3175" s="104"/>
      <c r="M3175" s="104"/>
      <c r="N3175" s="103" t="s">
        <v>26</v>
      </c>
    </row>
    <row r="3176" spans="4:14" ht="15.75" customHeight="1" x14ac:dyDescent="0.25">
      <c r="D3176" s="33"/>
      <c r="E3176" s="33"/>
      <c r="F3176" s="81">
        <v>40960</v>
      </c>
      <c r="G3176" s="103">
        <v>2.4550000000000002E-3</v>
      </c>
      <c r="H3176" s="103">
        <v>4.9259999999999998E-3</v>
      </c>
      <c r="I3176" s="103"/>
      <c r="J3176" s="103"/>
      <c r="K3176" s="104"/>
      <c r="L3176" s="104"/>
      <c r="M3176" s="104"/>
      <c r="N3176" s="103">
        <v>3.2500000000000001E-2</v>
      </c>
    </row>
    <row r="3177" spans="4:14" ht="15.75" customHeight="1" x14ac:dyDescent="0.25">
      <c r="D3177" s="33"/>
      <c r="E3177" s="33"/>
      <c r="F3177" s="81">
        <v>40961</v>
      </c>
      <c r="G3177" s="103">
        <v>2.4450000000000001E-3</v>
      </c>
      <c r="H3177" s="103">
        <v>4.9160000000000002E-3</v>
      </c>
      <c r="I3177" s="103"/>
      <c r="J3177" s="103"/>
      <c r="K3177" s="104"/>
      <c r="L3177" s="104"/>
      <c r="M3177" s="104"/>
      <c r="N3177" s="103">
        <v>3.2500000000000001E-2</v>
      </c>
    </row>
    <row r="3178" spans="4:14" ht="15.75" customHeight="1" x14ac:dyDescent="0.25">
      <c r="D3178" s="33"/>
      <c r="E3178" s="33"/>
      <c r="F3178" s="81">
        <v>40962</v>
      </c>
      <c r="G3178" s="103">
        <v>2.4399999999999999E-3</v>
      </c>
      <c r="H3178" s="103">
        <v>4.9059999999999998E-3</v>
      </c>
      <c r="I3178" s="103"/>
      <c r="J3178" s="103"/>
      <c r="K3178" s="104"/>
      <c r="L3178" s="104"/>
      <c r="M3178" s="104"/>
      <c r="N3178" s="103">
        <v>3.2500000000000001E-2</v>
      </c>
    </row>
    <row r="3179" spans="4:14" ht="15.75" customHeight="1" x14ac:dyDescent="0.25">
      <c r="D3179" s="33"/>
      <c r="E3179" s="33"/>
      <c r="F3179" s="81">
        <v>40963</v>
      </c>
      <c r="G3179" s="103">
        <v>2.4399999999999999E-3</v>
      </c>
      <c r="H3179" s="103">
        <v>4.9059999999999998E-3</v>
      </c>
      <c r="I3179" s="103"/>
      <c r="J3179" s="103"/>
      <c r="K3179" s="104"/>
      <c r="L3179" s="104"/>
      <c r="M3179" s="104"/>
      <c r="N3179" s="103">
        <v>3.2500000000000001E-2</v>
      </c>
    </row>
    <row r="3180" spans="4:14" ht="15.75" customHeight="1" x14ac:dyDescent="0.25">
      <c r="D3180" s="33"/>
      <c r="E3180" s="33"/>
      <c r="F3180" s="81">
        <v>40966</v>
      </c>
      <c r="G3180" s="103">
        <v>2.4399999999999999E-3</v>
      </c>
      <c r="H3180" s="103">
        <v>4.8909999999999995E-3</v>
      </c>
      <c r="I3180" s="103"/>
      <c r="J3180" s="103"/>
      <c r="K3180" s="104"/>
      <c r="L3180" s="104"/>
      <c r="M3180" s="104"/>
      <c r="N3180" s="103">
        <v>3.2500000000000001E-2</v>
      </c>
    </row>
    <row r="3181" spans="4:14" ht="15.75" customHeight="1" x14ac:dyDescent="0.25">
      <c r="D3181" s="33"/>
      <c r="E3181" s="33"/>
      <c r="F3181" s="81">
        <v>40967</v>
      </c>
      <c r="G3181" s="103">
        <v>2.4399999999999999E-3</v>
      </c>
      <c r="H3181" s="103">
        <v>4.875E-3</v>
      </c>
      <c r="I3181" s="103"/>
      <c r="J3181" s="103"/>
      <c r="K3181" s="104"/>
      <c r="L3181" s="104"/>
      <c r="M3181" s="104"/>
      <c r="N3181" s="103">
        <v>3.2500000000000001E-2</v>
      </c>
    </row>
    <row r="3182" spans="4:14" ht="15.75" customHeight="1" x14ac:dyDescent="0.25">
      <c r="D3182" s="33"/>
      <c r="E3182" s="33"/>
      <c r="F3182" s="81">
        <v>40968</v>
      </c>
      <c r="G3182" s="103">
        <v>2.4350000000000001E-3</v>
      </c>
      <c r="H3182" s="103">
        <v>4.8425000000000004E-3</v>
      </c>
      <c r="I3182" s="103"/>
      <c r="J3182" s="103"/>
      <c r="K3182" s="104"/>
      <c r="L3182" s="104"/>
      <c r="M3182" s="104"/>
      <c r="N3182" s="103">
        <v>3.2500000000000001E-2</v>
      </c>
    </row>
    <row r="3183" spans="4:14" ht="15.75" customHeight="1" x14ac:dyDescent="0.25">
      <c r="D3183" s="33"/>
      <c r="E3183" s="33"/>
      <c r="F3183" s="81">
        <v>40969</v>
      </c>
      <c r="G3183" s="103">
        <v>2.4299999999999999E-3</v>
      </c>
      <c r="H3183" s="103">
        <v>4.797E-3</v>
      </c>
      <c r="I3183" s="103"/>
      <c r="J3183" s="103"/>
      <c r="K3183" s="104"/>
      <c r="L3183" s="104"/>
      <c r="M3183" s="104"/>
      <c r="N3183" s="103">
        <v>3.2500000000000001E-2</v>
      </c>
    </row>
    <row r="3184" spans="4:14" ht="15.75" customHeight="1" x14ac:dyDescent="0.25">
      <c r="D3184" s="33"/>
      <c r="E3184" s="33"/>
      <c r="F3184" s="81">
        <v>40970</v>
      </c>
      <c r="G3184" s="103">
        <v>2.4275E-3</v>
      </c>
      <c r="H3184" s="103">
        <v>4.7575000000000004E-3</v>
      </c>
      <c r="I3184" s="103"/>
      <c r="J3184" s="103"/>
      <c r="K3184" s="104"/>
      <c r="L3184" s="104"/>
      <c r="M3184" s="104"/>
      <c r="N3184" s="103">
        <v>3.2500000000000001E-2</v>
      </c>
    </row>
    <row r="3185" spans="4:14" ht="15.75" customHeight="1" x14ac:dyDescent="0.25">
      <c r="D3185" s="33"/>
      <c r="E3185" s="33"/>
      <c r="F3185" s="81">
        <v>40973</v>
      </c>
      <c r="G3185" s="103">
        <v>2.4275E-3</v>
      </c>
      <c r="H3185" s="103">
        <v>4.7455000000000006E-3</v>
      </c>
      <c r="I3185" s="103"/>
      <c r="J3185" s="103"/>
      <c r="K3185" s="104"/>
      <c r="L3185" s="104"/>
      <c r="M3185" s="104"/>
      <c r="N3185" s="103">
        <v>3.2500000000000001E-2</v>
      </c>
    </row>
    <row r="3186" spans="4:14" ht="15.75" customHeight="1" x14ac:dyDescent="0.25">
      <c r="D3186" s="33"/>
      <c r="E3186" s="33"/>
      <c r="F3186" s="81">
        <v>40974</v>
      </c>
      <c r="G3186" s="103">
        <v>2.4275E-3</v>
      </c>
      <c r="H3186" s="103">
        <v>4.7455000000000006E-3</v>
      </c>
      <c r="I3186" s="103"/>
      <c r="J3186" s="103"/>
      <c r="K3186" s="104"/>
      <c r="L3186" s="104"/>
      <c r="M3186" s="104"/>
      <c r="N3186" s="103">
        <v>3.2500000000000001E-2</v>
      </c>
    </row>
    <row r="3187" spans="4:14" ht="15.75" customHeight="1" x14ac:dyDescent="0.25">
      <c r="D3187" s="33"/>
      <c r="E3187" s="33"/>
      <c r="F3187" s="81">
        <v>40975</v>
      </c>
      <c r="G3187" s="103">
        <v>2.4275E-3</v>
      </c>
      <c r="H3187" s="103">
        <v>4.7455000000000006E-3</v>
      </c>
      <c r="I3187" s="103"/>
      <c r="J3187" s="103"/>
      <c r="K3187" s="104"/>
      <c r="L3187" s="104"/>
      <c r="M3187" s="104"/>
      <c r="N3187" s="103">
        <v>3.2500000000000001E-2</v>
      </c>
    </row>
    <row r="3188" spans="4:14" ht="15.75" customHeight="1" x14ac:dyDescent="0.25">
      <c r="D3188" s="33"/>
      <c r="E3188" s="33"/>
      <c r="F3188" s="81">
        <v>40976</v>
      </c>
      <c r="G3188" s="103">
        <v>2.4174999999999999E-3</v>
      </c>
      <c r="H3188" s="103">
        <v>4.7355000000000001E-3</v>
      </c>
      <c r="I3188" s="103"/>
      <c r="J3188" s="103"/>
      <c r="K3188" s="104"/>
      <c r="L3188" s="104"/>
      <c r="M3188" s="104"/>
      <c r="N3188" s="103">
        <v>3.2500000000000001E-2</v>
      </c>
    </row>
    <row r="3189" spans="4:14" ht="15.75" customHeight="1" x14ac:dyDescent="0.25">
      <c r="D3189" s="33"/>
      <c r="E3189" s="33"/>
      <c r="F3189" s="81">
        <v>40977</v>
      </c>
      <c r="G3189" s="103">
        <v>2.4174999999999999E-3</v>
      </c>
      <c r="H3189" s="103">
        <v>4.7355000000000001E-3</v>
      </c>
      <c r="I3189" s="103"/>
      <c r="J3189" s="103"/>
      <c r="K3189" s="104"/>
      <c r="L3189" s="104"/>
      <c r="M3189" s="104"/>
      <c r="N3189" s="103">
        <v>3.2500000000000001E-2</v>
      </c>
    </row>
    <row r="3190" spans="4:14" ht="15.75" customHeight="1" x14ac:dyDescent="0.25">
      <c r="D3190" s="33"/>
      <c r="E3190" s="33"/>
      <c r="F3190" s="81">
        <v>40980</v>
      </c>
      <c r="G3190" s="103">
        <v>2.4174999999999999E-3</v>
      </c>
      <c r="H3190" s="103">
        <v>4.7355000000000001E-3</v>
      </c>
      <c r="I3190" s="103"/>
      <c r="J3190" s="103"/>
      <c r="K3190" s="104"/>
      <c r="L3190" s="104"/>
      <c r="M3190" s="104"/>
      <c r="N3190" s="103">
        <v>3.2500000000000001E-2</v>
      </c>
    </row>
    <row r="3191" spans="4:14" ht="15.75" customHeight="1" x14ac:dyDescent="0.25">
      <c r="D3191" s="33"/>
      <c r="E3191" s="33"/>
      <c r="F3191" s="81">
        <v>40981</v>
      </c>
      <c r="G3191" s="103">
        <v>2.4174999999999999E-3</v>
      </c>
      <c r="H3191" s="103">
        <v>4.7365000000000003E-3</v>
      </c>
      <c r="I3191" s="103"/>
      <c r="J3191" s="103"/>
      <c r="K3191" s="104"/>
      <c r="L3191" s="104"/>
      <c r="M3191" s="104"/>
      <c r="N3191" s="103">
        <v>3.2500000000000001E-2</v>
      </c>
    </row>
    <row r="3192" spans="4:14" ht="15.75" customHeight="1" x14ac:dyDescent="0.25">
      <c r="D3192" s="33"/>
      <c r="E3192" s="33"/>
      <c r="F3192" s="81">
        <v>40982</v>
      </c>
      <c r="G3192" s="103">
        <v>2.4174999999999999E-3</v>
      </c>
      <c r="H3192" s="103">
        <v>4.7365000000000003E-3</v>
      </c>
      <c r="I3192" s="103"/>
      <c r="J3192" s="103"/>
      <c r="K3192" s="104"/>
      <c r="L3192" s="104"/>
      <c r="M3192" s="104"/>
      <c r="N3192" s="103">
        <v>3.2500000000000001E-2</v>
      </c>
    </row>
    <row r="3193" spans="4:14" ht="15.75" customHeight="1" x14ac:dyDescent="0.25">
      <c r="D3193" s="33"/>
      <c r="E3193" s="33"/>
      <c r="F3193" s="81">
        <v>40983</v>
      </c>
      <c r="G3193" s="103">
        <v>2.4174999999999999E-3</v>
      </c>
      <c r="H3193" s="103">
        <v>4.7365000000000003E-3</v>
      </c>
      <c r="I3193" s="103"/>
      <c r="J3193" s="103"/>
      <c r="K3193" s="104"/>
      <c r="L3193" s="104"/>
      <c r="M3193" s="104"/>
      <c r="N3193" s="103">
        <v>3.2500000000000001E-2</v>
      </c>
    </row>
    <row r="3194" spans="4:14" ht="15.75" customHeight="1" x14ac:dyDescent="0.25">
      <c r="D3194" s="33"/>
      <c r="E3194" s="33"/>
      <c r="F3194" s="81">
        <v>40984</v>
      </c>
      <c r="G3194" s="103">
        <v>2.4174999999999999E-3</v>
      </c>
      <c r="H3194" s="103">
        <v>4.7365000000000003E-3</v>
      </c>
      <c r="I3194" s="103"/>
      <c r="J3194" s="103"/>
      <c r="K3194" s="104"/>
      <c r="L3194" s="104"/>
      <c r="M3194" s="104"/>
      <c r="N3194" s="103">
        <v>3.2500000000000001E-2</v>
      </c>
    </row>
    <row r="3195" spans="4:14" ht="15.75" customHeight="1" x14ac:dyDescent="0.25">
      <c r="D3195" s="33"/>
      <c r="E3195" s="33"/>
      <c r="F3195" s="81">
        <v>40987</v>
      </c>
      <c r="G3195" s="103">
        <v>2.4174999999999999E-3</v>
      </c>
      <c r="H3195" s="103">
        <v>4.7365000000000003E-3</v>
      </c>
      <c r="I3195" s="103"/>
      <c r="J3195" s="103"/>
      <c r="K3195" s="104"/>
      <c r="L3195" s="104"/>
      <c r="M3195" s="104"/>
      <c r="N3195" s="103">
        <v>3.2500000000000001E-2</v>
      </c>
    </row>
    <row r="3196" spans="4:14" ht="15.75" customHeight="1" x14ac:dyDescent="0.25">
      <c r="D3196" s="33"/>
      <c r="E3196" s="33"/>
      <c r="F3196" s="81">
        <v>40988</v>
      </c>
      <c r="G3196" s="103">
        <v>2.4174999999999999E-3</v>
      </c>
      <c r="H3196" s="103">
        <v>4.7415000000000001E-3</v>
      </c>
      <c r="I3196" s="103"/>
      <c r="J3196" s="103"/>
      <c r="K3196" s="104"/>
      <c r="L3196" s="104"/>
      <c r="M3196" s="104"/>
      <c r="N3196" s="103">
        <v>3.2500000000000001E-2</v>
      </c>
    </row>
    <row r="3197" spans="4:14" ht="15.75" customHeight="1" x14ac:dyDescent="0.25">
      <c r="D3197" s="33"/>
      <c r="E3197" s="33"/>
      <c r="F3197" s="81">
        <v>40989</v>
      </c>
      <c r="G3197" s="103">
        <v>2.4174999999999999E-3</v>
      </c>
      <c r="H3197" s="103">
        <v>4.7415000000000001E-3</v>
      </c>
      <c r="I3197" s="103"/>
      <c r="J3197" s="103"/>
      <c r="K3197" s="104"/>
      <c r="L3197" s="104"/>
      <c r="M3197" s="104"/>
      <c r="N3197" s="103">
        <v>3.2500000000000001E-2</v>
      </c>
    </row>
    <row r="3198" spans="4:14" ht="15.75" customHeight="1" x14ac:dyDescent="0.25">
      <c r="D3198" s="33"/>
      <c r="E3198" s="33"/>
      <c r="F3198" s="81">
        <v>40990</v>
      </c>
      <c r="G3198" s="103">
        <v>2.4174999999999999E-3</v>
      </c>
      <c r="H3198" s="103">
        <v>4.7365000000000003E-3</v>
      </c>
      <c r="I3198" s="103"/>
      <c r="J3198" s="103"/>
      <c r="K3198" s="104"/>
      <c r="L3198" s="104"/>
      <c r="M3198" s="104"/>
      <c r="N3198" s="103">
        <v>3.2500000000000001E-2</v>
      </c>
    </row>
    <row r="3199" spans="4:14" ht="15.75" customHeight="1" x14ac:dyDescent="0.25">
      <c r="D3199" s="33"/>
      <c r="E3199" s="33"/>
      <c r="F3199" s="81">
        <v>40991</v>
      </c>
      <c r="G3199" s="103">
        <v>2.4124999999999997E-3</v>
      </c>
      <c r="H3199" s="103">
        <v>4.7315000000000005E-3</v>
      </c>
      <c r="I3199" s="103"/>
      <c r="J3199" s="103"/>
      <c r="K3199" s="104"/>
      <c r="L3199" s="104"/>
      <c r="M3199" s="104"/>
      <c r="N3199" s="103">
        <v>3.2500000000000001E-2</v>
      </c>
    </row>
    <row r="3200" spans="4:14" ht="15.75" customHeight="1" x14ac:dyDescent="0.25">
      <c r="D3200" s="33"/>
      <c r="E3200" s="33"/>
      <c r="F3200" s="81">
        <v>40994</v>
      </c>
      <c r="G3200" s="103">
        <v>2.4124999999999997E-3</v>
      </c>
      <c r="H3200" s="103">
        <v>4.7264999999999998E-3</v>
      </c>
      <c r="I3200" s="103"/>
      <c r="J3200" s="103"/>
      <c r="K3200" s="104"/>
      <c r="L3200" s="104"/>
      <c r="M3200" s="104"/>
      <c r="N3200" s="103">
        <v>3.2500000000000001E-2</v>
      </c>
    </row>
    <row r="3201" spans="4:14" ht="15.75" customHeight="1" x14ac:dyDescent="0.25">
      <c r="D3201" s="33"/>
      <c r="E3201" s="33"/>
      <c r="F3201" s="81">
        <v>40995</v>
      </c>
      <c r="G3201" s="103">
        <v>2.4124999999999997E-3</v>
      </c>
      <c r="H3201" s="103">
        <v>4.7064999999999997E-3</v>
      </c>
      <c r="I3201" s="103"/>
      <c r="J3201" s="103"/>
      <c r="K3201" s="104"/>
      <c r="L3201" s="104"/>
      <c r="M3201" s="104"/>
      <c r="N3201" s="103">
        <v>3.2500000000000001E-2</v>
      </c>
    </row>
    <row r="3202" spans="4:14" ht="15.75" customHeight="1" x14ac:dyDescent="0.25">
      <c r="D3202" s="33"/>
      <c r="E3202" s="33"/>
      <c r="F3202" s="81">
        <v>40996</v>
      </c>
      <c r="G3202" s="103">
        <v>2.4124999999999997E-3</v>
      </c>
      <c r="H3202" s="103">
        <v>4.6965000000000002E-3</v>
      </c>
      <c r="I3202" s="103"/>
      <c r="J3202" s="103"/>
      <c r="K3202" s="104"/>
      <c r="L3202" s="104"/>
      <c r="M3202" s="104"/>
      <c r="N3202" s="103">
        <v>3.2500000000000001E-2</v>
      </c>
    </row>
    <row r="3203" spans="4:14" ht="15.75" customHeight="1" x14ac:dyDescent="0.25">
      <c r="D3203" s="33"/>
      <c r="E3203" s="33"/>
      <c r="F3203" s="81">
        <v>40997</v>
      </c>
      <c r="G3203" s="103">
        <v>2.4124999999999997E-3</v>
      </c>
      <c r="H3203" s="103">
        <v>4.6814999999999999E-3</v>
      </c>
      <c r="I3203" s="103"/>
      <c r="J3203" s="103"/>
      <c r="K3203" s="104"/>
      <c r="L3203" s="104"/>
      <c r="M3203" s="104"/>
      <c r="N3203" s="103">
        <v>3.2500000000000001E-2</v>
      </c>
    </row>
    <row r="3204" spans="4:14" ht="15.75" customHeight="1" x14ac:dyDescent="0.25">
      <c r="D3204" s="33"/>
      <c r="E3204" s="33"/>
      <c r="F3204" s="81">
        <v>40998</v>
      </c>
      <c r="G3204" s="103">
        <v>2.4124999999999997E-3</v>
      </c>
      <c r="H3204" s="103">
        <v>4.6814999999999999E-3</v>
      </c>
      <c r="I3204" s="103"/>
      <c r="J3204" s="103"/>
      <c r="K3204" s="104"/>
      <c r="L3204" s="104"/>
      <c r="M3204" s="104"/>
      <c r="N3204" s="103">
        <v>3.2500000000000001E-2</v>
      </c>
    </row>
    <row r="3205" spans="4:14" ht="15.75" customHeight="1" x14ac:dyDescent="0.25">
      <c r="D3205" s="33"/>
      <c r="E3205" s="33"/>
      <c r="F3205" s="81">
        <v>41001</v>
      </c>
      <c r="G3205" s="103">
        <v>2.4124999999999997E-3</v>
      </c>
      <c r="H3205" s="103">
        <v>4.6814999999999999E-3</v>
      </c>
      <c r="I3205" s="103"/>
      <c r="J3205" s="103"/>
      <c r="K3205" s="104"/>
      <c r="L3205" s="104"/>
      <c r="M3205" s="104"/>
      <c r="N3205" s="103">
        <v>3.2500000000000001E-2</v>
      </c>
    </row>
    <row r="3206" spans="4:14" ht="15.75" customHeight="1" x14ac:dyDescent="0.25">
      <c r="D3206" s="33"/>
      <c r="E3206" s="33"/>
      <c r="F3206" s="81">
        <v>41002</v>
      </c>
      <c r="G3206" s="103">
        <v>2.4124999999999997E-3</v>
      </c>
      <c r="H3206" s="103">
        <v>4.6915000000000004E-3</v>
      </c>
      <c r="I3206" s="103"/>
      <c r="J3206" s="103"/>
      <c r="K3206" s="104"/>
      <c r="L3206" s="104"/>
      <c r="M3206" s="104"/>
      <c r="N3206" s="103">
        <v>3.2500000000000001E-2</v>
      </c>
    </row>
    <row r="3207" spans="4:14" ht="15.75" customHeight="1" x14ac:dyDescent="0.25">
      <c r="D3207" s="33"/>
      <c r="E3207" s="33"/>
      <c r="F3207" s="81">
        <v>41003</v>
      </c>
      <c r="G3207" s="103">
        <v>2.4124999999999997E-3</v>
      </c>
      <c r="H3207" s="103">
        <v>4.6915000000000004E-3</v>
      </c>
      <c r="I3207" s="103"/>
      <c r="J3207" s="103"/>
      <c r="K3207" s="104"/>
      <c r="L3207" s="104"/>
      <c r="M3207" s="104"/>
      <c r="N3207" s="103">
        <v>3.2500000000000001E-2</v>
      </c>
    </row>
    <row r="3208" spans="4:14" ht="15.75" customHeight="1" x14ac:dyDescent="0.25">
      <c r="D3208" s="33"/>
      <c r="E3208" s="33"/>
      <c r="F3208" s="81">
        <v>41004</v>
      </c>
      <c r="G3208" s="103">
        <v>2.4124999999999997E-3</v>
      </c>
      <c r="H3208" s="103">
        <v>4.6915000000000004E-3</v>
      </c>
      <c r="I3208" s="103"/>
      <c r="J3208" s="103"/>
      <c r="K3208" s="104"/>
      <c r="L3208" s="104"/>
      <c r="M3208" s="104"/>
      <c r="N3208" s="103">
        <v>3.2500000000000001E-2</v>
      </c>
    </row>
    <row r="3209" spans="4:14" ht="15.75" customHeight="1" x14ac:dyDescent="0.25">
      <c r="D3209" s="33"/>
      <c r="E3209" s="33"/>
      <c r="F3209" s="81">
        <v>41005</v>
      </c>
      <c r="G3209" s="103" t="s">
        <v>26</v>
      </c>
      <c r="H3209" s="103" t="s">
        <v>26</v>
      </c>
      <c r="I3209" s="103"/>
      <c r="J3209" s="103"/>
      <c r="K3209" s="104"/>
      <c r="L3209" s="104"/>
      <c r="M3209" s="104"/>
      <c r="N3209" s="103" t="s">
        <v>26</v>
      </c>
    </row>
    <row r="3210" spans="4:14" ht="15.75" customHeight="1" x14ac:dyDescent="0.25">
      <c r="D3210" s="33"/>
      <c r="E3210" s="33"/>
      <c r="F3210" s="81">
        <v>41008</v>
      </c>
      <c r="G3210" s="103" t="s">
        <v>26</v>
      </c>
      <c r="H3210" s="103" t="s">
        <v>26</v>
      </c>
      <c r="I3210" s="103"/>
      <c r="J3210" s="103"/>
      <c r="K3210" s="104"/>
      <c r="L3210" s="104"/>
      <c r="M3210" s="104"/>
      <c r="N3210" s="103">
        <v>3.2500000000000001E-2</v>
      </c>
    </row>
    <row r="3211" spans="4:14" ht="15.75" customHeight="1" x14ac:dyDescent="0.25">
      <c r="D3211" s="33"/>
      <c r="E3211" s="33"/>
      <c r="F3211" s="81">
        <v>41009</v>
      </c>
      <c r="G3211" s="103">
        <v>2.4025000000000001E-3</v>
      </c>
      <c r="H3211" s="103">
        <v>4.6915000000000004E-3</v>
      </c>
      <c r="I3211" s="103"/>
      <c r="J3211" s="103"/>
      <c r="K3211" s="104"/>
      <c r="L3211" s="104"/>
      <c r="M3211" s="104"/>
      <c r="N3211" s="103">
        <v>3.2500000000000001E-2</v>
      </c>
    </row>
    <row r="3212" spans="4:14" ht="15.75" customHeight="1" x14ac:dyDescent="0.25">
      <c r="D3212" s="33"/>
      <c r="E3212" s="33"/>
      <c r="F3212" s="81">
        <v>41010</v>
      </c>
      <c r="G3212" s="103">
        <v>2.4025000000000001E-3</v>
      </c>
      <c r="H3212" s="103">
        <v>4.6864999999999997E-3</v>
      </c>
      <c r="I3212" s="103"/>
      <c r="J3212" s="103"/>
      <c r="K3212" s="104"/>
      <c r="L3212" s="104"/>
      <c r="M3212" s="104"/>
      <c r="N3212" s="103">
        <v>3.2500000000000001E-2</v>
      </c>
    </row>
    <row r="3213" spans="4:14" ht="15.75" customHeight="1" x14ac:dyDescent="0.25">
      <c r="D3213" s="33"/>
      <c r="E3213" s="33"/>
      <c r="F3213" s="81">
        <v>41011</v>
      </c>
      <c r="G3213" s="103">
        <v>2.4025000000000001E-3</v>
      </c>
      <c r="H3213" s="103">
        <v>4.6665000000000005E-3</v>
      </c>
      <c r="I3213" s="103"/>
      <c r="J3213" s="103"/>
      <c r="K3213" s="104"/>
      <c r="L3213" s="104"/>
      <c r="M3213" s="104"/>
      <c r="N3213" s="103">
        <v>3.2500000000000001E-2</v>
      </c>
    </row>
    <row r="3214" spans="4:14" ht="15.75" customHeight="1" x14ac:dyDescent="0.25">
      <c r="D3214" s="33"/>
      <c r="E3214" s="33"/>
      <c r="F3214" s="81">
        <v>41012</v>
      </c>
      <c r="G3214" s="103">
        <v>2.3974999999999999E-3</v>
      </c>
      <c r="H3214" s="103">
        <v>4.6614999999999998E-3</v>
      </c>
      <c r="I3214" s="103"/>
      <c r="J3214" s="103"/>
      <c r="K3214" s="104"/>
      <c r="L3214" s="104"/>
      <c r="M3214" s="104"/>
      <c r="N3214" s="103">
        <v>3.2500000000000001E-2</v>
      </c>
    </row>
    <row r="3215" spans="4:14" ht="15.75" customHeight="1" x14ac:dyDescent="0.25">
      <c r="D3215" s="33"/>
      <c r="E3215" s="33"/>
      <c r="F3215" s="81">
        <v>41015</v>
      </c>
      <c r="G3215" s="103">
        <v>2.3974999999999999E-3</v>
      </c>
      <c r="H3215" s="103">
        <v>4.6565E-3</v>
      </c>
      <c r="I3215" s="103"/>
      <c r="J3215" s="103"/>
      <c r="K3215" s="104"/>
      <c r="L3215" s="104"/>
      <c r="M3215" s="104"/>
      <c r="N3215" s="103">
        <v>3.2500000000000001E-2</v>
      </c>
    </row>
    <row r="3216" spans="4:14" ht="15.75" customHeight="1" x14ac:dyDescent="0.25">
      <c r="D3216" s="33"/>
      <c r="E3216" s="33"/>
      <c r="F3216" s="81">
        <v>41016</v>
      </c>
      <c r="G3216" s="103">
        <v>2.3974999999999999E-3</v>
      </c>
      <c r="H3216" s="103">
        <v>4.6565E-3</v>
      </c>
      <c r="I3216" s="103"/>
      <c r="J3216" s="103"/>
      <c r="K3216" s="104"/>
      <c r="L3216" s="104"/>
      <c r="M3216" s="104"/>
      <c r="N3216" s="103">
        <v>3.2500000000000001E-2</v>
      </c>
    </row>
    <row r="3217" spans="4:14" ht="15.75" customHeight="1" x14ac:dyDescent="0.25">
      <c r="D3217" s="33"/>
      <c r="E3217" s="33"/>
      <c r="F3217" s="81">
        <v>41017</v>
      </c>
      <c r="G3217" s="103">
        <v>2.3974999999999999E-3</v>
      </c>
      <c r="H3217" s="103">
        <v>4.6565E-3</v>
      </c>
      <c r="I3217" s="103"/>
      <c r="J3217" s="103"/>
      <c r="K3217" s="104"/>
      <c r="L3217" s="104"/>
      <c r="M3217" s="104"/>
      <c r="N3217" s="103">
        <v>3.2500000000000001E-2</v>
      </c>
    </row>
    <row r="3218" spans="4:14" ht="15.75" customHeight="1" x14ac:dyDescent="0.25">
      <c r="D3218" s="33"/>
      <c r="E3218" s="33"/>
      <c r="F3218" s="81">
        <v>41018</v>
      </c>
      <c r="G3218" s="103">
        <v>2.3974999999999999E-3</v>
      </c>
      <c r="H3218" s="103">
        <v>4.6565E-3</v>
      </c>
      <c r="I3218" s="103"/>
      <c r="J3218" s="103"/>
      <c r="K3218" s="104"/>
      <c r="L3218" s="104"/>
      <c r="M3218" s="104"/>
      <c r="N3218" s="103">
        <v>3.2500000000000001E-2</v>
      </c>
    </row>
    <row r="3219" spans="4:14" ht="15.75" customHeight="1" x14ac:dyDescent="0.25">
      <c r="D3219" s="33"/>
      <c r="E3219" s="33"/>
      <c r="F3219" s="81">
        <v>41019</v>
      </c>
      <c r="G3219" s="103">
        <v>2.3974999999999999E-3</v>
      </c>
      <c r="H3219" s="103">
        <v>4.6565E-3</v>
      </c>
      <c r="I3219" s="103"/>
      <c r="J3219" s="103"/>
      <c r="K3219" s="104"/>
      <c r="L3219" s="104"/>
      <c r="M3219" s="104"/>
      <c r="N3219" s="103">
        <v>3.2500000000000001E-2</v>
      </c>
    </row>
    <row r="3220" spans="4:14" ht="15.75" customHeight="1" x14ac:dyDescent="0.25">
      <c r="D3220" s="33"/>
      <c r="E3220" s="33"/>
      <c r="F3220" s="81">
        <v>41022</v>
      </c>
      <c r="G3220" s="103">
        <v>2.3874999999999999E-3</v>
      </c>
      <c r="H3220" s="103">
        <v>4.6565E-3</v>
      </c>
      <c r="I3220" s="103"/>
      <c r="J3220" s="103"/>
      <c r="K3220" s="104"/>
      <c r="L3220" s="104"/>
      <c r="M3220" s="104"/>
      <c r="N3220" s="103">
        <v>3.2500000000000001E-2</v>
      </c>
    </row>
    <row r="3221" spans="4:14" ht="15.75" customHeight="1" x14ac:dyDescent="0.25">
      <c r="D3221" s="33"/>
      <c r="E3221" s="33"/>
      <c r="F3221" s="81">
        <v>41023</v>
      </c>
      <c r="G3221" s="103">
        <v>2.3874999999999999E-3</v>
      </c>
      <c r="H3221" s="103">
        <v>4.6584999999999994E-3</v>
      </c>
      <c r="I3221" s="103"/>
      <c r="J3221" s="103"/>
      <c r="K3221" s="104"/>
      <c r="L3221" s="104"/>
      <c r="M3221" s="104"/>
      <c r="N3221" s="103">
        <v>3.2500000000000001E-2</v>
      </c>
    </row>
    <row r="3222" spans="4:14" ht="15.75" customHeight="1" x14ac:dyDescent="0.25">
      <c r="D3222" s="33"/>
      <c r="E3222" s="33"/>
      <c r="F3222" s="81">
        <v>41024</v>
      </c>
      <c r="G3222" s="103">
        <v>2.3874999999999999E-3</v>
      </c>
      <c r="H3222" s="103">
        <v>4.6584999999999994E-3</v>
      </c>
      <c r="I3222" s="103"/>
      <c r="J3222" s="103"/>
      <c r="K3222" s="104"/>
      <c r="L3222" s="104"/>
      <c r="M3222" s="104"/>
      <c r="N3222" s="103">
        <v>3.2500000000000001E-2</v>
      </c>
    </row>
    <row r="3223" spans="4:14" ht="15.75" customHeight="1" x14ac:dyDescent="0.25">
      <c r="D3223" s="33"/>
      <c r="E3223" s="33"/>
      <c r="F3223" s="81">
        <v>41025</v>
      </c>
      <c r="G3223" s="103">
        <v>2.3874999999999999E-3</v>
      </c>
      <c r="H3223" s="103">
        <v>4.6584999999999994E-3</v>
      </c>
      <c r="I3223" s="103"/>
      <c r="J3223" s="103"/>
      <c r="K3223" s="104"/>
      <c r="L3223" s="104"/>
      <c r="M3223" s="104"/>
      <c r="N3223" s="103">
        <v>3.2500000000000001E-2</v>
      </c>
    </row>
    <row r="3224" spans="4:14" ht="15.75" customHeight="1" x14ac:dyDescent="0.25">
      <c r="D3224" s="33"/>
      <c r="E3224" s="33"/>
      <c r="F3224" s="81">
        <v>41026</v>
      </c>
      <c r="G3224" s="103">
        <v>2.3874999999999999E-3</v>
      </c>
      <c r="H3224" s="103">
        <v>4.6584999999999994E-3</v>
      </c>
      <c r="I3224" s="103"/>
      <c r="J3224" s="103"/>
      <c r="K3224" s="104"/>
      <c r="L3224" s="104"/>
      <c r="M3224" s="104"/>
      <c r="N3224" s="103">
        <v>3.2500000000000001E-2</v>
      </c>
    </row>
    <row r="3225" spans="4:14" ht="15.75" customHeight="1" x14ac:dyDescent="0.25">
      <c r="D3225" s="33"/>
      <c r="E3225" s="33"/>
      <c r="F3225" s="81">
        <v>41029</v>
      </c>
      <c r="G3225" s="103">
        <v>2.3874999999999999E-3</v>
      </c>
      <c r="H3225" s="103">
        <v>4.6584999999999994E-3</v>
      </c>
      <c r="I3225" s="103"/>
      <c r="J3225" s="103"/>
      <c r="K3225" s="104"/>
      <c r="L3225" s="104"/>
      <c r="M3225" s="104"/>
      <c r="N3225" s="103">
        <v>3.2500000000000001E-2</v>
      </c>
    </row>
    <row r="3226" spans="4:14" ht="15.75" customHeight="1" x14ac:dyDescent="0.25">
      <c r="D3226" s="33"/>
      <c r="E3226" s="33"/>
      <c r="F3226" s="81">
        <v>41030</v>
      </c>
      <c r="G3226" s="103">
        <v>2.3874999999999999E-3</v>
      </c>
      <c r="H3226" s="103">
        <v>4.6584999999999994E-3</v>
      </c>
      <c r="I3226" s="103"/>
      <c r="J3226" s="103"/>
      <c r="K3226" s="104"/>
      <c r="L3226" s="104"/>
      <c r="M3226" s="104"/>
      <c r="N3226" s="103">
        <v>3.2500000000000001E-2</v>
      </c>
    </row>
    <row r="3227" spans="4:14" ht="15.75" customHeight="1" x14ac:dyDescent="0.25">
      <c r="D3227" s="33"/>
      <c r="E3227" s="33"/>
      <c r="F3227" s="81">
        <v>41031</v>
      </c>
      <c r="G3227" s="103">
        <v>2.3874999999999999E-3</v>
      </c>
      <c r="H3227" s="103">
        <v>4.6584999999999994E-3</v>
      </c>
      <c r="I3227" s="103"/>
      <c r="J3227" s="103"/>
      <c r="K3227" s="104"/>
      <c r="L3227" s="104"/>
      <c r="M3227" s="104"/>
      <c r="N3227" s="103">
        <v>3.2500000000000001E-2</v>
      </c>
    </row>
    <row r="3228" spans="4:14" ht="15.75" customHeight="1" x14ac:dyDescent="0.25">
      <c r="D3228" s="33"/>
      <c r="E3228" s="33"/>
      <c r="F3228" s="81">
        <v>41032</v>
      </c>
      <c r="G3228" s="103">
        <v>2.3874999999999999E-3</v>
      </c>
      <c r="H3228" s="103">
        <v>4.6584999999999994E-3</v>
      </c>
      <c r="I3228" s="103"/>
      <c r="J3228" s="103"/>
      <c r="K3228" s="104"/>
      <c r="L3228" s="104"/>
      <c r="M3228" s="104"/>
      <c r="N3228" s="103">
        <v>3.2500000000000001E-2</v>
      </c>
    </row>
    <row r="3229" spans="4:14" ht="15.75" customHeight="1" x14ac:dyDescent="0.25">
      <c r="D3229" s="33"/>
      <c r="E3229" s="33"/>
      <c r="F3229" s="81">
        <v>41033</v>
      </c>
      <c r="G3229" s="103">
        <v>2.3874999999999999E-3</v>
      </c>
      <c r="H3229" s="103">
        <v>4.6584999999999994E-3</v>
      </c>
      <c r="I3229" s="103"/>
      <c r="J3229" s="103"/>
      <c r="K3229" s="104"/>
      <c r="L3229" s="104"/>
      <c r="M3229" s="104"/>
      <c r="N3229" s="103">
        <v>3.2500000000000001E-2</v>
      </c>
    </row>
    <row r="3230" spans="4:14" ht="15.75" customHeight="1" x14ac:dyDescent="0.25">
      <c r="D3230" s="33"/>
      <c r="E3230" s="33"/>
      <c r="F3230" s="81">
        <v>41036</v>
      </c>
      <c r="G3230" s="103" t="s">
        <v>26</v>
      </c>
      <c r="H3230" s="103" t="s">
        <v>26</v>
      </c>
      <c r="I3230" s="103"/>
      <c r="J3230" s="103"/>
      <c r="K3230" s="104"/>
      <c r="L3230" s="104"/>
      <c r="M3230" s="104"/>
      <c r="N3230" s="103">
        <v>3.2500000000000001E-2</v>
      </c>
    </row>
    <row r="3231" spans="4:14" ht="15.75" customHeight="1" x14ac:dyDescent="0.25">
      <c r="D3231" s="33"/>
      <c r="E3231" s="33"/>
      <c r="F3231" s="81">
        <v>41037</v>
      </c>
      <c r="G3231" s="103">
        <v>2.3874999999999999E-3</v>
      </c>
      <c r="H3231" s="103">
        <v>4.6584999999999994E-3</v>
      </c>
      <c r="I3231" s="103"/>
      <c r="J3231" s="103"/>
      <c r="K3231" s="104"/>
      <c r="L3231" s="104"/>
      <c r="M3231" s="104"/>
      <c r="N3231" s="103">
        <v>3.2500000000000001E-2</v>
      </c>
    </row>
    <row r="3232" spans="4:14" ht="15.75" customHeight="1" x14ac:dyDescent="0.25">
      <c r="D3232" s="33"/>
      <c r="E3232" s="33"/>
      <c r="F3232" s="81">
        <v>41038</v>
      </c>
      <c r="G3232" s="103">
        <v>2.3874999999999999E-3</v>
      </c>
      <c r="H3232" s="103">
        <v>4.6684999999999999E-3</v>
      </c>
      <c r="I3232" s="103"/>
      <c r="J3232" s="103"/>
      <c r="K3232" s="104"/>
      <c r="L3232" s="104"/>
      <c r="M3232" s="104"/>
      <c r="N3232" s="103">
        <v>3.2500000000000001E-2</v>
      </c>
    </row>
    <row r="3233" spans="4:14" ht="15.75" customHeight="1" x14ac:dyDescent="0.25">
      <c r="D3233" s="33"/>
      <c r="E3233" s="33"/>
      <c r="F3233" s="81">
        <v>41039</v>
      </c>
      <c r="G3233" s="103">
        <v>2.3874999999999999E-3</v>
      </c>
      <c r="H3233" s="103">
        <v>4.6684999999999999E-3</v>
      </c>
      <c r="I3233" s="103"/>
      <c r="J3233" s="103"/>
      <c r="K3233" s="104"/>
      <c r="L3233" s="104"/>
      <c r="M3233" s="104"/>
      <c r="N3233" s="103">
        <v>3.2500000000000001E-2</v>
      </c>
    </row>
    <row r="3234" spans="4:14" ht="15.75" customHeight="1" x14ac:dyDescent="0.25">
      <c r="D3234" s="33"/>
      <c r="E3234" s="33"/>
      <c r="F3234" s="81">
        <v>41040</v>
      </c>
      <c r="G3234" s="103">
        <v>2.3874999999999999E-3</v>
      </c>
      <c r="H3234" s="103">
        <v>4.6684999999999999E-3</v>
      </c>
      <c r="I3234" s="103"/>
      <c r="J3234" s="103"/>
      <c r="K3234" s="104"/>
      <c r="L3234" s="104"/>
      <c r="M3234" s="104"/>
      <c r="N3234" s="103">
        <v>3.2500000000000001E-2</v>
      </c>
    </row>
    <row r="3235" spans="4:14" ht="15.75" customHeight="1" x14ac:dyDescent="0.25">
      <c r="D3235" s="33"/>
      <c r="E3235" s="33"/>
      <c r="F3235" s="81">
        <v>41043</v>
      </c>
      <c r="G3235" s="103">
        <v>2.3874999999999999E-3</v>
      </c>
      <c r="H3235" s="103">
        <v>4.6584999999999994E-3</v>
      </c>
      <c r="I3235" s="103"/>
      <c r="J3235" s="103"/>
      <c r="K3235" s="104"/>
      <c r="L3235" s="104"/>
      <c r="M3235" s="104"/>
      <c r="N3235" s="103">
        <v>3.2500000000000001E-2</v>
      </c>
    </row>
    <row r="3236" spans="4:14" ht="15.75" customHeight="1" x14ac:dyDescent="0.25">
      <c r="D3236" s="33"/>
      <c r="E3236" s="33"/>
      <c r="F3236" s="81">
        <v>41044</v>
      </c>
      <c r="G3236" s="103">
        <v>2.3874999999999999E-3</v>
      </c>
      <c r="H3236" s="103">
        <v>4.6584999999999994E-3</v>
      </c>
      <c r="I3236" s="103"/>
      <c r="J3236" s="103"/>
      <c r="K3236" s="104"/>
      <c r="L3236" s="104"/>
      <c r="M3236" s="104"/>
      <c r="N3236" s="103">
        <v>3.2500000000000001E-2</v>
      </c>
    </row>
    <row r="3237" spans="4:14" ht="15.75" customHeight="1" x14ac:dyDescent="0.25">
      <c r="D3237" s="33"/>
      <c r="E3237" s="33"/>
      <c r="F3237" s="81">
        <v>41045</v>
      </c>
      <c r="G3237" s="103">
        <v>2.3974999999999999E-3</v>
      </c>
      <c r="H3237" s="103">
        <v>4.6684999999999999E-3</v>
      </c>
      <c r="I3237" s="103"/>
      <c r="J3237" s="103"/>
      <c r="K3237" s="104"/>
      <c r="L3237" s="104"/>
      <c r="M3237" s="104"/>
      <c r="N3237" s="103">
        <v>3.2500000000000001E-2</v>
      </c>
    </row>
    <row r="3238" spans="4:14" ht="15.75" customHeight="1" x14ac:dyDescent="0.25">
      <c r="D3238" s="33"/>
      <c r="E3238" s="33"/>
      <c r="F3238" s="81">
        <v>41046</v>
      </c>
      <c r="G3238" s="103">
        <v>2.3974999999999999E-3</v>
      </c>
      <c r="H3238" s="103">
        <v>4.6684999999999999E-3</v>
      </c>
      <c r="I3238" s="103"/>
      <c r="J3238" s="103"/>
      <c r="K3238" s="104"/>
      <c r="L3238" s="104"/>
      <c r="M3238" s="104"/>
      <c r="N3238" s="103">
        <v>3.2500000000000001E-2</v>
      </c>
    </row>
    <row r="3239" spans="4:14" ht="15.75" customHeight="1" x14ac:dyDescent="0.25">
      <c r="D3239" s="33"/>
      <c r="E3239" s="33"/>
      <c r="F3239" s="81">
        <v>41047</v>
      </c>
      <c r="G3239" s="103">
        <v>2.3974999999999999E-3</v>
      </c>
      <c r="H3239" s="103">
        <v>4.6684999999999999E-3</v>
      </c>
      <c r="I3239" s="103"/>
      <c r="J3239" s="103"/>
      <c r="K3239" s="104"/>
      <c r="L3239" s="104"/>
      <c r="M3239" s="104"/>
      <c r="N3239" s="103">
        <v>3.2500000000000001E-2</v>
      </c>
    </row>
    <row r="3240" spans="4:14" ht="15.75" customHeight="1" x14ac:dyDescent="0.25">
      <c r="D3240" s="33"/>
      <c r="E3240" s="33"/>
      <c r="F3240" s="81">
        <v>41050</v>
      </c>
      <c r="G3240" s="103">
        <v>2.3974999999999999E-3</v>
      </c>
      <c r="H3240" s="103">
        <v>4.6684999999999999E-3</v>
      </c>
      <c r="I3240" s="103"/>
      <c r="J3240" s="103"/>
      <c r="K3240" s="104"/>
      <c r="L3240" s="104"/>
      <c r="M3240" s="104"/>
      <c r="N3240" s="103">
        <v>3.2500000000000001E-2</v>
      </c>
    </row>
    <row r="3241" spans="4:14" ht="15.75" customHeight="1" x14ac:dyDescent="0.25">
      <c r="D3241" s="33"/>
      <c r="E3241" s="33"/>
      <c r="F3241" s="81">
        <v>41051</v>
      </c>
      <c r="G3241" s="103">
        <v>2.3874999999999999E-3</v>
      </c>
      <c r="H3241" s="103">
        <v>4.6684999999999999E-3</v>
      </c>
      <c r="I3241" s="103"/>
      <c r="J3241" s="103"/>
      <c r="K3241" s="104"/>
      <c r="L3241" s="104"/>
      <c r="M3241" s="104"/>
      <c r="N3241" s="103">
        <v>3.2500000000000001E-2</v>
      </c>
    </row>
    <row r="3242" spans="4:14" ht="15.75" customHeight="1" x14ac:dyDescent="0.25">
      <c r="D3242" s="33"/>
      <c r="E3242" s="33"/>
      <c r="F3242" s="81">
        <v>41052</v>
      </c>
      <c r="G3242" s="103">
        <v>2.3874999999999999E-3</v>
      </c>
      <c r="H3242" s="103">
        <v>4.6684999999999999E-3</v>
      </c>
      <c r="I3242" s="103"/>
      <c r="J3242" s="103"/>
      <c r="K3242" s="104"/>
      <c r="L3242" s="104"/>
      <c r="M3242" s="104"/>
      <c r="N3242" s="103">
        <v>3.2500000000000001E-2</v>
      </c>
    </row>
    <row r="3243" spans="4:14" ht="15.75" customHeight="1" x14ac:dyDescent="0.25">
      <c r="D3243" s="33"/>
      <c r="E3243" s="33"/>
      <c r="F3243" s="81">
        <v>41053</v>
      </c>
      <c r="G3243" s="103">
        <v>2.3874999999999999E-3</v>
      </c>
      <c r="H3243" s="103">
        <v>4.6684999999999999E-3</v>
      </c>
      <c r="I3243" s="103"/>
      <c r="J3243" s="103"/>
      <c r="K3243" s="104"/>
      <c r="L3243" s="104"/>
      <c r="M3243" s="104"/>
      <c r="N3243" s="103">
        <v>3.2500000000000001E-2</v>
      </c>
    </row>
    <row r="3244" spans="4:14" ht="15.75" customHeight="1" x14ac:dyDescent="0.25">
      <c r="D3244" s="33"/>
      <c r="E3244" s="33"/>
      <c r="F3244" s="81">
        <v>41054</v>
      </c>
      <c r="G3244" s="103">
        <v>2.3874999999999999E-3</v>
      </c>
      <c r="H3244" s="103">
        <v>4.6684999999999999E-3</v>
      </c>
      <c r="I3244" s="103"/>
      <c r="J3244" s="103"/>
      <c r="K3244" s="104"/>
      <c r="L3244" s="104"/>
      <c r="M3244" s="104"/>
      <c r="N3244" s="103">
        <v>3.2500000000000001E-2</v>
      </c>
    </row>
    <row r="3245" spans="4:14" ht="15.75" customHeight="1" x14ac:dyDescent="0.25">
      <c r="D3245" s="33"/>
      <c r="E3245" s="33"/>
      <c r="F3245" s="81">
        <v>41057</v>
      </c>
      <c r="G3245" s="103">
        <v>2.3874999999999999E-3</v>
      </c>
      <c r="H3245" s="103">
        <v>4.6684999999999999E-3</v>
      </c>
      <c r="I3245" s="103"/>
      <c r="J3245" s="103"/>
      <c r="K3245" s="104"/>
      <c r="L3245" s="104"/>
      <c r="M3245" s="104"/>
      <c r="N3245" s="103" t="s">
        <v>26</v>
      </c>
    </row>
    <row r="3246" spans="4:14" ht="15.75" customHeight="1" x14ac:dyDescent="0.25">
      <c r="D3246" s="33"/>
      <c r="E3246" s="33"/>
      <c r="F3246" s="81">
        <v>41058</v>
      </c>
      <c r="G3246" s="103">
        <v>2.3874999999999999E-3</v>
      </c>
      <c r="H3246" s="103">
        <v>4.6684999999999999E-3</v>
      </c>
      <c r="I3246" s="103"/>
      <c r="J3246" s="103"/>
      <c r="K3246" s="104"/>
      <c r="L3246" s="104"/>
      <c r="M3246" s="104"/>
      <c r="N3246" s="103">
        <v>3.2500000000000001E-2</v>
      </c>
    </row>
    <row r="3247" spans="4:14" ht="15.75" customHeight="1" x14ac:dyDescent="0.25">
      <c r="D3247" s="33"/>
      <c r="E3247" s="33"/>
      <c r="F3247" s="81">
        <v>41059</v>
      </c>
      <c r="G3247" s="103">
        <v>2.3874999999999999E-3</v>
      </c>
      <c r="H3247" s="103">
        <v>4.6684999999999999E-3</v>
      </c>
      <c r="I3247" s="103"/>
      <c r="J3247" s="103"/>
      <c r="K3247" s="104"/>
      <c r="L3247" s="104"/>
      <c r="M3247" s="104"/>
      <c r="N3247" s="103">
        <v>3.2500000000000001E-2</v>
      </c>
    </row>
    <row r="3248" spans="4:14" ht="15.75" customHeight="1" x14ac:dyDescent="0.25">
      <c r="D3248" s="33"/>
      <c r="E3248" s="33"/>
      <c r="F3248" s="81">
        <v>41060</v>
      </c>
      <c r="G3248" s="103">
        <v>2.3874999999999999E-3</v>
      </c>
      <c r="H3248" s="103">
        <v>4.6684999999999999E-3</v>
      </c>
      <c r="I3248" s="103"/>
      <c r="J3248" s="103"/>
      <c r="K3248" s="104"/>
      <c r="L3248" s="104"/>
      <c r="M3248" s="104"/>
      <c r="N3248" s="103">
        <v>3.2500000000000001E-2</v>
      </c>
    </row>
    <row r="3249" spans="4:14" ht="15.75" customHeight="1" x14ac:dyDescent="0.25">
      <c r="D3249" s="33"/>
      <c r="E3249" s="33"/>
      <c r="F3249" s="81">
        <v>41061</v>
      </c>
      <c r="G3249" s="103">
        <v>2.3974999999999999E-3</v>
      </c>
      <c r="H3249" s="103">
        <v>4.6784999999999995E-3</v>
      </c>
      <c r="I3249" s="103"/>
      <c r="J3249" s="103"/>
      <c r="K3249" s="104"/>
      <c r="L3249" s="104"/>
      <c r="M3249" s="104"/>
      <c r="N3249" s="103">
        <v>3.2500000000000001E-2</v>
      </c>
    </row>
    <row r="3250" spans="4:14" ht="15.75" customHeight="1" x14ac:dyDescent="0.25">
      <c r="D3250" s="33"/>
      <c r="E3250" s="33"/>
      <c r="F3250" s="81">
        <v>41064</v>
      </c>
      <c r="G3250" s="103" t="s">
        <v>26</v>
      </c>
      <c r="H3250" s="103" t="s">
        <v>26</v>
      </c>
      <c r="I3250" s="103"/>
      <c r="J3250" s="103"/>
      <c r="K3250" s="104"/>
      <c r="L3250" s="104"/>
      <c r="M3250" s="104"/>
      <c r="N3250" s="103">
        <v>3.2500000000000001E-2</v>
      </c>
    </row>
    <row r="3251" spans="4:14" ht="15.75" customHeight="1" x14ac:dyDescent="0.25">
      <c r="D3251" s="33"/>
      <c r="E3251" s="33"/>
      <c r="F3251" s="81">
        <v>41065</v>
      </c>
      <c r="G3251" s="103" t="s">
        <v>26</v>
      </c>
      <c r="H3251" s="103" t="s">
        <v>26</v>
      </c>
      <c r="I3251" s="103"/>
      <c r="J3251" s="103"/>
      <c r="K3251" s="104"/>
      <c r="L3251" s="104"/>
      <c r="M3251" s="104"/>
      <c r="N3251" s="103">
        <v>3.2500000000000001E-2</v>
      </c>
    </row>
    <row r="3252" spans="4:14" ht="15.75" customHeight="1" x14ac:dyDescent="0.25">
      <c r="D3252" s="33"/>
      <c r="E3252" s="33"/>
      <c r="F3252" s="81">
        <v>41066</v>
      </c>
      <c r="G3252" s="103">
        <v>2.4074999999999999E-3</v>
      </c>
      <c r="H3252" s="103">
        <v>4.6784999999999995E-3</v>
      </c>
      <c r="I3252" s="103"/>
      <c r="J3252" s="103"/>
      <c r="K3252" s="104"/>
      <c r="L3252" s="104"/>
      <c r="M3252" s="104"/>
      <c r="N3252" s="103">
        <v>3.2500000000000001E-2</v>
      </c>
    </row>
    <row r="3253" spans="4:14" ht="15.75" customHeight="1" x14ac:dyDescent="0.25">
      <c r="D3253" s="33"/>
      <c r="E3253" s="33"/>
      <c r="F3253" s="81">
        <v>41067</v>
      </c>
      <c r="G3253" s="103">
        <v>2.4074999999999999E-3</v>
      </c>
      <c r="H3253" s="103">
        <v>4.6784999999999995E-3</v>
      </c>
      <c r="I3253" s="103"/>
      <c r="J3253" s="103"/>
      <c r="K3253" s="104"/>
      <c r="L3253" s="104"/>
      <c r="M3253" s="104"/>
      <c r="N3253" s="103">
        <v>3.2500000000000001E-2</v>
      </c>
    </row>
    <row r="3254" spans="4:14" ht="15.75" customHeight="1" x14ac:dyDescent="0.25">
      <c r="D3254" s="33"/>
      <c r="E3254" s="33"/>
      <c r="F3254" s="81">
        <v>41068</v>
      </c>
      <c r="G3254" s="103">
        <v>2.4074999999999999E-3</v>
      </c>
      <c r="H3254" s="103">
        <v>4.6784999999999995E-3</v>
      </c>
      <c r="I3254" s="103"/>
      <c r="J3254" s="103"/>
      <c r="K3254" s="104"/>
      <c r="L3254" s="104"/>
      <c r="M3254" s="104"/>
      <c r="N3254" s="103">
        <v>3.2500000000000001E-2</v>
      </c>
    </row>
    <row r="3255" spans="4:14" ht="15.75" customHeight="1" x14ac:dyDescent="0.25">
      <c r="D3255" s="33"/>
      <c r="E3255" s="33"/>
      <c r="F3255" s="81">
        <v>41071</v>
      </c>
      <c r="G3255" s="103">
        <v>2.4074999999999999E-3</v>
      </c>
      <c r="H3255" s="103">
        <v>4.6784999999999995E-3</v>
      </c>
      <c r="I3255" s="103"/>
      <c r="J3255" s="103"/>
      <c r="K3255" s="104"/>
      <c r="L3255" s="104"/>
      <c r="M3255" s="104"/>
      <c r="N3255" s="103">
        <v>3.2500000000000001E-2</v>
      </c>
    </row>
    <row r="3256" spans="4:14" ht="15.75" customHeight="1" x14ac:dyDescent="0.25">
      <c r="D3256" s="33"/>
      <c r="E3256" s="33"/>
      <c r="F3256" s="81">
        <v>41072</v>
      </c>
      <c r="G3256" s="103">
        <v>2.4074999999999999E-3</v>
      </c>
      <c r="H3256" s="103">
        <v>4.6784999999999995E-3</v>
      </c>
      <c r="I3256" s="103"/>
      <c r="J3256" s="103"/>
      <c r="K3256" s="104"/>
      <c r="L3256" s="104"/>
      <c r="M3256" s="104"/>
      <c r="N3256" s="103">
        <v>3.2500000000000001E-2</v>
      </c>
    </row>
    <row r="3257" spans="4:14" ht="15.75" customHeight="1" x14ac:dyDescent="0.25">
      <c r="D3257" s="33"/>
      <c r="E3257" s="33"/>
      <c r="F3257" s="81">
        <v>41073</v>
      </c>
      <c r="G3257" s="103">
        <v>2.4174999999999999E-3</v>
      </c>
      <c r="H3257" s="103">
        <v>4.6784999999999995E-3</v>
      </c>
      <c r="I3257" s="103"/>
      <c r="J3257" s="103"/>
      <c r="K3257" s="104"/>
      <c r="L3257" s="104"/>
      <c r="M3257" s="104"/>
      <c r="N3257" s="103">
        <v>3.2500000000000001E-2</v>
      </c>
    </row>
    <row r="3258" spans="4:14" ht="15.75" customHeight="1" x14ac:dyDescent="0.25">
      <c r="D3258" s="33"/>
      <c r="E3258" s="33"/>
      <c r="F3258" s="81">
        <v>41074</v>
      </c>
      <c r="G3258" s="103">
        <v>2.4275E-3</v>
      </c>
      <c r="H3258" s="103">
        <v>4.6784999999999995E-3</v>
      </c>
      <c r="I3258" s="103"/>
      <c r="J3258" s="103"/>
      <c r="K3258" s="104"/>
      <c r="L3258" s="104"/>
      <c r="M3258" s="104"/>
      <c r="N3258" s="103">
        <v>3.2500000000000001E-2</v>
      </c>
    </row>
    <row r="3259" spans="4:14" ht="15.75" customHeight="1" x14ac:dyDescent="0.25">
      <c r="D3259" s="33"/>
      <c r="E3259" s="33"/>
      <c r="F3259" s="81">
        <v>41075</v>
      </c>
      <c r="G3259" s="103">
        <v>2.4275E-3</v>
      </c>
      <c r="H3259" s="103">
        <v>4.6784999999999995E-3</v>
      </c>
      <c r="I3259" s="103"/>
      <c r="J3259" s="103"/>
      <c r="K3259" s="104"/>
      <c r="L3259" s="104"/>
      <c r="M3259" s="104"/>
      <c r="N3259" s="103">
        <v>3.2500000000000001E-2</v>
      </c>
    </row>
    <row r="3260" spans="4:14" ht="15.75" customHeight="1" x14ac:dyDescent="0.25">
      <c r="D3260" s="33"/>
      <c r="E3260" s="33"/>
      <c r="F3260" s="81">
        <v>41078</v>
      </c>
      <c r="G3260" s="103">
        <v>2.4375E-3</v>
      </c>
      <c r="H3260" s="103">
        <v>4.6784999999999995E-3</v>
      </c>
      <c r="I3260" s="103"/>
      <c r="J3260" s="103"/>
      <c r="K3260" s="104"/>
      <c r="L3260" s="104"/>
      <c r="M3260" s="104"/>
      <c r="N3260" s="103">
        <v>3.2500000000000001E-2</v>
      </c>
    </row>
    <row r="3261" spans="4:14" ht="15.75" customHeight="1" x14ac:dyDescent="0.25">
      <c r="D3261" s="33"/>
      <c r="E3261" s="33"/>
      <c r="F3261" s="81">
        <v>41079</v>
      </c>
      <c r="G3261" s="103">
        <v>2.4375E-3</v>
      </c>
      <c r="H3261" s="103">
        <v>4.6784999999999995E-3</v>
      </c>
      <c r="I3261" s="103"/>
      <c r="J3261" s="103"/>
      <c r="K3261" s="104"/>
      <c r="L3261" s="104"/>
      <c r="M3261" s="104"/>
      <c r="N3261" s="103">
        <v>3.2500000000000001E-2</v>
      </c>
    </row>
    <row r="3262" spans="4:14" ht="15.75" customHeight="1" x14ac:dyDescent="0.25">
      <c r="D3262" s="33"/>
      <c r="E3262" s="33"/>
      <c r="F3262" s="81">
        <v>41080</v>
      </c>
      <c r="G3262" s="103">
        <v>2.4524999999999998E-3</v>
      </c>
      <c r="H3262" s="103">
        <v>4.6760000000000005E-3</v>
      </c>
      <c r="I3262" s="103"/>
      <c r="J3262" s="103"/>
      <c r="K3262" s="104"/>
      <c r="L3262" s="104"/>
      <c r="M3262" s="104"/>
      <c r="N3262" s="103">
        <v>3.2500000000000001E-2</v>
      </c>
    </row>
    <row r="3263" spans="4:14" ht="15.75" customHeight="1" x14ac:dyDescent="0.25">
      <c r="D3263" s="33"/>
      <c r="E3263" s="33"/>
      <c r="F3263" s="81">
        <v>41081</v>
      </c>
      <c r="G3263" s="103">
        <v>2.4524999999999998E-3</v>
      </c>
      <c r="H3263" s="103">
        <v>4.6760000000000005E-3</v>
      </c>
      <c r="I3263" s="103"/>
      <c r="J3263" s="103"/>
      <c r="K3263" s="104"/>
      <c r="L3263" s="104"/>
      <c r="M3263" s="104"/>
      <c r="N3263" s="103">
        <v>3.2500000000000001E-2</v>
      </c>
    </row>
    <row r="3264" spans="4:14" ht="15.75" customHeight="1" x14ac:dyDescent="0.25">
      <c r="D3264" s="33"/>
      <c r="E3264" s="33"/>
      <c r="F3264" s="81">
        <v>41082</v>
      </c>
      <c r="G3264" s="103">
        <v>2.4524999999999998E-3</v>
      </c>
      <c r="H3264" s="103">
        <v>4.6160000000000003E-3</v>
      </c>
      <c r="I3264" s="103"/>
      <c r="J3264" s="103"/>
      <c r="K3264" s="104"/>
      <c r="L3264" s="104"/>
      <c r="M3264" s="104"/>
      <c r="N3264" s="103">
        <v>3.2500000000000001E-2</v>
      </c>
    </row>
    <row r="3265" spans="4:14" ht="15.75" customHeight="1" x14ac:dyDescent="0.25">
      <c r="D3265" s="33"/>
      <c r="E3265" s="33"/>
      <c r="F3265" s="81">
        <v>41085</v>
      </c>
      <c r="G3265" s="103">
        <v>2.4524999999999998E-3</v>
      </c>
      <c r="H3265" s="103">
        <v>4.6059999999999999E-3</v>
      </c>
      <c r="I3265" s="103"/>
      <c r="J3265" s="103"/>
      <c r="K3265" s="104"/>
      <c r="L3265" s="104"/>
      <c r="M3265" s="104"/>
      <c r="N3265" s="103">
        <v>3.2500000000000001E-2</v>
      </c>
    </row>
    <row r="3266" spans="4:14" ht="15.75" customHeight="1" x14ac:dyDescent="0.25">
      <c r="D3266" s="33"/>
      <c r="E3266" s="33"/>
      <c r="F3266" s="81">
        <v>41086</v>
      </c>
      <c r="G3266" s="103">
        <v>2.4524999999999998E-3</v>
      </c>
      <c r="H3266" s="103">
        <v>4.6059999999999999E-3</v>
      </c>
      <c r="I3266" s="103"/>
      <c r="J3266" s="103"/>
      <c r="K3266" s="104"/>
      <c r="L3266" s="104"/>
      <c r="M3266" s="104"/>
      <c r="N3266" s="103">
        <v>3.2500000000000001E-2</v>
      </c>
    </row>
    <row r="3267" spans="4:14" ht="15.75" customHeight="1" x14ac:dyDescent="0.25">
      <c r="D3267" s="33"/>
      <c r="E3267" s="33"/>
      <c r="F3267" s="81">
        <v>41087</v>
      </c>
      <c r="G3267" s="103">
        <v>2.4524999999999998E-3</v>
      </c>
      <c r="H3267" s="103">
        <v>4.6059999999999999E-3</v>
      </c>
      <c r="I3267" s="103"/>
      <c r="J3267" s="103"/>
      <c r="K3267" s="104"/>
      <c r="L3267" s="104"/>
      <c r="M3267" s="104"/>
      <c r="N3267" s="103">
        <v>3.2500000000000001E-2</v>
      </c>
    </row>
    <row r="3268" spans="4:14" ht="15.75" customHeight="1" x14ac:dyDescent="0.25">
      <c r="D3268" s="33"/>
      <c r="E3268" s="33"/>
      <c r="F3268" s="81">
        <v>41088</v>
      </c>
      <c r="G3268" s="103">
        <v>2.4524999999999998E-3</v>
      </c>
      <c r="H3268" s="103">
        <v>4.6059999999999999E-3</v>
      </c>
      <c r="I3268" s="103"/>
      <c r="J3268" s="103"/>
      <c r="K3268" s="104"/>
      <c r="L3268" s="104"/>
      <c r="M3268" s="104"/>
      <c r="N3268" s="103">
        <v>3.2500000000000001E-2</v>
      </c>
    </row>
    <row r="3269" spans="4:14" ht="15.75" customHeight="1" x14ac:dyDescent="0.25">
      <c r="D3269" s="33"/>
      <c r="E3269" s="33"/>
      <c r="F3269" s="81">
        <v>41089</v>
      </c>
      <c r="G3269" s="103">
        <v>2.4575E-3</v>
      </c>
      <c r="H3269" s="103">
        <v>4.6059999999999999E-3</v>
      </c>
      <c r="I3269" s="103"/>
      <c r="J3269" s="103"/>
      <c r="K3269" s="104"/>
      <c r="L3269" s="104"/>
      <c r="M3269" s="104"/>
      <c r="N3269" s="103">
        <v>3.2500000000000001E-2</v>
      </c>
    </row>
    <row r="3270" spans="4:14" ht="15.75" customHeight="1" x14ac:dyDescent="0.25">
      <c r="D3270" s="33"/>
      <c r="E3270" s="33"/>
      <c r="F3270" s="81">
        <v>41092</v>
      </c>
      <c r="G3270" s="103">
        <v>2.4475E-3</v>
      </c>
      <c r="H3270" s="103">
        <v>4.6059999999999999E-3</v>
      </c>
      <c r="I3270" s="103"/>
      <c r="J3270" s="103"/>
      <c r="K3270" s="104"/>
      <c r="L3270" s="104"/>
      <c r="M3270" s="104"/>
      <c r="N3270" s="103">
        <v>3.2500000000000001E-2</v>
      </c>
    </row>
    <row r="3271" spans="4:14" ht="15.75" customHeight="1" x14ac:dyDescent="0.25">
      <c r="D3271" s="33"/>
      <c r="E3271" s="33"/>
      <c r="F3271" s="81">
        <v>41093</v>
      </c>
      <c r="G3271" s="103">
        <v>2.4575E-3</v>
      </c>
      <c r="H3271" s="103">
        <v>4.6059999999999999E-3</v>
      </c>
      <c r="I3271" s="103"/>
      <c r="J3271" s="103"/>
      <c r="K3271" s="104"/>
      <c r="L3271" s="104"/>
      <c r="M3271" s="104"/>
      <c r="N3271" s="103">
        <v>3.2500000000000001E-2</v>
      </c>
    </row>
    <row r="3272" spans="4:14" ht="15.75" customHeight="1" x14ac:dyDescent="0.25">
      <c r="D3272" s="33"/>
      <c r="E3272" s="33"/>
      <c r="F3272" s="81">
        <v>41094</v>
      </c>
      <c r="G3272" s="103">
        <v>2.4575E-3</v>
      </c>
      <c r="H3272" s="103">
        <v>4.5960000000000003E-3</v>
      </c>
      <c r="I3272" s="103"/>
      <c r="J3272" s="103"/>
      <c r="K3272" s="104"/>
      <c r="L3272" s="104"/>
      <c r="M3272" s="104"/>
      <c r="N3272" s="103" t="s">
        <v>26</v>
      </c>
    </row>
    <row r="3273" spans="4:14" ht="15.75" customHeight="1" x14ac:dyDescent="0.25">
      <c r="D3273" s="33"/>
      <c r="E3273" s="33"/>
      <c r="F3273" s="81">
        <v>41095</v>
      </c>
      <c r="G3273" s="103">
        <v>2.4575E-3</v>
      </c>
      <c r="H3273" s="103">
        <v>4.5960000000000003E-3</v>
      </c>
      <c r="I3273" s="103"/>
      <c r="J3273" s="103"/>
      <c r="K3273" s="104"/>
      <c r="L3273" s="104"/>
      <c r="M3273" s="104"/>
      <c r="N3273" s="103">
        <v>3.2500000000000001E-2</v>
      </c>
    </row>
    <row r="3274" spans="4:14" ht="15.75" customHeight="1" x14ac:dyDescent="0.25">
      <c r="D3274" s="33"/>
      <c r="E3274" s="33"/>
      <c r="F3274" s="81">
        <v>41096</v>
      </c>
      <c r="G3274" s="103">
        <v>2.4575E-3</v>
      </c>
      <c r="H3274" s="103">
        <v>4.5760000000000002E-3</v>
      </c>
      <c r="I3274" s="103"/>
      <c r="J3274" s="103"/>
      <c r="K3274" s="104"/>
      <c r="L3274" s="104"/>
      <c r="M3274" s="104"/>
      <c r="N3274" s="103">
        <v>3.2500000000000001E-2</v>
      </c>
    </row>
    <row r="3275" spans="4:14" ht="15.75" customHeight="1" x14ac:dyDescent="0.25">
      <c r="D3275" s="33"/>
      <c r="E3275" s="33"/>
      <c r="F3275" s="81">
        <v>41099</v>
      </c>
      <c r="G3275" s="103">
        <v>2.4875000000000001E-3</v>
      </c>
      <c r="H3275" s="103">
        <v>4.5760000000000002E-3</v>
      </c>
      <c r="I3275" s="103"/>
      <c r="J3275" s="103"/>
      <c r="K3275" s="104"/>
      <c r="L3275" s="104"/>
      <c r="M3275" s="104"/>
      <c r="N3275" s="103">
        <v>3.2500000000000001E-2</v>
      </c>
    </row>
    <row r="3276" spans="4:14" ht="15.75" customHeight="1" x14ac:dyDescent="0.25">
      <c r="D3276" s="33"/>
      <c r="E3276" s="33"/>
      <c r="F3276" s="81">
        <v>41100</v>
      </c>
      <c r="G3276" s="103">
        <v>2.4875000000000001E-3</v>
      </c>
      <c r="H3276" s="103">
        <v>4.5760000000000002E-3</v>
      </c>
      <c r="I3276" s="103"/>
      <c r="J3276" s="103"/>
      <c r="K3276" s="104"/>
      <c r="L3276" s="104"/>
      <c r="M3276" s="104"/>
      <c r="N3276" s="103">
        <v>3.2500000000000001E-2</v>
      </c>
    </row>
    <row r="3277" spans="4:14" ht="15.75" customHeight="1" x14ac:dyDescent="0.25">
      <c r="D3277" s="33"/>
      <c r="E3277" s="33"/>
      <c r="F3277" s="81">
        <v>41101</v>
      </c>
      <c r="G3277" s="103">
        <v>2.4875000000000001E-3</v>
      </c>
      <c r="H3277" s="103">
        <v>4.561E-3</v>
      </c>
      <c r="I3277" s="103"/>
      <c r="J3277" s="103"/>
      <c r="K3277" s="104"/>
      <c r="L3277" s="104"/>
      <c r="M3277" s="104"/>
      <c r="N3277" s="103">
        <v>3.2500000000000001E-2</v>
      </c>
    </row>
    <row r="3278" spans="4:14" ht="15.75" customHeight="1" x14ac:dyDescent="0.25">
      <c r="D3278" s="33"/>
      <c r="E3278" s="33"/>
      <c r="F3278" s="81">
        <v>41102</v>
      </c>
      <c r="G3278" s="103">
        <v>2.4875000000000001E-3</v>
      </c>
      <c r="H3278" s="103">
        <v>4.5510000000000004E-3</v>
      </c>
      <c r="I3278" s="103"/>
      <c r="J3278" s="103"/>
      <c r="K3278" s="104"/>
      <c r="L3278" s="104"/>
      <c r="M3278" s="104"/>
      <c r="N3278" s="103">
        <v>3.2500000000000001E-2</v>
      </c>
    </row>
    <row r="3279" spans="4:14" ht="15.75" customHeight="1" x14ac:dyDescent="0.25">
      <c r="D3279" s="33"/>
      <c r="E3279" s="33"/>
      <c r="F3279" s="81">
        <v>41103</v>
      </c>
      <c r="G3279" s="103">
        <v>2.4775000000000001E-3</v>
      </c>
      <c r="H3279" s="103">
        <v>4.5510000000000004E-3</v>
      </c>
      <c r="I3279" s="103"/>
      <c r="J3279" s="103"/>
      <c r="K3279" s="104"/>
      <c r="L3279" s="104"/>
      <c r="M3279" s="104"/>
      <c r="N3279" s="103">
        <v>3.2500000000000001E-2</v>
      </c>
    </row>
    <row r="3280" spans="4:14" ht="15.75" customHeight="1" x14ac:dyDescent="0.25">
      <c r="D3280" s="33"/>
      <c r="E3280" s="33"/>
      <c r="F3280" s="81">
        <v>41106</v>
      </c>
      <c r="G3280" s="103">
        <v>2.4775000000000001E-3</v>
      </c>
      <c r="H3280" s="103">
        <v>4.5510000000000004E-3</v>
      </c>
      <c r="I3280" s="103"/>
      <c r="J3280" s="103"/>
      <c r="K3280" s="104"/>
      <c r="L3280" s="104"/>
      <c r="M3280" s="104"/>
      <c r="N3280" s="103">
        <v>3.2500000000000001E-2</v>
      </c>
    </row>
    <row r="3281" spans="4:14" ht="15.75" customHeight="1" x14ac:dyDescent="0.25">
      <c r="D3281" s="33"/>
      <c r="E3281" s="33"/>
      <c r="F3281" s="81">
        <v>41107</v>
      </c>
      <c r="G3281" s="103">
        <v>2.4675000000000001E-3</v>
      </c>
      <c r="H3281" s="103">
        <v>4.5510000000000004E-3</v>
      </c>
      <c r="I3281" s="103"/>
      <c r="J3281" s="103"/>
      <c r="K3281" s="104"/>
      <c r="L3281" s="104"/>
      <c r="M3281" s="104"/>
      <c r="N3281" s="103">
        <v>3.2500000000000001E-2</v>
      </c>
    </row>
    <row r="3282" spans="4:14" ht="15.75" customHeight="1" x14ac:dyDescent="0.25">
      <c r="D3282" s="33"/>
      <c r="E3282" s="33"/>
      <c r="F3282" s="81">
        <v>41108</v>
      </c>
      <c r="G3282" s="103">
        <v>2.4675000000000001E-3</v>
      </c>
      <c r="H3282" s="103">
        <v>4.5510000000000004E-3</v>
      </c>
      <c r="I3282" s="103"/>
      <c r="J3282" s="103"/>
      <c r="K3282" s="104"/>
      <c r="L3282" s="104"/>
      <c r="M3282" s="104"/>
      <c r="N3282" s="103">
        <v>3.2500000000000001E-2</v>
      </c>
    </row>
    <row r="3283" spans="4:14" ht="15.75" customHeight="1" x14ac:dyDescent="0.25">
      <c r="D3283" s="33"/>
      <c r="E3283" s="33"/>
      <c r="F3283" s="81">
        <v>41109</v>
      </c>
      <c r="G3283" s="103">
        <v>2.4675000000000001E-3</v>
      </c>
      <c r="H3283" s="103">
        <v>4.5310000000000003E-3</v>
      </c>
      <c r="I3283" s="103"/>
      <c r="J3283" s="103"/>
      <c r="K3283" s="104"/>
      <c r="L3283" s="104"/>
      <c r="M3283" s="104"/>
      <c r="N3283" s="103">
        <v>3.2500000000000001E-2</v>
      </c>
    </row>
    <row r="3284" spans="4:14" ht="15.75" customHeight="1" x14ac:dyDescent="0.25">
      <c r="D3284" s="33"/>
      <c r="E3284" s="33"/>
      <c r="F3284" s="81">
        <v>41110</v>
      </c>
      <c r="G3284" s="103">
        <v>2.4675000000000001E-3</v>
      </c>
      <c r="H3284" s="103">
        <v>4.5209999999999998E-3</v>
      </c>
      <c r="I3284" s="103"/>
      <c r="J3284" s="103"/>
      <c r="K3284" s="104"/>
      <c r="L3284" s="104"/>
      <c r="M3284" s="104"/>
      <c r="N3284" s="103">
        <v>3.2500000000000001E-2</v>
      </c>
    </row>
    <row r="3285" spans="4:14" ht="15.75" customHeight="1" x14ac:dyDescent="0.25">
      <c r="D3285" s="33"/>
      <c r="E3285" s="33"/>
      <c r="F3285" s="81">
        <v>41113</v>
      </c>
      <c r="G3285" s="103">
        <v>2.4620000000000002E-3</v>
      </c>
      <c r="H3285" s="103">
        <v>4.5110000000000003E-3</v>
      </c>
      <c r="I3285" s="103"/>
      <c r="J3285" s="103"/>
      <c r="K3285" s="104"/>
      <c r="L3285" s="104"/>
      <c r="M3285" s="104"/>
      <c r="N3285" s="103">
        <v>3.2500000000000001E-2</v>
      </c>
    </row>
    <row r="3286" spans="4:14" ht="15.75" customHeight="1" x14ac:dyDescent="0.25">
      <c r="D3286" s="33"/>
      <c r="E3286" s="33"/>
      <c r="F3286" s="81">
        <v>41114</v>
      </c>
      <c r="G3286" s="103">
        <v>2.4420000000000002E-3</v>
      </c>
      <c r="H3286" s="103">
        <v>4.4809999999999997E-3</v>
      </c>
      <c r="I3286" s="103"/>
      <c r="J3286" s="103"/>
      <c r="K3286" s="104"/>
      <c r="L3286" s="104"/>
      <c r="M3286" s="104"/>
      <c r="N3286" s="103">
        <v>3.2500000000000001E-2</v>
      </c>
    </row>
    <row r="3287" spans="4:14" ht="15.75" customHeight="1" x14ac:dyDescent="0.25">
      <c r="D3287" s="33"/>
      <c r="E3287" s="33"/>
      <c r="F3287" s="81">
        <v>41115</v>
      </c>
      <c r="G3287" s="103">
        <v>2.4420000000000002E-3</v>
      </c>
      <c r="H3287" s="103">
        <v>4.4809999999999997E-3</v>
      </c>
      <c r="I3287" s="103"/>
      <c r="J3287" s="103"/>
      <c r="K3287" s="104"/>
      <c r="L3287" s="104"/>
      <c r="M3287" s="104"/>
      <c r="N3287" s="103">
        <v>3.2500000000000001E-2</v>
      </c>
    </row>
    <row r="3288" spans="4:14" ht="15.75" customHeight="1" x14ac:dyDescent="0.25">
      <c r="D3288" s="33"/>
      <c r="E3288" s="33"/>
      <c r="F3288" s="81">
        <v>41116</v>
      </c>
      <c r="G3288" s="103">
        <v>2.4520000000000002E-3</v>
      </c>
      <c r="H3288" s="103">
        <v>4.4710000000000001E-3</v>
      </c>
      <c r="I3288" s="103"/>
      <c r="J3288" s="103"/>
      <c r="K3288" s="104"/>
      <c r="L3288" s="104"/>
      <c r="M3288" s="104"/>
      <c r="N3288" s="103">
        <v>3.2500000000000001E-2</v>
      </c>
    </row>
    <row r="3289" spans="4:14" ht="15.75" customHeight="1" x14ac:dyDescent="0.25">
      <c r="D3289" s="33"/>
      <c r="E3289" s="33"/>
      <c r="F3289" s="81">
        <v>41117</v>
      </c>
      <c r="G3289" s="103">
        <v>2.457E-3</v>
      </c>
      <c r="H3289" s="103">
        <v>4.4660000000000004E-3</v>
      </c>
      <c r="I3289" s="103"/>
      <c r="J3289" s="103"/>
      <c r="K3289" s="104"/>
      <c r="L3289" s="104"/>
      <c r="M3289" s="104"/>
      <c r="N3289" s="103">
        <v>3.2500000000000001E-2</v>
      </c>
    </row>
    <row r="3290" spans="4:14" ht="15.75" customHeight="1" x14ac:dyDescent="0.25">
      <c r="D3290" s="33"/>
      <c r="E3290" s="33"/>
      <c r="F3290" s="81">
        <v>41120</v>
      </c>
      <c r="G3290" s="103">
        <v>2.457E-3</v>
      </c>
      <c r="H3290" s="103">
        <v>4.4460000000000003E-3</v>
      </c>
      <c r="I3290" s="103"/>
      <c r="J3290" s="103"/>
      <c r="K3290" s="104"/>
      <c r="L3290" s="104"/>
      <c r="M3290" s="104"/>
      <c r="N3290" s="103">
        <v>3.2500000000000001E-2</v>
      </c>
    </row>
    <row r="3291" spans="4:14" ht="15.75" customHeight="1" x14ac:dyDescent="0.25">
      <c r="D3291" s="33"/>
      <c r="E3291" s="33"/>
      <c r="F3291" s="81">
        <v>41121</v>
      </c>
      <c r="G3291" s="103">
        <v>2.457E-3</v>
      </c>
      <c r="H3291" s="103">
        <v>4.4260000000000002E-3</v>
      </c>
      <c r="I3291" s="103"/>
      <c r="J3291" s="103"/>
      <c r="K3291" s="104"/>
      <c r="L3291" s="104"/>
      <c r="M3291" s="104"/>
      <c r="N3291" s="103">
        <v>3.2500000000000001E-2</v>
      </c>
    </row>
    <row r="3292" spans="4:14" ht="15.75" customHeight="1" x14ac:dyDescent="0.25">
      <c r="D3292" s="33"/>
      <c r="E3292" s="33"/>
      <c r="F3292" s="81">
        <v>41122</v>
      </c>
      <c r="G3292" s="103">
        <v>2.447E-3</v>
      </c>
      <c r="H3292" s="103">
        <v>4.4159999999999998E-3</v>
      </c>
      <c r="I3292" s="103"/>
      <c r="J3292" s="103"/>
      <c r="K3292" s="104"/>
      <c r="L3292" s="104"/>
      <c r="M3292" s="104"/>
      <c r="N3292" s="103">
        <v>3.2500000000000001E-2</v>
      </c>
    </row>
    <row r="3293" spans="4:14" ht="15.75" customHeight="1" x14ac:dyDescent="0.25">
      <c r="D3293" s="33"/>
      <c r="E3293" s="33"/>
      <c r="F3293" s="81">
        <v>41123</v>
      </c>
      <c r="G3293" s="103">
        <v>2.4424999999999998E-3</v>
      </c>
      <c r="H3293" s="103">
        <v>4.4185000000000006E-3</v>
      </c>
      <c r="I3293" s="103"/>
      <c r="J3293" s="103"/>
      <c r="K3293" s="104"/>
      <c r="L3293" s="104"/>
      <c r="M3293" s="104"/>
      <c r="N3293" s="103">
        <v>3.2500000000000001E-2</v>
      </c>
    </row>
    <row r="3294" spans="4:14" ht="15.75" customHeight="1" x14ac:dyDescent="0.25">
      <c r="D3294" s="33"/>
      <c r="E3294" s="33"/>
      <c r="F3294" s="81">
        <v>41124</v>
      </c>
      <c r="G3294" s="103">
        <v>2.4375E-3</v>
      </c>
      <c r="H3294" s="103">
        <v>4.3934999999999998E-3</v>
      </c>
      <c r="I3294" s="103"/>
      <c r="J3294" s="103"/>
      <c r="K3294" s="104"/>
      <c r="L3294" s="104"/>
      <c r="M3294" s="104"/>
      <c r="N3294" s="103">
        <v>3.2500000000000001E-2</v>
      </c>
    </row>
    <row r="3295" spans="4:14" ht="15.75" customHeight="1" x14ac:dyDescent="0.25">
      <c r="D3295" s="33"/>
      <c r="E3295" s="33"/>
      <c r="F3295" s="81">
        <v>41127</v>
      </c>
      <c r="G3295" s="103">
        <v>2.4324999999999998E-3</v>
      </c>
      <c r="H3295" s="103">
        <v>4.3885E-3</v>
      </c>
      <c r="I3295" s="103"/>
      <c r="J3295" s="103"/>
      <c r="K3295" s="104"/>
      <c r="L3295" s="104"/>
      <c r="M3295" s="104"/>
      <c r="N3295" s="103">
        <v>3.2500000000000001E-2</v>
      </c>
    </row>
    <row r="3296" spans="4:14" ht="15.75" customHeight="1" x14ac:dyDescent="0.25">
      <c r="D3296" s="33"/>
      <c r="E3296" s="33"/>
      <c r="F3296" s="81">
        <v>41128</v>
      </c>
      <c r="G3296" s="103">
        <v>2.4124999999999997E-3</v>
      </c>
      <c r="H3296" s="103">
        <v>4.3785000000000004E-3</v>
      </c>
      <c r="I3296" s="103"/>
      <c r="J3296" s="103"/>
      <c r="K3296" s="104"/>
      <c r="L3296" s="104"/>
      <c r="M3296" s="104"/>
      <c r="N3296" s="103">
        <v>3.2500000000000001E-2</v>
      </c>
    </row>
    <row r="3297" spans="4:14" ht="15.75" customHeight="1" x14ac:dyDescent="0.25">
      <c r="D3297" s="33"/>
      <c r="E3297" s="33"/>
      <c r="F3297" s="81">
        <v>41129</v>
      </c>
      <c r="G3297" s="103">
        <v>2.4025000000000001E-3</v>
      </c>
      <c r="H3297" s="103">
        <v>4.3674999999999999E-3</v>
      </c>
      <c r="I3297" s="103"/>
      <c r="J3297" s="103"/>
      <c r="K3297" s="104"/>
      <c r="L3297" s="104"/>
      <c r="M3297" s="104"/>
      <c r="N3297" s="103">
        <v>3.2500000000000001E-2</v>
      </c>
    </row>
    <row r="3298" spans="4:14" ht="15.75" customHeight="1" x14ac:dyDescent="0.25">
      <c r="D3298" s="33"/>
      <c r="E3298" s="33"/>
      <c r="F3298" s="81">
        <v>41130</v>
      </c>
      <c r="G3298" s="103">
        <v>2.3925000000000001E-3</v>
      </c>
      <c r="H3298" s="103">
        <v>4.3750000000000004E-3</v>
      </c>
      <c r="I3298" s="103"/>
      <c r="J3298" s="103"/>
      <c r="K3298" s="104"/>
      <c r="L3298" s="104"/>
      <c r="M3298" s="104"/>
      <c r="N3298" s="103">
        <v>3.2500000000000001E-2</v>
      </c>
    </row>
    <row r="3299" spans="4:14" ht="15.75" customHeight="1" x14ac:dyDescent="0.25">
      <c r="D3299" s="33"/>
      <c r="E3299" s="33"/>
      <c r="F3299" s="81">
        <v>41131</v>
      </c>
      <c r="G3299" s="103">
        <v>2.3974999999999999E-3</v>
      </c>
      <c r="H3299" s="103">
        <v>4.3699999999999998E-3</v>
      </c>
      <c r="I3299" s="103"/>
      <c r="J3299" s="103"/>
      <c r="K3299" s="104"/>
      <c r="L3299" s="104"/>
      <c r="M3299" s="104"/>
      <c r="N3299" s="103">
        <v>3.2500000000000001E-2</v>
      </c>
    </row>
    <row r="3300" spans="4:14" ht="15.75" customHeight="1" x14ac:dyDescent="0.25">
      <c r="D3300" s="33"/>
      <c r="E3300" s="33"/>
      <c r="F3300" s="81">
        <v>41134</v>
      </c>
      <c r="G3300" s="103">
        <v>2.395E-3</v>
      </c>
      <c r="H3300" s="103">
        <v>4.3449999999999999E-3</v>
      </c>
      <c r="I3300" s="103"/>
      <c r="J3300" s="103"/>
      <c r="K3300" s="104"/>
      <c r="L3300" s="104"/>
      <c r="M3300" s="104"/>
      <c r="N3300" s="103">
        <v>3.2500000000000001E-2</v>
      </c>
    </row>
    <row r="3301" spans="4:14" ht="15.75" customHeight="1" x14ac:dyDescent="0.25">
      <c r="D3301" s="33"/>
      <c r="E3301" s="33"/>
      <c r="F3301" s="81">
        <v>41135</v>
      </c>
      <c r="G3301" s="103">
        <v>2.385E-3</v>
      </c>
      <c r="H3301" s="103">
        <v>4.365E-3</v>
      </c>
      <c r="I3301" s="103"/>
      <c r="J3301" s="103"/>
      <c r="K3301" s="104"/>
      <c r="L3301" s="104"/>
      <c r="M3301" s="104"/>
      <c r="N3301" s="103">
        <v>3.2500000000000001E-2</v>
      </c>
    </row>
    <row r="3302" spans="4:14" ht="15.75" customHeight="1" x14ac:dyDescent="0.25">
      <c r="D3302" s="33"/>
      <c r="E3302" s="33"/>
      <c r="F3302" s="81">
        <v>41136</v>
      </c>
      <c r="G3302" s="103">
        <v>2.3799999999999997E-3</v>
      </c>
      <c r="H3302" s="103">
        <v>4.3449999999999999E-3</v>
      </c>
      <c r="I3302" s="103"/>
      <c r="J3302" s="103"/>
      <c r="K3302" s="104"/>
      <c r="L3302" s="104"/>
      <c r="M3302" s="104"/>
      <c r="N3302" s="103">
        <v>3.2500000000000001E-2</v>
      </c>
    </row>
    <row r="3303" spans="4:14" ht="15.75" customHeight="1" x14ac:dyDescent="0.25">
      <c r="D3303" s="33"/>
      <c r="E3303" s="33"/>
      <c r="F3303" s="81">
        <v>41137</v>
      </c>
      <c r="G3303" s="103">
        <v>2.3699999999999997E-3</v>
      </c>
      <c r="H3303" s="103">
        <v>4.3350000000000003E-3</v>
      </c>
      <c r="I3303" s="103"/>
      <c r="J3303" s="103"/>
      <c r="K3303" s="104"/>
      <c r="L3303" s="104"/>
      <c r="M3303" s="104"/>
      <c r="N3303" s="103">
        <v>3.2500000000000001E-2</v>
      </c>
    </row>
    <row r="3304" spans="4:14" ht="15.75" customHeight="1" x14ac:dyDescent="0.25">
      <c r="D3304" s="33"/>
      <c r="E3304" s="33"/>
      <c r="F3304" s="81">
        <v>41138</v>
      </c>
      <c r="G3304" s="103">
        <v>2.3699999999999997E-3</v>
      </c>
      <c r="H3304" s="103">
        <v>4.3449999999999999E-3</v>
      </c>
      <c r="I3304" s="103"/>
      <c r="J3304" s="103"/>
      <c r="K3304" s="104"/>
      <c r="L3304" s="104"/>
      <c r="M3304" s="104"/>
      <c r="N3304" s="103">
        <v>3.2500000000000001E-2</v>
      </c>
    </row>
    <row r="3305" spans="4:14" ht="15.75" customHeight="1" x14ac:dyDescent="0.25">
      <c r="D3305" s="33"/>
      <c r="E3305" s="33"/>
      <c r="F3305" s="81">
        <v>41141</v>
      </c>
      <c r="G3305" s="103">
        <v>2.3599999999999997E-3</v>
      </c>
      <c r="H3305" s="103">
        <v>4.3350000000000003E-3</v>
      </c>
      <c r="I3305" s="103"/>
      <c r="J3305" s="103"/>
      <c r="K3305" s="104"/>
      <c r="L3305" s="104"/>
      <c r="M3305" s="104"/>
      <c r="N3305" s="103">
        <v>3.2500000000000001E-2</v>
      </c>
    </row>
    <row r="3306" spans="4:14" ht="15.75" customHeight="1" x14ac:dyDescent="0.25">
      <c r="D3306" s="33"/>
      <c r="E3306" s="33"/>
      <c r="F3306" s="81">
        <v>41142</v>
      </c>
      <c r="G3306" s="103">
        <v>2.3749999999999999E-3</v>
      </c>
      <c r="H3306" s="103">
        <v>4.3350000000000003E-3</v>
      </c>
      <c r="I3306" s="103"/>
      <c r="J3306" s="103"/>
      <c r="K3306" s="104"/>
      <c r="L3306" s="104"/>
      <c r="M3306" s="104"/>
      <c r="N3306" s="103">
        <v>3.2500000000000001E-2</v>
      </c>
    </row>
    <row r="3307" spans="4:14" ht="15.75" customHeight="1" x14ac:dyDescent="0.25">
      <c r="D3307" s="33"/>
      <c r="E3307" s="33"/>
      <c r="F3307" s="81">
        <v>41143</v>
      </c>
      <c r="G3307" s="103">
        <v>2.3649999999999999E-3</v>
      </c>
      <c r="H3307" s="103">
        <v>4.3075000000000006E-3</v>
      </c>
      <c r="I3307" s="103"/>
      <c r="J3307" s="103"/>
      <c r="K3307" s="104"/>
      <c r="L3307" s="104"/>
      <c r="M3307" s="104"/>
      <c r="N3307" s="103">
        <v>3.2500000000000001E-2</v>
      </c>
    </row>
    <row r="3308" spans="4:14" ht="15.75" customHeight="1" x14ac:dyDescent="0.25">
      <c r="D3308" s="33"/>
      <c r="E3308" s="33"/>
      <c r="F3308" s="81">
        <v>41144</v>
      </c>
      <c r="G3308" s="103">
        <v>2.3549999999999999E-3</v>
      </c>
      <c r="H3308" s="103">
        <v>4.2684999999999997E-3</v>
      </c>
      <c r="I3308" s="103"/>
      <c r="J3308" s="103"/>
      <c r="K3308" s="104"/>
      <c r="L3308" s="104"/>
      <c r="M3308" s="104"/>
      <c r="N3308" s="103">
        <v>3.2500000000000001E-2</v>
      </c>
    </row>
    <row r="3309" spans="4:14" ht="15.75" customHeight="1" x14ac:dyDescent="0.25">
      <c r="D3309" s="33"/>
      <c r="E3309" s="33"/>
      <c r="F3309" s="81">
        <v>41145</v>
      </c>
      <c r="G3309" s="103">
        <v>2.3449999999999999E-3</v>
      </c>
      <c r="H3309" s="103">
        <v>4.2484999999999997E-3</v>
      </c>
      <c r="I3309" s="103"/>
      <c r="J3309" s="103"/>
      <c r="K3309" s="104"/>
      <c r="L3309" s="104"/>
      <c r="M3309" s="104"/>
      <c r="N3309" s="103">
        <v>3.2500000000000001E-2</v>
      </c>
    </row>
    <row r="3310" spans="4:14" ht="15.75" customHeight="1" x14ac:dyDescent="0.25">
      <c r="D3310" s="33"/>
      <c r="E3310" s="33"/>
      <c r="F3310" s="81">
        <v>41148</v>
      </c>
      <c r="G3310" s="103" t="s">
        <v>26</v>
      </c>
      <c r="H3310" s="103" t="s">
        <v>26</v>
      </c>
      <c r="I3310" s="103"/>
      <c r="J3310" s="103"/>
      <c r="K3310" s="104"/>
      <c r="L3310" s="104"/>
      <c r="M3310" s="104"/>
      <c r="N3310" s="103">
        <v>3.2500000000000001E-2</v>
      </c>
    </row>
    <row r="3311" spans="4:14" ht="15.75" customHeight="1" x14ac:dyDescent="0.25">
      <c r="D3311" s="33"/>
      <c r="E3311" s="33"/>
      <c r="F3311" s="81">
        <v>41149</v>
      </c>
      <c r="G3311" s="103">
        <v>2.3350000000000003E-3</v>
      </c>
      <c r="H3311" s="103">
        <v>4.2275000000000004E-3</v>
      </c>
      <c r="I3311" s="103"/>
      <c r="J3311" s="103"/>
      <c r="K3311" s="104"/>
      <c r="L3311" s="104"/>
      <c r="M3311" s="104"/>
      <c r="N3311" s="103">
        <v>3.2500000000000001E-2</v>
      </c>
    </row>
    <row r="3312" spans="4:14" ht="15.75" customHeight="1" x14ac:dyDescent="0.25">
      <c r="D3312" s="33"/>
      <c r="E3312" s="33"/>
      <c r="F3312" s="81">
        <v>41150</v>
      </c>
      <c r="G3312" s="103">
        <v>2.3150000000000002E-3</v>
      </c>
      <c r="H3312" s="103">
        <v>4.2174999999999999E-3</v>
      </c>
      <c r="I3312" s="103"/>
      <c r="J3312" s="103"/>
      <c r="K3312" s="104"/>
      <c r="L3312" s="104"/>
      <c r="M3312" s="104"/>
      <c r="N3312" s="103">
        <v>3.2500000000000001E-2</v>
      </c>
    </row>
    <row r="3313" spans="4:14" ht="15.75" customHeight="1" x14ac:dyDescent="0.25">
      <c r="D3313" s="33"/>
      <c r="E3313" s="33"/>
      <c r="F3313" s="81">
        <v>41151</v>
      </c>
      <c r="G3313" s="103">
        <v>2.3050000000000002E-3</v>
      </c>
      <c r="H3313" s="103">
        <v>4.2075000000000003E-3</v>
      </c>
      <c r="I3313" s="103"/>
      <c r="J3313" s="103"/>
      <c r="K3313" s="104"/>
      <c r="L3313" s="104"/>
      <c r="M3313" s="104"/>
      <c r="N3313" s="103">
        <v>3.2500000000000001E-2</v>
      </c>
    </row>
    <row r="3314" spans="4:14" ht="15.75" customHeight="1" x14ac:dyDescent="0.25">
      <c r="D3314" s="33"/>
      <c r="E3314" s="33"/>
      <c r="F3314" s="81">
        <v>41152</v>
      </c>
      <c r="G3314" s="103">
        <v>2.3050000000000002E-3</v>
      </c>
      <c r="H3314" s="103">
        <v>4.1825000000000005E-3</v>
      </c>
      <c r="I3314" s="103"/>
      <c r="J3314" s="103"/>
      <c r="K3314" s="104"/>
      <c r="L3314" s="104"/>
      <c r="M3314" s="104"/>
      <c r="N3314" s="103">
        <v>3.2500000000000001E-2</v>
      </c>
    </row>
    <row r="3315" spans="4:14" ht="15.75" customHeight="1" x14ac:dyDescent="0.25">
      <c r="D3315" s="33"/>
      <c r="E3315" s="33"/>
      <c r="F3315" s="81">
        <v>41155</v>
      </c>
      <c r="G3315" s="103">
        <v>2.3050000000000002E-3</v>
      </c>
      <c r="H3315" s="103">
        <v>4.1434999999999996E-3</v>
      </c>
      <c r="I3315" s="103"/>
      <c r="J3315" s="103"/>
      <c r="K3315" s="104"/>
      <c r="L3315" s="104"/>
      <c r="M3315" s="104"/>
      <c r="N3315" s="103" t="s">
        <v>26</v>
      </c>
    </row>
    <row r="3316" spans="4:14" ht="15.75" customHeight="1" x14ac:dyDescent="0.25">
      <c r="D3316" s="33"/>
      <c r="E3316" s="33"/>
      <c r="F3316" s="81">
        <v>41156</v>
      </c>
      <c r="G3316" s="103">
        <v>2.2825000000000002E-3</v>
      </c>
      <c r="H3316" s="103">
        <v>4.1184999999999998E-3</v>
      </c>
      <c r="I3316" s="103"/>
      <c r="J3316" s="103"/>
      <c r="K3316" s="104"/>
      <c r="L3316" s="104"/>
      <c r="M3316" s="104"/>
      <c r="N3316" s="103">
        <v>3.2500000000000001E-2</v>
      </c>
    </row>
    <row r="3317" spans="4:14" ht="15.75" customHeight="1" x14ac:dyDescent="0.25">
      <c r="D3317" s="33"/>
      <c r="E3317" s="33"/>
      <c r="F3317" s="81">
        <v>41157</v>
      </c>
      <c r="G3317" s="103">
        <v>2.2799999999999999E-3</v>
      </c>
      <c r="H3317" s="103">
        <v>4.0984999999999997E-3</v>
      </c>
      <c r="I3317" s="103"/>
      <c r="J3317" s="103"/>
      <c r="K3317" s="104"/>
      <c r="L3317" s="104"/>
      <c r="M3317" s="104"/>
      <c r="N3317" s="103">
        <v>3.2500000000000001E-2</v>
      </c>
    </row>
    <row r="3318" spans="4:14" ht="15.75" customHeight="1" x14ac:dyDescent="0.25">
      <c r="D3318" s="33"/>
      <c r="E3318" s="33"/>
      <c r="F3318" s="81">
        <v>41158</v>
      </c>
      <c r="G3318" s="103">
        <v>2.2750000000000001E-3</v>
      </c>
      <c r="H3318" s="103">
        <v>4.0835000000000003E-3</v>
      </c>
      <c r="I3318" s="103"/>
      <c r="J3318" s="103"/>
      <c r="K3318" s="104"/>
      <c r="L3318" s="104"/>
      <c r="M3318" s="104"/>
      <c r="N3318" s="103">
        <v>3.2500000000000001E-2</v>
      </c>
    </row>
    <row r="3319" spans="4:14" ht="15.75" customHeight="1" x14ac:dyDescent="0.25">
      <c r="D3319" s="33"/>
      <c r="E3319" s="33"/>
      <c r="F3319" s="81">
        <v>41159</v>
      </c>
      <c r="G3319" s="103">
        <v>2.2799999999999999E-3</v>
      </c>
      <c r="H3319" s="103">
        <v>4.0775000000000004E-3</v>
      </c>
      <c r="I3319" s="103"/>
      <c r="J3319" s="103"/>
      <c r="K3319" s="104"/>
      <c r="L3319" s="104"/>
      <c r="M3319" s="104"/>
      <c r="N3319" s="103">
        <v>3.2500000000000001E-2</v>
      </c>
    </row>
    <row r="3320" spans="4:14" ht="15.75" customHeight="1" x14ac:dyDescent="0.25">
      <c r="D3320" s="33"/>
      <c r="E3320" s="33"/>
      <c r="F3320" s="81">
        <v>41162</v>
      </c>
      <c r="G3320" s="103">
        <v>2.2799999999999999E-3</v>
      </c>
      <c r="H3320" s="103">
        <v>4.0425000000000001E-3</v>
      </c>
      <c r="I3320" s="103"/>
      <c r="J3320" s="103"/>
      <c r="K3320" s="104"/>
      <c r="L3320" s="104"/>
      <c r="M3320" s="104"/>
      <c r="N3320" s="103">
        <v>3.2500000000000001E-2</v>
      </c>
    </row>
    <row r="3321" spans="4:14" ht="15.75" customHeight="1" x14ac:dyDescent="0.25">
      <c r="D3321" s="33"/>
      <c r="E3321" s="33"/>
      <c r="F3321" s="81">
        <v>41163</v>
      </c>
      <c r="G3321" s="103">
        <v>2.2675E-3</v>
      </c>
      <c r="H3321" s="103">
        <v>3.9874999999999997E-3</v>
      </c>
      <c r="I3321" s="103"/>
      <c r="J3321" s="103"/>
      <c r="K3321" s="104"/>
      <c r="L3321" s="104"/>
      <c r="M3321" s="104"/>
      <c r="N3321" s="103">
        <v>3.2500000000000001E-2</v>
      </c>
    </row>
    <row r="3322" spans="4:14" ht="15.75" customHeight="1" x14ac:dyDescent="0.25">
      <c r="D3322" s="33"/>
      <c r="E3322" s="33"/>
      <c r="F3322" s="81">
        <v>41164</v>
      </c>
      <c r="G3322" s="103">
        <v>2.2374999999999999E-3</v>
      </c>
      <c r="H3322" s="103">
        <v>3.9424999999999998E-3</v>
      </c>
      <c r="I3322" s="103"/>
      <c r="J3322" s="103"/>
      <c r="K3322" s="104"/>
      <c r="L3322" s="104"/>
      <c r="M3322" s="104"/>
      <c r="N3322" s="103">
        <v>3.2500000000000001E-2</v>
      </c>
    </row>
    <row r="3323" spans="4:14" ht="15.75" customHeight="1" x14ac:dyDescent="0.25">
      <c r="D3323" s="33"/>
      <c r="E3323" s="33"/>
      <c r="F3323" s="81">
        <v>41165</v>
      </c>
      <c r="G3323" s="103">
        <v>2.2074999999999998E-3</v>
      </c>
      <c r="H3323" s="103">
        <v>3.8874999999999999E-3</v>
      </c>
      <c r="I3323" s="103"/>
      <c r="J3323" s="103"/>
      <c r="K3323" s="104"/>
      <c r="L3323" s="104"/>
      <c r="M3323" s="104"/>
      <c r="N3323" s="103">
        <v>3.2500000000000001E-2</v>
      </c>
    </row>
    <row r="3324" spans="4:14" ht="15.75" customHeight="1" x14ac:dyDescent="0.25">
      <c r="D3324" s="33"/>
      <c r="E3324" s="33"/>
      <c r="F3324" s="81">
        <v>41166</v>
      </c>
      <c r="G3324" s="103">
        <v>2.2000000000000001E-3</v>
      </c>
      <c r="H3324" s="103">
        <v>3.8525E-3</v>
      </c>
      <c r="I3324" s="103"/>
      <c r="J3324" s="103"/>
      <c r="K3324" s="104"/>
      <c r="L3324" s="104"/>
      <c r="M3324" s="104"/>
      <c r="N3324" s="103">
        <v>3.2500000000000001E-2</v>
      </c>
    </row>
    <row r="3325" spans="4:14" ht="15.75" customHeight="1" x14ac:dyDescent="0.25">
      <c r="D3325" s="33"/>
      <c r="E3325" s="33"/>
      <c r="F3325" s="81">
        <v>41169</v>
      </c>
      <c r="G3325" s="103">
        <v>2.1900000000000001E-3</v>
      </c>
      <c r="H3325" s="103">
        <v>3.8074999999999997E-3</v>
      </c>
      <c r="I3325" s="103"/>
      <c r="J3325" s="103"/>
      <c r="K3325" s="104"/>
      <c r="L3325" s="104"/>
      <c r="M3325" s="104"/>
      <c r="N3325" s="103">
        <v>3.2500000000000001E-2</v>
      </c>
    </row>
    <row r="3326" spans="4:14" ht="15.75" customHeight="1" x14ac:dyDescent="0.25">
      <c r="D3326" s="33"/>
      <c r="E3326" s="33"/>
      <c r="F3326" s="81">
        <v>41170</v>
      </c>
      <c r="G3326" s="103">
        <v>2.1849999999999999E-3</v>
      </c>
      <c r="H3326" s="103">
        <v>3.7874999999999996E-3</v>
      </c>
      <c r="I3326" s="103"/>
      <c r="J3326" s="103"/>
      <c r="K3326" s="104"/>
      <c r="L3326" s="104"/>
      <c r="M3326" s="104"/>
      <c r="N3326" s="103">
        <v>3.2500000000000001E-2</v>
      </c>
    </row>
    <row r="3327" spans="4:14" ht="15.75" customHeight="1" x14ac:dyDescent="0.25">
      <c r="D3327" s="33"/>
      <c r="E3327" s="33"/>
      <c r="F3327" s="81">
        <v>41171</v>
      </c>
      <c r="G3327" s="103">
        <v>2.1849999999999999E-3</v>
      </c>
      <c r="H3327" s="103">
        <v>3.7574999999999996E-3</v>
      </c>
      <c r="I3327" s="103"/>
      <c r="J3327" s="103"/>
      <c r="K3327" s="104"/>
      <c r="L3327" s="104"/>
      <c r="M3327" s="104"/>
      <c r="N3327" s="103">
        <v>3.2500000000000001E-2</v>
      </c>
    </row>
    <row r="3328" spans="4:14" ht="15.75" customHeight="1" x14ac:dyDescent="0.25">
      <c r="D3328" s="33"/>
      <c r="E3328" s="33"/>
      <c r="F3328" s="81">
        <v>41172</v>
      </c>
      <c r="G3328" s="103">
        <v>2.1649999999999998E-3</v>
      </c>
      <c r="H3328" s="103">
        <v>3.7299999999999998E-3</v>
      </c>
      <c r="I3328" s="103"/>
      <c r="J3328" s="103"/>
      <c r="K3328" s="104"/>
      <c r="L3328" s="104"/>
      <c r="M3328" s="104"/>
      <c r="N3328" s="103">
        <v>3.2500000000000001E-2</v>
      </c>
    </row>
    <row r="3329" spans="4:14" ht="15.75" customHeight="1" x14ac:dyDescent="0.25">
      <c r="D3329" s="33"/>
      <c r="E3329" s="33"/>
      <c r="F3329" s="81">
        <v>41173</v>
      </c>
      <c r="G3329" s="103">
        <v>2.1649999999999998E-3</v>
      </c>
      <c r="H3329" s="103">
        <v>3.6925E-3</v>
      </c>
      <c r="I3329" s="103"/>
      <c r="J3329" s="103"/>
      <c r="K3329" s="104"/>
      <c r="L3329" s="104"/>
      <c r="M3329" s="104"/>
      <c r="N3329" s="103">
        <v>3.2500000000000001E-2</v>
      </c>
    </row>
    <row r="3330" spans="4:14" ht="15.75" customHeight="1" x14ac:dyDescent="0.25">
      <c r="D3330" s="33"/>
      <c r="E3330" s="33"/>
      <c r="F3330" s="81">
        <v>41176</v>
      </c>
      <c r="G3330" s="103">
        <v>2.1649999999999998E-3</v>
      </c>
      <c r="H3330" s="103">
        <v>3.6725000000000004E-3</v>
      </c>
      <c r="I3330" s="103"/>
      <c r="J3330" s="103"/>
      <c r="K3330" s="104"/>
      <c r="L3330" s="104"/>
      <c r="M3330" s="104"/>
      <c r="N3330" s="103">
        <v>3.2500000000000001E-2</v>
      </c>
    </row>
    <row r="3331" spans="4:14" ht="15.75" customHeight="1" x14ac:dyDescent="0.25">
      <c r="D3331" s="33"/>
      <c r="E3331" s="33"/>
      <c r="F3331" s="81">
        <v>41177</v>
      </c>
      <c r="G3331" s="103">
        <v>2.1549999999999998E-3</v>
      </c>
      <c r="H3331" s="103">
        <v>3.6349999999999998E-3</v>
      </c>
      <c r="I3331" s="103"/>
      <c r="J3331" s="103"/>
      <c r="K3331" s="104"/>
      <c r="L3331" s="104"/>
      <c r="M3331" s="104"/>
      <c r="N3331" s="103">
        <v>3.2500000000000001E-2</v>
      </c>
    </row>
    <row r="3332" spans="4:14" ht="15.75" customHeight="1" x14ac:dyDescent="0.25">
      <c r="D3332" s="33"/>
      <c r="E3332" s="33"/>
      <c r="F3332" s="81">
        <v>41178</v>
      </c>
      <c r="G3332" s="103">
        <v>2.1549999999999998E-3</v>
      </c>
      <c r="H3332" s="103">
        <v>3.6225000000000003E-3</v>
      </c>
      <c r="I3332" s="103"/>
      <c r="J3332" s="103"/>
      <c r="K3332" s="104"/>
      <c r="L3332" s="104"/>
      <c r="M3332" s="104"/>
      <c r="N3332" s="103">
        <v>3.2500000000000001E-2</v>
      </c>
    </row>
    <row r="3333" spans="4:14" ht="15.75" customHeight="1" x14ac:dyDescent="0.25">
      <c r="D3333" s="33"/>
      <c r="E3333" s="33"/>
      <c r="F3333" s="81">
        <v>41179</v>
      </c>
      <c r="G3333" s="103">
        <v>2.1449999999999998E-3</v>
      </c>
      <c r="H3333" s="103">
        <v>3.6025000000000002E-3</v>
      </c>
      <c r="I3333" s="103"/>
      <c r="J3333" s="103"/>
      <c r="K3333" s="104"/>
      <c r="L3333" s="104"/>
      <c r="M3333" s="104"/>
      <c r="N3333" s="103">
        <v>3.2500000000000001E-2</v>
      </c>
    </row>
    <row r="3334" spans="4:14" ht="15.75" customHeight="1" x14ac:dyDescent="0.25">
      <c r="D3334" s="33"/>
      <c r="E3334" s="33"/>
      <c r="F3334" s="81">
        <v>41180</v>
      </c>
      <c r="G3334" s="103">
        <v>2.1424999999999999E-3</v>
      </c>
      <c r="H3334" s="103">
        <v>3.5849999999999996E-3</v>
      </c>
      <c r="I3334" s="103"/>
      <c r="J3334" s="103"/>
      <c r="K3334" s="104"/>
      <c r="L3334" s="104"/>
      <c r="M3334" s="104"/>
      <c r="N3334" s="103">
        <v>3.2500000000000001E-2</v>
      </c>
    </row>
    <row r="3335" spans="4:14" ht="15.75" customHeight="1" x14ac:dyDescent="0.25">
      <c r="D3335" s="33"/>
      <c r="E3335" s="33"/>
      <c r="F3335" s="81">
        <v>41183</v>
      </c>
      <c r="G3335" s="103">
        <v>2.1349999999999997E-3</v>
      </c>
      <c r="H3335" s="103">
        <v>3.5525000000000001E-3</v>
      </c>
      <c r="I3335" s="103"/>
      <c r="J3335" s="103"/>
      <c r="K3335" s="104"/>
      <c r="L3335" s="104"/>
      <c r="M3335" s="104"/>
      <c r="N3335" s="103">
        <v>3.2500000000000001E-2</v>
      </c>
    </row>
    <row r="3336" spans="4:14" ht="15.75" customHeight="1" x14ac:dyDescent="0.25">
      <c r="D3336" s="33"/>
      <c r="E3336" s="33"/>
      <c r="F3336" s="81">
        <v>41184</v>
      </c>
      <c r="G3336" s="103">
        <v>2.1449999999999998E-3</v>
      </c>
      <c r="H3336" s="103">
        <v>3.5399999999999997E-3</v>
      </c>
      <c r="I3336" s="103"/>
      <c r="J3336" s="103"/>
      <c r="K3336" s="104"/>
      <c r="L3336" s="104"/>
      <c r="M3336" s="104"/>
      <c r="N3336" s="103">
        <v>3.2500000000000001E-2</v>
      </c>
    </row>
    <row r="3337" spans="4:14" ht="15.75" customHeight="1" x14ac:dyDescent="0.25">
      <c r="D3337" s="33"/>
      <c r="E3337" s="33"/>
      <c r="F3337" s="81">
        <v>41185</v>
      </c>
      <c r="G3337" s="103">
        <v>2.1849999999999999E-3</v>
      </c>
      <c r="H3337" s="103">
        <v>3.5249999999999999E-3</v>
      </c>
      <c r="I3337" s="103"/>
      <c r="J3337" s="103"/>
      <c r="K3337" s="104"/>
      <c r="L3337" s="104"/>
      <c r="M3337" s="104"/>
      <c r="N3337" s="103">
        <v>3.2500000000000001E-2</v>
      </c>
    </row>
    <row r="3338" spans="4:14" ht="15.75" customHeight="1" x14ac:dyDescent="0.25">
      <c r="D3338" s="33"/>
      <c r="E3338" s="33"/>
      <c r="F3338" s="81">
        <v>41186</v>
      </c>
      <c r="G3338" s="103">
        <v>2.1849999999999999E-3</v>
      </c>
      <c r="H3338" s="103">
        <v>3.5225E-3</v>
      </c>
      <c r="I3338" s="103"/>
      <c r="J3338" s="103"/>
      <c r="K3338" s="104"/>
      <c r="L3338" s="104"/>
      <c r="M3338" s="104"/>
      <c r="N3338" s="103">
        <v>3.2500000000000001E-2</v>
      </c>
    </row>
    <row r="3339" spans="4:14" ht="15.75" customHeight="1" x14ac:dyDescent="0.25">
      <c r="D3339" s="33"/>
      <c r="E3339" s="33"/>
      <c r="F3339" s="81">
        <v>41187</v>
      </c>
      <c r="G3339" s="103">
        <v>2.1849999999999999E-3</v>
      </c>
      <c r="H3339" s="103">
        <v>3.5125E-3</v>
      </c>
      <c r="I3339" s="103"/>
      <c r="J3339" s="103"/>
      <c r="K3339" s="104"/>
      <c r="L3339" s="104"/>
      <c r="M3339" s="104"/>
      <c r="N3339" s="103">
        <v>3.2500000000000001E-2</v>
      </c>
    </row>
    <row r="3340" spans="4:14" ht="15.75" customHeight="1" x14ac:dyDescent="0.25">
      <c r="D3340" s="33"/>
      <c r="E3340" s="33"/>
      <c r="F3340" s="81">
        <v>41190</v>
      </c>
      <c r="G3340" s="103">
        <v>2.1749999999999999E-3</v>
      </c>
      <c r="H3340" s="103">
        <v>3.5025E-3</v>
      </c>
      <c r="I3340" s="103"/>
      <c r="J3340" s="103"/>
      <c r="K3340" s="104"/>
      <c r="L3340" s="104"/>
      <c r="M3340" s="104"/>
      <c r="N3340" s="103" t="s">
        <v>26</v>
      </c>
    </row>
    <row r="3341" spans="4:14" ht="15.75" customHeight="1" x14ac:dyDescent="0.25">
      <c r="D3341" s="33"/>
      <c r="E3341" s="33"/>
      <c r="F3341" s="81">
        <v>41191</v>
      </c>
      <c r="G3341" s="103">
        <v>2.1549999999999998E-3</v>
      </c>
      <c r="H3341" s="103">
        <v>3.4675000000000001E-3</v>
      </c>
      <c r="I3341" s="103"/>
      <c r="J3341" s="103"/>
      <c r="K3341" s="104"/>
      <c r="L3341" s="104"/>
      <c r="M3341" s="104"/>
      <c r="N3341" s="103">
        <v>3.2500000000000001E-2</v>
      </c>
    </row>
    <row r="3342" spans="4:14" ht="15.75" customHeight="1" x14ac:dyDescent="0.25">
      <c r="D3342" s="33"/>
      <c r="E3342" s="33"/>
      <c r="F3342" s="81">
        <v>41192</v>
      </c>
      <c r="G3342" s="103">
        <v>2.14E-3</v>
      </c>
      <c r="H3342" s="103">
        <v>3.4275E-3</v>
      </c>
      <c r="I3342" s="103"/>
      <c r="J3342" s="103"/>
      <c r="K3342" s="104"/>
      <c r="L3342" s="104"/>
      <c r="M3342" s="104"/>
      <c r="N3342" s="103">
        <v>3.2500000000000001E-2</v>
      </c>
    </row>
    <row r="3343" spans="4:14" ht="15.75" customHeight="1" x14ac:dyDescent="0.25">
      <c r="D3343" s="33"/>
      <c r="E3343" s="33"/>
      <c r="F3343" s="81">
        <v>41193</v>
      </c>
      <c r="G3343" s="103">
        <v>2.14E-3</v>
      </c>
      <c r="H3343" s="103">
        <v>3.4025000000000001E-3</v>
      </c>
      <c r="I3343" s="103"/>
      <c r="J3343" s="103"/>
      <c r="K3343" s="104"/>
      <c r="L3343" s="104"/>
      <c r="M3343" s="104"/>
      <c r="N3343" s="103">
        <v>3.2500000000000001E-2</v>
      </c>
    </row>
    <row r="3344" spans="4:14" ht="15.75" customHeight="1" x14ac:dyDescent="0.25">
      <c r="D3344" s="33"/>
      <c r="E3344" s="33"/>
      <c r="F3344" s="81">
        <v>41194</v>
      </c>
      <c r="G3344" s="103">
        <v>2.14E-3</v>
      </c>
      <c r="H3344" s="103">
        <v>3.3425E-3</v>
      </c>
      <c r="I3344" s="103"/>
      <c r="J3344" s="103"/>
      <c r="K3344" s="104"/>
      <c r="L3344" s="104"/>
      <c r="M3344" s="104"/>
      <c r="N3344" s="103">
        <v>3.2500000000000001E-2</v>
      </c>
    </row>
    <row r="3345" spans="4:14" ht="15.75" customHeight="1" x14ac:dyDescent="0.25">
      <c r="D3345" s="33"/>
      <c r="E3345" s="33"/>
      <c r="F3345" s="81">
        <v>41197</v>
      </c>
      <c r="G3345" s="103">
        <v>2.14E-3</v>
      </c>
      <c r="H3345" s="103">
        <v>3.3024999999999999E-3</v>
      </c>
      <c r="I3345" s="103"/>
      <c r="J3345" s="103"/>
      <c r="K3345" s="104"/>
      <c r="L3345" s="104"/>
      <c r="M3345" s="104"/>
      <c r="N3345" s="103">
        <v>3.2500000000000001E-2</v>
      </c>
    </row>
    <row r="3346" spans="4:14" ht="15.75" customHeight="1" x14ac:dyDescent="0.25">
      <c r="D3346" s="33"/>
      <c r="E3346" s="33"/>
      <c r="F3346" s="81">
        <v>41198</v>
      </c>
      <c r="G3346" s="103">
        <v>2.1320000000000002E-3</v>
      </c>
      <c r="H3346" s="103">
        <v>3.2475E-3</v>
      </c>
      <c r="I3346" s="103"/>
      <c r="J3346" s="103"/>
      <c r="K3346" s="104"/>
      <c r="L3346" s="104"/>
      <c r="M3346" s="104"/>
      <c r="N3346" s="103">
        <v>3.2500000000000001E-2</v>
      </c>
    </row>
    <row r="3347" spans="4:14" ht="15.75" customHeight="1" x14ac:dyDescent="0.25">
      <c r="D3347" s="33"/>
      <c r="E3347" s="33"/>
      <c r="F3347" s="81">
        <v>41199</v>
      </c>
      <c r="G3347" s="103">
        <v>2.117E-3</v>
      </c>
      <c r="H3347" s="103">
        <v>3.2074999999999998E-3</v>
      </c>
      <c r="I3347" s="103"/>
      <c r="J3347" s="103"/>
      <c r="K3347" s="104"/>
      <c r="L3347" s="104"/>
      <c r="M3347" s="104"/>
      <c r="N3347" s="103">
        <v>3.2500000000000001E-2</v>
      </c>
    </row>
    <row r="3348" spans="4:14" ht="15.75" customHeight="1" x14ac:dyDescent="0.25">
      <c r="D3348" s="33"/>
      <c r="E3348" s="33"/>
      <c r="F3348" s="81">
        <v>41200</v>
      </c>
      <c r="G3348" s="103">
        <v>2.1069999999999999E-3</v>
      </c>
      <c r="H3348" s="103">
        <v>3.1874999999999998E-3</v>
      </c>
      <c r="I3348" s="103"/>
      <c r="J3348" s="103"/>
      <c r="K3348" s="104"/>
      <c r="L3348" s="104"/>
      <c r="M3348" s="104"/>
      <c r="N3348" s="103">
        <v>3.2500000000000001E-2</v>
      </c>
    </row>
    <row r="3349" spans="4:14" ht="15.75" customHeight="1" x14ac:dyDescent="0.25">
      <c r="D3349" s="33"/>
      <c r="E3349" s="33"/>
      <c r="F3349" s="81">
        <v>41201</v>
      </c>
      <c r="G3349" s="103">
        <v>2.1069999999999999E-3</v>
      </c>
      <c r="H3349" s="103">
        <v>3.1725E-3</v>
      </c>
      <c r="I3349" s="103"/>
      <c r="J3349" s="103"/>
      <c r="K3349" s="104"/>
      <c r="L3349" s="104"/>
      <c r="M3349" s="104"/>
      <c r="N3349" s="103">
        <v>3.2500000000000001E-2</v>
      </c>
    </row>
    <row r="3350" spans="4:14" ht="15.75" customHeight="1" x14ac:dyDescent="0.25">
      <c r="D3350" s="33"/>
      <c r="E3350" s="33"/>
      <c r="F3350" s="81">
        <v>41204</v>
      </c>
      <c r="G3350" s="103">
        <v>2.1069999999999999E-3</v>
      </c>
      <c r="H3350" s="103">
        <v>3.1574999999999997E-3</v>
      </c>
      <c r="I3350" s="103"/>
      <c r="J3350" s="103"/>
      <c r="K3350" s="104"/>
      <c r="L3350" s="104"/>
      <c r="M3350" s="104"/>
      <c r="N3350" s="103">
        <v>3.2500000000000001E-2</v>
      </c>
    </row>
    <row r="3351" spans="4:14" ht="15.75" customHeight="1" x14ac:dyDescent="0.25">
      <c r="D3351" s="33"/>
      <c r="E3351" s="33"/>
      <c r="F3351" s="81">
        <v>41205</v>
      </c>
      <c r="G3351" s="103">
        <v>2.1069999999999999E-3</v>
      </c>
      <c r="H3351" s="103">
        <v>3.1524999999999999E-3</v>
      </c>
      <c r="I3351" s="103"/>
      <c r="J3351" s="103"/>
      <c r="K3351" s="104"/>
      <c r="L3351" s="104"/>
      <c r="M3351" s="104"/>
      <c r="N3351" s="103">
        <v>3.2500000000000001E-2</v>
      </c>
    </row>
    <row r="3352" spans="4:14" ht="15.75" customHeight="1" x14ac:dyDescent="0.25">
      <c r="D3352" s="33"/>
      <c r="E3352" s="33"/>
      <c r="F3352" s="81">
        <v>41206</v>
      </c>
      <c r="G3352" s="103">
        <v>2.1050000000000001E-3</v>
      </c>
      <c r="H3352" s="103">
        <v>3.1424999999999999E-3</v>
      </c>
      <c r="I3352" s="103"/>
      <c r="J3352" s="103"/>
      <c r="K3352" s="104"/>
      <c r="L3352" s="104"/>
      <c r="M3352" s="104"/>
      <c r="N3352" s="103">
        <v>3.2500000000000001E-2</v>
      </c>
    </row>
    <row r="3353" spans="4:14" ht="15.75" customHeight="1" x14ac:dyDescent="0.25">
      <c r="D3353" s="33"/>
      <c r="E3353" s="33"/>
      <c r="F3353" s="81">
        <v>41207</v>
      </c>
      <c r="G3353" s="103">
        <v>2.1099999999999999E-3</v>
      </c>
      <c r="H3353" s="103">
        <v>3.1324999999999999E-3</v>
      </c>
      <c r="I3353" s="103"/>
      <c r="J3353" s="103"/>
      <c r="K3353" s="104"/>
      <c r="L3353" s="104"/>
      <c r="M3353" s="104"/>
      <c r="N3353" s="103">
        <v>3.2500000000000001E-2</v>
      </c>
    </row>
    <row r="3354" spans="4:14" ht="15.75" customHeight="1" x14ac:dyDescent="0.25">
      <c r="D3354" s="33"/>
      <c r="E3354" s="33"/>
      <c r="F3354" s="81">
        <v>41208</v>
      </c>
      <c r="G3354" s="103">
        <v>2.1199999999999999E-3</v>
      </c>
      <c r="H3354" s="103">
        <v>3.1324999999999999E-3</v>
      </c>
      <c r="I3354" s="103"/>
      <c r="J3354" s="103"/>
      <c r="K3354" s="104"/>
      <c r="L3354" s="104"/>
      <c r="M3354" s="104"/>
      <c r="N3354" s="103">
        <v>3.2500000000000001E-2</v>
      </c>
    </row>
    <row r="3355" spans="4:14" ht="15.75" customHeight="1" x14ac:dyDescent="0.25">
      <c r="D3355" s="33"/>
      <c r="E3355" s="33"/>
      <c r="F3355" s="81">
        <v>41211</v>
      </c>
      <c r="G3355" s="103">
        <v>2.1199999999999999E-3</v>
      </c>
      <c r="H3355" s="103">
        <v>3.1274999999999996E-3</v>
      </c>
      <c r="I3355" s="103"/>
      <c r="J3355" s="103"/>
      <c r="K3355" s="104"/>
      <c r="L3355" s="104"/>
      <c r="M3355" s="104"/>
      <c r="N3355" s="103">
        <v>3.2500000000000001E-2</v>
      </c>
    </row>
    <row r="3356" spans="4:14" ht="15.75" customHeight="1" x14ac:dyDescent="0.25">
      <c r="D3356" s="33"/>
      <c r="E3356" s="33"/>
      <c r="F3356" s="81">
        <v>41212</v>
      </c>
      <c r="G3356" s="103">
        <v>2.1199999999999999E-3</v>
      </c>
      <c r="H3356" s="103">
        <v>3.1274999999999996E-3</v>
      </c>
      <c r="I3356" s="103"/>
      <c r="J3356" s="103"/>
      <c r="K3356" s="104"/>
      <c r="L3356" s="104"/>
      <c r="M3356" s="104"/>
      <c r="N3356" s="103">
        <v>3.2500000000000001E-2</v>
      </c>
    </row>
    <row r="3357" spans="4:14" ht="15.75" customHeight="1" x14ac:dyDescent="0.25">
      <c r="D3357" s="33"/>
      <c r="E3357" s="33"/>
      <c r="F3357" s="81">
        <v>41213</v>
      </c>
      <c r="G3357" s="103">
        <v>2.1199999999999999E-3</v>
      </c>
      <c r="H3357" s="103">
        <v>3.1274999999999996E-3</v>
      </c>
      <c r="I3357" s="103"/>
      <c r="J3357" s="103"/>
      <c r="K3357" s="104"/>
      <c r="L3357" s="104"/>
      <c r="M3357" s="104"/>
      <c r="N3357" s="103">
        <v>3.2500000000000001E-2</v>
      </c>
    </row>
    <row r="3358" spans="4:14" ht="15.75" customHeight="1" x14ac:dyDescent="0.25">
      <c r="D3358" s="33"/>
      <c r="E3358" s="33"/>
      <c r="F3358" s="81">
        <v>41214</v>
      </c>
      <c r="G3358" s="103">
        <v>2.0999999999999999E-3</v>
      </c>
      <c r="H3358" s="103">
        <v>3.1274999999999996E-3</v>
      </c>
      <c r="I3358" s="103"/>
      <c r="J3358" s="103"/>
      <c r="K3358" s="104"/>
      <c r="L3358" s="104"/>
      <c r="M3358" s="104"/>
      <c r="N3358" s="103">
        <v>3.2500000000000001E-2</v>
      </c>
    </row>
    <row r="3359" spans="4:14" ht="15.75" customHeight="1" x14ac:dyDescent="0.25">
      <c r="D3359" s="33"/>
      <c r="E3359" s="33"/>
      <c r="F3359" s="81">
        <v>41215</v>
      </c>
      <c r="G3359" s="103">
        <v>2.0899999999999998E-3</v>
      </c>
      <c r="H3359" s="103">
        <v>3.1274999999999996E-3</v>
      </c>
      <c r="I3359" s="103"/>
      <c r="J3359" s="103"/>
      <c r="K3359" s="104"/>
      <c r="L3359" s="104"/>
      <c r="M3359" s="104"/>
      <c r="N3359" s="103">
        <v>3.2500000000000001E-2</v>
      </c>
    </row>
    <row r="3360" spans="4:14" ht="15.75" customHeight="1" x14ac:dyDescent="0.25">
      <c r="D3360" s="33"/>
      <c r="E3360" s="33"/>
      <c r="F3360" s="81">
        <v>41218</v>
      </c>
      <c r="G3360" s="103">
        <v>2.0799999999999998E-3</v>
      </c>
      <c r="H3360" s="103">
        <v>3.1175000000000005E-3</v>
      </c>
      <c r="I3360" s="103"/>
      <c r="J3360" s="103"/>
      <c r="K3360" s="104"/>
      <c r="L3360" s="104"/>
      <c r="M3360" s="104"/>
      <c r="N3360" s="103">
        <v>3.2500000000000001E-2</v>
      </c>
    </row>
    <row r="3361" spans="4:14" ht="15.75" customHeight="1" x14ac:dyDescent="0.25">
      <c r="D3361" s="33"/>
      <c r="E3361" s="33"/>
      <c r="F3361" s="81">
        <v>41219</v>
      </c>
      <c r="G3361" s="103">
        <v>2.0899999999999998E-3</v>
      </c>
      <c r="H3361" s="103">
        <v>3.1175000000000005E-3</v>
      </c>
      <c r="I3361" s="103"/>
      <c r="J3361" s="103"/>
      <c r="K3361" s="104"/>
      <c r="L3361" s="104"/>
      <c r="M3361" s="104"/>
      <c r="N3361" s="103">
        <v>3.2500000000000001E-2</v>
      </c>
    </row>
    <row r="3362" spans="4:14" ht="15.75" customHeight="1" x14ac:dyDescent="0.25">
      <c r="D3362" s="33"/>
      <c r="E3362" s="33"/>
      <c r="F3362" s="81">
        <v>41220</v>
      </c>
      <c r="G3362" s="103">
        <v>2.0899999999999998E-3</v>
      </c>
      <c r="H3362" s="103">
        <v>3.0999999999999999E-3</v>
      </c>
      <c r="I3362" s="103"/>
      <c r="J3362" s="103"/>
      <c r="K3362" s="104"/>
      <c r="L3362" s="104"/>
      <c r="M3362" s="104"/>
      <c r="N3362" s="103">
        <v>3.2500000000000001E-2</v>
      </c>
    </row>
    <row r="3363" spans="4:14" ht="15.75" customHeight="1" x14ac:dyDescent="0.25">
      <c r="D3363" s="33"/>
      <c r="E3363" s="33"/>
      <c r="F3363" s="81">
        <v>41221</v>
      </c>
      <c r="G3363" s="103">
        <v>2.0899999999999998E-3</v>
      </c>
      <c r="H3363" s="103">
        <v>3.0999999999999999E-3</v>
      </c>
      <c r="I3363" s="103"/>
      <c r="J3363" s="103"/>
      <c r="K3363" s="104"/>
      <c r="L3363" s="104"/>
      <c r="M3363" s="104"/>
      <c r="N3363" s="103">
        <v>3.2500000000000001E-2</v>
      </c>
    </row>
    <row r="3364" spans="4:14" ht="15.75" customHeight="1" x14ac:dyDescent="0.25">
      <c r="D3364" s="33"/>
      <c r="E3364" s="33"/>
      <c r="F3364" s="81">
        <v>41222</v>
      </c>
      <c r="G3364" s="103">
        <v>2.0899999999999998E-3</v>
      </c>
      <c r="H3364" s="103">
        <v>3.0999999999999999E-3</v>
      </c>
      <c r="I3364" s="103"/>
      <c r="J3364" s="103"/>
      <c r="K3364" s="104"/>
      <c r="L3364" s="104"/>
      <c r="M3364" s="104"/>
      <c r="N3364" s="103">
        <v>3.2500000000000001E-2</v>
      </c>
    </row>
    <row r="3365" spans="4:14" ht="15.75" customHeight="1" x14ac:dyDescent="0.25">
      <c r="D3365" s="33"/>
      <c r="E3365" s="33"/>
      <c r="F3365" s="81">
        <v>41225</v>
      </c>
      <c r="G3365" s="103">
        <v>2.085E-3</v>
      </c>
      <c r="H3365" s="103">
        <v>3.0999999999999999E-3</v>
      </c>
      <c r="I3365" s="103"/>
      <c r="J3365" s="103"/>
      <c r="K3365" s="104"/>
      <c r="L3365" s="104"/>
      <c r="M3365" s="104"/>
      <c r="N3365" s="103" t="s">
        <v>26</v>
      </c>
    </row>
    <row r="3366" spans="4:14" ht="15.75" customHeight="1" x14ac:dyDescent="0.25">
      <c r="D3366" s="33"/>
      <c r="E3366" s="33"/>
      <c r="F3366" s="81">
        <v>41226</v>
      </c>
      <c r="G3366" s="103">
        <v>2.0799999999999998E-3</v>
      </c>
      <c r="H3366" s="103">
        <v>3.0999999999999999E-3</v>
      </c>
      <c r="I3366" s="103"/>
      <c r="J3366" s="103"/>
      <c r="K3366" s="104"/>
      <c r="L3366" s="104"/>
      <c r="M3366" s="104"/>
      <c r="N3366" s="103">
        <v>3.2500000000000001E-2</v>
      </c>
    </row>
    <row r="3367" spans="4:14" ht="15.75" customHeight="1" x14ac:dyDescent="0.25">
      <c r="D3367" s="33"/>
      <c r="E3367" s="33"/>
      <c r="F3367" s="81">
        <v>41227</v>
      </c>
      <c r="G3367" s="103">
        <v>2.075E-3</v>
      </c>
      <c r="H3367" s="103">
        <v>3.0999999999999999E-3</v>
      </c>
      <c r="I3367" s="103"/>
      <c r="J3367" s="103"/>
      <c r="K3367" s="104"/>
      <c r="L3367" s="104"/>
      <c r="M3367" s="104"/>
      <c r="N3367" s="103">
        <v>3.2500000000000001E-2</v>
      </c>
    </row>
    <row r="3368" spans="4:14" ht="15.75" customHeight="1" x14ac:dyDescent="0.25">
      <c r="D3368" s="33"/>
      <c r="E3368" s="33"/>
      <c r="F3368" s="81">
        <v>41228</v>
      </c>
      <c r="G3368" s="103">
        <v>2.075E-3</v>
      </c>
      <c r="H3368" s="103">
        <v>3.1099999999999999E-3</v>
      </c>
      <c r="I3368" s="103"/>
      <c r="J3368" s="103"/>
      <c r="K3368" s="104"/>
      <c r="L3368" s="104"/>
      <c r="M3368" s="104"/>
      <c r="N3368" s="103">
        <v>3.2500000000000001E-2</v>
      </c>
    </row>
    <row r="3369" spans="4:14" ht="15.75" customHeight="1" x14ac:dyDescent="0.25">
      <c r="D3369" s="33"/>
      <c r="E3369" s="33"/>
      <c r="F3369" s="81">
        <v>41229</v>
      </c>
      <c r="G3369" s="103">
        <v>2.075E-3</v>
      </c>
      <c r="H3369" s="103">
        <v>3.1150000000000001E-3</v>
      </c>
      <c r="I3369" s="103"/>
      <c r="J3369" s="103"/>
      <c r="K3369" s="104"/>
      <c r="L3369" s="104"/>
      <c r="M3369" s="104"/>
      <c r="N3369" s="103">
        <v>3.2500000000000001E-2</v>
      </c>
    </row>
    <row r="3370" spans="4:14" ht="15.75" customHeight="1" x14ac:dyDescent="0.25">
      <c r="D3370" s="33"/>
      <c r="E3370" s="33"/>
      <c r="F3370" s="81">
        <v>41232</v>
      </c>
      <c r="G3370" s="103">
        <v>2.075E-3</v>
      </c>
      <c r="H3370" s="103">
        <v>3.1150000000000001E-3</v>
      </c>
      <c r="I3370" s="103"/>
      <c r="J3370" s="103"/>
      <c r="K3370" s="104"/>
      <c r="L3370" s="104"/>
      <c r="M3370" s="104"/>
      <c r="N3370" s="103">
        <v>3.2500000000000001E-2</v>
      </c>
    </row>
    <row r="3371" spans="4:14" ht="15.75" customHeight="1" x14ac:dyDescent="0.25">
      <c r="D3371" s="33"/>
      <c r="E3371" s="33"/>
      <c r="F3371" s="81">
        <v>41233</v>
      </c>
      <c r="G3371" s="103">
        <v>2.075E-3</v>
      </c>
      <c r="H3371" s="103">
        <v>3.1050000000000001E-3</v>
      </c>
      <c r="I3371" s="103"/>
      <c r="J3371" s="103"/>
      <c r="K3371" s="104"/>
      <c r="L3371" s="104"/>
      <c r="M3371" s="104"/>
      <c r="N3371" s="103">
        <v>3.2500000000000001E-2</v>
      </c>
    </row>
    <row r="3372" spans="4:14" ht="15.75" customHeight="1" x14ac:dyDescent="0.25">
      <c r="D3372" s="33"/>
      <c r="E3372" s="33"/>
      <c r="F3372" s="81">
        <v>41234</v>
      </c>
      <c r="G3372" s="103">
        <v>2.075E-3</v>
      </c>
      <c r="H3372" s="103">
        <v>3.1150000000000001E-3</v>
      </c>
      <c r="I3372" s="103"/>
      <c r="J3372" s="103"/>
      <c r="K3372" s="104"/>
      <c r="L3372" s="104"/>
      <c r="M3372" s="104"/>
      <c r="N3372" s="103">
        <v>3.2500000000000001E-2</v>
      </c>
    </row>
    <row r="3373" spans="4:14" ht="15.75" customHeight="1" x14ac:dyDescent="0.25">
      <c r="D3373" s="33"/>
      <c r="E3373" s="33"/>
      <c r="F3373" s="81">
        <v>41235</v>
      </c>
      <c r="G3373" s="103">
        <v>2.075E-3</v>
      </c>
      <c r="H3373" s="103">
        <v>3.1150000000000001E-3</v>
      </c>
      <c r="I3373" s="103"/>
      <c r="J3373" s="103"/>
      <c r="K3373" s="104"/>
      <c r="L3373" s="104"/>
      <c r="M3373" s="104"/>
      <c r="N3373" s="103" t="s">
        <v>26</v>
      </c>
    </row>
    <row r="3374" spans="4:14" ht="15.75" customHeight="1" x14ac:dyDescent="0.25">
      <c r="D3374" s="33"/>
      <c r="E3374" s="33"/>
      <c r="F3374" s="81">
        <v>41236</v>
      </c>
      <c r="G3374" s="103">
        <v>2.085E-3</v>
      </c>
      <c r="H3374" s="103">
        <v>3.1150000000000001E-3</v>
      </c>
      <c r="I3374" s="103"/>
      <c r="J3374" s="103"/>
      <c r="K3374" s="104"/>
      <c r="L3374" s="104"/>
      <c r="M3374" s="104"/>
      <c r="N3374" s="103">
        <v>3.2500000000000001E-2</v>
      </c>
    </row>
    <row r="3375" spans="4:14" ht="15.75" customHeight="1" x14ac:dyDescent="0.25">
      <c r="D3375" s="33"/>
      <c r="E3375" s="33"/>
      <c r="F3375" s="81">
        <v>41239</v>
      </c>
      <c r="G3375" s="103">
        <v>2.0899999999999998E-3</v>
      </c>
      <c r="H3375" s="103">
        <v>3.1150000000000001E-3</v>
      </c>
      <c r="I3375" s="103"/>
      <c r="J3375" s="103"/>
      <c r="K3375" s="104"/>
      <c r="L3375" s="104"/>
      <c r="M3375" s="104"/>
      <c r="N3375" s="103">
        <v>3.2500000000000001E-2</v>
      </c>
    </row>
    <row r="3376" spans="4:14" ht="15.75" customHeight="1" x14ac:dyDescent="0.25">
      <c r="D3376" s="33"/>
      <c r="E3376" s="33"/>
      <c r="F3376" s="81">
        <v>41240</v>
      </c>
      <c r="G3376" s="103">
        <v>2.0899999999999998E-3</v>
      </c>
      <c r="H3376" s="103">
        <v>3.1150000000000001E-3</v>
      </c>
      <c r="I3376" s="103"/>
      <c r="J3376" s="103"/>
      <c r="K3376" s="104"/>
      <c r="L3376" s="104"/>
      <c r="M3376" s="104"/>
      <c r="N3376" s="103">
        <v>3.2500000000000001E-2</v>
      </c>
    </row>
    <row r="3377" spans="4:14" ht="15.75" customHeight="1" x14ac:dyDescent="0.25">
      <c r="D3377" s="33"/>
      <c r="E3377" s="33"/>
      <c r="F3377" s="81">
        <v>41241</v>
      </c>
      <c r="G3377" s="103">
        <v>2.0899999999999998E-3</v>
      </c>
      <c r="H3377" s="103">
        <v>3.1050000000000001E-3</v>
      </c>
      <c r="I3377" s="103"/>
      <c r="J3377" s="103"/>
      <c r="K3377" s="104"/>
      <c r="L3377" s="104"/>
      <c r="M3377" s="104"/>
      <c r="N3377" s="103">
        <v>3.2500000000000001E-2</v>
      </c>
    </row>
    <row r="3378" spans="4:14" ht="15.75" customHeight="1" x14ac:dyDescent="0.25">
      <c r="D3378" s="33"/>
      <c r="E3378" s="33"/>
      <c r="F3378" s="81">
        <v>41242</v>
      </c>
      <c r="G3378" s="103">
        <v>2.1349999999999997E-3</v>
      </c>
      <c r="H3378" s="103">
        <v>3.1050000000000001E-3</v>
      </c>
      <c r="I3378" s="103"/>
      <c r="J3378" s="103"/>
      <c r="K3378" s="104"/>
      <c r="L3378" s="104"/>
      <c r="M3378" s="104"/>
      <c r="N3378" s="103">
        <v>3.2500000000000001E-2</v>
      </c>
    </row>
    <row r="3379" spans="4:14" ht="15.75" customHeight="1" x14ac:dyDescent="0.25">
      <c r="D3379" s="33"/>
      <c r="E3379" s="33"/>
      <c r="F3379" s="81">
        <v>41243</v>
      </c>
      <c r="G3379" s="103">
        <v>2.1449999999999998E-3</v>
      </c>
      <c r="H3379" s="103">
        <v>3.1050000000000001E-3</v>
      </c>
      <c r="I3379" s="103"/>
      <c r="J3379" s="103"/>
      <c r="K3379" s="104"/>
      <c r="L3379" s="104"/>
      <c r="M3379" s="104"/>
      <c r="N3379" s="103">
        <v>3.2500000000000001E-2</v>
      </c>
    </row>
    <row r="3380" spans="4:14" ht="15.75" customHeight="1" x14ac:dyDescent="0.25">
      <c r="D3380" s="33"/>
      <c r="E3380" s="33"/>
      <c r="F3380" s="81">
        <v>41246</v>
      </c>
      <c r="G3380" s="103">
        <v>2.15E-3</v>
      </c>
      <c r="H3380" s="103">
        <v>3.1050000000000001E-3</v>
      </c>
      <c r="I3380" s="103"/>
      <c r="J3380" s="103"/>
      <c r="K3380" s="104"/>
      <c r="L3380" s="104"/>
      <c r="M3380" s="104"/>
      <c r="N3380" s="103">
        <v>3.2500000000000001E-2</v>
      </c>
    </row>
    <row r="3381" spans="4:14" ht="15.75" customHeight="1" x14ac:dyDescent="0.25">
      <c r="D3381" s="33"/>
      <c r="E3381" s="33"/>
      <c r="F3381" s="81">
        <v>41247</v>
      </c>
      <c r="G3381" s="103">
        <v>2.1299999999999999E-3</v>
      </c>
      <c r="H3381" s="103">
        <v>3.1050000000000001E-3</v>
      </c>
      <c r="I3381" s="103"/>
      <c r="J3381" s="103"/>
      <c r="K3381" s="104"/>
      <c r="L3381" s="104"/>
      <c r="M3381" s="104"/>
      <c r="N3381" s="103">
        <v>3.2500000000000001E-2</v>
      </c>
    </row>
    <row r="3382" spans="4:14" ht="15.75" customHeight="1" x14ac:dyDescent="0.25">
      <c r="D3382" s="33"/>
      <c r="E3382" s="33"/>
      <c r="F3382" s="81">
        <v>41248</v>
      </c>
      <c r="G3382" s="103">
        <v>2.1299999999999999E-3</v>
      </c>
      <c r="H3382" s="103">
        <v>3.1050000000000001E-3</v>
      </c>
      <c r="I3382" s="103"/>
      <c r="J3382" s="103"/>
      <c r="K3382" s="104"/>
      <c r="L3382" s="104"/>
      <c r="M3382" s="104"/>
      <c r="N3382" s="103">
        <v>3.2500000000000001E-2</v>
      </c>
    </row>
    <row r="3383" spans="4:14" ht="15.75" customHeight="1" x14ac:dyDescent="0.25">
      <c r="D3383" s="33"/>
      <c r="E3383" s="33"/>
      <c r="F3383" s="81">
        <v>41249</v>
      </c>
      <c r="G3383" s="103">
        <v>2.1299999999999999E-3</v>
      </c>
      <c r="H3383" s="103">
        <v>3.1050000000000001E-3</v>
      </c>
      <c r="I3383" s="103"/>
      <c r="J3383" s="103"/>
      <c r="K3383" s="104"/>
      <c r="L3383" s="104"/>
      <c r="M3383" s="104"/>
      <c r="N3383" s="103">
        <v>3.2500000000000001E-2</v>
      </c>
    </row>
    <row r="3384" spans="4:14" ht="15.75" customHeight="1" x14ac:dyDescent="0.25">
      <c r="D3384" s="33"/>
      <c r="E3384" s="33"/>
      <c r="F3384" s="81">
        <v>41250</v>
      </c>
      <c r="G3384" s="103">
        <v>2.1199999999999999E-3</v>
      </c>
      <c r="H3384" s="103">
        <v>3.0950000000000001E-3</v>
      </c>
      <c r="I3384" s="103"/>
      <c r="J3384" s="103"/>
      <c r="K3384" s="104"/>
      <c r="L3384" s="104"/>
      <c r="M3384" s="104"/>
      <c r="N3384" s="103">
        <v>3.2500000000000001E-2</v>
      </c>
    </row>
    <row r="3385" spans="4:14" ht="15.75" customHeight="1" x14ac:dyDescent="0.25">
      <c r="D3385" s="33"/>
      <c r="E3385" s="33"/>
      <c r="F3385" s="81">
        <v>41253</v>
      </c>
      <c r="G3385" s="103">
        <v>2.1199999999999999E-3</v>
      </c>
      <c r="H3385" s="103">
        <v>3.1050000000000001E-3</v>
      </c>
      <c r="I3385" s="103"/>
      <c r="J3385" s="103"/>
      <c r="K3385" s="104"/>
      <c r="L3385" s="104"/>
      <c r="M3385" s="104"/>
      <c r="N3385" s="103">
        <v>3.2500000000000001E-2</v>
      </c>
    </row>
    <row r="3386" spans="4:14" ht="15.75" customHeight="1" x14ac:dyDescent="0.25">
      <c r="D3386" s="33"/>
      <c r="E3386" s="33"/>
      <c r="F3386" s="81">
        <v>41254</v>
      </c>
      <c r="G3386" s="103">
        <v>2.1099999999999999E-3</v>
      </c>
      <c r="H3386" s="103">
        <v>3.0950000000000001E-3</v>
      </c>
      <c r="I3386" s="103"/>
      <c r="J3386" s="103"/>
      <c r="K3386" s="104"/>
      <c r="L3386" s="104"/>
      <c r="M3386" s="104"/>
      <c r="N3386" s="103">
        <v>3.2500000000000001E-2</v>
      </c>
    </row>
    <row r="3387" spans="4:14" ht="15.75" customHeight="1" x14ac:dyDescent="0.25">
      <c r="D3387" s="33"/>
      <c r="E3387" s="33"/>
      <c r="F3387" s="81">
        <v>41255</v>
      </c>
      <c r="G3387" s="103">
        <v>2.0899999999999998E-3</v>
      </c>
      <c r="H3387" s="103">
        <v>3.0950000000000001E-3</v>
      </c>
      <c r="I3387" s="103"/>
      <c r="J3387" s="103"/>
      <c r="K3387" s="104"/>
      <c r="L3387" s="104"/>
      <c r="M3387" s="104"/>
      <c r="N3387" s="103">
        <v>3.2500000000000001E-2</v>
      </c>
    </row>
    <row r="3388" spans="4:14" ht="15.75" customHeight="1" x14ac:dyDescent="0.25">
      <c r="D3388" s="33"/>
      <c r="E3388" s="33"/>
      <c r="F3388" s="81">
        <v>41256</v>
      </c>
      <c r="G3388" s="103">
        <v>2.0899999999999998E-3</v>
      </c>
      <c r="H3388" s="103">
        <v>3.0799999999999998E-3</v>
      </c>
      <c r="I3388" s="103"/>
      <c r="J3388" s="103"/>
      <c r="K3388" s="104"/>
      <c r="L3388" s="104"/>
      <c r="M3388" s="104"/>
      <c r="N3388" s="103">
        <v>3.2500000000000001E-2</v>
      </c>
    </row>
    <row r="3389" spans="4:14" ht="15.75" customHeight="1" x14ac:dyDescent="0.25">
      <c r="D3389" s="33"/>
      <c r="E3389" s="33"/>
      <c r="F3389" s="81">
        <v>41257</v>
      </c>
      <c r="G3389" s="103">
        <v>2.0899999999999998E-3</v>
      </c>
      <c r="H3389" s="103">
        <v>3.0799999999999998E-3</v>
      </c>
      <c r="I3389" s="103"/>
      <c r="J3389" s="103"/>
      <c r="K3389" s="104"/>
      <c r="L3389" s="104"/>
      <c r="M3389" s="104"/>
      <c r="N3389" s="103">
        <v>3.2500000000000001E-2</v>
      </c>
    </row>
    <row r="3390" spans="4:14" ht="15.75" customHeight="1" x14ac:dyDescent="0.25">
      <c r="D3390" s="33"/>
      <c r="E3390" s="33"/>
      <c r="F3390" s="81">
        <v>41260</v>
      </c>
      <c r="G3390" s="103">
        <v>2.0999999999999999E-3</v>
      </c>
      <c r="H3390" s="103">
        <v>3.0899999999999999E-3</v>
      </c>
      <c r="I3390" s="103"/>
      <c r="J3390" s="103"/>
      <c r="K3390" s="104"/>
      <c r="L3390" s="104"/>
      <c r="M3390" s="104"/>
      <c r="N3390" s="103">
        <v>3.2500000000000001E-2</v>
      </c>
    </row>
    <row r="3391" spans="4:14" ht="15.75" customHeight="1" x14ac:dyDescent="0.25">
      <c r="D3391" s="33"/>
      <c r="E3391" s="33"/>
      <c r="F3391" s="81">
        <v>41261</v>
      </c>
      <c r="G3391" s="103">
        <v>2.1069999999999999E-3</v>
      </c>
      <c r="H3391" s="103">
        <v>3.0899999999999999E-3</v>
      </c>
      <c r="I3391" s="103"/>
      <c r="J3391" s="103"/>
      <c r="K3391" s="104"/>
      <c r="L3391" s="104"/>
      <c r="M3391" s="104"/>
      <c r="N3391" s="103">
        <v>3.2500000000000001E-2</v>
      </c>
    </row>
    <row r="3392" spans="4:14" ht="15.75" customHeight="1" x14ac:dyDescent="0.25">
      <c r="D3392" s="33"/>
      <c r="E3392" s="33"/>
      <c r="F3392" s="81">
        <v>41262</v>
      </c>
      <c r="G3392" s="103">
        <v>2.1069999999999999E-3</v>
      </c>
      <c r="H3392" s="103">
        <v>3.0999999999999999E-3</v>
      </c>
      <c r="I3392" s="103"/>
      <c r="J3392" s="103"/>
      <c r="K3392" s="104"/>
      <c r="L3392" s="104"/>
      <c r="M3392" s="104"/>
      <c r="N3392" s="103">
        <v>3.2500000000000001E-2</v>
      </c>
    </row>
    <row r="3393" spans="4:14" ht="15.75" customHeight="1" x14ac:dyDescent="0.25">
      <c r="D3393" s="33"/>
      <c r="E3393" s="33"/>
      <c r="F3393" s="81">
        <v>41263</v>
      </c>
      <c r="G3393" s="103">
        <v>2.1069999999999999E-3</v>
      </c>
      <c r="H3393" s="103">
        <v>3.0999999999999999E-3</v>
      </c>
      <c r="I3393" s="103"/>
      <c r="J3393" s="103"/>
      <c r="K3393" s="104"/>
      <c r="L3393" s="104"/>
      <c r="M3393" s="104"/>
      <c r="N3393" s="103">
        <v>3.2500000000000001E-2</v>
      </c>
    </row>
    <row r="3394" spans="4:14" ht="15.75" customHeight="1" x14ac:dyDescent="0.25">
      <c r="D3394" s="33"/>
      <c r="E3394" s="33"/>
      <c r="F3394" s="81">
        <v>41264</v>
      </c>
      <c r="G3394" s="103">
        <v>2.0969999999999999E-3</v>
      </c>
      <c r="H3394" s="103">
        <v>3.0999999999999999E-3</v>
      </c>
      <c r="I3394" s="103"/>
      <c r="J3394" s="103"/>
      <c r="K3394" s="104"/>
      <c r="L3394" s="104"/>
      <c r="M3394" s="104"/>
      <c r="N3394" s="103">
        <v>3.2500000000000001E-2</v>
      </c>
    </row>
    <row r="3395" spans="4:14" ht="15.75" customHeight="1" x14ac:dyDescent="0.25">
      <c r="D3395" s="33"/>
      <c r="E3395" s="33"/>
      <c r="F3395" s="81">
        <v>41267</v>
      </c>
      <c r="G3395" s="103">
        <v>2.0969999999999999E-3</v>
      </c>
      <c r="H3395" s="103">
        <v>3.0999999999999999E-3</v>
      </c>
      <c r="I3395" s="103"/>
      <c r="J3395" s="103"/>
      <c r="K3395" s="104"/>
      <c r="L3395" s="104"/>
      <c r="M3395" s="104"/>
      <c r="N3395" s="103">
        <v>3.2500000000000001E-2</v>
      </c>
    </row>
    <row r="3396" spans="4:14" ht="15.75" customHeight="1" x14ac:dyDescent="0.25">
      <c r="D3396" s="33"/>
      <c r="E3396" s="33"/>
      <c r="F3396" s="81">
        <v>41268</v>
      </c>
      <c r="G3396" s="103" t="s">
        <v>26</v>
      </c>
      <c r="H3396" s="103" t="s">
        <v>26</v>
      </c>
      <c r="I3396" s="103"/>
      <c r="J3396" s="103"/>
      <c r="K3396" s="104"/>
      <c r="L3396" s="104"/>
      <c r="M3396" s="104"/>
      <c r="N3396" s="103" t="s">
        <v>26</v>
      </c>
    </row>
    <row r="3397" spans="4:14" ht="15.75" customHeight="1" x14ac:dyDescent="0.25">
      <c r="D3397" s="33"/>
      <c r="E3397" s="33"/>
      <c r="F3397" s="81">
        <v>41269</v>
      </c>
      <c r="G3397" s="103" t="s">
        <v>26</v>
      </c>
      <c r="H3397" s="103" t="s">
        <v>26</v>
      </c>
      <c r="I3397" s="103"/>
      <c r="J3397" s="103"/>
      <c r="K3397" s="104"/>
      <c r="L3397" s="104"/>
      <c r="M3397" s="104"/>
      <c r="N3397" s="103">
        <v>3.2500000000000001E-2</v>
      </c>
    </row>
    <row r="3398" spans="4:14" ht="15.75" customHeight="1" x14ac:dyDescent="0.25">
      <c r="D3398" s="33"/>
      <c r="E3398" s="33"/>
      <c r="F3398" s="81">
        <v>41270</v>
      </c>
      <c r="G3398" s="103">
        <v>2.117E-3</v>
      </c>
      <c r="H3398" s="103">
        <v>3.1099999999999999E-3</v>
      </c>
      <c r="I3398" s="103"/>
      <c r="J3398" s="103"/>
      <c r="K3398" s="104"/>
      <c r="L3398" s="104"/>
      <c r="M3398" s="104"/>
      <c r="N3398" s="103">
        <v>3.2500000000000001E-2</v>
      </c>
    </row>
    <row r="3399" spans="4:14" ht="15.75" customHeight="1" x14ac:dyDescent="0.25">
      <c r="D3399" s="33"/>
      <c r="E3399" s="33"/>
      <c r="F3399" s="81">
        <v>41271</v>
      </c>
      <c r="G3399" s="103">
        <v>2.0969999999999999E-3</v>
      </c>
      <c r="H3399" s="103">
        <v>3.0799999999999998E-3</v>
      </c>
      <c r="I3399" s="103"/>
      <c r="J3399" s="103"/>
      <c r="K3399" s="104"/>
      <c r="L3399" s="104"/>
      <c r="M3399" s="104"/>
      <c r="N3399" s="103">
        <v>3.2500000000000001E-2</v>
      </c>
    </row>
    <row r="3400" spans="4:14" ht="15.75" customHeight="1" x14ac:dyDescent="0.25">
      <c r="D3400" s="33"/>
      <c r="E3400" s="33"/>
      <c r="F3400" s="81">
        <v>41274</v>
      </c>
      <c r="G3400" s="103">
        <v>2.0869999999999999E-3</v>
      </c>
      <c r="H3400" s="103">
        <v>3.0599999999999998E-3</v>
      </c>
      <c r="I3400" s="103"/>
      <c r="J3400" s="103"/>
      <c r="K3400" s="104"/>
      <c r="L3400" s="104"/>
      <c r="M3400" s="104"/>
      <c r="N3400" s="103">
        <v>3.2500000000000001E-2</v>
      </c>
    </row>
    <row r="3401" spans="4:14" ht="15.75" customHeight="1" x14ac:dyDescent="0.25">
      <c r="D3401" s="33"/>
      <c r="E3401" s="33"/>
      <c r="F3401" s="81">
        <v>41275</v>
      </c>
      <c r="G3401" s="103" t="s">
        <v>26</v>
      </c>
      <c r="H3401" s="103" t="s">
        <v>26</v>
      </c>
      <c r="I3401" s="103"/>
      <c r="J3401" s="103"/>
      <c r="K3401" s="104"/>
      <c r="L3401" s="104"/>
      <c r="M3401" s="104"/>
      <c r="N3401" s="103" t="s">
        <v>26</v>
      </c>
    </row>
    <row r="3402" spans="4:14" ht="15.75" customHeight="1" x14ac:dyDescent="0.25">
      <c r="D3402" s="33"/>
      <c r="E3402" s="33"/>
      <c r="F3402" s="81">
        <v>41276</v>
      </c>
      <c r="G3402" s="103">
        <v>2.0769999999999999E-3</v>
      </c>
      <c r="H3402" s="103">
        <v>3.0499999999999998E-3</v>
      </c>
      <c r="I3402" s="103"/>
      <c r="J3402" s="103"/>
      <c r="K3402" s="104"/>
      <c r="L3402" s="104"/>
      <c r="M3402" s="104"/>
      <c r="N3402" s="103">
        <v>3.2500000000000001E-2</v>
      </c>
    </row>
    <row r="3403" spans="4:14" ht="15.75" customHeight="1" x14ac:dyDescent="0.25">
      <c r="D3403" s="33"/>
      <c r="E3403" s="33"/>
      <c r="F3403" s="81">
        <v>41277</v>
      </c>
      <c r="G3403" s="103">
        <v>2.0769999999999999E-3</v>
      </c>
      <c r="H3403" s="103">
        <v>3.0499999999999998E-3</v>
      </c>
      <c r="I3403" s="103"/>
      <c r="J3403" s="103"/>
      <c r="K3403" s="104"/>
      <c r="L3403" s="104"/>
      <c r="M3403" s="104"/>
      <c r="N3403" s="103">
        <v>3.2500000000000001E-2</v>
      </c>
    </row>
    <row r="3404" spans="4:14" ht="15.75" customHeight="1" x14ac:dyDescent="0.25">
      <c r="D3404" s="33"/>
      <c r="E3404" s="33"/>
      <c r="F3404" s="81">
        <v>41278</v>
      </c>
      <c r="G3404" s="103">
        <v>2.0769999999999999E-3</v>
      </c>
      <c r="H3404" s="103">
        <v>3.0499999999999998E-3</v>
      </c>
      <c r="I3404" s="103"/>
      <c r="J3404" s="103"/>
      <c r="K3404" s="104"/>
      <c r="L3404" s="104"/>
      <c r="M3404" s="104"/>
      <c r="N3404" s="103">
        <v>3.2500000000000001E-2</v>
      </c>
    </row>
    <row r="3405" spans="4:14" ht="15.75" customHeight="1" x14ac:dyDescent="0.25">
      <c r="D3405" s="33"/>
      <c r="E3405" s="33"/>
      <c r="F3405" s="81">
        <v>41281</v>
      </c>
      <c r="G3405" s="103">
        <v>2.0769999999999999E-3</v>
      </c>
      <c r="H3405" s="103">
        <v>3.0499999999999998E-3</v>
      </c>
      <c r="I3405" s="103"/>
      <c r="J3405" s="103"/>
      <c r="K3405" s="104"/>
      <c r="L3405" s="104"/>
      <c r="M3405" s="104"/>
      <c r="N3405" s="103">
        <v>3.2500000000000001E-2</v>
      </c>
    </row>
    <row r="3406" spans="4:14" ht="15.75" customHeight="1" x14ac:dyDescent="0.25">
      <c r="D3406" s="33"/>
      <c r="E3406" s="33"/>
      <c r="F3406" s="81">
        <v>41282</v>
      </c>
      <c r="G3406" s="103">
        <v>2.0769999999999999E-3</v>
      </c>
      <c r="H3406" s="103">
        <v>3.0499999999999998E-3</v>
      </c>
      <c r="I3406" s="103"/>
      <c r="J3406" s="103"/>
      <c r="K3406" s="104"/>
      <c r="L3406" s="104"/>
      <c r="M3406" s="104"/>
      <c r="N3406" s="103">
        <v>3.2500000000000001E-2</v>
      </c>
    </row>
    <row r="3407" spans="4:14" ht="15.75" customHeight="1" x14ac:dyDescent="0.25">
      <c r="D3407" s="33"/>
      <c r="E3407" s="33"/>
      <c r="F3407" s="81">
        <v>41283</v>
      </c>
      <c r="G3407" s="103">
        <v>2.0669999999999998E-3</v>
      </c>
      <c r="H3407" s="103">
        <v>3.0499999999999998E-3</v>
      </c>
      <c r="I3407" s="103"/>
      <c r="J3407" s="103"/>
      <c r="K3407" s="104"/>
      <c r="L3407" s="104"/>
      <c r="M3407" s="104"/>
      <c r="N3407" s="103">
        <v>3.2500000000000001E-2</v>
      </c>
    </row>
    <row r="3408" spans="4:14" ht="15.75" customHeight="1" x14ac:dyDescent="0.25">
      <c r="D3408" s="33"/>
      <c r="E3408" s="33"/>
      <c r="F3408" s="81">
        <v>41284</v>
      </c>
      <c r="G3408" s="103">
        <v>2.0569999999999998E-3</v>
      </c>
      <c r="H3408" s="103">
        <v>3.0499999999999998E-3</v>
      </c>
      <c r="I3408" s="103"/>
      <c r="J3408" s="103"/>
      <c r="K3408" s="104"/>
      <c r="L3408" s="104"/>
      <c r="M3408" s="104"/>
      <c r="N3408" s="103">
        <v>3.2500000000000001E-2</v>
      </c>
    </row>
    <row r="3409" spans="4:14" ht="15.75" customHeight="1" x14ac:dyDescent="0.25">
      <c r="D3409" s="33"/>
      <c r="E3409" s="33"/>
      <c r="F3409" s="81">
        <v>41285</v>
      </c>
      <c r="G3409" s="103">
        <v>2.0569999999999998E-3</v>
      </c>
      <c r="H3409" s="103">
        <v>3.0399999999999997E-3</v>
      </c>
      <c r="I3409" s="103"/>
      <c r="J3409" s="103"/>
      <c r="K3409" s="104"/>
      <c r="L3409" s="104"/>
      <c r="M3409" s="104"/>
      <c r="N3409" s="103">
        <v>3.2500000000000001E-2</v>
      </c>
    </row>
    <row r="3410" spans="4:14" ht="15.75" customHeight="1" x14ac:dyDescent="0.25">
      <c r="D3410" s="33"/>
      <c r="E3410" s="33"/>
      <c r="F3410" s="81">
        <v>41288</v>
      </c>
      <c r="G3410" s="103">
        <v>2.0569999999999998E-3</v>
      </c>
      <c r="H3410" s="103">
        <v>3.0399999999999997E-3</v>
      </c>
      <c r="I3410" s="103"/>
      <c r="J3410" s="103"/>
      <c r="K3410" s="104"/>
      <c r="L3410" s="104"/>
      <c r="M3410" s="104"/>
      <c r="N3410" s="103">
        <v>3.2500000000000001E-2</v>
      </c>
    </row>
    <row r="3411" spans="4:14" ht="15.75" customHeight="1" x14ac:dyDescent="0.25">
      <c r="D3411" s="33"/>
      <c r="E3411" s="33"/>
      <c r="F3411" s="81">
        <v>41289</v>
      </c>
      <c r="G3411" s="103">
        <v>2.0569999999999998E-3</v>
      </c>
      <c r="H3411" s="103">
        <v>3.0299999999999997E-3</v>
      </c>
      <c r="I3411" s="103"/>
      <c r="J3411" s="103"/>
      <c r="K3411" s="104"/>
      <c r="L3411" s="104"/>
      <c r="M3411" s="104"/>
      <c r="N3411" s="103">
        <v>3.2500000000000001E-2</v>
      </c>
    </row>
    <row r="3412" spans="4:14" ht="15.75" customHeight="1" x14ac:dyDescent="0.25">
      <c r="D3412" s="33"/>
      <c r="E3412" s="33"/>
      <c r="F3412" s="81">
        <v>41290</v>
      </c>
      <c r="G3412" s="103">
        <v>2.0569999999999998E-3</v>
      </c>
      <c r="H3412" s="103">
        <v>3.0299999999999997E-3</v>
      </c>
      <c r="I3412" s="103"/>
      <c r="J3412" s="103"/>
      <c r="K3412" s="104"/>
      <c r="L3412" s="104"/>
      <c r="M3412" s="104"/>
      <c r="N3412" s="103">
        <v>3.2500000000000001E-2</v>
      </c>
    </row>
    <row r="3413" spans="4:14" ht="15.75" customHeight="1" x14ac:dyDescent="0.25">
      <c r="D3413" s="33"/>
      <c r="E3413" s="33"/>
      <c r="F3413" s="81">
        <v>41291</v>
      </c>
      <c r="G3413" s="103">
        <v>2.0469999999999998E-3</v>
      </c>
      <c r="H3413" s="103">
        <v>3.0200000000000001E-3</v>
      </c>
      <c r="I3413" s="103"/>
      <c r="J3413" s="103"/>
      <c r="K3413" s="104"/>
      <c r="L3413" s="104"/>
      <c r="M3413" s="104"/>
      <c r="N3413" s="103">
        <v>3.2500000000000001E-2</v>
      </c>
    </row>
    <row r="3414" spans="4:14" ht="15.75" customHeight="1" x14ac:dyDescent="0.25">
      <c r="D3414" s="33"/>
      <c r="E3414" s="33"/>
      <c r="F3414" s="81">
        <v>41292</v>
      </c>
      <c r="G3414" s="103">
        <v>2.0469999999999998E-3</v>
      </c>
      <c r="H3414" s="103">
        <v>3.0200000000000001E-3</v>
      </c>
      <c r="I3414" s="103"/>
      <c r="J3414" s="103"/>
      <c r="K3414" s="104"/>
      <c r="L3414" s="104"/>
      <c r="M3414" s="104"/>
      <c r="N3414" s="103">
        <v>3.2500000000000001E-2</v>
      </c>
    </row>
    <row r="3415" spans="4:14" ht="15.75" customHeight="1" x14ac:dyDescent="0.25">
      <c r="D3415" s="33"/>
      <c r="E3415" s="33"/>
      <c r="F3415" s="81">
        <v>41295</v>
      </c>
      <c r="G3415" s="103">
        <v>2.0469999999999998E-3</v>
      </c>
      <c r="H3415" s="103">
        <v>3.0200000000000001E-3</v>
      </c>
      <c r="I3415" s="103"/>
      <c r="J3415" s="103"/>
      <c r="K3415" s="104"/>
      <c r="L3415" s="104"/>
      <c r="M3415" s="104"/>
      <c r="N3415" s="103" t="s">
        <v>26</v>
      </c>
    </row>
    <row r="3416" spans="4:14" ht="15.75" customHeight="1" x14ac:dyDescent="0.25">
      <c r="D3416" s="33"/>
      <c r="E3416" s="33"/>
      <c r="F3416" s="81">
        <v>41296</v>
      </c>
      <c r="G3416" s="103">
        <v>2.0469999999999998E-3</v>
      </c>
      <c r="H3416" s="103">
        <v>3.0200000000000001E-3</v>
      </c>
      <c r="I3416" s="103"/>
      <c r="J3416" s="103"/>
      <c r="K3416" s="104"/>
      <c r="L3416" s="104"/>
      <c r="M3416" s="104"/>
      <c r="N3416" s="103">
        <v>3.2500000000000001E-2</v>
      </c>
    </row>
    <row r="3417" spans="4:14" ht="15.75" customHeight="1" x14ac:dyDescent="0.25">
      <c r="D3417" s="33"/>
      <c r="E3417" s="33"/>
      <c r="F3417" s="81">
        <v>41297</v>
      </c>
      <c r="G3417" s="103">
        <v>2.0369999999999997E-3</v>
      </c>
      <c r="H3417" s="103">
        <v>3.0100000000000001E-3</v>
      </c>
      <c r="I3417" s="103"/>
      <c r="J3417" s="103"/>
      <c r="K3417" s="104"/>
      <c r="L3417" s="104"/>
      <c r="M3417" s="104"/>
      <c r="N3417" s="103">
        <v>3.2500000000000001E-2</v>
      </c>
    </row>
    <row r="3418" spans="4:14" ht="15.75" customHeight="1" x14ac:dyDescent="0.25">
      <c r="D3418" s="33"/>
      <c r="E3418" s="33"/>
      <c r="F3418" s="81">
        <v>41298</v>
      </c>
      <c r="G3418" s="103">
        <v>2.0369999999999997E-3</v>
      </c>
      <c r="H3418" s="103">
        <v>3.0049999999999999E-3</v>
      </c>
      <c r="I3418" s="103"/>
      <c r="J3418" s="103"/>
      <c r="K3418" s="104"/>
      <c r="L3418" s="104"/>
      <c r="M3418" s="104"/>
      <c r="N3418" s="103">
        <v>3.2500000000000001E-2</v>
      </c>
    </row>
    <row r="3419" spans="4:14" ht="15.75" customHeight="1" x14ac:dyDescent="0.25">
      <c r="D3419" s="33"/>
      <c r="E3419" s="33"/>
      <c r="F3419" s="81">
        <v>41299</v>
      </c>
      <c r="G3419" s="103">
        <v>2.0369999999999997E-3</v>
      </c>
      <c r="H3419" s="103">
        <v>3.0049999999999999E-3</v>
      </c>
      <c r="I3419" s="103"/>
      <c r="J3419" s="103"/>
      <c r="K3419" s="104"/>
      <c r="L3419" s="104"/>
      <c r="M3419" s="104"/>
      <c r="N3419" s="103">
        <v>3.2500000000000001E-2</v>
      </c>
    </row>
    <row r="3420" spans="4:14" ht="15.75" customHeight="1" x14ac:dyDescent="0.25">
      <c r="D3420" s="33"/>
      <c r="E3420" s="33"/>
      <c r="F3420" s="81">
        <v>41302</v>
      </c>
      <c r="G3420" s="103">
        <v>2.0269999999999997E-3</v>
      </c>
      <c r="H3420" s="103">
        <v>3.0149999999999999E-3</v>
      </c>
      <c r="I3420" s="103"/>
      <c r="J3420" s="103"/>
      <c r="K3420" s="104"/>
      <c r="L3420" s="104"/>
      <c r="M3420" s="104"/>
      <c r="N3420" s="103">
        <v>3.2500000000000001E-2</v>
      </c>
    </row>
    <row r="3421" spans="4:14" ht="15.75" customHeight="1" x14ac:dyDescent="0.25">
      <c r="D3421" s="33"/>
      <c r="E3421" s="33"/>
      <c r="F3421" s="81">
        <v>41303</v>
      </c>
      <c r="G3421" s="103">
        <v>2.0169999999999997E-3</v>
      </c>
      <c r="H3421" s="103">
        <v>3.0049999999999999E-3</v>
      </c>
      <c r="I3421" s="103"/>
      <c r="J3421" s="103"/>
      <c r="K3421" s="104"/>
      <c r="L3421" s="104"/>
      <c r="M3421" s="104"/>
      <c r="N3421" s="103">
        <v>3.2500000000000001E-2</v>
      </c>
    </row>
    <row r="3422" spans="4:14" ht="15.75" customHeight="1" x14ac:dyDescent="0.25">
      <c r="D3422" s="33"/>
      <c r="E3422" s="33"/>
      <c r="F3422" s="81">
        <v>41304</v>
      </c>
      <c r="G3422" s="103">
        <v>2.0169999999999997E-3</v>
      </c>
      <c r="H3422" s="103">
        <v>2.9849999999999998E-3</v>
      </c>
      <c r="I3422" s="103"/>
      <c r="J3422" s="103"/>
      <c r="K3422" s="104"/>
      <c r="L3422" s="104"/>
      <c r="M3422" s="104"/>
      <c r="N3422" s="103">
        <v>3.2500000000000001E-2</v>
      </c>
    </row>
    <row r="3423" spans="4:14" ht="15.75" customHeight="1" x14ac:dyDescent="0.25">
      <c r="D3423" s="33"/>
      <c r="E3423" s="33"/>
      <c r="F3423" s="81">
        <v>41305</v>
      </c>
      <c r="G3423" s="103">
        <v>1.9970000000000001E-3</v>
      </c>
      <c r="H3423" s="103">
        <v>2.98E-3</v>
      </c>
      <c r="I3423" s="103"/>
      <c r="J3423" s="103"/>
      <c r="K3423" s="104"/>
      <c r="L3423" s="104"/>
      <c r="M3423" s="104"/>
      <c r="N3423" s="103">
        <v>3.2500000000000001E-2</v>
      </c>
    </row>
    <row r="3424" spans="4:14" ht="15.75" customHeight="1" x14ac:dyDescent="0.25">
      <c r="D3424" s="33"/>
      <c r="E3424" s="33"/>
      <c r="F3424" s="81">
        <v>41306</v>
      </c>
      <c r="G3424" s="103">
        <v>1.9919999999999998E-3</v>
      </c>
      <c r="H3424" s="103">
        <v>2.9549999999999997E-3</v>
      </c>
      <c r="I3424" s="103"/>
      <c r="J3424" s="103"/>
      <c r="K3424" s="104"/>
      <c r="L3424" s="104"/>
      <c r="M3424" s="104"/>
      <c r="N3424" s="103">
        <v>3.2500000000000001E-2</v>
      </c>
    </row>
    <row r="3425" spans="4:14" ht="15.75" customHeight="1" x14ac:dyDescent="0.25">
      <c r="D3425" s="33"/>
      <c r="E3425" s="33"/>
      <c r="F3425" s="81">
        <v>41309</v>
      </c>
      <c r="G3425" s="103">
        <v>1.9819999999999998E-3</v>
      </c>
      <c r="H3425" s="103">
        <v>2.9549999999999997E-3</v>
      </c>
      <c r="I3425" s="103"/>
      <c r="J3425" s="103"/>
      <c r="K3425" s="104"/>
      <c r="L3425" s="104"/>
      <c r="M3425" s="104"/>
      <c r="N3425" s="103">
        <v>3.2500000000000001E-2</v>
      </c>
    </row>
    <row r="3426" spans="4:14" ht="15.75" customHeight="1" x14ac:dyDescent="0.25">
      <c r="D3426" s="33"/>
      <c r="E3426" s="33"/>
      <c r="F3426" s="81">
        <v>41310</v>
      </c>
      <c r="G3426" s="103">
        <v>1.9919999999999998E-3</v>
      </c>
      <c r="H3426" s="103">
        <v>2.9549999999999997E-3</v>
      </c>
      <c r="I3426" s="103"/>
      <c r="J3426" s="103"/>
      <c r="K3426" s="104"/>
      <c r="L3426" s="104"/>
      <c r="M3426" s="104"/>
      <c r="N3426" s="103">
        <v>3.2500000000000001E-2</v>
      </c>
    </row>
    <row r="3427" spans="4:14" ht="15.75" customHeight="1" x14ac:dyDescent="0.25">
      <c r="D3427" s="33"/>
      <c r="E3427" s="33"/>
      <c r="F3427" s="81">
        <v>41311</v>
      </c>
      <c r="G3427" s="103">
        <v>1.9919999999999998E-3</v>
      </c>
      <c r="H3427" s="103">
        <v>2.9299999999999999E-3</v>
      </c>
      <c r="I3427" s="103"/>
      <c r="J3427" s="103"/>
      <c r="K3427" s="104"/>
      <c r="L3427" s="104"/>
      <c r="M3427" s="104"/>
      <c r="N3427" s="103">
        <v>3.2500000000000001E-2</v>
      </c>
    </row>
    <row r="3428" spans="4:14" ht="15.75" customHeight="1" x14ac:dyDescent="0.25">
      <c r="D3428" s="33"/>
      <c r="E3428" s="33"/>
      <c r="F3428" s="81">
        <v>41312</v>
      </c>
      <c r="G3428" s="103">
        <v>1.9919999999999998E-3</v>
      </c>
      <c r="H3428" s="103">
        <v>2.9199999999999999E-3</v>
      </c>
      <c r="I3428" s="103"/>
      <c r="J3428" s="103"/>
      <c r="K3428" s="104"/>
      <c r="L3428" s="104"/>
      <c r="M3428" s="104"/>
      <c r="N3428" s="103">
        <v>3.2500000000000001E-2</v>
      </c>
    </row>
    <row r="3429" spans="4:14" ht="15.75" customHeight="1" x14ac:dyDescent="0.25">
      <c r="D3429" s="33"/>
      <c r="E3429" s="33"/>
      <c r="F3429" s="81">
        <v>41313</v>
      </c>
      <c r="G3429" s="103">
        <v>2.0019999999999999E-3</v>
      </c>
      <c r="H3429" s="103">
        <v>2.9199999999999999E-3</v>
      </c>
      <c r="I3429" s="103"/>
      <c r="J3429" s="103"/>
      <c r="K3429" s="104"/>
      <c r="L3429" s="104"/>
      <c r="M3429" s="104"/>
      <c r="N3429" s="103">
        <v>3.2500000000000001E-2</v>
      </c>
    </row>
    <row r="3430" spans="4:14" ht="15.75" customHeight="1" x14ac:dyDescent="0.25">
      <c r="D3430" s="33"/>
      <c r="E3430" s="33"/>
      <c r="F3430" s="81">
        <v>41316</v>
      </c>
      <c r="G3430" s="103">
        <v>2.0219999999999999E-3</v>
      </c>
      <c r="H3430" s="103">
        <v>2.9310000000000004E-3</v>
      </c>
      <c r="I3430" s="103"/>
      <c r="J3430" s="103"/>
      <c r="K3430" s="104"/>
      <c r="L3430" s="104"/>
      <c r="M3430" s="104"/>
      <c r="N3430" s="103">
        <v>3.2500000000000001E-2</v>
      </c>
    </row>
    <row r="3431" spans="4:14" ht="15.75" customHeight="1" x14ac:dyDescent="0.25">
      <c r="D3431" s="33"/>
      <c r="E3431" s="33"/>
      <c r="F3431" s="81">
        <v>41317</v>
      </c>
      <c r="G3431" s="103">
        <v>2.0119999999999999E-3</v>
      </c>
      <c r="H3431" s="103">
        <v>2.9210000000000004E-3</v>
      </c>
      <c r="I3431" s="103"/>
      <c r="J3431" s="103"/>
      <c r="K3431" s="104"/>
      <c r="L3431" s="104"/>
      <c r="M3431" s="104"/>
      <c r="N3431" s="103">
        <v>3.2500000000000001E-2</v>
      </c>
    </row>
    <row r="3432" spans="4:14" ht="15.75" customHeight="1" x14ac:dyDescent="0.25">
      <c r="D3432" s="33"/>
      <c r="E3432" s="33"/>
      <c r="F3432" s="81">
        <v>41318</v>
      </c>
      <c r="G3432" s="103">
        <v>2.0119999999999999E-3</v>
      </c>
      <c r="H3432" s="103">
        <v>2.9010000000000004E-3</v>
      </c>
      <c r="I3432" s="103"/>
      <c r="J3432" s="103"/>
      <c r="K3432" s="104"/>
      <c r="L3432" s="104"/>
      <c r="M3432" s="104"/>
      <c r="N3432" s="103">
        <v>3.2500000000000001E-2</v>
      </c>
    </row>
    <row r="3433" spans="4:14" ht="15.75" customHeight="1" x14ac:dyDescent="0.25">
      <c r="D3433" s="33"/>
      <c r="E3433" s="33"/>
      <c r="F3433" s="81">
        <v>41319</v>
      </c>
      <c r="G3433" s="103">
        <v>2.0169999999999997E-3</v>
      </c>
      <c r="H3433" s="103">
        <v>2.9010000000000004E-3</v>
      </c>
      <c r="I3433" s="103"/>
      <c r="J3433" s="103"/>
      <c r="K3433" s="104"/>
      <c r="L3433" s="104"/>
      <c r="M3433" s="104"/>
      <c r="N3433" s="103">
        <v>3.2500000000000001E-2</v>
      </c>
    </row>
    <row r="3434" spans="4:14" ht="15.75" customHeight="1" x14ac:dyDescent="0.25">
      <c r="D3434" s="33"/>
      <c r="E3434" s="33"/>
      <c r="F3434" s="81">
        <v>41320</v>
      </c>
      <c r="G3434" s="103">
        <v>2.0219999999999999E-3</v>
      </c>
      <c r="H3434" s="103">
        <v>2.9010000000000004E-3</v>
      </c>
      <c r="I3434" s="103"/>
      <c r="J3434" s="103"/>
      <c r="K3434" s="104"/>
      <c r="L3434" s="104"/>
      <c r="M3434" s="104"/>
      <c r="N3434" s="103">
        <v>3.2500000000000001E-2</v>
      </c>
    </row>
    <row r="3435" spans="4:14" ht="15.75" customHeight="1" x14ac:dyDescent="0.25">
      <c r="D3435" s="33"/>
      <c r="E3435" s="33"/>
      <c r="F3435" s="81">
        <v>41323</v>
      </c>
      <c r="G3435" s="103">
        <v>2.0070000000000001E-3</v>
      </c>
      <c r="H3435" s="103">
        <v>2.8910000000000003E-3</v>
      </c>
      <c r="I3435" s="103"/>
      <c r="J3435" s="103"/>
      <c r="K3435" s="104"/>
      <c r="L3435" s="104"/>
      <c r="M3435" s="104"/>
      <c r="N3435" s="103" t="s">
        <v>26</v>
      </c>
    </row>
    <row r="3436" spans="4:14" ht="15.75" customHeight="1" x14ac:dyDescent="0.25">
      <c r="D3436" s="33"/>
      <c r="E3436" s="33"/>
      <c r="F3436" s="81">
        <v>41324</v>
      </c>
      <c r="G3436" s="103">
        <v>2.0169999999999997E-3</v>
      </c>
      <c r="H3436" s="103">
        <v>2.8910000000000003E-3</v>
      </c>
      <c r="I3436" s="103"/>
      <c r="J3436" s="103"/>
      <c r="K3436" s="104"/>
      <c r="L3436" s="104"/>
      <c r="M3436" s="104"/>
      <c r="N3436" s="103">
        <v>3.2500000000000001E-2</v>
      </c>
    </row>
    <row r="3437" spans="4:14" ht="15.75" customHeight="1" x14ac:dyDescent="0.25">
      <c r="D3437" s="33"/>
      <c r="E3437" s="33"/>
      <c r="F3437" s="81">
        <v>41325</v>
      </c>
      <c r="G3437" s="103">
        <v>2.0169999999999997E-3</v>
      </c>
      <c r="H3437" s="103">
        <v>2.8910000000000003E-3</v>
      </c>
      <c r="I3437" s="103"/>
      <c r="J3437" s="103"/>
      <c r="K3437" s="104"/>
      <c r="L3437" s="104"/>
      <c r="M3437" s="104"/>
      <c r="N3437" s="103">
        <v>3.2500000000000001E-2</v>
      </c>
    </row>
    <row r="3438" spans="4:14" ht="15.75" customHeight="1" x14ac:dyDescent="0.25">
      <c r="D3438" s="33"/>
      <c r="E3438" s="33"/>
      <c r="F3438" s="81">
        <v>41326</v>
      </c>
      <c r="G3438" s="103">
        <v>2.0169999999999997E-3</v>
      </c>
      <c r="H3438" s="103">
        <v>2.8810000000000003E-3</v>
      </c>
      <c r="I3438" s="103"/>
      <c r="J3438" s="103"/>
      <c r="K3438" s="104"/>
      <c r="L3438" s="104"/>
      <c r="M3438" s="104"/>
      <c r="N3438" s="103">
        <v>3.2500000000000001E-2</v>
      </c>
    </row>
    <row r="3439" spans="4:14" ht="15.75" customHeight="1" x14ac:dyDescent="0.25">
      <c r="D3439" s="33"/>
      <c r="E3439" s="33"/>
      <c r="F3439" s="81">
        <v>41327</v>
      </c>
      <c r="G3439" s="103">
        <v>2.0269999999999997E-3</v>
      </c>
      <c r="H3439" s="103">
        <v>2.8810000000000003E-3</v>
      </c>
      <c r="I3439" s="103"/>
      <c r="J3439" s="103"/>
      <c r="K3439" s="104"/>
      <c r="L3439" s="104"/>
      <c r="M3439" s="104"/>
      <c r="N3439" s="103">
        <v>3.2500000000000001E-2</v>
      </c>
    </row>
    <row r="3440" spans="4:14" ht="15.75" customHeight="1" x14ac:dyDescent="0.25">
      <c r="D3440" s="33"/>
      <c r="E3440" s="33"/>
      <c r="F3440" s="81">
        <v>41330</v>
      </c>
      <c r="G3440" s="103">
        <v>2.0269999999999997E-3</v>
      </c>
      <c r="H3440" s="103">
        <v>2.8660000000000001E-3</v>
      </c>
      <c r="I3440" s="103"/>
      <c r="J3440" s="103"/>
      <c r="K3440" s="104"/>
      <c r="L3440" s="104"/>
      <c r="M3440" s="104"/>
      <c r="N3440" s="103">
        <v>3.2500000000000001E-2</v>
      </c>
    </row>
    <row r="3441" spans="4:14" ht="15.75" customHeight="1" x14ac:dyDescent="0.25">
      <c r="D3441" s="33"/>
      <c r="E3441" s="33"/>
      <c r="F3441" s="81">
        <v>41331</v>
      </c>
      <c r="G3441" s="103">
        <v>2.0369999999999997E-3</v>
      </c>
      <c r="H3441" s="103">
        <v>2.8660000000000001E-3</v>
      </c>
      <c r="I3441" s="103"/>
      <c r="J3441" s="103"/>
      <c r="K3441" s="104"/>
      <c r="L3441" s="104"/>
      <c r="M3441" s="104"/>
      <c r="N3441" s="103">
        <v>3.2500000000000001E-2</v>
      </c>
    </row>
    <row r="3442" spans="4:14" ht="15.75" customHeight="1" x14ac:dyDescent="0.25">
      <c r="D3442" s="33"/>
      <c r="E3442" s="33"/>
      <c r="F3442" s="81">
        <v>41332</v>
      </c>
      <c r="G3442" s="103">
        <v>2.0369999999999997E-3</v>
      </c>
      <c r="H3442" s="103">
        <v>2.8710000000000003E-3</v>
      </c>
      <c r="I3442" s="103"/>
      <c r="J3442" s="103"/>
      <c r="K3442" s="104"/>
      <c r="L3442" s="104"/>
      <c r="M3442" s="104"/>
      <c r="N3442" s="103">
        <v>3.2500000000000001E-2</v>
      </c>
    </row>
    <row r="3443" spans="4:14" ht="15.75" customHeight="1" x14ac:dyDescent="0.25">
      <c r="D3443" s="33"/>
      <c r="E3443" s="33"/>
      <c r="F3443" s="81">
        <v>41333</v>
      </c>
      <c r="G3443" s="103">
        <v>2.0369999999999997E-3</v>
      </c>
      <c r="H3443" s="103">
        <v>2.8710000000000003E-3</v>
      </c>
      <c r="I3443" s="103"/>
      <c r="J3443" s="103"/>
      <c r="K3443" s="104"/>
      <c r="L3443" s="104"/>
      <c r="M3443" s="104"/>
      <c r="N3443" s="103">
        <v>3.2500000000000001E-2</v>
      </c>
    </row>
    <row r="3444" spans="4:14" ht="15.75" customHeight="1" x14ac:dyDescent="0.25">
      <c r="D3444" s="33"/>
      <c r="E3444" s="33"/>
      <c r="F3444" s="81">
        <v>41334</v>
      </c>
      <c r="G3444" s="103">
        <v>2.0369999999999997E-3</v>
      </c>
      <c r="H3444" s="103">
        <v>2.8410000000000002E-3</v>
      </c>
      <c r="I3444" s="103"/>
      <c r="J3444" s="103"/>
      <c r="K3444" s="104"/>
      <c r="L3444" s="104"/>
      <c r="M3444" s="104"/>
      <c r="N3444" s="103">
        <v>3.2500000000000001E-2</v>
      </c>
    </row>
    <row r="3445" spans="4:14" ht="15.75" customHeight="1" x14ac:dyDescent="0.25">
      <c r="D3445" s="33"/>
      <c r="E3445" s="33"/>
      <c r="F3445" s="81">
        <v>41337</v>
      </c>
      <c r="G3445" s="103">
        <v>2.052E-3</v>
      </c>
      <c r="H3445" s="103">
        <v>2.8310000000000002E-3</v>
      </c>
      <c r="I3445" s="103"/>
      <c r="J3445" s="103"/>
      <c r="K3445" s="104"/>
      <c r="L3445" s="104"/>
      <c r="M3445" s="104"/>
      <c r="N3445" s="103">
        <v>3.2500000000000001E-2</v>
      </c>
    </row>
    <row r="3446" spans="4:14" ht="15.75" customHeight="1" x14ac:dyDescent="0.25">
      <c r="D3446" s="33"/>
      <c r="E3446" s="33"/>
      <c r="F3446" s="81">
        <v>41338</v>
      </c>
      <c r="G3446" s="103">
        <v>2.032E-3</v>
      </c>
      <c r="H3446" s="103">
        <v>2.8110000000000001E-3</v>
      </c>
      <c r="I3446" s="103"/>
      <c r="J3446" s="103"/>
      <c r="K3446" s="104"/>
      <c r="L3446" s="104"/>
      <c r="M3446" s="104"/>
      <c r="N3446" s="103">
        <v>3.2500000000000001E-2</v>
      </c>
    </row>
    <row r="3447" spans="4:14" ht="15.75" customHeight="1" x14ac:dyDescent="0.25">
      <c r="D3447" s="33"/>
      <c r="E3447" s="33"/>
      <c r="F3447" s="81">
        <v>41339</v>
      </c>
      <c r="G3447" s="103">
        <v>2.0219999999999999E-3</v>
      </c>
      <c r="H3447" s="103">
        <v>2.7960000000000003E-3</v>
      </c>
      <c r="I3447" s="103"/>
      <c r="J3447" s="103"/>
      <c r="K3447" s="104"/>
      <c r="L3447" s="104"/>
      <c r="M3447" s="104"/>
      <c r="N3447" s="103">
        <v>3.2500000000000001E-2</v>
      </c>
    </row>
    <row r="3448" spans="4:14" ht="15.75" customHeight="1" x14ac:dyDescent="0.25">
      <c r="D3448" s="33"/>
      <c r="E3448" s="33"/>
      <c r="F3448" s="81">
        <v>41340</v>
      </c>
      <c r="G3448" s="103">
        <v>2.0219999999999999E-3</v>
      </c>
      <c r="H3448" s="103">
        <v>2.8060000000000003E-3</v>
      </c>
      <c r="I3448" s="103"/>
      <c r="J3448" s="103"/>
      <c r="K3448" s="104"/>
      <c r="L3448" s="104"/>
      <c r="M3448" s="104"/>
      <c r="N3448" s="103">
        <v>3.2500000000000001E-2</v>
      </c>
    </row>
    <row r="3449" spans="4:14" ht="15.75" customHeight="1" x14ac:dyDescent="0.25">
      <c r="D3449" s="33"/>
      <c r="E3449" s="33"/>
      <c r="F3449" s="81">
        <v>41341</v>
      </c>
      <c r="G3449" s="103">
        <v>2.0219999999999999E-3</v>
      </c>
      <c r="H3449" s="103">
        <v>2.8010000000000001E-3</v>
      </c>
      <c r="I3449" s="103"/>
      <c r="J3449" s="103"/>
      <c r="K3449" s="104"/>
      <c r="L3449" s="104"/>
      <c r="M3449" s="104"/>
      <c r="N3449" s="103">
        <v>3.2500000000000001E-2</v>
      </c>
    </row>
    <row r="3450" spans="4:14" ht="15.75" customHeight="1" x14ac:dyDescent="0.25">
      <c r="D3450" s="33"/>
      <c r="E3450" s="33"/>
      <c r="F3450" s="81">
        <v>41344</v>
      </c>
      <c r="G3450" s="103">
        <v>2.0219999999999999E-3</v>
      </c>
      <c r="H3450" s="103">
        <v>2.8010000000000001E-3</v>
      </c>
      <c r="I3450" s="103"/>
      <c r="J3450" s="103"/>
      <c r="K3450" s="104"/>
      <c r="L3450" s="104"/>
      <c r="M3450" s="104"/>
      <c r="N3450" s="103">
        <v>3.2500000000000001E-2</v>
      </c>
    </row>
    <row r="3451" spans="4:14" ht="15.75" customHeight="1" x14ac:dyDescent="0.25">
      <c r="D3451" s="33"/>
      <c r="E3451" s="33"/>
      <c r="F3451" s="81">
        <v>41345</v>
      </c>
      <c r="G3451" s="103">
        <v>2.032E-3</v>
      </c>
      <c r="H3451" s="103">
        <v>2.8110000000000001E-3</v>
      </c>
      <c r="I3451" s="103"/>
      <c r="J3451" s="103"/>
      <c r="K3451" s="104"/>
      <c r="L3451" s="104"/>
      <c r="M3451" s="104"/>
      <c r="N3451" s="103">
        <v>3.2500000000000001E-2</v>
      </c>
    </row>
    <row r="3452" spans="4:14" ht="15.75" customHeight="1" x14ac:dyDescent="0.25">
      <c r="D3452" s="33"/>
      <c r="E3452" s="33"/>
      <c r="F3452" s="81">
        <v>41346</v>
      </c>
      <c r="G3452" s="103">
        <v>2.032E-3</v>
      </c>
      <c r="H3452" s="103">
        <v>2.8010000000000001E-3</v>
      </c>
      <c r="I3452" s="103"/>
      <c r="J3452" s="103"/>
      <c r="K3452" s="104"/>
      <c r="L3452" s="104"/>
      <c r="M3452" s="104"/>
      <c r="N3452" s="103">
        <v>3.2500000000000001E-2</v>
      </c>
    </row>
    <row r="3453" spans="4:14" ht="15.75" customHeight="1" x14ac:dyDescent="0.25">
      <c r="D3453" s="33"/>
      <c r="E3453" s="33"/>
      <c r="F3453" s="81">
        <v>41347</v>
      </c>
      <c r="G3453" s="103">
        <v>2.032E-3</v>
      </c>
      <c r="H3453" s="103">
        <v>2.8010000000000001E-3</v>
      </c>
      <c r="I3453" s="103"/>
      <c r="J3453" s="103"/>
      <c r="K3453" s="104"/>
      <c r="L3453" s="104"/>
      <c r="M3453" s="104"/>
      <c r="N3453" s="103">
        <v>3.2500000000000001E-2</v>
      </c>
    </row>
    <row r="3454" spans="4:14" ht="15.75" customHeight="1" x14ac:dyDescent="0.25">
      <c r="D3454" s="33"/>
      <c r="E3454" s="33"/>
      <c r="F3454" s="81">
        <v>41348</v>
      </c>
      <c r="G3454" s="103">
        <v>2.032E-3</v>
      </c>
      <c r="H3454" s="103">
        <v>2.8010000000000001E-3</v>
      </c>
      <c r="I3454" s="103"/>
      <c r="J3454" s="103"/>
      <c r="K3454" s="104"/>
      <c r="L3454" s="104"/>
      <c r="M3454" s="104"/>
      <c r="N3454" s="103">
        <v>3.2500000000000001E-2</v>
      </c>
    </row>
    <row r="3455" spans="4:14" ht="15.75" customHeight="1" x14ac:dyDescent="0.25">
      <c r="D3455" s="33"/>
      <c r="E3455" s="33"/>
      <c r="F3455" s="81">
        <v>41351</v>
      </c>
      <c r="G3455" s="103">
        <v>2.032E-3</v>
      </c>
      <c r="H3455" s="103">
        <v>2.8010000000000001E-3</v>
      </c>
      <c r="I3455" s="103"/>
      <c r="J3455" s="103"/>
      <c r="K3455" s="104"/>
      <c r="L3455" s="104"/>
      <c r="M3455" s="104"/>
      <c r="N3455" s="103">
        <v>3.2500000000000001E-2</v>
      </c>
    </row>
    <row r="3456" spans="4:14" ht="15.75" customHeight="1" x14ac:dyDescent="0.25">
      <c r="D3456" s="33"/>
      <c r="E3456" s="33"/>
      <c r="F3456" s="81">
        <v>41352</v>
      </c>
      <c r="G3456" s="103">
        <v>2.0369999999999997E-3</v>
      </c>
      <c r="H3456" s="103">
        <v>2.8210000000000002E-3</v>
      </c>
      <c r="I3456" s="103"/>
      <c r="J3456" s="103"/>
      <c r="K3456" s="104"/>
      <c r="L3456" s="104"/>
      <c r="M3456" s="104"/>
      <c r="N3456" s="103">
        <v>3.2500000000000001E-2</v>
      </c>
    </row>
    <row r="3457" spans="4:14" ht="15.75" customHeight="1" x14ac:dyDescent="0.25">
      <c r="D3457" s="33"/>
      <c r="E3457" s="33"/>
      <c r="F3457" s="81">
        <v>41353</v>
      </c>
      <c r="G3457" s="103">
        <v>2.0469999999999998E-3</v>
      </c>
      <c r="H3457" s="103">
        <v>2.8410000000000002E-3</v>
      </c>
      <c r="I3457" s="103"/>
      <c r="J3457" s="103"/>
      <c r="K3457" s="104"/>
      <c r="L3457" s="104"/>
      <c r="M3457" s="104"/>
      <c r="N3457" s="103">
        <v>3.2500000000000001E-2</v>
      </c>
    </row>
    <row r="3458" spans="4:14" ht="15.75" customHeight="1" x14ac:dyDescent="0.25">
      <c r="D3458" s="33"/>
      <c r="E3458" s="33"/>
      <c r="F3458" s="81">
        <v>41354</v>
      </c>
      <c r="G3458" s="103">
        <v>2.042E-3</v>
      </c>
      <c r="H3458" s="103">
        <v>2.8410000000000002E-3</v>
      </c>
      <c r="I3458" s="103"/>
      <c r="J3458" s="103"/>
      <c r="K3458" s="104"/>
      <c r="L3458" s="104"/>
      <c r="M3458" s="104"/>
      <c r="N3458" s="103">
        <v>3.2500000000000001E-2</v>
      </c>
    </row>
    <row r="3459" spans="4:14" ht="15.75" customHeight="1" x14ac:dyDescent="0.25">
      <c r="D3459" s="33"/>
      <c r="E3459" s="33"/>
      <c r="F3459" s="81">
        <v>41355</v>
      </c>
      <c r="G3459" s="103">
        <v>2.042E-3</v>
      </c>
      <c r="H3459" s="103">
        <v>2.846E-3</v>
      </c>
      <c r="I3459" s="103"/>
      <c r="J3459" s="103"/>
      <c r="K3459" s="104"/>
      <c r="L3459" s="104"/>
      <c r="M3459" s="104"/>
      <c r="N3459" s="103">
        <v>3.2500000000000001E-2</v>
      </c>
    </row>
    <row r="3460" spans="4:14" ht="15.75" customHeight="1" x14ac:dyDescent="0.25">
      <c r="D3460" s="33"/>
      <c r="E3460" s="33"/>
      <c r="F3460" s="81">
        <v>41358</v>
      </c>
      <c r="G3460" s="103">
        <v>2.042E-3</v>
      </c>
      <c r="H3460" s="103">
        <v>2.8310000000000002E-3</v>
      </c>
      <c r="I3460" s="103"/>
      <c r="J3460" s="103"/>
      <c r="K3460" s="104"/>
      <c r="L3460" s="104"/>
      <c r="M3460" s="104"/>
      <c r="N3460" s="103">
        <v>3.2500000000000001E-2</v>
      </c>
    </row>
    <row r="3461" spans="4:14" ht="15.75" customHeight="1" x14ac:dyDescent="0.25">
      <c r="D3461" s="33"/>
      <c r="E3461" s="33"/>
      <c r="F3461" s="81">
        <v>41359</v>
      </c>
      <c r="G3461" s="103">
        <v>2.0369999999999997E-3</v>
      </c>
      <c r="H3461" s="103">
        <v>2.836E-3</v>
      </c>
      <c r="I3461" s="103"/>
      <c r="J3461" s="103"/>
      <c r="K3461" s="104"/>
      <c r="L3461" s="104"/>
      <c r="M3461" s="104"/>
      <c r="N3461" s="103">
        <v>3.2500000000000001E-2</v>
      </c>
    </row>
    <row r="3462" spans="4:14" ht="15.75" customHeight="1" x14ac:dyDescent="0.25">
      <c r="D3462" s="33"/>
      <c r="E3462" s="33"/>
      <c r="F3462" s="81">
        <v>41360</v>
      </c>
      <c r="G3462" s="103">
        <v>2.0369999999999997E-3</v>
      </c>
      <c r="H3462" s="103">
        <v>2.836E-3</v>
      </c>
      <c r="I3462" s="103"/>
      <c r="J3462" s="103"/>
      <c r="K3462" s="104"/>
      <c r="L3462" s="104"/>
      <c r="M3462" s="104"/>
      <c r="N3462" s="103">
        <v>3.2500000000000001E-2</v>
      </c>
    </row>
    <row r="3463" spans="4:14" ht="15.75" customHeight="1" x14ac:dyDescent="0.25">
      <c r="D3463" s="33"/>
      <c r="E3463" s="33"/>
      <c r="F3463" s="81">
        <v>41361</v>
      </c>
      <c r="G3463" s="103">
        <v>2.0369999999999997E-3</v>
      </c>
      <c r="H3463" s="103">
        <v>2.8260000000000004E-3</v>
      </c>
      <c r="I3463" s="103"/>
      <c r="J3463" s="103"/>
      <c r="K3463" s="104"/>
      <c r="L3463" s="104"/>
      <c r="M3463" s="104"/>
      <c r="N3463" s="103">
        <v>3.2500000000000001E-2</v>
      </c>
    </row>
    <row r="3464" spans="4:14" ht="15.75" customHeight="1" x14ac:dyDescent="0.25">
      <c r="D3464" s="33"/>
      <c r="E3464" s="33"/>
      <c r="F3464" s="81">
        <v>41362</v>
      </c>
      <c r="G3464" s="103" t="s">
        <v>26</v>
      </c>
      <c r="H3464" s="103" t="s">
        <v>26</v>
      </c>
      <c r="I3464" s="103"/>
      <c r="J3464" s="103"/>
      <c r="K3464" s="104"/>
      <c r="L3464" s="104"/>
      <c r="M3464" s="104"/>
      <c r="N3464" s="103" t="s">
        <v>26</v>
      </c>
    </row>
    <row r="3465" spans="4:14" ht="15.75" customHeight="1" x14ac:dyDescent="0.25">
      <c r="D3465" s="33"/>
      <c r="E3465" s="33"/>
      <c r="F3465" s="81">
        <v>41365</v>
      </c>
      <c r="G3465" s="103" t="s">
        <v>26</v>
      </c>
      <c r="H3465" s="103" t="s">
        <v>26</v>
      </c>
      <c r="I3465" s="103"/>
      <c r="J3465" s="103"/>
      <c r="K3465" s="104"/>
      <c r="L3465" s="104"/>
      <c r="M3465" s="104"/>
      <c r="N3465" s="103">
        <v>3.2500000000000001E-2</v>
      </c>
    </row>
    <row r="3466" spans="4:14" ht="15.75" customHeight="1" x14ac:dyDescent="0.25">
      <c r="D3466" s="33"/>
      <c r="E3466" s="33"/>
      <c r="F3466" s="81">
        <v>41366</v>
      </c>
      <c r="G3466" s="103">
        <v>2.0269999999999997E-3</v>
      </c>
      <c r="H3466" s="103">
        <v>2.8210000000000002E-3</v>
      </c>
      <c r="I3466" s="103"/>
      <c r="J3466" s="103"/>
      <c r="K3466" s="104"/>
      <c r="L3466" s="104"/>
      <c r="M3466" s="104"/>
      <c r="N3466" s="103">
        <v>3.2500000000000001E-2</v>
      </c>
    </row>
    <row r="3467" spans="4:14" ht="15.75" customHeight="1" x14ac:dyDescent="0.25">
      <c r="D3467" s="33"/>
      <c r="E3467" s="33"/>
      <c r="F3467" s="81">
        <v>41367</v>
      </c>
      <c r="G3467" s="103">
        <v>2.0169999999999997E-3</v>
      </c>
      <c r="H3467" s="103">
        <v>2.8110000000000001E-3</v>
      </c>
      <c r="I3467" s="103"/>
      <c r="J3467" s="103"/>
      <c r="K3467" s="104"/>
      <c r="L3467" s="104"/>
      <c r="M3467" s="104"/>
      <c r="N3467" s="103">
        <v>3.2500000000000001E-2</v>
      </c>
    </row>
    <row r="3468" spans="4:14" ht="15.75" customHeight="1" x14ac:dyDescent="0.25">
      <c r="D3468" s="33"/>
      <c r="E3468" s="33"/>
      <c r="F3468" s="81">
        <v>41368</v>
      </c>
      <c r="G3468" s="103">
        <v>2.003E-3</v>
      </c>
      <c r="H3468" s="103">
        <v>2.8039999999999996E-3</v>
      </c>
      <c r="I3468" s="103"/>
      <c r="J3468" s="103"/>
      <c r="K3468" s="104"/>
      <c r="L3468" s="104"/>
      <c r="M3468" s="104"/>
      <c r="N3468" s="103">
        <v>3.2500000000000001E-2</v>
      </c>
    </row>
    <row r="3469" spans="4:14" ht="15.75" customHeight="1" x14ac:dyDescent="0.25">
      <c r="D3469" s="33"/>
      <c r="E3469" s="33"/>
      <c r="F3469" s="81">
        <v>41369</v>
      </c>
      <c r="G3469" s="103">
        <v>2.003E-3</v>
      </c>
      <c r="H3469" s="103">
        <v>2.7939999999999996E-3</v>
      </c>
      <c r="I3469" s="103"/>
      <c r="J3469" s="103"/>
      <c r="K3469" s="104"/>
      <c r="L3469" s="104"/>
      <c r="M3469" s="104"/>
      <c r="N3469" s="103">
        <v>3.2500000000000001E-2</v>
      </c>
    </row>
    <row r="3470" spans="4:14" ht="15.75" customHeight="1" x14ac:dyDescent="0.25">
      <c r="D3470" s="33"/>
      <c r="E3470" s="33"/>
      <c r="F3470" s="81">
        <v>41372</v>
      </c>
      <c r="G3470" s="103">
        <v>2.003E-3</v>
      </c>
      <c r="H3470" s="103">
        <v>2.7939999999999996E-3</v>
      </c>
      <c r="I3470" s="103"/>
      <c r="J3470" s="103"/>
      <c r="K3470" s="104"/>
      <c r="L3470" s="104"/>
      <c r="M3470" s="104"/>
      <c r="N3470" s="103">
        <v>3.2500000000000001E-2</v>
      </c>
    </row>
    <row r="3471" spans="4:14" ht="15.75" customHeight="1" x14ac:dyDescent="0.25">
      <c r="D3471" s="33"/>
      <c r="E3471" s="33"/>
      <c r="F3471" s="81">
        <v>41373</v>
      </c>
      <c r="G3471" s="103">
        <v>1.993E-3</v>
      </c>
      <c r="H3471" s="103">
        <v>2.7810000000000001E-3</v>
      </c>
      <c r="I3471" s="103"/>
      <c r="J3471" s="103"/>
      <c r="K3471" s="104"/>
      <c r="L3471" s="104"/>
      <c r="M3471" s="104"/>
      <c r="N3471" s="103">
        <v>3.2500000000000001E-2</v>
      </c>
    </row>
    <row r="3472" spans="4:14" ht="15.75" customHeight="1" x14ac:dyDescent="0.25">
      <c r="D3472" s="33"/>
      <c r="E3472" s="33"/>
      <c r="F3472" s="81">
        <v>41374</v>
      </c>
      <c r="G3472" s="103">
        <v>1.993E-3</v>
      </c>
      <c r="H3472" s="103">
        <v>2.771E-3</v>
      </c>
      <c r="I3472" s="103"/>
      <c r="J3472" s="103"/>
      <c r="K3472" s="104"/>
      <c r="L3472" s="104"/>
      <c r="M3472" s="104"/>
      <c r="N3472" s="103">
        <v>3.2500000000000001E-2</v>
      </c>
    </row>
    <row r="3473" spans="4:14" ht="15.75" customHeight="1" x14ac:dyDescent="0.25">
      <c r="D3473" s="33"/>
      <c r="E3473" s="33"/>
      <c r="F3473" s="81">
        <v>41375</v>
      </c>
      <c r="G3473" s="103">
        <v>1.9870000000000001E-3</v>
      </c>
      <c r="H3473" s="103">
        <v>2.771E-3</v>
      </c>
      <c r="I3473" s="103"/>
      <c r="J3473" s="103"/>
      <c r="K3473" s="104"/>
      <c r="L3473" s="104"/>
      <c r="M3473" s="104"/>
      <c r="N3473" s="103">
        <v>3.2500000000000001E-2</v>
      </c>
    </row>
    <row r="3474" spans="4:14" ht="15.75" customHeight="1" x14ac:dyDescent="0.25">
      <c r="D3474" s="33"/>
      <c r="E3474" s="33"/>
      <c r="F3474" s="81">
        <v>41376</v>
      </c>
      <c r="G3474" s="103">
        <v>1.9970000000000001E-3</v>
      </c>
      <c r="H3474" s="103">
        <v>2.7760000000000003E-3</v>
      </c>
      <c r="I3474" s="103"/>
      <c r="J3474" s="103"/>
      <c r="K3474" s="104"/>
      <c r="L3474" s="104"/>
      <c r="M3474" s="104"/>
      <c r="N3474" s="103">
        <v>3.2500000000000001E-2</v>
      </c>
    </row>
    <row r="3475" spans="4:14" ht="15.75" customHeight="1" x14ac:dyDescent="0.25">
      <c r="D3475" s="33"/>
      <c r="E3475" s="33"/>
      <c r="F3475" s="81">
        <v>41379</v>
      </c>
      <c r="G3475" s="103">
        <v>1.9970000000000001E-3</v>
      </c>
      <c r="H3475" s="103">
        <v>2.7760000000000003E-3</v>
      </c>
      <c r="I3475" s="103"/>
      <c r="J3475" s="103"/>
      <c r="K3475" s="104"/>
      <c r="L3475" s="104"/>
      <c r="M3475" s="104"/>
      <c r="N3475" s="103">
        <v>3.2500000000000001E-2</v>
      </c>
    </row>
    <row r="3476" spans="4:14" ht="15.75" customHeight="1" x14ac:dyDescent="0.25">
      <c r="D3476" s="33"/>
      <c r="E3476" s="33"/>
      <c r="F3476" s="81">
        <v>41380</v>
      </c>
      <c r="G3476" s="103">
        <v>2.0019999999999999E-3</v>
      </c>
      <c r="H3476" s="103">
        <v>2.771E-3</v>
      </c>
      <c r="I3476" s="103"/>
      <c r="J3476" s="103"/>
      <c r="K3476" s="104"/>
      <c r="L3476" s="104"/>
      <c r="M3476" s="104"/>
      <c r="N3476" s="103">
        <v>3.2500000000000001E-2</v>
      </c>
    </row>
    <row r="3477" spans="4:14" ht="15.75" customHeight="1" x14ac:dyDescent="0.25">
      <c r="D3477" s="33"/>
      <c r="E3477" s="33"/>
      <c r="F3477" s="81">
        <v>41381</v>
      </c>
      <c r="G3477" s="103">
        <v>1.9919999999999998E-3</v>
      </c>
      <c r="H3477" s="103">
        <v>2.761E-3</v>
      </c>
      <c r="I3477" s="103"/>
      <c r="J3477" s="103"/>
      <c r="K3477" s="104"/>
      <c r="L3477" s="104"/>
      <c r="M3477" s="104"/>
      <c r="N3477" s="103">
        <v>3.2500000000000001E-2</v>
      </c>
    </row>
    <row r="3478" spans="4:14" ht="15.75" customHeight="1" x14ac:dyDescent="0.25">
      <c r="D3478" s="33"/>
      <c r="E3478" s="33"/>
      <c r="F3478" s="81">
        <v>41382</v>
      </c>
      <c r="G3478" s="103">
        <v>1.9919999999999998E-3</v>
      </c>
      <c r="H3478" s="103">
        <v>2.761E-3</v>
      </c>
      <c r="I3478" s="103"/>
      <c r="J3478" s="103"/>
      <c r="K3478" s="104"/>
      <c r="L3478" s="104"/>
      <c r="M3478" s="104"/>
      <c r="N3478" s="103">
        <v>3.2500000000000001E-2</v>
      </c>
    </row>
    <row r="3479" spans="4:14" ht="15.75" customHeight="1" x14ac:dyDescent="0.25">
      <c r="D3479" s="33"/>
      <c r="E3479" s="33"/>
      <c r="F3479" s="81">
        <v>41383</v>
      </c>
      <c r="G3479" s="103">
        <v>1.9919999999999998E-3</v>
      </c>
      <c r="H3479" s="103">
        <v>2.761E-3</v>
      </c>
      <c r="I3479" s="103"/>
      <c r="J3479" s="103"/>
      <c r="K3479" s="104"/>
      <c r="L3479" s="104"/>
      <c r="M3479" s="104"/>
      <c r="N3479" s="103">
        <v>3.2500000000000001E-2</v>
      </c>
    </row>
    <row r="3480" spans="4:14" ht="15.75" customHeight="1" x14ac:dyDescent="0.25">
      <c r="D3480" s="33"/>
      <c r="E3480" s="33"/>
      <c r="F3480" s="81">
        <v>41386</v>
      </c>
      <c r="G3480" s="103">
        <v>1.9919999999999998E-3</v>
      </c>
      <c r="H3480" s="103">
        <v>2.751E-3</v>
      </c>
      <c r="I3480" s="103"/>
      <c r="J3480" s="103"/>
      <c r="K3480" s="104"/>
      <c r="L3480" s="104"/>
      <c r="M3480" s="104"/>
      <c r="N3480" s="103">
        <v>3.2500000000000001E-2</v>
      </c>
    </row>
    <row r="3481" spans="4:14" ht="15.75" customHeight="1" x14ac:dyDescent="0.25">
      <c r="D3481" s="33"/>
      <c r="E3481" s="33"/>
      <c r="F3481" s="81">
        <v>41387</v>
      </c>
      <c r="G3481" s="103">
        <v>2.0019999999999999E-3</v>
      </c>
      <c r="H3481" s="103">
        <v>2.7560000000000002E-3</v>
      </c>
      <c r="I3481" s="103"/>
      <c r="J3481" s="103"/>
      <c r="K3481" s="104"/>
      <c r="L3481" s="104"/>
      <c r="M3481" s="104"/>
      <c r="N3481" s="103">
        <v>3.2500000000000001E-2</v>
      </c>
    </row>
    <row r="3482" spans="4:14" ht="15.75" customHeight="1" x14ac:dyDescent="0.25">
      <c r="D3482" s="33"/>
      <c r="E3482" s="33"/>
      <c r="F3482" s="81">
        <v>41388</v>
      </c>
      <c r="G3482" s="103">
        <v>1.9819999999999998E-3</v>
      </c>
      <c r="H3482" s="103">
        <v>2.7560000000000002E-3</v>
      </c>
      <c r="I3482" s="103"/>
      <c r="J3482" s="103"/>
      <c r="K3482" s="104"/>
      <c r="L3482" s="104"/>
      <c r="M3482" s="104"/>
      <c r="N3482" s="103">
        <v>3.2500000000000001E-2</v>
      </c>
    </row>
    <row r="3483" spans="4:14" ht="15.75" customHeight="1" x14ac:dyDescent="0.25">
      <c r="D3483" s="33"/>
      <c r="E3483" s="33"/>
      <c r="F3483" s="81">
        <v>41389</v>
      </c>
      <c r="G3483" s="103">
        <v>1.9819999999999998E-3</v>
      </c>
      <c r="H3483" s="103">
        <v>2.7560000000000002E-3</v>
      </c>
      <c r="I3483" s="103"/>
      <c r="J3483" s="103"/>
      <c r="K3483" s="104"/>
      <c r="L3483" s="104"/>
      <c r="M3483" s="104"/>
      <c r="N3483" s="103">
        <v>3.2500000000000001E-2</v>
      </c>
    </row>
    <row r="3484" spans="4:14" ht="15.75" customHeight="1" x14ac:dyDescent="0.25">
      <c r="D3484" s="33"/>
      <c r="E3484" s="33"/>
      <c r="F3484" s="81">
        <v>41390</v>
      </c>
      <c r="G3484" s="103">
        <v>1.9819999999999998E-3</v>
      </c>
      <c r="H3484" s="103">
        <v>2.7560000000000002E-3</v>
      </c>
      <c r="I3484" s="103"/>
      <c r="J3484" s="103"/>
      <c r="K3484" s="104"/>
      <c r="L3484" s="104"/>
      <c r="M3484" s="104"/>
      <c r="N3484" s="103">
        <v>3.2500000000000001E-2</v>
      </c>
    </row>
    <row r="3485" spans="4:14" ht="15.75" customHeight="1" x14ac:dyDescent="0.25">
      <c r="D3485" s="33"/>
      <c r="E3485" s="33"/>
      <c r="F3485" s="81">
        <v>41393</v>
      </c>
      <c r="G3485" s="103">
        <v>1.9819999999999998E-3</v>
      </c>
      <c r="H3485" s="103">
        <v>2.7409999999999999E-3</v>
      </c>
      <c r="I3485" s="103"/>
      <c r="J3485" s="103"/>
      <c r="K3485" s="104"/>
      <c r="L3485" s="104"/>
      <c r="M3485" s="104"/>
      <c r="N3485" s="103">
        <v>3.2500000000000001E-2</v>
      </c>
    </row>
    <row r="3486" spans="4:14" ht="15.75" customHeight="1" x14ac:dyDescent="0.25">
      <c r="D3486" s="33"/>
      <c r="E3486" s="33"/>
      <c r="F3486" s="81">
        <v>41394</v>
      </c>
      <c r="G3486" s="103">
        <v>1.9819999999999998E-3</v>
      </c>
      <c r="H3486" s="103">
        <v>2.7309999999999999E-3</v>
      </c>
      <c r="I3486" s="103"/>
      <c r="J3486" s="103"/>
      <c r="K3486" s="104"/>
      <c r="L3486" s="104"/>
      <c r="M3486" s="104"/>
      <c r="N3486" s="103">
        <v>3.2500000000000001E-2</v>
      </c>
    </row>
    <row r="3487" spans="4:14" ht="15.75" customHeight="1" x14ac:dyDescent="0.25">
      <c r="D3487" s="33"/>
      <c r="E3487" s="33"/>
      <c r="F3487" s="81">
        <v>41395</v>
      </c>
      <c r="G3487" s="103">
        <v>1.9819999999999998E-3</v>
      </c>
      <c r="H3487" s="103">
        <v>2.7309999999999999E-3</v>
      </c>
      <c r="I3487" s="103"/>
      <c r="J3487" s="103"/>
      <c r="K3487" s="104"/>
      <c r="L3487" s="104"/>
      <c r="M3487" s="104"/>
      <c r="N3487" s="103">
        <v>3.2500000000000001E-2</v>
      </c>
    </row>
    <row r="3488" spans="4:14" ht="15.75" customHeight="1" x14ac:dyDescent="0.25">
      <c r="D3488" s="33"/>
      <c r="E3488" s="33"/>
      <c r="F3488" s="81">
        <v>41396</v>
      </c>
      <c r="G3488" s="103">
        <v>1.9819999999999998E-3</v>
      </c>
      <c r="H3488" s="103">
        <v>2.7309999999999999E-3</v>
      </c>
      <c r="I3488" s="103"/>
      <c r="J3488" s="103"/>
      <c r="K3488" s="104"/>
      <c r="L3488" s="104"/>
      <c r="M3488" s="104"/>
      <c r="N3488" s="103">
        <v>3.2500000000000001E-2</v>
      </c>
    </row>
    <row r="3489" spans="4:14" ht="15.75" customHeight="1" x14ac:dyDescent="0.25">
      <c r="D3489" s="33"/>
      <c r="E3489" s="33"/>
      <c r="F3489" s="81">
        <v>41397</v>
      </c>
      <c r="G3489" s="103">
        <v>1.9819999999999998E-3</v>
      </c>
      <c r="H3489" s="103">
        <v>2.751E-3</v>
      </c>
      <c r="I3489" s="103"/>
      <c r="J3489" s="103"/>
      <c r="K3489" s="104"/>
      <c r="L3489" s="104"/>
      <c r="M3489" s="104"/>
      <c r="N3489" s="103">
        <v>3.2500000000000001E-2</v>
      </c>
    </row>
    <row r="3490" spans="4:14" ht="15.75" customHeight="1" x14ac:dyDescent="0.25">
      <c r="D3490" s="33"/>
      <c r="E3490" s="33"/>
      <c r="F3490" s="81">
        <v>41400</v>
      </c>
      <c r="G3490" s="103" t="s">
        <v>26</v>
      </c>
      <c r="H3490" s="103" t="s">
        <v>26</v>
      </c>
      <c r="I3490" s="103"/>
      <c r="J3490" s="103"/>
      <c r="K3490" s="104"/>
      <c r="L3490" s="104"/>
      <c r="M3490" s="104"/>
      <c r="N3490" s="103">
        <v>3.2500000000000001E-2</v>
      </c>
    </row>
    <row r="3491" spans="4:14" ht="15.75" customHeight="1" x14ac:dyDescent="0.25">
      <c r="D3491" s="33"/>
      <c r="E3491" s="33"/>
      <c r="F3491" s="81">
        <v>41401</v>
      </c>
      <c r="G3491" s="103">
        <v>1.9919999999999998E-3</v>
      </c>
      <c r="H3491" s="103">
        <v>2.751E-3</v>
      </c>
      <c r="I3491" s="103"/>
      <c r="J3491" s="103"/>
      <c r="K3491" s="104"/>
      <c r="L3491" s="104"/>
      <c r="M3491" s="104"/>
      <c r="N3491" s="103">
        <v>3.2500000000000001E-2</v>
      </c>
    </row>
    <row r="3492" spans="4:14" ht="15.75" customHeight="1" x14ac:dyDescent="0.25">
      <c r="D3492" s="33"/>
      <c r="E3492" s="33"/>
      <c r="F3492" s="81">
        <v>41402</v>
      </c>
      <c r="G3492" s="103">
        <v>1.9919999999999998E-3</v>
      </c>
      <c r="H3492" s="103">
        <v>2.751E-3</v>
      </c>
      <c r="I3492" s="103"/>
      <c r="J3492" s="103"/>
      <c r="K3492" s="104"/>
      <c r="L3492" s="104"/>
      <c r="M3492" s="104"/>
      <c r="N3492" s="103">
        <v>3.2500000000000001E-2</v>
      </c>
    </row>
    <row r="3493" spans="4:14" ht="15.75" customHeight="1" x14ac:dyDescent="0.25">
      <c r="D3493" s="33"/>
      <c r="E3493" s="33"/>
      <c r="F3493" s="81">
        <v>41403</v>
      </c>
      <c r="G3493" s="103">
        <v>1.9919999999999998E-3</v>
      </c>
      <c r="H3493" s="103">
        <v>2.751E-3</v>
      </c>
      <c r="I3493" s="103"/>
      <c r="J3493" s="103"/>
      <c r="K3493" s="104"/>
      <c r="L3493" s="104"/>
      <c r="M3493" s="104"/>
      <c r="N3493" s="103">
        <v>3.2500000000000001E-2</v>
      </c>
    </row>
    <row r="3494" spans="4:14" ht="15.75" customHeight="1" x14ac:dyDescent="0.25">
      <c r="D3494" s="33"/>
      <c r="E3494" s="33"/>
      <c r="F3494" s="81">
        <v>41404</v>
      </c>
      <c r="G3494" s="103">
        <v>1.9919999999999998E-3</v>
      </c>
      <c r="H3494" s="103">
        <v>2.751E-3</v>
      </c>
      <c r="I3494" s="103"/>
      <c r="J3494" s="103"/>
      <c r="K3494" s="104"/>
      <c r="L3494" s="104"/>
      <c r="M3494" s="104"/>
      <c r="N3494" s="103">
        <v>3.2500000000000001E-2</v>
      </c>
    </row>
    <row r="3495" spans="4:14" ht="15.75" customHeight="1" x14ac:dyDescent="0.25">
      <c r="D3495" s="33"/>
      <c r="E3495" s="33"/>
      <c r="F3495" s="81">
        <v>41407</v>
      </c>
      <c r="G3495" s="103">
        <v>1.9919999999999998E-3</v>
      </c>
      <c r="H3495" s="103">
        <v>2.751E-3</v>
      </c>
      <c r="I3495" s="103"/>
      <c r="J3495" s="103"/>
      <c r="K3495" s="104"/>
      <c r="L3495" s="104"/>
      <c r="M3495" s="104"/>
      <c r="N3495" s="103">
        <v>3.2500000000000001E-2</v>
      </c>
    </row>
    <row r="3496" spans="4:14" ht="15.75" customHeight="1" x14ac:dyDescent="0.25">
      <c r="D3496" s="33"/>
      <c r="E3496" s="33"/>
      <c r="F3496" s="81">
        <v>41408</v>
      </c>
      <c r="G3496" s="103">
        <v>1.9819999999999998E-3</v>
      </c>
      <c r="H3496" s="103">
        <v>2.7409999999999999E-3</v>
      </c>
      <c r="I3496" s="103"/>
      <c r="J3496" s="103"/>
      <c r="K3496" s="104"/>
      <c r="L3496" s="104"/>
      <c r="M3496" s="104"/>
      <c r="N3496" s="103">
        <v>3.2500000000000001E-2</v>
      </c>
    </row>
    <row r="3497" spans="4:14" ht="15.75" customHeight="1" x14ac:dyDescent="0.25">
      <c r="D3497" s="33"/>
      <c r="E3497" s="33"/>
      <c r="F3497" s="81">
        <v>41409</v>
      </c>
      <c r="G3497" s="103">
        <v>1.9819999999999998E-3</v>
      </c>
      <c r="H3497" s="103">
        <v>2.7409999999999999E-3</v>
      </c>
      <c r="I3497" s="103"/>
      <c r="J3497" s="103"/>
      <c r="K3497" s="104"/>
      <c r="L3497" s="104"/>
      <c r="M3497" s="104"/>
      <c r="N3497" s="103">
        <v>3.2500000000000001E-2</v>
      </c>
    </row>
    <row r="3498" spans="4:14" ht="15.75" customHeight="1" x14ac:dyDescent="0.25">
      <c r="D3498" s="33"/>
      <c r="E3498" s="33"/>
      <c r="F3498" s="81">
        <v>41410</v>
      </c>
      <c r="G3498" s="103">
        <v>1.9819999999999998E-3</v>
      </c>
      <c r="H3498" s="103">
        <v>2.7409999999999999E-3</v>
      </c>
      <c r="I3498" s="103"/>
      <c r="J3498" s="103"/>
      <c r="K3498" s="104"/>
      <c r="L3498" s="104"/>
      <c r="M3498" s="104"/>
      <c r="N3498" s="103">
        <v>3.2500000000000001E-2</v>
      </c>
    </row>
    <row r="3499" spans="4:14" ht="15.75" customHeight="1" x14ac:dyDescent="0.25">
      <c r="D3499" s="33"/>
      <c r="E3499" s="33"/>
      <c r="F3499" s="81">
        <v>41411</v>
      </c>
      <c r="G3499" s="103">
        <v>1.9678E-3</v>
      </c>
      <c r="H3499" s="103">
        <v>2.7360000000000002E-3</v>
      </c>
      <c r="I3499" s="103"/>
      <c r="J3499" s="103"/>
      <c r="K3499" s="104"/>
      <c r="L3499" s="104"/>
      <c r="M3499" s="104"/>
      <c r="N3499" s="103">
        <v>3.2500000000000001E-2</v>
      </c>
    </row>
    <row r="3500" spans="4:14" ht="15.75" customHeight="1" x14ac:dyDescent="0.25">
      <c r="D3500" s="33"/>
      <c r="E3500" s="33"/>
      <c r="F3500" s="81">
        <v>41414</v>
      </c>
      <c r="G3500" s="103">
        <v>1.9618000000000001E-3</v>
      </c>
      <c r="H3500" s="103">
        <v>2.7309999999999999E-3</v>
      </c>
      <c r="I3500" s="103"/>
      <c r="J3500" s="103"/>
      <c r="K3500" s="104"/>
      <c r="L3500" s="104"/>
      <c r="M3500" s="104"/>
      <c r="N3500" s="103">
        <v>3.2500000000000001E-2</v>
      </c>
    </row>
    <row r="3501" spans="4:14" ht="15.75" customHeight="1" x14ac:dyDescent="0.25">
      <c r="D3501" s="33"/>
      <c r="E3501" s="33"/>
      <c r="F3501" s="81">
        <v>41415</v>
      </c>
      <c r="G3501" s="103">
        <v>1.9628000000000002E-3</v>
      </c>
      <c r="H3501" s="103">
        <v>2.7409999999999999E-3</v>
      </c>
      <c r="I3501" s="103"/>
      <c r="J3501" s="103"/>
      <c r="K3501" s="104"/>
      <c r="L3501" s="104"/>
      <c r="M3501" s="104"/>
      <c r="N3501" s="103">
        <v>3.2500000000000001E-2</v>
      </c>
    </row>
    <row r="3502" spans="4:14" ht="15.75" customHeight="1" x14ac:dyDescent="0.25">
      <c r="D3502" s="33"/>
      <c r="E3502" s="33"/>
      <c r="F3502" s="81">
        <v>41416</v>
      </c>
      <c r="G3502" s="103">
        <v>1.9528000000000002E-3</v>
      </c>
      <c r="H3502" s="103">
        <v>2.7374999999999999E-3</v>
      </c>
      <c r="I3502" s="103"/>
      <c r="J3502" s="103"/>
      <c r="K3502" s="104"/>
      <c r="L3502" s="104"/>
      <c r="M3502" s="104"/>
      <c r="N3502" s="103">
        <v>3.2500000000000001E-2</v>
      </c>
    </row>
    <row r="3503" spans="4:14" ht="15.75" customHeight="1" x14ac:dyDescent="0.25">
      <c r="D3503" s="33"/>
      <c r="E3503" s="33"/>
      <c r="F3503" s="81">
        <v>41417</v>
      </c>
      <c r="G3503" s="103">
        <v>1.9328000000000001E-3</v>
      </c>
      <c r="H3503" s="103">
        <v>2.7274999999999999E-3</v>
      </c>
      <c r="I3503" s="103"/>
      <c r="J3503" s="103"/>
      <c r="K3503" s="104"/>
      <c r="L3503" s="104"/>
      <c r="M3503" s="104"/>
      <c r="N3503" s="103">
        <v>3.2500000000000001E-2</v>
      </c>
    </row>
    <row r="3504" spans="4:14" ht="15.75" customHeight="1" x14ac:dyDescent="0.25">
      <c r="D3504" s="33"/>
      <c r="E3504" s="33"/>
      <c r="F3504" s="81">
        <v>41418</v>
      </c>
      <c r="G3504" s="103">
        <v>1.9328000000000001E-3</v>
      </c>
      <c r="H3504" s="103">
        <v>2.7274999999999999E-3</v>
      </c>
      <c r="I3504" s="103"/>
      <c r="J3504" s="103"/>
      <c r="K3504" s="104"/>
      <c r="L3504" s="104"/>
      <c r="M3504" s="104"/>
      <c r="N3504" s="103">
        <v>3.2500000000000001E-2</v>
      </c>
    </row>
    <row r="3505" spans="4:14" ht="15.75" customHeight="1" x14ac:dyDescent="0.25">
      <c r="D3505" s="33"/>
      <c r="E3505" s="33"/>
      <c r="F3505" s="81">
        <v>41421</v>
      </c>
      <c r="G3505" s="103" t="s">
        <v>26</v>
      </c>
      <c r="H3505" s="103" t="s">
        <v>26</v>
      </c>
      <c r="I3505" s="103"/>
      <c r="J3505" s="103"/>
      <c r="K3505" s="104"/>
      <c r="L3505" s="104"/>
      <c r="M3505" s="104"/>
      <c r="N3505" s="103" t="s">
        <v>26</v>
      </c>
    </row>
    <row r="3506" spans="4:14" ht="15.75" customHeight="1" x14ac:dyDescent="0.25">
      <c r="D3506" s="33"/>
      <c r="E3506" s="33"/>
      <c r="F3506" s="81">
        <v>41422</v>
      </c>
      <c r="G3506" s="103">
        <v>1.9278000000000001E-3</v>
      </c>
      <c r="H3506" s="103">
        <v>2.7274999999999999E-3</v>
      </c>
      <c r="I3506" s="103"/>
      <c r="J3506" s="103"/>
      <c r="K3506" s="104"/>
      <c r="L3506" s="104"/>
      <c r="M3506" s="104"/>
      <c r="N3506" s="103">
        <v>3.2500000000000001E-2</v>
      </c>
    </row>
    <row r="3507" spans="4:14" ht="15.75" customHeight="1" x14ac:dyDescent="0.25">
      <c r="D3507" s="33"/>
      <c r="E3507" s="33"/>
      <c r="F3507" s="81">
        <v>41423</v>
      </c>
      <c r="G3507" s="103">
        <v>1.9378000000000002E-3</v>
      </c>
      <c r="H3507" s="103">
        <v>2.7575E-3</v>
      </c>
      <c r="I3507" s="103"/>
      <c r="J3507" s="103"/>
      <c r="K3507" s="104"/>
      <c r="L3507" s="104"/>
      <c r="M3507" s="104"/>
      <c r="N3507" s="103">
        <v>3.2500000000000001E-2</v>
      </c>
    </row>
    <row r="3508" spans="4:14" ht="15.75" customHeight="1" x14ac:dyDescent="0.25">
      <c r="D3508" s="33"/>
      <c r="E3508" s="33"/>
      <c r="F3508" s="81">
        <v>41424</v>
      </c>
      <c r="G3508" s="103">
        <v>1.9378000000000002E-3</v>
      </c>
      <c r="H3508" s="103">
        <v>2.7465000000000002E-3</v>
      </c>
      <c r="I3508" s="103"/>
      <c r="J3508" s="103"/>
      <c r="K3508" s="104"/>
      <c r="L3508" s="104"/>
      <c r="M3508" s="104"/>
      <c r="N3508" s="103">
        <v>3.2500000000000001E-2</v>
      </c>
    </row>
    <row r="3509" spans="4:14" ht="15.75" customHeight="1" x14ac:dyDescent="0.25">
      <c r="D3509" s="33"/>
      <c r="E3509" s="33"/>
      <c r="F3509" s="81">
        <v>41425</v>
      </c>
      <c r="G3509" s="103">
        <v>1.9428000000000002E-3</v>
      </c>
      <c r="H3509" s="103">
        <v>2.7524999999999997E-3</v>
      </c>
      <c r="I3509" s="103"/>
      <c r="J3509" s="103"/>
      <c r="K3509" s="104"/>
      <c r="L3509" s="104"/>
      <c r="M3509" s="104"/>
      <c r="N3509" s="103">
        <v>3.2500000000000001E-2</v>
      </c>
    </row>
    <row r="3510" spans="4:14" ht="15.75" customHeight="1" x14ac:dyDescent="0.25">
      <c r="D3510" s="33"/>
      <c r="E3510" s="33"/>
      <c r="F3510" s="81">
        <v>41428</v>
      </c>
      <c r="G3510" s="103">
        <v>1.9398000000000002E-3</v>
      </c>
      <c r="H3510" s="103">
        <v>2.7325000000000001E-3</v>
      </c>
      <c r="I3510" s="103"/>
      <c r="J3510" s="103"/>
      <c r="K3510" s="104"/>
      <c r="L3510" s="104"/>
      <c r="M3510" s="104"/>
      <c r="N3510" s="103">
        <v>3.2500000000000001E-2</v>
      </c>
    </row>
    <row r="3511" spans="4:14" ht="15.75" customHeight="1" x14ac:dyDescent="0.25">
      <c r="D3511" s="33"/>
      <c r="E3511" s="33"/>
      <c r="F3511" s="81">
        <v>41429</v>
      </c>
      <c r="G3511" s="103">
        <v>1.9328000000000001E-3</v>
      </c>
      <c r="H3511" s="103">
        <v>2.7395000000000002E-3</v>
      </c>
      <c r="I3511" s="103"/>
      <c r="J3511" s="103"/>
      <c r="K3511" s="104"/>
      <c r="L3511" s="104"/>
      <c r="M3511" s="104"/>
      <c r="N3511" s="103">
        <v>3.2500000000000001E-2</v>
      </c>
    </row>
    <row r="3512" spans="4:14" ht="15.75" customHeight="1" x14ac:dyDescent="0.25">
      <c r="D3512" s="33"/>
      <c r="E3512" s="33"/>
      <c r="F3512" s="81">
        <v>41430</v>
      </c>
      <c r="G3512" s="103">
        <v>1.9328000000000001E-3</v>
      </c>
      <c r="H3512" s="103">
        <v>2.7445000000000004E-3</v>
      </c>
      <c r="I3512" s="103"/>
      <c r="J3512" s="103"/>
      <c r="K3512" s="104"/>
      <c r="L3512" s="104"/>
      <c r="M3512" s="104"/>
      <c r="N3512" s="103">
        <v>3.2500000000000001E-2</v>
      </c>
    </row>
    <row r="3513" spans="4:14" ht="15.75" customHeight="1" x14ac:dyDescent="0.25">
      <c r="D3513" s="33"/>
      <c r="E3513" s="33"/>
      <c r="F3513" s="81">
        <v>41431</v>
      </c>
      <c r="G3513" s="103">
        <v>1.9288E-3</v>
      </c>
      <c r="H3513" s="103">
        <v>2.7425000000000001E-3</v>
      </c>
      <c r="I3513" s="103"/>
      <c r="J3513" s="103"/>
      <c r="K3513" s="104"/>
      <c r="L3513" s="104"/>
      <c r="M3513" s="104"/>
      <c r="N3513" s="103">
        <v>3.2500000000000001E-2</v>
      </c>
    </row>
    <row r="3514" spans="4:14" ht="15.75" customHeight="1" x14ac:dyDescent="0.25">
      <c r="D3514" s="33"/>
      <c r="E3514" s="33"/>
      <c r="F3514" s="81">
        <v>41432</v>
      </c>
      <c r="G3514" s="103">
        <v>1.9238E-3</v>
      </c>
      <c r="H3514" s="103">
        <v>2.7515E-3</v>
      </c>
      <c r="I3514" s="103"/>
      <c r="J3514" s="103"/>
      <c r="K3514" s="104"/>
      <c r="L3514" s="104"/>
      <c r="M3514" s="104"/>
      <c r="N3514" s="103">
        <v>3.2500000000000001E-2</v>
      </c>
    </row>
    <row r="3515" spans="4:14" ht="15.75" customHeight="1" x14ac:dyDescent="0.25">
      <c r="D3515" s="33"/>
      <c r="E3515" s="33"/>
      <c r="F3515" s="81">
        <v>41435</v>
      </c>
      <c r="G3515" s="103">
        <v>1.9250000000000001E-3</v>
      </c>
      <c r="H3515" s="103">
        <v>2.7415E-3</v>
      </c>
      <c r="I3515" s="103"/>
      <c r="J3515" s="103"/>
      <c r="K3515" s="104"/>
      <c r="L3515" s="104"/>
      <c r="M3515" s="104"/>
      <c r="N3515" s="103">
        <v>3.2500000000000001E-2</v>
      </c>
    </row>
    <row r="3516" spans="4:14" ht="15.75" customHeight="1" x14ac:dyDescent="0.25">
      <c r="D3516" s="33"/>
      <c r="E3516" s="33"/>
      <c r="F3516" s="81">
        <v>41436</v>
      </c>
      <c r="G3516" s="103">
        <v>1.9250000000000001E-3</v>
      </c>
      <c r="H3516" s="103">
        <v>2.7225000000000001E-3</v>
      </c>
      <c r="I3516" s="103"/>
      <c r="J3516" s="103"/>
      <c r="K3516" s="104"/>
      <c r="L3516" s="104"/>
      <c r="M3516" s="104"/>
      <c r="N3516" s="103">
        <v>3.2500000000000001E-2</v>
      </c>
    </row>
    <row r="3517" spans="4:14" ht="15.75" customHeight="1" x14ac:dyDescent="0.25">
      <c r="D3517" s="33"/>
      <c r="E3517" s="33"/>
      <c r="F3517" s="81">
        <v>41437</v>
      </c>
      <c r="G3517" s="103">
        <v>1.9250000000000001E-3</v>
      </c>
      <c r="H3517" s="103">
        <v>2.7325000000000001E-3</v>
      </c>
      <c r="I3517" s="103"/>
      <c r="J3517" s="103"/>
      <c r="K3517" s="104"/>
      <c r="L3517" s="104"/>
      <c r="M3517" s="104"/>
      <c r="N3517" s="103">
        <v>3.2500000000000001E-2</v>
      </c>
    </row>
    <row r="3518" spans="4:14" ht="15.75" customHeight="1" x14ac:dyDescent="0.25">
      <c r="D3518" s="33"/>
      <c r="E3518" s="33"/>
      <c r="F3518" s="81">
        <v>41438</v>
      </c>
      <c r="G3518" s="103">
        <v>1.9250000000000001E-3</v>
      </c>
      <c r="H3518" s="103">
        <v>2.7325000000000001E-3</v>
      </c>
      <c r="I3518" s="103"/>
      <c r="J3518" s="103"/>
      <c r="K3518" s="104"/>
      <c r="L3518" s="104"/>
      <c r="M3518" s="104"/>
      <c r="N3518" s="103">
        <v>3.2500000000000001E-2</v>
      </c>
    </row>
    <row r="3519" spans="4:14" ht="15.75" customHeight="1" x14ac:dyDescent="0.25">
      <c r="D3519" s="33"/>
      <c r="E3519" s="33"/>
      <c r="F3519" s="81">
        <v>41439</v>
      </c>
      <c r="G3519" s="103">
        <v>1.9250000000000001E-3</v>
      </c>
      <c r="H3519" s="103">
        <v>2.7274999999999999E-3</v>
      </c>
      <c r="I3519" s="103"/>
      <c r="J3519" s="103"/>
      <c r="K3519" s="104"/>
      <c r="L3519" s="104"/>
      <c r="M3519" s="104"/>
      <c r="N3519" s="103">
        <v>3.2500000000000001E-2</v>
      </c>
    </row>
    <row r="3520" spans="4:14" ht="15.75" customHeight="1" x14ac:dyDescent="0.25">
      <c r="D3520" s="33"/>
      <c r="E3520" s="33"/>
      <c r="F3520" s="81">
        <v>41442</v>
      </c>
      <c r="G3520" s="103">
        <v>1.916E-3</v>
      </c>
      <c r="H3520" s="103">
        <v>2.7325000000000001E-3</v>
      </c>
      <c r="I3520" s="103"/>
      <c r="J3520" s="103"/>
      <c r="K3520" s="104"/>
      <c r="L3520" s="104"/>
      <c r="M3520" s="104"/>
      <c r="N3520" s="103">
        <v>3.2500000000000001E-2</v>
      </c>
    </row>
    <row r="3521" spans="4:14" ht="15.75" customHeight="1" x14ac:dyDescent="0.25">
      <c r="D3521" s="33"/>
      <c r="E3521" s="33"/>
      <c r="F3521" s="81">
        <v>41443</v>
      </c>
      <c r="G3521" s="103">
        <v>1.916E-3</v>
      </c>
      <c r="H3521" s="103">
        <v>2.7225000000000001E-3</v>
      </c>
      <c r="I3521" s="103"/>
      <c r="J3521" s="103"/>
      <c r="K3521" s="104"/>
      <c r="L3521" s="104"/>
      <c r="M3521" s="104"/>
      <c r="N3521" s="103">
        <v>3.2500000000000001E-2</v>
      </c>
    </row>
    <row r="3522" spans="4:14" ht="15.75" customHeight="1" x14ac:dyDescent="0.25">
      <c r="D3522" s="33"/>
      <c r="E3522" s="33"/>
      <c r="F3522" s="81">
        <v>41444</v>
      </c>
      <c r="G3522" s="103">
        <v>1.916E-3</v>
      </c>
      <c r="H3522" s="103">
        <v>2.7174999999999999E-3</v>
      </c>
      <c r="I3522" s="103"/>
      <c r="J3522" s="103"/>
      <c r="K3522" s="104"/>
      <c r="L3522" s="104"/>
      <c r="M3522" s="104"/>
      <c r="N3522" s="103">
        <v>3.2500000000000001E-2</v>
      </c>
    </row>
    <row r="3523" spans="4:14" ht="15.75" customHeight="1" x14ac:dyDescent="0.25">
      <c r="D3523" s="33"/>
      <c r="E3523" s="33"/>
      <c r="F3523" s="81">
        <v>41445</v>
      </c>
      <c r="G3523" s="103">
        <v>1.9300000000000001E-3</v>
      </c>
      <c r="H3523" s="103">
        <v>2.7255000000000001E-3</v>
      </c>
      <c r="I3523" s="103"/>
      <c r="J3523" s="103"/>
      <c r="K3523" s="104"/>
      <c r="L3523" s="104"/>
      <c r="M3523" s="104"/>
      <c r="N3523" s="103">
        <v>3.2500000000000001E-2</v>
      </c>
    </row>
    <row r="3524" spans="4:14" ht="15.75" customHeight="1" x14ac:dyDescent="0.25">
      <c r="D3524" s="33"/>
      <c r="E3524" s="33"/>
      <c r="F3524" s="81">
        <v>41446</v>
      </c>
      <c r="G3524" s="103">
        <v>1.9300000000000001E-3</v>
      </c>
      <c r="H3524" s="103">
        <v>2.7274999999999999E-3</v>
      </c>
      <c r="I3524" s="103"/>
      <c r="J3524" s="103"/>
      <c r="K3524" s="104"/>
      <c r="L3524" s="104"/>
      <c r="M3524" s="104"/>
      <c r="N3524" s="103">
        <v>3.2500000000000001E-2</v>
      </c>
    </row>
    <row r="3525" spans="4:14" ht="15.75" customHeight="1" x14ac:dyDescent="0.25">
      <c r="D3525" s="33"/>
      <c r="E3525" s="33"/>
      <c r="F3525" s="81">
        <v>41449</v>
      </c>
      <c r="G3525" s="103">
        <v>1.9534999999999999E-3</v>
      </c>
      <c r="H3525" s="103">
        <v>2.7675E-3</v>
      </c>
      <c r="I3525" s="103"/>
      <c r="J3525" s="103"/>
      <c r="K3525" s="104"/>
      <c r="L3525" s="104"/>
      <c r="M3525" s="104"/>
      <c r="N3525" s="103">
        <v>3.2500000000000001E-2</v>
      </c>
    </row>
    <row r="3526" spans="4:14" ht="15.75" customHeight="1" x14ac:dyDescent="0.25">
      <c r="D3526" s="33"/>
      <c r="E3526" s="33"/>
      <c r="F3526" s="81">
        <v>41450</v>
      </c>
      <c r="G3526" s="103">
        <v>1.9434999999999999E-3</v>
      </c>
      <c r="H3526" s="103">
        <v>2.761E-3</v>
      </c>
      <c r="I3526" s="103"/>
      <c r="J3526" s="103"/>
      <c r="K3526" s="104"/>
      <c r="L3526" s="104"/>
      <c r="M3526" s="104"/>
      <c r="N3526" s="103">
        <v>3.2500000000000001E-2</v>
      </c>
    </row>
    <row r="3527" spans="4:14" ht="15.75" customHeight="1" x14ac:dyDescent="0.25">
      <c r="D3527" s="33"/>
      <c r="E3527" s="33"/>
      <c r="F3527" s="81">
        <v>41451</v>
      </c>
      <c r="G3527" s="103">
        <v>1.9534999999999999E-3</v>
      </c>
      <c r="H3527" s="103">
        <v>2.7560000000000002E-3</v>
      </c>
      <c r="I3527" s="103"/>
      <c r="J3527" s="103"/>
      <c r="K3527" s="104"/>
      <c r="L3527" s="104"/>
      <c r="M3527" s="104"/>
      <c r="N3527" s="103">
        <v>3.2500000000000001E-2</v>
      </c>
    </row>
    <row r="3528" spans="4:14" ht="15.75" customHeight="1" x14ac:dyDescent="0.25">
      <c r="D3528" s="33"/>
      <c r="E3528" s="33"/>
      <c r="F3528" s="81">
        <v>41452</v>
      </c>
      <c r="G3528" s="103">
        <v>1.9505E-3</v>
      </c>
      <c r="H3528" s="103">
        <v>2.7400000000000002E-3</v>
      </c>
      <c r="I3528" s="103"/>
      <c r="J3528" s="103"/>
      <c r="K3528" s="104"/>
      <c r="L3528" s="104"/>
      <c r="M3528" s="104"/>
      <c r="N3528" s="103">
        <v>3.2500000000000001E-2</v>
      </c>
    </row>
    <row r="3529" spans="4:14" ht="15.75" customHeight="1" x14ac:dyDescent="0.25">
      <c r="D3529" s="33"/>
      <c r="E3529" s="33"/>
      <c r="F3529" s="81">
        <v>41453</v>
      </c>
      <c r="G3529" s="103">
        <v>1.9464999999999999E-3</v>
      </c>
      <c r="H3529" s="103">
        <v>2.7309999999999999E-3</v>
      </c>
      <c r="I3529" s="103"/>
      <c r="J3529" s="103"/>
      <c r="K3529" s="104"/>
      <c r="L3529" s="104"/>
      <c r="M3529" s="104"/>
      <c r="N3529" s="103">
        <v>3.2500000000000001E-2</v>
      </c>
    </row>
    <row r="3530" spans="4:14" ht="15.75" customHeight="1" x14ac:dyDescent="0.25">
      <c r="D3530" s="33"/>
      <c r="E3530" s="33"/>
      <c r="F3530" s="81">
        <v>41456</v>
      </c>
      <c r="G3530" s="103">
        <v>1.9580000000000001E-3</v>
      </c>
      <c r="H3530" s="103">
        <v>2.7309999999999999E-3</v>
      </c>
      <c r="I3530" s="103"/>
      <c r="J3530" s="103"/>
      <c r="K3530" s="104"/>
      <c r="L3530" s="104"/>
      <c r="M3530" s="104"/>
      <c r="N3530" s="103">
        <v>3.2500000000000001E-2</v>
      </c>
    </row>
    <row r="3531" spans="4:14" ht="15.75" customHeight="1" x14ac:dyDescent="0.25">
      <c r="D3531" s="33"/>
      <c r="E3531" s="33"/>
      <c r="F3531" s="81">
        <v>41457</v>
      </c>
      <c r="G3531" s="103">
        <v>1.9528000000000002E-3</v>
      </c>
      <c r="H3531" s="103">
        <v>2.7289999999999997E-3</v>
      </c>
      <c r="I3531" s="103"/>
      <c r="J3531" s="103"/>
      <c r="K3531" s="104"/>
      <c r="L3531" s="104"/>
      <c r="M3531" s="104"/>
      <c r="N3531" s="103">
        <v>3.2500000000000001E-2</v>
      </c>
    </row>
    <row r="3532" spans="4:14" ht="15.75" customHeight="1" x14ac:dyDescent="0.25">
      <c r="D3532" s="33"/>
      <c r="E3532" s="33"/>
      <c r="F3532" s="81">
        <v>41458</v>
      </c>
      <c r="G3532" s="103">
        <v>1.9478000000000002E-3</v>
      </c>
      <c r="H3532" s="103">
        <v>2.7389999999999997E-3</v>
      </c>
      <c r="I3532" s="103"/>
      <c r="J3532" s="103"/>
      <c r="K3532" s="104"/>
      <c r="L3532" s="104"/>
      <c r="M3532" s="104"/>
      <c r="N3532" s="103">
        <v>3.2500000000000001E-2</v>
      </c>
    </row>
    <row r="3533" spans="4:14" ht="15.75" customHeight="1" x14ac:dyDescent="0.25">
      <c r="D3533" s="33"/>
      <c r="E3533" s="33"/>
      <c r="F3533" s="81">
        <v>41459</v>
      </c>
      <c r="G3533" s="103">
        <v>1.9478000000000002E-3</v>
      </c>
      <c r="H3533" s="103">
        <v>2.7089999999999996E-3</v>
      </c>
      <c r="I3533" s="103"/>
      <c r="J3533" s="103"/>
      <c r="K3533" s="104"/>
      <c r="L3533" s="104"/>
      <c r="M3533" s="104"/>
      <c r="N3533" s="103" t="s">
        <v>26</v>
      </c>
    </row>
    <row r="3534" spans="4:14" ht="15.75" customHeight="1" x14ac:dyDescent="0.25">
      <c r="D3534" s="33"/>
      <c r="E3534" s="33"/>
      <c r="F3534" s="81">
        <v>41460</v>
      </c>
      <c r="G3534" s="103">
        <v>1.9478000000000002E-3</v>
      </c>
      <c r="H3534" s="103">
        <v>2.6989999999999996E-3</v>
      </c>
      <c r="I3534" s="103"/>
      <c r="J3534" s="103"/>
      <c r="K3534" s="104"/>
      <c r="L3534" s="104"/>
      <c r="M3534" s="104"/>
      <c r="N3534" s="103">
        <v>3.2500000000000001E-2</v>
      </c>
    </row>
    <row r="3535" spans="4:14" ht="15.75" customHeight="1" x14ac:dyDescent="0.25">
      <c r="D3535" s="33"/>
      <c r="E3535" s="33"/>
      <c r="F3535" s="81">
        <v>41463</v>
      </c>
      <c r="G3535" s="103">
        <v>1.9278000000000001E-3</v>
      </c>
      <c r="H3535" s="103">
        <v>2.686E-3</v>
      </c>
      <c r="I3535" s="103"/>
      <c r="J3535" s="103"/>
      <c r="K3535" s="104"/>
      <c r="L3535" s="104"/>
      <c r="M3535" s="104"/>
      <c r="N3535" s="103">
        <v>3.2500000000000001E-2</v>
      </c>
    </row>
    <row r="3536" spans="4:14" ht="15.75" customHeight="1" x14ac:dyDescent="0.25">
      <c r="D3536" s="33"/>
      <c r="E3536" s="33"/>
      <c r="F3536" s="81">
        <v>41464</v>
      </c>
      <c r="G3536" s="103">
        <v>1.9275999999999998E-3</v>
      </c>
      <c r="H3536" s="103">
        <v>2.6910000000000002E-3</v>
      </c>
      <c r="I3536" s="103"/>
      <c r="J3536" s="103"/>
      <c r="K3536" s="104"/>
      <c r="L3536" s="104"/>
      <c r="M3536" s="104"/>
      <c r="N3536" s="103">
        <v>3.2500000000000001E-2</v>
      </c>
    </row>
    <row r="3537" spans="4:14" ht="15.75" customHeight="1" x14ac:dyDescent="0.25">
      <c r="D3537" s="33"/>
      <c r="E3537" s="33"/>
      <c r="F3537" s="81">
        <v>41465</v>
      </c>
      <c r="G3537" s="103">
        <v>1.9212999999999999E-3</v>
      </c>
      <c r="H3537" s="103">
        <v>2.6910000000000002E-3</v>
      </c>
      <c r="I3537" s="103"/>
      <c r="J3537" s="103"/>
      <c r="K3537" s="104"/>
      <c r="L3537" s="104"/>
      <c r="M3537" s="104"/>
      <c r="N3537" s="103">
        <v>3.2500000000000001E-2</v>
      </c>
    </row>
    <row r="3538" spans="4:14" ht="15.75" customHeight="1" x14ac:dyDescent="0.25">
      <c r="D3538" s="33"/>
      <c r="E3538" s="33"/>
      <c r="F3538" s="81">
        <v>41466</v>
      </c>
      <c r="G3538" s="103">
        <v>1.9103E-3</v>
      </c>
      <c r="H3538" s="103">
        <v>2.6810000000000002E-3</v>
      </c>
      <c r="I3538" s="103"/>
      <c r="J3538" s="103"/>
      <c r="K3538" s="104"/>
      <c r="L3538" s="104"/>
      <c r="M3538" s="104"/>
      <c r="N3538" s="103">
        <v>3.2500000000000001E-2</v>
      </c>
    </row>
    <row r="3539" spans="4:14" ht="15.75" customHeight="1" x14ac:dyDescent="0.25">
      <c r="D3539" s="33"/>
      <c r="E3539" s="33"/>
      <c r="F3539" s="81">
        <v>41467</v>
      </c>
      <c r="G3539" s="103">
        <v>1.9192999999999999E-3</v>
      </c>
      <c r="H3539" s="103">
        <v>2.676E-3</v>
      </c>
      <c r="I3539" s="103"/>
      <c r="J3539" s="103"/>
      <c r="K3539" s="104"/>
      <c r="L3539" s="104"/>
      <c r="M3539" s="104"/>
      <c r="N3539" s="103">
        <v>3.2500000000000001E-2</v>
      </c>
    </row>
    <row r="3540" spans="4:14" ht="15.75" customHeight="1" x14ac:dyDescent="0.25">
      <c r="D3540" s="33"/>
      <c r="E3540" s="33"/>
      <c r="F3540" s="81">
        <v>41470</v>
      </c>
      <c r="G3540" s="103">
        <v>1.9192999999999999E-3</v>
      </c>
      <c r="H3540" s="103">
        <v>2.676E-3</v>
      </c>
      <c r="I3540" s="103"/>
      <c r="J3540" s="103"/>
      <c r="K3540" s="104"/>
      <c r="L3540" s="104"/>
      <c r="M3540" s="104"/>
      <c r="N3540" s="103">
        <v>3.2500000000000001E-2</v>
      </c>
    </row>
    <row r="3541" spans="4:14" ht="15.75" customHeight="1" x14ac:dyDescent="0.25">
      <c r="D3541" s="33"/>
      <c r="E3541" s="33"/>
      <c r="F3541" s="81">
        <v>41471</v>
      </c>
      <c r="G3541" s="103">
        <v>1.9053E-3</v>
      </c>
      <c r="H3541" s="103">
        <v>2.6619999999999999E-3</v>
      </c>
      <c r="I3541" s="103"/>
      <c r="J3541" s="103"/>
      <c r="K3541" s="104"/>
      <c r="L3541" s="104"/>
      <c r="M3541" s="104"/>
      <c r="N3541" s="103">
        <v>3.2500000000000001E-2</v>
      </c>
    </row>
    <row r="3542" spans="4:14" ht="15.75" customHeight="1" x14ac:dyDescent="0.25">
      <c r="D3542" s="33"/>
      <c r="E3542" s="33"/>
      <c r="F3542" s="81">
        <v>41472</v>
      </c>
      <c r="G3542" s="103">
        <v>1.9153E-3</v>
      </c>
      <c r="H3542" s="103">
        <v>2.6619999999999999E-3</v>
      </c>
      <c r="I3542" s="103"/>
      <c r="J3542" s="103"/>
      <c r="K3542" s="104"/>
      <c r="L3542" s="104"/>
      <c r="M3542" s="104"/>
      <c r="N3542" s="103">
        <v>3.2500000000000001E-2</v>
      </c>
    </row>
    <row r="3543" spans="4:14" ht="15.75" customHeight="1" x14ac:dyDescent="0.25">
      <c r="D3543" s="33"/>
      <c r="E3543" s="33"/>
      <c r="F3543" s="81">
        <v>41473</v>
      </c>
      <c r="G3543" s="103">
        <v>1.9153E-3</v>
      </c>
      <c r="H3543" s="103">
        <v>2.6619999999999999E-3</v>
      </c>
      <c r="I3543" s="103"/>
      <c r="J3543" s="103"/>
      <c r="K3543" s="104"/>
      <c r="L3543" s="104"/>
      <c r="M3543" s="104"/>
      <c r="N3543" s="103">
        <v>3.2500000000000001E-2</v>
      </c>
    </row>
    <row r="3544" spans="4:14" ht="15.75" customHeight="1" x14ac:dyDescent="0.25">
      <c r="D3544" s="33"/>
      <c r="E3544" s="33"/>
      <c r="F3544" s="81">
        <v>41474</v>
      </c>
      <c r="G3544" s="103">
        <v>1.9103E-3</v>
      </c>
      <c r="H3544" s="103">
        <v>2.647E-3</v>
      </c>
      <c r="I3544" s="103"/>
      <c r="J3544" s="103"/>
      <c r="K3544" s="104"/>
      <c r="L3544" s="104"/>
      <c r="M3544" s="104"/>
      <c r="N3544" s="103">
        <v>3.2500000000000001E-2</v>
      </c>
    </row>
    <row r="3545" spans="4:14" ht="15.75" customHeight="1" x14ac:dyDescent="0.25">
      <c r="D3545" s="33"/>
      <c r="E3545" s="33"/>
      <c r="F3545" s="81">
        <v>41477</v>
      </c>
      <c r="G3545" s="103">
        <v>1.9053E-3</v>
      </c>
      <c r="H3545" s="103">
        <v>2.647E-3</v>
      </c>
      <c r="I3545" s="103"/>
      <c r="J3545" s="103"/>
      <c r="K3545" s="104"/>
      <c r="L3545" s="104"/>
      <c r="M3545" s="104"/>
      <c r="N3545" s="103">
        <v>3.2500000000000001E-2</v>
      </c>
    </row>
    <row r="3546" spans="4:14" ht="15.75" customHeight="1" x14ac:dyDescent="0.25">
      <c r="D3546" s="33"/>
      <c r="E3546" s="33"/>
      <c r="F3546" s="81">
        <v>41478</v>
      </c>
      <c r="G3546" s="103">
        <v>1.9002999999999999E-3</v>
      </c>
      <c r="H3546" s="103">
        <v>2.6590000000000003E-3</v>
      </c>
      <c r="I3546" s="103"/>
      <c r="J3546" s="103"/>
      <c r="K3546" s="104"/>
      <c r="L3546" s="104"/>
      <c r="M3546" s="104"/>
      <c r="N3546" s="103">
        <v>3.2500000000000001E-2</v>
      </c>
    </row>
    <row r="3547" spans="4:14" ht="15.75" customHeight="1" x14ac:dyDescent="0.25">
      <c r="D3547" s="33"/>
      <c r="E3547" s="33"/>
      <c r="F3547" s="81">
        <v>41479</v>
      </c>
      <c r="G3547" s="103">
        <v>1.8932999999999999E-3</v>
      </c>
      <c r="H3547" s="103">
        <v>2.643E-3</v>
      </c>
      <c r="I3547" s="103"/>
      <c r="J3547" s="103"/>
      <c r="K3547" s="104"/>
      <c r="L3547" s="104"/>
      <c r="M3547" s="104"/>
      <c r="N3547" s="103">
        <v>3.2500000000000001E-2</v>
      </c>
    </row>
    <row r="3548" spans="4:14" ht="15.75" customHeight="1" x14ac:dyDescent="0.25">
      <c r="D3548" s="33"/>
      <c r="E3548" s="33"/>
      <c r="F3548" s="81">
        <v>41480</v>
      </c>
      <c r="G3548" s="103">
        <v>1.8643000000000002E-3</v>
      </c>
      <c r="H3548" s="103">
        <v>2.6379999999999997E-3</v>
      </c>
      <c r="I3548" s="103"/>
      <c r="J3548" s="103"/>
      <c r="K3548" s="104"/>
      <c r="L3548" s="104"/>
      <c r="M3548" s="104"/>
      <c r="N3548" s="103">
        <v>3.2500000000000001E-2</v>
      </c>
    </row>
    <row r="3549" spans="4:14" ht="15.75" customHeight="1" x14ac:dyDescent="0.25">
      <c r="D3549" s="33"/>
      <c r="E3549" s="33"/>
      <c r="F3549" s="81">
        <v>41481</v>
      </c>
      <c r="G3549" s="103">
        <v>1.8643000000000002E-3</v>
      </c>
      <c r="H3549" s="103">
        <v>2.65E-3</v>
      </c>
      <c r="I3549" s="103"/>
      <c r="J3549" s="103"/>
      <c r="K3549" s="104"/>
      <c r="L3549" s="104"/>
      <c r="M3549" s="104"/>
      <c r="N3549" s="103">
        <v>3.2500000000000001E-2</v>
      </c>
    </row>
    <row r="3550" spans="4:14" ht="15.75" customHeight="1" x14ac:dyDescent="0.25">
      <c r="D3550" s="33"/>
      <c r="E3550" s="33"/>
      <c r="F3550" s="81">
        <v>41484</v>
      </c>
      <c r="G3550" s="103">
        <v>1.8643000000000002E-3</v>
      </c>
      <c r="H3550" s="103">
        <v>2.66E-3</v>
      </c>
      <c r="I3550" s="103"/>
      <c r="J3550" s="103"/>
      <c r="K3550" s="104"/>
      <c r="L3550" s="104"/>
      <c r="M3550" s="104"/>
      <c r="N3550" s="103">
        <v>3.2500000000000001E-2</v>
      </c>
    </row>
    <row r="3551" spans="4:14" ht="15.75" customHeight="1" x14ac:dyDescent="0.25">
      <c r="D3551" s="33"/>
      <c r="E3551" s="33"/>
      <c r="F3551" s="81">
        <v>41485</v>
      </c>
      <c r="G3551" s="103">
        <v>1.8723000000000001E-3</v>
      </c>
      <c r="H3551" s="103">
        <v>2.65E-3</v>
      </c>
      <c r="I3551" s="103"/>
      <c r="J3551" s="103"/>
      <c r="K3551" s="104"/>
      <c r="L3551" s="104"/>
      <c r="M3551" s="104"/>
      <c r="N3551" s="103">
        <v>3.2500000000000001E-2</v>
      </c>
    </row>
    <row r="3552" spans="4:14" ht="15.75" customHeight="1" x14ac:dyDescent="0.25">
      <c r="D3552" s="33"/>
      <c r="E3552" s="33"/>
      <c r="F3552" s="81">
        <v>41486</v>
      </c>
      <c r="G3552" s="103">
        <v>1.8673000000000001E-3</v>
      </c>
      <c r="H3552" s="103">
        <v>2.6559999999999999E-3</v>
      </c>
      <c r="I3552" s="103"/>
      <c r="J3552" s="103"/>
      <c r="K3552" s="104"/>
      <c r="L3552" s="104"/>
      <c r="M3552" s="104"/>
      <c r="N3552" s="103">
        <v>3.2500000000000001E-2</v>
      </c>
    </row>
    <row r="3553" spans="4:14" ht="15.75" customHeight="1" x14ac:dyDescent="0.25">
      <c r="D3553" s="33"/>
      <c r="E3553" s="33"/>
      <c r="F3553" s="81">
        <v>41487</v>
      </c>
      <c r="G3553" s="103">
        <v>1.8593000000000001E-3</v>
      </c>
      <c r="H3553" s="103">
        <v>2.6559999999999999E-3</v>
      </c>
      <c r="I3553" s="103"/>
      <c r="J3553" s="103"/>
      <c r="K3553" s="104"/>
      <c r="L3553" s="104"/>
      <c r="M3553" s="104"/>
      <c r="N3553" s="103">
        <v>3.2500000000000001E-2</v>
      </c>
    </row>
    <row r="3554" spans="4:14" ht="15.75" customHeight="1" x14ac:dyDescent="0.25">
      <c r="D3554" s="33"/>
      <c r="E3554" s="33"/>
      <c r="F3554" s="81">
        <v>41488</v>
      </c>
      <c r="G3554" s="103">
        <v>1.8593000000000001E-3</v>
      </c>
      <c r="H3554" s="103">
        <v>2.666E-3</v>
      </c>
      <c r="I3554" s="103"/>
      <c r="J3554" s="103"/>
      <c r="K3554" s="104"/>
      <c r="L3554" s="104"/>
      <c r="M3554" s="104"/>
      <c r="N3554" s="103">
        <v>3.2500000000000001E-2</v>
      </c>
    </row>
    <row r="3555" spans="4:14" ht="15.75" customHeight="1" x14ac:dyDescent="0.25">
      <c r="D3555" s="33"/>
      <c r="E3555" s="33"/>
      <c r="F3555" s="81">
        <v>41491</v>
      </c>
      <c r="G3555" s="103">
        <v>1.8603000000000001E-3</v>
      </c>
      <c r="H3555" s="103">
        <v>2.6540000000000001E-3</v>
      </c>
      <c r="I3555" s="103"/>
      <c r="J3555" s="103"/>
      <c r="K3555" s="104"/>
      <c r="L3555" s="104"/>
      <c r="M3555" s="104"/>
      <c r="N3555" s="103">
        <v>3.2500000000000001E-2</v>
      </c>
    </row>
    <row r="3556" spans="4:14" ht="15.75" customHeight="1" x14ac:dyDescent="0.25">
      <c r="D3556" s="33"/>
      <c r="E3556" s="33"/>
      <c r="F3556" s="81">
        <v>41492</v>
      </c>
      <c r="G3556" s="103">
        <v>1.8503E-3</v>
      </c>
      <c r="H3556" s="103">
        <v>2.6640000000000001E-3</v>
      </c>
      <c r="I3556" s="103"/>
      <c r="J3556" s="103"/>
      <c r="K3556" s="104"/>
      <c r="L3556" s="104"/>
      <c r="M3556" s="104"/>
      <c r="N3556" s="103">
        <v>3.2500000000000001E-2</v>
      </c>
    </row>
    <row r="3557" spans="4:14" ht="15.75" customHeight="1" x14ac:dyDescent="0.25">
      <c r="D3557" s="33"/>
      <c r="E3557" s="33"/>
      <c r="F3557" s="81">
        <v>41493</v>
      </c>
      <c r="G3557" s="103">
        <v>1.8503E-3</v>
      </c>
      <c r="H3557" s="103">
        <v>2.6640000000000001E-3</v>
      </c>
      <c r="I3557" s="103"/>
      <c r="J3557" s="103"/>
      <c r="K3557" s="104"/>
      <c r="L3557" s="104"/>
      <c r="M3557" s="104"/>
      <c r="N3557" s="103">
        <v>3.2500000000000001E-2</v>
      </c>
    </row>
    <row r="3558" spans="4:14" ht="15.75" customHeight="1" x14ac:dyDescent="0.25">
      <c r="D3558" s="33"/>
      <c r="E3558" s="33"/>
      <c r="F3558" s="81">
        <v>41494</v>
      </c>
      <c r="G3558" s="103">
        <v>1.8503E-3</v>
      </c>
      <c r="H3558" s="103">
        <v>2.647E-3</v>
      </c>
      <c r="I3558" s="103"/>
      <c r="J3558" s="103"/>
      <c r="K3558" s="104"/>
      <c r="L3558" s="104"/>
      <c r="M3558" s="104"/>
      <c r="N3558" s="103">
        <v>3.2500000000000001E-2</v>
      </c>
    </row>
    <row r="3559" spans="4:14" ht="15.75" customHeight="1" x14ac:dyDescent="0.25">
      <c r="D3559" s="33"/>
      <c r="E3559" s="33"/>
      <c r="F3559" s="81">
        <v>41495</v>
      </c>
      <c r="G3559" s="103">
        <v>1.8456E-3</v>
      </c>
      <c r="H3559" s="103">
        <v>2.647E-3</v>
      </c>
      <c r="I3559" s="103"/>
      <c r="J3559" s="103"/>
      <c r="K3559" s="104"/>
      <c r="L3559" s="104"/>
      <c r="M3559" s="104"/>
      <c r="N3559" s="103">
        <v>3.2500000000000001E-2</v>
      </c>
    </row>
    <row r="3560" spans="4:14" ht="15.75" customHeight="1" x14ac:dyDescent="0.25">
      <c r="D3560" s="33"/>
      <c r="E3560" s="33"/>
      <c r="F3560" s="81">
        <v>41498</v>
      </c>
      <c r="G3560" s="103">
        <v>1.8456E-3</v>
      </c>
      <c r="H3560" s="103">
        <v>2.647E-3</v>
      </c>
      <c r="I3560" s="103"/>
      <c r="J3560" s="103"/>
      <c r="K3560" s="104"/>
      <c r="L3560" s="104"/>
      <c r="M3560" s="104"/>
      <c r="N3560" s="103">
        <v>3.2500000000000001E-2</v>
      </c>
    </row>
    <row r="3561" spans="4:14" ht="15.75" customHeight="1" x14ac:dyDescent="0.25">
      <c r="D3561" s="33"/>
      <c r="E3561" s="33"/>
      <c r="F3561" s="81">
        <v>41499</v>
      </c>
      <c r="G3561" s="103">
        <v>1.8406E-3</v>
      </c>
      <c r="H3561" s="103">
        <v>2.6419999999999998E-3</v>
      </c>
      <c r="I3561" s="103"/>
      <c r="J3561" s="103"/>
      <c r="K3561" s="104"/>
      <c r="L3561" s="104"/>
      <c r="M3561" s="104"/>
      <c r="N3561" s="103">
        <v>3.2500000000000001E-2</v>
      </c>
    </row>
    <row r="3562" spans="4:14" ht="15.75" customHeight="1" x14ac:dyDescent="0.25">
      <c r="D3562" s="33"/>
      <c r="E3562" s="33"/>
      <c r="F3562" s="81">
        <v>41500</v>
      </c>
      <c r="G3562" s="103">
        <v>1.8406E-3</v>
      </c>
      <c r="H3562" s="103">
        <v>2.6319999999999998E-3</v>
      </c>
      <c r="I3562" s="103"/>
      <c r="J3562" s="103"/>
      <c r="K3562" s="104"/>
      <c r="L3562" s="104"/>
      <c r="M3562" s="104"/>
      <c r="N3562" s="103">
        <v>3.2500000000000001E-2</v>
      </c>
    </row>
    <row r="3563" spans="4:14" ht="15.75" customHeight="1" x14ac:dyDescent="0.25">
      <c r="D3563" s="33"/>
      <c r="E3563" s="33"/>
      <c r="F3563" s="81">
        <v>41501</v>
      </c>
      <c r="G3563" s="103">
        <v>1.8406E-3</v>
      </c>
      <c r="H3563" s="103">
        <v>2.6319999999999998E-3</v>
      </c>
      <c r="I3563" s="103"/>
      <c r="J3563" s="103"/>
      <c r="K3563" s="104"/>
      <c r="L3563" s="104"/>
      <c r="M3563" s="104"/>
      <c r="N3563" s="103">
        <v>3.2500000000000001E-2</v>
      </c>
    </row>
    <row r="3564" spans="4:14" ht="15.75" customHeight="1" x14ac:dyDescent="0.25">
      <c r="D3564" s="33"/>
      <c r="E3564" s="33"/>
      <c r="F3564" s="81">
        <v>41502</v>
      </c>
      <c r="G3564" s="103">
        <v>1.8406E-3</v>
      </c>
      <c r="H3564" s="103">
        <v>2.6410000000000001E-3</v>
      </c>
      <c r="I3564" s="103"/>
      <c r="J3564" s="103"/>
      <c r="K3564" s="104"/>
      <c r="L3564" s="104"/>
      <c r="M3564" s="104"/>
      <c r="N3564" s="103">
        <v>3.2500000000000001E-2</v>
      </c>
    </row>
    <row r="3565" spans="4:14" ht="15.75" customHeight="1" x14ac:dyDescent="0.25">
      <c r="D3565" s="33"/>
      <c r="E3565" s="33"/>
      <c r="F3565" s="81">
        <v>41505</v>
      </c>
      <c r="G3565" s="103">
        <v>1.8355999999999999E-3</v>
      </c>
      <c r="H3565" s="103">
        <v>2.6310000000000001E-3</v>
      </c>
      <c r="I3565" s="103"/>
      <c r="J3565" s="103"/>
      <c r="K3565" s="104"/>
      <c r="L3565" s="104"/>
      <c r="M3565" s="104"/>
      <c r="N3565" s="103">
        <v>3.2500000000000001E-2</v>
      </c>
    </row>
    <row r="3566" spans="4:14" ht="15.75" customHeight="1" x14ac:dyDescent="0.25">
      <c r="D3566" s="33"/>
      <c r="E3566" s="33"/>
      <c r="F3566" s="81">
        <v>41506</v>
      </c>
      <c r="G3566" s="103">
        <v>1.8285999999999999E-3</v>
      </c>
      <c r="H3566" s="103">
        <v>2.6210000000000001E-3</v>
      </c>
      <c r="I3566" s="103"/>
      <c r="J3566" s="103"/>
      <c r="K3566" s="104"/>
      <c r="L3566" s="104"/>
      <c r="M3566" s="104"/>
      <c r="N3566" s="103">
        <v>3.2500000000000001E-2</v>
      </c>
    </row>
    <row r="3567" spans="4:14" ht="15.75" customHeight="1" x14ac:dyDescent="0.25">
      <c r="D3567" s="33"/>
      <c r="E3567" s="33"/>
      <c r="F3567" s="81">
        <v>41507</v>
      </c>
      <c r="G3567" s="103">
        <v>1.8335999999999999E-3</v>
      </c>
      <c r="H3567" s="103">
        <v>2.6210000000000001E-3</v>
      </c>
      <c r="I3567" s="103"/>
      <c r="J3567" s="103"/>
      <c r="K3567" s="104"/>
      <c r="L3567" s="104"/>
      <c r="M3567" s="104"/>
      <c r="N3567" s="103">
        <v>3.2500000000000001E-2</v>
      </c>
    </row>
    <row r="3568" spans="4:14" ht="15.75" customHeight="1" x14ac:dyDescent="0.25">
      <c r="D3568" s="33"/>
      <c r="E3568" s="33"/>
      <c r="F3568" s="81">
        <v>41508</v>
      </c>
      <c r="G3568" s="103">
        <v>1.8406E-3</v>
      </c>
      <c r="H3568" s="103">
        <v>2.6210000000000001E-3</v>
      </c>
      <c r="I3568" s="103"/>
      <c r="J3568" s="103"/>
      <c r="K3568" s="104"/>
      <c r="L3568" s="104"/>
      <c r="M3568" s="104"/>
      <c r="N3568" s="103">
        <v>3.2500000000000001E-2</v>
      </c>
    </row>
    <row r="3569" spans="4:14" ht="15.75" customHeight="1" x14ac:dyDescent="0.25">
      <c r="D3569" s="33"/>
      <c r="E3569" s="33"/>
      <c r="F3569" s="81">
        <v>41509</v>
      </c>
      <c r="G3569" s="103">
        <v>1.8406E-3</v>
      </c>
      <c r="H3569" s="103">
        <v>2.6210000000000001E-3</v>
      </c>
      <c r="I3569" s="103"/>
      <c r="J3569" s="103"/>
      <c r="K3569" s="104"/>
      <c r="L3569" s="104"/>
      <c r="M3569" s="104"/>
      <c r="N3569" s="103">
        <v>3.2500000000000001E-2</v>
      </c>
    </row>
    <row r="3570" spans="4:14" ht="15.75" customHeight="1" x14ac:dyDescent="0.25">
      <c r="D3570" s="33"/>
      <c r="E3570" s="33"/>
      <c r="F3570" s="81">
        <v>41512</v>
      </c>
      <c r="G3570" s="103" t="s">
        <v>26</v>
      </c>
      <c r="H3570" s="103" t="s">
        <v>26</v>
      </c>
      <c r="I3570" s="103"/>
      <c r="J3570" s="103"/>
      <c r="K3570" s="104"/>
      <c r="L3570" s="104"/>
      <c r="M3570" s="104"/>
      <c r="N3570" s="103">
        <v>3.2500000000000001E-2</v>
      </c>
    </row>
    <row r="3571" spans="4:14" ht="15.75" customHeight="1" x14ac:dyDescent="0.25">
      <c r="D3571" s="33"/>
      <c r="E3571" s="33"/>
      <c r="F3571" s="81">
        <v>41513</v>
      </c>
      <c r="G3571" s="103">
        <v>1.8255999999999999E-3</v>
      </c>
      <c r="H3571" s="103">
        <v>2.5940000000000004E-3</v>
      </c>
      <c r="I3571" s="103"/>
      <c r="J3571" s="103"/>
      <c r="K3571" s="104"/>
      <c r="L3571" s="104"/>
      <c r="M3571" s="104"/>
      <c r="N3571" s="103">
        <v>3.2500000000000001E-2</v>
      </c>
    </row>
    <row r="3572" spans="4:14" ht="15.75" customHeight="1" x14ac:dyDescent="0.25">
      <c r="D3572" s="33"/>
      <c r="E3572" s="33"/>
      <c r="F3572" s="81">
        <v>41514</v>
      </c>
      <c r="G3572" s="103">
        <v>1.8205999999999999E-3</v>
      </c>
      <c r="H3572" s="103">
        <v>2.6050000000000001E-3</v>
      </c>
      <c r="I3572" s="103"/>
      <c r="J3572" s="103"/>
      <c r="K3572" s="104"/>
      <c r="L3572" s="104"/>
      <c r="M3572" s="104"/>
      <c r="N3572" s="103">
        <v>3.2500000000000001E-2</v>
      </c>
    </row>
    <row r="3573" spans="4:14" ht="15.75" customHeight="1" x14ac:dyDescent="0.25">
      <c r="D3573" s="33"/>
      <c r="E3573" s="33"/>
      <c r="F3573" s="81">
        <v>41515</v>
      </c>
      <c r="G3573" s="103">
        <v>1.8255999999999999E-3</v>
      </c>
      <c r="H3573" s="103">
        <v>2.6119999999999997E-3</v>
      </c>
      <c r="I3573" s="103"/>
      <c r="J3573" s="103"/>
      <c r="K3573" s="104"/>
      <c r="L3573" s="104"/>
      <c r="M3573" s="104"/>
      <c r="N3573" s="103">
        <v>3.2500000000000001E-2</v>
      </c>
    </row>
    <row r="3574" spans="4:14" ht="15.75" customHeight="1" x14ac:dyDescent="0.25">
      <c r="D3574" s="33"/>
      <c r="E3574" s="33"/>
      <c r="F3574" s="81">
        <v>41516</v>
      </c>
      <c r="G3574" s="103">
        <v>1.8205999999999999E-3</v>
      </c>
      <c r="H3574" s="103">
        <v>2.5950000000000001E-3</v>
      </c>
      <c r="I3574" s="103"/>
      <c r="J3574" s="103"/>
      <c r="K3574" s="104"/>
      <c r="L3574" s="104"/>
      <c r="M3574" s="104"/>
      <c r="N3574" s="103">
        <v>3.2500000000000001E-2</v>
      </c>
    </row>
    <row r="3575" spans="4:14" ht="15.75" customHeight="1" x14ac:dyDescent="0.25">
      <c r="D3575" s="33"/>
      <c r="E3575" s="33"/>
      <c r="F3575" s="81">
        <v>41519</v>
      </c>
      <c r="G3575" s="103">
        <v>1.8255999999999999E-3</v>
      </c>
      <c r="H3575" s="103">
        <v>2.5950000000000001E-3</v>
      </c>
      <c r="I3575" s="103"/>
      <c r="J3575" s="103"/>
      <c r="K3575" s="104"/>
      <c r="L3575" s="104"/>
      <c r="M3575" s="104"/>
      <c r="N3575" s="103" t="s">
        <v>26</v>
      </c>
    </row>
    <row r="3576" spans="4:14" ht="15.75" customHeight="1" x14ac:dyDescent="0.25">
      <c r="D3576" s="33"/>
      <c r="E3576" s="33"/>
      <c r="F3576" s="81">
        <v>41520</v>
      </c>
      <c r="G3576" s="103">
        <v>1.8205999999999999E-3</v>
      </c>
      <c r="H3576" s="103">
        <v>2.5950000000000001E-3</v>
      </c>
      <c r="I3576" s="103"/>
      <c r="J3576" s="103"/>
      <c r="K3576" s="104"/>
      <c r="L3576" s="104"/>
      <c r="M3576" s="104"/>
      <c r="N3576" s="103">
        <v>3.2500000000000001E-2</v>
      </c>
    </row>
    <row r="3577" spans="4:14" ht="15.75" customHeight="1" x14ac:dyDescent="0.25">
      <c r="D3577" s="33"/>
      <c r="E3577" s="33"/>
      <c r="F3577" s="81">
        <v>41521</v>
      </c>
      <c r="G3577" s="103">
        <v>1.817E-3</v>
      </c>
      <c r="H3577" s="103">
        <v>2.5900000000000003E-3</v>
      </c>
      <c r="I3577" s="103"/>
      <c r="J3577" s="103"/>
      <c r="K3577" s="104"/>
      <c r="L3577" s="104"/>
      <c r="M3577" s="104"/>
      <c r="N3577" s="103">
        <v>3.2500000000000001E-2</v>
      </c>
    </row>
    <row r="3578" spans="4:14" ht="15.75" customHeight="1" x14ac:dyDescent="0.25">
      <c r="D3578" s="33"/>
      <c r="E3578" s="33"/>
      <c r="F3578" s="81">
        <v>41522</v>
      </c>
      <c r="G3578" s="103">
        <v>1.8190000000000001E-3</v>
      </c>
      <c r="H3578" s="103">
        <v>2.581E-3</v>
      </c>
      <c r="I3578" s="103"/>
      <c r="J3578" s="103"/>
      <c r="K3578" s="104"/>
      <c r="L3578" s="104"/>
      <c r="M3578" s="104"/>
      <c r="N3578" s="103">
        <v>3.2500000000000001E-2</v>
      </c>
    </row>
    <row r="3579" spans="4:14" ht="15.75" customHeight="1" x14ac:dyDescent="0.25">
      <c r="D3579" s="33"/>
      <c r="E3579" s="33"/>
      <c r="F3579" s="81">
        <v>41523</v>
      </c>
      <c r="G3579" s="103">
        <v>1.8190000000000001E-3</v>
      </c>
      <c r="H3579" s="103">
        <v>2.5640000000000003E-3</v>
      </c>
      <c r="I3579" s="103"/>
      <c r="J3579" s="103"/>
      <c r="K3579" s="104"/>
      <c r="L3579" s="104"/>
      <c r="M3579" s="104"/>
      <c r="N3579" s="103">
        <v>3.2500000000000001E-2</v>
      </c>
    </row>
    <row r="3580" spans="4:14" ht="15.75" customHeight="1" x14ac:dyDescent="0.25">
      <c r="D3580" s="33"/>
      <c r="E3580" s="33"/>
      <c r="F3580" s="81">
        <v>41526</v>
      </c>
      <c r="G3580" s="103">
        <v>1.8190000000000001E-3</v>
      </c>
      <c r="H3580" s="103">
        <v>2.5590000000000001E-3</v>
      </c>
      <c r="I3580" s="103"/>
      <c r="J3580" s="103"/>
      <c r="K3580" s="104"/>
      <c r="L3580" s="104"/>
      <c r="M3580" s="104"/>
      <c r="N3580" s="103">
        <v>3.2500000000000001E-2</v>
      </c>
    </row>
    <row r="3581" spans="4:14" ht="15.75" customHeight="1" x14ac:dyDescent="0.25">
      <c r="D3581" s="33"/>
      <c r="E3581" s="33"/>
      <c r="F3581" s="81">
        <v>41527</v>
      </c>
      <c r="G3581" s="103">
        <v>1.8140000000000001E-3</v>
      </c>
      <c r="H3581" s="103">
        <v>2.5590000000000001E-3</v>
      </c>
      <c r="I3581" s="103"/>
      <c r="J3581" s="103"/>
      <c r="K3581" s="104"/>
      <c r="L3581" s="104"/>
      <c r="M3581" s="104"/>
      <c r="N3581" s="103">
        <v>3.2500000000000001E-2</v>
      </c>
    </row>
    <row r="3582" spans="4:14" ht="15.75" customHeight="1" x14ac:dyDescent="0.25">
      <c r="D3582" s="33"/>
      <c r="E3582" s="33"/>
      <c r="F3582" s="81">
        <v>41528</v>
      </c>
      <c r="G3582" s="103">
        <v>1.8240000000000001E-3</v>
      </c>
      <c r="H3582" s="103">
        <v>2.5440000000000003E-3</v>
      </c>
      <c r="I3582" s="103"/>
      <c r="J3582" s="103"/>
      <c r="K3582" s="104"/>
      <c r="L3582" s="104"/>
      <c r="M3582" s="104"/>
      <c r="N3582" s="103">
        <v>3.2500000000000001E-2</v>
      </c>
    </row>
    <row r="3583" spans="4:14" ht="15.75" customHeight="1" x14ac:dyDescent="0.25">
      <c r="D3583" s="33"/>
      <c r="E3583" s="33"/>
      <c r="F3583" s="81">
        <v>41529</v>
      </c>
      <c r="G3583" s="103">
        <v>1.823E-3</v>
      </c>
      <c r="H3583" s="103">
        <v>2.5440000000000003E-3</v>
      </c>
      <c r="I3583" s="103"/>
      <c r="J3583" s="103"/>
      <c r="K3583" s="104"/>
      <c r="L3583" s="104"/>
      <c r="M3583" s="104"/>
      <c r="N3583" s="103">
        <v>3.2500000000000001E-2</v>
      </c>
    </row>
    <row r="3584" spans="4:14" ht="15.75" customHeight="1" x14ac:dyDescent="0.25">
      <c r="D3584" s="33"/>
      <c r="E3584" s="33"/>
      <c r="F3584" s="81">
        <v>41530</v>
      </c>
      <c r="G3584" s="103">
        <v>1.802E-3</v>
      </c>
      <c r="H3584" s="103">
        <v>2.539E-3</v>
      </c>
      <c r="I3584" s="103"/>
      <c r="J3584" s="103"/>
      <c r="K3584" s="104"/>
      <c r="L3584" s="104"/>
      <c r="M3584" s="104"/>
      <c r="N3584" s="103">
        <v>3.2500000000000001E-2</v>
      </c>
    </row>
    <row r="3585" spans="4:14" ht="15.75" customHeight="1" x14ac:dyDescent="0.25">
      <c r="D3585" s="33"/>
      <c r="E3585" s="33"/>
      <c r="F3585" s="81">
        <v>41533</v>
      </c>
      <c r="G3585" s="103">
        <v>1.7924999999999998E-3</v>
      </c>
      <c r="H3585" s="103">
        <v>2.5185000000000003E-3</v>
      </c>
      <c r="I3585" s="103"/>
      <c r="J3585" s="103"/>
      <c r="K3585" s="104"/>
      <c r="L3585" s="104"/>
      <c r="M3585" s="104"/>
      <c r="N3585" s="103">
        <v>3.2500000000000001E-2</v>
      </c>
    </row>
    <row r="3586" spans="4:14" ht="15.75" customHeight="1" x14ac:dyDescent="0.25">
      <c r="D3586" s="33"/>
      <c r="E3586" s="33"/>
      <c r="F3586" s="81">
        <v>41534</v>
      </c>
      <c r="G3586" s="103">
        <v>1.805E-3</v>
      </c>
      <c r="H3586" s="103">
        <v>2.5195E-3</v>
      </c>
      <c r="I3586" s="103"/>
      <c r="J3586" s="103"/>
      <c r="K3586" s="104"/>
      <c r="L3586" s="104"/>
      <c r="M3586" s="104"/>
      <c r="N3586" s="103">
        <v>3.2500000000000001E-2</v>
      </c>
    </row>
    <row r="3587" spans="4:14" ht="15.75" customHeight="1" x14ac:dyDescent="0.25">
      <c r="D3587" s="33"/>
      <c r="E3587" s="33"/>
      <c r="F3587" s="81">
        <v>41535</v>
      </c>
      <c r="G3587" s="103">
        <v>1.8E-3</v>
      </c>
      <c r="H3587" s="103">
        <v>2.5245000000000003E-3</v>
      </c>
      <c r="I3587" s="103"/>
      <c r="J3587" s="103"/>
      <c r="K3587" s="104"/>
      <c r="L3587" s="104"/>
      <c r="M3587" s="104"/>
      <c r="N3587" s="103">
        <v>3.2500000000000001E-2</v>
      </c>
    </row>
    <row r="3588" spans="4:14" ht="15.75" customHeight="1" x14ac:dyDescent="0.25">
      <c r="D3588" s="33"/>
      <c r="E3588" s="33"/>
      <c r="F3588" s="81">
        <v>41536</v>
      </c>
      <c r="G3588" s="103">
        <v>1.7924999999999998E-3</v>
      </c>
      <c r="H3588" s="103">
        <v>2.5019999999999999E-3</v>
      </c>
      <c r="I3588" s="103"/>
      <c r="J3588" s="103"/>
      <c r="K3588" s="104"/>
      <c r="L3588" s="104"/>
      <c r="M3588" s="104"/>
      <c r="N3588" s="103">
        <v>3.2500000000000001E-2</v>
      </c>
    </row>
    <row r="3589" spans="4:14" ht="15.75" customHeight="1" x14ac:dyDescent="0.25">
      <c r="D3589" s="33"/>
      <c r="E3589" s="33"/>
      <c r="F3589" s="81">
        <v>41537</v>
      </c>
      <c r="G3589" s="103">
        <v>1.7949999999999999E-3</v>
      </c>
      <c r="H3589" s="103">
        <v>2.496E-3</v>
      </c>
      <c r="I3589" s="103"/>
      <c r="J3589" s="103"/>
      <c r="K3589" s="104"/>
      <c r="L3589" s="104"/>
      <c r="M3589" s="104"/>
      <c r="N3589" s="103">
        <v>3.2500000000000001E-2</v>
      </c>
    </row>
    <row r="3590" spans="4:14" ht="15.75" customHeight="1" x14ac:dyDescent="0.25">
      <c r="D3590" s="33"/>
      <c r="E3590" s="33"/>
      <c r="F3590" s="81">
        <v>41540</v>
      </c>
      <c r="G3590" s="103">
        <v>1.7885000000000002E-3</v>
      </c>
      <c r="H3590" s="103">
        <v>2.506E-3</v>
      </c>
      <c r="I3590" s="103"/>
      <c r="J3590" s="103"/>
      <c r="K3590" s="104"/>
      <c r="L3590" s="104"/>
      <c r="M3590" s="104"/>
      <c r="N3590" s="103">
        <v>3.2500000000000001E-2</v>
      </c>
    </row>
    <row r="3591" spans="4:14" ht="15.75" customHeight="1" x14ac:dyDescent="0.25">
      <c r="D3591" s="33"/>
      <c r="E3591" s="33"/>
      <c r="F3591" s="81">
        <v>41541</v>
      </c>
      <c r="G3591" s="103">
        <v>1.7979999999999999E-3</v>
      </c>
      <c r="H3591" s="103">
        <v>2.5019999999999999E-3</v>
      </c>
      <c r="I3591" s="103"/>
      <c r="J3591" s="103"/>
      <c r="K3591" s="104"/>
      <c r="L3591" s="104"/>
      <c r="M3591" s="104"/>
      <c r="N3591" s="103">
        <v>3.2500000000000001E-2</v>
      </c>
    </row>
    <row r="3592" spans="4:14" ht="15.75" customHeight="1" x14ac:dyDescent="0.25">
      <c r="D3592" s="33"/>
      <c r="E3592" s="33"/>
      <c r="F3592" s="81">
        <v>41542</v>
      </c>
      <c r="G3592" s="103">
        <v>1.7904999999999998E-3</v>
      </c>
      <c r="H3592" s="103">
        <v>2.4759999999999999E-3</v>
      </c>
      <c r="I3592" s="103"/>
      <c r="J3592" s="103"/>
      <c r="K3592" s="104"/>
      <c r="L3592" s="104"/>
      <c r="M3592" s="104"/>
      <c r="N3592" s="103">
        <v>3.2500000000000001E-2</v>
      </c>
    </row>
    <row r="3593" spans="4:14" ht="15.75" customHeight="1" x14ac:dyDescent="0.25">
      <c r="D3593" s="33"/>
      <c r="E3593" s="33"/>
      <c r="F3593" s="81">
        <v>41543</v>
      </c>
      <c r="G3593" s="103">
        <v>1.7904999999999998E-3</v>
      </c>
      <c r="H3593" s="103">
        <v>2.4809999999999997E-3</v>
      </c>
      <c r="I3593" s="103"/>
      <c r="J3593" s="103"/>
      <c r="K3593" s="104"/>
      <c r="L3593" s="104"/>
      <c r="M3593" s="104"/>
      <c r="N3593" s="103">
        <v>3.2500000000000001E-2</v>
      </c>
    </row>
    <row r="3594" spans="4:14" ht="15.75" customHeight="1" x14ac:dyDescent="0.25">
      <c r="D3594" s="33"/>
      <c r="E3594" s="33"/>
      <c r="F3594" s="81">
        <v>41544</v>
      </c>
      <c r="G3594" s="103">
        <v>1.7965000000000001E-3</v>
      </c>
      <c r="H3594" s="103">
        <v>2.4835E-3</v>
      </c>
      <c r="I3594" s="103"/>
      <c r="J3594" s="103"/>
      <c r="K3594" s="104"/>
      <c r="L3594" s="104"/>
      <c r="M3594" s="104"/>
      <c r="N3594" s="103">
        <v>3.2500000000000001E-2</v>
      </c>
    </row>
    <row r="3595" spans="4:14" ht="15.75" customHeight="1" x14ac:dyDescent="0.25">
      <c r="D3595" s="33"/>
      <c r="E3595" s="33"/>
      <c r="F3595" s="81">
        <v>41547</v>
      </c>
      <c r="G3595" s="103">
        <v>1.7885000000000002E-3</v>
      </c>
      <c r="H3595" s="103">
        <v>2.4884999999999998E-3</v>
      </c>
      <c r="I3595" s="103"/>
      <c r="J3595" s="103"/>
      <c r="K3595" s="104"/>
      <c r="L3595" s="104"/>
      <c r="M3595" s="104"/>
      <c r="N3595" s="103">
        <v>3.2500000000000001E-2</v>
      </c>
    </row>
    <row r="3596" spans="4:14" ht="15.75" customHeight="1" x14ac:dyDescent="0.25">
      <c r="D3596" s="33"/>
      <c r="E3596" s="33"/>
      <c r="F3596" s="81">
        <v>41548</v>
      </c>
      <c r="G3596" s="103">
        <v>1.7799999999999999E-3</v>
      </c>
      <c r="H3596" s="103">
        <v>2.4585000000000002E-3</v>
      </c>
      <c r="I3596" s="103"/>
      <c r="J3596" s="103"/>
      <c r="K3596" s="104"/>
      <c r="L3596" s="104"/>
      <c r="M3596" s="104"/>
      <c r="N3596" s="103">
        <v>3.2500000000000001E-2</v>
      </c>
    </row>
    <row r="3597" spans="4:14" ht="15.75" customHeight="1" x14ac:dyDescent="0.25">
      <c r="D3597" s="33"/>
      <c r="E3597" s="33"/>
      <c r="F3597" s="81">
        <v>41549</v>
      </c>
      <c r="G3597" s="103">
        <v>1.7574999999999999E-3</v>
      </c>
      <c r="H3597" s="103">
        <v>2.4434999999999999E-3</v>
      </c>
      <c r="I3597" s="103"/>
      <c r="J3597" s="103"/>
      <c r="K3597" s="104"/>
      <c r="L3597" s="104"/>
      <c r="M3597" s="104"/>
      <c r="N3597" s="103">
        <v>3.2500000000000001E-2</v>
      </c>
    </row>
    <row r="3598" spans="4:14" ht="15.75" customHeight="1" x14ac:dyDescent="0.25">
      <c r="D3598" s="33"/>
      <c r="E3598" s="33"/>
      <c r="F3598" s="81">
        <v>41550</v>
      </c>
      <c r="G3598" s="103">
        <v>1.7430000000000002E-3</v>
      </c>
      <c r="H3598" s="103">
        <v>2.4285000000000001E-3</v>
      </c>
      <c r="I3598" s="103"/>
      <c r="J3598" s="103"/>
      <c r="K3598" s="104"/>
      <c r="L3598" s="104"/>
      <c r="M3598" s="104"/>
      <c r="N3598" s="103">
        <v>3.2500000000000001E-2</v>
      </c>
    </row>
    <row r="3599" spans="4:14" ht="15.75" customHeight="1" x14ac:dyDescent="0.25">
      <c r="D3599" s="33"/>
      <c r="E3599" s="33"/>
      <c r="F3599" s="81">
        <v>41551</v>
      </c>
      <c r="G3599" s="103">
        <v>1.7330000000000002E-3</v>
      </c>
      <c r="H3599" s="103">
        <v>2.4285000000000001E-3</v>
      </c>
      <c r="I3599" s="103"/>
      <c r="J3599" s="103"/>
      <c r="K3599" s="104"/>
      <c r="L3599" s="104"/>
      <c r="M3599" s="104"/>
      <c r="N3599" s="103">
        <v>3.2500000000000001E-2</v>
      </c>
    </row>
    <row r="3600" spans="4:14" ht="15.75" customHeight="1" x14ac:dyDescent="0.25">
      <c r="D3600" s="33"/>
      <c r="E3600" s="33"/>
      <c r="F3600" s="81">
        <v>41554</v>
      </c>
      <c r="G3600" s="103">
        <v>1.7380000000000002E-3</v>
      </c>
      <c r="H3600" s="103">
        <v>2.4334999999999999E-3</v>
      </c>
      <c r="I3600" s="103"/>
      <c r="J3600" s="103"/>
      <c r="K3600" s="104"/>
      <c r="L3600" s="104"/>
      <c r="M3600" s="104"/>
      <c r="N3600" s="103">
        <v>3.2500000000000001E-2</v>
      </c>
    </row>
    <row r="3601" spans="4:14" ht="15.75" customHeight="1" x14ac:dyDescent="0.25">
      <c r="D3601" s="33"/>
      <c r="E3601" s="33"/>
      <c r="F3601" s="81">
        <v>41555</v>
      </c>
      <c r="G3601" s="103">
        <v>1.7399999999999998E-3</v>
      </c>
      <c r="H3601" s="103">
        <v>2.4360000000000002E-3</v>
      </c>
      <c r="I3601" s="103"/>
      <c r="J3601" s="103"/>
      <c r="K3601" s="104"/>
      <c r="L3601" s="104"/>
      <c r="M3601" s="104"/>
      <c r="N3601" s="103">
        <v>3.2500000000000001E-2</v>
      </c>
    </row>
    <row r="3602" spans="4:14" ht="15.75" customHeight="1" x14ac:dyDescent="0.25">
      <c r="D3602" s="33"/>
      <c r="E3602" s="33"/>
      <c r="F3602" s="81">
        <v>41556</v>
      </c>
      <c r="G3602" s="103">
        <v>1.7725E-3</v>
      </c>
      <c r="H3602" s="103">
        <v>2.4560000000000003E-3</v>
      </c>
      <c r="I3602" s="103"/>
      <c r="J3602" s="103"/>
      <c r="K3602" s="104"/>
      <c r="L3602" s="104"/>
      <c r="M3602" s="104"/>
      <c r="N3602" s="103">
        <v>3.2500000000000001E-2</v>
      </c>
    </row>
    <row r="3603" spans="4:14" ht="15.75" customHeight="1" x14ac:dyDescent="0.25">
      <c r="D3603" s="33"/>
      <c r="E3603" s="33"/>
      <c r="F3603" s="81">
        <v>41557</v>
      </c>
      <c r="G3603" s="103">
        <v>1.7399999999999998E-3</v>
      </c>
      <c r="H3603" s="103">
        <v>2.431E-3</v>
      </c>
      <c r="I3603" s="103"/>
      <c r="J3603" s="103"/>
      <c r="K3603" s="104"/>
      <c r="L3603" s="104"/>
      <c r="M3603" s="104"/>
      <c r="N3603" s="103">
        <v>3.2500000000000001E-2</v>
      </c>
    </row>
    <row r="3604" spans="4:14" ht="15.75" customHeight="1" x14ac:dyDescent="0.25">
      <c r="D3604" s="33"/>
      <c r="E3604" s="33"/>
      <c r="F3604" s="81">
        <v>41558</v>
      </c>
      <c r="G3604" s="103">
        <v>1.7399999999999998E-3</v>
      </c>
      <c r="H3604" s="103">
        <v>2.4360000000000002E-3</v>
      </c>
      <c r="I3604" s="103"/>
      <c r="J3604" s="103"/>
      <c r="K3604" s="104"/>
      <c r="L3604" s="104"/>
      <c r="M3604" s="104"/>
      <c r="N3604" s="103">
        <v>3.2500000000000001E-2</v>
      </c>
    </row>
    <row r="3605" spans="4:14" ht="15.75" customHeight="1" x14ac:dyDescent="0.25">
      <c r="D3605" s="33"/>
      <c r="E3605" s="33"/>
      <c r="F3605" s="81">
        <v>41561</v>
      </c>
      <c r="G3605" s="103">
        <v>1.7549999999999998E-3</v>
      </c>
      <c r="H3605" s="103">
        <v>2.4580000000000001E-3</v>
      </c>
      <c r="I3605" s="103"/>
      <c r="J3605" s="103"/>
      <c r="K3605" s="104"/>
      <c r="L3605" s="104"/>
      <c r="M3605" s="104"/>
      <c r="N3605" s="103" t="s">
        <v>26</v>
      </c>
    </row>
    <row r="3606" spans="4:14" ht="15.75" customHeight="1" x14ac:dyDescent="0.25">
      <c r="D3606" s="33"/>
      <c r="E3606" s="33"/>
      <c r="F3606" s="81">
        <v>41562</v>
      </c>
      <c r="G3606" s="103">
        <v>1.7374999999999999E-3</v>
      </c>
      <c r="H3606" s="103">
        <v>2.4354999999999997E-3</v>
      </c>
      <c r="I3606" s="103"/>
      <c r="J3606" s="103"/>
      <c r="K3606" s="104"/>
      <c r="L3606" s="104"/>
      <c r="M3606" s="104"/>
      <c r="N3606" s="103">
        <v>3.2500000000000001E-2</v>
      </c>
    </row>
    <row r="3607" spans="4:14" ht="15.75" customHeight="1" x14ac:dyDescent="0.25">
      <c r="D3607" s="33"/>
      <c r="E3607" s="33"/>
      <c r="F3607" s="81">
        <v>41563</v>
      </c>
      <c r="G3607" s="103">
        <v>1.7549999999999998E-3</v>
      </c>
      <c r="H3607" s="103">
        <v>2.4605E-3</v>
      </c>
      <c r="I3607" s="103"/>
      <c r="J3607" s="103"/>
      <c r="K3607" s="104"/>
      <c r="L3607" s="104"/>
      <c r="M3607" s="104"/>
      <c r="N3607" s="103">
        <v>3.2500000000000001E-2</v>
      </c>
    </row>
    <row r="3608" spans="4:14" ht="15.75" customHeight="1" x14ac:dyDescent="0.25">
      <c r="D3608" s="33"/>
      <c r="E3608" s="33"/>
      <c r="F3608" s="81">
        <v>41564</v>
      </c>
      <c r="G3608" s="103">
        <v>1.725E-3</v>
      </c>
      <c r="H3608" s="103">
        <v>2.4204999999999999E-3</v>
      </c>
      <c r="I3608" s="103"/>
      <c r="J3608" s="103"/>
      <c r="K3608" s="104"/>
      <c r="L3608" s="104"/>
      <c r="M3608" s="104"/>
      <c r="N3608" s="103">
        <v>3.2500000000000001E-2</v>
      </c>
    </row>
    <row r="3609" spans="4:14" ht="15.75" customHeight="1" x14ac:dyDescent="0.25">
      <c r="D3609" s="33"/>
      <c r="E3609" s="33"/>
      <c r="F3609" s="81">
        <v>41565</v>
      </c>
      <c r="G3609" s="103">
        <v>1.72E-3</v>
      </c>
      <c r="H3609" s="103">
        <v>2.4055000000000001E-3</v>
      </c>
      <c r="I3609" s="103"/>
      <c r="J3609" s="103"/>
      <c r="K3609" s="104"/>
      <c r="L3609" s="104"/>
      <c r="M3609" s="104"/>
      <c r="N3609" s="103">
        <v>3.2500000000000001E-2</v>
      </c>
    </row>
    <row r="3610" spans="4:14" ht="15.75" customHeight="1" x14ac:dyDescent="0.25">
      <c r="D3610" s="33"/>
      <c r="E3610" s="33"/>
      <c r="F3610" s="81">
        <v>41568</v>
      </c>
      <c r="G3610" s="103">
        <v>1.7000000000000001E-3</v>
      </c>
      <c r="H3610" s="103">
        <v>2.3860000000000001E-3</v>
      </c>
      <c r="I3610" s="103"/>
      <c r="J3610" s="103"/>
      <c r="K3610" s="104"/>
      <c r="L3610" s="104"/>
      <c r="M3610" s="104"/>
      <c r="N3610" s="103">
        <v>3.2500000000000001E-2</v>
      </c>
    </row>
    <row r="3611" spans="4:14" ht="15.75" customHeight="1" x14ac:dyDescent="0.25">
      <c r="D3611" s="33"/>
      <c r="E3611" s="33"/>
      <c r="F3611" s="81">
        <v>41569</v>
      </c>
      <c r="G3611" s="103">
        <v>1.7000000000000001E-3</v>
      </c>
      <c r="H3611" s="103">
        <v>2.3835000000000002E-3</v>
      </c>
      <c r="I3611" s="103"/>
      <c r="J3611" s="103"/>
      <c r="K3611" s="104"/>
      <c r="L3611" s="104"/>
      <c r="M3611" s="104"/>
      <c r="N3611" s="103">
        <v>3.2500000000000001E-2</v>
      </c>
    </row>
    <row r="3612" spans="4:14" ht="15.75" customHeight="1" x14ac:dyDescent="0.25">
      <c r="D3612" s="33"/>
      <c r="E3612" s="33"/>
      <c r="F3612" s="81">
        <v>41570</v>
      </c>
      <c r="G3612" s="103">
        <v>1.702E-3</v>
      </c>
      <c r="H3612" s="103">
        <v>2.3835000000000002E-3</v>
      </c>
      <c r="I3612" s="103"/>
      <c r="J3612" s="103"/>
      <c r="K3612" s="104"/>
      <c r="L3612" s="104"/>
      <c r="M3612" s="104"/>
      <c r="N3612" s="103">
        <v>3.2500000000000001E-2</v>
      </c>
    </row>
    <row r="3613" spans="4:14" ht="15.75" customHeight="1" x14ac:dyDescent="0.25">
      <c r="D3613" s="33"/>
      <c r="E3613" s="33"/>
      <c r="F3613" s="81">
        <v>41571</v>
      </c>
      <c r="G3613" s="103">
        <v>1.7100000000000001E-3</v>
      </c>
      <c r="H3613" s="103">
        <v>2.3809999999999999E-3</v>
      </c>
      <c r="I3613" s="103"/>
      <c r="J3613" s="103"/>
      <c r="K3613" s="104"/>
      <c r="L3613" s="104"/>
      <c r="M3613" s="104"/>
      <c r="N3613" s="103">
        <v>3.2500000000000001E-2</v>
      </c>
    </row>
    <row r="3614" spans="4:14" ht="15.75" customHeight="1" x14ac:dyDescent="0.25">
      <c r="D3614" s="33"/>
      <c r="E3614" s="33"/>
      <c r="F3614" s="81">
        <v>41572</v>
      </c>
      <c r="G3614" s="103">
        <v>1.686E-3</v>
      </c>
      <c r="H3614" s="103">
        <v>2.3684999999999999E-3</v>
      </c>
      <c r="I3614" s="103"/>
      <c r="J3614" s="103"/>
      <c r="K3614" s="104"/>
      <c r="L3614" s="104"/>
      <c r="M3614" s="104"/>
      <c r="N3614" s="103">
        <v>3.2500000000000001E-2</v>
      </c>
    </row>
    <row r="3615" spans="4:14" ht="15.75" customHeight="1" x14ac:dyDescent="0.25">
      <c r="D3615" s="33"/>
      <c r="E3615" s="33"/>
      <c r="F3615" s="81">
        <v>41575</v>
      </c>
      <c r="G3615" s="103">
        <v>1.681E-3</v>
      </c>
      <c r="H3615" s="103">
        <v>2.3584999999999999E-3</v>
      </c>
      <c r="I3615" s="103"/>
      <c r="J3615" s="103"/>
      <c r="K3615" s="104"/>
      <c r="L3615" s="104"/>
      <c r="M3615" s="104"/>
      <c r="N3615" s="103">
        <v>3.2500000000000001E-2</v>
      </c>
    </row>
    <row r="3616" spans="4:14" ht="15.75" customHeight="1" x14ac:dyDescent="0.25">
      <c r="D3616" s="33"/>
      <c r="E3616" s="33"/>
      <c r="F3616" s="81">
        <v>41576</v>
      </c>
      <c r="G3616" s="103">
        <v>1.6800000000000001E-3</v>
      </c>
      <c r="H3616" s="103">
        <v>2.3744999999999999E-3</v>
      </c>
      <c r="I3616" s="103"/>
      <c r="J3616" s="103"/>
      <c r="K3616" s="104"/>
      <c r="L3616" s="104"/>
      <c r="M3616" s="104"/>
      <c r="N3616" s="103">
        <v>3.2500000000000001E-2</v>
      </c>
    </row>
    <row r="3617" spans="4:14" ht="15.75" customHeight="1" x14ac:dyDescent="0.25">
      <c r="D3617" s="33"/>
      <c r="E3617" s="33"/>
      <c r="F3617" s="81">
        <v>41577</v>
      </c>
      <c r="G3617" s="103">
        <v>1.6800000000000001E-3</v>
      </c>
      <c r="H3617" s="103">
        <v>2.4190000000000001E-3</v>
      </c>
      <c r="I3617" s="103"/>
      <c r="J3617" s="103"/>
      <c r="K3617" s="104"/>
      <c r="L3617" s="104"/>
      <c r="M3617" s="104"/>
      <c r="N3617" s="103">
        <v>3.2500000000000001E-2</v>
      </c>
    </row>
    <row r="3618" spans="4:14" ht="15.75" customHeight="1" x14ac:dyDescent="0.25">
      <c r="D3618" s="33"/>
      <c r="E3618" s="33"/>
      <c r="F3618" s="81">
        <v>41578</v>
      </c>
      <c r="G3618" s="103">
        <v>1.6800000000000001E-3</v>
      </c>
      <c r="H3618" s="103">
        <v>2.4199999999999998E-3</v>
      </c>
      <c r="I3618" s="103"/>
      <c r="J3618" s="103"/>
      <c r="K3618" s="104"/>
      <c r="L3618" s="104"/>
      <c r="M3618" s="104"/>
      <c r="N3618" s="103">
        <v>3.2500000000000001E-2</v>
      </c>
    </row>
    <row r="3619" spans="4:14" ht="15.75" customHeight="1" x14ac:dyDescent="0.25">
      <c r="D3619" s="33"/>
      <c r="E3619" s="33"/>
      <c r="F3619" s="81">
        <v>41579</v>
      </c>
      <c r="G3619" s="103">
        <v>1.6850000000000001E-3</v>
      </c>
      <c r="H3619" s="103">
        <v>2.3774999999999998E-3</v>
      </c>
      <c r="I3619" s="103"/>
      <c r="J3619" s="103"/>
      <c r="K3619" s="104"/>
      <c r="L3619" s="104"/>
      <c r="M3619" s="104"/>
      <c r="N3619" s="103">
        <v>3.2500000000000001E-2</v>
      </c>
    </row>
    <row r="3620" spans="4:14" ht="15.75" customHeight="1" x14ac:dyDescent="0.25">
      <c r="D3620" s="33"/>
      <c r="E3620" s="33"/>
      <c r="F3620" s="81">
        <v>41582</v>
      </c>
      <c r="G3620" s="103">
        <v>1.6850000000000001E-3</v>
      </c>
      <c r="H3620" s="103">
        <v>2.3809999999999999E-3</v>
      </c>
      <c r="I3620" s="103"/>
      <c r="J3620" s="103"/>
      <c r="K3620" s="104"/>
      <c r="L3620" s="104"/>
      <c r="M3620" s="104"/>
      <c r="N3620" s="103">
        <v>3.2500000000000001E-2</v>
      </c>
    </row>
    <row r="3621" spans="4:14" ht="15.75" customHeight="1" x14ac:dyDescent="0.25">
      <c r="D3621" s="33"/>
      <c r="E3621" s="33"/>
      <c r="F3621" s="81">
        <v>41583</v>
      </c>
      <c r="G3621" s="103">
        <v>1.6850000000000001E-3</v>
      </c>
      <c r="H3621" s="103">
        <v>2.3769999999999998E-3</v>
      </c>
      <c r="I3621" s="103"/>
      <c r="J3621" s="103"/>
      <c r="K3621" s="104"/>
      <c r="L3621" s="104"/>
      <c r="M3621" s="104"/>
      <c r="N3621" s="103">
        <v>3.2500000000000001E-2</v>
      </c>
    </row>
    <row r="3622" spans="4:14" ht="15.75" customHeight="1" x14ac:dyDescent="0.25">
      <c r="D3622" s="33"/>
      <c r="E3622" s="33"/>
      <c r="F3622" s="81">
        <v>41584</v>
      </c>
      <c r="G3622" s="103">
        <v>1.6850000000000001E-3</v>
      </c>
      <c r="H3622" s="103">
        <v>2.3865000000000002E-3</v>
      </c>
      <c r="I3622" s="103"/>
      <c r="J3622" s="103"/>
      <c r="K3622" s="104"/>
      <c r="L3622" s="104"/>
      <c r="M3622" s="104"/>
      <c r="N3622" s="103">
        <v>3.2500000000000001E-2</v>
      </c>
    </row>
    <row r="3623" spans="4:14" ht="15.75" customHeight="1" x14ac:dyDescent="0.25">
      <c r="D3623" s="33"/>
      <c r="E3623" s="33"/>
      <c r="F3623" s="81">
        <v>41585</v>
      </c>
      <c r="G3623" s="103">
        <v>1.6750000000000001E-3</v>
      </c>
      <c r="H3623" s="103">
        <v>2.3890000000000001E-3</v>
      </c>
      <c r="I3623" s="103"/>
      <c r="J3623" s="103"/>
      <c r="K3623" s="104"/>
      <c r="L3623" s="104"/>
      <c r="M3623" s="104"/>
      <c r="N3623" s="103">
        <v>3.2500000000000001E-2</v>
      </c>
    </row>
    <row r="3624" spans="4:14" ht="15.75" customHeight="1" x14ac:dyDescent="0.25">
      <c r="D3624" s="33"/>
      <c r="E3624" s="33"/>
      <c r="F3624" s="81">
        <v>41586</v>
      </c>
      <c r="G3624" s="103">
        <v>1.6850000000000001E-3</v>
      </c>
      <c r="H3624" s="103">
        <v>2.3939999999999999E-3</v>
      </c>
      <c r="I3624" s="103"/>
      <c r="J3624" s="103"/>
      <c r="K3624" s="104"/>
      <c r="L3624" s="104"/>
      <c r="M3624" s="104"/>
      <c r="N3624" s="103">
        <v>3.2500000000000001E-2</v>
      </c>
    </row>
    <row r="3625" spans="4:14" ht="15.75" customHeight="1" x14ac:dyDescent="0.25">
      <c r="D3625" s="33"/>
      <c r="E3625" s="33"/>
      <c r="F3625" s="81">
        <v>41589</v>
      </c>
      <c r="G3625" s="103">
        <v>1.6850000000000001E-3</v>
      </c>
      <c r="H3625" s="103">
        <v>2.3925000000000001E-3</v>
      </c>
      <c r="I3625" s="103"/>
      <c r="J3625" s="103"/>
      <c r="K3625" s="104"/>
      <c r="L3625" s="104"/>
      <c r="M3625" s="104"/>
      <c r="N3625" s="103" t="s">
        <v>26</v>
      </c>
    </row>
    <row r="3626" spans="4:14" ht="15.75" customHeight="1" x14ac:dyDescent="0.25">
      <c r="D3626" s="33"/>
      <c r="E3626" s="33"/>
      <c r="F3626" s="81">
        <v>41590</v>
      </c>
      <c r="G3626" s="103">
        <v>1.6850000000000001E-3</v>
      </c>
      <c r="H3626" s="103">
        <v>2.3925000000000001E-3</v>
      </c>
      <c r="I3626" s="103"/>
      <c r="J3626" s="103"/>
      <c r="K3626" s="104"/>
      <c r="L3626" s="104"/>
      <c r="M3626" s="104"/>
      <c r="N3626" s="103">
        <v>3.2500000000000001E-2</v>
      </c>
    </row>
    <row r="3627" spans="4:14" ht="15.75" customHeight="1" x14ac:dyDescent="0.25">
      <c r="D3627" s="33"/>
      <c r="E3627" s="33"/>
      <c r="F3627" s="81">
        <v>41591</v>
      </c>
      <c r="G3627" s="103">
        <v>1.6769999999999999E-3</v>
      </c>
      <c r="H3627" s="103">
        <v>2.4060000000000002E-3</v>
      </c>
      <c r="I3627" s="103"/>
      <c r="J3627" s="103"/>
      <c r="K3627" s="104"/>
      <c r="L3627" s="104"/>
      <c r="M3627" s="104"/>
      <c r="N3627" s="103">
        <v>3.2500000000000001E-2</v>
      </c>
    </row>
    <row r="3628" spans="4:14" ht="15.75" customHeight="1" x14ac:dyDescent="0.25">
      <c r="D3628" s="33"/>
      <c r="E3628" s="33"/>
      <c r="F3628" s="81">
        <v>41592</v>
      </c>
      <c r="G3628" s="103">
        <v>1.6750000000000001E-3</v>
      </c>
      <c r="H3628" s="103">
        <v>2.3844999999999999E-3</v>
      </c>
      <c r="I3628" s="103"/>
      <c r="J3628" s="103"/>
      <c r="K3628" s="104"/>
      <c r="L3628" s="104"/>
      <c r="M3628" s="104"/>
      <c r="N3628" s="103">
        <v>3.2500000000000001E-2</v>
      </c>
    </row>
    <row r="3629" spans="4:14" ht="15.75" customHeight="1" x14ac:dyDescent="0.25">
      <c r="D3629" s="33"/>
      <c r="E3629" s="33"/>
      <c r="F3629" s="81">
        <v>41593</v>
      </c>
      <c r="G3629" s="103">
        <v>1.6750000000000001E-3</v>
      </c>
      <c r="H3629" s="103">
        <v>2.3809999999999999E-3</v>
      </c>
      <c r="I3629" s="103"/>
      <c r="J3629" s="103"/>
      <c r="K3629" s="104"/>
      <c r="L3629" s="104"/>
      <c r="M3629" s="104"/>
      <c r="N3629" s="103">
        <v>3.2500000000000001E-2</v>
      </c>
    </row>
    <row r="3630" spans="4:14" ht="15.75" customHeight="1" x14ac:dyDescent="0.25">
      <c r="D3630" s="33"/>
      <c r="E3630" s="33"/>
      <c r="F3630" s="81">
        <v>41596</v>
      </c>
      <c r="G3630" s="103">
        <v>1.6800000000000001E-3</v>
      </c>
      <c r="H3630" s="103">
        <v>2.3735000000000002E-3</v>
      </c>
      <c r="I3630" s="103"/>
      <c r="J3630" s="103"/>
      <c r="K3630" s="104"/>
      <c r="L3630" s="104"/>
      <c r="M3630" s="104"/>
      <c r="N3630" s="103">
        <v>3.2500000000000001E-2</v>
      </c>
    </row>
    <row r="3631" spans="4:14" ht="15.75" customHeight="1" x14ac:dyDescent="0.25">
      <c r="D3631" s="33"/>
      <c r="E3631" s="33"/>
      <c r="F3631" s="81">
        <v>41597</v>
      </c>
      <c r="G3631" s="103">
        <v>1.67E-3</v>
      </c>
      <c r="H3631" s="103">
        <v>2.3909999999999999E-3</v>
      </c>
      <c r="I3631" s="103"/>
      <c r="J3631" s="103"/>
      <c r="K3631" s="104"/>
      <c r="L3631" s="104"/>
      <c r="M3631" s="104"/>
      <c r="N3631" s="103">
        <v>3.2500000000000001E-2</v>
      </c>
    </row>
    <row r="3632" spans="4:14" ht="15.75" customHeight="1" x14ac:dyDescent="0.25">
      <c r="D3632" s="33"/>
      <c r="E3632" s="33"/>
      <c r="F3632" s="81">
        <v>41598</v>
      </c>
      <c r="G3632" s="103">
        <v>1.665E-3</v>
      </c>
      <c r="H3632" s="103">
        <v>2.3809999999999999E-3</v>
      </c>
      <c r="I3632" s="103"/>
      <c r="J3632" s="103"/>
      <c r="K3632" s="104"/>
      <c r="L3632" s="104"/>
      <c r="M3632" s="104"/>
      <c r="N3632" s="103">
        <v>3.2500000000000001E-2</v>
      </c>
    </row>
    <row r="3633" spans="4:14" ht="15.75" customHeight="1" x14ac:dyDescent="0.25">
      <c r="D3633" s="33"/>
      <c r="E3633" s="33"/>
      <c r="F3633" s="81">
        <v>41599</v>
      </c>
      <c r="G3633" s="103">
        <v>1.66E-3</v>
      </c>
      <c r="H3633" s="103">
        <v>2.3760000000000001E-3</v>
      </c>
      <c r="I3633" s="103"/>
      <c r="J3633" s="103"/>
      <c r="K3633" s="104"/>
      <c r="L3633" s="104"/>
      <c r="M3633" s="104"/>
      <c r="N3633" s="103">
        <v>3.2500000000000001E-2</v>
      </c>
    </row>
    <row r="3634" spans="4:14" ht="15.75" customHeight="1" x14ac:dyDescent="0.25">
      <c r="D3634" s="33"/>
      <c r="E3634" s="33"/>
      <c r="F3634" s="81">
        <v>41600</v>
      </c>
      <c r="G3634" s="103">
        <v>1.655E-3</v>
      </c>
      <c r="H3634" s="103">
        <v>2.366E-3</v>
      </c>
      <c r="I3634" s="103"/>
      <c r="J3634" s="103"/>
      <c r="K3634" s="104"/>
      <c r="L3634" s="104"/>
      <c r="M3634" s="104"/>
      <c r="N3634" s="103">
        <v>3.2500000000000001E-2</v>
      </c>
    </row>
    <row r="3635" spans="4:14" ht="15.75" customHeight="1" x14ac:dyDescent="0.25">
      <c r="D3635" s="33"/>
      <c r="E3635" s="33"/>
      <c r="F3635" s="81">
        <v>41603</v>
      </c>
      <c r="G3635" s="103">
        <v>1.64E-3</v>
      </c>
      <c r="H3635" s="103">
        <v>2.3584999999999999E-3</v>
      </c>
      <c r="I3635" s="103"/>
      <c r="J3635" s="103"/>
      <c r="K3635" s="104"/>
      <c r="L3635" s="104"/>
      <c r="M3635" s="104"/>
      <c r="N3635" s="103">
        <v>3.2500000000000001E-2</v>
      </c>
    </row>
    <row r="3636" spans="4:14" ht="15.75" customHeight="1" x14ac:dyDescent="0.25">
      <c r="D3636" s="33"/>
      <c r="E3636" s="33"/>
      <c r="F3636" s="81">
        <v>41604</v>
      </c>
      <c r="G3636" s="103">
        <v>1.64E-3</v>
      </c>
      <c r="H3636" s="103">
        <v>2.366E-3</v>
      </c>
      <c r="I3636" s="103"/>
      <c r="J3636" s="103"/>
      <c r="K3636" s="104"/>
      <c r="L3636" s="104"/>
      <c r="M3636" s="104"/>
      <c r="N3636" s="103">
        <v>3.2500000000000001E-2</v>
      </c>
    </row>
    <row r="3637" spans="4:14" ht="15.75" customHeight="1" x14ac:dyDescent="0.25">
      <c r="D3637" s="33"/>
      <c r="E3637" s="33"/>
      <c r="F3637" s="81">
        <v>41605</v>
      </c>
      <c r="G3637" s="103">
        <v>1.65E-3</v>
      </c>
      <c r="H3637" s="103">
        <v>2.3760000000000001E-3</v>
      </c>
      <c r="I3637" s="103"/>
      <c r="J3637" s="103"/>
      <c r="K3637" s="104"/>
      <c r="L3637" s="104"/>
      <c r="M3637" s="104"/>
      <c r="N3637" s="103">
        <v>3.2500000000000001E-2</v>
      </c>
    </row>
    <row r="3638" spans="4:14" ht="15.75" customHeight="1" x14ac:dyDescent="0.25">
      <c r="D3638" s="33"/>
      <c r="E3638" s="33"/>
      <c r="F3638" s="81">
        <v>41606</v>
      </c>
      <c r="G3638" s="103">
        <v>1.6875000000000002E-3</v>
      </c>
      <c r="H3638" s="103">
        <v>2.3909999999999999E-3</v>
      </c>
      <c r="I3638" s="103"/>
      <c r="J3638" s="103"/>
      <c r="K3638" s="104"/>
      <c r="L3638" s="104"/>
      <c r="M3638" s="104"/>
      <c r="N3638" s="103" t="s">
        <v>26</v>
      </c>
    </row>
    <row r="3639" spans="4:14" ht="15.75" customHeight="1" x14ac:dyDescent="0.25">
      <c r="D3639" s="33"/>
      <c r="E3639" s="33"/>
      <c r="F3639" s="81">
        <v>41607</v>
      </c>
      <c r="G3639" s="103">
        <v>1.6825000000000002E-3</v>
      </c>
      <c r="H3639" s="103">
        <v>2.3909999999999999E-3</v>
      </c>
      <c r="I3639" s="103"/>
      <c r="J3639" s="103"/>
      <c r="K3639" s="104"/>
      <c r="L3639" s="104"/>
      <c r="M3639" s="104"/>
      <c r="N3639" s="103">
        <v>3.2500000000000001E-2</v>
      </c>
    </row>
    <row r="3640" spans="4:14" ht="15.75" customHeight="1" x14ac:dyDescent="0.25">
      <c r="D3640" s="33"/>
      <c r="E3640" s="33"/>
      <c r="F3640" s="81">
        <v>41610</v>
      </c>
      <c r="G3640" s="103">
        <v>1.6825000000000002E-3</v>
      </c>
      <c r="H3640" s="103">
        <v>2.3885E-3</v>
      </c>
      <c r="I3640" s="103"/>
      <c r="J3640" s="103"/>
      <c r="K3640" s="104"/>
      <c r="L3640" s="104"/>
      <c r="M3640" s="104"/>
      <c r="N3640" s="103">
        <v>3.2500000000000001E-2</v>
      </c>
    </row>
    <row r="3641" spans="4:14" ht="15.75" customHeight="1" x14ac:dyDescent="0.25">
      <c r="D3641" s="33"/>
      <c r="E3641" s="33"/>
      <c r="F3641" s="81">
        <v>41611</v>
      </c>
      <c r="G3641" s="103">
        <v>1.6750000000000001E-3</v>
      </c>
      <c r="H3641" s="103">
        <v>2.4129999999999998E-3</v>
      </c>
      <c r="I3641" s="103"/>
      <c r="J3641" s="103"/>
      <c r="K3641" s="104"/>
      <c r="L3641" s="104"/>
      <c r="M3641" s="104"/>
      <c r="N3641" s="103">
        <v>3.2500000000000001E-2</v>
      </c>
    </row>
    <row r="3642" spans="4:14" ht="15.75" customHeight="1" x14ac:dyDescent="0.25">
      <c r="D3642" s="33"/>
      <c r="E3642" s="33"/>
      <c r="F3642" s="81">
        <v>41612</v>
      </c>
      <c r="G3642" s="103">
        <v>1.6850000000000001E-3</v>
      </c>
      <c r="H3642" s="103">
        <v>2.4185000000000001E-3</v>
      </c>
      <c r="I3642" s="103"/>
      <c r="J3642" s="103"/>
      <c r="K3642" s="104"/>
      <c r="L3642" s="104"/>
      <c r="M3642" s="104"/>
      <c r="N3642" s="103">
        <v>3.2500000000000001E-2</v>
      </c>
    </row>
    <row r="3643" spans="4:14" ht="15.75" customHeight="1" x14ac:dyDescent="0.25">
      <c r="D3643" s="33"/>
      <c r="E3643" s="33"/>
      <c r="F3643" s="81">
        <v>41613</v>
      </c>
      <c r="G3643" s="103">
        <v>1.6785000000000001E-3</v>
      </c>
      <c r="H3643" s="103">
        <v>2.4160000000000002E-3</v>
      </c>
      <c r="I3643" s="103"/>
      <c r="J3643" s="103"/>
      <c r="K3643" s="104"/>
      <c r="L3643" s="104"/>
      <c r="M3643" s="104"/>
      <c r="N3643" s="103">
        <v>3.2500000000000001E-2</v>
      </c>
    </row>
    <row r="3644" spans="4:14" ht="15.75" customHeight="1" x14ac:dyDescent="0.25">
      <c r="D3644" s="33"/>
      <c r="E3644" s="33"/>
      <c r="F3644" s="81">
        <v>41614</v>
      </c>
      <c r="G3644" s="103">
        <v>1.6950000000000001E-3</v>
      </c>
      <c r="H3644" s="103">
        <v>2.4085000000000001E-3</v>
      </c>
      <c r="I3644" s="103"/>
      <c r="J3644" s="103"/>
      <c r="K3644" s="104"/>
      <c r="L3644" s="104"/>
      <c r="M3644" s="104"/>
      <c r="N3644" s="103">
        <v>3.2500000000000001E-2</v>
      </c>
    </row>
    <row r="3645" spans="4:14" ht="15.75" customHeight="1" x14ac:dyDescent="0.25">
      <c r="D3645" s="33"/>
      <c r="E3645" s="33"/>
      <c r="F3645" s="81">
        <v>41617</v>
      </c>
      <c r="G3645" s="103">
        <v>1.7060000000000001E-3</v>
      </c>
      <c r="H3645" s="103">
        <v>2.4260000000000002E-3</v>
      </c>
      <c r="I3645" s="103"/>
      <c r="J3645" s="103"/>
      <c r="K3645" s="104"/>
      <c r="L3645" s="104"/>
      <c r="M3645" s="104"/>
      <c r="N3645" s="103">
        <v>3.2500000000000001E-2</v>
      </c>
    </row>
    <row r="3646" spans="4:14" ht="15.75" customHeight="1" x14ac:dyDescent="0.25">
      <c r="D3646" s="33"/>
      <c r="E3646" s="33"/>
      <c r="F3646" s="81">
        <v>41618</v>
      </c>
      <c r="G3646" s="103">
        <v>1.6934999999999999E-3</v>
      </c>
      <c r="H3646" s="103">
        <v>2.4185000000000001E-3</v>
      </c>
      <c r="I3646" s="103"/>
      <c r="J3646" s="103"/>
      <c r="K3646" s="104"/>
      <c r="L3646" s="104"/>
      <c r="M3646" s="104"/>
      <c r="N3646" s="103">
        <v>3.2500000000000001E-2</v>
      </c>
    </row>
    <row r="3647" spans="4:14" ht="15.75" customHeight="1" x14ac:dyDescent="0.25">
      <c r="D3647" s="33"/>
      <c r="E3647" s="33"/>
      <c r="F3647" s="81">
        <v>41619</v>
      </c>
      <c r="G3647" s="103">
        <v>1.6735000000000001E-3</v>
      </c>
      <c r="H3647" s="103">
        <v>2.4385000000000001E-3</v>
      </c>
      <c r="I3647" s="103"/>
      <c r="J3647" s="103"/>
      <c r="K3647" s="104"/>
      <c r="L3647" s="104"/>
      <c r="M3647" s="104"/>
      <c r="N3647" s="103">
        <v>3.2500000000000001E-2</v>
      </c>
    </row>
    <row r="3648" spans="4:14" ht="15.75" customHeight="1" x14ac:dyDescent="0.25">
      <c r="D3648" s="33"/>
      <c r="E3648" s="33"/>
      <c r="F3648" s="81">
        <v>41620</v>
      </c>
      <c r="G3648" s="103">
        <v>1.6659999999999999E-3</v>
      </c>
      <c r="H3648" s="103">
        <v>2.4285000000000001E-3</v>
      </c>
      <c r="I3648" s="103"/>
      <c r="J3648" s="103"/>
      <c r="K3648" s="104"/>
      <c r="L3648" s="104"/>
      <c r="M3648" s="104"/>
      <c r="N3648" s="103">
        <v>3.2500000000000001E-2</v>
      </c>
    </row>
    <row r="3649" spans="4:14" ht="15.75" customHeight="1" x14ac:dyDescent="0.25">
      <c r="D3649" s="33"/>
      <c r="E3649" s="33"/>
      <c r="F3649" s="81">
        <v>41621</v>
      </c>
      <c r="G3649" s="103">
        <v>1.64E-3</v>
      </c>
      <c r="H3649" s="103">
        <v>2.4385000000000001E-3</v>
      </c>
      <c r="I3649" s="103"/>
      <c r="J3649" s="103"/>
      <c r="K3649" s="104"/>
      <c r="L3649" s="104"/>
      <c r="M3649" s="104"/>
      <c r="N3649" s="103">
        <v>3.2500000000000001E-2</v>
      </c>
    </row>
    <row r="3650" spans="4:14" ht="15.75" customHeight="1" x14ac:dyDescent="0.25">
      <c r="D3650" s="33"/>
      <c r="E3650" s="33"/>
      <c r="F3650" s="81">
        <v>41624</v>
      </c>
      <c r="G3650" s="103">
        <v>1.65E-3</v>
      </c>
      <c r="H3650" s="103">
        <v>2.4285000000000001E-3</v>
      </c>
      <c r="I3650" s="103"/>
      <c r="J3650" s="103"/>
      <c r="K3650" s="104"/>
      <c r="L3650" s="104"/>
      <c r="M3650" s="104"/>
      <c r="N3650" s="103">
        <v>3.2500000000000001E-2</v>
      </c>
    </row>
    <row r="3651" spans="4:14" ht="15.75" customHeight="1" x14ac:dyDescent="0.25">
      <c r="D3651" s="33"/>
      <c r="E3651" s="33"/>
      <c r="F3651" s="81">
        <v>41625</v>
      </c>
      <c r="G3651" s="103">
        <v>1.663E-3</v>
      </c>
      <c r="H3651" s="103">
        <v>2.4434999999999999E-3</v>
      </c>
      <c r="I3651" s="103"/>
      <c r="J3651" s="103"/>
      <c r="K3651" s="104"/>
      <c r="L3651" s="104"/>
      <c r="M3651" s="104"/>
      <c r="N3651" s="103">
        <v>3.2500000000000001E-2</v>
      </c>
    </row>
    <row r="3652" spans="4:14" ht="15.75" customHeight="1" x14ac:dyDescent="0.25">
      <c r="D3652" s="33"/>
      <c r="E3652" s="33"/>
      <c r="F3652" s="81">
        <v>41626</v>
      </c>
      <c r="G3652" s="103">
        <v>1.668E-3</v>
      </c>
      <c r="H3652" s="103">
        <v>2.4510000000000001E-3</v>
      </c>
      <c r="I3652" s="103"/>
      <c r="J3652" s="103"/>
      <c r="K3652" s="104"/>
      <c r="L3652" s="104"/>
      <c r="M3652" s="104"/>
      <c r="N3652" s="103">
        <v>3.2500000000000001E-2</v>
      </c>
    </row>
    <row r="3653" spans="4:14" ht="15.75" customHeight="1" x14ac:dyDescent="0.25">
      <c r="D3653" s="33"/>
      <c r="E3653" s="33"/>
      <c r="F3653" s="81">
        <v>41627</v>
      </c>
      <c r="G3653" s="103">
        <v>1.645E-3</v>
      </c>
      <c r="H3653" s="103">
        <v>2.4585000000000002E-3</v>
      </c>
      <c r="I3653" s="103"/>
      <c r="J3653" s="103"/>
      <c r="K3653" s="104"/>
      <c r="L3653" s="104"/>
      <c r="M3653" s="104"/>
      <c r="N3653" s="103">
        <v>3.2500000000000001E-2</v>
      </c>
    </row>
    <row r="3654" spans="4:14" ht="15.75" customHeight="1" x14ac:dyDescent="0.25">
      <c r="D3654" s="33"/>
      <c r="E3654" s="33"/>
      <c r="F3654" s="81">
        <v>41628</v>
      </c>
      <c r="G3654" s="103">
        <v>1.64E-3</v>
      </c>
      <c r="H3654" s="103">
        <v>2.4835E-3</v>
      </c>
      <c r="I3654" s="103"/>
      <c r="J3654" s="103"/>
      <c r="K3654" s="104"/>
      <c r="L3654" s="104"/>
      <c r="M3654" s="104"/>
      <c r="N3654" s="103">
        <v>3.2500000000000001E-2</v>
      </c>
    </row>
    <row r="3655" spans="4:14" ht="15.75" customHeight="1" x14ac:dyDescent="0.25">
      <c r="D3655" s="33"/>
      <c r="E3655" s="33"/>
      <c r="F3655" s="81">
        <v>41631</v>
      </c>
      <c r="G3655" s="103">
        <v>1.6459999999999999E-3</v>
      </c>
      <c r="H3655" s="103">
        <v>2.4585000000000002E-3</v>
      </c>
      <c r="I3655" s="103"/>
      <c r="J3655" s="103"/>
      <c r="K3655" s="104"/>
      <c r="L3655" s="104"/>
      <c r="M3655" s="104"/>
      <c r="N3655" s="103">
        <v>3.2500000000000001E-2</v>
      </c>
    </row>
    <row r="3656" spans="4:14" ht="15.75" customHeight="1" x14ac:dyDescent="0.25">
      <c r="D3656" s="33"/>
      <c r="E3656" s="33"/>
      <c r="F3656" s="81">
        <v>41632</v>
      </c>
      <c r="G3656" s="103">
        <v>1.67E-3</v>
      </c>
      <c r="H3656" s="103">
        <v>2.4685000000000002E-3</v>
      </c>
      <c r="I3656" s="103"/>
      <c r="J3656" s="103"/>
      <c r="K3656" s="104"/>
      <c r="L3656" s="104"/>
      <c r="M3656" s="104"/>
      <c r="N3656" s="103">
        <v>3.2500000000000001E-2</v>
      </c>
    </row>
    <row r="3657" spans="4:14" ht="15.75" customHeight="1" x14ac:dyDescent="0.25">
      <c r="D3657" s="33"/>
      <c r="E3657" s="33"/>
      <c r="F3657" s="81">
        <v>41633</v>
      </c>
      <c r="G3657" s="103" t="s">
        <v>26</v>
      </c>
      <c r="H3657" s="103" t="s">
        <v>26</v>
      </c>
      <c r="I3657" s="103"/>
      <c r="J3657" s="103"/>
      <c r="K3657" s="104"/>
      <c r="L3657" s="104"/>
      <c r="M3657" s="104"/>
      <c r="N3657" s="103" t="s">
        <v>26</v>
      </c>
    </row>
    <row r="3658" spans="4:14" ht="15.75" customHeight="1" x14ac:dyDescent="0.25">
      <c r="D3658" s="33"/>
      <c r="E3658" s="33"/>
      <c r="F3658" s="81">
        <v>41634</v>
      </c>
      <c r="G3658" s="103" t="s">
        <v>26</v>
      </c>
      <c r="H3658" s="103" t="s">
        <v>26</v>
      </c>
      <c r="I3658" s="103"/>
      <c r="J3658" s="103"/>
      <c r="K3658" s="104"/>
      <c r="L3658" s="104"/>
      <c r="M3658" s="104"/>
      <c r="N3658" s="103">
        <v>3.2500000000000001E-2</v>
      </c>
    </row>
    <row r="3659" spans="4:14" ht="15.75" customHeight="1" x14ac:dyDescent="0.25">
      <c r="D3659" s="33"/>
      <c r="E3659" s="33"/>
      <c r="F3659" s="81">
        <v>41635</v>
      </c>
      <c r="G3659" s="103">
        <v>1.6900000000000001E-3</v>
      </c>
      <c r="H3659" s="103">
        <v>2.4660000000000003E-3</v>
      </c>
      <c r="I3659" s="103"/>
      <c r="J3659" s="103"/>
      <c r="K3659" s="104"/>
      <c r="L3659" s="104"/>
      <c r="M3659" s="104"/>
      <c r="N3659" s="103">
        <v>3.2500000000000001E-2</v>
      </c>
    </row>
    <row r="3660" spans="4:14" ht="15.75" customHeight="1" x14ac:dyDescent="0.25">
      <c r="D3660" s="33"/>
      <c r="E3660" s="33"/>
      <c r="F3660" s="81">
        <v>41638</v>
      </c>
      <c r="G3660" s="103">
        <v>1.702E-3</v>
      </c>
      <c r="H3660" s="103">
        <v>2.4660000000000003E-3</v>
      </c>
      <c r="I3660" s="103"/>
      <c r="J3660" s="103"/>
      <c r="K3660" s="104"/>
      <c r="L3660" s="104"/>
      <c r="M3660" s="104"/>
      <c r="N3660" s="103">
        <v>3.2500000000000001E-2</v>
      </c>
    </row>
    <row r="3661" spans="4:14" ht="15.75" customHeight="1" x14ac:dyDescent="0.25">
      <c r="D3661" s="33"/>
      <c r="E3661" s="33"/>
      <c r="F3661" s="81">
        <v>41639</v>
      </c>
      <c r="G3661" s="103">
        <v>1.6769999999999999E-3</v>
      </c>
      <c r="H3661" s="103">
        <v>2.4610000000000001E-3</v>
      </c>
      <c r="I3661" s="103"/>
      <c r="J3661" s="103"/>
      <c r="K3661" s="104"/>
      <c r="L3661" s="104"/>
      <c r="M3661" s="104"/>
      <c r="N3661" s="103">
        <v>3.2500000000000001E-2</v>
      </c>
    </row>
    <row r="3662" spans="4:14" ht="15.75" customHeight="1" x14ac:dyDescent="0.25">
      <c r="D3662" s="33"/>
      <c r="E3662" s="33"/>
      <c r="F3662" s="81">
        <v>41640</v>
      </c>
      <c r="G3662" s="103" t="s">
        <v>26</v>
      </c>
      <c r="H3662" s="103" t="s">
        <v>26</v>
      </c>
      <c r="I3662" s="103"/>
      <c r="J3662" s="103"/>
      <c r="K3662" s="104"/>
      <c r="L3662" s="104"/>
      <c r="M3662" s="104"/>
      <c r="N3662" s="103" t="s">
        <v>26</v>
      </c>
    </row>
    <row r="3663" spans="4:14" ht="15.75" customHeight="1" x14ac:dyDescent="0.25">
      <c r="D3663" s="33"/>
      <c r="E3663" s="33"/>
      <c r="F3663" s="81">
        <v>41641</v>
      </c>
      <c r="G3663" s="103">
        <v>1.683E-3</v>
      </c>
      <c r="H3663" s="103">
        <v>2.4285000000000001E-3</v>
      </c>
      <c r="I3663" s="103"/>
      <c r="J3663" s="103"/>
      <c r="K3663" s="104"/>
      <c r="L3663" s="104"/>
      <c r="M3663" s="104"/>
      <c r="N3663" s="103">
        <v>3.2500000000000001E-2</v>
      </c>
    </row>
    <row r="3664" spans="4:14" ht="15.75" customHeight="1" x14ac:dyDescent="0.25">
      <c r="D3664" s="33"/>
      <c r="E3664" s="33"/>
      <c r="F3664" s="81">
        <v>41642</v>
      </c>
      <c r="G3664" s="103">
        <v>1.647E-3</v>
      </c>
      <c r="H3664" s="103">
        <v>2.3985E-3</v>
      </c>
      <c r="I3664" s="103"/>
      <c r="J3664" s="103"/>
      <c r="K3664" s="104"/>
      <c r="L3664" s="104"/>
      <c r="M3664" s="104"/>
      <c r="N3664" s="103">
        <v>3.2500000000000001E-2</v>
      </c>
    </row>
    <row r="3665" spans="4:14" ht="15.75" customHeight="1" x14ac:dyDescent="0.25">
      <c r="D3665" s="33"/>
      <c r="E3665" s="33"/>
      <c r="F3665" s="81">
        <v>41645</v>
      </c>
      <c r="G3665" s="103">
        <v>1.6250000000000001E-3</v>
      </c>
      <c r="H3665" s="103">
        <v>2.3935000000000002E-3</v>
      </c>
      <c r="I3665" s="103"/>
      <c r="J3665" s="103"/>
      <c r="K3665" s="104"/>
      <c r="L3665" s="104"/>
      <c r="M3665" s="104"/>
      <c r="N3665" s="103">
        <v>3.2500000000000001E-2</v>
      </c>
    </row>
    <row r="3666" spans="4:14" ht="15.75" customHeight="1" x14ac:dyDescent="0.25">
      <c r="D3666" s="33"/>
      <c r="E3666" s="33"/>
      <c r="F3666" s="81">
        <v>41646</v>
      </c>
      <c r="G3666" s="103">
        <v>1.6150000000000001E-3</v>
      </c>
      <c r="H3666" s="103">
        <v>2.421E-3</v>
      </c>
      <c r="I3666" s="103"/>
      <c r="J3666" s="103"/>
      <c r="K3666" s="104"/>
      <c r="L3666" s="104"/>
      <c r="M3666" s="104"/>
      <c r="N3666" s="103">
        <v>3.2500000000000001E-2</v>
      </c>
    </row>
    <row r="3667" spans="4:14" ht="15.75" customHeight="1" x14ac:dyDescent="0.25">
      <c r="D3667" s="33"/>
      <c r="E3667" s="33"/>
      <c r="F3667" s="81">
        <v>41647</v>
      </c>
      <c r="G3667" s="103">
        <v>1.6100000000000001E-3</v>
      </c>
      <c r="H3667" s="103">
        <v>2.4039999999999999E-3</v>
      </c>
      <c r="I3667" s="103"/>
      <c r="J3667" s="103"/>
      <c r="K3667" s="104"/>
      <c r="L3667" s="104"/>
      <c r="M3667" s="104"/>
      <c r="N3667" s="103">
        <v>3.2500000000000001E-2</v>
      </c>
    </row>
    <row r="3668" spans="4:14" ht="15.75" customHeight="1" x14ac:dyDescent="0.25">
      <c r="D3668" s="33"/>
      <c r="E3668" s="33"/>
      <c r="F3668" s="81">
        <v>41648</v>
      </c>
      <c r="G3668" s="103">
        <v>1.603E-3</v>
      </c>
      <c r="H3668" s="103">
        <v>2.4165000000000002E-3</v>
      </c>
      <c r="I3668" s="103"/>
      <c r="J3668" s="103"/>
      <c r="K3668" s="104"/>
      <c r="L3668" s="104"/>
      <c r="M3668" s="104"/>
      <c r="N3668" s="103">
        <v>3.2500000000000001E-2</v>
      </c>
    </row>
    <row r="3669" spans="4:14" ht="15.75" customHeight="1" x14ac:dyDescent="0.25">
      <c r="D3669" s="33"/>
      <c r="E3669" s="33"/>
      <c r="F3669" s="81">
        <v>41649</v>
      </c>
      <c r="G3669" s="103">
        <v>1.604E-3</v>
      </c>
      <c r="H3669" s="103">
        <v>2.4165000000000002E-3</v>
      </c>
      <c r="I3669" s="103"/>
      <c r="J3669" s="103"/>
      <c r="K3669" s="104"/>
      <c r="L3669" s="104"/>
      <c r="M3669" s="104"/>
      <c r="N3669" s="103">
        <v>3.2500000000000001E-2</v>
      </c>
    </row>
    <row r="3670" spans="4:14" ht="15.75" customHeight="1" x14ac:dyDescent="0.25">
      <c r="D3670" s="33"/>
      <c r="E3670" s="33"/>
      <c r="F3670" s="81">
        <v>41652</v>
      </c>
      <c r="G3670" s="103">
        <v>1.6000000000000001E-3</v>
      </c>
      <c r="H3670" s="103">
        <v>2.3890000000000001E-3</v>
      </c>
      <c r="I3670" s="103"/>
      <c r="J3670" s="103"/>
      <c r="K3670" s="104"/>
      <c r="L3670" s="104"/>
      <c r="M3670" s="104"/>
      <c r="N3670" s="103">
        <v>3.2500000000000001E-2</v>
      </c>
    </row>
    <row r="3671" spans="4:14" ht="15.75" customHeight="1" x14ac:dyDescent="0.25">
      <c r="D3671" s="33"/>
      <c r="E3671" s="33"/>
      <c r="F3671" s="81">
        <v>41653</v>
      </c>
      <c r="G3671" s="103">
        <v>1.5900000000000001E-3</v>
      </c>
      <c r="H3671" s="103">
        <v>2.3674999999999998E-3</v>
      </c>
      <c r="I3671" s="103"/>
      <c r="J3671" s="103"/>
      <c r="K3671" s="104"/>
      <c r="L3671" s="104"/>
      <c r="M3671" s="104"/>
      <c r="N3671" s="103">
        <v>3.2500000000000001E-2</v>
      </c>
    </row>
    <row r="3672" spans="4:14" ht="15.75" customHeight="1" x14ac:dyDescent="0.25">
      <c r="D3672" s="33"/>
      <c r="E3672" s="33"/>
      <c r="F3672" s="81">
        <v>41654</v>
      </c>
      <c r="G3672" s="103">
        <v>1.5870000000000001E-3</v>
      </c>
      <c r="H3672" s="103">
        <v>2.3785E-3</v>
      </c>
      <c r="I3672" s="103"/>
      <c r="J3672" s="103"/>
      <c r="K3672" s="104"/>
      <c r="L3672" s="104"/>
      <c r="M3672" s="104"/>
      <c r="N3672" s="103">
        <v>3.2500000000000001E-2</v>
      </c>
    </row>
    <row r="3673" spans="4:14" ht="15.75" customHeight="1" x14ac:dyDescent="0.25">
      <c r="D3673" s="33"/>
      <c r="E3673" s="33"/>
      <c r="F3673" s="81">
        <v>41655</v>
      </c>
      <c r="G3673" s="103">
        <v>1.57E-3</v>
      </c>
      <c r="H3673" s="103">
        <v>2.3635000000000001E-3</v>
      </c>
      <c r="I3673" s="103"/>
      <c r="J3673" s="103"/>
      <c r="K3673" s="104"/>
      <c r="L3673" s="104"/>
      <c r="M3673" s="104"/>
      <c r="N3673" s="103">
        <v>3.2500000000000001E-2</v>
      </c>
    </row>
    <row r="3674" spans="4:14" ht="15.75" customHeight="1" x14ac:dyDescent="0.25">
      <c r="D3674" s="33"/>
      <c r="E3674" s="33"/>
      <c r="F3674" s="81">
        <v>41656</v>
      </c>
      <c r="G3674" s="103">
        <v>1.57E-3</v>
      </c>
      <c r="H3674" s="103">
        <v>2.366E-3</v>
      </c>
      <c r="I3674" s="103"/>
      <c r="J3674" s="103"/>
      <c r="K3674" s="104"/>
      <c r="L3674" s="104"/>
      <c r="M3674" s="104"/>
      <c r="N3674" s="103">
        <v>3.2500000000000001E-2</v>
      </c>
    </row>
    <row r="3675" spans="4:14" ht="15.75" customHeight="1" x14ac:dyDescent="0.25">
      <c r="D3675" s="33"/>
      <c r="E3675" s="33"/>
      <c r="F3675" s="81">
        <v>41659</v>
      </c>
      <c r="G3675" s="103">
        <v>1.57E-3</v>
      </c>
      <c r="H3675" s="103">
        <v>2.3709999999999998E-3</v>
      </c>
      <c r="I3675" s="103"/>
      <c r="J3675" s="103"/>
      <c r="K3675" s="104"/>
      <c r="L3675" s="104"/>
      <c r="M3675" s="104"/>
      <c r="N3675" s="103" t="s">
        <v>26</v>
      </c>
    </row>
    <row r="3676" spans="4:14" ht="15.75" customHeight="1" x14ac:dyDescent="0.25">
      <c r="D3676" s="33"/>
      <c r="E3676" s="33"/>
      <c r="F3676" s="81">
        <v>41660</v>
      </c>
      <c r="G3676" s="103">
        <v>1.57E-3</v>
      </c>
      <c r="H3676" s="103">
        <v>2.366E-3</v>
      </c>
      <c r="I3676" s="103"/>
      <c r="J3676" s="103"/>
      <c r="K3676" s="104"/>
      <c r="L3676" s="104"/>
      <c r="M3676" s="104"/>
      <c r="N3676" s="103">
        <v>3.2500000000000001E-2</v>
      </c>
    </row>
    <row r="3677" spans="4:14" ht="15.75" customHeight="1" x14ac:dyDescent="0.25">
      <c r="D3677" s="33"/>
      <c r="E3677" s="33"/>
      <c r="F3677" s="81">
        <v>41661</v>
      </c>
      <c r="G3677" s="103">
        <v>1.58E-3</v>
      </c>
      <c r="H3677" s="103">
        <v>2.3709999999999998E-3</v>
      </c>
      <c r="I3677" s="103"/>
      <c r="J3677" s="103"/>
      <c r="K3677" s="104"/>
      <c r="L3677" s="104"/>
      <c r="M3677" s="104"/>
      <c r="N3677" s="103">
        <v>3.2500000000000001E-2</v>
      </c>
    </row>
    <row r="3678" spans="4:14" ht="15.75" customHeight="1" x14ac:dyDescent="0.25">
      <c r="D3678" s="33"/>
      <c r="E3678" s="33"/>
      <c r="F3678" s="81">
        <v>41662</v>
      </c>
      <c r="G3678" s="103">
        <v>1.58E-3</v>
      </c>
      <c r="H3678" s="103">
        <v>2.3860000000000001E-3</v>
      </c>
      <c r="I3678" s="103"/>
      <c r="J3678" s="103"/>
      <c r="K3678" s="104"/>
      <c r="L3678" s="104"/>
      <c r="M3678" s="104"/>
      <c r="N3678" s="103">
        <v>3.2500000000000001E-2</v>
      </c>
    </row>
    <row r="3679" spans="4:14" ht="15.75" customHeight="1" x14ac:dyDescent="0.25">
      <c r="D3679" s="33"/>
      <c r="E3679" s="33"/>
      <c r="F3679" s="81">
        <v>41663</v>
      </c>
      <c r="G3679" s="103">
        <v>1.6120000000000002E-3</v>
      </c>
      <c r="H3679" s="103">
        <v>2.3535000000000001E-3</v>
      </c>
      <c r="I3679" s="103"/>
      <c r="J3679" s="103"/>
      <c r="K3679" s="104"/>
      <c r="L3679" s="104"/>
      <c r="M3679" s="104"/>
      <c r="N3679" s="103">
        <v>3.2500000000000001E-2</v>
      </c>
    </row>
    <row r="3680" spans="4:14" ht="15.75" customHeight="1" x14ac:dyDescent="0.25">
      <c r="D3680" s="33"/>
      <c r="E3680" s="33"/>
      <c r="F3680" s="81">
        <v>41666</v>
      </c>
      <c r="G3680" s="103">
        <v>1.585E-3</v>
      </c>
      <c r="H3680" s="103">
        <v>2.3610000000000003E-3</v>
      </c>
      <c r="I3680" s="103"/>
      <c r="J3680" s="103"/>
      <c r="K3680" s="104"/>
      <c r="L3680" s="104"/>
      <c r="M3680" s="104"/>
      <c r="N3680" s="103">
        <v>3.2500000000000001E-2</v>
      </c>
    </row>
    <row r="3681" spans="4:14" ht="15.75" customHeight="1" x14ac:dyDescent="0.25">
      <c r="D3681" s="33"/>
      <c r="E3681" s="33"/>
      <c r="F3681" s="81">
        <v>41667</v>
      </c>
      <c r="G3681" s="103">
        <v>1.5900000000000001E-3</v>
      </c>
      <c r="H3681" s="103">
        <v>2.3610000000000003E-3</v>
      </c>
      <c r="I3681" s="103"/>
      <c r="J3681" s="103"/>
      <c r="K3681" s="104"/>
      <c r="L3681" s="104"/>
      <c r="M3681" s="104"/>
      <c r="N3681" s="103">
        <v>3.2500000000000001E-2</v>
      </c>
    </row>
    <row r="3682" spans="4:14" ht="15.75" customHeight="1" x14ac:dyDescent="0.25">
      <c r="D3682" s="33"/>
      <c r="E3682" s="33"/>
      <c r="F3682" s="81">
        <v>41668</v>
      </c>
      <c r="G3682" s="103">
        <v>1.5950000000000001E-3</v>
      </c>
      <c r="H3682" s="103">
        <v>2.356E-3</v>
      </c>
      <c r="I3682" s="103"/>
      <c r="J3682" s="103"/>
      <c r="K3682" s="104"/>
      <c r="L3682" s="104"/>
      <c r="M3682" s="104"/>
      <c r="N3682" s="103">
        <v>3.2500000000000001E-2</v>
      </c>
    </row>
    <row r="3683" spans="4:14" ht="15.75" customHeight="1" x14ac:dyDescent="0.25">
      <c r="D3683" s="33"/>
      <c r="E3683" s="33"/>
      <c r="F3683" s="81">
        <v>41669</v>
      </c>
      <c r="G3683" s="103">
        <v>1.585E-3</v>
      </c>
      <c r="H3683" s="103">
        <v>2.3760000000000001E-3</v>
      </c>
      <c r="I3683" s="103"/>
      <c r="J3683" s="103"/>
      <c r="K3683" s="104"/>
      <c r="L3683" s="104"/>
      <c r="M3683" s="104"/>
      <c r="N3683" s="103">
        <v>3.2500000000000001E-2</v>
      </c>
    </row>
    <row r="3684" spans="4:14" ht="15.75" customHeight="1" x14ac:dyDescent="0.25">
      <c r="D3684" s="33"/>
      <c r="E3684" s="33"/>
      <c r="F3684" s="81">
        <v>41670</v>
      </c>
      <c r="G3684" s="103">
        <v>1.565E-3</v>
      </c>
      <c r="H3684" s="103">
        <v>2.366E-3</v>
      </c>
      <c r="I3684" s="103"/>
      <c r="J3684" s="103"/>
      <c r="K3684" s="104"/>
      <c r="L3684" s="104"/>
      <c r="M3684" s="104"/>
      <c r="N3684" s="103">
        <v>3.2500000000000001E-2</v>
      </c>
    </row>
    <row r="3685" spans="4:14" ht="15.75" customHeight="1" x14ac:dyDescent="0.25">
      <c r="D3685" s="33"/>
      <c r="E3685" s="33"/>
      <c r="F3685" s="81">
        <v>41673</v>
      </c>
      <c r="G3685" s="103">
        <v>1.5709999999999999E-3</v>
      </c>
      <c r="H3685" s="103">
        <v>2.356E-3</v>
      </c>
      <c r="I3685" s="103"/>
      <c r="J3685" s="103"/>
      <c r="K3685" s="104"/>
      <c r="L3685" s="104"/>
      <c r="M3685" s="104"/>
      <c r="N3685" s="103">
        <v>3.2500000000000001E-2</v>
      </c>
    </row>
    <row r="3686" spans="4:14" ht="15.75" customHeight="1" x14ac:dyDescent="0.25">
      <c r="D3686" s="33"/>
      <c r="E3686" s="33"/>
      <c r="F3686" s="81">
        <v>41674</v>
      </c>
      <c r="G3686" s="103">
        <v>1.575E-3</v>
      </c>
      <c r="H3686" s="103">
        <v>2.3644999999999998E-3</v>
      </c>
      <c r="I3686" s="103"/>
      <c r="J3686" s="103"/>
      <c r="K3686" s="104"/>
      <c r="L3686" s="104"/>
      <c r="M3686" s="104"/>
      <c r="N3686" s="103">
        <v>3.2500000000000001E-2</v>
      </c>
    </row>
    <row r="3687" spans="4:14" ht="15.75" customHeight="1" x14ac:dyDescent="0.25">
      <c r="D3687" s="33"/>
      <c r="E3687" s="33"/>
      <c r="F3687" s="81">
        <v>41675</v>
      </c>
      <c r="G3687" s="103">
        <v>1.575E-3</v>
      </c>
      <c r="H3687" s="103">
        <v>2.3635000000000001E-3</v>
      </c>
      <c r="I3687" s="103"/>
      <c r="J3687" s="103"/>
      <c r="K3687" s="104"/>
      <c r="L3687" s="104"/>
      <c r="M3687" s="104"/>
      <c r="N3687" s="103">
        <v>3.2500000000000001E-2</v>
      </c>
    </row>
    <row r="3688" spans="4:14" ht="15.75" customHeight="1" x14ac:dyDescent="0.25">
      <c r="D3688" s="33"/>
      <c r="E3688" s="33"/>
      <c r="F3688" s="81">
        <v>41676</v>
      </c>
      <c r="G3688" s="103">
        <v>1.565E-3</v>
      </c>
      <c r="H3688" s="103">
        <v>2.3684999999999999E-3</v>
      </c>
      <c r="I3688" s="103"/>
      <c r="J3688" s="103"/>
      <c r="K3688" s="104"/>
      <c r="L3688" s="104"/>
      <c r="M3688" s="104"/>
      <c r="N3688" s="103">
        <v>3.2500000000000001E-2</v>
      </c>
    </row>
    <row r="3689" spans="4:14" ht="15.75" customHeight="1" x14ac:dyDescent="0.25">
      <c r="D3689" s="33"/>
      <c r="E3689" s="33"/>
      <c r="F3689" s="81">
        <v>41677</v>
      </c>
      <c r="G3689" s="103">
        <v>1.555E-3</v>
      </c>
      <c r="H3689" s="103">
        <v>2.3384999999999999E-3</v>
      </c>
      <c r="I3689" s="103"/>
      <c r="J3689" s="103"/>
      <c r="K3689" s="104"/>
      <c r="L3689" s="104"/>
      <c r="M3689" s="104"/>
      <c r="N3689" s="103">
        <v>3.2500000000000001E-2</v>
      </c>
    </row>
    <row r="3690" spans="4:14" ht="15.75" customHeight="1" x14ac:dyDescent="0.25">
      <c r="D3690" s="33"/>
      <c r="E3690" s="33"/>
      <c r="F3690" s="81">
        <v>41680</v>
      </c>
      <c r="G3690" s="103">
        <v>1.5475E-3</v>
      </c>
      <c r="H3690" s="103">
        <v>2.3384999999999999E-3</v>
      </c>
      <c r="I3690" s="103"/>
      <c r="J3690" s="103"/>
      <c r="K3690" s="104"/>
      <c r="L3690" s="104"/>
      <c r="M3690" s="104"/>
      <c r="N3690" s="103">
        <v>3.2500000000000001E-2</v>
      </c>
    </row>
    <row r="3691" spans="4:14" ht="15.75" customHeight="1" x14ac:dyDescent="0.25">
      <c r="D3691" s="33"/>
      <c r="E3691" s="33"/>
      <c r="F3691" s="81">
        <v>41681</v>
      </c>
      <c r="G3691" s="103">
        <v>1.5425E-3</v>
      </c>
      <c r="H3691" s="103">
        <v>2.366E-3</v>
      </c>
      <c r="I3691" s="103"/>
      <c r="J3691" s="103"/>
      <c r="K3691" s="104"/>
      <c r="L3691" s="104"/>
      <c r="M3691" s="104"/>
      <c r="N3691" s="103">
        <v>3.2500000000000001E-2</v>
      </c>
    </row>
    <row r="3692" spans="4:14" ht="15.75" customHeight="1" x14ac:dyDescent="0.25">
      <c r="D3692" s="33"/>
      <c r="E3692" s="33"/>
      <c r="F3692" s="81">
        <v>41682</v>
      </c>
      <c r="G3692" s="103">
        <v>1.5349999999999999E-3</v>
      </c>
      <c r="H3692" s="103">
        <v>2.3610000000000003E-3</v>
      </c>
      <c r="I3692" s="103"/>
      <c r="J3692" s="103"/>
      <c r="K3692" s="104"/>
      <c r="L3692" s="104"/>
      <c r="M3692" s="104"/>
      <c r="N3692" s="103">
        <v>3.2500000000000001E-2</v>
      </c>
    </row>
    <row r="3693" spans="4:14" ht="15.75" customHeight="1" x14ac:dyDescent="0.25">
      <c r="D3693" s="33"/>
      <c r="E3693" s="33"/>
      <c r="F3693" s="81">
        <v>41683</v>
      </c>
      <c r="G3693" s="103">
        <v>1.5449999999999999E-3</v>
      </c>
      <c r="H3693" s="103">
        <v>2.3584999999999999E-3</v>
      </c>
      <c r="I3693" s="103"/>
      <c r="J3693" s="103"/>
      <c r="K3693" s="104"/>
      <c r="L3693" s="104"/>
      <c r="M3693" s="104"/>
      <c r="N3693" s="103">
        <v>3.2500000000000001E-2</v>
      </c>
    </row>
    <row r="3694" spans="4:14" ht="15.75" customHeight="1" x14ac:dyDescent="0.25">
      <c r="D3694" s="33"/>
      <c r="E3694" s="33"/>
      <c r="F3694" s="81">
        <v>41684</v>
      </c>
      <c r="G3694" s="103">
        <v>1.5449999999999999E-3</v>
      </c>
      <c r="H3694" s="103">
        <v>2.3584999999999999E-3</v>
      </c>
      <c r="I3694" s="103"/>
      <c r="J3694" s="103"/>
      <c r="K3694" s="104"/>
      <c r="L3694" s="104"/>
      <c r="M3694" s="104"/>
      <c r="N3694" s="103">
        <v>3.2500000000000001E-2</v>
      </c>
    </row>
    <row r="3695" spans="4:14" ht="15.75" customHeight="1" x14ac:dyDescent="0.25">
      <c r="D3695" s="33"/>
      <c r="E3695" s="33"/>
      <c r="F3695" s="81">
        <v>41687</v>
      </c>
      <c r="G3695" s="103">
        <v>1.5349999999999999E-3</v>
      </c>
      <c r="H3695" s="103">
        <v>2.3510000000000002E-3</v>
      </c>
      <c r="I3695" s="103"/>
      <c r="J3695" s="103"/>
      <c r="K3695" s="104"/>
      <c r="L3695" s="104"/>
      <c r="M3695" s="104"/>
      <c r="N3695" s="103" t="s">
        <v>26</v>
      </c>
    </row>
    <row r="3696" spans="4:14" ht="15.75" customHeight="1" x14ac:dyDescent="0.25">
      <c r="D3696" s="33"/>
      <c r="E3696" s="33"/>
      <c r="F3696" s="81">
        <v>41688</v>
      </c>
      <c r="G3696" s="103">
        <v>1.5399999999999999E-3</v>
      </c>
      <c r="H3696" s="103">
        <v>2.3454999999999999E-3</v>
      </c>
      <c r="I3696" s="103"/>
      <c r="J3696" s="103"/>
      <c r="K3696" s="104"/>
      <c r="L3696" s="104"/>
      <c r="M3696" s="104"/>
      <c r="N3696" s="103">
        <v>3.2500000000000001E-2</v>
      </c>
    </row>
    <row r="3697" spans="4:14" ht="15.75" customHeight="1" x14ac:dyDescent="0.25">
      <c r="D3697" s="33"/>
      <c r="E3697" s="33"/>
      <c r="F3697" s="81">
        <v>41689</v>
      </c>
      <c r="G3697" s="103">
        <v>1.5449999999999999E-3</v>
      </c>
      <c r="H3697" s="103">
        <v>2.336E-3</v>
      </c>
      <c r="I3697" s="103"/>
      <c r="J3697" s="103"/>
      <c r="K3697" s="104"/>
      <c r="L3697" s="104"/>
      <c r="M3697" s="104"/>
      <c r="N3697" s="103">
        <v>3.2500000000000001E-2</v>
      </c>
    </row>
    <row r="3698" spans="4:14" ht="15.75" customHeight="1" x14ac:dyDescent="0.25">
      <c r="D3698" s="33"/>
      <c r="E3698" s="33"/>
      <c r="F3698" s="81">
        <v>41690</v>
      </c>
      <c r="G3698" s="103">
        <v>1.555E-3</v>
      </c>
      <c r="H3698" s="103">
        <v>2.356E-3</v>
      </c>
      <c r="I3698" s="103"/>
      <c r="J3698" s="103"/>
      <c r="K3698" s="104"/>
      <c r="L3698" s="104"/>
      <c r="M3698" s="104"/>
      <c r="N3698" s="103">
        <v>3.2500000000000001E-2</v>
      </c>
    </row>
    <row r="3699" spans="4:14" ht="15.75" customHeight="1" x14ac:dyDescent="0.25">
      <c r="D3699" s="33"/>
      <c r="E3699" s="33"/>
      <c r="F3699" s="81">
        <v>41691</v>
      </c>
      <c r="G3699" s="103">
        <v>1.555E-3</v>
      </c>
      <c r="H3699" s="103">
        <v>2.3484999999999999E-3</v>
      </c>
      <c r="I3699" s="103"/>
      <c r="J3699" s="103"/>
      <c r="K3699" s="104"/>
      <c r="L3699" s="104"/>
      <c r="M3699" s="104"/>
      <c r="N3699" s="103">
        <v>3.2500000000000001E-2</v>
      </c>
    </row>
    <row r="3700" spans="4:14" ht="15.75" customHeight="1" x14ac:dyDescent="0.25">
      <c r="D3700" s="33"/>
      <c r="E3700" s="33"/>
      <c r="F3700" s="81">
        <v>41694</v>
      </c>
      <c r="G3700" s="103">
        <v>1.5449999999999999E-3</v>
      </c>
      <c r="H3700" s="103">
        <v>2.3435000000000001E-3</v>
      </c>
      <c r="I3700" s="103"/>
      <c r="J3700" s="103"/>
      <c r="K3700" s="104"/>
      <c r="L3700" s="104"/>
      <c r="M3700" s="104"/>
      <c r="N3700" s="103">
        <v>3.2500000000000001E-2</v>
      </c>
    </row>
    <row r="3701" spans="4:14" ht="15.75" customHeight="1" x14ac:dyDescent="0.25">
      <c r="D3701" s="33"/>
      <c r="E3701" s="33"/>
      <c r="F3701" s="81">
        <v>41695</v>
      </c>
      <c r="G3701" s="103">
        <v>1.5449999999999999E-3</v>
      </c>
      <c r="H3701" s="103">
        <v>2.336E-3</v>
      </c>
      <c r="I3701" s="103"/>
      <c r="J3701" s="103"/>
      <c r="K3701" s="104"/>
      <c r="L3701" s="104"/>
      <c r="M3701" s="104"/>
      <c r="N3701" s="103">
        <v>3.2500000000000001E-2</v>
      </c>
    </row>
    <row r="3702" spans="4:14" ht="15.75" customHeight="1" x14ac:dyDescent="0.25">
      <c r="D3702" s="33"/>
      <c r="E3702" s="33"/>
      <c r="F3702" s="81">
        <v>41696</v>
      </c>
      <c r="G3702" s="103">
        <v>1.5449999999999999E-3</v>
      </c>
      <c r="H3702" s="103">
        <v>2.333E-3</v>
      </c>
      <c r="I3702" s="103"/>
      <c r="J3702" s="103"/>
      <c r="K3702" s="104"/>
      <c r="L3702" s="104"/>
      <c r="M3702" s="104"/>
      <c r="N3702" s="103">
        <v>3.2500000000000001E-2</v>
      </c>
    </row>
    <row r="3703" spans="4:14" ht="15.75" customHeight="1" x14ac:dyDescent="0.25">
      <c r="D3703" s="33"/>
      <c r="E3703" s="33"/>
      <c r="F3703" s="81">
        <v>41697</v>
      </c>
      <c r="G3703" s="103">
        <v>1.5449999999999999E-3</v>
      </c>
      <c r="H3703" s="103">
        <v>2.3610000000000003E-3</v>
      </c>
      <c r="I3703" s="103"/>
      <c r="J3703" s="103"/>
      <c r="K3703" s="104"/>
      <c r="L3703" s="104"/>
      <c r="M3703" s="104"/>
      <c r="N3703" s="103">
        <v>3.2500000000000001E-2</v>
      </c>
    </row>
    <row r="3704" spans="4:14" ht="15.75" customHeight="1" x14ac:dyDescent="0.25">
      <c r="D3704" s="33"/>
      <c r="E3704" s="33"/>
      <c r="F3704" s="81">
        <v>41698</v>
      </c>
      <c r="G3704" s="103">
        <v>1.555E-3</v>
      </c>
      <c r="H3704" s="103">
        <v>2.3565000000000001E-3</v>
      </c>
      <c r="I3704" s="103"/>
      <c r="J3704" s="103"/>
      <c r="K3704" s="104"/>
      <c r="L3704" s="104"/>
      <c r="M3704" s="104"/>
      <c r="N3704" s="103">
        <v>3.2500000000000001E-2</v>
      </c>
    </row>
    <row r="3705" spans="4:14" ht="15.75" customHeight="1" x14ac:dyDescent="0.25">
      <c r="D3705" s="33"/>
      <c r="E3705" s="33"/>
      <c r="F3705" s="81">
        <v>41701</v>
      </c>
      <c r="G3705" s="103">
        <v>1.5529999999999999E-3</v>
      </c>
      <c r="H3705" s="103">
        <v>2.3565000000000001E-3</v>
      </c>
      <c r="I3705" s="103"/>
      <c r="J3705" s="103"/>
      <c r="K3705" s="104"/>
      <c r="L3705" s="104"/>
      <c r="M3705" s="104"/>
      <c r="N3705" s="103">
        <v>3.2500000000000001E-2</v>
      </c>
    </row>
    <row r="3706" spans="4:14" ht="15.75" customHeight="1" x14ac:dyDescent="0.25">
      <c r="D3706" s="33"/>
      <c r="E3706" s="33"/>
      <c r="F3706" s="81">
        <v>41702</v>
      </c>
      <c r="G3706" s="103">
        <v>1.565E-3</v>
      </c>
      <c r="H3706" s="103">
        <v>2.3535000000000001E-3</v>
      </c>
      <c r="I3706" s="103"/>
      <c r="J3706" s="103"/>
      <c r="K3706" s="104"/>
      <c r="L3706" s="104"/>
      <c r="M3706" s="104"/>
      <c r="N3706" s="103">
        <v>3.2500000000000001E-2</v>
      </c>
    </row>
    <row r="3707" spans="4:14" ht="15.75" customHeight="1" x14ac:dyDescent="0.25">
      <c r="D3707" s="33"/>
      <c r="E3707" s="33"/>
      <c r="F3707" s="81">
        <v>41703</v>
      </c>
      <c r="G3707" s="103">
        <v>1.5559999999999999E-3</v>
      </c>
      <c r="H3707" s="103">
        <v>2.3440000000000002E-3</v>
      </c>
      <c r="I3707" s="103"/>
      <c r="J3707" s="103"/>
      <c r="K3707" s="104"/>
      <c r="L3707" s="104"/>
      <c r="M3707" s="104"/>
      <c r="N3707" s="103">
        <v>3.2500000000000001E-2</v>
      </c>
    </row>
    <row r="3708" spans="4:14" ht="15.75" customHeight="1" x14ac:dyDescent="0.25">
      <c r="D3708" s="33"/>
      <c r="E3708" s="33"/>
      <c r="F3708" s="81">
        <v>41704</v>
      </c>
      <c r="G3708" s="103">
        <v>1.544E-3</v>
      </c>
      <c r="H3708" s="103">
        <v>2.3510000000000002E-3</v>
      </c>
      <c r="I3708" s="103"/>
      <c r="J3708" s="103"/>
      <c r="K3708" s="104"/>
      <c r="L3708" s="104"/>
      <c r="M3708" s="104"/>
      <c r="N3708" s="103">
        <v>3.2500000000000001E-2</v>
      </c>
    </row>
    <row r="3709" spans="4:14" ht="15.75" customHeight="1" x14ac:dyDescent="0.25">
      <c r="D3709" s="33"/>
      <c r="E3709" s="33"/>
      <c r="F3709" s="81">
        <v>41705</v>
      </c>
      <c r="G3709" s="103">
        <v>1.565E-3</v>
      </c>
      <c r="H3709" s="103">
        <v>2.3565000000000001E-3</v>
      </c>
      <c r="I3709" s="103"/>
      <c r="J3709" s="103"/>
      <c r="K3709" s="104"/>
      <c r="L3709" s="104"/>
      <c r="M3709" s="104"/>
      <c r="N3709" s="103">
        <v>3.2500000000000001E-2</v>
      </c>
    </row>
    <row r="3710" spans="4:14" ht="15.75" customHeight="1" x14ac:dyDescent="0.25">
      <c r="D3710" s="33"/>
      <c r="E3710" s="33"/>
      <c r="F3710" s="81">
        <v>41708</v>
      </c>
      <c r="G3710" s="103">
        <v>1.5499999999999999E-3</v>
      </c>
      <c r="H3710" s="103">
        <v>2.3435000000000001E-3</v>
      </c>
      <c r="I3710" s="103"/>
      <c r="J3710" s="103"/>
      <c r="K3710" s="104"/>
      <c r="L3710" s="104"/>
      <c r="M3710" s="104"/>
      <c r="N3710" s="103">
        <v>3.2500000000000001E-2</v>
      </c>
    </row>
    <row r="3711" spans="4:14" ht="15.75" customHeight="1" x14ac:dyDescent="0.25">
      <c r="D3711" s="33"/>
      <c r="E3711" s="33"/>
      <c r="F3711" s="81">
        <v>41709</v>
      </c>
      <c r="G3711" s="103">
        <v>1.5579999999999999E-3</v>
      </c>
      <c r="H3711" s="103">
        <v>2.333E-3</v>
      </c>
      <c r="I3711" s="103"/>
      <c r="J3711" s="103"/>
      <c r="K3711" s="104"/>
      <c r="L3711" s="104"/>
      <c r="M3711" s="104"/>
      <c r="N3711" s="103">
        <v>3.2500000000000001E-2</v>
      </c>
    </row>
    <row r="3712" spans="4:14" ht="15.75" customHeight="1" x14ac:dyDescent="0.25">
      <c r="D3712" s="33"/>
      <c r="E3712" s="33"/>
      <c r="F3712" s="81">
        <v>41710</v>
      </c>
      <c r="G3712" s="103">
        <v>1.555E-3</v>
      </c>
      <c r="H3712" s="103">
        <v>2.3410000000000002E-3</v>
      </c>
      <c r="I3712" s="103"/>
      <c r="J3712" s="103"/>
      <c r="K3712" s="104"/>
      <c r="L3712" s="104"/>
      <c r="M3712" s="104"/>
      <c r="N3712" s="103">
        <v>3.2500000000000001E-2</v>
      </c>
    </row>
    <row r="3713" spans="4:14" ht="15.75" customHeight="1" x14ac:dyDescent="0.25">
      <c r="D3713" s="33"/>
      <c r="E3713" s="33"/>
      <c r="F3713" s="81">
        <v>41711</v>
      </c>
      <c r="G3713" s="103">
        <v>1.5499999999999999E-3</v>
      </c>
      <c r="H3713" s="103">
        <v>2.3335000000000001E-3</v>
      </c>
      <c r="I3713" s="103"/>
      <c r="J3713" s="103"/>
      <c r="K3713" s="104"/>
      <c r="L3713" s="104"/>
      <c r="M3713" s="104"/>
      <c r="N3713" s="103">
        <v>3.2500000000000001E-2</v>
      </c>
    </row>
    <row r="3714" spans="4:14" ht="15.75" customHeight="1" x14ac:dyDescent="0.25">
      <c r="D3714" s="33"/>
      <c r="E3714" s="33"/>
      <c r="F3714" s="81">
        <v>41712</v>
      </c>
      <c r="G3714" s="103">
        <v>1.5645000000000001E-3</v>
      </c>
      <c r="H3714" s="103">
        <v>2.3484999999999999E-3</v>
      </c>
      <c r="I3714" s="103"/>
      <c r="J3714" s="103"/>
      <c r="K3714" s="104"/>
      <c r="L3714" s="104"/>
      <c r="M3714" s="104"/>
      <c r="N3714" s="103">
        <v>3.2500000000000001E-2</v>
      </c>
    </row>
    <row r="3715" spans="4:14" ht="15.75" customHeight="1" x14ac:dyDescent="0.25">
      <c r="D3715" s="33"/>
      <c r="E3715" s="33"/>
      <c r="F3715" s="81">
        <v>41715</v>
      </c>
      <c r="G3715" s="103">
        <v>1.562E-3</v>
      </c>
      <c r="H3715" s="103">
        <v>2.3444999999999998E-3</v>
      </c>
      <c r="I3715" s="103"/>
      <c r="J3715" s="103"/>
      <c r="K3715" s="104"/>
      <c r="L3715" s="104"/>
      <c r="M3715" s="104"/>
      <c r="N3715" s="103">
        <v>3.2500000000000001E-2</v>
      </c>
    </row>
    <row r="3716" spans="4:14" ht="15.75" customHeight="1" x14ac:dyDescent="0.25">
      <c r="D3716" s="33"/>
      <c r="E3716" s="33"/>
      <c r="F3716" s="81">
        <v>41716</v>
      </c>
      <c r="G3716" s="103">
        <v>1.5675000000000001E-3</v>
      </c>
      <c r="H3716" s="103">
        <v>2.3484999999999999E-3</v>
      </c>
      <c r="I3716" s="103"/>
      <c r="J3716" s="103"/>
      <c r="K3716" s="104"/>
      <c r="L3716" s="104"/>
      <c r="M3716" s="104"/>
      <c r="N3716" s="103">
        <v>3.2500000000000001E-2</v>
      </c>
    </row>
    <row r="3717" spans="4:14" ht="15.75" customHeight="1" x14ac:dyDescent="0.25">
      <c r="D3717" s="33"/>
      <c r="E3717" s="33"/>
      <c r="F3717" s="81">
        <v>41717</v>
      </c>
      <c r="G3717" s="103">
        <v>1.5754999999999999E-3</v>
      </c>
      <c r="H3717" s="103">
        <v>2.3384999999999999E-3</v>
      </c>
      <c r="I3717" s="103"/>
      <c r="J3717" s="103"/>
      <c r="K3717" s="104"/>
      <c r="L3717" s="104"/>
      <c r="M3717" s="104"/>
      <c r="N3717" s="103">
        <v>3.2500000000000001E-2</v>
      </c>
    </row>
    <row r="3718" spans="4:14" ht="15.75" customHeight="1" x14ac:dyDescent="0.25">
      <c r="D3718" s="33"/>
      <c r="E3718" s="33"/>
      <c r="F3718" s="81">
        <v>41718</v>
      </c>
      <c r="G3718" s="103">
        <v>1.5449999999999999E-3</v>
      </c>
      <c r="H3718" s="103">
        <v>2.336E-3</v>
      </c>
      <c r="I3718" s="103"/>
      <c r="J3718" s="103"/>
      <c r="K3718" s="104"/>
      <c r="L3718" s="104"/>
      <c r="M3718" s="104"/>
      <c r="N3718" s="103">
        <v>3.2500000000000001E-2</v>
      </c>
    </row>
    <row r="3719" spans="4:14" ht="15.75" customHeight="1" x14ac:dyDescent="0.25">
      <c r="D3719" s="33"/>
      <c r="E3719" s="33"/>
      <c r="F3719" s="81">
        <v>41719</v>
      </c>
      <c r="G3719" s="103">
        <v>1.5425E-3</v>
      </c>
      <c r="H3719" s="103">
        <v>2.3284999999999998E-3</v>
      </c>
      <c r="I3719" s="103"/>
      <c r="J3719" s="103"/>
      <c r="K3719" s="104"/>
      <c r="L3719" s="104"/>
      <c r="M3719" s="104"/>
      <c r="N3719" s="103">
        <v>3.2500000000000001E-2</v>
      </c>
    </row>
    <row r="3720" spans="4:14" ht="15.75" customHeight="1" x14ac:dyDescent="0.25">
      <c r="D3720" s="33"/>
      <c r="E3720" s="33"/>
      <c r="F3720" s="81">
        <v>41722</v>
      </c>
      <c r="G3720" s="103">
        <v>1.5425E-3</v>
      </c>
      <c r="H3720" s="103">
        <v>2.3510000000000002E-3</v>
      </c>
      <c r="I3720" s="103"/>
      <c r="J3720" s="103"/>
      <c r="K3720" s="104"/>
      <c r="L3720" s="104"/>
      <c r="M3720" s="104"/>
      <c r="N3720" s="103">
        <v>3.2500000000000001E-2</v>
      </c>
    </row>
    <row r="3721" spans="4:14" ht="15.75" customHeight="1" x14ac:dyDescent="0.25">
      <c r="D3721" s="33"/>
      <c r="E3721" s="33"/>
      <c r="F3721" s="81">
        <v>41723</v>
      </c>
      <c r="G3721" s="103">
        <v>1.5375E-3</v>
      </c>
      <c r="H3721" s="103">
        <v>2.3435000000000001E-3</v>
      </c>
      <c r="I3721" s="103"/>
      <c r="J3721" s="103"/>
      <c r="K3721" s="104"/>
      <c r="L3721" s="104"/>
      <c r="M3721" s="104"/>
      <c r="N3721" s="103">
        <v>3.2500000000000001E-2</v>
      </c>
    </row>
    <row r="3722" spans="4:14" ht="15.75" customHeight="1" x14ac:dyDescent="0.25">
      <c r="D3722" s="33"/>
      <c r="E3722" s="33"/>
      <c r="F3722" s="81">
        <v>41724</v>
      </c>
      <c r="G3722" s="103">
        <v>1.5299999999999999E-3</v>
      </c>
      <c r="H3722" s="103">
        <v>2.3335000000000001E-3</v>
      </c>
      <c r="I3722" s="103"/>
      <c r="J3722" s="103"/>
      <c r="K3722" s="104"/>
      <c r="L3722" s="104"/>
      <c r="M3722" s="104"/>
      <c r="N3722" s="103">
        <v>3.2500000000000001E-2</v>
      </c>
    </row>
    <row r="3723" spans="4:14" ht="15.75" customHeight="1" x14ac:dyDescent="0.25">
      <c r="D3723" s="33"/>
      <c r="E3723" s="33"/>
      <c r="F3723" s="81">
        <v>41725</v>
      </c>
      <c r="G3723" s="103">
        <v>1.5249999999999999E-3</v>
      </c>
      <c r="H3723" s="103">
        <v>2.336E-3</v>
      </c>
      <c r="I3723" s="103"/>
      <c r="J3723" s="103"/>
      <c r="K3723" s="104"/>
      <c r="L3723" s="104"/>
      <c r="M3723" s="104"/>
      <c r="N3723" s="103">
        <v>3.2500000000000001E-2</v>
      </c>
    </row>
    <row r="3724" spans="4:14" ht="15.75" customHeight="1" x14ac:dyDescent="0.25">
      <c r="D3724" s="33"/>
      <c r="E3724" s="33"/>
      <c r="F3724" s="81">
        <v>41726</v>
      </c>
      <c r="G3724" s="103">
        <v>1.5175E-3</v>
      </c>
      <c r="H3724" s="103">
        <v>2.3335000000000001E-3</v>
      </c>
      <c r="I3724" s="103"/>
      <c r="J3724" s="103"/>
      <c r="K3724" s="104"/>
      <c r="L3724" s="104"/>
      <c r="M3724" s="104"/>
      <c r="N3724" s="103">
        <v>3.2500000000000001E-2</v>
      </c>
    </row>
    <row r="3725" spans="4:14" ht="15.75" customHeight="1" x14ac:dyDescent="0.25">
      <c r="D3725" s="33"/>
      <c r="E3725" s="33"/>
      <c r="F3725" s="81">
        <v>41729</v>
      </c>
      <c r="G3725" s="103">
        <v>1.5199999999999999E-3</v>
      </c>
      <c r="H3725" s="103">
        <v>2.3059999999999999E-3</v>
      </c>
      <c r="I3725" s="103"/>
      <c r="J3725" s="103"/>
      <c r="K3725" s="104"/>
      <c r="L3725" s="104"/>
      <c r="M3725" s="104"/>
      <c r="N3725" s="103">
        <v>3.2500000000000001E-2</v>
      </c>
    </row>
    <row r="3726" spans="4:14" ht="15.75" customHeight="1" x14ac:dyDescent="0.25">
      <c r="D3726" s="33"/>
      <c r="E3726" s="33"/>
      <c r="F3726" s="81">
        <v>41730</v>
      </c>
      <c r="G3726" s="103">
        <v>1.5100000000000001E-3</v>
      </c>
      <c r="H3726" s="103">
        <v>2.281E-3</v>
      </c>
      <c r="I3726" s="103"/>
      <c r="J3726" s="103"/>
      <c r="K3726" s="104"/>
      <c r="L3726" s="104"/>
      <c r="M3726" s="104"/>
      <c r="N3726" s="103">
        <v>3.2500000000000001E-2</v>
      </c>
    </row>
    <row r="3727" spans="4:14" ht="15.75" customHeight="1" x14ac:dyDescent="0.25">
      <c r="D3727" s="33"/>
      <c r="E3727" s="33"/>
      <c r="F3727" s="81">
        <v>41731</v>
      </c>
      <c r="G3727" s="103">
        <v>1.5199999999999999E-3</v>
      </c>
      <c r="H3727" s="103">
        <v>2.3010000000000001E-3</v>
      </c>
      <c r="I3727" s="103"/>
      <c r="J3727" s="103"/>
      <c r="K3727" s="104"/>
      <c r="L3727" s="104"/>
      <c r="M3727" s="104"/>
      <c r="N3727" s="103">
        <v>3.2500000000000001E-2</v>
      </c>
    </row>
    <row r="3728" spans="4:14" ht="15.75" customHeight="1" x14ac:dyDescent="0.25">
      <c r="D3728" s="33"/>
      <c r="E3728" s="33"/>
      <c r="F3728" s="81">
        <v>41732</v>
      </c>
      <c r="G3728" s="103">
        <v>1.5249999999999999E-3</v>
      </c>
      <c r="H3728" s="103">
        <v>2.3035E-3</v>
      </c>
      <c r="I3728" s="103"/>
      <c r="J3728" s="103"/>
      <c r="K3728" s="104"/>
      <c r="L3728" s="104"/>
      <c r="M3728" s="104"/>
      <c r="N3728" s="103">
        <v>3.2500000000000001E-2</v>
      </c>
    </row>
    <row r="3729" spans="4:14" ht="15.75" customHeight="1" x14ac:dyDescent="0.25">
      <c r="D3729" s="33"/>
      <c r="E3729" s="33"/>
      <c r="F3729" s="81">
        <v>41733</v>
      </c>
      <c r="G3729" s="103">
        <v>1.5249999999999999E-3</v>
      </c>
      <c r="H3729" s="103">
        <v>2.2959999999999999E-3</v>
      </c>
      <c r="I3729" s="103"/>
      <c r="J3729" s="103"/>
      <c r="K3729" s="104"/>
      <c r="L3729" s="104"/>
      <c r="M3729" s="104"/>
      <c r="N3729" s="103">
        <v>3.2500000000000001E-2</v>
      </c>
    </row>
    <row r="3730" spans="4:14" ht="15.75" customHeight="1" x14ac:dyDescent="0.25">
      <c r="D3730" s="33"/>
      <c r="E3730" s="33"/>
      <c r="F3730" s="81">
        <v>41736</v>
      </c>
      <c r="G3730" s="103">
        <v>1.5199999999999999E-3</v>
      </c>
      <c r="H3730" s="103">
        <v>2.2935E-3</v>
      </c>
      <c r="I3730" s="103"/>
      <c r="J3730" s="103"/>
      <c r="K3730" s="104"/>
      <c r="L3730" s="104"/>
      <c r="M3730" s="104"/>
      <c r="N3730" s="103">
        <v>3.2500000000000001E-2</v>
      </c>
    </row>
    <row r="3731" spans="4:14" ht="15.75" customHeight="1" x14ac:dyDescent="0.25">
      <c r="D3731" s="33"/>
      <c r="E3731" s="33"/>
      <c r="F3731" s="81">
        <v>41737</v>
      </c>
      <c r="G3731" s="103">
        <v>1.5040000000000001E-3</v>
      </c>
      <c r="H3731" s="103">
        <v>2.2729999999999998E-3</v>
      </c>
      <c r="I3731" s="103"/>
      <c r="J3731" s="103"/>
      <c r="K3731" s="104"/>
      <c r="L3731" s="104"/>
      <c r="M3731" s="104"/>
      <c r="N3731" s="103">
        <v>3.2500000000000001E-2</v>
      </c>
    </row>
    <row r="3732" spans="4:14" ht="15.75" customHeight="1" x14ac:dyDescent="0.25">
      <c r="D3732" s="33"/>
      <c r="E3732" s="33"/>
      <c r="F3732" s="81">
        <v>41738</v>
      </c>
      <c r="G3732" s="103">
        <v>1.5090000000000001E-3</v>
      </c>
      <c r="H3732" s="103">
        <v>2.2755000000000002E-3</v>
      </c>
      <c r="I3732" s="103"/>
      <c r="J3732" s="103"/>
      <c r="K3732" s="104"/>
      <c r="L3732" s="104"/>
      <c r="M3732" s="104"/>
      <c r="N3732" s="103">
        <v>3.2500000000000001E-2</v>
      </c>
    </row>
    <row r="3733" spans="4:14" ht="15.75" customHeight="1" x14ac:dyDescent="0.25">
      <c r="D3733" s="33"/>
      <c r="E3733" s="33"/>
      <c r="F3733" s="81">
        <v>41739</v>
      </c>
      <c r="G3733" s="103">
        <v>1.5249999999999999E-3</v>
      </c>
      <c r="H3733" s="103">
        <v>2.2704999999999999E-3</v>
      </c>
      <c r="I3733" s="103"/>
      <c r="J3733" s="103"/>
      <c r="K3733" s="104"/>
      <c r="L3733" s="104"/>
      <c r="M3733" s="104"/>
      <c r="N3733" s="103">
        <v>3.2500000000000001E-2</v>
      </c>
    </row>
    <row r="3734" spans="4:14" ht="15.75" customHeight="1" x14ac:dyDescent="0.25">
      <c r="D3734" s="33"/>
      <c r="E3734" s="33"/>
      <c r="F3734" s="81">
        <v>41740</v>
      </c>
      <c r="G3734" s="103">
        <v>1.5219999999999999E-3</v>
      </c>
      <c r="H3734" s="103">
        <v>2.2645E-3</v>
      </c>
      <c r="I3734" s="103"/>
      <c r="J3734" s="103"/>
      <c r="K3734" s="104"/>
      <c r="L3734" s="104"/>
      <c r="M3734" s="104"/>
      <c r="N3734" s="103">
        <v>3.2500000000000001E-2</v>
      </c>
    </row>
    <row r="3735" spans="4:14" ht="15.75" customHeight="1" x14ac:dyDescent="0.25">
      <c r="D3735" s="33"/>
      <c r="E3735" s="33"/>
      <c r="F3735" s="81">
        <v>41743</v>
      </c>
      <c r="G3735" s="103">
        <v>1.5170000000000001E-3</v>
      </c>
      <c r="H3735" s="103">
        <v>2.2864999999999999E-3</v>
      </c>
      <c r="I3735" s="103"/>
      <c r="J3735" s="103"/>
      <c r="K3735" s="104"/>
      <c r="L3735" s="104"/>
      <c r="M3735" s="104"/>
      <c r="N3735" s="103">
        <v>3.2500000000000001E-2</v>
      </c>
    </row>
    <row r="3736" spans="4:14" ht="15.75" customHeight="1" x14ac:dyDescent="0.25">
      <c r="D3736" s="33"/>
      <c r="E3736" s="33"/>
      <c r="F3736" s="81">
        <v>41744</v>
      </c>
      <c r="G3736" s="103">
        <v>1.5140000000000002E-3</v>
      </c>
      <c r="H3736" s="103">
        <v>2.2634999999999999E-3</v>
      </c>
      <c r="I3736" s="103"/>
      <c r="J3736" s="103"/>
      <c r="K3736" s="104"/>
      <c r="L3736" s="104"/>
      <c r="M3736" s="104"/>
      <c r="N3736" s="103">
        <v>3.2500000000000001E-2</v>
      </c>
    </row>
    <row r="3737" spans="4:14" ht="15.75" customHeight="1" x14ac:dyDescent="0.25">
      <c r="D3737" s="33"/>
      <c r="E3737" s="33"/>
      <c r="F3737" s="81">
        <v>41745</v>
      </c>
      <c r="G3737" s="103">
        <v>1.5199999999999999E-3</v>
      </c>
      <c r="H3737" s="103">
        <v>2.2785000000000001E-3</v>
      </c>
      <c r="I3737" s="103"/>
      <c r="J3737" s="103"/>
      <c r="K3737" s="104"/>
      <c r="L3737" s="104"/>
      <c r="M3737" s="104"/>
      <c r="N3737" s="103">
        <v>3.2500000000000001E-2</v>
      </c>
    </row>
    <row r="3738" spans="4:14" ht="15.75" customHeight="1" x14ac:dyDescent="0.25">
      <c r="D3738" s="33"/>
      <c r="E3738" s="33"/>
      <c r="F3738" s="81">
        <v>41746</v>
      </c>
      <c r="G3738" s="103">
        <v>1.5219999999999999E-3</v>
      </c>
      <c r="H3738" s="103">
        <v>2.2585000000000001E-3</v>
      </c>
      <c r="I3738" s="103"/>
      <c r="J3738" s="103"/>
      <c r="K3738" s="104"/>
      <c r="L3738" s="104"/>
      <c r="M3738" s="104"/>
      <c r="N3738" s="103">
        <v>3.2500000000000001E-2</v>
      </c>
    </row>
    <row r="3739" spans="4:14" ht="15.75" customHeight="1" x14ac:dyDescent="0.25">
      <c r="D3739" s="33"/>
      <c r="E3739" s="33"/>
      <c r="F3739" s="81">
        <v>41747</v>
      </c>
      <c r="G3739" s="103" t="s">
        <v>26</v>
      </c>
      <c r="H3739" s="103" t="s">
        <v>26</v>
      </c>
      <c r="I3739" s="103"/>
      <c r="J3739" s="103"/>
      <c r="K3739" s="104"/>
      <c r="L3739" s="104"/>
      <c r="M3739" s="104"/>
      <c r="N3739" s="103" t="s">
        <v>26</v>
      </c>
    </row>
    <row r="3740" spans="4:14" ht="15.75" customHeight="1" x14ac:dyDescent="0.25">
      <c r="D3740" s="33"/>
      <c r="E3740" s="33"/>
      <c r="F3740" s="81">
        <v>41750</v>
      </c>
      <c r="G3740" s="103" t="s">
        <v>26</v>
      </c>
      <c r="H3740" s="103" t="s">
        <v>26</v>
      </c>
      <c r="I3740" s="103"/>
      <c r="J3740" s="103"/>
      <c r="K3740" s="104"/>
      <c r="L3740" s="104"/>
      <c r="M3740" s="104"/>
      <c r="N3740" s="103">
        <v>3.2500000000000001E-2</v>
      </c>
    </row>
    <row r="3741" spans="4:14" ht="15.75" customHeight="1" x14ac:dyDescent="0.25">
      <c r="D3741" s="33"/>
      <c r="E3741" s="33"/>
      <c r="F3741" s="81">
        <v>41751</v>
      </c>
      <c r="G3741" s="103">
        <v>1.5229999999999998E-3</v>
      </c>
      <c r="H3741" s="103">
        <v>2.2859999999999998E-3</v>
      </c>
      <c r="I3741" s="103"/>
      <c r="J3741" s="103"/>
      <c r="K3741" s="104"/>
      <c r="L3741" s="104"/>
      <c r="M3741" s="104"/>
      <c r="N3741" s="103">
        <v>3.2500000000000001E-2</v>
      </c>
    </row>
    <row r="3742" spans="4:14" ht="15.75" customHeight="1" x14ac:dyDescent="0.25">
      <c r="D3742" s="33"/>
      <c r="E3742" s="33"/>
      <c r="F3742" s="81">
        <v>41752</v>
      </c>
      <c r="G3742" s="103">
        <v>1.5229999999999998E-3</v>
      </c>
      <c r="H3742" s="103">
        <v>2.2875E-3</v>
      </c>
      <c r="I3742" s="103"/>
      <c r="J3742" s="103"/>
      <c r="K3742" s="104"/>
      <c r="L3742" s="104"/>
      <c r="M3742" s="104"/>
      <c r="N3742" s="103">
        <v>3.2500000000000001E-2</v>
      </c>
    </row>
    <row r="3743" spans="4:14" ht="15.75" customHeight="1" x14ac:dyDescent="0.25">
      <c r="D3743" s="33"/>
      <c r="E3743" s="33"/>
      <c r="F3743" s="81">
        <v>41753</v>
      </c>
      <c r="G3743" s="103">
        <v>1.5179999999999998E-3</v>
      </c>
      <c r="H3743" s="103">
        <v>2.2785000000000001E-3</v>
      </c>
      <c r="I3743" s="103"/>
      <c r="J3743" s="103"/>
      <c r="K3743" s="104"/>
      <c r="L3743" s="104"/>
      <c r="M3743" s="104"/>
      <c r="N3743" s="103">
        <v>3.2500000000000001E-2</v>
      </c>
    </row>
    <row r="3744" spans="4:14" ht="15.75" customHeight="1" x14ac:dyDescent="0.25">
      <c r="D3744" s="33"/>
      <c r="E3744" s="33"/>
      <c r="F3744" s="81">
        <v>41754</v>
      </c>
      <c r="G3744" s="103">
        <v>1.5199999999999999E-3</v>
      </c>
      <c r="H3744" s="103">
        <v>2.2659999999999998E-3</v>
      </c>
      <c r="I3744" s="103"/>
      <c r="J3744" s="103"/>
      <c r="K3744" s="104"/>
      <c r="L3744" s="104"/>
      <c r="M3744" s="104"/>
      <c r="N3744" s="103">
        <v>3.2500000000000001E-2</v>
      </c>
    </row>
    <row r="3745" spans="4:14" ht="15.75" customHeight="1" x14ac:dyDescent="0.25">
      <c r="D3745" s="33"/>
      <c r="E3745" s="33"/>
      <c r="F3745" s="81">
        <v>41757</v>
      </c>
      <c r="G3745" s="103">
        <v>1.503E-3</v>
      </c>
      <c r="H3745" s="103">
        <v>2.2485000000000001E-3</v>
      </c>
      <c r="I3745" s="103"/>
      <c r="J3745" s="103"/>
      <c r="K3745" s="104"/>
      <c r="L3745" s="104"/>
      <c r="M3745" s="104"/>
      <c r="N3745" s="103">
        <v>3.2500000000000001E-2</v>
      </c>
    </row>
    <row r="3746" spans="4:14" ht="15.75" customHeight="1" x14ac:dyDescent="0.25">
      <c r="D3746" s="33"/>
      <c r="E3746" s="33"/>
      <c r="F3746" s="81">
        <v>41758</v>
      </c>
      <c r="G3746" s="103">
        <v>1.5149999999999999E-3</v>
      </c>
      <c r="H3746" s="103">
        <v>2.2534999999999999E-3</v>
      </c>
      <c r="I3746" s="103"/>
      <c r="J3746" s="103"/>
      <c r="K3746" s="104"/>
      <c r="L3746" s="104"/>
      <c r="M3746" s="104"/>
      <c r="N3746" s="103">
        <v>3.2500000000000001E-2</v>
      </c>
    </row>
    <row r="3747" spans="4:14" ht="15.75" customHeight="1" x14ac:dyDescent="0.25">
      <c r="D3747" s="33"/>
      <c r="E3747" s="33"/>
      <c r="F3747" s="81">
        <v>41759</v>
      </c>
      <c r="G3747" s="103">
        <v>1.505E-3</v>
      </c>
      <c r="H3747" s="103">
        <v>2.2334999999999998E-3</v>
      </c>
      <c r="I3747" s="103"/>
      <c r="J3747" s="103"/>
      <c r="K3747" s="104"/>
      <c r="L3747" s="104"/>
      <c r="M3747" s="104"/>
      <c r="N3747" s="103">
        <v>3.2500000000000001E-2</v>
      </c>
    </row>
    <row r="3748" spans="4:14" ht="15.75" customHeight="1" x14ac:dyDescent="0.25">
      <c r="D3748" s="33"/>
      <c r="E3748" s="33"/>
      <c r="F3748" s="81">
        <v>41760</v>
      </c>
      <c r="G3748" s="103">
        <v>1.505E-3</v>
      </c>
      <c r="H3748" s="103">
        <v>2.2285E-3</v>
      </c>
      <c r="I3748" s="103"/>
      <c r="J3748" s="103"/>
      <c r="K3748" s="104"/>
      <c r="L3748" s="104"/>
      <c r="M3748" s="104"/>
      <c r="N3748" s="103">
        <v>3.2500000000000001E-2</v>
      </c>
    </row>
    <row r="3749" spans="4:14" ht="15.75" customHeight="1" x14ac:dyDescent="0.25">
      <c r="D3749" s="33"/>
      <c r="E3749" s="33"/>
      <c r="F3749" s="81">
        <v>41761</v>
      </c>
      <c r="G3749" s="103">
        <v>1.5149999999999999E-3</v>
      </c>
      <c r="H3749" s="103">
        <v>2.2285E-3</v>
      </c>
      <c r="I3749" s="103"/>
      <c r="J3749" s="103"/>
      <c r="K3749" s="104"/>
      <c r="L3749" s="104"/>
      <c r="M3749" s="104"/>
      <c r="N3749" s="103">
        <v>3.2500000000000001E-2</v>
      </c>
    </row>
    <row r="3750" spans="4:14" ht="15.75" customHeight="1" x14ac:dyDescent="0.25">
      <c r="D3750" s="33"/>
      <c r="E3750" s="33"/>
      <c r="F3750" s="81">
        <v>41764</v>
      </c>
      <c r="G3750" s="103" t="s">
        <v>26</v>
      </c>
      <c r="H3750" s="103" t="s">
        <v>26</v>
      </c>
      <c r="I3750" s="103"/>
      <c r="J3750" s="103"/>
      <c r="K3750" s="104"/>
      <c r="L3750" s="104"/>
      <c r="M3750" s="104"/>
      <c r="N3750" s="103">
        <v>3.2500000000000001E-2</v>
      </c>
    </row>
    <row r="3751" spans="4:14" ht="15.75" customHeight="1" x14ac:dyDescent="0.25">
      <c r="D3751" s="33"/>
      <c r="E3751" s="33"/>
      <c r="F3751" s="81">
        <v>41765</v>
      </c>
      <c r="G3751" s="103">
        <v>1.505E-3</v>
      </c>
      <c r="H3751" s="103">
        <v>2.2485000000000001E-3</v>
      </c>
      <c r="I3751" s="103"/>
      <c r="J3751" s="103"/>
      <c r="K3751" s="104"/>
      <c r="L3751" s="104"/>
      <c r="M3751" s="104"/>
      <c r="N3751" s="103">
        <v>3.2500000000000001E-2</v>
      </c>
    </row>
    <row r="3752" spans="4:14" ht="15.75" customHeight="1" x14ac:dyDescent="0.25">
      <c r="D3752" s="33"/>
      <c r="E3752" s="33"/>
      <c r="F3752" s="81">
        <v>41766</v>
      </c>
      <c r="G3752" s="103">
        <v>1.5149999999999999E-3</v>
      </c>
      <c r="H3752" s="103">
        <v>2.2395000000000002E-3</v>
      </c>
      <c r="I3752" s="103"/>
      <c r="J3752" s="103"/>
      <c r="K3752" s="104"/>
      <c r="L3752" s="104"/>
      <c r="M3752" s="104"/>
      <c r="N3752" s="103">
        <v>3.2500000000000001E-2</v>
      </c>
    </row>
    <row r="3753" spans="4:14" ht="15.75" customHeight="1" x14ac:dyDescent="0.25">
      <c r="D3753" s="33"/>
      <c r="E3753" s="33"/>
      <c r="F3753" s="81">
        <v>41767</v>
      </c>
      <c r="G3753" s="103">
        <v>1.5024999999999999E-3</v>
      </c>
      <c r="H3753" s="103">
        <v>2.2334999999999998E-3</v>
      </c>
      <c r="I3753" s="103"/>
      <c r="J3753" s="103"/>
      <c r="K3753" s="104"/>
      <c r="L3753" s="104"/>
      <c r="M3753" s="104"/>
      <c r="N3753" s="103">
        <v>3.2500000000000001E-2</v>
      </c>
    </row>
    <row r="3754" spans="4:14" ht="15.75" customHeight="1" x14ac:dyDescent="0.25">
      <c r="D3754" s="33"/>
      <c r="E3754" s="33"/>
      <c r="F3754" s="81">
        <v>41768</v>
      </c>
      <c r="G3754" s="103">
        <v>1.5160000000000002E-3</v>
      </c>
      <c r="H3754" s="103">
        <v>2.2409999999999999E-3</v>
      </c>
      <c r="I3754" s="103"/>
      <c r="J3754" s="103"/>
      <c r="K3754" s="104"/>
      <c r="L3754" s="104"/>
      <c r="M3754" s="104"/>
      <c r="N3754" s="103">
        <v>3.2500000000000001E-2</v>
      </c>
    </row>
    <row r="3755" spans="4:14" ht="15.75" customHeight="1" x14ac:dyDescent="0.25">
      <c r="D3755" s="33"/>
      <c r="E3755" s="33"/>
      <c r="F3755" s="81">
        <v>41771</v>
      </c>
      <c r="G3755" s="103">
        <v>1.5110000000000002E-3</v>
      </c>
      <c r="H3755" s="103">
        <v>2.251E-3</v>
      </c>
      <c r="I3755" s="103"/>
      <c r="J3755" s="103"/>
      <c r="K3755" s="104"/>
      <c r="L3755" s="104"/>
      <c r="M3755" s="104"/>
      <c r="N3755" s="103">
        <v>3.2500000000000001E-2</v>
      </c>
    </row>
    <row r="3756" spans="4:14" ht="15.75" customHeight="1" x14ac:dyDescent="0.25">
      <c r="D3756" s="33"/>
      <c r="E3756" s="33"/>
      <c r="F3756" s="81">
        <v>41772</v>
      </c>
      <c r="G3756" s="103">
        <v>1.5110000000000002E-3</v>
      </c>
      <c r="H3756" s="103">
        <v>2.2385E-3</v>
      </c>
      <c r="I3756" s="103"/>
      <c r="J3756" s="103"/>
      <c r="K3756" s="104"/>
      <c r="L3756" s="104"/>
      <c r="M3756" s="104"/>
      <c r="N3756" s="103">
        <v>3.2500000000000001E-2</v>
      </c>
    </row>
    <row r="3757" spans="4:14" ht="15.75" customHeight="1" x14ac:dyDescent="0.25">
      <c r="D3757" s="33"/>
      <c r="E3757" s="33"/>
      <c r="F3757" s="81">
        <v>41773</v>
      </c>
      <c r="G3757" s="103">
        <v>1.5110000000000002E-3</v>
      </c>
      <c r="H3757" s="103">
        <v>2.2534999999999999E-3</v>
      </c>
      <c r="I3757" s="103"/>
      <c r="J3757" s="103"/>
      <c r="K3757" s="104"/>
      <c r="L3757" s="104"/>
      <c r="M3757" s="104"/>
      <c r="N3757" s="103">
        <v>3.2500000000000001E-2</v>
      </c>
    </row>
    <row r="3758" spans="4:14" ht="15.75" customHeight="1" x14ac:dyDescent="0.25">
      <c r="D3758" s="33"/>
      <c r="E3758" s="33"/>
      <c r="F3758" s="81">
        <v>41774</v>
      </c>
      <c r="G3758" s="103">
        <v>1.5100000000000001E-3</v>
      </c>
      <c r="H3758" s="103">
        <v>2.2585000000000001E-3</v>
      </c>
      <c r="I3758" s="103"/>
      <c r="J3758" s="103"/>
      <c r="K3758" s="104"/>
      <c r="L3758" s="104"/>
      <c r="M3758" s="104"/>
      <c r="N3758" s="103">
        <v>3.2500000000000001E-2</v>
      </c>
    </row>
    <row r="3759" spans="4:14" ht="15.75" customHeight="1" x14ac:dyDescent="0.25">
      <c r="D3759" s="33"/>
      <c r="E3759" s="33"/>
      <c r="F3759" s="81">
        <v>41775</v>
      </c>
      <c r="G3759" s="103">
        <v>1.4924999999999999E-3</v>
      </c>
      <c r="H3759" s="103">
        <v>2.2859999999999998E-3</v>
      </c>
      <c r="I3759" s="103"/>
      <c r="J3759" s="103"/>
      <c r="K3759" s="104"/>
      <c r="L3759" s="104"/>
      <c r="M3759" s="104"/>
      <c r="N3759" s="103">
        <v>3.2500000000000001E-2</v>
      </c>
    </row>
    <row r="3760" spans="4:14" ht="15.75" customHeight="1" x14ac:dyDescent="0.25">
      <c r="D3760" s="33"/>
      <c r="E3760" s="33"/>
      <c r="F3760" s="81">
        <v>41778</v>
      </c>
      <c r="G3760" s="103">
        <v>1.485E-3</v>
      </c>
      <c r="H3760" s="103">
        <v>2.2695000000000002E-3</v>
      </c>
      <c r="I3760" s="103"/>
      <c r="J3760" s="103"/>
      <c r="K3760" s="104"/>
      <c r="L3760" s="104"/>
      <c r="M3760" s="104"/>
      <c r="N3760" s="103">
        <v>3.2500000000000001E-2</v>
      </c>
    </row>
    <row r="3761" spans="4:14" ht="15.75" customHeight="1" x14ac:dyDescent="0.25">
      <c r="D3761" s="33"/>
      <c r="E3761" s="33"/>
      <c r="F3761" s="81">
        <v>41779</v>
      </c>
      <c r="G3761" s="103">
        <v>1.4774999999999999E-3</v>
      </c>
      <c r="H3761" s="103">
        <v>2.281E-3</v>
      </c>
      <c r="I3761" s="103"/>
      <c r="J3761" s="103"/>
      <c r="K3761" s="104"/>
      <c r="L3761" s="104"/>
      <c r="M3761" s="104"/>
      <c r="N3761" s="103">
        <v>3.2500000000000001E-2</v>
      </c>
    </row>
    <row r="3762" spans="4:14" ht="15.75" customHeight="1" x14ac:dyDescent="0.25">
      <c r="D3762" s="33"/>
      <c r="E3762" s="33"/>
      <c r="F3762" s="81">
        <v>41780</v>
      </c>
      <c r="G3762" s="103">
        <v>1.485E-3</v>
      </c>
      <c r="H3762" s="103">
        <v>2.2734999999999999E-3</v>
      </c>
      <c r="I3762" s="103"/>
      <c r="J3762" s="103"/>
      <c r="K3762" s="104"/>
      <c r="L3762" s="104"/>
      <c r="M3762" s="104"/>
      <c r="N3762" s="103">
        <v>3.2500000000000001E-2</v>
      </c>
    </row>
    <row r="3763" spans="4:14" ht="15.75" customHeight="1" x14ac:dyDescent="0.25">
      <c r="D3763" s="33"/>
      <c r="E3763" s="33"/>
      <c r="F3763" s="81">
        <v>41781</v>
      </c>
      <c r="G3763" s="103">
        <v>1.5E-3</v>
      </c>
      <c r="H3763" s="103">
        <v>2.2715000000000001E-3</v>
      </c>
      <c r="I3763" s="103"/>
      <c r="J3763" s="103"/>
      <c r="K3763" s="104"/>
      <c r="L3763" s="104"/>
      <c r="M3763" s="104"/>
      <c r="N3763" s="103">
        <v>3.2500000000000001E-2</v>
      </c>
    </row>
    <row r="3764" spans="4:14" ht="15.75" customHeight="1" x14ac:dyDescent="0.25">
      <c r="D3764" s="33"/>
      <c r="E3764" s="33"/>
      <c r="F3764" s="81">
        <v>41782</v>
      </c>
      <c r="G3764" s="103">
        <v>1.505E-3</v>
      </c>
      <c r="H3764" s="103">
        <v>2.2935E-3</v>
      </c>
      <c r="I3764" s="103"/>
      <c r="J3764" s="103"/>
      <c r="K3764" s="104"/>
      <c r="L3764" s="104"/>
      <c r="M3764" s="104"/>
      <c r="N3764" s="103">
        <v>3.2500000000000001E-2</v>
      </c>
    </row>
    <row r="3765" spans="4:14" ht="15.75" customHeight="1" x14ac:dyDescent="0.25">
      <c r="D3765" s="33"/>
      <c r="E3765" s="33"/>
      <c r="F3765" s="81">
        <v>41785</v>
      </c>
      <c r="G3765" s="103" t="s">
        <v>26</v>
      </c>
      <c r="H3765" s="103" t="s">
        <v>26</v>
      </c>
      <c r="I3765" s="103"/>
      <c r="J3765" s="103"/>
      <c r="K3765" s="104"/>
      <c r="L3765" s="104"/>
      <c r="M3765" s="104"/>
      <c r="N3765" s="103" t="s">
        <v>26</v>
      </c>
    </row>
    <row r="3766" spans="4:14" ht="15.75" customHeight="1" x14ac:dyDescent="0.25">
      <c r="D3766" s="33"/>
      <c r="E3766" s="33"/>
      <c r="F3766" s="81">
        <v>41786</v>
      </c>
      <c r="G3766" s="103">
        <v>1.505E-3</v>
      </c>
      <c r="H3766" s="103">
        <v>2.2985000000000002E-3</v>
      </c>
      <c r="I3766" s="103"/>
      <c r="J3766" s="103"/>
      <c r="K3766" s="104"/>
      <c r="L3766" s="104"/>
      <c r="M3766" s="104"/>
      <c r="N3766" s="103">
        <v>3.2500000000000001E-2</v>
      </c>
    </row>
    <row r="3767" spans="4:14" ht="15.75" customHeight="1" x14ac:dyDescent="0.25">
      <c r="D3767" s="33"/>
      <c r="E3767" s="33"/>
      <c r="F3767" s="81">
        <v>41787</v>
      </c>
      <c r="G3767" s="103">
        <v>1.5E-3</v>
      </c>
      <c r="H3767" s="103">
        <v>2.2759999999999998E-3</v>
      </c>
      <c r="I3767" s="103"/>
      <c r="J3767" s="103"/>
      <c r="K3767" s="104"/>
      <c r="L3767" s="104"/>
      <c r="M3767" s="104"/>
      <c r="N3767" s="103">
        <v>3.2500000000000001E-2</v>
      </c>
    </row>
    <row r="3768" spans="4:14" ht="15.75" customHeight="1" x14ac:dyDescent="0.25">
      <c r="D3768" s="33"/>
      <c r="E3768" s="33"/>
      <c r="F3768" s="81">
        <v>41788</v>
      </c>
      <c r="G3768" s="103">
        <v>1.5100000000000001E-3</v>
      </c>
      <c r="H3768" s="103">
        <v>2.2734999999999999E-3</v>
      </c>
      <c r="I3768" s="103"/>
      <c r="J3768" s="103"/>
      <c r="K3768" s="104"/>
      <c r="L3768" s="104"/>
      <c r="M3768" s="104"/>
      <c r="N3768" s="103">
        <v>3.2500000000000001E-2</v>
      </c>
    </row>
    <row r="3769" spans="4:14" ht="15.75" customHeight="1" x14ac:dyDescent="0.25">
      <c r="D3769" s="33"/>
      <c r="E3769" s="33"/>
      <c r="F3769" s="81">
        <v>41789</v>
      </c>
      <c r="G3769" s="103">
        <v>1.5100000000000001E-3</v>
      </c>
      <c r="H3769" s="103">
        <v>2.274E-3</v>
      </c>
      <c r="I3769" s="103"/>
      <c r="J3769" s="103"/>
      <c r="K3769" s="104"/>
      <c r="L3769" s="104"/>
      <c r="M3769" s="104"/>
      <c r="N3769" s="103">
        <v>3.2500000000000001E-2</v>
      </c>
    </row>
    <row r="3770" spans="4:14" ht="15.75" customHeight="1" x14ac:dyDescent="0.25">
      <c r="D3770" s="33"/>
      <c r="E3770" s="33"/>
      <c r="F3770" s="81">
        <v>41792</v>
      </c>
      <c r="G3770" s="103">
        <v>1.5100000000000001E-3</v>
      </c>
      <c r="H3770" s="103">
        <v>2.2715000000000001E-3</v>
      </c>
      <c r="I3770" s="103"/>
      <c r="J3770" s="103"/>
      <c r="K3770" s="104"/>
      <c r="L3770" s="104"/>
      <c r="M3770" s="104"/>
      <c r="N3770" s="103">
        <v>3.2500000000000001E-2</v>
      </c>
    </row>
    <row r="3771" spans="4:14" ht="15.75" customHeight="1" x14ac:dyDescent="0.25">
      <c r="D3771" s="33"/>
      <c r="E3771" s="33"/>
      <c r="F3771" s="81">
        <v>41793</v>
      </c>
      <c r="G3771" s="103">
        <v>1.5090000000000001E-3</v>
      </c>
      <c r="H3771" s="103">
        <v>2.274E-3</v>
      </c>
      <c r="I3771" s="103"/>
      <c r="J3771" s="103"/>
      <c r="K3771" s="104"/>
      <c r="L3771" s="104"/>
      <c r="M3771" s="104"/>
      <c r="N3771" s="103">
        <v>3.2500000000000001E-2</v>
      </c>
    </row>
    <row r="3772" spans="4:14" ht="15.75" customHeight="1" x14ac:dyDescent="0.25">
      <c r="D3772" s="33"/>
      <c r="E3772" s="33"/>
      <c r="F3772" s="81">
        <v>41794</v>
      </c>
      <c r="G3772" s="103">
        <v>1.5199999999999999E-3</v>
      </c>
      <c r="H3772" s="103">
        <v>2.2950000000000002E-3</v>
      </c>
      <c r="I3772" s="103"/>
      <c r="J3772" s="103"/>
      <c r="K3772" s="104"/>
      <c r="L3772" s="104"/>
      <c r="M3772" s="104"/>
      <c r="N3772" s="103">
        <v>3.2500000000000001E-2</v>
      </c>
    </row>
    <row r="3773" spans="4:14" ht="15.75" customHeight="1" x14ac:dyDescent="0.25">
      <c r="D3773" s="33"/>
      <c r="E3773" s="33"/>
      <c r="F3773" s="81">
        <v>41795</v>
      </c>
      <c r="G3773" s="103">
        <v>1.5100000000000001E-3</v>
      </c>
      <c r="H3773" s="103">
        <v>2.3059999999999999E-3</v>
      </c>
      <c r="I3773" s="103"/>
      <c r="J3773" s="103"/>
      <c r="K3773" s="104"/>
      <c r="L3773" s="104"/>
      <c r="M3773" s="104"/>
      <c r="N3773" s="103">
        <v>3.2500000000000001E-2</v>
      </c>
    </row>
    <row r="3774" spans="4:14" ht="15.75" customHeight="1" x14ac:dyDescent="0.25">
      <c r="D3774" s="33"/>
      <c r="E3774" s="33"/>
      <c r="F3774" s="81">
        <v>41796</v>
      </c>
      <c r="G3774" s="103">
        <v>1.5349999999999999E-3</v>
      </c>
      <c r="H3774" s="103">
        <v>2.2959999999999999E-3</v>
      </c>
      <c r="I3774" s="103"/>
      <c r="J3774" s="103"/>
      <c r="K3774" s="104"/>
      <c r="L3774" s="104"/>
      <c r="M3774" s="104"/>
      <c r="N3774" s="103">
        <v>3.2500000000000001E-2</v>
      </c>
    </row>
    <row r="3775" spans="4:14" ht="15.75" customHeight="1" x14ac:dyDescent="0.25">
      <c r="D3775" s="33"/>
      <c r="E3775" s="33"/>
      <c r="F3775" s="81">
        <v>41799</v>
      </c>
      <c r="G3775" s="103">
        <v>1.5225E-3</v>
      </c>
      <c r="H3775" s="103">
        <v>2.3055000000000003E-3</v>
      </c>
      <c r="I3775" s="103"/>
      <c r="J3775" s="103"/>
      <c r="K3775" s="104"/>
      <c r="L3775" s="104"/>
      <c r="M3775" s="104"/>
      <c r="N3775" s="103">
        <v>3.2500000000000001E-2</v>
      </c>
    </row>
    <row r="3776" spans="4:14" ht="15.75" customHeight="1" x14ac:dyDescent="0.25">
      <c r="D3776" s="33"/>
      <c r="E3776" s="33"/>
      <c r="F3776" s="81">
        <v>41800</v>
      </c>
      <c r="G3776" s="103">
        <v>1.5199999999999999E-3</v>
      </c>
      <c r="H3776" s="103">
        <v>2.3029999999999999E-3</v>
      </c>
      <c r="I3776" s="103"/>
      <c r="J3776" s="103"/>
      <c r="K3776" s="104"/>
      <c r="L3776" s="104"/>
      <c r="M3776" s="104"/>
      <c r="N3776" s="103">
        <v>3.2500000000000001E-2</v>
      </c>
    </row>
    <row r="3777" spans="4:14" ht="15.75" customHeight="1" x14ac:dyDescent="0.25">
      <c r="D3777" s="33"/>
      <c r="E3777" s="33"/>
      <c r="F3777" s="81">
        <v>41801</v>
      </c>
      <c r="G3777" s="103">
        <v>1.5125E-3</v>
      </c>
      <c r="H3777" s="103">
        <v>2.2980000000000001E-3</v>
      </c>
      <c r="I3777" s="103"/>
      <c r="J3777" s="103"/>
      <c r="K3777" s="104"/>
      <c r="L3777" s="104"/>
      <c r="M3777" s="104"/>
      <c r="N3777" s="103">
        <v>3.2500000000000001E-2</v>
      </c>
    </row>
    <row r="3778" spans="4:14" ht="15.75" customHeight="1" x14ac:dyDescent="0.25">
      <c r="D3778" s="33"/>
      <c r="E3778" s="33"/>
      <c r="F3778" s="81">
        <v>41802</v>
      </c>
      <c r="G3778" s="103">
        <v>1.5175E-3</v>
      </c>
      <c r="H3778" s="103">
        <v>2.3059999999999999E-3</v>
      </c>
      <c r="I3778" s="103"/>
      <c r="J3778" s="103"/>
      <c r="K3778" s="104"/>
      <c r="L3778" s="104"/>
      <c r="M3778" s="104"/>
      <c r="N3778" s="103">
        <v>3.2500000000000001E-2</v>
      </c>
    </row>
    <row r="3779" spans="4:14" ht="15.75" customHeight="1" x14ac:dyDescent="0.25">
      <c r="D3779" s="33"/>
      <c r="E3779" s="33"/>
      <c r="F3779" s="81">
        <v>41803</v>
      </c>
      <c r="G3779" s="103">
        <v>1.5425E-3</v>
      </c>
      <c r="H3779" s="103">
        <v>2.3210000000000001E-3</v>
      </c>
      <c r="I3779" s="103"/>
      <c r="J3779" s="103"/>
      <c r="K3779" s="104"/>
      <c r="L3779" s="104"/>
      <c r="M3779" s="104"/>
      <c r="N3779" s="103">
        <v>3.2500000000000001E-2</v>
      </c>
    </row>
    <row r="3780" spans="4:14" ht="15.75" customHeight="1" x14ac:dyDescent="0.25">
      <c r="D3780" s="33"/>
      <c r="E3780" s="33"/>
      <c r="F3780" s="81">
        <v>41806</v>
      </c>
      <c r="G3780" s="103">
        <v>1.5399999999999999E-3</v>
      </c>
      <c r="H3780" s="103">
        <v>2.3059999999999999E-3</v>
      </c>
      <c r="I3780" s="103"/>
      <c r="J3780" s="103"/>
      <c r="K3780" s="104"/>
      <c r="L3780" s="104"/>
      <c r="M3780" s="104"/>
      <c r="N3780" s="103">
        <v>3.2500000000000001E-2</v>
      </c>
    </row>
    <row r="3781" spans="4:14" ht="15.75" customHeight="1" x14ac:dyDescent="0.25">
      <c r="D3781" s="33"/>
      <c r="E3781" s="33"/>
      <c r="F3781" s="81">
        <v>41807</v>
      </c>
      <c r="G3781" s="103">
        <v>1.5499999999999999E-3</v>
      </c>
      <c r="H3781" s="103">
        <v>2.31E-3</v>
      </c>
      <c r="I3781" s="103"/>
      <c r="J3781" s="103"/>
      <c r="K3781" s="104"/>
      <c r="L3781" s="104"/>
      <c r="M3781" s="104"/>
      <c r="N3781" s="103">
        <v>3.2500000000000001E-2</v>
      </c>
    </row>
    <row r="3782" spans="4:14" ht="15.75" customHeight="1" x14ac:dyDescent="0.25">
      <c r="D3782" s="33"/>
      <c r="E3782" s="33"/>
      <c r="F3782" s="81">
        <v>41808</v>
      </c>
      <c r="G3782" s="103">
        <v>1.5299999999999999E-3</v>
      </c>
      <c r="H3782" s="103">
        <v>2.31E-3</v>
      </c>
      <c r="I3782" s="103"/>
      <c r="J3782" s="103"/>
      <c r="K3782" s="104"/>
      <c r="L3782" s="104"/>
      <c r="M3782" s="104"/>
      <c r="N3782" s="103">
        <v>3.2500000000000001E-2</v>
      </c>
    </row>
    <row r="3783" spans="4:14" ht="15.75" customHeight="1" x14ac:dyDescent="0.25">
      <c r="D3783" s="33"/>
      <c r="E3783" s="33"/>
      <c r="F3783" s="81">
        <v>41809</v>
      </c>
      <c r="G3783" s="103">
        <v>1.5325E-3</v>
      </c>
      <c r="H3783" s="103">
        <v>2.2959999999999999E-3</v>
      </c>
      <c r="I3783" s="103"/>
      <c r="J3783" s="103"/>
      <c r="K3783" s="104"/>
      <c r="L3783" s="104"/>
      <c r="M3783" s="104"/>
      <c r="N3783" s="103">
        <v>3.2500000000000001E-2</v>
      </c>
    </row>
    <row r="3784" spans="4:14" ht="15.75" customHeight="1" x14ac:dyDescent="0.25">
      <c r="D3784" s="33"/>
      <c r="E3784" s="33"/>
      <c r="F3784" s="81">
        <v>41810</v>
      </c>
      <c r="G3784" s="103">
        <v>1.5399999999999999E-3</v>
      </c>
      <c r="H3784" s="103">
        <v>2.3059999999999999E-3</v>
      </c>
      <c r="I3784" s="103"/>
      <c r="J3784" s="103"/>
      <c r="K3784" s="104"/>
      <c r="L3784" s="104"/>
      <c r="M3784" s="104"/>
      <c r="N3784" s="103">
        <v>3.2500000000000001E-2</v>
      </c>
    </row>
    <row r="3785" spans="4:14" ht="15.75" customHeight="1" x14ac:dyDescent="0.25">
      <c r="D3785" s="33"/>
      <c r="E3785" s="33"/>
      <c r="F3785" s="81">
        <v>41813</v>
      </c>
      <c r="G3785" s="103">
        <v>1.5199999999999999E-3</v>
      </c>
      <c r="H3785" s="103">
        <v>2.3259999999999999E-3</v>
      </c>
      <c r="I3785" s="103"/>
      <c r="J3785" s="103"/>
      <c r="K3785" s="104"/>
      <c r="L3785" s="104"/>
      <c r="M3785" s="104"/>
      <c r="N3785" s="103">
        <v>3.2500000000000001E-2</v>
      </c>
    </row>
    <row r="3786" spans="4:14" ht="15.75" customHeight="1" x14ac:dyDescent="0.25">
      <c r="D3786" s="33"/>
      <c r="E3786" s="33"/>
      <c r="F3786" s="81">
        <v>41814</v>
      </c>
      <c r="G3786" s="103">
        <v>1.5149999999999999E-3</v>
      </c>
      <c r="H3786" s="103">
        <v>2.336E-3</v>
      </c>
      <c r="I3786" s="103"/>
      <c r="J3786" s="103"/>
      <c r="K3786" s="104"/>
      <c r="L3786" s="104"/>
      <c r="M3786" s="104"/>
      <c r="N3786" s="103">
        <v>3.2500000000000001E-2</v>
      </c>
    </row>
    <row r="3787" spans="4:14" ht="15.75" customHeight="1" x14ac:dyDescent="0.25">
      <c r="D3787" s="33"/>
      <c r="E3787" s="33"/>
      <c r="F3787" s="81">
        <v>41815</v>
      </c>
      <c r="G3787" s="103">
        <v>1.5100000000000001E-3</v>
      </c>
      <c r="H3787" s="103">
        <v>2.3384999999999999E-3</v>
      </c>
      <c r="I3787" s="103"/>
      <c r="J3787" s="103"/>
      <c r="K3787" s="104"/>
      <c r="L3787" s="104"/>
      <c r="M3787" s="104"/>
      <c r="N3787" s="103">
        <v>3.2500000000000001E-2</v>
      </c>
    </row>
    <row r="3788" spans="4:14" ht="15.75" customHeight="1" x14ac:dyDescent="0.25">
      <c r="D3788" s="33"/>
      <c r="E3788" s="33"/>
      <c r="F3788" s="81">
        <v>41816</v>
      </c>
      <c r="G3788" s="103">
        <v>1.495E-3</v>
      </c>
      <c r="H3788" s="103">
        <v>2.3410000000000002E-3</v>
      </c>
      <c r="I3788" s="103"/>
      <c r="J3788" s="103"/>
      <c r="K3788" s="104"/>
      <c r="L3788" s="104"/>
      <c r="M3788" s="104"/>
      <c r="N3788" s="103">
        <v>3.2500000000000001E-2</v>
      </c>
    </row>
    <row r="3789" spans="4:14" ht="15.75" customHeight="1" x14ac:dyDescent="0.25">
      <c r="D3789" s="33"/>
      <c r="E3789" s="33"/>
      <c r="F3789" s="81">
        <v>41817</v>
      </c>
      <c r="G3789" s="103">
        <v>1.5149999999999999E-3</v>
      </c>
      <c r="H3789" s="103">
        <v>2.346E-3</v>
      </c>
      <c r="I3789" s="103"/>
      <c r="J3789" s="103"/>
      <c r="K3789" s="104"/>
      <c r="L3789" s="104"/>
      <c r="M3789" s="104"/>
      <c r="N3789" s="103">
        <v>3.2500000000000001E-2</v>
      </c>
    </row>
    <row r="3790" spans="4:14" ht="15.75" customHeight="1" x14ac:dyDescent="0.25">
      <c r="D3790" s="33"/>
      <c r="E3790" s="33"/>
      <c r="F3790" s="81">
        <v>41820</v>
      </c>
      <c r="G3790" s="103">
        <v>1.552E-3</v>
      </c>
      <c r="H3790" s="103">
        <v>2.307E-3</v>
      </c>
      <c r="I3790" s="103"/>
      <c r="J3790" s="103"/>
      <c r="K3790" s="104"/>
      <c r="L3790" s="104"/>
      <c r="M3790" s="104"/>
      <c r="N3790" s="103">
        <v>3.2500000000000001E-2</v>
      </c>
    </row>
    <row r="3791" spans="4:14" ht="15.75" customHeight="1" x14ac:dyDescent="0.25">
      <c r="D3791" s="33"/>
      <c r="E3791" s="33"/>
      <c r="F3791" s="81">
        <v>41821</v>
      </c>
      <c r="G3791" s="103">
        <v>1.552E-3</v>
      </c>
      <c r="H3791" s="103">
        <v>2.3180000000000002E-3</v>
      </c>
      <c r="I3791" s="103"/>
      <c r="J3791" s="103"/>
      <c r="K3791" s="104"/>
      <c r="L3791" s="104"/>
      <c r="M3791" s="104"/>
      <c r="N3791" s="103">
        <v>3.2500000000000001E-2</v>
      </c>
    </row>
    <row r="3792" spans="4:14" ht="15.75" customHeight="1" x14ac:dyDescent="0.25">
      <c r="D3792" s="33"/>
      <c r="E3792" s="33"/>
      <c r="F3792" s="81">
        <v>41822</v>
      </c>
      <c r="G3792" s="103">
        <v>1.555E-3</v>
      </c>
      <c r="H3792" s="103">
        <v>2.346E-3</v>
      </c>
      <c r="I3792" s="103"/>
      <c r="J3792" s="103"/>
      <c r="K3792" s="104"/>
      <c r="L3792" s="104"/>
      <c r="M3792" s="104"/>
      <c r="N3792" s="103">
        <v>3.2500000000000001E-2</v>
      </c>
    </row>
    <row r="3793" spans="4:14" ht="15.75" customHeight="1" x14ac:dyDescent="0.25">
      <c r="D3793" s="33"/>
      <c r="E3793" s="33"/>
      <c r="F3793" s="81">
        <v>41823</v>
      </c>
      <c r="G3793" s="103">
        <v>1.555E-3</v>
      </c>
      <c r="H3793" s="103">
        <v>2.3210000000000001E-3</v>
      </c>
      <c r="I3793" s="103"/>
      <c r="J3793" s="103"/>
      <c r="K3793" s="104"/>
      <c r="L3793" s="104"/>
      <c r="M3793" s="104"/>
      <c r="N3793" s="103">
        <v>3.2500000000000001E-2</v>
      </c>
    </row>
    <row r="3794" spans="4:14" ht="15.75" customHeight="1" x14ac:dyDescent="0.25">
      <c r="D3794" s="33"/>
      <c r="E3794" s="33"/>
      <c r="F3794" s="81">
        <v>41824</v>
      </c>
      <c r="G3794" s="103">
        <v>1.534E-3</v>
      </c>
      <c r="H3794" s="103">
        <v>2.3310000000000002E-3</v>
      </c>
      <c r="I3794" s="103"/>
      <c r="J3794" s="103"/>
      <c r="K3794" s="104"/>
      <c r="L3794" s="104"/>
      <c r="M3794" s="104"/>
      <c r="N3794" s="103" t="s">
        <v>26</v>
      </c>
    </row>
    <row r="3795" spans="4:14" ht="15.75" customHeight="1" x14ac:dyDescent="0.25">
      <c r="D3795" s="33"/>
      <c r="E3795" s="33"/>
      <c r="F3795" s="81">
        <v>41827</v>
      </c>
      <c r="G3795" s="103">
        <v>1.534E-3</v>
      </c>
      <c r="H3795" s="103">
        <v>2.3410000000000002E-3</v>
      </c>
      <c r="I3795" s="103"/>
      <c r="J3795" s="103"/>
      <c r="K3795" s="104"/>
      <c r="L3795" s="104"/>
      <c r="M3795" s="104"/>
      <c r="N3795" s="103">
        <v>3.2500000000000001E-2</v>
      </c>
    </row>
    <row r="3796" spans="4:14" ht="15.75" customHeight="1" x14ac:dyDescent="0.25">
      <c r="D3796" s="33"/>
      <c r="E3796" s="33"/>
      <c r="F3796" s="81">
        <v>41828</v>
      </c>
      <c r="G3796" s="103">
        <v>1.5249999999999999E-3</v>
      </c>
      <c r="H3796" s="103">
        <v>2.336E-3</v>
      </c>
      <c r="I3796" s="103"/>
      <c r="J3796" s="103"/>
      <c r="K3796" s="104"/>
      <c r="L3796" s="104"/>
      <c r="M3796" s="104"/>
      <c r="N3796" s="103">
        <v>3.2500000000000001E-2</v>
      </c>
    </row>
    <row r="3797" spans="4:14" ht="15.75" customHeight="1" x14ac:dyDescent="0.25">
      <c r="D3797" s="33"/>
      <c r="E3797" s="33"/>
      <c r="F3797" s="81">
        <v>41829</v>
      </c>
      <c r="G3797" s="103">
        <v>1.5275E-3</v>
      </c>
      <c r="H3797" s="103">
        <v>2.3410000000000002E-3</v>
      </c>
      <c r="I3797" s="103"/>
      <c r="J3797" s="103"/>
      <c r="K3797" s="104"/>
      <c r="L3797" s="104"/>
      <c r="M3797" s="104"/>
      <c r="N3797" s="103">
        <v>3.2500000000000001E-2</v>
      </c>
    </row>
    <row r="3798" spans="4:14" ht="15.75" customHeight="1" x14ac:dyDescent="0.25">
      <c r="D3798" s="33"/>
      <c r="E3798" s="33"/>
      <c r="F3798" s="81">
        <v>41830</v>
      </c>
      <c r="G3798" s="103">
        <v>1.5149999999999999E-3</v>
      </c>
      <c r="H3798" s="103">
        <v>2.336E-3</v>
      </c>
      <c r="I3798" s="103"/>
      <c r="J3798" s="103"/>
      <c r="K3798" s="104"/>
      <c r="L3798" s="104"/>
      <c r="M3798" s="104"/>
      <c r="N3798" s="103">
        <v>3.2500000000000001E-2</v>
      </c>
    </row>
    <row r="3799" spans="4:14" ht="15.75" customHeight="1" x14ac:dyDescent="0.25">
      <c r="D3799" s="33"/>
      <c r="E3799" s="33"/>
      <c r="F3799" s="81">
        <v>41831</v>
      </c>
      <c r="G3799" s="103">
        <v>1.5199999999999999E-3</v>
      </c>
      <c r="H3799" s="103">
        <v>2.336E-3</v>
      </c>
      <c r="I3799" s="103"/>
      <c r="J3799" s="103"/>
      <c r="K3799" s="104"/>
      <c r="L3799" s="104"/>
      <c r="M3799" s="104"/>
      <c r="N3799" s="103">
        <v>3.2500000000000001E-2</v>
      </c>
    </row>
    <row r="3800" spans="4:14" ht="15.75" customHeight="1" x14ac:dyDescent="0.25">
      <c r="D3800" s="33"/>
      <c r="E3800" s="33"/>
      <c r="F3800" s="81">
        <v>41834</v>
      </c>
      <c r="G3800" s="103">
        <v>1.5199999999999999E-3</v>
      </c>
      <c r="H3800" s="103">
        <v>2.3259999999999999E-3</v>
      </c>
      <c r="I3800" s="103"/>
      <c r="J3800" s="103"/>
      <c r="K3800" s="104"/>
      <c r="L3800" s="104"/>
      <c r="M3800" s="104"/>
      <c r="N3800" s="103">
        <v>3.2500000000000001E-2</v>
      </c>
    </row>
    <row r="3801" spans="4:14" ht="15.75" customHeight="1" x14ac:dyDescent="0.25">
      <c r="D3801" s="33"/>
      <c r="E3801" s="33"/>
      <c r="F3801" s="81">
        <v>41835</v>
      </c>
      <c r="G3801" s="103">
        <v>1.542E-3</v>
      </c>
      <c r="H3801" s="103">
        <v>2.3310000000000002E-3</v>
      </c>
      <c r="I3801" s="103"/>
      <c r="J3801" s="103"/>
      <c r="K3801" s="104"/>
      <c r="L3801" s="104"/>
      <c r="M3801" s="104"/>
      <c r="N3801" s="103">
        <v>3.2500000000000001E-2</v>
      </c>
    </row>
    <row r="3802" spans="4:14" ht="15.75" customHeight="1" x14ac:dyDescent="0.25">
      <c r="D3802" s="33"/>
      <c r="E3802" s="33"/>
      <c r="F3802" s="81">
        <v>41836</v>
      </c>
      <c r="G3802" s="103">
        <v>1.5545000000000001E-3</v>
      </c>
      <c r="H3802" s="103">
        <v>2.336E-3</v>
      </c>
      <c r="I3802" s="103"/>
      <c r="J3802" s="103"/>
      <c r="K3802" s="104"/>
      <c r="L3802" s="104"/>
      <c r="M3802" s="104"/>
      <c r="N3802" s="103">
        <v>3.2500000000000001E-2</v>
      </c>
    </row>
    <row r="3803" spans="4:14" ht="15.75" customHeight="1" x14ac:dyDescent="0.25">
      <c r="D3803" s="33"/>
      <c r="E3803" s="33"/>
      <c r="F3803" s="81">
        <v>41837</v>
      </c>
      <c r="G3803" s="103">
        <v>1.562E-3</v>
      </c>
      <c r="H3803" s="103">
        <v>2.336E-3</v>
      </c>
      <c r="I3803" s="103"/>
      <c r="J3803" s="103"/>
      <c r="K3803" s="104"/>
      <c r="L3803" s="104"/>
      <c r="M3803" s="104"/>
      <c r="N3803" s="103">
        <v>3.2500000000000001E-2</v>
      </c>
    </row>
    <row r="3804" spans="4:14" ht="15.75" customHeight="1" x14ac:dyDescent="0.25">
      <c r="D3804" s="33"/>
      <c r="E3804" s="33"/>
      <c r="F3804" s="81">
        <v>41838</v>
      </c>
      <c r="G3804" s="103">
        <v>1.5425E-3</v>
      </c>
      <c r="H3804" s="103">
        <v>2.3159999999999999E-3</v>
      </c>
      <c r="I3804" s="103"/>
      <c r="J3804" s="103"/>
      <c r="K3804" s="104"/>
      <c r="L3804" s="104"/>
      <c r="M3804" s="104"/>
      <c r="N3804" s="103">
        <v>3.2500000000000001E-2</v>
      </c>
    </row>
    <row r="3805" spans="4:14" ht="15.75" customHeight="1" x14ac:dyDescent="0.25">
      <c r="D3805" s="33"/>
      <c r="E3805" s="33"/>
      <c r="F3805" s="81">
        <v>41841</v>
      </c>
      <c r="G3805" s="103">
        <v>1.5475E-3</v>
      </c>
      <c r="H3805" s="103">
        <v>2.3310000000000002E-3</v>
      </c>
      <c r="I3805" s="103"/>
      <c r="J3805" s="103"/>
      <c r="K3805" s="104"/>
      <c r="L3805" s="104"/>
      <c r="M3805" s="104"/>
      <c r="N3805" s="103">
        <v>3.2500000000000001E-2</v>
      </c>
    </row>
    <row r="3806" spans="4:14" ht="15.75" customHeight="1" x14ac:dyDescent="0.25">
      <c r="D3806" s="33"/>
      <c r="E3806" s="33"/>
      <c r="F3806" s="81">
        <v>41842</v>
      </c>
      <c r="G3806" s="103">
        <v>1.5525000000000001E-3</v>
      </c>
      <c r="H3806" s="103">
        <v>2.3259999999999999E-3</v>
      </c>
      <c r="I3806" s="103"/>
      <c r="J3806" s="103"/>
      <c r="K3806" s="104"/>
      <c r="L3806" s="104"/>
      <c r="M3806" s="104"/>
      <c r="N3806" s="103">
        <v>3.2500000000000001E-2</v>
      </c>
    </row>
    <row r="3807" spans="4:14" ht="15.75" customHeight="1" x14ac:dyDescent="0.25">
      <c r="D3807" s="33"/>
      <c r="E3807" s="33"/>
      <c r="F3807" s="81">
        <v>41843</v>
      </c>
      <c r="G3807" s="103">
        <v>1.5499999999999999E-3</v>
      </c>
      <c r="H3807" s="103">
        <v>2.3410000000000002E-3</v>
      </c>
      <c r="I3807" s="103"/>
      <c r="J3807" s="103"/>
      <c r="K3807" s="104"/>
      <c r="L3807" s="104"/>
      <c r="M3807" s="104"/>
      <c r="N3807" s="103">
        <v>3.2500000000000001E-2</v>
      </c>
    </row>
    <row r="3808" spans="4:14" ht="15.75" customHeight="1" x14ac:dyDescent="0.25">
      <c r="D3808" s="33"/>
      <c r="E3808" s="33"/>
      <c r="F3808" s="81">
        <v>41844</v>
      </c>
      <c r="G3808" s="103">
        <v>1.5425E-3</v>
      </c>
      <c r="H3808" s="103">
        <v>2.3510000000000002E-3</v>
      </c>
      <c r="I3808" s="103"/>
      <c r="J3808" s="103"/>
      <c r="K3808" s="104"/>
      <c r="L3808" s="104"/>
      <c r="M3808" s="104"/>
      <c r="N3808" s="103">
        <v>3.2500000000000001E-2</v>
      </c>
    </row>
    <row r="3809" spans="4:14" ht="15.75" customHeight="1" x14ac:dyDescent="0.25">
      <c r="D3809" s="33"/>
      <c r="E3809" s="33"/>
      <c r="F3809" s="81">
        <v>41845</v>
      </c>
      <c r="G3809" s="103">
        <v>1.56E-3</v>
      </c>
      <c r="H3809" s="103">
        <v>2.3410000000000002E-3</v>
      </c>
      <c r="I3809" s="103"/>
      <c r="J3809" s="103"/>
      <c r="K3809" s="104"/>
      <c r="L3809" s="104"/>
      <c r="M3809" s="104"/>
      <c r="N3809" s="103">
        <v>3.2500000000000001E-2</v>
      </c>
    </row>
    <row r="3810" spans="4:14" ht="15.75" customHeight="1" x14ac:dyDescent="0.25">
      <c r="D3810" s="33"/>
      <c r="E3810" s="33"/>
      <c r="F3810" s="81">
        <v>41848</v>
      </c>
      <c r="G3810" s="103">
        <v>1.5499999999999999E-3</v>
      </c>
      <c r="H3810" s="103">
        <v>2.3610000000000003E-3</v>
      </c>
      <c r="I3810" s="103"/>
      <c r="J3810" s="103"/>
      <c r="K3810" s="104"/>
      <c r="L3810" s="104"/>
      <c r="M3810" s="104"/>
      <c r="N3810" s="103">
        <v>3.2500000000000001E-2</v>
      </c>
    </row>
    <row r="3811" spans="4:14" ht="15.75" customHeight="1" x14ac:dyDescent="0.25">
      <c r="D3811" s="33"/>
      <c r="E3811" s="33"/>
      <c r="F3811" s="81">
        <v>41849</v>
      </c>
      <c r="G3811" s="103">
        <v>1.5499999999999999E-3</v>
      </c>
      <c r="H3811" s="103">
        <v>2.3709999999999998E-3</v>
      </c>
      <c r="I3811" s="103"/>
      <c r="J3811" s="103"/>
      <c r="K3811" s="104"/>
      <c r="L3811" s="104"/>
      <c r="M3811" s="104"/>
      <c r="N3811" s="103">
        <v>3.2500000000000001E-2</v>
      </c>
    </row>
    <row r="3812" spans="4:14" ht="15.75" customHeight="1" x14ac:dyDescent="0.25">
      <c r="D3812" s="33"/>
      <c r="E3812" s="33"/>
      <c r="F3812" s="81">
        <v>41850</v>
      </c>
      <c r="G3812" s="103">
        <v>1.5579999999999999E-3</v>
      </c>
      <c r="H3812" s="103">
        <v>2.3960000000000001E-3</v>
      </c>
      <c r="I3812" s="103"/>
      <c r="J3812" s="103"/>
      <c r="K3812" s="104"/>
      <c r="L3812" s="104"/>
      <c r="M3812" s="104"/>
      <c r="N3812" s="103">
        <v>3.2500000000000001E-2</v>
      </c>
    </row>
    <row r="3813" spans="4:14" ht="15.75" customHeight="1" x14ac:dyDescent="0.25">
      <c r="D3813" s="33"/>
      <c r="E3813" s="33"/>
      <c r="F3813" s="81">
        <v>41851</v>
      </c>
      <c r="G3813" s="103">
        <v>1.56E-3</v>
      </c>
      <c r="H3813" s="103">
        <v>2.3909999999999999E-3</v>
      </c>
      <c r="I3813" s="103"/>
      <c r="J3813" s="103"/>
      <c r="K3813" s="104"/>
      <c r="L3813" s="104"/>
      <c r="M3813" s="104"/>
      <c r="N3813" s="103">
        <v>3.2500000000000001E-2</v>
      </c>
    </row>
    <row r="3814" spans="4:14" ht="15.75" customHeight="1" x14ac:dyDescent="0.25">
      <c r="D3814" s="33"/>
      <c r="E3814" s="33"/>
      <c r="F3814" s="81">
        <v>41852</v>
      </c>
      <c r="G3814" s="103">
        <v>1.56E-3</v>
      </c>
      <c r="H3814" s="103">
        <v>2.3809999999999999E-3</v>
      </c>
      <c r="I3814" s="103"/>
      <c r="J3814" s="103"/>
      <c r="K3814" s="104"/>
      <c r="L3814" s="104"/>
      <c r="M3814" s="104"/>
      <c r="N3814" s="103">
        <v>3.2500000000000001E-2</v>
      </c>
    </row>
    <row r="3815" spans="4:14" ht="15.75" customHeight="1" x14ac:dyDescent="0.25">
      <c r="D3815" s="33"/>
      <c r="E3815" s="33"/>
      <c r="F3815" s="81">
        <v>41855</v>
      </c>
      <c r="G3815" s="103">
        <v>1.5690000000000001E-3</v>
      </c>
      <c r="H3815" s="103">
        <v>2.3709999999999998E-3</v>
      </c>
      <c r="I3815" s="103"/>
      <c r="J3815" s="103"/>
      <c r="K3815" s="104"/>
      <c r="L3815" s="104"/>
      <c r="M3815" s="104"/>
      <c r="N3815" s="103">
        <v>3.2500000000000001E-2</v>
      </c>
    </row>
    <row r="3816" spans="4:14" ht="15.75" customHeight="1" x14ac:dyDescent="0.25">
      <c r="D3816" s="33"/>
      <c r="E3816" s="33"/>
      <c r="F3816" s="81">
        <v>41856</v>
      </c>
      <c r="G3816" s="103">
        <v>1.585E-3</v>
      </c>
      <c r="H3816" s="103">
        <v>2.3709999999999998E-3</v>
      </c>
      <c r="I3816" s="103"/>
      <c r="J3816" s="103"/>
      <c r="K3816" s="104"/>
      <c r="L3816" s="104"/>
      <c r="M3816" s="104"/>
      <c r="N3816" s="103">
        <v>3.2500000000000001E-2</v>
      </c>
    </row>
    <row r="3817" spans="4:14" ht="15.75" customHeight="1" x14ac:dyDescent="0.25">
      <c r="D3817" s="33"/>
      <c r="E3817" s="33"/>
      <c r="F3817" s="81">
        <v>41857</v>
      </c>
      <c r="G3817" s="103">
        <v>1.588E-3</v>
      </c>
      <c r="H3817" s="103">
        <v>2.3419999999999999E-3</v>
      </c>
      <c r="I3817" s="103"/>
      <c r="J3817" s="103"/>
      <c r="K3817" s="104"/>
      <c r="L3817" s="104"/>
      <c r="M3817" s="104"/>
      <c r="N3817" s="103">
        <v>3.2500000000000001E-2</v>
      </c>
    </row>
    <row r="3818" spans="4:14" ht="15.75" customHeight="1" x14ac:dyDescent="0.25">
      <c r="D3818" s="33"/>
      <c r="E3818" s="33"/>
      <c r="F3818" s="81">
        <v>41858</v>
      </c>
      <c r="G3818" s="103">
        <v>1.57E-3</v>
      </c>
      <c r="H3818" s="103">
        <v>2.3310000000000002E-3</v>
      </c>
      <c r="I3818" s="103"/>
      <c r="J3818" s="103"/>
      <c r="K3818" s="104"/>
      <c r="L3818" s="104"/>
      <c r="M3818" s="104"/>
      <c r="N3818" s="103">
        <v>3.2500000000000001E-2</v>
      </c>
    </row>
    <row r="3819" spans="4:14" ht="15.75" customHeight="1" x14ac:dyDescent="0.25">
      <c r="D3819" s="33"/>
      <c r="E3819" s="33"/>
      <c r="F3819" s="81">
        <v>41859</v>
      </c>
      <c r="G3819" s="103">
        <v>1.56E-3</v>
      </c>
      <c r="H3819" s="103">
        <v>2.3510000000000002E-3</v>
      </c>
      <c r="I3819" s="103"/>
      <c r="J3819" s="103"/>
      <c r="K3819" s="104"/>
      <c r="L3819" s="104"/>
      <c r="M3819" s="104"/>
      <c r="N3819" s="103">
        <v>3.2500000000000001E-2</v>
      </c>
    </row>
    <row r="3820" spans="4:14" ht="15.75" customHeight="1" x14ac:dyDescent="0.25">
      <c r="D3820" s="33"/>
      <c r="E3820" s="33"/>
      <c r="F3820" s="81">
        <v>41862</v>
      </c>
      <c r="G3820" s="103">
        <v>1.555E-3</v>
      </c>
      <c r="H3820" s="103">
        <v>2.3380000000000002E-3</v>
      </c>
      <c r="I3820" s="103"/>
      <c r="J3820" s="103"/>
      <c r="K3820" s="104"/>
      <c r="L3820" s="104"/>
      <c r="M3820" s="104"/>
      <c r="N3820" s="103">
        <v>3.2500000000000001E-2</v>
      </c>
    </row>
    <row r="3821" spans="4:14" ht="15.75" customHeight="1" x14ac:dyDescent="0.25">
      <c r="D3821" s="33"/>
      <c r="E3821" s="33"/>
      <c r="F3821" s="81">
        <v>41863</v>
      </c>
      <c r="G3821" s="103">
        <v>1.56E-3</v>
      </c>
      <c r="H3821" s="103">
        <v>2.3310000000000002E-3</v>
      </c>
      <c r="I3821" s="103"/>
      <c r="J3821" s="103"/>
      <c r="K3821" s="104"/>
      <c r="L3821" s="104"/>
      <c r="M3821" s="104"/>
      <c r="N3821" s="103">
        <v>3.2500000000000001E-2</v>
      </c>
    </row>
    <row r="3822" spans="4:14" ht="15.75" customHeight="1" x14ac:dyDescent="0.25">
      <c r="D3822" s="33"/>
      <c r="E3822" s="33"/>
      <c r="F3822" s="81">
        <v>41864</v>
      </c>
      <c r="G3822" s="103">
        <v>1.5499999999999999E-3</v>
      </c>
      <c r="H3822" s="103">
        <v>2.336E-3</v>
      </c>
      <c r="I3822" s="103"/>
      <c r="J3822" s="103"/>
      <c r="K3822" s="104"/>
      <c r="L3822" s="104"/>
      <c r="M3822" s="104"/>
      <c r="N3822" s="103">
        <v>3.2500000000000001E-2</v>
      </c>
    </row>
    <row r="3823" spans="4:14" ht="15.75" customHeight="1" x14ac:dyDescent="0.25">
      <c r="D3823" s="33"/>
      <c r="E3823" s="33"/>
      <c r="F3823" s="81">
        <v>41865</v>
      </c>
      <c r="G3823" s="103">
        <v>1.5499999999999999E-3</v>
      </c>
      <c r="H3823" s="103">
        <v>2.3110000000000001E-3</v>
      </c>
      <c r="I3823" s="103"/>
      <c r="J3823" s="103"/>
      <c r="K3823" s="104"/>
      <c r="L3823" s="104"/>
      <c r="M3823" s="104"/>
      <c r="N3823" s="103">
        <v>3.2500000000000001E-2</v>
      </c>
    </row>
    <row r="3824" spans="4:14" ht="15.75" customHeight="1" x14ac:dyDescent="0.25">
      <c r="D3824" s="33"/>
      <c r="E3824" s="33"/>
      <c r="F3824" s="81">
        <v>41866</v>
      </c>
      <c r="G3824" s="103">
        <v>1.555E-3</v>
      </c>
      <c r="H3824" s="103">
        <v>2.3210000000000001E-3</v>
      </c>
      <c r="I3824" s="103"/>
      <c r="J3824" s="103"/>
      <c r="K3824" s="104"/>
      <c r="L3824" s="104"/>
      <c r="M3824" s="104"/>
      <c r="N3824" s="103">
        <v>3.2500000000000001E-2</v>
      </c>
    </row>
    <row r="3825" spans="4:14" ht="15.75" customHeight="1" x14ac:dyDescent="0.25">
      <c r="D3825" s="33"/>
      <c r="E3825" s="33"/>
      <c r="F3825" s="81">
        <v>41869</v>
      </c>
      <c r="G3825" s="103">
        <v>1.555E-3</v>
      </c>
      <c r="H3825" s="103">
        <v>2.3210000000000001E-3</v>
      </c>
      <c r="I3825" s="103"/>
      <c r="J3825" s="103"/>
      <c r="K3825" s="104"/>
      <c r="L3825" s="104"/>
      <c r="M3825" s="104"/>
      <c r="N3825" s="103">
        <v>3.2500000000000001E-2</v>
      </c>
    </row>
    <row r="3826" spans="4:14" ht="15.75" customHeight="1" x14ac:dyDescent="0.25">
      <c r="D3826" s="33"/>
      <c r="E3826" s="33"/>
      <c r="F3826" s="81">
        <v>41870</v>
      </c>
      <c r="G3826" s="103">
        <v>1.555E-3</v>
      </c>
      <c r="H3826" s="103">
        <v>2.3440000000000002E-3</v>
      </c>
      <c r="I3826" s="103"/>
      <c r="J3826" s="103"/>
      <c r="K3826" s="104"/>
      <c r="L3826" s="104"/>
      <c r="M3826" s="104"/>
      <c r="N3826" s="103">
        <v>3.2500000000000001E-2</v>
      </c>
    </row>
    <row r="3827" spans="4:14" ht="15.75" customHeight="1" x14ac:dyDescent="0.25">
      <c r="D3827" s="33"/>
      <c r="E3827" s="33"/>
      <c r="F3827" s="81">
        <v>41871</v>
      </c>
      <c r="G3827" s="103">
        <v>1.5499999999999999E-3</v>
      </c>
      <c r="H3827" s="103">
        <v>2.349E-3</v>
      </c>
      <c r="I3827" s="103"/>
      <c r="J3827" s="103"/>
      <c r="K3827" s="104"/>
      <c r="L3827" s="104"/>
      <c r="M3827" s="104"/>
      <c r="N3827" s="103">
        <v>3.2500000000000001E-2</v>
      </c>
    </row>
    <row r="3828" spans="4:14" ht="15.75" customHeight="1" x14ac:dyDescent="0.25">
      <c r="D3828" s="33"/>
      <c r="E3828" s="33"/>
      <c r="F3828" s="81">
        <v>41872</v>
      </c>
      <c r="G3828" s="103">
        <v>1.5499999999999999E-3</v>
      </c>
      <c r="H3828" s="103">
        <v>2.349E-3</v>
      </c>
      <c r="I3828" s="103"/>
      <c r="J3828" s="103"/>
      <c r="K3828" s="104"/>
      <c r="L3828" s="104"/>
      <c r="M3828" s="104"/>
      <c r="N3828" s="103">
        <v>3.2500000000000001E-2</v>
      </c>
    </row>
    <row r="3829" spans="4:14" ht="15.75" customHeight="1" x14ac:dyDescent="0.25">
      <c r="D3829" s="33"/>
      <c r="E3829" s="33"/>
      <c r="F3829" s="81">
        <v>41873</v>
      </c>
      <c r="G3829" s="103">
        <v>1.5499999999999999E-3</v>
      </c>
      <c r="H3829" s="103">
        <v>2.3839999999999998E-3</v>
      </c>
      <c r="I3829" s="103"/>
      <c r="J3829" s="103"/>
      <c r="K3829" s="104"/>
      <c r="L3829" s="104"/>
      <c r="M3829" s="104"/>
      <c r="N3829" s="103">
        <v>3.2500000000000001E-2</v>
      </c>
    </row>
    <row r="3830" spans="4:14" ht="15.75" customHeight="1" x14ac:dyDescent="0.25">
      <c r="D3830" s="33"/>
      <c r="E3830" s="33"/>
      <c r="F3830" s="81">
        <v>41876</v>
      </c>
      <c r="G3830" s="103" t="s">
        <v>26</v>
      </c>
      <c r="H3830" s="103" t="s">
        <v>26</v>
      </c>
      <c r="I3830" s="103"/>
      <c r="J3830" s="103"/>
      <c r="K3830" s="104"/>
      <c r="L3830" s="104"/>
      <c r="M3830" s="104"/>
      <c r="N3830" s="103">
        <v>3.2500000000000001E-2</v>
      </c>
    </row>
    <row r="3831" spans="4:14" ht="15.75" customHeight="1" x14ac:dyDescent="0.25">
      <c r="D3831" s="33"/>
      <c r="E3831" s="33"/>
      <c r="F3831" s="81">
        <v>41877</v>
      </c>
      <c r="G3831" s="103">
        <v>1.56E-3</v>
      </c>
      <c r="H3831" s="103">
        <v>2.3809999999999999E-3</v>
      </c>
      <c r="I3831" s="103"/>
      <c r="J3831" s="103"/>
      <c r="K3831" s="104"/>
      <c r="L3831" s="104"/>
      <c r="M3831" s="104"/>
      <c r="N3831" s="103">
        <v>3.2500000000000001E-2</v>
      </c>
    </row>
    <row r="3832" spans="4:14" ht="15.75" customHeight="1" x14ac:dyDescent="0.25">
      <c r="D3832" s="33"/>
      <c r="E3832" s="33"/>
      <c r="F3832" s="81">
        <v>41878</v>
      </c>
      <c r="G3832" s="103">
        <v>1.567E-3</v>
      </c>
      <c r="H3832" s="103">
        <v>2.346E-3</v>
      </c>
      <c r="I3832" s="103"/>
      <c r="J3832" s="103"/>
      <c r="K3832" s="104"/>
      <c r="L3832" s="104"/>
      <c r="M3832" s="104"/>
      <c r="N3832" s="103">
        <v>3.2500000000000001E-2</v>
      </c>
    </row>
    <row r="3833" spans="4:14" ht="15.75" customHeight="1" x14ac:dyDescent="0.25">
      <c r="D3833" s="33"/>
      <c r="E3833" s="33"/>
      <c r="F3833" s="81">
        <v>41879</v>
      </c>
      <c r="G3833" s="103">
        <v>1.5449999999999999E-3</v>
      </c>
      <c r="H3833" s="103">
        <v>2.336E-3</v>
      </c>
      <c r="I3833" s="103"/>
      <c r="J3833" s="103"/>
      <c r="K3833" s="104"/>
      <c r="L3833" s="104"/>
      <c r="M3833" s="104"/>
      <c r="N3833" s="103">
        <v>3.2500000000000001E-2</v>
      </c>
    </row>
    <row r="3834" spans="4:14" ht="15.75" customHeight="1" x14ac:dyDescent="0.25">
      <c r="D3834" s="33"/>
      <c r="E3834" s="33"/>
      <c r="F3834" s="81">
        <v>41880</v>
      </c>
      <c r="G3834" s="103">
        <v>1.57E-3</v>
      </c>
      <c r="H3834" s="103">
        <v>2.336E-3</v>
      </c>
      <c r="I3834" s="103"/>
      <c r="J3834" s="103"/>
      <c r="K3834" s="104"/>
      <c r="L3834" s="104"/>
      <c r="M3834" s="104"/>
      <c r="N3834" s="103">
        <v>3.2500000000000001E-2</v>
      </c>
    </row>
    <row r="3835" spans="4:14" ht="15.75" customHeight="1" x14ac:dyDescent="0.25">
      <c r="D3835" s="33"/>
      <c r="E3835" s="33"/>
      <c r="F3835" s="81">
        <v>41883</v>
      </c>
      <c r="G3835" s="103">
        <v>1.565E-3</v>
      </c>
      <c r="H3835" s="103">
        <v>2.336E-3</v>
      </c>
      <c r="I3835" s="103"/>
      <c r="J3835" s="103"/>
      <c r="K3835" s="104"/>
      <c r="L3835" s="104"/>
      <c r="M3835" s="104"/>
      <c r="N3835" s="103" t="s">
        <v>26</v>
      </c>
    </row>
    <row r="3836" spans="4:14" ht="15.75" customHeight="1" x14ac:dyDescent="0.25">
      <c r="D3836" s="33"/>
      <c r="E3836" s="33"/>
      <c r="F3836" s="81">
        <v>41884</v>
      </c>
      <c r="G3836" s="103">
        <v>1.565E-3</v>
      </c>
      <c r="H3836" s="103">
        <v>2.3310000000000002E-3</v>
      </c>
      <c r="I3836" s="103"/>
      <c r="J3836" s="103"/>
      <c r="K3836" s="104"/>
      <c r="L3836" s="104"/>
      <c r="M3836" s="104"/>
      <c r="N3836" s="103">
        <v>3.2500000000000001E-2</v>
      </c>
    </row>
    <row r="3837" spans="4:14" ht="15.75" customHeight="1" x14ac:dyDescent="0.25">
      <c r="D3837" s="33"/>
      <c r="E3837" s="33"/>
      <c r="F3837" s="81">
        <v>41885</v>
      </c>
      <c r="G3837" s="103">
        <v>1.5609999999999999E-3</v>
      </c>
      <c r="H3837" s="103">
        <v>2.3410000000000002E-3</v>
      </c>
      <c r="I3837" s="103"/>
      <c r="J3837" s="103"/>
      <c r="K3837" s="104"/>
      <c r="L3837" s="104"/>
      <c r="M3837" s="104"/>
      <c r="N3837" s="103">
        <v>3.2500000000000001E-2</v>
      </c>
    </row>
    <row r="3838" spans="4:14" ht="15.75" customHeight="1" x14ac:dyDescent="0.25">
      <c r="D3838" s="33"/>
      <c r="E3838" s="33"/>
      <c r="F3838" s="81">
        <v>41886</v>
      </c>
      <c r="G3838" s="103">
        <v>1.5609999999999999E-3</v>
      </c>
      <c r="H3838" s="103">
        <v>2.3310000000000002E-3</v>
      </c>
      <c r="I3838" s="103"/>
      <c r="J3838" s="103"/>
      <c r="K3838" s="104"/>
      <c r="L3838" s="104"/>
      <c r="M3838" s="104"/>
      <c r="N3838" s="103">
        <v>3.2500000000000001E-2</v>
      </c>
    </row>
    <row r="3839" spans="4:14" ht="15.75" customHeight="1" x14ac:dyDescent="0.25">
      <c r="D3839" s="33"/>
      <c r="E3839" s="33"/>
      <c r="F3839" s="81">
        <v>41887</v>
      </c>
      <c r="G3839" s="103">
        <v>1.5279999999999998E-3</v>
      </c>
      <c r="H3839" s="103">
        <v>2.323E-3</v>
      </c>
      <c r="I3839" s="103"/>
      <c r="J3839" s="103"/>
      <c r="K3839" s="104"/>
      <c r="L3839" s="104"/>
      <c r="M3839" s="104"/>
      <c r="N3839" s="103">
        <v>3.2500000000000001E-2</v>
      </c>
    </row>
    <row r="3840" spans="4:14" ht="15.75" customHeight="1" x14ac:dyDescent="0.25">
      <c r="D3840" s="33"/>
      <c r="E3840" s="33"/>
      <c r="F3840" s="81">
        <v>41890</v>
      </c>
      <c r="G3840" s="103">
        <v>1.5349999999999999E-3</v>
      </c>
      <c r="H3840" s="103">
        <v>2.336E-3</v>
      </c>
      <c r="I3840" s="103"/>
      <c r="J3840" s="103"/>
      <c r="K3840" s="104"/>
      <c r="L3840" s="104"/>
      <c r="M3840" s="104"/>
      <c r="N3840" s="103">
        <v>3.2500000000000001E-2</v>
      </c>
    </row>
    <row r="3841" spans="4:14" ht="15.75" customHeight="1" x14ac:dyDescent="0.25">
      <c r="D3841" s="33"/>
      <c r="E3841" s="33"/>
      <c r="F3841" s="81">
        <v>41891</v>
      </c>
      <c r="G3841" s="103">
        <v>1.5349999999999999E-3</v>
      </c>
      <c r="H3841" s="103">
        <v>2.346E-3</v>
      </c>
      <c r="I3841" s="103"/>
      <c r="J3841" s="103"/>
      <c r="K3841" s="104"/>
      <c r="L3841" s="104"/>
      <c r="M3841" s="104"/>
      <c r="N3841" s="103">
        <v>3.2500000000000001E-2</v>
      </c>
    </row>
    <row r="3842" spans="4:14" ht="15.75" customHeight="1" x14ac:dyDescent="0.25">
      <c r="D3842" s="33"/>
      <c r="E3842" s="33"/>
      <c r="F3842" s="81">
        <v>41892</v>
      </c>
      <c r="G3842" s="103">
        <v>1.5349999999999999E-3</v>
      </c>
      <c r="H3842" s="103">
        <v>2.346E-3</v>
      </c>
      <c r="I3842" s="103"/>
      <c r="J3842" s="103"/>
      <c r="K3842" s="104"/>
      <c r="L3842" s="104"/>
      <c r="M3842" s="104"/>
      <c r="N3842" s="103">
        <v>3.2500000000000001E-2</v>
      </c>
    </row>
    <row r="3843" spans="4:14" ht="15.75" customHeight="1" x14ac:dyDescent="0.25">
      <c r="D3843" s="33"/>
      <c r="E3843" s="33"/>
      <c r="F3843" s="81">
        <v>41893</v>
      </c>
      <c r="G3843" s="103">
        <v>1.5359999999999998E-3</v>
      </c>
      <c r="H3843" s="103">
        <v>2.3410000000000002E-3</v>
      </c>
      <c r="I3843" s="103"/>
      <c r="J3843" s="103"/>
      <c r="K3843" s="104"/>
      <c r="L3843" s="104"/>
      <c r="M3843" s="104"/>
      <c r="N3843" s="103">
        <v>3.2500000000000001E-2</v>
      </c>
    </row>
    <row r="3844" spans="4:14" ht="15.75" customHeight="1" x14ac:dyDescent="0.25">
      <c r="D3844" s="33"/>
      <c r="E3844" s="33"/>
      <c r="F3844" s="81">
        <v>41894</v>
      </c>
      <c r="G3844" s="103">
        <v>1.5359999999999998E-3</v>
      </c>
      <c r="H3844" s="103">
        <v>2.346E-3</v>
      </c>
      <c r="I3844" s="103"/>
      <c r="J3844" s="103"/>
      <c r="K3844" s="104"/>
      <c r="L3844" s="104"/>
      <c r="M3844" s="104"/>
      <c r="N3844" s="103">
        <v>3.2500000000000001E-2</v>
      </c>
    </row>
    <row r="3845" spans="4:14" ht="15.75" customHeight="1" x14ac:dyDescent="0.25">
      <c r="D3845" s="33"/>
      <c r="E3845" s="33"/>
      <c r="F3845" s="81">
        <v>41897</v>
      </c>
      <c r="G3845" s="103">
        <v>1.5359999999999998E-3</v>
      </c>
      <c r="H3845" s="103">
        <v>2.346E-3</v>
      </c>
      <c r="I3845" s="103"/>
      <c r="J3845" s="103"/>
      <c r="K3845" s="104"/>
      <c r="L3845" s="104"/>
      <c r="M3845" s="104"/>
      <c r="N3845" s="103">
        <v>3.2500000000000001E-2</v>
      </c>
    </row>
    <row r="3846" spans="4:14" ht="15.75" customHeight="1" x14ac:dyDescent="0.25">
      <c r="D3846" s="33"/>
      <c r="E3846" s="33"/>
      <c r="F3846" s="81">
        <v>41898</v>
      </c>
      <c r="G3846" s="103">
        <v>1.5349999999999999E-3</v>
      </c>
      <c r="H3846" s="103">
        <v>2.3440000000000002E-3</v>
      </c>
      <c r="I3846" s="103"/>
      <c r="J3846" s="103"/>
      <c r="K3846" s="104"/>
      <c r="L3846" s="104"/>
      <c r="M3846" s="104"/>
      <c r="N3846" s="103">
        <v>3.2500000000000001E-2</v>
      </c>
    </row>
    <row r="3847" spans="4:14" ht="15.75" customHeight="1" x14ac:dyDescent="0.25">
      <c r="D3847" s="33"/>
      <c r="E3847" s="33"/>
      <c r="F3847" s="81">
        <v>41899</v>
      </c>
      <c r="G3847" s="103">
        <v>1.5299999999999999E-3</v>
      </c>
      <c r="H3847" s="103">
        <v>2.3410000000000002E-3</v>
      </c>
      <c r="I3847" s="103"/>
      <c r="J3847" s="103"/>
      <c r="K3847" s="104"/>
      <c r="L3847" s="104"/>
      <c r="M3847" s="104"/>
      <c r="N3847" s="103">
        <v>3.2500000000000001E-2</v>
      </c>
    </row>
    <row r="3848" spans="4:14" ht="15.75" customHeight="1" x14ac:dyDescent="0.25">
      <c r="D3848" s="33"/>
      <c r="E3848" s="33"/>
      <c r="F3848" s="81">
        <v>41900</v>
      </c>
      <c r="G3848" s="103">
        <v>1.5349999999999999E-3</v>
      </c>
      <c r="H3848" s="103">
        <v>2.3310000000000002E-3</v>
      </c>
      <c r="I3848" s="103"/>
      <c r="J3848" s="103"/>
      <c r="K3848" s="104"/>
      <c r="L3848" s="104"/>
      <c r="M3848" s="104"/>
      <c r="N3848" s="103">
        <v>3.2500000000000001E-2</v>
      </c>
    </row>
    <row r="3849" spans="4:14" ht="15.75" customHeight="1" x14ac:dyDescent="0.25">
      <c r="D3849" s="33"/>
      <c r="E3849" s="33"/>
      <c r="F3849" s="81">
        <v>41901</v>
      </c>
      <c r="G3849" s="103">
        <v>1.5399999999999999E-3</v>
      </c>
      <c r="H3849" s="103">
        <v>2.3310000000000002E-3</v>
      </c>
      <c r="I3849" s="103"/>
      <c r="J3849" s="103"/>
      <c r="K3849" s="104"/>
      <c r="L3849" s="104"/>
      <c r="M3849" s="104"/>
      <c r="N3849" s="103">
        <v>3.2500000000000001E-2</v>
      </c>
    </row>
    <row r="3850" spans="4:14" ht="15.75" customHeight="1" x14ac:dyDescent="0.25">
      <c r="D3850" s="33"/>
      <c r="E3850" s="33"/>
      <c r="F3850" s="81">
        <v>41904</v>
      </c>
      <c r="G3850" s="103">
        <v>1.5449999999999999E-3</v>
      </c>
      <c r="H3850" s="103">
        <v>2.356E-3</v>
      </c>
      <c r="I3850" s="103"/>
      <c r="J3850" s="103"/>
      <c r="K3850" s="104"/>
      <c r="L3850" s="104"/>
      <c r="M3850" s="104"/>
      <c r="N3850" s="103">
        <v>3.2500000000000001E-2</v>
      </c>
    </row>
    <row r="3851" spans="4:14" ht="15.75" customHeight="1" x14ac:dyDescent="0.25">
      <c r="D3851" s="33"/>
      <c r="E3851" s="33"/>
      <c r="F3851" s="81">
        <v>41905</v>
      </c>
      <c r="G3851" s="103">
        <v>1.5449999999999999E-3</v>
      </c>
      <c r="H3851" s="103">
        <v>2.3410000000000002E-3</v>
      </c>
      <c r="I3851" s="103"/>
      <c r="J3851" s="103"/>
      <c r="K3851" s="104"/>
      <c r="L3851" s="104"/>
      <c r="M3851" s="104"/>
      <c r="N3851" s="103">
        <v>3.2500000000000001E-2</v>
      </c>
    </row>
    <row r="3852" spans="4:14" ht="15.75" customHeight="1" x14ac:dyDescent="0.25">
      <c r="D3852" s="33"/>
      <c r="E3852" s="33"/>
      <c r="F3852" s="81">
        <v>41906</v>
      </c>
      <c r="G3852" s="103">
        <v>1.5349999999999999E-3</v>
      </c>
      <c r="H3852" s="103">
        <v>2.3510000000000002E-3</v>
      </c>
      <c r="I3852" s="103"/>
      <c r="J3852" s="103"/>
      <c r="K3852" s="104"/>
      <c r="L3852" s="104"/>
      <c r="M3852" s="104"/>
      <c r="N3852" s="103">
        <v>3.2500000000000001E-2</v>
      </c>
    </row>
    <row r="3853" spans="4:14" ht="15.75" customHeight="1" x14ac:dyDescent="0.25">
      <c r="D3853" s="33"/>
      <c r="E3853" s="33"/>
      <c r="F3853" s="81">
        <v>41907</v>
      </c>
      <c r="G3853" s="103">
        <v>1.5149999999999999E-3</v>
      </c>
      <c r="H3853" s="103">
        <v>2.336E-3</v>
      </c>
      <c r="I3853" s="103"/>
      <c r="J3853" s="103"/>
      <c r="K3853" s="104"/>
      <c r="L3853" s="104"/>
      <c r="M3853" s="104"/>
      <c r="N3853" s="103">
        <v>3.2500000000000001E-2</v>
      </c>
    </row>
    <row r="3854" spans="4:14" ht="15.75" customHeight="1" x14ac:dyDescent="0.25">
      <c r="D3854" s="33"/>
      <c r="E3854" s="33"/>
      <c r="F3854" s="81">
        <v>41908</v>
      </c>
      <c r="G3854" s="103">
        <v>1.5399999999999999E-3</v>
      </c>
      <c r="H3854" s="103">
        <v>2.3310000000000002E-3</v>
      </c>
      <c r="I3854" s="103"/>
      <c r="J3854" s="103"/>
      <c r="K3854" s="104"/>
      <c r="L3854" s="104"/>
      <c r="M3854" s="104"/>
      <c r="N3854" s="103">
        <v>3.2500000000000001E-2</v>
      </c>
    </row>
    <row r="3855" spans="4:14" ht="15.75" customHeight="1" x14ac:dyDescent="0.25">
      <c r="D3855" s="33"/>
      <c r="E3855" s="33"/>
      <c r="F3855" s="81">
        <v>41911</v>
      </c>
      <c r="G3855" s="103">
        <v>1.5249999999999999E-3</v>
      </c>
      <c r="H3855" s="103">
        <v>2.3510000000000002E-3</v>
      </c>
      <c r="I3855" s="103"/>
      <c r="J3855" s="103"/>
      <c r="K3855" s="104"/>
      <c r="L3855" s="104"/>
      <c r="M3855" s="104"/>
      <c r="N3855" s="103">
        <v>3.2500000000000001E-2</v>
      </c>
    </row>
    <row r="3856" spans="4:14" ht="15.75" customHeight="1" x14ac:dyDescent="0.25">
      <c r="D3856" s="33"/>
      <c r="E3856" s="33"/>
      <c r="F3856" s="81">
        <v>41912</v>
      </c>
      <c r="G3856" s="103">
        <v>1.565E-3</v>
      </c>
      <c r="H3856" s="103">
        <v>2.3510000000000002E-3</v>
      </c>
      <c r="I3856" s="103"/>
      <c r="J3856" s="103"/>
      <c r="K3856" s="104"/>
      <c r="L3856" s="104"/>
      <c r="M3856" s="104"/>
      <c r="N3856" s="103">
        <v>3.2500000000000001E-2</v>
      </c>
    </row>
    <row r="3857" spans="4:14" ht="15.75" customHeight="1" x14ac:dyDescent="0.25">
      <c r="D3857" s="33"/>
      <c r="E3857" s="33"/>
      <c r="F3857" s="81">
        <v>41913</v>
      </c>
      <c r="G3857" s="103">
        <v>1.5199999999999999E-3</v>
      </c>
      <c r="H3857" s="103">
        <v>2.3259999999999999E-3</v>
      </c>
      <c r="I3857" s="103"/>
      <c r="J3857" s="103"/>
      <c r="K3857" s="104"/>
      <c r="L3857" s="104"/>
      <c r="M3857" s="104"/>
      <c r="N3857" s="103">
        <v>3.2500000000000001E-2</v>
      </c>
    </row>
    <row r="3858" spans="4:14" ht="15.75" customHeight="1" x14ac:dyDescent="0.25">
      <c r="D3858" s="33"/>
      <c r="E3858" s="33"/>
      <c r="F3858" s="81">
        <v>41914</v>
      </c>
      <c r="G3858" s="103">
        <v>1.5199999999999999E-3</v>
      </c>
      <c r="H3858" s="103">
        <v>2.3119999999999998E-3</v>
      </c>
      <c r="I3858" s="103"/>
      <c r="J3858" s="103"/>
      <c r="K3858" s="104"/>
      <c r="L3858" s="104"/>
      <c r="M3858" s="104"/>
      <c r="N3858" s="103">
        <v>3.2500000000000001E-2</v>
      </c>
    </row>
    <row r="3859" spans="4:14" ht="15.75" customHeight="1" x14ac:dyDescent="0.25">
      <c r="D3859" s="33"/>
      <c r="E3859" s="33"/>
      <c r="F3859" s="81">
        <v>41915</v>
      </c>
      <c r="G3859" s="103">
        <v>1.5299999999999999E-3</v>
      </c>
      <c r="H3859" s="103">
        <v>2.3159999999999999E-3</v>
      </c>
      <c r="I3859" s="103"/>
      <c r="J3859" s="103"/>
      <c r="K3859" s="104"/>
      <c r="L3859" s="104"/>
      <c r="M3859" s="104"/>
      <c r="N3859" s="103">
        <v>3.2500000000000001E-2</v>
      </c>
    </row>
    <row r="3860" spans="4:14" ht="15.75" customHeight="1" x14ac:dyDescent="0.25">
      <c r="D3860" s="33"/>
      <c r="E3860" s="33"/>
      <c r="F3860" s="81">
        <v>41918</v>
      </c>
      <c r="G3860" s="103">
        <v>1.5299999999999999E-3</v>
      </c>
      <c r="H3860" s="103">
        <v>2.3259999999999999E-3</v>
      </c>
      <c r="I3860" s="103"/>
      <c r="J3860" s="103"/>
      <c r="K3860" s="104"/>
      <c r="L3860" s="104"/>
      <c r="M3860" s="104"/>
      <c r="N3860" s="103">
        <v>3.2500000000000001E-2</v>
      </c>
    </row>
    <row r="3861" spans="4:14" ht="15.75" customHeight="1" x14ac:dyDescent="0.25">
      <c r="D3861" s="33"/>
      <c r="E3861" s="33"/>
      <c r="F3861" s="81">
        <v>41919</v>
      </c>
      <c r="G3861" s="103">
        <v>1.5249999999999999E-3</v>
      </c>
      <c r="H3861" s="103">
        <v>2.3110000000000001E-3</v>
      </c>
      <c r="I3861" s="103"/>
      <c r="J3861" s="103"/>
      <c r="K3861" s="104"/>
      <c r="L3861" s="104"/>
      <c r="M3861" s="104"/>
      <c r="N3861" s="103">
        <v>3.2500000000000001E-2</v>
      </c>
    </row>
    <row r="3862" spans="4:14" ht="15.75" customHeight="1" x14ac:dyDescent="0.25">
      <c r="D3862" s="33"/>
      <c r="E3862" s="33"/>
      <c r="F3862" s="81">
        <v>41920</v>
      </c>
      <c r="G3862" s="103">
        <v>1.5179999999999998E-3</v>
      </c>
      <c r="H3862" s="103">
        <v>2.2910000000000001E-3</v>
      </c>
      <c r="I3862" s="103"/>
      <c r="J3862" s="103"/>
      <c r="K3862" s="104"/>
      <c r="L3862" s="104"/>
      <c r="M3862" s="104"/>
      <c r="N3862" s="103">
        <v>3.2500000000000001E-2</v>
      </c>
    </row>
    <row r="3863" spans="4:14" ht="15.75" customHeight="1" x14ac:dyDescent="0.25">
      <c r="D3863" s="33"/>
      <c r="E3863" s="33"/>
      <c r="F3863" s="81">
        <v>41921</v>
      </c>
      <c r="G3863" s="103">
        <v>1.5269999999999999E-3</v>
      </c>
      <c r="H3863" s="103">
        <v>2.2910000000000001E-3</v>
      </c>
      <c r="I3863" s="103"/>
      <c r="J3863" s="103"/>
      <c r="K3863" s="104"/>
      <c r="L3863" s="104"/>
      <c r="M3863" s="104"/>
      <c r="N3863" s="103">
        <v>3.2500000000000001E-2</v>
      </c>
    </row>
    <row r="3864" spans="4:14" ht="15.75" customHeight="1" x14ac:dyDescent="0.25">
      <c r="D3864" s="33"/>
      <c r="E3864" s="33"/>
      <c r="F3864" s="81">
        <v>41922</v>
      </c>
      <c r="G3864" s="103">
        <v>1.5279999999999998E-3</v>
      </c>
      <c r="H3864" s="103">
        <v>2.3E-3</v>
      </c>
      <c r="I3864" s="103"/>
      <c r="J3864" s="103"/>
      <c r="K3864" s="104"/>
      <c r="L3864" s="104"/>
      <c r="M3864" s="104"/>
      <c r="N3864" s="103">
        <v>3.2500000000000001E-2</v>
      </c>
    </row>
    <row r="3865" spans="4:14" ht="15.75" customHeight="1" x14ac:dyDescent="0.25">
      <c r="D3865" s="33"/>
      <c r="E3865" s="33"/>
      <c r="F3865" s="81">
        <v>41925</v>
      </c>
      <c r="G3865" s="103">
        <v>1.5329999999999999E-3</v>
      </c>
      <c r="H3865" s="103">
        <v>2.3059999999999999E-3</v>
      </c>
      <c r="I3865" s="103"/>
      <c r="J3865" s="103"/>
      <c r="K3865" s="104"/>
      <c r="L3865" s="104"/>
      <c r="M3865" s="104"/>
      <c r="N3865" s="103" t="s">
        <v>26</v>
      </c>
    </row>
    <row r="3866" spans="4:14" ht="15.75" customHeight="1" x14ac:dyDescent="0.25">
      <c r="D3866" s="33"/>
      <c r="E3866" s="33"/>
      <c r="F3866" s="81">
        <v>41926</v>
      </c>
      <c r="G3866" s="103">
        <v>1.5179999999999998E-3</v>
      </c>
      <c r="H3866" s="103">
        <v>2.2910000000000001E-3</v>
      </c>
      <c r="I3866" s="103"/>
      <c r="J3866" s="103"/>
      <c r="K3866" s="104"/>
      <c r="L3866" s="104"/>
      <c r="M3866" s="104"/>
      <c r="N3866" s="103">
        <v>3.2500000000000001E-2</v>
      </c>
    </row>
    <row r="3867" spans="4:14" ht="15.75" customHeight="1" x14ac:dyDescent="0.25">
      <c r="D3867" s="33"/>
      <c r="E3867" s="33"/>
      <c r="F3867" s="81">
        <v>41927</v>
      </c>
      <c r="G3867" s="103">
        <v>1.5349999999999999E-3</v>
      </c>
      <c r="H3867" s="103">
        <v>2.281E-3</v>
      </c>
      <c r="I3867" s="103"/>
      <c r="J3867" s="103"/>
      <c r="K3867" s="104"/>
      <c r="L3867" s="104"/>
      <c r="M3867" s="104"/>
      <c r="N3867" s="103">
        <v>3.2500000000000001E-2</v>
      </c>
    </row>
    <row r="3868" spans="4:14" ht="15.75" customHeight="1" x14ac:dyDescent="0.25">
      <c r="D3868" s="33"/>
      <c r="E3868" s="33"/>
      <c r="F3868" s="81">
        <v>41928</v>
      </c>
      <c r="G3868" s="103">
        <v>1.57E-3</v>
      </c>
      <c r="H3868" s="103">
        <v>2.3075000000000001E-3</v>
      </c>
      <c r="I3868" s="103"/>
      <c r="J3868" s="103"/>
      <c r="K3868" s="104"/>
      <c r="L3868" s="104"/>
      <c r="M3868" s="104"/>
      <c r="N3868" s="103">
        <v>3.2500000000000001E-2</v>
      </c>
    </row>
    <row r="3869" spans="4:14" ht="15.75" customHeight="1" x14ac:dyDescent="0.25">
      <c r="D3869" s="33"/>
      <c r="E3869" s="33"/>
      <c r="F3869" s="81">
        <v>41929</v>
      </c>
      <c r="G3869" s="103">
        <v>1.572E-3</v>
      </c>
      <c r="H3869" s="103">
        <v>2.3135E-3</v>
      </c>
      <c r="I3869" s="103"/>
      <c r="J3869" s="103"/>
      <c r="K3869" s="104"/>
      <c r="L3869" s="104"/>
      <c r="M3869" s="104"/>
      <c r="N3869" s="103">
        <v>3.2500000000000001E-2</v>
      </c>
    </row>
    <row r="3870" spans="4:14" ht="15.75" customHeight="1" x14ac:dyDescent="0.25">
      <c r="D3870" s="33"/>
      <c r="E3870" s="33"/>
      <c r="F3870" s="81">
        <v>41932</v>
      </c>
      <c r="G3870" s="103">
        <v>1.557E-3</v>
      </c>
      <c r="H3870" s="103">
        <v>2.3210000000000001E-3</v>
      </c>
      <c r="I3870" s="103"/>
      <c r="J3870" s="103"/>
      <c r="K3870" s="104"/>
      <c r="L3870" s="104"/>
      <c r="M3870" s="104"/>
      <c r="N3870" s="103">
        <v>3.2500000000000001E-2</v>
      </c>
    </row>
    <row r="3871" spans="4:14" ht="15.75" customHeight="1" x14ac:dyDescent="0.25">
      <c r="D3871" s="33"/>
      <c r="E3871" s="33"/>
      <c r="F3871" s="81">
        <v>41933</v>
      </c>
      <c r="G3871" s="103">
        <v>1.5299999999999999E-3</v>
      </c>
      <c r="H3871" s="103">
        <v>2.3059999999999999E-3</v>
      </c>
      <c r="I3871" s="103"/>
      <c r="J3871" s="103"/>
      <c r="K3871" s="104"/>
      <c r="L3871" s="104"/>
      <c r="M3871" s="104"/>
      <c r="N3871" s="103">
        <v>3.2500000000000001E-2</v>
      </c>
    </row>
    <row r="3872" spans="4:14" ht="15.75" customHeight="1" x14ac:dyDescent="0.25">
      <c r="D3872" s="33"/>
      <c r="E3872" s="33"/>
      <c r="F3872" s="81">
        <v>41934</v>
      </c>
      <c r="G3872" s="103">
        <v>1.5299999999999999E-3</v>
      </c>
      <c r="H3872" s="103">
        <v>2.3280000000000002E-3</v>
      </c>
      <c r="I3872" s="103"/>
      <c r="J3872" s="103"/>
      <c r="K3872" s="104"/>
      <c r="L3872" s="104"/>
      <c r="M3872" s="104"/>
      <c r="N3872" s="103">
        <v>3.2500000000000001E-2</v>
      </c>
    </row>
    <row r="3873" spans="4:14" ht="15.75" customHeight="1" x14ac:dyDescent="0.25">
      <c r="D3873" s="33"/>
      <c r="E3873" s="33"/>
      <c r="F3873" s="81">
        <v>41935</v>
      </c>
      <c r="G3873" s="103">
        <v>1.5199999999999999E-3</v>
      </c>
      <c r="H3873" s="103">
        <v>2.336E-3</v>
      </c>
      <c r="I3873" s="103"/>
      <c r="J3873" s="103"/>
      <c r="K3873" s="104"/>
      <c r="L3873" s="104"/>
      <c r="M3873" s="104"/>
      <c r="N3873" s="103">
        <v>3.2500000000000001E-2</v>
      </c>
    </row>
    <row r="3874" spans="4:14" ht="15.75" customHeight="1" x14ac:dyDescent="0.25">
      <c r="D3874" s="33"/>
      <c r="E3874" s="33"/>
      <c r="F3874" s="81">
        <v>41936</v>
      </c>
      <c r="G3874" s="103">
        <v>1.5199999999999999E-3</v>
      </c>
      <c r="H3874" s="103">
        <v>2.3310000000000002E-3</v>
      </c>
      <c r="I3874" s="103"/>
      <c r="J3874" s="103"/>
      <c r="K3874" s="104"/>
      <c r="L3874" s="104"/>
      <c r="M3874" s="104"/>
      <c r="N3874" s="103">
        <v>3.2500000000000001E-2</v>
      </c>
    </row>
    <row r="3875" spans="4:14" ht="15.75" customHeight="1" x14ac:dyDescent="0.25">
      <c r="D3875" s="33"/>
      <c r="E3875" s="33"/>
      <c r="F3875" s="81">
        <v>41939</v>
      </c>
      <c r="G3875" s="103">
        <v>1.5249999999999999E-3</v>
      </c>
      <c r="H3875" s="103">
        <v>2.3259999999999999E-3</v>
      </c>
      <c r="I3875" s="103"/>
      <c r="J3875" s="103"/>
      <c r="K3875" s="104"/>
      <c r="L3875" s="104"/>
      <c r="M3875" s="104"/>
      <c r="N3875" s="103">
        <v>3.2500000000000001E-2</v>
      </c>
    </row>
    <row r="3876" spans="4:14" ht="15.75" customHeight="1" x14ac:dyDescent="0.25">
      <c r="D3876" s="33"/>
      <c r="E3876" s="33"/>
      <c r="F3876" s="81">
        <v>41940</v>
      </c>
      <c r="G3876" s="103">
        <v>1.5349999999999999E-3</v>
      </c>
      <c r="H3876" s="103">
        <v>2.3259999999999999E-3</v>
      </c>
      <c r="I3876" s="103"/>
      <c r="J3876" s="103"/>
      <c r="K3876" s="104"/>
      <c r="L3876" s="104"/>
      <c r="M3876" s="104"/>
      <c r="N3876" s="103">
        <v>3.2500000000000001E-2</v>
      </c>
    </row>
    <row r="3877" spans="4:14" ht="15.75" customHeight="1" x14ac:dyDescent="0.25">
      <c r="D3877" s="33"/>
      <c r="E3877" s="33"/>
      <c r="F3877" s="81">
        <v>41941</v>
      </c>
      <c r="G3877" s="103">
        <v>1.5399999999999999E-3</v>
      </c>
      <c r="H3877" s="103">
        <v>2.3259999999999999E-3</v>
      </c>
      <c r="I3877" s="103"/>
      <c r="J3877" s="103"/>
      <c r="K3877" s="104"/>
      <c r="L3877" s="104"/>
      <c r="M3877" s="104"/>
      <c r="N3877" s="103">
        <v>3.2500000000000001E-2</v>
      </c>
    </row>
    <row r="3878" spans="4:14" ht="15.75" customHeight="1" x14ac:dyDescent="0.25">
      <c r="D3878" s="33"/>
      <c r="E3878" s="33"/>
      <c r="F3878" s="81">
        <v>41942</v>
      </c>
      <c r="G3878" s="103">
        <v>1.567E-3</v>
      </c>
      <c r="H3878" s="103">
        <v>2.3235E-3</v>
      </c>
      <c r="I3878" s="103"/>
      <c r="J3878" s="103"/>
      <c r="K3878" s="104"/>
      <c r="L3878" s="104"/>
      <c r="M3878" s="104"/>
      <c r="N3878" s="103">
        <v>3.2500000000000001E-2</v>
      </c>
    </row>
    <row r="3879" spans="4:14" ht="15.75" customHeight="1" x14ac:dyDescent="0.25">
      <c r="D3879" s="33"/>
      <c r="E3879" s="33"/>
      <c r="F3879" s="81">
        <v>41943</v>
      </c>
      <c r="G3879" s="103">
        <v>1.5590000000000001E-3</v>
      </c>
      <c r="H3879" s="103">
        <v>2.3210000000000001E-3</v>
      </c>
      <c r="I3879" s="103"/>
      <c r="J3879" s="103"/>
      <c r="K3879" s="104"/>
      <c r="L3879" s="104"/>
      <c r="M3879" s="104"/>
      <c r="N3879" s="103">
        <v>3.2500000000000001E-2</v>
      </c>
    </row>
    <row r="3880" spans="4:14" ht="15.75" customHeight="1" x14ac:dyDescent="0.25">
      <c r="D3880" s="33"/>
      <c r="E3880" s="33"/>
      <c r="F3880" s="81">
        <v>41946</v>
      </c>
      <c r="G3880" s="103">
        <v>1.555E-3</v>
      </c>
      <c r="H3880" s="103">
        <v>2.3235E-3</v>
      </c>
      <c r="I3880" s="103"/>
      <c r="J3880" s="103"/>
      <c r="K3880" s="104"/>
      <c r="L3880" s="104"/>
      <c r="M3880" s="104"/>
      <c r="N3880" s="103">
        <v>3.2500000000000001E-2</v>
      </c>
    </row>
    <row r="3881" spans="4:14" ht="15.75" customHeight="1" x14ac:dyDescent="0.25">
      <c r="D3881" s="33"/>
      <c r="E3881" s="33"/>
      <c r="F3881" s="81">
        <v>41947</v>
      </c>
      <c r="G3881" s="103">
        <v>1.555E-3</v>
      </c>
      <c r="H3881" s="103">
        <v>2.3184999999999998E-3</v>
      </c>
      <c r="I3881" s="103"/>
      <c r="J3881" s="103"/>
      <c r="K3881" s="104"/>
      <c r="L3881" s="104"/>
      <c r="M3881" s="104"/>
      <c r="N3881" s="103">
        <v>3.2500000000000001E-2</v>
      </c>
    </row>
    <row r="3882" spans="4:14" ht="15.75" customHeight="1" x14ac:dyDescent="0.25">
      <c r="D3882" s="33"/>
      <c r="E3882" s="33"/>
      <c r="F3882" s="81">
        <v>41948</v>
      </c>
      <c r="G3882" s="103">
        <v>1.555E-3</v>
      </c>
      <c r="H3882" s="103">
        <v>2.3184999999999998E-3</v>
      </c>
      <c r="I3882" s="103"/>
      <c r="J3882" s="103"/>
      <c r="K3882" s="104"/>
      <c r="L3882" s="104"/>
      <c r="M3882" s="104"/>
      <c r="N3882" s="103">
        <v>3.2500000000000001E-2</v>
      </c>
    </row>
    <row r="3883" spans="4:14" ht="15.75" customHeight="1" x14ac:dyDescent="0.25">
      <c r="D3883" s="33"/>
      <c r="E3883" s="33"/>
      <c r="F3883" s="81">
        <v>41949</v>
      </c>
      <c r="G3883" s="103">
        <v>1.555E-3</v>
      </c>
      <c r="H3883" s="103">
        <v>2.3159999999999999E-3</v>
      </c>
      <c r="I3883" s="103"/>
      <c r="J3883" s="103"/>
      <c r="K3883" s="104"/>
      <c r="L3883" s="104"/>
      <c r="M3883" s="104"/>
      <c r="N3883" s="103">
        <v>3.2500000000000001E-2</v>
      </c>
    </row>
    <row r="3884" spans="4:14" ht="15.75" customHeight="1" x14ac:dyDescent="0.25">
      <c r="D3884" s="33"/>
      <c r="E3884" s="33"/>
      <c r="F3884" s="81">
        <v>41950</v>
      </c>
      <c r="G3884" s="103">
        <v>1.573E-3</v>
      </c>
      <c r="H3884" s="103">
        <v>2.3259999999999999E-3</v>
      </c>
      <c r="I3884" s="103"/>
      <c r="J3884" s="103"/>
      <c r="K3884" s="104"/>
      <c r="L3884" s="104"/>
      <c r="M3884" s="104"/>
      <c r="N3884" s="103">
        <v>3.2500000000000001E-2</v>
      </c>
    </row>
    <row r="3885" spans="4:14" ht="15.75" customHeight="1" x14ac:dyDescent="0.25">
      <c r="D3885" s="33"/>
      <c r="E3885" s="33"/>
      <c r="F3885" s="81">
        <v>41953</v>
      </c>
      <c r="G3885" s="103">
        <v>1.5429999999999999E-3</v>
      </c>
      <c r="H3885" s="103">
        <v>2.3310000000000002E-3</v>
      </c>
      <c r="I3885" s="103"/>
      <c r="J3885" s="103"/>
      <c r="K3885" s="104"/>
      <c r="L3885" s="104"/>
      <c r="M3885" s="104"/>
      <c r="N3885" s="103">
        <v>3.2500000000000001E-2</v>
      </c>
    </row>
    <row r="3886" spans="4:14" ht="15.75" customHeight="1" x14ac:dyDescent="0.25">
      <c r="D3886" s="33"/>
      <c r="E3886" s="33"/>
      <c r="F3886" s="81">
        <v>41954</v>
      </c>
      <c r="G3886" s="103">
        <v>1.5329999999999999E-3</v>
      </c>
      <c r="H3886" s="103">
        <v>2.3319999999999999E-3</v>
      </c>
      <c r="I3886" s="103"/>
      <c r="J3886" s="103"/>
      <c r="K3886" s="104"/>
      <c r="L3886" s="104"/>
      <c r="M3886" s="104"/>
      <c r="N3886" s="103" t="s">
        <v>26</v>
      </c>
    </row>
    <row r="3887" spans="4:14" ht="15.75" customHeight="1" x14ac:dyDescent="0.25">
      <c r="D3887" s="33"/>
      <c r="E3887" s="33"/>
      <c r="F3887" s="81">
        <v>41955</v>
      </c>
      <c r="G3887" s="103">
        <v>1.5279999999999998E-3</v>
      </c>
      <c r="H3887" s="103">
        <v>2.3319999999999999E-3</v>
      </c>
      <c r="I3887" s="103"/>
      <c r="J3887" s="103"/>
      <c r="K3887" s="104"/>
      <c r="L3887" s="104"/>
      <c r="M3887" s="104"/>
      <c r="N3887" s="103">
        <v>3.2500000000000001E-2</v>
      </c>
    </row>
    <row r="3888" spans="4:14" ht="15.75" customHeight="1" x14ac:dyDescent="0.25">
      <c r="D3888" s="33"/>
      <c r="E3888" s="33"/>
      <c r="F3888" s="81">
        <v>41956</v>
      </c>
      <c r="G3888" s="103">
        <v>1.547E-3</v>
      </c>
      <c r="H3888" s="103">
        <v>2.3210000000000001E-3</v>
      </c>
      <c r="I3888" s="103"/>
      <c r="J3888" s="103"/>
      <c r="K3888" s="104"/>
      <c r="L3888" s="104"/>
      <c r="M3888" s="104"/>
      <c r="N3888" s="103">
        <v>3.2500000000000001E-2</v>
      </c>
    </row>
    <row r="3889" spans="4:14" ht="15.75" customHeight="1" x14ac:dyDescent="0.25">
      <c r="D3889" s="33"/>
      <c r="E3889" s="33"/>
      <c r="F3889" s="81">
        <v>41957</v>
      </c>
      <c r="G3889" s="103">
        <v>1.5299999999999999E-3</v>
      </c>
      <c r="H3889" s="103">
        <v>2.3210000000000001E-3</v>
      </c>
      <c r="I3889" s="103"/>
      <c r="J3889" s="103"/>
      <c r="K3889" s="104"/>
      <c r="L3889" s="104"/>
      <c r="M3889" s="104"/>
      <c r="N3889" s="103">
        <v>3.2500000000000001E-2</v>
      </c>
    </row>
    <row r="3890" spans="4:14" ht="15.75" customHeight="1" x14ac:dyDescent="0.25">
      <c r="D3890" s="33"/>
      <c r="E3890" s="33"/>
      <c r="F3890" s="81">
        <v>41960</v>
      </c>
      <c r="G3890" s="103">
        <v>1.5399999999999999E-3</v>
      </c>
      <c r="H3890" s="103">
        <v>2.3184999999999998E-3</v>
      </c>
      <c r="I3890" s="103"/>
      <c r="J3890" s="103"/>
      <c r="K3890" s="104"/>
      <c r="L3890" s="104"/>
      <c r="M3890" s="104"/>
      <c r="N3890" s="103">
        <v>3.2500000000000001E-2</v>
      </c>
    </row>
    <row r="3891" spans="4:14" ht="15.75" customHeight="1" x14ac:dyDescent="0.25">
      <c r="D3891" s="33"/>
      <c r="E3891" s="33"/>
      <c r="F3891" s="81">
        <v>41961</v>
      </c>
      <c r="G3891" s="103">
        <v>1.5499999999999999E-3</v>
      </c>
      <c r="H3891" s="103">
        <v>2.3184999999999998E-3</v>
      </c>
      <c r="I3891" s="103"/>
      <c r="J3891" s="103"/>
      <c r="K3891" s="104"/>
      <c r="L3891" s="104"/>
      <c r="M3891" s="104"/>
      <c r="N3891" s="103">
        <v>3.2500000000000001E-2</v>
      </c>
    </row>
    <row r="3892" spans="4:14" ht="15.75" customHeight="1" x14ac:dyDescent="0.25">
      <c r="D3892" s="33"/>
      <c r="E3892" s="33"/>
      <c r="F3892" s="81">
        <v>41962</v>
      </c>
      <c r="G3892" s="103">
        <v>1.5499999999999999E-3</v>
      </c>
      <c r="H3892" s="103">
        <v>2.3110000000000001E-3</v>
      </c>
      <c r="I3892" s="103"/>
      <c r="J3892" s="103"/>
      <c r="K3892" s="104"/>
      <c r="L3892" s="104"/>
      <c r="M3892" s="104"/>
      <c r="N3892" s="103">
        <v>3.2500000000000001E-2</v>
      </c>
    </row>
    <row r="3893" spans="4:14" ht="15.75" customHeight="1" x14ac:dyDescent="0.25">
      <c r="D3893" s="33"/>
      <c r="E3893" s="33"/>
      <c r="F3893" s="81">
        <v>41963</v>
      </c>
      <c r="G3893" s="103">
        <v>1.5499999999999999E-3</v>
      </c>
      <c r="H3893" s="103">
        <v>2.3289999999999999E-3</v>
      </c>
      <c r="I3893" s="103"/>
      <c r="J3893" s="103"/>
      <c r="K3893" s="104"/>
      <c r="L3893" s="104"/>
      <c r="M3893" s="104"/>
      <c r="N3893" s="103">
        <v>3.2500000000000001E-2</v>
      </c>
    </row>
    <row r="3894" spans="4:14" ht="15.75" customHeight="1" x14ac:dyDescent="0.25">
      <c r="D3894" s="33"/>
      <c r="E3894" s="33"/>
      <c r="F3894" s="81">
        <v>41964</v>
      </c>
      <c r="G3894" s="103">
        <v>1.5525000000000001E-3</v>
      </c>
      <c r="H3894" s="103">
        <v>2.3284999999999998E-3</v>
      </c>
      <c r="I3894" s="103"/>
      <c r="J3894" s="103"/>
      <c r="K3894" s="104"/>
      <c r="L3894" s="104"/>
      <c r="M3894" s="104"/>
      <c r="N3894" s="103">
        <v>3.2500000000000001E-2</v>
      </c>
    </row>
    <row r="3895" spans="4:14" ht="15.75" customHeight="1" x14ac:dyDescent="0.25">
      <c r="D3895" s="33"/>
      <c r="E3895" s="33"/>
      <c r="F3895" s="81">
        <v>41967</v>
      </c>
      <c r="G3895" s="103">
        <v>1.5349999999999999E-3</v>
      </c>
      <c r="H3895" s="103">
        <v>2.3435000000000001E-3</v>
      </c>
      <c r="I3895" s="103"/>
      <c r="J3895" s="103"/>
      <c r="K3895" s="104"/>
      <c r="L3895" s="104"/>
      <c r="M3895" s="104"/>
      <c r="N3895" s="103">
        <v>3.2500000000000001E-2</v>
      </c>
    </row>
    <row r="3896" spans="4:14" ht="15.75" customHeight="1" x14ac:dyDescent="0.25">
      <c r="D3896" s="33"/>
      <c r="E3896" s="33"/>
      <c r="F3896" s="81">
        <v>41968</v>
      </c>
      <c r="G3896" s="103">
        <v>1.5625000000000001E-3</v>
      </c>
      <c r="H3896" s="103">
        <v>2.356E-3</v>
      </c>
      <c r="I3896" s="103"/>
      <c r="J3896" s="103"/>
      <c r="K3896" s="104"/>
      <c r="L3896" s="104"/>
      <c r="M3896" s="104"/>
      <c r="N3896" s="103">
        <v>3.2500000000000001E-2</v>
      </c>
    </row>
    <row r="3897" spans="4:14" ht="15.75" customHeight="1" x14ac:dyDescent="0.25">
      <c r="D3897" s="33"/>
      <c r="E3897" s="33"/>
      <c r="F3897" s="81">
        <v>41969</v>
      </c>
      <c r="G3897" s="103">
        <v>1.5575000000000001E-3</v>
      </c>
      <c r="H3897" s="103">
        <v>2.356E-3</v>
      </c>
      <c r="I3897" s="103"/>
      <c r="J3897" s="103"/>
      <c r="K3897" s="104"/>
      <c r="L3897" s="104"/>
      <c r="M3897" s="104"/>
      <c r="N3897" s="103">
        <v>3.2500000000000001E-2</v>
      </c>
    </row>
    <row r="3898" spans="4:14" ht="15.75" customHeight="1" x14ac:dyDescent="0.25">
      <c r="D3898" s="33"/>
      <c r="E3898" s="33"/>
      <c r="F3898" s="81">
        <v>41970</v>
      </c>
      <c r="G3898" s="103">
        <v>1.5499999999999999E-3</v>
      </c>
      <c r="H3898" s="103">
        <v>2.336E-3</v>
      </c>
      <c r="I3898" s="103"/>
      <c r="J3898" s="103"/>
      <c r="K3898" s="104"/>
      <c r="L3898" s="104"/>
      <c r="M3898" s="104"/>
      <c r="N3898" s="103" t="s">
        <v>26</v>
      </c>
    </row>
    <row r="3899" spans="4:14" ht="15.75" customHeight="1" x14ac:dyDescent="0.25">
      <c r="D3899" s="33"/>
      <c r="E3899" s="33"/>
      <c r="F3899" s="81">
        <v>41971</v>
      </c>
      <c r="G3899" s="103">
        <v>1.5399999999999999E-3</v>
      </c>
      <c r="H3899" s="103">
        <v>2.336E-3</v>
      </c>
      <c r="I3899" s="103"/>
      <c r="J3899" s="103"/>
      <c r="K3899" s="104"/>
      <c r="L3899" s="104"/>
      <c r="M3899" s="104"/>
      <c r="N3899" s="103">
        <v>3.2500000000000001E-2</v>
      </c>
    </row>
    <row r="3900" spans="4:14" ht="15.75" customHeight="1" x14ac:dyDescent="0.25">
      <c r="D3900" s="33"/>
      <c r="E3900" s="33"/>
      <c r="F3900" s="81">
        <v>41974</v>
      </c>
      <c r="G3900" s="103">
        <v>1.5774999999999999E-3</v>
      </c>
      <c r="H3900" s="103">
        <v>2.346E-3</v>
      </c>
      <c r="I3900" s="103"/>
      <c r="J3900" s="103"/>
      <c r="K3900" s="104"/>
      <c r="L3900" s="104"/>
      <c r="M3900" s="104"/>
      <c r="N3900" s="103">
        <v>3.2500000000000001E-2</v>
      </c>
    </row>
    <row r="3901" spans="4:14" ht="15.75" customHeight="1" x14ac:dyDescent="0.25">
      <c r="D3901" s="33"/>
      <c r="E3901" s="33"/>
      <c r="F3901" s="81">
        <v>41975</v>
      </c>
      <c r="G3901" s="103">
        <v>1.5824999999999999E-3</v>
      </c>
      <c r="H3901" s="103">
        <v>2.346E-3</v>
      </c>
      <c r="I3901" s="103"/>
      <c r="J3901" s="103"/>
      <c r="K3901" s="104"/>
      <c r="L3901" s="104"/>
      <c r="M3901" s="104"/>
      <c r="N3901" s="103">
        <v>3.2500000000000001E-2</v>
      </c>
    </row>
    <row r="3902" spans="4:14" ht="15.75" customHeight="1" x14ac:dyDescent="0.25">
      <c r="D3902" s="33"/>
      <c r="E3902" s="33"/>
      <c r="F3902" s="81">
        <v>41976</v>
      </c>
      <c r="G3902" s="103">
        <v>1.57E-3</v>
      </c>
      <c r="H3902" s="103">
        <v>2.3484999999999999E-3</v>
      </c>
      <c r="I3902" s="103"/>
      <c r="J3902" s="103"/>
      <c r="K3902" s="104"/>
      <c r="L3902" s="104"/>
      <c r="M3902" s="104"/>
      <c r="N3902" s="103">
        <v>3.2500000000000001E-2</v>
      </c>
    </row>
    <row r="3903" spans="4:14" ht="15.75" customHeight="1" x14ac:dyDescent="0.25">
      <c r="D3903" s="33"/>
      <c r="E3903" s="33"/>
      <c r="F3903" s="81">
        <v>41977</v>
      </c>
      <c r="G3903" s="103">
        <v>1.572E-3</v>
      </c>
      <c r="H3903" s="103">
        <v>2.3535000000000001E-3</v>
      </c>
      <c r="I3903" s="103"/>
      <c r="J3903" s="103"/>
      <c r="K3903" s="104"/>
      <c r="L3903" s="104"/>
      <c r="M3903" s="104"/>
      <c r="N3903" s="103">
        <v>3.2500000000000001E-2</v>
      </c>
    </row>
    <row r="3904" spans="4:14" ht="15.75" customHeight="1" x14ac:dyDescent="0.25">
      <c r="D3904" s="33"/>
      <c r="E3904" s="33"/>
      <c r="F3904" s="81">
        <v>41978</v>
      </c>
      <c r="G3904" s="103">
        <v>1.58E-3</v>
      </c>
      <c r="H3904" s="103">
        <v>2.356E-3</v>
      </c>
      <c r="I3904" s="103"/>
      <c r="J3904" s="103"/>
      <c r="K3904" s="104"/>
      <c r="L3904" s="104"/>
      <c r="M3904" s="104"/>
      <c r="N3904" s="103">
        <v>3.2500000000000001E-2</v>
      </c>
    </row>
    <row r="3905" spans="4:14" ht="15.75" customHeight="1" x14ac:dyDescent="0.25">
      <c r="D3905" s="33"/>
      <c r="E3905" s="33"/>
      <c r="F3905" s="81">
        <v>41981</v>
      </c>
      <c r="G3905" s="103">
        <v>1.6170000000000002E-3</v>
      </c>
      <c r="H3905" s="103">
        <v>2.3760000000000001E-3</v>
      </c>
      <c r="I3905" s="103"/>
      <c r="J3905" s="103"/>
      <c r="K3905" s="104"/>
      <c r="L3905" s="104"/>
      <c r="M3905" s="104"/>
      <c r="N3905" s="103">
        <v>3.2500000000000001E-2</v>
      </c>
    </row>
    <row r="3906" spans="4:14" ht="15.75" customHeight="1" x14ac:dyDescent="0.25">
      <c r="D3906" s="33"/>
      <c r="E3906" s="33"/>
      <c r="F3906" s="81">
        <v>41982</v>
      </c>
      <c r="G3906" s="103">
        <v>1.585E-3</v>
      </c>
      <c r="H3906" s="103">
        <v>2.3885E-3</v>
      </c>
      <c r="I3906" s="103"/>
      <c r="J3906" s="103"/>
      <c r="K3906" s="104"/>
      <c r="L3906" s="104"/>
      <c r="M3906" s="104"/>
      <c r="N3906" s="103">
        <v>3.2500000000000001E-2</v>
      </c>
    </row>
    <row r="3907" spans="4:14" ht="15.75" customHeight="1" x14ac:dyDescent="0.25">
      <c r="D3907" s="33"/>
      <c r="E3907" s="33"/>
      <c r="F3907" s="81">
        <v>41983</v>
      </c>
      <c r="G3907" s="103">
        <v>1.6080000000000001E-3</v>
      </c>
      <c r="H3907" s="103">
        <v>2.3990000000000001E-3</v>
      </c>
      <c r="I3907" s="103"/>
      <c r="J3907" s="103"/>
      <c r="K3907" s="104"/>
      <c r="L3907" s="104"/>
      <c r="M3907" s="104"/>
      <c r="N3907" s="103">
        <v>3.2500000000000001E-2</v>
      </c>
    </row>
    <row r="3908" spans="4:14" ht="15.75" customHeight="1" x14ac:dyDescent="0.25">
      <c r="D3908" s="33"/>
      <c r="E3908" s="33"/>
      <c r="F3908" s="81">
        <v>41984</v>
      </c>
      <c r="G3908" s="103">
        <v>1.6080000000000001E-3</v>
      </c>
      <c r="H3908" s="103">
        <v>2.4060000000000002E-3</v>
      </c>
      <c r="I3908" s="103"/>
      <c r="J3908" s="103"/>
      <c r="K3908" s="104"/>
      <c r="L3908" s="104"/>
      <c r="M3908" s="104"/>
      <c r="N3908" s="103">
        <v>3.2500000000000001E-2</v>
      </c>
    </row>
    <row r="3909" spans="4:14" ht="15.75" customHeight="1" x14ac:dyDescent="0.25">
      <c r="D3909" s="33"/>
      <c r="E3909" s="33"/>
      <c r="F3909" s="81">
        <v>41985</v>
      </c>
      <c r="G3909" s="103">
        <v>1.6100000000000001E-3</v>
      </c>
      <c r="H3909" s="103">
        <v>2.4285000000000001E-3</v>
      </c>
      <c r="I3909" s="103"/>
      <c r="J3909" s="103"/>
      <c r="K3909" s="104"/>
      <c r="L3909" s="104"/>
      <c r="M3909" s="104"/>
      <c r="N3909" s="103">
        <v>3.2500000000000001E-2</v>
      </c>
    </row>
    <row r="3910" spans="4:14" ht="15.75" customHeight="1" x14ac:dyDescent="0.25">
      <c r="D3910" s="33"/>
      <c r="E3910" s="33"/>
      <c r="F3910" s="81">
        <v>41988</v>
      </c>
      <c r="G3910" s="103">
        <v>1.6200000000000001E-3</v>
      </c>
      <c r="H3910" s="103">
        <v>2.4260000000000002E-3</v>
      </c>
      <c r="I3910" s="103"/>
      <c r="J3910" s="103"/>
      <c r="K3910" s="104"/>
      <c r="L3910" s="104"/>
      <c r="M3910" s="104"/>
      <c r="N3910" s="103">
        <v>3.2500000000000001E-2</v>
      </c>
    </row>
    <row r="3911" spans="4:14" ht="15.75" customHeight="1" x14ac:dyDescent="0.25">
      <c r="D3911" s="33"/>
      <c r="E3911" s="33"/>
      <c r="F3911" s="81">
        <v>41989</v>
      </c>
      <c r="G3911" s="103">
        <v>1.6200000000000001E-3</v>
      </c>
      <c r="H3911" s="103">
        <v>2.4260000000000002E-3</v>
      </c>
      <c r="I3911" s="103"/>
      <c r="J3911" s="103"/>
      <c r="K3911" s="104"/>
      <c r="L3911" s="104"/>
      <c r="M3911" s="104"/>
      <c r="N3911" s="103">
        <v>3.2500000000000001E-2</v>
      </c>
    </row>
    <row r="3912" spans="4:14" ht="15.75" customHeight="1" x14ac:dyDescent="0.25">
      <c r="D3912" s="33"/>
      <c r="E3912" s="33"/>
      <c r="F3912" s="81">
        <v>41990</v>
      </c>
      <c r="G3912" s="103">
        <v>1.6409999999999999E-3</v>
      </c>
      <c r="H3912" s="103">
        <v>2.4535E-3</v>
      </c>
      <c r="I3912" s="103"/>
      <c r="J3912" s="103"/>
      <c r="K3912" s="104"/>
      <c r="L3912" s="104"/>
      <c r="M3912" s="104"/>
      <c r="N3912" s="103">
        <v>3.2500000000000001E-2</v>
      </c>
    </row>
    <row r="3913" spans="4:14" ht="15.75" customHeight="1" x14ac:dyDescent="0.25">
      <c r="D3913" s="33"/>
      <c r="E3913" s="33"/>
      <c r="F3913" s="81">
        <v>41991</v>
      </c>
      <c r="G3913" s="103">
        <v>1.6545000000000002E-3</v>
      </c>
      <c r="H3913" s="103">
        <v>2.4709999999999997E-3</v>
      </c>
      <c r="I3913" s="103"/>
      <c r="J3913" s="103"/>
      <c r="K3913" s="104"/>
      <c r="L3913" s="104"/>
      <c r="M3913" s="104"/>
      <c r="N3913" s="103">
        <v>3.2500000000000001E-2</v>
      </c>
    </row>
    <row r="3914" spans="4:14" ht="15.75" customHeight="1" x14ac:dyDescent="0.25">
      <c r="D3914" s="33"/>
      <c r="E3914" s="33"/>
      <c r="F3914" s="81">
        <v>41992</v>
      </c>
      <c r="G3914" s="103">
        <v>1.6425000000000001E-3</v>
      </c>
      <c r="H3914" s="103">
        <v>2.5209999999999998E-3</v>
      </c>
      <c r="I3914" s="103"/>
      <c r="J3914" s="103"/>
      <c r="K3914" s="104"/>
      <c r="L3914" s="104"/>
      <c r="M3914" s="104"/>
      <c r="N3914" s="103">
        <v>3.2500000000000001E-2</v>
      </c>
    </row>
    <row r="3915" spans="4:14" ht="15.75" customHeight="1" x14ac:dyDescent="0.25">
      <c r="D3915" s="33"/>
      <c r="E3915" s="33"/>
      <c r="F3915" s="81">
        <v>41995</v>
      </c>
      <c r="G3915" s="103">
        <v>1.67E-3</v>
      </c>
      <c r="H3915" s="103">
        <v>2.5509999999999999E-3</v>
      </c>
      <c r="I3915" s="103"/>
      <c r="J3915" s="103"/>
      <c r="K3915" s="104"/>
      <c r="L3915" s="104"/>
      <c r="M3915" s="104"/>
      <c r="N3915" s="103">
        <v>3.2500000000000001E-2</v>
      </c>
    </row>
    <row r="3916" spans="4:14" ht="15.75" customHeight="1" x14ac:dyDescent="0.25">
      <c r="D3916" s="33"/>
      <c r="E3916" s="33"/>
      <c r="F3916" s="81">
        <v>41996</v>
      </c>
      <c r="G3916" s="103">
        <v>1.6950000000000001E-3</v>
      </c>
      <c r="H3916" s="103">
        <v>2.5460000000000001E-3</v>
      </c>
      <c r="I3916" s="103"/>
      <c r="J3916" s="103"/>
      <c r="K3916" s="104"/>
      <c r="L3916" s="104"/>
      <c r="M3916" s="104"/>
      <c r="N3916" s="103">
        <v>3.2500000000000001E-2</v>
      </c>
    </row>
    <row r="3917" spans="4:14" ht="15.75" customHeight="1" x14ac:dyDescent="0.25">
      <c r="D3917" s="33"/>
      <c r="E3917" s="33"/>
      <c r="F3917" s="81">
        <v>41997</v>
      </c>
      <c r="G3917" s="103">
        <v>1.6875000000000002E-3</v>
      </c>
      <c r="H3917" s="103">
        <v>2.5660000000000001E-3</v>
      </c>
      <c r="I3917" s="103"/>
      <c r="J3917" s="103"/>
      <c r="K3917" s="104"/>
      <c r="L3917" s="104"/>
      <c r="M3917" s="104"/>
      <c r="N3917" s="103">
        <v>3.2500000000000001E-2</v>
      </c>
    </row>
    <row r="3918" spans="4:14" ht="15.75" customHeight="1" x14ac:dyDescent="0.25">
      <c r="D3918" s="33"/>
      <c r="E3918" s="33"/>
      <c r="F3918" s="81">
        <v>41998</v>
      </c>
      <c r="G3918" s="103" t="s">
        <v>26</v>
      </c>
      <c r="H3918" s="103" t="s">
        <v>26</v>
      </c>
      <c r="I3918" s="103"/>
      <c r="J3918" s="103"/>
      <c r="K3918" s="104"/>
      <c r="L3918" s="104"/>
      <c r="M3918" s="104"/>
      <c r="N3918" s="103" t="s">
        <v>26</v>
      </c>
    </row>
    <row r="3919" spans="4:14" ht="15.75" customHeight="1" x14ac:dyDescent="0.25">
      <c r="D3919" s="33"/>
      <c r="E3919" s="33"/>
      <c r="F3919" s="81">
        <v>41999</v>
      </c>
      <c r="G3919" s="103" t="s">
        <v>26</v>
      </c>
      <c r="H3919" s="103" t="s">
        <v>26</v>
      </c>
      <c r="I3919" s="103"/>
      <c r="J3919" s="103"/>
      <c r="K3919" s="104"/>
      <c r="L3919" s="104"/>
      <c r="M3919" s="104"/>
      <c r="N3919" s="103">
        <v>3.2500000000000001E-2</v>
      </c>
    </row>
    <row r="3920" spans="4:14" ht="15.75" customHeight="1" x14ac:dyDescent="0.25">
      <c r="D3920" s="33"/>
      <c r="E3920" s="33"/>
      <c r="F3920" s="81">
        <v>42002</v>
      </c>
      <c r="G3920" s="103">
        <v>1.6925000000000002E-3</v>
      </c>
      <c r="H3920" s="103">
        <v>2.5509999999999999E-3</v>
      </c>
      <c r="I3920" s="103"/>
      <c r="J3920" s="103"/>
      <c r="K3920" s="104"/>
      <c r="L3920" s="104"/>
      <c r="M3920" s="104"/>
      <c r="N3920" s="103">
        <v>3.2500000000000001E-2</v>
      </c>
    </row>
    <row r="3921" spans="4:14" ht="15.75" customHeight="1" x14ac:dyDescent="0.25">
      <c r="D3921" s="33"/>
      <c r="E3921" s="33"/>
      <c r="F3921" s="81">
        <v>42003</v>
      </c>
      <c r="G3921" s="103">
        <v>1.6950000000000001E-3</v>
      </c>
      <c r="H3921" s="103">
        <v>2.552E-3</v>
      </c>
      <c r="I3921" s="103"/>
      <c r="J3921" s="103"/>
      <c r="K3921" s="104"/>
      <c r="L3921" s="104"/>
      <c r="M3921" s="104"/>
      <c r="N3921" s="103">
        <v>3.2500000000000001E-2</v>
      </c>
    </row>
    <row r="3922" spans="4:14" ht="15.75" customHeight="1" x14ac:dyDescent="0.25">
      <c r="D3922" s="33"/>
      <c r="E3922" s="33"/>
      <c r="F3922" s="81">
        <v>42004</v>
      </c>
      <c r="G3922" s="103">
        <v>1.7125E-3</v>
      </c>
      <c r="H3922" s="103">
        <v>2.5560000000000001E-3</v>
      </c>
      <c r="I3922" s="103"/>
      <c r="J3922" s="103"/>
      <c r="K3922" s="104"/>
      <c r="L3922" s="104"/>
      <c r="M3922" s="104"/>
      <c r="N3922" s="103">
        <v>3.2500000000000001E-2</v>
      </c>
    </row>
    <row r="3923" spans="4:14" ht="15.75" customHeight="1" x14ac:dyDescent="0.25">
      <c r="D3923" s="33"/>
      <c r="E3923" s="33"/>
      <c r="F3923" s="81">
        <v>42005</v>
      </c>
      <c r="G3923" s="103" t="s">
        <v>26</v>
      </c>
      <c r="H3923" s="103" t="s">
        <v>26</v>
      </c>
      <c r="I3923" s="103"/>
      <c r="J3923" s="103"/>
      <c r="K3923" s="104"/>
      <c r="L3923" s="104"/>
      <c r="M3923" s="104"/>
      <c r="N3923" s="103" t="s">
        <v>26</v>
      </c>
    </row>
    <row r="3924" spans="4:14" ht="15.75" customHeight="1" x14ac:dyDescent="0.25">
      <c r="D3924" s="33"/>
      <c r="E3924" s="33"/>
      <c r="F3924" s="81">
        <v>42006</v>
      </c>
      <c r="G3924" s="103">
        <v>1.6750000000000001E-3</v>
      </c>
      <c r="H3924" s="103">
        <v>2.5560000000000001E-3</v>
      </c>
      <c r="I3924" s="103"/>
      <c r="J3924" s="103"/>
      <c r="K3924" s="104"/>
      <c r="L3924" s="104"/>
      <c r="M3924" s="104"/>
      <c r="N3924" s="103">
        <v>3.2500000000000001E-2</v>
      </c>
    </row>
    <row r="3925" spans="4:14" ht="15.75" customHeight="1" x14ac:dyDescent="0.25">
      <c r="D3925" s="33"/>
      <c r="E3925" s="33"/>
      <c r="F3925" s="81">
        <v>42009</v>
      </c>
      <c r="G3925" s="103">
        <v>1.6800000000000001E-3</v>
      </c>
      <c r="H3925" s="103">
        <v>2.5360000000000001E-3</v>
      </c>
      <c r="I3925" s="103"/>
      <c r="J3925" s="103"/>
      <c r="K3925" s="104"/>
      <c r="L3925" s="104"/>
      <c r="M3925" s="104"/>
      <c r="N3925" s="103">
        <v>3.2500000000000001E-2</v>
      </c>
    </row>
    <row r="3926" spans="4:14" ht="15.75" customHeight="1" x14ac:dyDescent="0.25">
      <c r="D3926" s="33"/>
      <c r="E3926" s="33"/>
      <c r="F3926" s="81">
        <v>42010</v>
      </c>
      <c r="G3926" s="103">
        <v>1.6775000000000002E-3</v>
      </c>
      <c r="H3926" s="103">
        <v>2.5109999999999998E-3</v>
      </c>
      <c r="I3926" s="103"/>
      <c r="J3926" s="103"/>
      <c r="K3926" s="104"/>
      <c r="L3926" s="104"/>
      <c r="M3926" s="104"/>
      <c r="N3926" s="103">
        <v>3.2500000000000001E-2</v>
      </c>
    </row>
    <row r="3927" spans="4:14" ht="15.75" customHeight="1" x14ac:dyDescent="0.25">
      <c r="D3927" s="33"/>
      <c r="E3927" s="33"/>
      <c r="F3927" s="81">
        <v>42011</v>
      </c>
      <c r="G3927" s="103">
        <v>1.665E-3</v>
      </c>
      <c r="H3927" s="103">
        <v>2.5209999999999998E-3</v>
      </c>
      <c r="I3927" s="103"/>
      <c r="J3927" s="103"/>
      <c r="K3927" s="104"/>
      <c r="L3927" s="104"/>
      <c r="M3927" s="104"/>
      <c r="N3927" s="103">
        <v>3.2500000000000001E-2</v>
      </c>
    </row>
    <row r="3928" spans="4:14" ht="15.75" customHeight="1" x14ac:dyDescent="0.25">
      <c r="D3928" s="33"/>
      <c r="E3928" s="33"/>
      <c r="F3928" s="81">
        <v>42012</v>
      </c>
      <c r="G3928" s="103">
        <v>1.6625000000000001E-3</v>
      </c>
      <c r="H3928" s="103">
        <v>2.5209999999999998E-3</v>
      </c>
      <c r="I3928" s="103"/>
      <c r="J3928" s="103"/>
      <c r="K3928" s="104"/>
      <c r="L3928" s="104"/>
      <c r="M3928" s="104"/>
      <c r="N3928" s="103">
        <v>3.2500000000000001E-2</v>
      </c>
    </row>
    <row r="3929" spans="4:14" ht="15.75" customHeight="1" x14ac:dyDescent="0.25">
      <c r="D3929" s="33"/>
      <c r="E3929" s="33"/>
      <c r="F3929" s="81">
        <v>42013</v>
      </c>
      <c r="G3929" s="103">
        <v>1.6675000000000001E-3</v>
      </c>
      <c r="H3929" s="103">
        <v>2.5409999999999999E-3</v>
      </c>
      <c r="I3929" s="103"/>
      <c r="J3929" s="103"/>
      <c r="K3929" s="104"/>
      <c r="L3929" s="104"/>
      <c r="M3929" s="104"/>
      <c r="N3929" s="103">
        <v>3.2500000000000001E-2</v>
      </c>
    </row>
    <row r="3930" spans="4:14" ht="15.75" customHeight="1" x14ac:dyDescent="0.25">
      <c r="D3930" s="33"/>
      <c r="E3930" s="33"/>
      <c r="F3930" s="81">
        <v>42016</v>
      </c>
      <c r="G3930" s="103">
        <v>1.665E-3</v>
      </c>
      <c r="H3930" s="103">
        <v>2.5280000000000003E-3</v>
      </c>
      <c r="I3930" s="103"/>
      <c r="J3930" s="103"/>
      <c r="K3930" s="104"/>
      <c r="L3930" s="104"/>
      <c r="M3930" s="104"/>
      <c r="N3930" s="103">
        <v>3.2500000000000001E-2</v>
      </c>
    </row>
    <row r="3931" spans="4:14" ht="15.75" customHeight="1" x14ac:dyDescent="0.25">
      <c r="D3931" s="33"/>
      <c r="E3931" s="33"/>
      <c r="F3931" s="81">
        <v>42017</v>
      </c>
      <c r="G3931" s="103">
        <v>1.665E-3</v>
      </c>
      <c r="H3931" s="103">
        <v>2.5330000000000001E-3</v>
      </c>
      <c r="I3931" s="103"/>
      <c r="J3931" s="103"/>
      <c r="K3931" s="104"/>
      <c r="L3931" s="104"/>
      <c r="M3931" s="104"/>
      <c r="N3931" s="103">
        <v>3.2500000000000001E-2</v>
      </c>
    </row>
    <row r="3932" spans="4:14" ht="15.75" customHeight="1" x14ac:dyDescent="0.25">
      <c r="D3932" s="33"/>
      <c r="E3932" s="33"/>
      <c r="F3932" s="81">
        <v>42018</v>
      </c>
      <c r="G3932" s="103">
        <v>1.6825000000000002E-3</v>
      </c>
      <c r="H3932" s="103">
        <v>2.5360000000000001E-3</v>
      </c>
      <c r="I3932" s="103"/>
      <c r="J3932" s="103"/>
      <c r="K3932" s="104"/>
      <c r="L3932" s="104"/>
      <c r="M3932" s="104"/>
      <c r="N3932" s="103">
        <v>3.2500000000000001E-2</v>
      </c>
    </row>
    <row r="3933" spans="4:14" ht="15.75" customHeight="1" x14ac:dyDescent="0.25">
      <c r="D3933" s="33"/>
      <c r="E3933" s="33"/>
      <c r="F3933" s="81">
        <v>42019</v>
      </c>
      <c r="G3933" s="103">
        <v>1.6800000000000001E-3</v>
      </c>
      <c r="H3933" s="103">
        <v>2.526E-3</v>
      </c>
      <c r="I3933" s="103"/>
      <c r="J3933" s="103"/>
      <c r="K3933" s="104"/>
      <c r="L3933" s="104"/>
      <c r="M3933" s="104"/>
      <c r="N3933" s="103">
        <v>3.2500000000000001E-2</v>
      </c>
    </row>
    <row r="3934" spans="4:14" ht="15.75" customHeight="1" x14ac:dyDescent="0.25">
      <c r="D3934" s="33"/>
      <c r="E3934" s="33"/>
      <c r="F3934" s="81">
        <v>42020</v>
      </c>
      <c r="G3934" s="103">
        <v>1.6800000000000001E-3</v>
      </c>
      <c r="H3934" s="103">
        <v>2.5660000000000001E-3</v>
      </c>
      <c r="I3934" s="103"/>
      <c r="J3934" s="103"/>
      <c r="K3934" s="104"/>
      <c r="L3934" s="104"/>
      <c r="M3934" s="104"/>
      <c r="N3934" s="103">
        <v>3.2500000000000001E-2</v>
      </c>
    </row>
    <row r="3935" spans="4:14" ht="15.75" customHeight="1" x14ac:dyDescent="0.25">
      <c r="D3935" s="33"/>
      <c r="E3935" s="33"/>
      <c r="F3935" s="81">
        <v>42023</v>
      </c>
      <c r="G3935" s="103">
        <v>1.6875000000000002E-3</v>
      </c>
      <c r="H3935" s="103">
        <v>2.562E-3</v>
      </c>
      <c r="I3935" s="103"/>
      <c r="J3935" s="103"/>
      <c r="K3935" s="104"/>
      <c r="L3935" s="104"/>
      <c r="M3935" s="104"/>
      <c r="N3935" s="103" t="s">
        <v>26</v>
      </c>
    </row>
    <row r="3936" spans="4:14" ht="15.75" customHeight="1" x14ac:dyDescent="0.25">
      <c r="D3936" s="33"/>
      <c r="E3936" s="33"/>
      <c r="F3936" s="81">
        <v>42024</v>
      </c>
      <c r="G3936" s="103">
        <v>1.6850000000000001E-3</v>
      </c>
      <c r="H3936" s="103">
        <v>2.5669999999999998E-3</v>
      </c>
      <c r="I3936" s="103"/>
      <c r="J3936" s="103"/>
      <c r="K3936" s="104"/>
      <c r="L3936" s="104"/>
      <c r="M3936" s="104"/>
      <c r="N3936" s="103">
        <v>3.2500000000000001E-2</v>
      </c>
    </row>
    <row r="3937" spans="4:14" ht="15.75" customHeight="1" x14ac:dyDescent="0.25">
      <c r="D3937" s="33"/>
      <c r="E3937" s="33"/>
      <c r="F3937" s="81">
        <v>42025</v>
      </c>
      <c r="G3937" s="103">
        <v>1.6675000000000001E-3</v>
      </c>
      <c r="H3937" s="103">
        <v>2.5709999999999999E-3</v>
      </c>
      <c r="I3937" s="103"/>
      <c r="J3937" s="103"/>
      <c r="K3937" s="104"/>
      <c r="L3937" s="104"/>
      <c r="M3937" s="104"/>
      <c r="N3937" s="103">
        <v>3.2500000000000001E-2</v>
      </c>
    </row>
    <row r="3938" spans="4:14" ht="15.75" customHeight="1" x14ac:dyDescent="0.25">
      <c r="D3938" s="33"/>
      <c r="E3938" s="33"/>
      <c r="F3938" s="81">
        <v>42026</v>
      </c>
      <c r="G3938" s="103">
        <v>1.6825000000000002E-3</v>
      </c>
      <c r="H3938" s="103">
        <v>2.5609999999999999E-3</v>
      </c>
      <c r="I3938" s="103"/>
      <c r="J3938" s="103"/>
      <c r="K3938" s="104"/>
      <c r="L3938" s="104"/>
      <c r="M3938" s="104"/>
      <c r="N3938" s="103">
        <v>3.2500000000000001E-2</v>
      </c>
    </row>
    <row r="3939" spans="4:14" ht="15.75" customHeight="1" x14ac:dyDescent="0.25">
      <c r="D3939" s="33"/>
      <c r="E3939" s="33"/>
      <c r="F3939" s="81">
        <v>42027</v>
      </c>
      <c r="G3939" s="103">
        <v>1.6775000000000002E-3</v>
      </c>
      <c r="H3939" s="103">
        <v>2.5609999999999999E-3</v>
      </c>
      <c r="I3939" s="103"/>
      <c r="J3939" s="103"/>
      <c r="K3939" s="104"/>
      <c r="L3939" s="104"/>
      <c r="M3939" s="104"/>
      <c r="N3939" s="103">
        <v>3.2500000000000001E-2</v>
      </c>
    </row>
    <row r="3940" spans="4:14" ht="15.75" customHeight="1" x14ac:dyDescent="0.25">
      <c r="D3940" s="33"/>
      <c r="E3940" s="33"/>
      <c r="F3940" s="81">
        <v>42030</v>
      </c>
      <c r="G3940" s="103">
        <v>1.6900000000000001E-3</v>
      </c>
      <c r="H3940" s="103">
        <v>2.5609999999999999E-3</v>
      </c>
      <c r="I3940" s="103"/>
      <c r="J3940" s="103"/>
      <c r="K3940" s="104"/>
      <c r="L3940" s="104"/>
      <c r="M3940" s="104"/>
      <c r="N3940" s="103">
        <v>3.2500000000000001E-2</v>
      </c>
    </row>
    <row r="3941" spans="4:14" ht="15.75" customHeight="1" x14ac:dyDescent="0.25">
      <c r="D3941" s="33"/>
      <c r="E3941" s="33"/>
      <c r="F3941" s="81">
        <v>42031</v>
      </c>
      <c r="G3941" s="103">
        <v>1.6800000000000001E-3</v>
      </c>
      <c r="H3941" s="103">
        <v>2.526E-3</v>
      </c>
      <c r="I3941" s="103"/>
      <c r="J3941" s="103"/>
      <c r="K3941" s="104"/>
      <c r="L3941" s="104"/>
      <c r="M3941" s="104"/>
      <c r="N3941" s="103">
        <v>3.2500000000000001E-2</v>
      </c>
    </row>
    <row r="3942" spans="4:14" ht="15.75" customHeight="1" x14ac:dyDescent="0.25">
      <c r="D3942" s="33"/>
      <c r="E3942" s="33"/>
      <c r="F3942" s="81">
        <v>42032</v>
      </c>
      <c r="G3942" s="103">
        <v>1.7050000000000001E-3</v>
      </c>
      <c r="H3942" s="103">
        <v>2.5460000000000001E-3</v>
      </c>
      <c r="I3942" s="103"/>
      <c r="J3942" s="103"/>
      <c r="K3942" s="104"/>
      <c r="L3942" s="104"/>
      <c r="M3942" s="104"/>
      <c r="N3942" s="103">
        <v>3.2500000000000001E-2</v>
      </c>
    </row>
    <row r="3943" spans="4:14" ht="15.75" customHeight="1" x14ac:dyDescent="0.25">
      <c r="D3943" s="33"/>
      <c r="E3943" s="33"/>
      <c r="F3943" s="81">
        <v>42033</v>
      </c>
      <c r="G3943" s="103">
        <v>1.709E-3</v>
      </c>
      <c r="H3943" s="103">
        <v>2.5460000000000001E-3</v>
      </c>
      <c r="I3943" s="103"/>
      <c r="J3943" s="103"/>
      <c r="K3943" s="104"/>
      <c r="L3943" s="104"/>
      <c r="M3943" s="104"/>
      <c r="N3943" s="103">
        <v>3.2500000000000001E-2</v>
      </c>
    </row>
    <row r="3944" spans="4:14" ht="15.75" customHeight="1" x14ac:dyDescent="0.25">
      <c r="D3944" s="33"/>
      <c r="E3944" s="33"/>
      <c r="F3944" s="81">
        <v>42034</v>
      </c>
      <c r="G3944" s="103">
        <v>1.7125E-3</v>
      </c>
      <c r="H3944" s="103">
        <v>2.5309999999999998E-3</v>
      </c>
      <c r="I3944" s="103"/>
      <c r="J3944" s="103"/>
      <c r="K3944" s="104"/>
      <c r="L3944" s="104"/>
      <c r="M3944" s="104"/>
      <c r="N3944" s="103">
        <v>3.2500000000000001E-2</v>
      </c>
    </row>
    <row r="3945" spans="4:14" ht="15.75" customHeight="1" x14ac:dyDescent="0.25">
      <c r="D3945" s="33"/>
      <c r="E3945" s="33"/>
      <c r="F3945" s="81">
        <v>42037</v>
      </c>
      <c r="G3945" s="103">
        <v>1.6950000000000001E-3</v>
      </c>
      <c r="H3945" s="103">
        <v>2.5209999999999998E-3</v>
      </c>
      <c r="I3945" s="103"/>
      <c r="J3945" s="103"/>
      <c r="K3945" s="104"/>
      <c r="L3945" s="104"/>
      <c r="M3945" s="104"/>
      <c r="N3945" s="103">
        <v>3.2500000000000001E-2</v>
      </c>
    </row>
    <row r="3946" spans="4:14" ht="15.75" customHeight="1" x14ac:dyDescent="0.25">
      <c r="D3946" s="33"/>
      <c r="E3946" s="33"/>
      <c r="F3946" s="81">
        <v>42038</v>
      </c>
      <c r="G3946" s="103">
        <v>1.7100000000000001E-3</v>
      </c>
      <c r="H3946" s="103">
        <v>2.5509999999999999E-3</v>
      </c>
      <c r="I3946" s="103"/>
      <c r="J3946" s="103"/>
      <c r="K3946" s="104"/>
      <c r="L3946" s="104"/>
      <c r="M3946" s="104"/>
      <c r="N3946" s="103">
        <v>3.2500000000000001E-2</v>
      </c>
    </row>
    <row r="3947" spans="4:14" ht="15.75" customHeight="1" x14ac:dyDescent="0.25">
      <c r="D3947" s="33"/>
      <c r="E3947" s="33"/>
      <c r="F3947" s="81">
        <v>42039</v>
      </c>
      <c r="G3947" s="103">
        <v>1.7349999999999998E-3</v>
      </c>
      <c r="H3947" s="103">
        <v>2.5509999999999999E-3</v>
      </c>
      <c r="I3947" s="103"/>
      <c r="J3947" s="103"/>
      <c r="K3947" s="104"/>
      <c r="L3947" s="104"/>
      <c r="M3947" s="104"/>
      <c r="N3947" s="103">
        <v>3.2500000000000001E-2</v>
      </c>
    </row>
    <row r="3948" spans="4:14" ht="15.75" customHeight="1" x14ac:dyDescent="0.25">
      <c r="D3948" s="33"/>
      <c r="E3948" s="33"/>
      <c r="F3948" s="81">
        <v>42040</v>
      </c>
      <c r="G3948" s="103">
        <v>1.7100000000000001E-3</v>
      </c>
      <c r="H3948" s="103">
        <v>2.5609999999999999E-3</v>
      </c>
      <c r="I3948" s="103"/>
      <c r="J3948" s="103"/>
      <c r="K3948" s="104"/>
      <c r="L3948" s="104"/>
      <c r="M3948" s="104"/>
      <c r="N3948" s="103">
        <v>3.2500000000000001E-2</v>
      </c>
    </row>
    <row r="3949" spans="4:14" ht="15.75" customHeight="1" x14ac:dyDescent="0.25">
      <c r="D3949" s="33"/>
      <c r="E3949" s="33"/>
      <c r="F3949" s="81">
        <v>42041</v>
      </c>
      <c r="G3949" s="103">
        <v>1.7150000000000002E-3</v>
      </c>
      <c r="H3949" s="103">
        <v>2.5560000000000001E-3</v>
      </c>
      <c r="I3949" s="103"/>
      <c r="J3949" s="103"/>
      <c r="K3949" s="104"/>
      <c r="L3949" s="104"/>
      <c r="M3949" s="104"/>
      <c r="N3949" s="103">
        <v>3.2500000000000001E-2</v>
      </c>
    </row>
    <row r="3950" spans="4:14" ht="15.75" customHeight="1" x14ac:dyDescent="0.25">
      <c r="D3950" s="33"/>
      <c r="E3950" s="33"/>
      <c r="F3950" s="81">
        <v>42044</v>
      </c>
      <c r="G3950" s="103">
        <v>1.722E-3</v>
      </c>
      <c r="H3950" s="103">
        <v>2.5835000000000003E-3</v>
      </c>
      <c r="I3950" s="103"/>
      <c r="J3950" s="103"/>
      <c r="K3950" s="104"/>
      <c r="L3950" s="104"/>
      <c r="M3950" s="104"/>
      <c r="N3950" s="103">
        <v>3.2500000000000001E-2</v>
      </c>
    </row>
    <row r="3951" spans="4:14" ht="15.75" customHeight="1" x14ac:dyDescent="0.25">
      <c r="D3951" s="33"/>
      <c r="E3951" s="33"/>
      <c r="F3951" s="81">
        <v>42045</v>
      </c>
      <c r="G3951" s="103">
        <v>1.717E-3</v>
      </c>
      <c r="H3951" s="103">
        <v>2.581E-3</v>
      </c>
      <c r="I3951" s="103"/>
      <c r="J3951" s="103"/>
      <c r="K3951" s="104"/>
      <c r="L3951" s="104"/>
      <c r="M3951" s="104"/>
      <c r="N3951" s="103">
        <v>3.2500000000000001E-2</v>
      </c>
    </row>
    <row r="3952" spans="4:14" ht="15.75" customHeight="1" x14ac:dyDescent="0.25">
      <c r="D3952" s="33"/>
      <c r="E3952" s="33"/>
      <c r="F3952" s="81">
        <v>42046</v>
      </c>
      <c r="G3952" s="103">
        <v>1.717E-3</v>
      </c>
      <c r="H3952" s="103">
        <v>2.581E-3</v>
      </c>
      <c r="I3952" s="103"/>
      <c r="J3952" s="103"/>
      <c r="K3952" s="104"/>
      <c r="L3952" s="104"/>
      <c r="M3952" s="104"/>
      <c r="N3952" s="103">
        <v>3.2500000000000001E-2</v>
      </c>
    </row>
    <row r="3953" spans="4:14" ht="15.75" customHeight="1" x14ac:dyDescent="0.25">
      <c r="D3953" s="33"/>
      <c r="E3953" s="33"/>
      <c r="F3953" s="81">
        <v>42047</v>
      </c>
      <c r="G3953" s="103">
        <v>1.72E-3</v>
      </c>
      <c r="H3953" s="103">
        <v>2.581E-3</v>
      </c>
      <c r="I3953" s="103"/>
      <c r="J3953" s="103"/>
      <c r="K3953" s="104"/>
      <c r="L3953" s="104"/>
      <c r="M3953" s="104"/>
      <c r="N3953" s="103">
        <v>3.2500000000000001E-2</v>
      </c>
    </row>
    <row r="3954" spans="4:14" ht="15.75" customHeight="1" x14ac:dyDescent="0.25">
      <c r="D3954" s="33"/>
      <c r="E3954" s="33"/>
      <c r="F3954" s="81">
        <v>42048</v>
      </c>
      <c r="G3954" s="103">
        <v>1.7299999999999998E-3</v>
      </c>
      <c r="H3954" s="103">
        <v>2.5709999999999999E-3</v>
      </c>
      <c r="I3954" s="103"/>
      <c r="J3954" s="103"/>
      <c r="K3954" s="104"/>
      <c r="L3954" s="104"/>
      <c r="M3954" s="104"/>
      <c r="N3954" s="103">
        <v>3.2500000000000001E-2</v>
      </c>
    </row>
    <row r="3955" spans="4:14" ht="15.75" customHeight="1" x14ac:dyDescent="0.25">
      <c r="D3955" s="33"/>
      <c r="E3955" s="33"/>
      <c r="F3955" s="81">
        <v>42051</v>
      </c>
      <c r="G3955" s="103">
        <v>1.7299999999999998E-3</v>
      </c>
      <c r="H3955" s="103">
        <v>2.562E-3</v>
      </c>
      <c r="I3955" s="103"/>
      <c r="J3955" s="103"/>
      <c r="K3955" s="104"/>
      <c r="L3955" s="104"/>
      <c r="M3955" s="104"/>
      <c r="N3955" s="103" t="s">
        <v>26</v>
      </c>
    </row>
    <row r="3956" spans="4:14" ht="15.75" customHeight="1" x14ac:dyDescent="0.25">
      <c r="D3956" s="33"/>
      <c r="E3956" s="33"/>
      <c r="F3956" s="81">
        <v>42052</v>
      </c>
      <c r="G3956" s="103">
        <v>1.7349999999999998E-3</v>
      </c>
      <c r="H3956" s="103">
        <v>2.5669999999999998E-3</v>
      </c>
      <c r="I3956" s="103"/>
      <c r="J3956" s="103"/>
      <c r="K3956" s="104"/>
      <c r="L3956" s="104"/>
      <c r="M3956" s="104"/>
      <c r="N3956" s="103">
        <v>3.2500000000000001E-2</v>
      </c>
    </row>
    <row r="3957" spans="4:14" ht="15.75" customHeight="1" x14ac:dyDescent="0.25">
      <c r="D3957" s="33"/>
      <c r="E3957" s="33"/>
      <c r="F3957" s="81">
        <v>42053</v>
      </c>
      <c r="G3957" s="103">
        <v>1.7349999999999998E-3</v>
      </c>
      <c r="H3957" s="103">
        <v>2.6059999999999998E-3</v>
      </c>
      <c r="I3957" s="103"/>
      <c r="J3957" s="103"/>
      <c r="K3957" s="104"/>
      <c r="L3957" s="104"/>
      <c r="M3957" s="104"/>
      <c r="N3957" s="103">
        <v>3.2500000000000001E-2</v>
      </c>
    </row>
    <row r="3958" spans="4:14" ht="15.75" customHeight="1" x14ac:dyDescent="0.25">
      <c r="D3958" s="33"/>
      <c r="E3958" s="33"/>
      <c r="F3958" s="81">
        <v>42054</v>
      </c>
      <c r="G3958" s="103">
        <v>1.7349999999999998E-3</v>
      </c>
      <c r="H3958" s="103">
        <v>2.6150000000000001E-3</v>
      </c>
      <c r="I3958" s="103"/>
      <c r="J3958" s="103"/>
      <c r="K3958" s="104"/>
      <c r="L3958" s="104"/>
      <c r="M3958" s="104"/>
      <c r="N3958" s="103">
        <v>3.2500000000000001E-2</v>
      </c>
    </row>
    <row r="3959" spans="4:14" ht="15.75" customHeight="1" x14ac:dyDescent="0.25">
      <c r="D3959" s="33"/>
      <c r="E3959" s="33"/>
      <c r="F3959" s="81">
        <v>42055</v>
      </c>
      <c r="G3959" s="103">
        <v>1.7150000000000002E-3</v>
      </c>
      <c r="H3959" s="103">
        <v>2.6259999999999999E-3</v>
      </c>
      <c r="I3959" s="103"/>
      <c r="J3959" s="103"/>
      <c r="K3959" s="104"/>
      <c r="L3959" s="104"/>
      <c r="M3959" s="104"/>
      <c r="N3959" s="103">
        <v>3.2500000000000001E-2</v>
      </c>
    </row>
    <row r="3960" spans="4:14" ht="15.75" customHeight="1" x14ac:dyDescent="0.25">
      <c r="D3960" s="33"/>
      <c r="E3960" s="33"/>
      <c r="F3960" s="81">
        <v>42058</v>
      </c>
      <c r="G3960" s="103">
        <v>1.7100000000000001E-3</v>
      </c>
      <c r="H3960" s="103">
        <v>2.6159999999999998E-3</v>
      </c>
      <c r="I3960" s="103"/>
      <c r="J3960" s="103"/>
      <c r="K3960" s="104"/>
      <c r="L3960" s="104"/>
      <c r="M3960" s="104"/>
      <c r="N3960" s="103">
        <v>3.2500000000000001E-2</v>
      </c>
    </row>
    <row r="3961" spans="4:14" ht="15.75" customHeight="1" x14ac:dyDescent="0.25">
      <c r="D3961" s="33"/>
      <c r="E3961" s="33"/>
      <c r="F3961" s="81">
        <v>42059</v>
      </c>
      <c r="G3961" s="103">
        <v>1.7150000000000002E-3</v>
      </c>
      <c r="H3961" s="103">
        <v>2.611E-3</v>
      </c>
      <c r="I3961" s="103"/>
      <c r="J3961" s="103"/>
      <c r="K3961" s="104"/>
      <c r="L3961" s="104"/>
      <c r="M3961" s="104"/>
      <c r="N3961" s="103">
        <v>3.2500000000000001E-2</v>
      </c>
    </row>
    <row r="3962" spans="4:14" ht="15.75" customHeight="1" x14ac:dyDescent="0.25">
      <c r="D3962" s="33"/>
      <c r="E3962" s="33"/>
      <c r="F3962" s="81">
        <v>42060</v>
      </c>
      <c r="G3962" s="103">
        <v>1.72E-3</v>
      </c>
      <c r="H3962" s="103">
        <v>2.6090000000000002E-3</v>
      </c>
      <c r="I3962" s="103"/>
      <c r="J3962" s="103"/>
      <c r="K3962" s="104"/>
      <c r="L3962" s="104"/>
      <c r="M3962" s="104"/>
      <c r="N3962" s="103">
        <v>3.2500000000000001E-2</v>
      </c>
    </row>
    <row r="3963" spans="4:14" ht="15.75" customHeight="1" x14ac:dyDescent="0.25">
      <c r="D3963" s="33"/>
      <c r="E3963" s="33"/>
      <c r="F3963" s="81">
        <v>42061</v>
      </c>
      <c r="G3963" s="103">
        <v>1.719E-3</v>
      </c>
      <c r="H3963" s="103">
        <v>2.6159999999999998E-3</v>
      </c>
      <c r="I3963" s="103"/>
      <c r="J3963" s="103"/>
      <c r="K3963" s="104"/>
      <c r="L3963" s="104"/>
      <c r="M3963" s="104"/>
      <c r="N3963" s="103">
        <v>3.2500000000000001E-2</v>
      </c>
    </row>
    <row r="3964" spans="4:14" ht="15.75" customHeight="1" x14ac:dyDescent="0.25">
      <c r="D3964" s="33"/>
      <c r="E3964" s="33"/>
      <c r="F3964" s="81">
        <v>42062</v>
      </c>
      <c r="G3964" s="103">
        <v>1.7299999999999998E-3</v>
      </c>
      <c r="H3964" s="103">
        <v>2.6185000000000002E-3</v>
      </c>
      <c r="I3964" s="103"/>
      <c r="J3964" s="103"/>
      <c r="K3964" s="104"/>
      <c r="L3964" s="104"/>
      <c r="M3964" s="104"/>
      <c r="N3964" s="103">
        <v>3.2500000000000001E-2</v>
      </c>
    </row>
    <row r="3965" spans="4:14" ht="15.75" customHeight="1" x14ac:dyDescent="0.25">
      <c r="D3965" s="33"/>
      <c r="E3965" s="33"/>
      <c r="F3965" s="81">
        <v>42065</v>
      </c>
      <c r="G3965" s="103">
        <v>1.727E-3</v>
      </c>
      <c r="H3965" s="103">
        <v>2.6095000000000003E-3</v>
      </c>
      <c r="I3965" s="103"/>
      <c r="J3965" s="103"/>
      <c r="K3965" s="104"/>
      <c r="L3965" s="104"/>
      <c r="M3965" s="104"/>
      <c r="N3965" s="103">
        <v>3.2500000000000001E-2</v>
      </c>
    </row>
    <row r="3966" spans="4:14" ht="15.75" customHeight="1" x14ac:dyDescent="0.25">
      <c r="D3966" s="33"/>
      <c r="E3966" s="33"/>
      <c r="F3966" s="81">
        <v>42066</v>
      </c>
      <c r="G3966" s="103">
        <v>1.7299999999999998E-3</v>
      </c>
      <c r="H3966" s="103">
        <v>2.6514999999999998E-3</v>
      </c>
      <c r="I3966" s="103"/>
      <c r="J3966" s="103"/>
      <c r="K3966" s="104"/>
      <c r="L3966" s="104"/>
      <c r="M3966" s="104"/>
      <c r="N3966" s="103">
        <v>3.2500000000000001E-2</v>
      </c>
    </row>
    <row r="3967" spans="4:14" ht="15.75" customHeight="1" x14ac:dyDescent="0.25">
      <c r="D3967" s="33"/>
      <c r="E3967" s="33"/>
      <c r="F3967" s="81">
        <v>42067</v>
      </c>
      <c r="G3967" s="103">
        <v>1.7499999999999998E-3</v>
      </c>
      <c r="H3967" s="103">
        <v>2.6359999999999999E-3</v>
      </c>
      <c r="I3967" s="103"/>
      <c r="J3967" s="103"/>
      <c r="K3967" s="104"/>
      <c r="L3967" s="104"/>
      <c r="M3967" s="104"/>
      <c r="N3967" s="103">
        <v>3.2500000000000001E-2</v>
      </c>
    </row>
    <row r="3968" spans="4:14" ht="15.75" customHeight="1" x14ac:dyDescent="0.25">
      <c r="D3968" s="33"/>
      <c r="E3968" s="33"/>
      <c r="F3968" s="81">
        <v>42068</v>
      </c>
      <c r="G3968" s="103">
        <v>1.7499999999999998E-3</v>
      </c>
      <c r="H3968" s="103">
        <v>2.6359999999999999E-3</v>
      </c>
      <c r="I3968" s="103"/>
      <c r="J3968" s="103"/>
      <c r="K3968" s="104"/>
      <c r="L3968" s="104"/>
      <c r="M3968" s="104"/>
      <c r="N3968" s="103">
        <v>3.2500000000000001E-2</v>
      </c>
    </row>
    <row r="3969" spans="4:14" ht="15.75" customHeight="1" x14ac:dyDescent="0.25">
      <c r="D3969" s="33"/>
      <c r="E3969" s="33"/>
      <c r="F3969" s="81">
        <v>42069</v>
      </c>
      <c r="G3969" s="103">
        <v>1.7499999999999998E-3</v>
      </c>
      <c r="H3969" s="103">
        <v>2.6459999999999999E-3</v>
      </c>
      <c r="I3969" s="103"/>
      <c r="J3969" s="103"/>
      <c r="K3969" s="104"/>
      <c r="L3969" s="104"/>
      <c r="M3969" s="104"/>
      <c r="N3969" s="103">
        <v>3.2500000000000001E-2</v>
      </c>
    </row>
    <row r="3970" spans="4:14" ht="15.75" customHeight="1" x14ac:dyDescent="0.25">
      <c r="D3970" s="33"/>
      <c r="E3970" s="33"/>
      <c r="F3970" s="81">
        <v>42072</v>
      </c>
      <c r="G3970" s="103">
        <v>1.7649999999999999E-3</v>
      </c>
      <c r="H3970" s="103">
        <v>2.666E-3</v>
      </c>
      <c r="I3970" s="103"/>
      <c r="J3970" s="103"/>
      <c r="K3970" s="104"/>
      <c r="L3970" s="104"/>
      <c r="M3970" s="104"/>
      <c r="N3970" s="103">
        <v>3.2500000000000001E-2</v>
      </c>
    </row>
    <row r="3971" spans="4:14" ht="15.75" customHeight="1" x14ac:dyDescent="0.25">
      <c r="D3971" s="33"/>
      <c r="E3971" s="33"/>
      <c r="F3971" s="81">
        <v>42073</v>
      </c>
      <c r="G3971" s="103">
        <v>1.779E-3</v>
      </c>
      <c r="H3971" s="103">
        <v>2.6770000000000001E-3</v>
      </c>
      <c r="I3971" s="103"/>
      <c r="J3971" s="103"/>
      <c r="K3971" s="104"/>
      <c r="L3971" s="104"/>
      <c r="M3971" s="104"/>
      <c r="N3971" s="103">
        <v>3.2500000000000001E-2</v>
      </c>
    </row>
    <row r="3972" spans="4:14" ht="15.75" customHeight="1" x14ac:dyDescent="0.25">
      <c r="D3972" s="33"/>
      <c r="E3972" s="33"/>
      <c r="F3972" s="81">
        <v>42074</v>
      </c>
      <c r="G3972" s="103">
        <v>1.7599999999999998E-3</v>
      </c>
      <c r="H3972" s="103">
        <v>2.6989999999999996E-3</v>
      </c>
      <c r="I3972" s="103"/>
      <c r="J3972" s="103"/>
      <c r="K3972" s="104"/>
      <c r="L3972" s="104"/>
      <c r="M3972" s="104"/>
      <c r="N3972" s="103">
        <v>3.2500000000000001E-2</v>
      </c>
    </row>
    <row r="3973" spans="4:14" ht="15.75" customHeight="1" x14ac:dyDescent="0.25">
      <c r="D3973" s="33"/>
      <c r="E3973" s="33"/>
      <c r="F3973" s="81">
        <v>42075</v>
      </c>
      <c r="G3973" s="103">
        <v>1.7449999999999998E-3</v>
      </c>
      <c r="H3973" s="103">
        <v>2.7060000000000001E-3</v>
      </c>
      <c r="I3973" s="103"/>
      <c r="J3973" s="103"/>
      <c r="K3973" s="104"/>
      <c r="L3973" s="104"/>
      <c r="M3973" s="104"/>
      <c r="N3973" s="103">
        <v>3.2500000000000001E-2</v>
      </c>
    </row>
    <row r="3974" spans="4:14" ht="15.75" customHeight="1" x14ac:dyDescent="0.25">
      <c r="D3974" s="33"/>
      <c r="E3974" s="33"/>
      <c r="F3974" s="81">
        <v>42076</v>
      </c>
      <c r="G3974" s="103">
        <v>1.7649999999999999E-3</v>
      </c>
      <c r="H3974" s="103">
        <v>2.7065000000000001E-3</v>
      </c>
      <c r="I3974" s="103"/>
      <c r="J3974" s="103"/>
      <c r="K3974" s="104"/>
      <c r="L3974" s="104"/>
      <c r="M3974" s="104"/>
      <c r="N3974" s="103">
        <v>3.2500000000000001E-2</v>
      </c>
    </row>
    <row r="3975" spans="4:14" ht="15.75" customHeight="1" x14ac:dyDescent="0.25">
      <c r="D3975" s="33"/>
      <c r="E3975" s="33"/>
      <c r="F3975" s="81">
        <v>42079</v>
      </c>
      <c r="G3975" s="103">
        <v>1.7699999999999999E-3</v>
      </c>
      <c r="H3975" s="103">
        <v>2.7014999999999999E-3</v>
      </c>
      <c r="I3975" s="103"/>
      <c r="J3975" s="103"/>
      <c r="K3975" s="104"/>
      <c r="L3975" s="104"/>
      <c r="M3975" s="104"/>
      <c r="N3975" s="103">
        <v>3.2500000000000001E-2</v>
      </c>
    </row>
    <row r="3976" spans="4:14" ht="15.75" customHeight="1" x14ac:dyDescent="0.25">
      <c r="D3976" s="33"/>
      <c r="E3976" s="33"/>
      <c r="F3976" s="81">
        <v>42080</v>
      </c>
      <c r="G3976" s="103">
        <v>1.7749999999999999E-3</v>
      </c>
      <c r="H3976" s="103">
        <v>2.6934999999999997E-3</v>
      </c>
      <c r="I3976" s="103"/>
      <c r="J3976" s="103"/>
      <c r="K3976" s="104"/>
      <c r="L3976" s="104"/>
      <c r="M3976" s="104"/>
      <c r="N3976" s="103">
        <v>3.2500000000000001E-2</v>
      </c>
    </row>
    <row r="3977" spans="4:14" ht="15.75" customHeight="1" x14ac:dyDescent="0.25">
      <c r="D3977" s="33"/>
      <c r="E3977" s="33"/>
      <c r="F3977" s="81">
        <v>42081</v>
      </c>
      <c r="G3977" s="103">
        <v>1.7599999999999998E-3</v>
      </c>
      <c r="H3977" s="103">
        <v>2.7029999999999997E-3</v>
      </c>
      <c r="I3977" s="103"/>
      <c r="J3977" s="103"/>
      <c r="K3977" s="104"/>
      <c r="L3977" s="104"/>
      <c r="M3977" s="104"/>
      <c r="N3977" s="103">
        <v>3.2500000000000001E-2</v>
      </c>
    </row>
    <row r="3978" spans="4:14" ht="15.75" customHeight="1" x14ac:dyDescent="0.25">
      <c r="D3978" s="33"/>
      <c r="E3978" s="33"/>
      <c r="F3978" s="81">
        <v>42082</v>
      </c>
      <c r="G3978" s="103">
        <v>1.7324999999999999E-3</v>
      </c>
      <c r="H3978" s="103">
        <v>2.6455000000000003E-3</v>
      </c>
      <c r="I3978" s="103"/>
      <c r="J3978" s="103"/>
      <c r="K3978" s="104"/>
      <c r="L3978" s="104"/>
      <c r="M3978" s="104"/>
      <c r="N3978" s="103">
        <v>3.2500000000000001E-2</v>
      </c>
    </row>
    <row r="3979" spans="4:14" ht="15.75" customHeight="1" x14ac:dyDescent="0.25">
      <c r="D3979" s="33"/>
      <c r="E3979" s="33"/>
      <c r="F3979" s="81">
        <v>42083</v>
      </c>
      <c r="G3979" s="103">
        <v>1.7399999999999998E-3</v>
      </c>
      <c r="H3979" s="103">
        <v>2.6679999999999998E-3</v>
      </c>
      <c r="I3979" s="103"/>
      <c r="J3979" s="103"/>
      <c r="K3979" s="104"/>
      <c r="L3979" s="104"/>
      <c r="M3979" s="104"/>
      <c r="N3979" s="103">
        <v>3.2500000000000001E-2</v>
      </c>
    </row>
    <row r="3980" spans="4:14" ht="15.75" customHeight="1" x14ac:dyDescent="0.25">
      <c r="D3980" s="33"/>
      <c r="E3980" s="33"/>
      <c r="F3980" s="81">
        <v>42086</v>
      </c>
      <c r="G3980" s="103">
        <v>1.7374999999999999E-3</v>
      </c>
      <c r="H3980" s="103">
        <v>2.6679999999999998E-3</v>
      </c>
      <c r="I3980" s="103"/>
      <c r="J3980" s="103"/>
      <c r="K3980" s="104"/>
      <c r="L3980" s="104"/>
      <c r="M3980" s="104"/>
      <c r="N3980" s="103">
        <v>3.2500000000000001E-2</v>
      </c>
    </row>
    <row r="3981" spans="4:14" ht="15.75" customHeight="1" x14ac:dyDescent="0.25">
      <c r="D3981" s="33"/>
      <c r="E3981" s="33"/>
      <c r="F3981" s="81">
        <v>42087</v>
      </c>
      <c r="G3981" s="103">
        <v>1.7274999999999999E-3</v>
      </c>
      <c r="H3981" s="103">
        <v>2.6934999999999997E-3</v>
      </c>
      <c r="I3981" s="103"/>
      <c r="J3981" s="103"/>
      <c r="K3981" s="104"/>
      <c r="L3981" s="104"/>
      <c r="M3981" s="104"/>
      <c r="N3981" s="103">
        <v>3.2500000000000001E-2</v>
      </c>
    </row>
    <row r="3982" spans="4:14" ht="15.75" customHeight="1" x14ac:dyDescent="0.25">
      <c r="D3982" s="33"/>
      <c r="E3982" s="33"/>
      <c r="F3982" s="81">
        <v>42088</v>
      </c>
      <c r="G3982" s="103">
        <v>1.756E-3</v>
      </c>
      <c r="H3982" s="103">
        <v>2.6855E-3</v>
      </c>
      <c r="I3982" s="103"/>
      <c r="J3982" s="103"/>
      <c r="K3982" s="104"/>
      <c r="L3982" s="104"/>
      <c r="M3982" s="104"/>
      <c r="N3982" s="103">
        <v>3.2500000000000001E-2</v>
      </c>
    </row>
    <row r="3983" spans="4:14" ht="15.75" customHeight="1" x14ac:dyDescent="0.25">
      <c r="D3983" s="33"/>
      <c r="E3983" s="33"/>
      <c r="F3983" s="81">
        <v>42089</v>
      </c>
      <c r="G3983" s="103">
        <v>1.7775E-3</v>
      </c>
      <c r="H3983" s="103">
        <v>2.7305000000000003E-3</v>
      </c>
      <c r="I3983" s="103"/>
      <c r="J3983" s="103"/>
      <c r="K3983" s="104"/>
      <c r="L3983" s="104"/>
      <c r="M3983" s="104"/>
      <c r="N3983" s="103">
        <v>3.2500000000000001E-2</v>
      </c>
    </row>
    <row r="3984" spans="4:14" ht="15.75" customHeight="1" x14ac:dyDescent="0.25">
      <c r="D3984" s="33"/>
      <c r="E3984" s="33"/>
      <c r="F3984" s="81">
        <v>42090</v>
      </c>
      <c r="G3984" s="103">
        <v>1.7799999999999999E-3</v>
      </c>
      <c r="H3984" s="103">
        <v>2.7539999999999999E-3</v>
      </c>
      <c r="I3984" s="103"/>
      <c r="J3984" s="103"/>
      <c r="K3984" s="104"/>
      <c r="L3984" s="104"/>
      <c r="M3984" s="104"/>
      <c r="N3984" s="103">
        <v>3.2500000000000001E-2</v>
      </c>
    </row>
    <row r="3985" spans="4:14" ht="15.75" customHeight="1" x14ac:dyDescent="0.25">
      <c r="D3985" s="33"/>
      <c r="E3985" s="33"/>
      <c r="F3985" s="81">
        <v>42093</v>
      </c>
      <c r="G3985" s="103">
        <v>1.7924999999999998E-3</v>
      </c>
      <c r="H3985" s="103">
        <v>2.7415E-3</v>
      </c>
      <c r="I3985" s="103"/>
      <c r="J3985" s="103"/>
      <c r="K3985" s="104"/>
      <c r="L3985" s="104"/>
      <c r="M3985" s="104"/>
      <c r="N3985" s="103">
        <v>3.2500000000000001E-2</v>
      </c>
    </row>
    <row r="3986" spans="4:14" ht="15.75" customHeight="1" x14ac:dyDescent="0.25">
      <c r="D3986" s="33"/>
      <c r="E3986" s="33"/>
      <c r="F3986" s="81">
        <v>42094</v>
      </c>
      <c r="G3986" s="103">
        <v>1.7625E-3</v>
      </c>
      <c r="H3986" s="103">
        <v>2.7074999999999998E-3</v>
      </c>
      <c r="I3986" s="103"/>
      <c r="J3986" s="103"/>
      <c r="K3986" s="104"/>
      <c r="L3986" s="104"/>
      <c r="M3986" s="104"/>
      <c r="N3986" s="103">
        <v>3.2500000000000001E-2</v>
      </c>
    </row>
    <row r="3987" spans="4:14" ht="15.75" customHeight="1" x14ac:dyDescent="0.25">
      <c r="D3987" s="33"/>
      <c r="E3987" s="33"/>
      <c r="F3987" s="81">
        <v>42095</v>
      </c>
      <c r="G3987" s="103">
        <v>1.7755000000000002E-3</v>
      </c>
      <c r="H3987" s="103">
        <v>2.7074999999999998E-3</v>
      </c>
      <c r="I3987" s="103"/>
      <c r="J3987" s="103"/>
      <c r="K3987" s="104"/>
      <c r="L3987" s="104"/>
      <c r="M3987" s="104"/>
      <c r="N3987" s="103">
        <v>3.2500000000000001E-2</v>
      </c>
    </row>
    <row r="3988" spans="4:14" ht="15.75" customHeight="1" x14ac:dyDescent="0.25">
      <c r="D3988" s="33"/>
      <c r="E3988" s="33"/>
      <c r="F3988" s="81">
        <v>42096</v>
      </c>
      <c r="G3988" s="103">
        <v>1.7974999999999998E-3</v>
      </c>
      <c r="H3988" s="103">
        <v>2.7374999999999999E-3</v>
      </c>
      <c r="I3988" s="103"/>
      <c r="J3988" s="103"/>
      <c r="K3988" s="104"/>
      <c r="L3988" s="104"/>
      <c r="M3988" s="104"/>
      <c r="N3988" s="103">
        <v>3.2500000000000001E-2</v>
      </c>
    </row>
    <row r="3989" spans="4:14" ht="15.75" customHeight="1" x14ac:dyDescent="0.25">
      <c r="D3989" s="33"/>
      <c r="E3989" s="33"/>
      <c r="F3989" s="81">
        <v>42097</v>
      </c>
      <c r="G3989" s="103" t="s">
        <v>26</v>
      </c>
      <c r="H3989" s="103" t="s">
        <v>26</v>
      </c>
      <c r="I3989" s="103"/>
      <c r="J3989" s="103"/>
      <c r="K3989" s="104"/>
      <c r="L3989" s="104"/>
      <c r="M3989" s="104"/>
      <c r="N3989" s="103" t="s">
        <v>26</v>
      </c>
    </row>
    <row r="3990" spans="4:14" ht="15.75" customHeight="1" x14ac:dyDescent="0.25">
      <c r="D3990" s="33"/>
      <c r="E3990" s="33"/>
      <c r="F3990" s="81">
        <v>42100</v>
      </c>
      <c r="G3990" s="103" t="s">
        <v>26</v>
      </c>
      <c r="H3990" s="103" t="s">
        <v>26</v>
      </c>
      <c r="I3990" s="103"/>
      <c r="J3990" s="103"/>
      <c r="K3990" s="104"/>
      <c r="L3990" s="104"/>
      <c r="M3990" s="104"/>
      <c r="N3990" s="103">
        <v>3.2500000000000001E-2</v>
      </c>
    </row>
    <row r="3991" spans="4:14" ht="15.75" customHeight="1" x14ac:dyDescent="0.25">
      <c r="D3991" s="33"/>
      <c r="E3991" s="33"/>
      <c r="F3991" s="81">
        <v>42101</v>
      </c>
      <c r="G3991" s="103">
        <v>1.8015000000000001E-3</v>
      </c>
      <c r="H3991" s="103">
        <v>2.7374999999999999E-3</v>
      </c>
      <c r="I3991" s="103"/>
      <c r="J3991" s="103"/>
      <c r="K3991" s="104"/>
      <c r="L3991" s="104"/>
      <c r="M3991" s="104"/>
      <c r="N3991" s="103">
        <v>3.2500000000000001E-2</v>
      </c>
    </row>
    <row r="3992" spans="4:14" ht="15.75" customHeight="1" x14ac:dyDescent="0.25">
      <c r="D3992" s="33"/>
      <c r="E3992" s="33"/>
      <c r="F3992" s="81">
        <v>42102</v>
      </c>
      <c r="G3992" s="103">
        <v>1.8094999999999999E-3</v>
      </c>
      <c r="H3992" s="103">
        <v>2.712E-3</v>
      </c>
      <c r="I3992" s="103"/>
      <c r="J3992" s="103"/>
      <c r="K3992" s="104"/>
      <c r="L3992" s="104"/>
      <c r="M3992" s="104"/>
      <c r="N3992" s="103">
        <v>3.2500000000000001E-2</v>
      </c>
    </row>
    <row r="3993" spans="4:14" ht="15.75" customHeight="1" x14ac:dyDescent="0.25">
      <c r="D3993" s="33"/>
      <c r="E3993" s="33"/>
      <c r="F3993" s="81">
        <v>42103</v>
      </c>
      <c r="G3993" s="103">
        <v>1.8E-3</v>
      </c>
      <c r="H3993" s="103">
        <v>2.7589999999999997E-3</v>
      </c>
      <c r="I3993" s="103"/>
      <c r="J3993" s="103"/>
      <c r="K3993" s="104"/>
      <c r="L3993" s="104"/>
      <c r="M3993" s="104"/>
      <c r="N3993" s="103">
        <v>3.2500000000000001E-2</v>
      </c>
    </row>
    <row r="3994" spans="4:14" ht="15.75" customHeight="1" x14ac:dyDescent="0.25">
      <c r="D3994" s="33"/>
      <c r="E3994" s="33"/>
      <c r="F3994" s="81">
        <v>42104</v>
      </c>
      <c r="G3994" s="103">
        <v>1.7849999999999999E-3</v>
      </c>
      <c r="H3994" s="103">
        <v>2.7700000000000003E-3</v>
      </c>
      <c r="I3994" s="103"/>
      <c r="J3994" s="103"/>
      <c r="K3994" s="104"/>
      <c r="L3994" s="104"/>
      <c r="M3994" s="104"/>
      <c r="N3994" s="103">
        <v>3.2500000000000001E-2</v>
      </c>
    </row>
    <row r="3995" spans="4:14" ht="15.75" customHeight="1" x14ac:dyDescent="0.25">
      <c r="D3995" s="33"/>
      <c r="E3995" s="33"/>
      <c r="F3995" s="81">
        <v>42107</v>
      </c>
      <c r="G3995" s="103">
        <v>1.815E-3</v>
      </c>
      <c r="H3995" s="103">
        <v>2.7529999999999998E-3</v>
      </c>
      <c r="I3995" s="103"/>
      <c r="J3995" s="103"/>
      <c r="K3995" s="104"/>
      <c r="L3995" s="104"/>
      <c r="M3995" s="104"/>
      <c r="N3995" s="103">
        <v>3.2500000000000001E-2</v>
      </c>
    </row>
    <row r="3996" spans="4:14" ht="15.75" customHeight="1" x14ac:dyDescent="0.25">
      <c r="D3996" s="33"/>
      <c r="E3996" s="33"/>
      <c r="F3996" s="81">
        <v>42108</v>
      </c>
      <c r="G3996" s="103">
        <v>1.825E-3</v>
      </c>
      <c r="H3996" s="103">
        <v>2.7555000000000001E-3</v>
      </c>
      <c r="I3996" s="103"/>
      <c r="J3996" s="103"/>
      <c r="K3996" s="104"/>
      <c r="L3996" s="104"/>
      <c r="M3996" s="104"/>
      <c r="N3996" s="103">
        <v>3.2500000000000001E-2</v>
      </c>
    </row>
    <row r="3997" spans="4:14" ht="15.75" customHeight="1" x14ac:dyDescent="0.25">
      <c r="D3997" s="33"/>
      <c r="E3997" s="33"/>
      <c r="F3997" s="81">
        <v>42109</v>
      </c>
      <c r="G3997" s="103">
        <v>1.804E-3</v>
      </c>
      <c r="H3997" s="103">
        <v>2.7434999999999998E-3</v>
      </c>
      <c r="I3997" s="103"/>
      <c r="J3997" s="103"/>
      <c r="K3997" s="104"/>
      <c r="L3997" s="104"/>
      <c r="M3997" s="104"/>
      <c r="N3997" s="103">
        <v>3.2500000000000001E-2</v>
      </c>
    </row>
    <row r="3998" spans="4:14" ht="15.75" customHeight="1" x14ac:dyDescent="0.25">
      <c r="D3998" s="33"/>
      <c r="E3998" s="33"/>
      <c r="F3998" s="81">
        <v>42110</v>
      </c>
      <c r="G3998" s="103">
        <v>1.8054999999999998E-3</v>
      </c>
      <c r="H3998" s="103">
        <v>2.751E-3</v>
      </c>
      <c r="I3998" s="103"/>
      <c r="J3998" s="103"/>
      <c r="K3998" s="104"/>
      <c r="L3998" s="104"/>
      <c r="M3998" s="104"/>
      <c r="N3998" s="103">
        <v>3.2500000000000001E-2</v>
      </c>
    </row>
    <row r="3999" spans="4:14" ht="15.75" customHeight="1" x14ac:dyDescent="0.25">
      <c r="D3999" s="33"/>
      <c r="E3999" s="33"/>
      <c r="F3999" s="81">
        <v>42111</v>
      </c>
      <c r="G3999" s="103">
        <v>1.8024999999999998E-3</v>
      </c>
      <c r="H3999" s="103">
        <v>2.7575E-3</v>
      </c>
      <c r="I3999" s="103"/>
      <c r="J3999" s="103"/>
      <c r="K3999" s="104"/>
      <c r="L3999" s="104"/>
      <c r="M3999" s="104"/>
      <c r="N3999" s="103">
        <v>3.2500000000000001E-2</v>
      </c>
    </row>
    <row r="4000" spans="4:14" ht="15.75" customHeight="1" x14ac:dyDescent="0.25">
      <c r="D4000" s="33"/>
      <c r="E4000" s="33"/>
      <c r="F4000" s="81">
        <v>42114</v>
      </c>
      <c r="G4000" s="103">
        <v>1.805E-3</v>
      </c>
      <c r="H4000" s="103">
        <v>2.7600000000000003E-3</v>
      </c>
      <c r="I4000" s="103"/>
      <c r="J4000" s="103"/>
      <c r="K4000" s="104"/>
      <c r="L4000" s="104"/>
      <c r="M4000" s="104"/>
      <c r="N4000" s="103">
        <v>3.2500000000000001E-2</v>
      </c>
    </row>
    <row r="4001" spans="4:14" ht="15.75" customHeight="1" x14ac:dyDescent="0.25">
      <c r="D4001" s="33"/>
      <c r="E4001" s="33"/>
      <c r="F4001" s="81">
        <v>42115</v>
      </c>
      <c r="G4001" s="103">
        <v>1.815E-3</v>
      </c>
      <c r="H4001" s="103">
        <v>2.7724999999999998E-3</v>
      </c>
      <c r="I4001" s="103"/>
      <c r="J4001" s="103"/>
      <c r="K4001" s="104"/>
      <c r="L4001" s="104"/>
      <c r="M4001" s="104"/>
      <c r="N4001" s="103">
        <v>3.2500000000000001E-2</v>
      </c>
    </row>
    <row r="4002" spans="4:14" ht="15.75" customHeight="1" x14ac:dyDescent="0.25">
      <c r="D4002" s="33"/>
      <c r="E4002" s="33"/>
      <c r="F4002" s="81">
        <v>42116</v>
      </c>
      <c r="G4002" s="103">
        <v>1.8174999999999999E-3</v>
      </c>
      <c r="H4002" s="103">
        <v>2.7750000000000001E-3</v>
      </c>
      <c r="I4002" s="103"/>
      <c r="J4002" s="103"/>
      <c r="K4002" s="104"/>
      <c r="L4002" s="104"/>
      <c r="M4002" s="104"/>
      <c r="N4002" s="103">
        <v>3.2500000000000001E-2</v>
      </c>
    </row>
    <row r="4003" spans="4:14" ht="15.75" customHeight="1" x14ac:dyDescent="0.25">
      <c r="D4003" s="33"/>
      <c r="E4003" s="33"/>
      <c r="F4003" s="81">
        <v>42117</v>
      </c>
      <c r="G4003" s="103">
        <v>1.8124999999999999E-3</v>
      </c>
      <c r="H4003" s="103">
        <v>2.7700000000000003E-3</v>
      </c>
      <c r="I4003" s="103"/>
      <c r="J4003" s="103"/>
      <c r="K4003" s="104"/>
      <c r="L4003" s="104"/>
      <c r="M4003" s="104"/>
      <c r="N4003" s="103">
        <v>3.2500000000000001E-2</v>
      </c>
    </row>
    <row r="4004" spans="4:14" ht="15.75" customHeight="1" x14ac:dyDescent="0.25">
      <c r="D4004" s="33"/>
      <c r="E4004" s="33"/>
      <c r="F4004" s="81">
        <v>42118</v>
      </c>
      <c r="G4004" s="103">
        <v>1.815E-3</v>
      </c>
      <c r="H4004" s="103">
        <v>2.7900000000000004E-3</v>
      </c>
      <c r="I4004" s="103"/>
      <c r="J4004" s="103"/>
      <c r="K4004" s="104"/>
      <c r="L4004" s="104"/>
      <c r="M4004" s="104"/>
      <c r="N4004" s="103">
        <v>3.2500000000000001E-2</v>
      </c>
    </row>
    <row r="4005" spans="4:14" ht="15.75" customHeight="1" x14ac:dyDescent="0.25">
      <c r="D4005" s="33"/>
      <c r="E4005" s="33"/>
      <c r="F4005" s="81">
        <v>42121</v>
      </c>
      <c r="G4005" s="103">
        <v>1.8124999999999999E-3</v>
      </c>
      <c r="H4005" s="103">
        <v>2.7900000000000004E-3</v>
      </c>
      <c r="I4005" s="103"/>
      <c r="J4005" s="103"/>
      <c r="K4005" s="104"/>
      <c r="L4005" s="104"/>
      <c r="M4005" s="104"/>
      <c r="N4005" s="103">
        <v>3.2500000000000001E-2</v>
      </c>
    </row>
    <row r="4006" spans="4:14" ht="15.75" customHeight="1" x14ac:dyDescent="0.25">
      <c r="D4006" s="33"/>
      <c r="E4006" s="33"/>
      <c r="F4006" s="81">
        <v>42122</v>
      </c>
      <c r="G4006" s="103">
        <v>1.8425E-3</v>
      </c>
      <c r="H4006" s="103">
        <v>2.7815000000000001E-3</v>
      </c>
      <c r="I4006" s="103"/>
      <c r="J4006" s="103"/>
      <c r="K4006" s="104"/>
      <c r="L4006" s="104"/>
      <c r="M4006" s="104"/>
      <c r="N4006" s="103">
        <v>3.2500000000000001E-2</v>
      </c>
    </row>
    <row r="4007" spans="4:14" ht="15.75" customHeight="1" x14ac:dyDescent="0.25">
      <c r="D4007" s="33"/>
      <c r="E4007" s="33"/>
      <c r="F4007" s="81">
        <v>42123</v>
      </c>
      <c r="G4007" s="103">
        <v>1.8024999999999998E-3</v>
      </c>
      <c r="H4007" s="103">
        <v>2.7815000000000001E-3</v>
      </c>
      <c r="I4007" s="103"/>
      <c r="J4007" s="103"/>
      <c r="K4007" s="104"/>
      <c r="L4007" s="104"/>
      <c r="M4007" s="104"/>
      <c r="N4007" s="103">
        <v>3.2500000000000001E-2</v>
      </c>
    </row>
    <row r="4008" spans="4:14" ht="15.75" customHeight="1" x14ac:dyDescent="0.25">
      <c r="D4008" s="33"/>
      <c r="E4008" s="33"/>
      <c r="F4008" s="81">
        <v>42124</v>
      </c>
      <c r="G4008" s="103">
        <v>1.81E-3</v>
      </c>
      <c r="H4008" s="103">
        <v>2.7875E-3</v>
      </c>
      <c r="I4008" s="103"/>
      <c r="J4008" s="103"/>
      <c r="K4008" s="104"/>
      <c r="L4008" s="104"/>
      <c r="M4008" s="104"/>
      <c r="N4008" s="103">
        <v>3.2500000000000001E-2</v>
      </c>
    </row>
    <row r="4009" spans="4:14" ht="15.75" customHeight="1" x14ac:dyDescent="0.25">
      <c r="D4009" s="33"/>
      <c r="E4009" s="33"/>
      <c r="F4009" s="81">
        <v>42125</v>
      </c>
      <c r="G4009" s="103">
        <v>1.8224999999999999E-3</v>
      </c>
      <c r="H4009" s="103">
        <v>2.7975000000000001E-3</v>
      </c>
      <c r="I4009" s="103"/>
      <c r="J4009" s="103"/>
      <c r="K4009" s="104"/>
      <c r="L4009" s="104"/>
      <c r="M4009" s="104"/>
      <c r="N4009" s="103">
        <v>3.2500000000000001E-2</v>
      </c>
    </row>
    <row r="4010" spans="4:14" ht="15.75" customHeight="1" x14ac:dyDescent="0.25">
      <c r="D4010" s="33"/>
      <c r="E4010" s="33"/>
      <c r="F4010" s="81">
        <v>42128</v>
      </c>
      <c r="G4010" s="103" t="s">
        <v>26</v>
      </c>
      <c r="H4010" s="103" t="s">
        <v>26</v>
      </c>
      <c r="I4010" s="103"/>
      <c r="J4010" s="103"/>
      <c r="K4010" s="104"/>
      <c r="L4010" s="104"/>
      <c r="M4010" s="104"/>
      <c r="N4010" s="103">
        <v>3.2500000000000001E-2</v>
      </c>
    </row>
    <row r="4011" spans="4:14" ht="15.75" customHeight="1" x14ac:dyDescent="0.25">
      <c r="D4011" s="33"/>
      <c r="E4011" s="33"/>
      <c r="F4011" s="81">
        <v>42129</v>
      </c>
      <c r="G4011" s="103">
        <v>1.805E-3</v>
      </c>
      <c r="H4011" s="103">
        <v>2.7589999999999997E-3</v>
      </c>
      <c r="I4011" s="103"/>
      <c r="J4011" s="103"/>
      <c r="K4011" s="104"/>
      <c r="L4011" s="104"/>
      <c r="M4011" s="104"/>
      <c r="N4011" s="103">
        <v>3.2500000000000001E-2</v>
      </c>
    </row>
    <row r="4012" spans="4:14" ht="15.75" customHeight="1" x14ac:dyDescent="0.25">
      <c r="D4012" s="33"/>
      <c r="E4012" s="33"/>
      <c r="F4012" s="81">
        <v>42130</v>
      </c>
      <c r="G4012" s="103">
        <v>1.8024999999999998E-3</v>
      </c>
      <c r="H4012" s="103">
        <v>2.7600000000000003E-3</v>
      </c>
      <c r="I4012" s="103"/>
      <c r="J4012" s="103"/>
      <c r="K4012" s="104"/>
      <c r="L4012" s="104"/>
      <c r="M4012" s="104"/>
      <c r="N4012" s="103">
        <v>3.2500000000000001E-2</v>
      </c>
    </row>
    <row r="4013" spans="4:14" ht="15.75" customHeight="1" x14ac:dyDescent="0.25">
      <c r="D4013" s="33"/>
      <c r="E4013" s="33"/>
      <c r="F4013" s="81">
        <v>42131</v>
      </c>
      <c r="G4013" s="103">
        <v>1.815E-3</v>
      </c>
      <c r="H4013" s="103">
        <v>2.7884999999999997E-3</v>
      </c>
      <c r="I4013" s="103"/>
      <c r="J4013" s="103"/>
      <c r="K4013" s="104"/>
      <c r="L4013" s="104"/>
      <c r="M4013" s="104"/>
      <c r="N4013" s="103">
        <v>3.2500000000000001E-2</v>
      </c>
    </row>
    <row r="4014" spans="4:14" ht="15.75" customHeight="1" x14ac:dyDescent="0.25">
      <c r="D4014" s="33"/>
      <c r="E4014" s="33"/>
      <c r="F4014" s="81">
        <v>42132</v>
      </c>
      <c r="G4014" s="103">
        <v>1.8475E-3</v>
      </c>
      <c r="H4014" s="103">
        <v>2.7984999999999998E-3</v>
      </c>
      <c r="I4014" s="103"/>
      <c r="J4014" s="103"/>
      <c r="K4014" s="104"/>
      <c r="L4014" s="104"/>
      <c r="M4014" s="104"/>
      <c r="N4014" s="103">
        <v>3.2500000000000001E-2</v>
      </c>
    </row>
    <row r="4015" spans="4:14" ht="15.75" customHeight="1" x14ac:dyDescent="0.25">
      <c r="D4015" s="33"/>
      <c r="E4015" s="33"/>
      <c r="F4015" s="81">
        <v>42135</v>
      </c>
      <c r="G4015" s="103">
        <v>1.8559999999999998E-3</v>
      </c>
      <c r="H4015" s="103">
        <v>2.7660000000000002E-3</v>
      </c>
      <c r="I4015" s="103"/>
      <c r="J4015" s="103"/>
      <c r="K4015" s="104"/>
      <c r="L4015" s="104"/>
      <c r="M4015" s="104"/>
      <c r="N4015" s="103">
        <v>3.2500000000000001E-2</v>
      </c>
    </row>
    <row r="4016" spans="4:14" ht="15.75" customHeight="1" x14ac:dyDescent="0.25">
      <c r="D4016" s="33"/>
      <c r="E4016" s="33"/>
      <c r="F4016" s="81">
        <v>42136</v>
      </c>
      <c r="G4016" s="103">
        <v>1.8559999999999998E-3</v>
      </c>
      <c r="H4016" s="103">
        <v>2.7500000000000003E-3</v>
      </c>
      <c r="I4016" s="103"/>
      <c r="J4016" s="103"/>
      <c r="K4016" s="104"/>
      <c r="L4016" s="104"/>
      <c r="M4016" s="104"/>
      <c r="N4016" s="103">
        <v>3.2500000000000001E-2</v>
      </c>
    </row>
    <row r="4017" spans="4:14" ht="15.75" customHeight="1" x14ac:dyDescent="0.25">
      <c r="D4017" s="33"/>
      <c r="E4017" s="33"/>
      <c r="F4017" s="81">
        <v>42137</v>
      </c>
      <c r="G4017" s="103">
        <v>1.8559999999999998E-3</v>
      </c>
      <c r="H4017" s="103">
        <v>2.7389999999999997E-3</v>
      </c>
      <c r="I4017" s="103"/>
      <c r="J4017" s="103"/>
      <c r="K4017" s="104"/>
      <c r="L4017" s="104"/>
      <c r="M4017" s="104"/>
      <c r="N4017" s="103">
        <v>3.2500000000000001E-2</v>
      </c>
    </row>
    <row r="4018" spans="4:14" ht="15.75" customHeight="1" x14ac:dyDescent="0.25">
      <c r="D4018" s="33"/>
      <c r="E4018" s="33"/>
      <c r="F4018" s="81">
        <v>42138</v>
      </c>
      <c r="G4018" s="103">
        <v>1.8335000000000001E-3</v>
      </c>
      <c r="H4018" s="103">
        <v>2.7600000000000003E-3</v>
      </c>
      <c r="I4018" s="103"/>
      <c r="J4018" s="103"/>
      <c r="K4018" s="104"/>
      <c r="L4018" s="104"/>
      <c r="M4018" s="104"/>
      <c r="N4018" s="103">
        <v>3.2500000000000001E-2</v>
      </c>
    </row>
    <row r="4019" spans="4:14" ht="15.75" customHeight="1" x14ac:dyDescent="0.25">
      <c r="D4019" s="33"/>
      <c r="E4019" s="33"/>
      <c r="F4019" s="81">
        <v>42139</v>
      </c>
      <c r="G4019" s="103">
        <v>1.8619999999999999E-3</v>
      </c>
      <c r="H4019" s="103">
        <v>2.7650000000000001E-3</v>
      </c>
      <c r="I4019" s="103"/>
      <c r="J4019" s="103"/>
      <c r="K4019" s="104"/>
      <c r="L4019" s="104"/>
      <c r="M4019" s="104"/>
      <c r="N4019" s="103">
        <v>3.2500000000000001E-2</v>
      </c>
    </row>
    <row r="4020" spans="4:14" ht="15.75" customHeight="1" x14ac:dyDescent="0.25">
      <c r="D4020" s="33"/>
      <c r="E4020" s="33"/>
      <c r="F4020" s="81">
        <v>42142</v>
      </c>
      <c r="G4020" s="103">
        <v>1.8400000000000001E-3</v>
      </c>
      <c r="H4020" s="103">
        <v>2.7600000000000003E-3</v>
      </c>
      <c r="I4020" s="103"/>
      <c r="J4020" s="103"/>
      <c r="K4020" s="104"/>
      <c r="L4020" s="104"/>
      <c r="M4020" s="104"/>
      <c r="N4020" s="103">
        <v>3.2500000000000001E-2</v>
      </c>
    </row>
    <row r="4021" spans="4:14" ht="15.75" customHeight="1" x14ac:dyDescent="0.25">
      <c r="D4021" s="33"/>
      <c r="E4021" s="33"/>
      <c r="F4021" s="81">
        <v>42143</v>
      </c>
      <c r="G4021" s="103">
        <v>1.8675E-3</v>
      </c>
      <c r="H4021" s="103">
        <v>2.8100000000000004E-3</v>
      </c>
      <c r="I4021" s="103"/>
      <c r="J4021" s="103"/>
      <c r="K4021" s="104"/>
      <c r="L4021" s="104"/>
      <c r="M4021" s="104"/>
      <c r="N4021" s="103">
        <v>3.2500000000000001E-2</v>
      </c>
    </row>
    <row r="4022" spans="4:14" ht="15.75" customHeight="1" x14ac:dyDescent="0.25">
      <c r="D4022" s="33"/>
      <c r="E4022" s="33"/>
      <c r="F4022" s="81">
        <v>42144</v>
      </c>
      <c r="G4022" s="103">
        <v>1.8475E-3</v>
      </c>
      <c r="H4022" s="103">
        <v>2.8349999999999998E-3</v>
      </c>
      <c r="I4022" s="103"/>
      <c r="J4022" s="103"/>
      <c r="K4022" s="104"/>
      <c r="L4022" s="104"/>
      <c r="M4022" s="104"/>
      <c r="N4022" s="103">
        <v>3.2500000000000001E-2</v>
      </c>
    </row>
    <row r="4023" spans="4:14" ht="15.75" customHeight="1" x14ac:dyDescent="0.25">
      <c r="D4023" s="33"/>
      <c r="E4023" s="33"/>
      <c r="F4023" s="81">
        <v>42145</v>
      </c>
      <c r="G4023" s="103">
        <v>1.8475E-3</v>
      </c>
      <c r="H4023" s="103">
        <v>2.8199999999999996E-3</v>
      </c>
      <c r="I4023" s="103"/>
      <c r="J4023" s="103"/>
      <c r="K4023" s="104"/>
      <c r="L4023" s="104"/>
      <c r="M4023" s="104"/>
      <c r="N4023" s="103">
        <v>3.2500000000000001E-2</v>
      </c>
    </row>
    <row r="4024" spans="4:14" ht="15.75" customHeight="1" x14ac:dyDescent="0.25">
      <c r="D4024" s="33"/>
      <c r="E4024" s="33"/>
      <c r="F4024" s="81">
        <v>42146</v>
      </c>
      <c r="G4024" s="103">
        <v>1.8484999999999999E-3</v>
      </c>
      <c r="H4024" s="103">
        <v>2.8449999999999999E-3</v>
      </c>
      <c r="I4024" s="103"/>
      <c r="J4024" s="103"/>
      <c r="K4024" s="104"/>
      <c r="L4024" s="104"/>
      <c r="M4024" s="104"/>
      <c r="N4024" s="103">
        <v>3.2500000000000001E-2</v>
      </c>
    </row>
    <row r="4025" spans="4:14" ht="15.75" customHeight="1" x14ac:dyDescent="0.25">
      <c r="D4025" s="33"/>
      <c r="E4025" s="33"/>
      <c r="F4025" s="81">
        <v>42149</v>
      </c>
      <c r="G4025" s="103" t="s">
        <v>26</v>
      </c>
      <c r="H4025" s="103" t="s">
        <v>26</v>
      </c>
      <c r="I4025" s="103"/>
      <c r="J4025" s="103"/>
      <c r="K4025" s="104"/>
      <c r="L4025" s="104"/>
      <c r="M4025" s="104"/>
      <c r="N4025" s="103" t="s">
        <v>26</v>
      </c>
    </row>
    <row r="4026" spans="4:14" ht="15.75" customHeight="1" x14ac:dyDescent="0.25">
      <c r="D4026" s="33"/>
      <c r="E4026" s="33"/>
      <c r="F4026" s="81">
        <v>42150</v>
      </c>
      <c r="G4026" s="103">
        <v>1.8629999999999999E-3</v>
      </c>
      <c r="H4026" s="103">
        <v>2.8584999999999999E-3</v>
      </c>
      <c r="I4026" s="103"/>
      <c r="J4026" s="103"/>
      <c r="K4026" s="104"/>
      <c r="L4026" s="104"/>
      <c r="M4026" s="104"/>
      <c r="N4026" s="103">
        <v>3.2500000000000001E-2</v>
      </c>
    </row>
    <row r="4027" spans="4:14" ht="15.75" customHeight="1" x14ac:dyDescent="0.25">
      <c r="D4027" s="33"/>
      <c r="E4027" s="33"/>
      <c r="F4027" s="81">
        <v>42151</v>
      </c>
      <c r="G4027" s="103">
        <v>1.8534999999999999E-3</v>
      </c>
      <c r="H4027" s="103">
        <v>2.8349999999999998E-3</v>
      </c>
      <c r="I4027" s="103"/>
      <c r="J4027" s="103"/>
      <c r="K4027" s="104"/>
      <c r="L4027" s="104"/>
      <c r="M4027" s="104"/>
      <c r="N4027" s="103">
        <v>3.2500000000000001E-2</v>
      </c>
    </row>
    <row r="4028" spans="4:14" ht="15.75" customHeight="1" x14ac:dyDescent="0.25">
      <c r="D4028" s="33"/>
      <c r="E4028" s="33"/>
      <c r="F4028" s="81">
        <v>42152</v>
      </c>
      <c r="G4028" s="103">
        <v>1.8400000000000001E-3</v>
      </c>
      <c r="H4028" s="103">
        <v>2.8275000000000002E-3</v>
      </c>
      <c r="I4028" s="103"/>
      <c r="J4028" s="103"/>
      <c r="K4028" s="104"/>
      <c r="L4028" s="104"/>
      <c r="M4028" s="104"/>
      <c r="N4028" s="103">
        <v>3.2500000000000001E-2</v>
      </c>
    </row>
    <row r="4029" spans="4:14" ht="15.75" customHeight="1" x14ac:dyDescent="0.25">
      <c r="D4029" s="33"/>
      <c r="E4029" s="33"/>
      <c r="F4029" s="81">
        <v>42153</v>
      </c>
      <c r="G4029" s="103">
        <v>1.8400000000000001E-3</v>
      </c>
      <c r="H4029" s="103">
        <v>2.8375000000000002E-3</v>
      </c>
      <c r="I4029" s="103"/>
      <c r="J4029" s="103"/>
      <c r="K4029" s="104"/>
      <c r="L4029" s="104"/>
      <c r="M4029" s="104"/>
      <c r="N4029" s="103">
        <v>3.2500000000000001E-2</v>
      </c>
    </row>
    <row r="4030" spans="4:14" ht="15.75" customHeight="1" x14ac:dyDescent="0.25">
      <c r="D4030" s="33"/>
      <c r="E4030" s="33"/>
      <c r="F4030" s="81">
        <v>42156</v>
      </c>
      <c r="G4030" s="103">
        <v>1.83E-3</v>
      </c>
      <c r="H4030" s="103">
        <v>2.8249999999999998E-3</v>
      </c>
      <c r="I4030" s="103"/>
      <c r="J4030" s="103"/>
      <c r="K4030" s="104"/>
      <c r="L4030" s="104"/>
      <c r="M4030" s="104"/>
      <c r="N4030" s="103">
        <v>3.2500000000000001E-2</v>
      </c>
    </row>
    <row r="4031" spans="4:14" ht="15.75" customHeight="1" x14ac:dyDescent="0.25">
      <c r="D4031" s="33"/>
      <c r="E4031" s="33"/>
      <c r="F4031" s="81">
        <v>42157</v>
      </c>
      <c r="G4031" s="103">
        <v>1.8479999999999998E-3</v>
      </c>
      <c r="H4031" s="103">
        <v>2.787E-3</v>
      </c>
      <c r="I4031" s="103"/>
      <c r="J4031" s="103"/>
      <c r="K4031" s="104"/>
      <c r="L4031" s="104"/>
      <c r="M4031" s="104"/>
      <c r="N4031" s="103">
        <v>3.2500000000000001E-2</v>
      </c>
    </row>
    <row r="4032" spans="4:14" ht="15.75" customHeight="1" x14ac:dyDescent="0.25">
      <c r="D4032" s="33"/>
      <c r="E4032" s="33"/>
      <c r="F4032" s="81">
        <v>42158</v>
      </c>
      <c r="G4032" s="103">
        <v>1.8500000000000001E-3</v>
      </c>
      <c r="H4032" s="103">
        <v>2.7920000000000002E-3</v>
      </c>
      <c r="I4032" s="103"/>
      <c r="J4032" s="103"/>
      <c r="K4032" s="104"/>
      <c r="L4032" s="104"/>
      <c r="M4032" s="104"/>
      <c r="N4032" s="103">
        <v>3.2500000000000001E-2</v>
      </c>
    </row>
    <row r="4033" spans="4:14" ht="15.75" customHeight="1" x14ac:dyDescent="0.25">
      <c r="D4033" s="33"/>
      <c r="E4033" s="33"/>
      <c r="F4033" s="81">
        <v>42159</v>
      </c>
      <c r="G4033" s="103">
        <v>1.8404999999999999E-3</v>
      </c>
      <c r="H4033" s="103">
        <v>2.7889999999999998E-3</v>
      </c>
      <c r="I4033" s="103"/>
      <c r="J4033" s="103"/>
      <c r="K4033" s="104"/>
      <c r="L4033" s="104"/>
      <c r="M4033" s="104"/>
      <c r="N4033" s="103">
        <v>3.2500000000000001E-2</v>
      </c>
    </row>
    <row r="4034" spans="4:14" ht="15.75" customHeight="1" x14ac:dyDescent="0.25">
      <c r="D4034" s="33"/>
      <c r="E4034" s="33"/>
      <c r="F4034" s="81">
        <v>42160</v>
      </c>
      <c r="G4034" s="103">
        <v>1.83E-3</v>
      </c>
      <c r="H4034" s="103">
        <v>2.8120000000000003E-3</v>
      </c>
      <c r="I4034" s="103"/>
      <c r="J4034" s="103"/>
      <c r="K4034" s="104"/>
      <c r="L4034" s="104"/>
      <c r="M4034" s="104"/>
      <c r="N4034" s="103">
        <v>3.2500000000000001E-2</v>
      </c>
    </row>
    <row r="4035" spans="4:14" ht="15.75" customHeight="1" x14ac:dyDescent="0.25">
      <c r="D4035" s="33"/>
      <c r="E4035" s="33"/>
      <c r="F4035" s="81">
        <v>42163</v>
      </c>
      <c r="G4035" s="103">
        <v>1.8540000000000002E-3</v>
      </c>
      <c r="H4035" s="103">
        <v>2.8219999999999999E-3</v>
      </c>
      <c r="I4035" s="103"/>
      <c r="J4035" s="103"/>
      <c r="K4035" s="104"/>
      <c r="L4035" s="104"/>
      <c r="M4035" s="104"/>
      <c r="N4035" s="103">
        <v>3.2500000000000001E-2</v>
      </c>
    </row>
    <row r="4036" spans="4:14" ht="15.75" customHeight="1" x14ac:dyDescent="0.25">
      <c r="D4036" s="33"/>
      <c r="E4036" s="33"/>
      <c r="F4036" s="81">
        <v>42164</v>
      </c>
      <c r="G4036" s="103">
        <v>1.8749999999999999E-3</v>
      </c>
      <c r="H4036" s="103">
        <v>2.8549999999999999E-3</v>
      </c>
      <c r="I4036" s="103"/>
      <c r="J4036" s="103"/>
      <c r="K4036" s="104"/>
      <c r="L4036" s="104"/>
      <c r="M4036" s="104"/>
      <c r="N4036" s="103">
        <v>3.2500000000000001E-2</v>
      </c>
    </row>
    <row r="4037" spans="4:14" ht="15.75" customHeight="1" x14ac:dyDescent="0.25">
      <c r="D4037" s="33"/>
      <c r="E4037" s="33"/>
      <c r="F4037" s="81">
        <v>42165</v>
      </c>
      <c r="G4037" s="103">
        <v>1.8875000000000001E-3</v>
      </c>
      <c r="H4037" s="103">
        <v>2.8785E-3</v>
      </c>
      <c r="I4037" s="103"/>
      <c r="J4037" s="103"/>
      <c r="K4037" s="104"/>
      <c r="L4037" s="104"/>
      <c r="M4037" s="104"/>
      <c r="N4037" s="103">
        <v>3.2500000000000001E-2</v>
      </c>
    </row>
    <row r="4038" spans="4:14" ht="15.75" customHeight="1" x14ac:dyDescent="0.25">
      <c r="D4038" s="33"/>
      <c r="E4038" s="33"/>
      <c r="F4038" s="81">
        <v>42166</v>
      </c>
      <c r="G4038" s="103">
        <v>1.8549999999999999E-3</v>
      </c>
      <c r="H4038" s="103">
        <v>2.8584999999999999E-3</v>
      </c>
      <c r="I4038" s="103"/>
      <c r="J4038" s="103"/>
      <c r="K4038" s="104"/>
      <c r="L4038" s="104"/>
      <c r="M4038" s="104"/>
      <c r="N4038" s="103">
        <v>3.2500000000000001E-2</v>
      </c>
    </row>
    <row r="4039" spans="4:14" ht="15.75" customHeight="1" x14ac:dyDescent="0.25">
      <c r="D4039" s="33"/>
      <c r="E4039" s="33"/>
      <c r="F4039" s="81">
        <v>42167</v>
      </c>
      <c r="G4039" s="103">
        <v>1.8475E-3</v>
      </c>
      <c r="H4039" s="103">
        <v>2.8605000000000002E-3</v>
      </c>
      <c r="I4039" s="103"/>
      <c r="J4039" s="103"/>
      <c r="K4039" s="104"/>
      <c r="L4039" s="104"/>
      <c r="M4039" s="104"/>
      <c r="N4039" s="103">
        <v>3.2500000000000001E-2</v>
      </c>
    </row>
    <row r="4040" spans="4:14" ht="15.75" customHeight="1" x14ac:dyDescent="0.25">
      <c r="D4040" s="33"/>
      <c r="E4040" s="33"/>
      <c r="F4040" s="81">
        <v>42170</v>
      </c>
      <c r="G4040" s="103">
        <v>1.8525E-3</v>
      </c>
      <c r="H4040" s="103">
        <v>2.8324999999999999E-3</v>
      </c>
      <c r="I4040" s="103"/>
      <c r="J4040" s="103"/>
      <c r="K4040" s="104"/>
      <c r="L4040" s="104"/>
      <c r="M4040" s="104"/>
      <c r="N4040" s="103">
        <v>3.2500000000000001E-2</v>
      </c>
    </row>
    <row r="4041" spans="4:14" ht="15.75" customHeight="1" x14ac:dyDescent="0.25">
      <c r="D4041" s="33"/>
      <c r="E4041" s="33"/>
      <c r="F4041" s="81">
        <v>42171</v>
      </c>
      <c r="G4041" s="103">
        <v>1.8500000000000001E-3</v>
      </c>
      <c r="H4041" s="103">
        <v>2.8625E-3</v>
      </c>
      <c r="I4041" s="103"/>
      <c r="J4041" s="103"/>
      <c r="K4041" s="104"/>
      <c r="L4041" s="104"/>
      <c r="M4041" s="104"/>
      <c r="N4041" s="103">
        <v>3.2500000000000001E-2</v>
      </c>
    </row>
    <row r="4042" spans="4:14" ht="15.75" customHeight="1" x14ac:dyDescent="0.25">
      <c r="D4042" s="33"/>
      <c r="E4042" s="33"/>
      <c r="F4042" s="81">
        <v>42172</v>
      </c>
      <c r="G4042" s="103">
        <v>1.8749999999999999E-3</v>
      </c>
      <c r="H4042" s="103">
        <v>2.8570000000000002E-3</v>
      </c>
      <c r="I4042" s="103"/>
      <c r="J4042" s="103"/>
      <c r="K4042" s="104"/>
      <c r="L4042" s="104"/>
      <c r="M4042" s="104"/>
      <c r="N4042" s="103">
        <v>3.2500000000000001E-2</v>
      </c>
    </row>
    <row r="4043" spans="4:14" ht="15.75" customHeight="1" x14ac:dyDescent="0.25">
      <c r="D4043" s="33"/>
      <c r="E4043" s="33"/>
      <c r="F4043" s="81">
        <v>42173</v>
      </c>
      <c r="G4043" s="103">
        <v>1.8675E-3</v>
      </c>
      <c r="H4043" s="103">
        <v>2.8079999999999997E-3</v>
      </c>
      <c r="I4043" s="103"/>
      <c r="J4043" s="103"/>
      <c r="K4043" s="104"/>
      <c r="L4043" s="104"/>
      <c r="M4043" s="104"/>
      <c r="N4043" s="103">
        <v>3.2500000000000001E-2</v>
      </c>
    </row>
    <row r="4044" spans="4:14" ht="15.75" customHeight="1" x14ac:dyDescent="0.25">
      <c r="D4044" s="33"/>
      <c r="E4044" s="33"/>
      <c r="F4044" s="81">
        <v>42174</v>
      </c>
      <c r="G4044" s="103">
        <v>1.8699999999999999E-3</v>
      </c>
      <c r="H4044" s="103">
        <v>2.813E-3</v>
      </c>
      <c r="I4044" s="103"/>
      <c r="J4044" s="103"/>
      <c r="K4044" s="104"/>
      <c r="L4044" s="104"/>
      <c r="M4044" s="104"/>
      <c r="N4044" s="103">
        <v>3.2500000000000001E-2</v>
      </c>
    </row>
    <row r="4045" spans="4:14" ht="15.75" customHeight="1" x14ac:dyDescent="0.25">
      <c r="D4045" s="33"/>
      <c r="E4045" s="33"/>
      <c r="F4045" s="81">
        <v>42177</v>
      </c>
      <c r="G4045" s="103">
        <v>1.8699999999999999E-3</v>
      </c>
      <c r="H4045" s="103">
        <v>2.8224999999999999E-3</v>
      </c>
      <c r="I4045" s="103"/>
      <c r="J4045" s="103"/>
      <c r="K4045" s="104"/>
      <c r="L4045" s="104"/>
      <c r="M4045" s="104"/>
      <c r="N4045" s="103">
        <v>3.2500000000000001E-2</v>
      </c>
    </row>
    <row r="4046" spans="4:14" ht="15.75" customHeight="1" x14ac:dyDescent="0.25">
      <c r="D4046" s="33"/>
      <c r="E4046" s="33"/>
      <c r="F4046" s="81">
        <v>42178</v>
      </c>
      <c r="G4046" s="103">
        <v>1.8699999999999999E-3</v>
      </c>
      <c r="H4046" s="103">
        <v>2.8075000000000001E-3</v>
      </c>
      <c r="I4046" s="103"/>
      <c r="J4046" s="103"/>
      <c r="K4046" s="104"/>
      <c r="L4046" s="104"/>
      <c r="M4046" s="104"/>
      <c r="N4046" s="103">
        <v>3.2500000000000001E-2</v>
      </c>
    </row>
    <row r="4047" spans="4:14" ht="15.75" customHeight="1" x14ac:dyDescent="0.25">
      <c r="D4047" s="33"/>
      <c r="E4047" s="33"/>
      <c r="F4047" s="81">
        <v>42179</v>
      </c>
      <c r="G4047" s="103">
        <v>1.8649999999999999E-3</v>
      </c>
      <c r="H4047" s="103">
        <v>2.8075000000000001E-3</v>
      </c>
      <c r="I4047" s="103"/>
      <c r="J4047" s="103"/>
      <c r="K4047" s="104"/>
      <c r="L4047" s="104"/>
      <c r="M4047" s="104"/>
      <c r="N4047" s="103">
        <v>3.2500000000000001E-2</v>
      </c>
    </row>
    <row r="4048" spans="4:14" ht="15.75" customHeight="1" x14ac:dyDescent="0.25">
      <c r="D4048" s="33"/>
      <c r="E4048" s="33"/>
      <c r="F4048" s="81">
        <v>42180</v>
      </c>
      <c r="G4048" s="103">
        <v>1.8599999999999999E-3</v>
      </c>
      <c r="H4048" s="103">
        <v>2.8199999999999996E-3</v>
      </c>
      <c r="I4048" s="103"/>
      <c r="J4048" s="103"/>
      <c r="K4048" s="104"/>
      <c r="L4048" s="104"/>
      <c r="M4048" s="104"/>
      <c r="N4048" s="103">
        <v>3.2500000000000001E-2</v>
      </c>
    </row>
    <row r="4049" spans="4:14" ht="15.75" customHeight="1" x14ac:dyDescent="0.25">
      <c r="D4049" s="33"/>
      <c r="E4049" s="33"/>
      <c r="F4049" s="81">
        <v>42181</v>
      </c>
      <c r="G4049" s="103">
        <v>1.8659999999999998E-3</v>
      </c>
      <c r="H4049" s="103">
        <v>2.8175000000000001E-3</v>
      </c>
      <c r="I4049" s="103"/>
      <c r="J4049" s="103"/>
      <c r="K4049" s="104"/>
      <c r="L4049" s="104"/>
      <c r="M4049" s="104"/>
      <c r="N4049" s="103">
        <v>3.2500000000000001E-2</v>
      </c>
    </row>
    <row r="4050" spans="4:14" ht="15.75" customHeight="1" x14ac:dyDescent="0.25">
      <c r="D4050" s="33"/>
      <c r="E4050" s="33"/>
      <c r="F4050" s="81">
        <v>42184</v>
      </c>
      <c r="G4050" s="103">
        <v>1.8659999999999998E-3</v>
      </c>
      <c r="H4050" s="103">
        <v>2.8370000000000001E-3</v>
      </c>
      <c r="I4050" s="103"/>
      <c r="J4050" s="103"/>
      <c r="K4050" s="104"/>
      <c r="L4050" s="104"/>
      <c r="M4050" s="104"/>
      <c r="N4050" s="103">
        <v>3.2500000000000001E-2</v>
      </c>
    </row>
    <row r="4051" spans="4:14" ht="15.75" customHeight="1" x14ac:dyDescent="0.25">
      <c r="D4051" s="33"/>
      <c r="E4051" s="33"/>
      <c r="F4051" s="81">
        <v>42185</v>
      </c>
      <c r="G4051" s="103">
        <v>1.8649999999999999E-3</v>
      </c>
      <c r="H4051" s="103">
        <v>2.8319999999999999E-3</v>
      </c>
      <c r="I4051" s="103"/>
      <c r="J4051" s="103"/>
      <c r="K4051" s="104"/>
      <c r="L4051" s="104"/>
      <c r="M4051" s="104"/>
      <c r="N4051" s="103">
        <v>3.2500000000000001E-2</v>
      </c>
    </row>
    <row r="4052" spans="4:14" ht="15.75" customHeight="1" x14ac:dyDescent="0.25">
      <c r="D4052" s="33"/>
      <c r="E4052" s="33"/>
      <c r="F4052" s="81">
        <v>42186</v>
      </c>
      <c r="G4052" s="103">
        <v>1.8500000000000001E-3</v>
      </c>
      <c r="H4052" s="103">
        <v>2.836E-3</v>
      </c>
      <c r="I4052" s="103"/>
      <c r="J4052" s="103"/>
      <c r="K4052" s="104"/>
      <c r="L4052" s="104"/>
      <c r="M4052" s="104"/>
      <c r="N4052" s="103">
        <v>3.2500000000000001E-2</v>
      </c>
    </row>
    <row r="4053" spans="4:14" ht="15.75" customHeight="1" x14ac:dyDescent="0.25">
      <c r="D4053" s="33"/>
      <c r="E4053" s="33"/>
      <c r="F4053" s="81">
        <v>42187</v>
      </c>
      <c r="G4053" s="103">
        <v>1.8815000000000001E-3</v>
      </c>
      <c r="H4053" s="103">
        <v>2.8349999999999998E-3</v>
      </c>
      <c r="I4053" s="103"/>
      <c r="J4053" s="103"/>
      <c r="K4053" s="104"/>
      <c r="L4053" s="104"/>
      <c r="M4053" s="104"/>
      <c r="N4053" s="103">
        <v>3.2500000000000001E-2</v>
      </c>
    </row>
    <row r="4054" spans="4:14" ht="15.75" customHeight="1" x14ac:dyDescent="0.25">
      <c r="D4054" s="33"/>
      <c r="E4054" s="33"/>
      <c r="F4054" s="81">
        <v>42188</v>
      </c>
      <c r="G4054" s="103">
        <v>1.884E-3</v>
      </c>
      <c r="H4054" s="103">
        <v>2.843E-3</v>
      </c>
      <c r="I4054" s="103"/>
      <c r="J4054" s="103"/>
      <c r="K4054" s="104"/>
      <c r="L4054" s="104"/>
      <c r="M4054" s="104"/>
      <c r="N4054" s="103" t="s">
        <v>26</v>
      </c>
    </row>
    <row r="4055" spans="4:14" ht="15.75" customHeight="1" x14ac:dyDescent="0.25">
      <c r="D4055" s="33"/>
      <c r="E4055" s="33"/>
      <c r="F4055" s="81">
        <v>42191</v>
      </c>
      <c r="G4055" s="103">
        <v>1.8649999999999999E-3</v>
      </c>
      <c r="H4055" s="103">
        <v>2.8425E-3</v>
      </c>
      <c r="I4055" s="103"/>
      <c r="J4055" s="103"/>
      <c r="K4055" s="104"/>
      <c r="L4055" s="104"/>
      <c r="M4055" s="104"/>
      <c r="N4055" s="103">
        <v>3.2500000000000001E-2</v>
      </c>
    </row>
    <row r="4056" spans="4:14" ht="15.75" customHeight="1" x14ac:dyDescent="0.25">
      <c r="D4056" s="33"/>
      <c r="E4056" s="33"/>
      <c r="F4056" s="81">
        <v>42192</v>
      </c>
      <c r="G4056" s="103">
        <v>1.895E-3</v>
      </c>
      <c r="H4056" s="103">
        <v>2.8324999999999999E-3</v>
      </c>
      <c r="I4056" s="103"/>
      <c r="J4056" s="103"/>
      <c r="K4056" s="104"/>
      <c r="L4056" s="104"/>
      <c r="M4056" s="104"/>
      <c r="N4056" s="103">
        <v>3.2500000000000001E-2</v>
      </c>
    </row>
    <row r="4057" spans="4:14" ht="15.75" customHeight="1" x14ac:dyDescent="0.25">
      <c r="D4057" s="33"/>
      <c r="E4057" s="33"/>
      <c r="F4057" s="81">
        <v>42193</v>
      </c>
      <c r="G4057" s="103">
        <v>1.885E-3</v>
      </c>
      <c r="H4057" s="103">
        <v>2.8344999999999998E-3</v>
      </c>
      <c r="I4057" s="103"/>
      <c r="J4057" s="103"/>
      <c r="K4057" s="104"/>
      <c r="L4057" s="104"/>
      <c r="M4057" s="104"/>
      <c r="N4057" s="103">
        <v>3.2500000000000001E-2</v>
      </c>
    </row>
    <row r="4058" spans="4:14" ht="15.75" customHeight="1" x14ac:dyDescent="0.25">
      <c r="D4058" s="33"/>
      <c r="E4058" s="33"/>
      <c r="F4058" s="81">
        <v>42194</v>
      </c>
      <c r="G4058" s="103">
        <v>1.867E-3</v>
      </c>
      <c r="H4058" s="103">
        <v>2.8599999999999997E-3</v>
      </c>
      <c r="I4058" s="103"/>
      <c r="J4058" s="103"/>
      <c r="K4058" s="104"/>
      <c r="L4058" s="104"/>
      <c r="M4058" s="104"/>
      <c r="N4058" s="103">
        <v>3.2500000000000001E-2</v>
      </c>
    </row>
    <row r="4059" spans="4:14" ht="15.75" customHeight="1" x14ac:dyDescent="0.25">
      <c r="D4059" s="33"/>
      <c r="E4059" s="33"/>
      <c r="F4059" s="81">
        <v>42195</v>
      </c>
      <c r="G4059" s="103">
        <v>1.8599999999999999E-3</v>
      </c>
      <c r="H4059" s="103">
        <v>2.8579999999999999E-3</v>
      </c>
      <c r="I4059" s="103"/>
      <c r="J4059" s="103"/>
      <c r="K4059" s="104"/>
      <c r="L4059" s="104"/>
      <c r="M4059" s="104"/>
      <c r="N4059" s="103">
        <v>3.2500000000000001E-2</v>
      </c>
    </row>
    <row r="4060" spans="4:14" ht="15.75" customHeight="1" x14ac:dyDescent="0.25">
      <c r="D4060" s="33"/>
      <c r="E4060" s="33"/>
      <c r="F4060" s="81">
        <v>42198</v>
      </c>
      <c r="G4060" s="103">
        <v>1.8729999999999999E-3</v>
      </c>
      <c r="H4060" s="103">
        <v>2.8879999999999999E-3</v>
      </c>
      <c r="I4060" s="103"/>
      <c r="J4060" s="103"/>
      <c r="K4060" s="104"/>
      <c r="L4060" s="104"/>
      <c r="M4060" s="104"/>
      <c r="N4060" s="103">
        <v>3.2500000000000001E-2</v>
      </c>
    </row>
    <row r="4061" spans="4:14" ht="15.75" customHeight="1" x14ac:dyDescent="0.25">
      <c r="D4061" s="33"/>
      <c r="E4061" s="33"/>
      <c r="F4061" s="81">
        <v>42199</v>
      </c>
      <c r="G4061" s="103">
        <v>1.8699999999999999E-3</v>
      </c>
      <c r="H4061" s="103">
        <v>2.885E-3</v>
      </c>
      <c r="I4061" s="103"/>
      <c r="J4061" s="103"/>
      <c r="K4061" s="104"/>
      <c r="L4061" s="104"/>
      <c r="M4061" s="104"/>
      <c r="N4061" s="103">
        <v>3.2500000000000001E-2</v>
      </c>
    </row>
    <row r="4062" spans="4:14" ht="15.75" customHeight="1" x14ac:dyDescent="0.25">
      <c r="D4062" s="33"/>
      <c r="E4062" s="33"/>
      <c r="F4062" s="81">
        <v>42200</v>
      </c>
      <c r="G4062" s="103">
        <v>1.8599999999999999E-3</v>
      </c>
      <c r="H4062" s="103">
        <v>2.885E-3</v>
      </c>
      <c r="I4062" s="103"/>
      <c r="J4062" s="103"/>
      <c r="K4062" s="104"/>
      <c r="L4062" s="104"/>
      <c r="M4062" s="104"/>
      <c r="N4062" s="103">
        <v>3.2500000000000001E-2</v>
      </c>
    </row>
    <row r="4063" spans="4:14" ht="15.75" customHeight="1" x14ac:dyDescent="0.25">
      <c r="D4063" s="33"/>
      <c r="E4063" s="33"/>
      <c r="F4063" s="81">
        <v>42201</v>
      </c>
      <c r="G4063" s="103">
        <v>1.8799999999999999E-3</v>
      </c>
      <c r="H4063" s="103">
        <v>2.8699999999999997E-3</v>
      </c>
      <c r="I4063" s="103"/>
      <c r="J4063" s="103"/>
      <c r="K4063" s="104"/>
      <c r="L4063" s="104"/>
      <c r="M4063" s="104"/>
      <c r="N4063" s="103">
        <v>3.2500000000000001E-2</v>
      </c>
    </row>
    <row r="4064" spans="4:14" ht="15.75" customHeight="1" x14ac:dyDescent="0.25">
      <c r="D4064" s="33"/>
      <c r="E4064" s="33"/>
      <c r="F4064" s="81">
        <v>42202</v>
      </c>
      <c r="G4064" s="103">
        <v>1.905E-3</v>
      </c>
      <c r="H4064" s="103">
        <v>2.9175E-3</v>
      </c>
      <c r="I4064" s="103"/>
      <c r="J4064" s="103"/>
      <c r="K4064" s="104"/>
      <c r="L4064" s="104"/>
      <c r="M4064" s="104"/>
      <c r="N4064" s="103">
        <v>3.2500000000000001E-2</v>
      </c>
    </row>
    <row r="4065" spans="4:14" ht="15.75" customHeight="1" x14ac:dyDescent="0.25">
      <c r="D4065" s="33"/>
      <c r="E4065" s="33"/>
      <c r="F4065" s="81">
        <v>42205</v>
      </c>
      <c r="G4065" s="103">
        <v>1.89E-3</v>
      </c>
      <c r="H4065" s="103">
        <v>2.9499999999999999E-3</v>
      </c>
      <c r="I4065" s="103"/>
      <c r="J4065" s="103"/>
      <c r="K4065" s="104"/>
      <c r="L4065" s="104"/>
      <c r="M4065" s="104"/>
      <c r="N4065" s="103">
        <v>3.2500000000000001E-2</v>
      </c>
    </row>
    <row r="4066" spans="4:14" ht="15.75" customHeight="1" x14ac:dyDescent="0.25">
      <c r="D4066" s="33"/>
      <c r="E4066" s="33"/>
      <c r="F4066" s="81">
        <v>42206</v>
      </c>
      <c r="G4066" s="103">
        <v>1.8500000000000001E-3</v>
      </c>
      <c r="H4066" s="103">
        <v>2.9409999999999996E-3</v>
      </c>
      <c r="I4066" s="103"/>
      <c r="J4066" s="103"/>
      <c r="K4066" s="104"/>
      <c r="L4066" s="104"/>
      <c r="M4066" s="104"/>
      <c r="N4066" s="103">
        <v>3.2500000000000001E-2</v>
      </c>
    </row>
    <row r="4067" spans="4:14" ht="15.75" customHeight="1" x14ac:dyDescent="0.25">
      <c r="D4067" s="33"/>
      <c r="E4067" s="33"/>
      <c r="F4067" s="81">
        <v>42207</v>
      </c>
      <c r="G4067" s="103">
        <v>1.8699999999999999E-3</v>
      </c>
      <c r="H4067" s="103">
        <v>2.9249999999999996E-3</v>
      </c>
      <c r="I4067" s="103"/>
      <c r="J4067" s="103"/>
      <c r="K4067" s="104"/>
      <c r="L4067" s="104"/>
      <c r="M4067" s="104"/>
      <c r="N4067" s="103">
        <v>3.2500000000000001E-2</v>
      </c>
    </row>
    <row r="4068" spans="4:14" ht="15.75" customHeight="1" x14ac:dyDescent="0.25">
      <c r="D4068" s="33"/>
      <c r="E4068" s="33"/>
      <c r="F4068" s="81">
        <v>42208</v>
      </c>
      <c r="G4068" s="103">
        <v>1.905E-3</v>
      </c>
      <c r="H4068" s="103">
        <v>2.9509999999999996E-3</v>
      </c>
      <c r="I4068" s="103"/>
      <c r="J4068" s="103"/>
      <c r="K4068" s="104"/>
      <c r="L4068" s="104"/>
      <c r="M4068" s="104"/>
      <c r="N4068" s="103">
        <v>3.2500000000000001E-2</v>
      </c>
    </row>
    <row r="4069" spans="4:14" ht="15.75" customHeight="1" x14ac:dyDescent="0.25">
      <c r="D4069" s="33"/>
      <c r="E4069" s="33"/>
      <c r="F4069" s="81">
        <v>42209</v>
      </c>
      <c r="G4069" s="103">
        <v>1.89E-3</v>
      </c>
      <c r="H4069" s="103">
        <v>2.9360000000000002E-3</v>
      </c>
      <c r="I4069" s="103"/>
      <c r="J4069" s="103"/>
      <c r="K4069" s="104"/>
      <c r="L4069" s="104"/>
      <c r="M4069" s="104"/>
      <c r="N4069" s="103">
        <v>3.2500000000000001E-2</v>
      </c>
    </row>
    <row r="4070" spans="4:14" ht="15.75" customHeight="1" x14ac:dyDescent="0.25">
      <c r="D4070" s="33"/>
      <c r="E4070" s="33"/>
      <c r="F4070" s="81">
        <v>42212</v>
      </c>
      <c r="G4070" s="103">
        <v>1.89E-3</v>
      </c>
      <c r="H4070" s="103">
        <v>2.9409999999999996E-3</v>
      </c>
      <c r="I4070" s="103"/>
      <c r="J4070" s="103"/>
      <c r="K4070" s="104"/>
      <c r="L4070" s="104"/>
      <c r="M4070" s="104"/>
      <c r="N4070" s="103">
        <v>3.2500000000000001E-2</v>
      </c>
    </row>
    <row r="4071" spans="4:14" ht="15.75" customHeight="1" x14ac:dyDescent="0.25">
      <c r="D4071" s="33"/>
      <c r="E4071" s="33"/>
      <c r="F4071" s="81">
        <v>42213</v>
      </c>
      <c r="G4071" s="103">
        <v>1.908E-3</v>
      </c>
      <c r="H4071" s="103">
        <v>2.9680000000000002E-3</v>
      </c>
      <c r="I4071" s="103"/>
      <c r="J4071" s="103"/>
      <c r="K4071" s="104"/>
      <c r="L4071" s="104"/>
      <c r="M4071" s="104"/>
      <c r="N4071" s="103">
        <v>3.2500000000000001E-2</v>
      </c>
    </row>
    <row r="4072" spans="4:14" ht="15.75" customHeight="1" x14ac:dyDescent="0.25">
      <c r="D4072" s="33"/>
      <c r="E4072" s="33"/>
      <c r="F4072" s="81">
        <v>42214</v>
      </c>
      <c r="G4072" s="103">
        <v>1.8955E-3</v>
      </c>
      <c r="H4072" s="103">
        <v>2.9680000000000002E-3</v>
      </c>
      <c r="I4072" s="103"/>
      <c r="J4072" s="103"/>
      <c r="K4072" s="104"/>
      <c r="L4072" s="104"/>
      <c r="M4072" s="104"/>
      <c r="N4072" s="103">
        <v>3.2500000000000001E-2</v>
      </c>
    </row>
    <row r="4073" spans="4:14" ht="15.75" customHeight="1" x14ac:dyDescent="0.25">
      <c r="D4073" s="33"/>
      <c r="E4073" s="33"/>
      <c r="F4073" s="81">
        <v>42215</v>
      </c>
      <c r="G4073" s="103">
        <v>1.885E-3</v>
      </c>
      <c r="H4073" s="103">
        <v>3.0009999999999998E-3</v>
      </c>
      <c r="I4073" s="103"/>
      <c r="J4073" s="103"/>
      <c r="K4073" s="104"/>
      <c r="L4073" s="104"/>
      <c r="M4073" s="104"/>
      <c r="N4073" s="103">
        <v>3.2500000000000001E-2</v>
      </c>
    </row>
    <row r="4074" spans="4:14" ht="15.75" customHeight="1" x14ac:dyDescent="0.25">
      <c r="D4074" s="33"/>
      <c r="E4074" s="33"/>
      <c r="F4074" s="81">
        <v>42216</v>
      </c>
      <c r="G4074" s="103">
        <v>1.9174999999999999E-3</v>
      </c>
      <c r="H4074" s="103">
        <v>3.0859999999999998E-3</v>
      </c>
      <c r="I4074" s="103"/>
      <c r="J4074" s="103"/>
      <c r="K4074" s="104"/>
      <c r="L4074" s="104"/>
      <c r="M4074" s="104"/>
      <c r="N4074" s="103">
        <v>3.2500000000000001E-2</v>
      </c>
    </row>
    <row r="4075" spans="4:14" ht="15.75" customHeight="1" x14ac:dyDescent="0.25">
      <c r="D4075" s="33"/>
      <c r="E4075" s="33"/>
      <c r="F4075" s="81">
        <v>42219</v>
      </c>
      <c r="G4075" s="103">
        <v>1.905E-3</v>
      </c>
      <c r="H4075" s="103">
        <v>3.0370000000000002E-3</v>
      </c>
      <c r="I4075" s="103"/>
      <c r="J4075" s="103"/>
      <c r="K4075" s="104"/>
      <c r="L4075" s="104"/>
      <c r="M4075" s="104"/>
      <c r="N4075" s="103">
        <v>3.2500000000000001E-2</v>
      </c>
    </row>
    <row r="4076" spans="4:14" ht="15.75" customHeight="1" x14ac:dyDescent="0.25">
      <c r="D4076" s="33"/>
      <c r="E4076" s="33"/>
      <c r="F4076" s="81">
        <v>42220</v>
      </c>
      <c r="G4076" s="103">
        <v>1.9075000000000001E-3</v>
      </c>
      <c r="H4076" s="103">
        <v>3.0109999999999998E-3</v>
      </c>
      <c r="I4076" s="103"/>
      <c r="J4076" s="103"/>
      <c r="K4076" s="104"/>
      <c r="L4076" s="104"/>
      <c r="M4076" s="104"/>
      <c r="N4076" s="103">
        <v>3.2500000000000001E-2</v>
      </c>
    </row>
    <row r="4077" spans="4:14" ht="15.75" customHeight="1" x14ac:dyDescent="0.25">
      <c r="D4077" s="33"/>
      <c r="E4077" s="33"/>
      <c r="F4077" s="81">
        <v>42221</v>
      </c>
      <c r="G4077" s="103">
        <v>1.9350000000000001E-3</v>
      </c>
      <c r="H4077" s="103">
        <v>3.1090000000000002E-3</v>
      </c>
      <c r="I4077" s="103"/>
      <c r="J4077" s="103"/>
      <c r="K4077" s="104"/>
      <c r="L4077" s="104"/>
      <c r="M4077" s="104"/>
      <c r="N4077" s="103">
        <v>3.2500000000000001E-2</v>
      </c>
    </row>
    <row r="4078" spans="4:14" ht="15.75" customHeight="1" x14ac:dyDescent="0.25">
      <c r="D4078" s="33"/>
      <c r="E4078" s="33"/>
      <c r="F4078" s="81">
        <v>42222</v>
      </c>
      <c r="G4078" s="103">
        <v>1.915E-3</v>
      </c>
      <c r="H4078" s="103">
        <v>3.114E-3</v>
      </c>
      <c r="I4078" s="103"/>
      <c r="J4078" s="103"/>
      <c r="K4078" s="104"/>
      <c r="L4078" s="104"/>
      <c r="M4078" s="104"/>
      <c r="N4078" s="103">
        <v>3.2500000000000001E-2</v>
      </c>
    </row>
    <row r="4079" spans="4:14" ht="15.75" customHeight="1" x14ac:dyDescent="0.25">
      <c r="D4079" s="33"/>
      <c r="E4079" s="33"/>
      <c r="F4079" s="81">
        <v>42223</v>
      </c>
      <c r="G4079" s="103">
        <v>1.9125000000000001E-3</v>
      </c>
      <c r="H4079" s="103">
        <v>3.1159999999999998E-3</v>
      </c>
      <c r="I4079" s="103"/>
      <c r="J4079" s="103"/>
      <c r="K4079" s="104"/>
      <c r="L4079" s="104"/>
      <c r="M4079" s="104"/>
      <c r="N4079" s="103">
        <v>3.2500000000000001E-2</v>
      </c>
    </row>
    <row r="4080" spans="4:14" ht="15.75" customHeight="1" x14ac:dyDescent="0.25">
      <c r="D4080" s="33"/>
      <c r="E4080" s="33"/>
      <c r="F4080" s="81">
        <v>42226</v>
      </c>
      <c r="G4080" s="103">
        <v>1.9254999999999999E-3</v>
      </c>
      <c r="H4080" s="103">
        <v>3.1419999999999998E-3</v>
      </c>
      <c r="I4080" s="103"/>
      <c r="J4080" s="103"/>
      <c r="K4080" s="104"/>
      <c r="L4080" s="104"/>
      <c r="M4080" s="104"/>
      <c r="N4080" s="103">
        <v>3.2500000000000001E-2</v>
      </c>
    </row>
    <row r="4081" spans="4:14" ht="15.75" customHeight="1" x14ac:dyDescent="0.25">
      <c r="D4081" s="33"/>
      <c r="E4081" s="33"/>
      <c r="F4081" s="81">
        <v>42227</v>
      </c>
      <c r="G4081" s="103">
        <v>1.9345E-3</v>
      </c>
      <c r="H4081" s="103">
        <v>3.1435E-3</v>
      </c>
      <c r="I4081" s="103"/>
      <c r="J4081" s="103"/>
      <c r="K4081" s="104"/>
      <c r="L4081" s="104"/>
      <c r="M4081" s="104"/>
      <c r="N4081" s="103">
        <v>3.2500000000000001E-2</v>
      </c>
    </row>
    <row r="4082" spans="4:14" ht="15.75" customHeight="1" x14ac:dyDescent="0.25">
      <c r="D4082" s="33"/>
      <c r="E4082" s="33"/>
      <c r="F4082" s="81">
        <v>42228</v>
      </c>
      <c r="G4082" s="103">
        <v>1.9400000000000001E-3</v>
      </c>
      <c r="H4082" s="103">
        <v>3.0930000000000003E-3</v>
      </c>
      <c r="I4082" s="103"/>
      <c r="J4082" s="103"/>
      <c r="K4082" s="104"/>
      <c r="L4082" s="104"/>
      <c r="M4082" s="104"/>
      <c r="N4082" s="103">
        <v>3.2500000000000001E-2</v>
      </c>
    </row>
    <row r="4083" spans="4:14" ht="15.75" customHeight="1" x14ac:dyDescent="0.25">
      <c r="D4083" s="33"/>
      <c r="E4083" s="33"/>
      <c r="F4083" s="81">
        <v>42229</v>
      </c>
      <c r="G4083" s="103">
        <v>1.9759999999999999E-3</v>
      </c>
      <c r="H4083" s="103">
        <v>3.2049999999999999E-3</v>
      </c>
      <c r="I4083" s="103"/>
      <c r="J4083" s="103"/>
      <c r="K4083" s="104"/>
      <c r="L4083" s="104"/>
      <c r="M4083" s="104"/>
      <c r="N4083" s="103">
        <v>3.2500000000000001E-2</v>
      </c>
    </row>
    <row r="4084" spans="4:14" ht="15.75" customHeight="1" x14ac:dyDescent="0.25">
      <c r="D4084" s="33"/>
      <c r="E4084" s="33"/>
      <c r="F4084" s="81">
        <v>42230</v>
      </c>
      <c r="G4084" s="103">
        <v>1.9959999999999999E-3</v>
      </c>
      <c r="H4084" s="103">
        <v>3.2445E-3</v>
      </c>
      <c r="I4084" s="103"/>
      <c r="J4084" s="103"/>
      <c r="K4084" s="104"/>
      <c r="L4084" s="104"/>
      <c r="M4084" s="104"/>
      <c r="N4084" s="103">
        <v>3.2500000000000001E-2</v>
      </c>
    </row>
    <row r="4085" spans="4:14" ht="15.75" customHeight="1" x14ac:dyDescent="0.25">
      <c r="D4085" s="33"/>
      <c r="E4085" s="33"/>
      <c r="F4085" s="81">
        <v>42233</v>
      </c>
      <c r="G4085" s="103">
        <v>2.0460000000000001E-3</v>
      </c>
      <c r="H4085" s="103">
        <v>3.3284999999999999E-3</v>
      </c>
      <c r="I4085" s="103"/>
      <c r="J4085" s="103"/>
      <c r="K4085" s="104"/>
      <c r="L4085" s="104"/>
      <c r="M4085" s="104"/>
      <c r="N4085" s="103">
        <v>3.2500000000000001E-2</v>
      </c>
    </row>
    <row r="4086" spans="4:14" ht="15.75" customHeight="1" x14ac:dyDescent="0.25">
      <c r="D4086" s="33"/>
      <c r="E4086" s="33"/>
      <c r="F4086" s="81">
        <v>42234</v>
      </c>
      <c r="G4086" s="103">
        <v>2.0275000000000002E-3</v>
      </c>
      <c r="H4086" s="103">
        <v>3.3284999999999999E-3</v>
      </c>
      <c r="I4086" s="103"/>
      <c r="J4086" s="103"/>
      <c r="K4086" s="104"/>
      <c r="L4086" s="104"/>
      <c r="M4086" s="104"/>
      <c r="N4086" s="103">
        <v>3.2500000000000001E-2</v>
      </c>
    </row>
    <row r="4087" spans="4:14" ht="15.75" customHeight="1" x14ac:dyDescent="0.25">
      <c r="D4087" s="33"/>
      <c r="E4087" s="33"/>
      <c r="F4087" s="81">
        <v>42235</v>
      </c>
      <c r="G4087" s="103">
        <v>2.0200000000000001E-3</v>
      </c>
      <c r="H4087" s="103">
        <v>3.3334999999999997E-3</v>
      </c>
      <c r="I4087" s="103"/>
      <c r="J4087" s="103"/>
      <c r="K4087" s="104"/>
      <c r="L4087" s="104"/>
      <c r="M4087" s="104"/>
      <c r="N4087" s="103">
        <v>3.2500000000000001E-2</v>
      </c>
    </row>
    <row r="4088" spans="4:14" ht="15.75" customHeight="1" x14ac:dyDescent="0.25">
      <c r="D4088" s="33"/>
      <c r="E4088" s="33"/>
      <c r="F4088" s="81">
        <v>42236</v>
      </c>
      <c r="G4088" s="103">
        <v>2.0040000000000001E-3</v>
      </c>
      <c r="H4088" s="103">
        <v>3.2910000000000001E-3</v>
      </c>
      <c r="I4088" s="103"/>
      <c r="J4088" s="103"/>
      <c r="K4088" s="104"/>
      <c r="L4088" s="104"/>
      <c r="M4088" s="104"/>
      <c r="N4088" s="103">
        <v>3.2500000000000001E-2</v>
      </c>
    </row>
    <row r="4089" spans="4:14" ht="15.75" customHeight="1" x14ac:dyDescent="0.25">
      <c r="D4089" s="33"/>
      <c r="E4089" s="33"/>
      <c r="F4089" s="81">
        <v>42237</v>
      </c>
      <c r="G4089" s="103">
        <v>1.9940000000000001E-3</v>
      </c>
      <c r="H4089" s="103">
        <v>3.2910000000000001E-3</v>
      </c>
      <c r="I4089" s="103"/>
      <c r="J4089" s="103"/>
      <c r="K4089" s="104"/>
      <c r="L4089" s="104"/>
      <c r="M4089" s="104"/>
      <c r="N4089" s="103">
        <v>3.2500000000000001E-2</v>
      </c>
    </row>
    <row r="4090" spans="4:14" ht="15.75" customHeight="1" x14ac:dyDescent="0.25">
      <c r="D4090" s="33"/>
      <c r="E4090" s="33"/>
      <c r="F4090" s="81">
        <v>42240</v>
      </c>
      <c r="G4090" s="103">
        <v>1.9940000000000001E-3</v>
      </c>
      <c r="H4090" s="103">
        <v>3.3159999999999999E-3</v>
      </c>
      <c r="I4090" s="103"/>
      <c r="J4090" s="103"/>
      <c r="K4090" s="104"/>
      <c r="L4090" s="104"/>
      <c r="M4090" s="104"/>
      <c r="N4090" s="103">
        <v>3.2500000000000001E-2</v>
      </c>
    </row>
    <row r="4091" spans="4:14" ht="15.75" customHeight="1" x14ac:dyDescent="0.25">
      <c r="D4091" s="33"/>
      <c r="E4091" s="33"/>
      <c r="F4091" s="81">
        <v>42241</v>
      </c>
      <c r="G4091" s="103">
        <v>1.9775000000000001E-3</v>
      </c>
      <c r="H4091" s="103">
        <v>3.2700000000000003E-3</v>
      </c>
      <c r="I4091" s="103"/>
      <c r="J4091" s="103"/>
      <c r="K4091" s="104"/>
      <c r="L4091" s="104"/>
      <c r="M4091" s="104"/>
      <c r="N4091" s="103">
        <v>3.2500000000000001E-2</v>
      </c>
    </row>
    <row r="4092" spans="4:14" ht="15.75" customHeight="1" x14ac:dyDescent="0.25">
      <c r="D4092" s="33"/>
      <c r="E4092" s="33"/>
      <c r="F4092" s="81">
        <v>42242</v>
      </c>
      <c r="G4092" s="103">
        <v>1.98E-3</v>
      </c>
      <c r="H4092" s="103">
        <v>3.2519999999999997E-3</v>
      </c>
      <c r="I4092" s="103"/>
      <c r="J4092" s="103"/>
      <c r="K4092" s="104"/>
      <c r="L4092" s="104"/>
      <c r="M4092" s="104"/>
      <c r="N4092" s="103">
        <v>3.2500000000000001E-2</v>
      </c>
    </row>
    <row r="4093" spans="4:14" ht="15.75" customHeight="1" x14ac:dyDescent="0.25">
      <c r="D4093" s="33"/>
      <c r="E4093" s="33"/>
      <c r="F4093" s="81">
        <v>42243</v>
      </c>
      <c r="G4093" s="103">
        <v>1.97E-3</v>
      </c>
      <c r="H4093" s="103">
        <v>3.2440000000000004E-3</v>
      </c>
      <c r="I4093" s="103"/>
      <c r="J4093" s="103"/>
      <c r="K4093" s="104"/>
      <c r="L4093" s="104"/>
      <c r="M4093" s="104"/>
      <c r="N4093" s="103">
        <v>3.2500000000000001E-2</v>
      </c>
    </row>
    <row r="4094" spans="4:14" ht="15.75" customHeight="1" x14ac:dyDescent="0.25">
      <c r="D4094" s="33"/>
      <c r="E4094" s="33"/>
      <c r="F4094" s="81">
        <v>42244</v>
      </c>
      <c r="G4094" s="103">
        <v>1.9854999999999999E-3</v>
      </c>
      <c r="H4094" s="103">
        <v>3.29E-3</v>
      </c>
      <c r="I4094" s="103"/>
      <c r="J4094" s="103"/>
      <c r="K4094" s="104"/>
      <c r="L4094" s="104"/>
      <c r="M4094" s="104"/>
      <c r="N4094" s="103">
        <v>3.2500000000000001E-2</v>
      </c>
    </row>
    <row r="4095" spans="4:14" ht="15.75" customHeight="1" x14ac:dyDescent="0.25">
      <c r="D4095" s="33"/>
      <c r="E4095" s="33"/>
      <c r="F4095" s="81">
        <v>42247</v>
      </c>
      <c r="G4095" s="103" t="s">
        <v>26</v>
      </c>
      <c r="H4095" s="103" t="s">
        <v>26</v>
      </c>
      <c r="I4095" s="103"/>
      <c r="J4095" s="103"/>
      <c r="K4095" s="104"/>
      <c r="L4095" s="104"/>
      <c r="M4095" s="104"/>
      <c r="N4095" s="103">
        <v>3.2500000000000001E-2</v>
      </c>
    </row>
    <row r="4096" spans="4:14" ht="15.75" customHeight="1" x14ac:dyDescent="0.25">
      <c r="D4096" s="33"/>
      <c r="E4096" s="33"/>
      <c r="F4096" s="81">
        <v>42248</v>
      </c>
      <c r="G4096" s="103">
        <v>2.0119999999999999E-3</v>
      </c>
      <c r="H4096" s="103">
        <v>3.3400000000000001E-3</v>
      </c>
      <c r="I4096" s="103"/>
      <c r="J4096" s="103"/>
      <c r="K4096" s="104"/>
      <c r="L4096" s="104"/>
      <c r="M4096" s="104"/>
      <c r="N4096" s="103">
        <v>3.2500000000000001E-2</v>
      </c>
    </row>
    <row r="4097" spans="4:14" ht="15.75" customHeight="1" x14ac:dyDescent="0.25">
      <c r="D4097" s="33"/>
      <c r="E4097" s="33"/>
      <c r="F4097" s="81">
        <v>42249</v>
      </c>
      <c r="G4097" s="103">
        <v>2.0280000000000003E-3</v>
      </c>
      <c r="H4097" s="103">
        <v>3.3250000000000003E-3</v>
      </c>
      <c r="I4097" s="103"/>
      <c r="J4097" s="103"/>
      <c r="K4097" s="104"/>
      <c r="L4097" s="104"/>
      <c r="M4097" s="104"/>
      <c r="N4097" s="103">
        <v>3.2500000000000001E-2</v>
      </c>
    </row>
    <row r="4098" spans="4:14" ht="15.75" customHeight="1" x14ac:dyDescent="0.25">
      <c r="D4098" s="33"/>
      <c r="E4098" s="33"/>
      <c r="F4098" s="81">
        <v>42250</v>
      </c>
      <c r="G4098" s="103">
        <v>2.0430000000000001E-3</v>
      </c>
      <c r="H4098" s="103">
        <v>3.3350000000000003E-3</v>
      </c>
      <c r="I4098" s="103"/>
      <c r="J4098" s="103"/>
      <c r="K4098" s="104"/>
      <c r="L4098" s="104"/>
      <c r="M4098" s="104"/>
      <c r="N4098" s="103">
        <v>3.2500000000000001E-2</v>
      </c>
    </row>
    <row r="4099" spans="4:14" ht="15.75" customHeight="1" x14ac:dyDescent="0.25">
      <c r="D4099" s="33"/>
      <c r="E4099" s="33"/>
      <c r="F4099" s="81">
        <v>42251</v>
      </c>
      <c r="G4099" s="103">
        <v>1.9924999999999999E-3</v>
      </c>
      <c r="H4099" s="103">
        <v>3.32E-3</v>
      </c>
      <c r="I4099" s="103"/>
      <c r="J4099" s="103"/>
      <c r="K4099" s="104"/>
      <c r="L4099" s="104"/>
      <c r="M4099" s="104"/>
      <c r="N4099" s="103">
        <v>3.2500000000000001E-2</v>
      </c>
    </row>
    <row r="4100" spans="4:14" ht="15.75" customHeight="1" x14ac:dyDescent="0.25">
      <c r="D4100" s="33"/>
      <c r="E4100" s="33"/>
      <c r="F4100" s="81">
        <v>42254</v>
      </c>
      <c r="G4100" s="103">
        <v>2.0269999999999997E-3</v>
      </c>
      <c r="H4100" s="103">
        <v>3.3300000000000001E-3</v>
      </c>
      <c r="I4100" s="103"/>
      <c r="J4100" s="103"/>
      <c r="K4100" s="104"/>
      <c r="L4100" s="104"/>
      <c r="M4100" s="104"/>
      <c r="N4100" s="103" t="s">
        <v>26</v>
      </c>
    </row>
    <row r="4101" spans="4:14" ht="15.75" customHeight="1" x14ac:dyDescent="0.25">
      <c r="D4101" s="33"/>
      <c r="E4101" s="33"/>
      <c r="F4101" s="81">
        <v>42255</v>
      </c>
      <c r="G4101" s="103">
        <v>2.0300000000000001E-3</v>
      </c>
      <c r="H4101" s="103">
        <v>3.32E-3</v>
      </c>
      <c r="I4101" s="103"/>
      <c r="J4101" s="103"/>
      <c r="K4101" s="104"/>
      <c r="L4101" s="104"/>
      <c r="M4101" s="104"/>
      <c r="N4101" s="103">
        <v>3.2500000000000001E-2</v>
      </c>
    </row>
    <row r="4102" spans="4:14" ht="15.75" customHeight="1" x14ac:dyDescent="0.25">
      <c r="D4102" s="33"/>
      <c r="E4102" s="33"/>
      <c r="F4102" s="81">
        <v>42256</v>
      </c>
      <c r="G4102" s="103">
        <v>2.0399999999999997E-3</v>
      </c>
      <c r="H4102" s="103">
        <v>3.3300000000000001E-3</v>
      </c>
      <c r="I4102" s="103"/>
      <c r="J4102" s="103"/>
      <c r="K4102" s="104"/>
      <c r="L4102" s="104"/>
      <c r="M4102" s="104"/>
      <c r="N4102" s="103">
        <v>3.2500000000000001E-2</v>
      </c>
    </row>
    <row r="4103" spans="4:14" ht="15.75" customHeight="1" x14ac:dyDescent="0.25">
      <c r="D4103" s="33"/>
      <c r="E4103" s="33"/>
      <c r="F4103" s="81">
        <v>42257</v>
      </c>
      <c r="G4103" s="103">
        <v>2.0635000000000002E-3</v>
      </c>
      <c r="H4103" s="103">
        <v>3.3600000000000001E-3</v>
      </c>
      <c r="I4103" s="103"/>
      <c r="J4103" s="103"/>
      <c r="K4103" s="104"/>
      <c r="L4103" s="104"/>
      <c r="M4103" s="104"/>
      <c r="N4103" s="103">
        <v>3.2500000000000001E-2</v>
      </c>
    </row>
    <row r="4104" spans="4:14" ht="15.75" customHeight="1" x14ac:dyDescent="0.25">
      <c r="D4104" s="33"/>
      <c r="E4104" s="33"/>
      <c r="F4104" s="81">
        <v>42258</v>
      </c>
      <c r="G4104" s="103">
        <v>2.0655000000000001E-3</v>
      </c>
      <c r="H4104" s="103">
        <v>3.372E-3</v>
      </c>
      <c r="I4104" s="103"/>
      <c r="J4104" s="103"/>
      <c r="K4104" s="104"/>
      <c r="L4104" s="104"/>
      <c r="M4104" s="104"/>
      <c r="N4104" s="103">
        <v>3.2500000000000001E-2</v>
      </c>
    </row>
    <row r="4105" spans="4:14" ht="15.75" customHeight="1" x14ac:dyDescent="0.25">
      <c r="D4105" s="33"/>
      <c r="E4105" s="33"/>
      <c r="F4105" s="81">
        <v>42261</v>
      </c>
      <c r="G4105" s="103">
        <v>2.0899999999999998E-3</v>
      </c>
      <c r="H4105" s="103">
        <v>3.3550000000000003E-3</v>
      </c>
      <c r="I4105" s="103"/>
      <c r="J4105" s="103"/>
      <c r="K4105" s="104"/>
      <c r="L4105" s="104"/>
      <c r="M4105" s="104"/>
      <c r="N4105" s="103">
        <v>3.2500000000000001E-2</v>
      </c>
    </row>
    <row r="4106" spans="4:14" ht="15.75" customHeight="1" x14ac:dyDescent="0.25">
      <c r="D4106" s="33"/>
      <c r="E4106" s="33"/>
      <c r="F4106" s="81">
        <v>42262</v>
      </c>
      <c r="G4106" s="103">
        <v>2.0724999999999997E-3</v>
      </c>
      <c r="H4106" s="103">
        <v>3.3425E-3</v>
      </c>
      <c r="I4106" s="103"/>
      <c r="J4106" s="103"/>
      <c r="K4106" s="104"/>
      <c r="L4106" s="104"/>
      <c r="M4106" s="104"/>
      <c r="N4106" s="103">
        <v>3.2500000000000001E-2</v>
      </c>
    </row>
    <row r="4107" spans="4:14" ht="15.75" customHeight="1" x14ac:dyDescent="0.25">
      <c r="D4107" s="33"/>
      <c r="E4107" s="33"/>
      <c r="F4107" s="81">
        <v>42263</v>
      </c>
      <c r="G4107" s="103">
        <v>2.1279999999999997E-3</v>
      </c>
      <c r="H4107" s="103">
        <v>3.3960000000000001E-3</v>
      </c>
      <c r="I4107" s="103"/>
      <c r="J4107" s="103"/>
      <c r="K4107" s="104"/>
      <c r="L4107" s="104"/>
      <c r="M4107" s="104"/>
      <c r="N4107" s="103">
        <v>3.2500000000000001E-2</v>
      </c>
    </row>
    <row r="4108" spans="4:14" ht="15.75" customHeight="1" x14ac:dyDescent="0.25">
      <c r="D4108" s="33"/>
      <c r="E4108" s="33"/>
      <c r="F4108" s="81">
        <v>42264</v>
      </c>
      <c r="G4108" s="103">
        <v>2.16E-3</v>
      </c>
      <c r="H4108" s="103">
        <v>3.4510000000000001E-3</v>
      </c>
      <c r="I4108" s="103"/>
      <c r="J4108" s="103"/>
      <c r="K4108" s="104"/>
      <c r="L4108" s="104"/>
      <c r="M4108" s="104"/>
      <c r="N4108" s="103">
        <v>3.2500000000000001E-2</v>
      </c>
    </row>
    <row r="4109" spans="4:14" ht="15.75" customHeight="1" x14ac:dyDescent="0.25">
      <c r="D4109" s="33"/>
      <c r="E4109" s="33"/>
      <c r="F4109" s="81">
        <v>42265</v>
      </c>
      <c r="G4109" s="103">
        <v>1.9580000000000001E-3</v>
      </c>
      <c r="H4109" s="103">
        <v>3.192E-3</v>
      </c>
      <c r="I4109" s="103"/>
      <c r="J4109" s="103"/>
      <c r="K4109" s="104"/>
      <c r="L4109" s="104"/>
      <c r="M4109" s="104"/>
      <c r="N4109" s="103">
        <v>3.2500000000000001E-2</v>
      </c>
    </row>
    <row r="4110" spans="4:14" ht="15.75" customHeight="1" x14ac:dyDescent="0.25">
      <c r="D4110" s="33"/>
      <c r="E4110" s="33"/>
      <c r="F4110" s="81">
        <v>42268</v>
      </c>
      <c r="G4110" s="103">
        <v>1.9500000000000001E-3</v>
      </c>
      <c r="H4110" s="103">
        <v>3.2600000000000003E-3</v>
      </c>
      <c r="I4110" s="103"/>
      <c r="J4110" s="103"/>
      <c r="K4110" s="104"/>
      <c r="L4110" s="104"/>
      <c r="M4110" s="104"/>
      <c r="N4110" s="103">
        <v>3.2500000000000001E-2</v>
      </c>
    </row>
    <row r="4111" spans="4:14" ht="15.75" customHeight="1" x14ac:dyDescent="0.25">
      <c r="D4111" s="33"/>
      <c r="E4111" s="33"/>
      <c r="F4111" s="81">
        <v>42269</v>
      </c>
      <c r="G4111" s="103">
        <v>1.9559999999999998E-3</v>
      </c>
      <c r="H4111" s="103">
        <v>3.2650000000000001E-3</v>
      </c>
      <c r="I4111" s="103"/>
      <c r="J4111" s="103"/>
      <c r="K4111" s="104"/>
      <c r="L4111" s="104"/>
      <c r="M4111" s="104"/>
      <c r="N4111" s="103">
        <v>3.2500000000000001E-2</v>
      </c>
    </row>
    <row r="4112" spans="4:14" ht="15.75" customHeight="1" x14ac:dyDescent="0.25">
      <c r="D4112" s="33"/>
      <c r="E4112" s="33"/>
      <c r="F4112" s="81">
        <v>42270</v>
      </c>
      <c r="G4112" s="103">
        <v>1.939E-3</v>
      </c>
      <c r="H4112" s="103">
        <v>3.2550000000000001E-3</v>
      </c>
      <c r="I4112" s="103"/>
      <c r="J4112" s="103"/>
      <c r="K4112" s="104"/>
      <c r="L4112" s="104"/>
      <c r="M4112" s="104"/>
      <c r="N4112" s="103">
        <v>3.2500000000000001E-2</v>
      </c>
    </row>
    <row r="4113" spans="4:14" ht="15.75" customHeight="1" x14ac:dyDescent="0.25">
      <c r="D4113" s="33"/>
      <c r="E4113" s="33"/>
      <c r="F4113" s="81">
        <v>42271</v>
      </c>
      <c r="G4113" s="103">
        <v>1.9430000000000001E-3</v>
      </c>
      <c r="H4113" s="103">
        <v>3.2640000000000004E-3</v>
      </c>
      <c r="I4113" s="103"/>
      <c r="J4113" s="103"/>
      <c r="K4113" s="104"/>
      <c r="L4113" s="104"/>
      <c r="M4113" s="104"/>
      <c r="N4113" s="103">
        <v>3.2500000000000001E-2</v>
      </c>
    </row>
    <row r="4114" spans="4:14" ht="15.75" customHeight="1" x14ac:dyDescent="0.25">
      <c r="D4114" s="33"/>
      <c r="E4114" s="33"/>
      <c r="F4114" s="81">
        <v>42272</v>
      </c>
      <c r="G4114" s="103">
        <v>1.9430000000000001E-3</v>
      </c>
      <c r="H4114" s="103">
        <v>3.261E-3</v>
      </c>
      <c r="I4114" s="103"/>
      <c r="J4114" s="103"/>
      <c r="K4114" s="104"/>
      <c r="L4114" s="104"/>
      <c r="M4114" s="104"/>
      <c r="N4114" s="103">
        <v>3.2500000000000001E-2</v>
      </c>
    </row>
    <row r="4115" spans="4:14" ht="15.75" customHeight="1" x14ac:dyDescent="0.25">
      <c r="D4115" s="33"/>
      <c r="E4115" s="33"/>
      <c r="F4115" s="81">
        <v>42275</v>
      </c>
      <c r="G4115" s="103">
        <v>1.936E-3</v>
      </c>
      <c r="H4115" s="103">
        <v>3.2659999999999998E-3</v>
      </c>
      <c r="I4115" s="103"/>
      <c r="J4115" s="103"/>
      <c r="K4115" s="104"/>
      <c r="L4115" s="104"/>
      <c r="M4115" s="104"/>
      <c r="N4115" s="103">
        <v>3.2500000000000001E-2</v>
      </c>
    </row>
    <row r="4116" spans="4:14" ht="15.75" customHeight="1" x14ac:dyDescent="0.25">
      <c r="D4116" s="33"/>
      <c r="E4116" s="33"/>
      <c r="F4116" s="81">
        <v>42276</v>
      </c>
      <c r="G4116" s="103">
        <v>1.9300000000000001E-3</v>
      </c>
      <c r="H4116" s="103">
        <v>3.2550000000000001E-3</v>
      </c>
      <c r="I4116" s="103"/>
      <c r="J4116" s="103"/>
      <c r="K4116" s="104"/>
      <c r="L4116" s="104"/>
      <c r="M4116" s="104"/>
      <c r="N4116" s="103">
        <v>3.2500000000000001E-2</v>
      </c>
    </row>
    <row r="4117" spans="4:14" ht="15.75" customHeight="1" x14ac:dyDescent="0.25">
      <c r="D4117" s="33"/>
      <c r="E4117" s="33"/>
      <c r="F4117" s="81">
        <v>42277</v>
      </c>
      <c r="G4117" s="103">
        <v>1.9300000000000001E-3</v>
      </c>
      <c r="H4117" s="103">
        <v>3.2500000000000003E-3</v>
      </c>
      <c r="I4117" s="103"/>
      <c r="J4117" s="103"/>
      <c r="K4117" s="104"/>
      <c r="L4117" s="104"/>
      <c r="M4117" s="104"/>
      <c r="N4117" s="103">
        <v>3.2500000000000001E-2</v>
      </c>
    </row>
    <row r="4118" spans="4:14" ht="15.75" customHeight="1" x14ac:dyDescent="0.25">
      <c r="D4118" s="33"/>
      <c r="E4118" s="33"/>
      <c r="F4118" s="81">
        <v>42278</v>
      </c>
      <c r="G4118" s="103">
        <v>1.9400000000000001E-3</v>
      </c>
      <c r="H4118" s="103">
        <v>3.2400000000000003E-3</v>
      </c>
      <c r="I4118" s="103"/>
      <c r="J4118" s="103"/>
      <c r="K4118" s="104"/>
      <c r="L4118" s="104"/>
      <c r="M4118" s="104"/>
      <c r="N4118" s="103">
        <v>3.2500000000000001E-2</v>
      </c>
    </row>
    <row r="4119" spans="4:14" ht="15.75" customHeight="1" x14ac:dyDescent="0.25">
      <c r="D4119" s="33"/>
      <c r="E4119" s="33"/>
      <c r="F4119" s="81">
        <v>42279</v>
      </c>
      <c r="G4119" s="103">
        <v>1.9470000000000002E-3</v>
      </c>
      <c r="H4119" s="103">
        <v>3.271E-3</v>
      </c>
      <c r="I4119" s="103"/>
      <c r="J4119" s="103"/>
      <c r="K4119" s="104"/>
      <c r="L4119" s="104"/>
      <c r="M4119" s="104"/>
      <c r="N4119" s="103">
        <v>3.2500000000000001E-2</v>
      </c>
    </row>
    <row r="4120" spans="4:14" ht="15.75" customHeight="1" x14ac:dyDescent="0.25">
      <c r="D4120" s="33"/>
      <c r="E4120" s="33"/>
      <c r="F4120" s="81">
        <v>42282</v>
      </c>
      <c r="G4120" s="103">
        <v>1.9375E-3</v>
      </c>
      <c r="H4120" s="103">
        <v>3.2320000000000001E-3</v>
      </c>
      <c r="I4120" s="103"/>
      <c r="J4120" s="103"/>
      <c r="K4120" s="104"/>
      <c r="L4120" s="104"/>
      <c r="M4120" s="104"/>
      <c r="N4120" s="103">
        <v>3.2500000000000001E-2</v>
      </c>
    </row>
    <row r="4121" spans="4:14" ht="15.75" customHeight="1" x14ac:dyDescent="0.25">
      <c r="D4121" s="33"/>
      <c r="E4121" s="33"/>
      <c r="F4121" s="81">
        <v>42283</v>
      </c>
      <c r="G4121" s="103">
        <v>1.941E-3</v>
      </c>
      <c r="H4121" s="103">
        <v>3.1800000000000001E-3</v>
      </c>
      <c r="I4121" s="103"/>
      <c r="J4121" s="103"/>
      <c r="K4121" s="104"/>
      <c r="L4121" s="104"/>
      <c r="M4121" s="104"/>
      <c r="N4121" s="103">
        <v>3.2500000000000001E-2</v>
      </c>
    </row>
    <row r="4122" spans="4:14" ht="15.75" customHeight="1" x14ac:dyDescent="0.25">
      <c r="D4122" s="33"/>
      <c r="E4122" s="33"/>
      <c r="F4122" s="81">
        <v>42284</v>
      </c>
      <c r="G4122" s="103">
        <v>1.9605E-3</v>
      </c>
      <c r="H4122" s="103">
        <v>3.186E-3</v>
      </c>
      <c r="I4122" s="103"/>
      <c r="J4122" s="103"/>
      <c r="K4122" s="104"/>
      <c r="L4122" s="104"/>
      <c r="M4122" s="104"/>
      <c r="N4122" s="103">
        <v>3.2500000000000001E-2</v>
      </c>
    </row>
    <row r="4123" spans="4:14" ht="15.75" customHeight="1" x14ac:dyDescent="0.25">
      <c r="D4123" s="33"/>
      <c r="E4123" s="33"/>
      <c r="F4123" s="81">
        <v>42285</v>
      </c>
      <c r="G4123" s="103">
        <v>1.9545000000000001E-3</v>
      </c>
      <c r="H4123" s="103">
        <v>3.1960000000000001E-3</v>
      </c>
      <c r="I4123" s="103"/>
      <c r="J4123" s="103"/>
      <c r="K4123" s="104"/>
      <c r="L4123" s="104"/>
      <c r="M4123" s="104"/>
      <c r="N4123" s="103">
        <v>3.2500000000000001E-2</v>
      </c>
    </row>
    <row r="4124" spans="4:14" ht="15.75" customHeight="1" x14ac:dyDescent="0.25">
      <c r="D4124" s="33"/>
      <c r="E4124" s="33"/>
      <c r="F4124" s="81">
        <v>42286</v>
      </c>
      <c r="G4124" s="103">
        <v>1.9684999999999998E-3</v>
      </c>
      <c r="H4124" s="103">
        <v>3.2060000000000001E-3</v>
      </c>
      <c r="I4124" s="103"/>
      <c r="J4124" s="103"/>
      <c r="K4124" s="104"/>
      <c r="L4124" s="104"/>
      <c r="M4124" s="104"/>
      <c r="N4124" s="103">
        <v>3.2500000000000001E-2</v>
      </c>
    </row>
    <row r="4125" spans="4:14" ht="15.75" customHeight="1" x14ac:dyDescent="0.25">
      <c r="D4125" s="33"/>
      <c r="E4125" s="33"/>
      <c r="F4125" s="81">
        <v>42289</v>
      </c>
      <c r="G4125" s="103">
        <v>1.9325E-3</v>
      </c>
      <c r="H4125" s="103">
        <v>3.2074999999999998E-3</v>
      </c>
      <c r="I4125" s="103"/>
      <c r="J4125" s="103"/>
      <c r="K4125" s="104"/>
      <c r="L4125" s="104"/>
      <c r="M4125" s="104"/>
      <c r="N4125" s="103" t="s">
        <v>26</v>
      </c>
    </row>
    <row r="4126" spans="4:14" ht="15.75" customHeight="1" x14ac:dyDescent="0.25">
      <c r="D4126" s="33"/>
      <c r="E4126" s="33"/>
      <c r="F4126" s="81">
        <v>42290</v>
      </c>
      <c r="G4126" s="103">
        <v>1.9575E-3</v>
      </c>
      <c r="H4126" s="103">
        <v>3.2049999999999999E-3</v>
      </c>
      <c r="I4126" s="103"/>
      <c r="J4126" s="103"/>
      <c r="K4126" s="104"/>
      <c r="L4126" s="104"/>
      <c r="M4126" s="104"/>
      <c r="N4126" s="103">
        <v>3.2500000000000001E-2</v>
      </c>
    </row>
    <row r="4127" spans="4:14" ht="15.75" customHeight="1" x14ac:dyDescent="0.25">
      <c r="D4127" s="33"/>
      <c r="E4127" s="33"/>
      <c r="F4127" s="81">
        <v>42291</v>
      </c>
      <c r="G4127" s="103">
        <v>1.99E-3</v>
      </c>
      <c r="H4127" s="103">
        <v>3.1705000000000001E-3</v>
      </c>
      <c r="I4127" s="103"/>
      <c r="J4127" s="103"/>
      <c r="K4127" s="104"/>
      <c r="L4127" s="104"/>
      <c r="M4127" s="104"/>
      <c r="N4127" s="103">
        <v>3.2500000000000001E-2</v>
      </c>
    </row>
    <row r="4128" spans="4:14" ht="15.75" customHeight="1" x14ac:dyDescent="0.25">
      <c r="D4128" s="33"/>
      <c r="E4128" s="33"/>
      <c r="F4128" s="81">
        <v>42292</v>
      </c>
      <c r="G4128" s="103">
        <v>1.9675000000000001E-3</v>
      </c>
      <c r="H4128" s="103">
        <v>3.1514999999999998E-3</v>
      </c>
      <c r="I4128" s="103"/>
      <c r="J4128" s="103"/>
      <c r="K4128" s="104"/>
      <c r="L4128" s="104"/>
      <c r="M4128" s="104"/>
      <c r="N4128" s="103">
        <v>3.2500000000000001E-2</v>
      </c>
    </row>
    <row r="4129" spans="4:14" ht="15.75" customHeight="1" x14ac:dyDescent="0.25">
      <c r="D4129" s="33"/>
      <c r="E4129" s="33"/>
      <c r="F4129" s="81">
        <v>42293</v>
      </c>
      <c r="G4129" s="103">
        <v>1.9425E-3</v>
      </c>
      <c r="H4129" s="103">
        <v>3.1714999999999998E-3</v>
      </c>
      <c r="I4129" s="103"/>
      <c r="J4129" s="103"/>
      <c r="K4129" s="104"/>
      <c r="L4129" s="104"/>
      <c r="M4129" s="104"/>
      <c r="N4129" s="103">
        <v>3.2500000000000001E-2</v>
      </c>
    </row>
    <row r="4130" spans="4:14" ht="15.75" customHeight="1" x14ac:dyDescent="0.25">
      <c r="D4130" s="33"/>
      <c r="E4130" s="33"/>
      <c r="F4130" s="81">
        <v>42296</v>
      </c>
      <c r="G4130" s="103">
        <v>1.9599999999999999E-3</v>
      </c>
      <c r="H4130" s="103">
        <v>3.1665E-3</v>
      </c>
      <c r="I4130" s="103"/>
      <c r="J4130" s="103"/>
      <c r="K4130" s="104"/>
      <c r="L4130" s="104"/>
      <c r="M4130" s="104"/>
      <c r="N4130" s="103">
        <v>3.2500000000000001E-2</v>
      </c>
    </row>
    <row r="4131" spans="4:14" ht="15.75" customHeight="1" x14ac:dyDescent="0.25">
      <c r="D4131" s="33"/>
      <c r="E4131" s="33"/>
      <c r="F4131" s="81">
        <v>42297</v>
      </c>
      <c r="G4131" s="103">
        <v>1.9650000000000002E-3</v>
      </c>
      <c r="H4131" s="103">
        <v>3.2040000000000003E-3</v>
      </c>
      <c r="I4131" s="103"/>
      <c r="J4131" s="103"/>
      <c r="K4131" s="104"/>
      <c r="L4131" s="104"/>
      <c r="M4131" s="104"/>
      <c r="N4131" s="103">
        <v>3.2500000000000001E-2</v>
      </c>
    </row>
    <row r="4132" spans="4:14" ht="15.75" customHeight="1" x14ac:dyDescent="0.25">
      <c r="D4132" s="33"/>
      <c r="E4132" s="33"/>
      <c r="F4132" s="81">
        <v>42298</v>
      </c>
      <c r="G4132" s="103">
        <v>1.9480000000000001E-3</v>
      </c>
      <c r="H4132" s="103">
        <v>3.1640000000000001E-3</v>
      </c>
      <c r="I4132" s="103"/>
      <c r="J4132" s="103"/>
      <c r="K4132" s="104"/>
      <c r="L4132" s="104"/>
      <c r="M4132" s="104"/>
      <c r="N4132" s="103">
        <v>3.2500000000000001E-2</v>
      </c>
    </row>
    <row r="4133" spans="4:14" ht="15.75" customHeight="1" x14ac:dyDescent="0.25">
      <c r="D4133" s="33"/>
      <c r="E4133" s="33"/>
      <c r="F4133" s="81">
        <v>42299</v>
      </c>
      <c r="G4133" s="103">
        <v>1.9694999999999999E-3</v>
      </c>
      <c r="H4133" s="103">
        <v>3.199E-3</v>
      </c>
      <c r="I4133" s="103"/>
      <c r="J4133" s="103"/>
      <c r="K4133" s="104"/>
      <c r="L4133" s="104"/>
      <c r="M4133" s="104"/>
      <c r="N4133" s="103">
        <v>3.2500000000000001E-2</v>
      </c>
    </row>
    <row r="4134" spans="4:14" ht="15.75" customHeight="1" x14ac:dyDescent="0.25">
      <c r="D4134" s="33"/>
      <c r="E4134" s="33"/>
      <c r="F4134" s="81">
        <v>42300</v>
      </c>
      <c r="G4134" s="103">
        <v>1.9350000000000001E-3</v>
      </c>
      <c r="H4134" s="103">
        <v>3.2290000000000001E-3</v>
      </c>
      <c r="I4134" s="103"/>
      <c r="J4134" s="103"/>
      <c r="K4134" s="104"/>
      <c r="L4134" s="104"/>
      <c r="M4134" s="104"/>
      <c r="N4134" s="103">
        <v>3.2500000000000001E-2</v>
      </c>
    </row>
    <row r="4135" spans="4:14" ht="15.75" customHeight="1" x14ac:dyDescent="0.25">
      <c r="D4135" s="33"/>
      <c r="E4135" s="33"/>
      <c r="F4135" s="81">
        <v>42303</v>
      </c>
      <c r="G4135" s="103">
        <v>1.9354999999999999E-3</v>
      </c>
      <c r="H4135" s="103">
        <v>3.2315E-3</v>
      </c>
      <c r="I4135" s="103"/>
      <c r="J4135" s="103"/>
      <c r="K4135" s="104"/>
      <c r="L4135" s="104"/>
      <c r="M4135" s="104"/>
      <c r="N4135" s="103">
        <v>3.2500000000000001E-2</v>
      </c>
    </row>
    <row r="4136" spans="4:14" ht="15.75" customHeight="1" x14ac:dyDescent="0.25">
      <c r="D4136" s="33"/>
      <c r="E4136" s="33"/>
      <c r="F4136" s="81">
        <v>42304</v>
      </c>
      <c r="G4136" s="103">
        <v>1.9075000000000001E-3</v>
      </c>
      <c r="H4136" s="103">
        <v>3.2390000000000001E-3</v>
      </c>
      <c r="I4136" s="103"/>
      <c r="J4136" s="103"/>
      <c r="K4136" s="104"/>
      <c r="L4136" s="104"/>
      <c r="M4136" s="104"/>
      <c r="N4136" s="103">
        <v>3.2500000000000001E-2</v>
      </c>
    </row>
    <row r="4137" spans="4:14" ht="15.75" customHeight="1" x14ac:dyDescent="0.25">
      <c r="D4137" s="33"/>
      <c r="E4137" s="33"/>
      <c r="F4137" s="81">
        <v>42305</v>
      </c>
      <c r="G4137" s="103">
        <v>1.8829999999999999E-3</v>
      </c>
      <c r="H4137" s="103">
        <v>3.2190000000000001E-3</v>
      </c>
      <c r="I4137" s="103"/>
      <c r="J4137" s="103"/>
      <c r="K4137" s="104"/>
      <c r="L4137" s="104"/>
      <c r="M4137" s="104"/>
      <c r="N4137" s="103">
        <v>3.2500000000000001E-2</v>
      </c>
    </row>
    <row r="4138" spans="4:14" ht="15.75" customHeight="1" x14ac:dyDescent="0.25">
      <c r="D4138" s="33"/>
      <c r="E4138" s="33"/>
      <c r="F4138" s="81">
        <v>42306</v>
      </c>
      <c r="G4138" s="103">
        <v>1.9300000000000001E-3</v>
      </c>
      <c r="H4138" s="103">
        <v>3.2890000000000003E-3</v>
      </c>
      <c r="I4138" s="103"/>
      <c r="J4138" s="103"/>
      <c r="K4138" s="104"/>
      <c r="L4138" s="104"/>
      <c r="M4138" s="104"/>
      <c r="N4138" s="103">
        <v>3.2500000000000001E-2</v>
      </c>
    </row>
    <row r="4139" spans="4:14" ht="15.75" customHeight="1" x14ac:dyDescent="0.25">
      <c r="D4139" s="33"/>
      <c r="E4139" s="33"/>
      <c r="F4139" s="81">
        <v>42307</v>
      </c>
      <c r="G4139" s="103">
        <v>1.92E-3</v>
      </c>
      <c r="H4139" s="103">
        <v>3.3410000000000002E-3</v>
      </c>
      <c r="I4139" s="103"/>
      <c r="J4139" s="103"/>
      <c r="K4139" s="104"/>
      <c r="L4139" s="104"/>
      <c r="M4139" s="104"/>
      <c r="N4139" s="103">
        <v>3.2500000000000001E-2</v>
      </c>
    </row>
    <row r="4140" spans="4:14" ht="15.75" customHeight="1" x14ac:dyDescent="0.25">
      <c r="D4140" s="33"/>
      <c r="E4140" s="33"/>
      <c r="F4140" s="81">
        <v>42310</v>
      </c>
      <c r="G4140" s="103">
        <v>1.9E-3</v>
      </c>
      <c r="H4140" s="103">
        <v>3.3410000000000002E-3</v>
      </c>
      <c r="I4140" s="103"/>
      <c r="J4140" s="103"/>
      <c r="K4140" s="104"/>
      <c r="L4140" s="104"/>
      <c r="M4140" s="104"/>
      <c r="N4140" s="103">
        <v>3.2500000000000001E-2</v>
      </c>
    </row>
    <row r="4141" spans="4:14" ht="15.75" customHeight="1" x14ac:dyDescent="0.25">
      <c r="D4141" s="33"/>
      <c r="E4141" s="33"/>
      <c r="F4141" s="81">
        <v>42311</v>
      </c>
      <c r="G4141" s="103">
        <v>1.9220000000000001E-3</v>
      </c>
      <c r="H4141" s="103">
        <v>3.336E-3</v>
      </c>
      <c r="I4141" s="103"/>
      <c r="J4141" s="103"/>
      <c r="K4141" s="104"/>
      <c r="L4141" s="104"/>
      <c r="M4141" s="104"/>
      <c r="N4141" s="103">
        <v>3.2500000000000001E-2</v>
      </c>
    </row>
    <row r="4142" spans="4:14" ht="15.75" customHeight="1" x14ac:dyDescent="0.25">
      <c r="D4142" s="33"/>
      <c r="E4142" s="33"/>
      <c r="F4142" s="81">
        <v>42312</v>
      </c>
      <c r="G4142" s="103">
        <v>1.9320000000000001E-3</v>
      </c>
      <c r="H4142" s="103">
        <v>3.3660000000000001E-3</v>
      </c>
      <c r="I4142" s="103"/>
      <c r="J4142" s="103"/>
      <c r="K4142" s="104"/>
      <c r="L4142" s="104"/>
      <c r="M4142" s="104"/>
      <c r="N4142" s="103">
        <v>3.2500000000000001E-2</v>
      </c>
    </row>
    <row r="4143" spans="4:14" ht="15.75" customHeight="1" x14ac:dyDescent="0.25">
      <c r="D4143" s="33"/>
      <c r="E4143" s="33"/>
      <c r="F4143" s="81">
        <v>42313</v>
      </c>
      <c r="G4143" s="103">
        <v>1.9475E-3</v>
      </c>
      <c r="H4143" s="103">
        <v>3.4389999999999998E-3</v>
      </c>
      <c r="I4143" s="103"/>
      <c r="J4143" s="103"/>
      <c r="K4143" s="104"/>
      <c r="L4143" s="104"/>
      <c r="M4143" s="104"/>
      <c r="N4143" s="103">
        <v>3.2500000000000001E-2</v>
      </c>
    </row>
    <row r="4144" spans="4:14" ht="15.75" customHeight="1" x14ac:dyDescent="0.25">
      <c r="D4144" s="33"/>
      <c r="E4144" s="33"/>
      <c r="F4144" s="81">
        <v>42314</v>
      </c>
      <c r="G4144" s="103">
        <v>1.9450000000000001E-3</v>
      </c>
      <c r="H4144" s="103">
        <v>3.4139999999999999E-3</v>
      </c>
      <c r="I4144" s="103"/>
      <c r="J4144" s="103"/>
      <c r="K4144" s="104"/>
      <c r="L4144" s="104"/>
      <c r="M4144" s="104"/>
      <c r="N4144" s="103">
        <v>3.2500000000000001E-2</v>
      </c>
    </row>
    <row r="4145" spans="4:14" ht="15.75" customHeight="1" x14ac:dyDescent="0.25">
      <c r="D4145" s="33"/>
      <c r="E4145" s="33"/>
      <c r="F4145" s="81">
        <v>42317</v>
      </c>
      <c r="G4145" s="103">
        <v>1.97E-3</v>
      </c>
      <c r="H4145" s="103">
        <v>3.5560000000000001E-3</v>
      </c>
      <c r="I4145" s="103"/>
      <c r="J4145" s="103"/>
      <c r="K4145" s="104"/>
      <c r="L4145" s="104"/>
      <c r="M4145" s="104"/>
      <c r="N4145" s="103">
        <v>3.2500000000000001E-2</v>
      </c>
    </row>
    <row r="4146" spans="4:14" ht="15.75" customHeight="1" x14ac:dyDescent="0.25">
      <c r="D4146" s="33"/>
      <c r="E4146" s="33"/>
      <c r="F4146" s="81">
        <v>42318</v>
      </c>
      <c r="G4146" s="103">
        <v>1.9550000000000001E-3</v>
      </c>
      <c r="H4146" s="103">
        <v>3.5610000000000004E-3</v>
      </c>
      <c r="I4146" s="103"/>
      <c r="J4146" s="103"/>
      <c r="K4146" s="104"/>
      <c r="L4146" s="104"/>
      <c r="M4146" s="104"/>
      <c r="N4146" s="103">
        <v>3.2500000000000001E-2</v>
      </c>
    </row>
    <row r="4147" spans="4:14" ht="15.75" customHeight="1" x14ac:dyDescent="0.25">
      <c r="D4147" s="33"/>
      <c r="E4147" s="33"/>
      <c r="F4147" s="81">
        <v>42319</v>
      </c>
      <c r="G4147" s="103">
        <v>1.9575E-3</v>
      </c>
      <c r="H4147" s="103">
        <v>3.5909999999999996E-3</v>
      </c>
      <c r="I4147" s="103"/>
      <c r="J4147" s="103"/>
      <c r="K4147" s="104"/>
      <c r="L4147" s="104"/>
      <c r="M4147" s="104"/>
      <c r="N4147" s="103" t="s">
        <v>26</v>
      </c>
    </row>
    <row r="4148" spans="4:14" ht="15.75" customHeight="1" x14ac:dyDescent="0.25">
      <c r="D4148" s="33"/>
      <c r="E4148" s="33"/>
      <c r="F4148" s="81">
        <v>42320</v>
      </c>
      <c r="G4148" s="103">
        <v>1.97E-3</v>
      </c>
      <c r="H4148" s="103">
        <v>3.6159999999999999E-3</v>
      </c>
      <c r="I4148" s="103"/>
      <c r="J4148" s="103"/>
      <c r="K4148" s="104"/>
      <c r="L4148" s="104"/>
      <c r="M4148" s="104"/>
      <c r="N4148" s="103">
        <v>3.2500000000000001E-2</v>
      </c>
    </row>
    <row r="4149" spans="4:14" ht="15.75" customHeight="1" x14ac:dyDescent="0.25">
      <c r="D4149" s="33"/>
      <c r="E4149" s="33"/>
      <c r="F4149" s="81">
        <v>42321</v>
      </c>
      <c r="G4149" s="103">
        <v>1.9725000000000003E-3</v>
      </c>
      <c r="H4149" s="103">
        <v>3.6359999999999999E-3</v>
      </c>
      <c r="I4149" s="103"/>
      <c r="J4149" s="103"/>
      <c r="K4149" s="104"/>
      <c r="L4149" s="104"/>
      <c r="M4149" s="104"/>
      <c r="N4149" s="103">
        <v>3.2500000000000001E-2</v>
      </c>
    </row>
    <row r="4150" spans="4:14" ht="15.75" customHeight="1" x14ac:dyDescent="0.25">
      <c r="D4150" s="33"/>
      <c r="E4150" s="33"/>
      <c r="F4150" s="81">
        <v>42324</v>
      </c>
      <c r="G4150" s="103">
        <v>1.9924999999999999E-3</v>
      </c>
      <c r="H4150" s="103">
        <v>3.6409999999999997E-3</v>
      </c>
      <c r="I4150" s="103"/>
      <c r="J4150" s="103"/>
      <c r="K4150" s="104"/>
      <c r="L4150" s="104"/>
      <c r="M4150" s="104"/>
      <c r="N4150" s="103">
        <v>3.2500000000000001E-2</v>
      </c>
    </row>
    <row r="4151" spans="4:14" ht="15.75" customHeight="1" x14ac:dyDescent="0.25">
      <c r="D4151" s="33"/>
      <c r="E4151" s="33"/>
      <c r="F4151" s="81">
        <v>42325</v>
      </c>
      <c r="G4151" s="103">
        <v>2.0250000000000003E-3</v>
      </c>
      <c r="H4151" s="103">
        <v>3.6709999999999998E-3</v>
      </c>
      <c r="I4151" s="103"/>
      <c r="J4151" s="103"/>
      <c r="K4151" s="104"/>
      <c r="L4151" s="104"/>
      <c r="M4151" s="104"/>
      <c r="N4151" s="103">
        <v>3.2500000000000001E-2</v>
      </c>
    </row>
    <row r="4152" spans="4:14" ht="15.75" customHeight="1" x14ac:dyDescent="0.25">
      <c r="D4152" s="33"/>
      <c r="E4152" s="33"/>
      <c r="F4152" s="81">
        <v>42326</v>
      </c>
      <c r="G4152" s="103">
        <v>2.0674999999999999E-3</v>
      </c>
      <c r="H4152" s="103">
        <v>3.6959999999999996E-3</v>
      </c>
      <c r="I4152" s="103"/>
      <c r="J4152" s="103"/>
      <c r="K4152" s="104"/>
      <c r="L4152" s="104"/>
      <c r="M4152" s="104"/>
      <c r="N4152" s="103">
        <v>3.2500000000000001E-2</v>
      </c>
    </row>
    <row r="4153" spans="4:14" ht="15.75" customHeight="1" x14ac:dyDescent="0.25">
      <c r="D4153" s="33"/>
      <c r="E4153" s="33"/>
      <c r="F4153" s="81">
        <v>42327</v>
      </c>
      <c r="G4153" s="103">
        <v>2.1324999999999998E-3</v>
      </c>
      <c r="H4153" s="103">
        <v>3.7759999999999998E-3</v>
      </c>
      <c r="I4153" s="103"/>
      <c r="J4153" s="103"/>
      <c r="K4153" s="104"/>
      <c r="L4153" s="104"/>
      <c r="M4153" s="104"/>
      <c r="N4153" s="103">
        <v>3.2500000000000001E-2</v>
      </c>
    </row>
    <row r="4154" spans="4:14" ht="15.75" customHeight="1" x14ac:dyDescent="0.25">
      <c r="D4154" s="33"/>
      <c r="E4154" s="33"/>
      <c r="F4154" s="81">
        <v>42328</v>
      </c>
      <c r="G4154" s="103">
        <v>2.1150000000000001E-3</v>
      </c>
      <c r="H4154" s="103">
        <v>3.8209999999999997E-3</v>
      </c>
      <c r="I4154" s="103"/>
      <c r="J4154" s="103"/>
      <c r="K4154" s="104"/>
      <c r="L4154" s="104"/>
      <c r="M4154" s="104"/>
      <c r="N4154" s="103">
        <v>3.2500000000000001E-2</v>
      </c>
    </row>
    <row r="4155" spans="4:14" ht="15.75" customHeight="1" x14ac:dyDescent="0.25">
      <c r="D4155" s="33"/>
      <c r="E4155" s="33"/>
      <c r="F4155" s="81">
        <v>42331</v>
      </c>
      <c r="G4155" s="103">
        <v>2.2100000000000002E-3</v>
      </c>
      <c r="H4155" s="103">
        <v>3.9319999999999997E-3</v>
      </c>
      <c r="I4155" s="103"/>
      <c r="J4155" s="103"/>
      <c r="K4155" s="104"/>
      <c r="L4155" s="104"/>
      <c r="M4155" s="104"/>
      <c r="N4155" s="103">
        <v>3.2500000000000001E-2</v>
      </c>
    </row>
    <row r="4156" spans="4:14" ht="15.75" customHeight="1" x14ac:dyDescent="0.25">
      <c r="D4156" s="33"/>
      <c r="E4156" s="33"/>
      <c r="F4156" s="81">
        <v>42332</v>
      </c>
      <c r="G4156" s="103">
        <v>2.2500000000000003E-3</v>
      </c>
      <c r="H4156" s="103">
        <v>4.0229999999999997E-3</v>
      </c>
      <c r="I4156" s="103"/>
      <c r="J4156" s="103"/>
      <c r="K4156" s="104"/>
      <c r="L4156" s="104"/>
      <c r="M4156" s="104"/>
      <c r="N4156" s="103">
        <v>3.2500000000000001E-2</v>
      </c>
    </row>
    <row r="4157" spans="4:14" ht="15.75" customHeight="1" x14ac:dyDescent="0.25">
      <c r="D4157" s="33"/>
      <c r="E4157" s="33"/>
      <c r="F4157" s="81">
        <v>42333</v>
      </c>
      <c r="G4157" s="103">
        <v>2.3150000000000002E-3</v>
      </c>
      <c r="H4157" s="103">
        <v>4.0670000000000003E-3</v>
      </c>
      <c r="I4157" s="103"/>
      <c r="J4157" s="103"/>
      <c r="K4157" s="104"/>
      <c r="L4157" s="104"/>
      <c r="M4157" s="104"/>
      <c r="N4157" s="103">
        <v>3.2500000000000001E-2</v>
      </c>
    </row>
    <row r="4158" spans="4:14" ht="15.75" customHeight="1" x14ac:dyDescent="0.25">
      <c r="D4158" s="33"/>
      <c r="E4158" s="33"/>
      <c r="F4158" s="81">
        <v>42334</v>
      </c>
      <c r="G4158" s="103">
        <v>2.3275000000000001E-3</v>
      </c>
      <c r="H4158" s="103">
        <v>4.117E-3</v>
      </c>
      <c r="I4158" s="103"/>
      <c r="J4158" s="103"/>
      <c r="K4158" s="104"/>
      <c r="L4158" s="104"/>
      <c r="M4158" s="104"/>
      <c r="N4158" s="103" t="s">
        <v>26</v>
      </c>
    </row>
    <row r="4159" spans="4:14" ht="15.75" customHeight="1" x14ac:dyDescent="0.25">
      <c r="D4159" s="33"/>
      <c r="E4159" s="33"/>
      <c r="F4159" s="81">
        <v>42335</v>
      </c>
      <c r="G4159" s="103">
        <v>2.4375E-3</v>
      </c>
      <c r="H4159" s="103">
        <v>4.1419999999999998E-3</v>
      </c>
      <c r="I4159" s="103"/>
      <c r="J4159" s="103"/>
      <c r="K4159" s="104"/>
      <c r="L4159" s="104"/>
      <c r="M4159" s="104"/>
      <c r="N4159" s="103">
        <v>3.2500000000000001E-2</v>
      </c>
    </row>
    <row r="4160" spans="4:14" ht="15.75" customHeight="1" x14ac:dyDescent="0.25">
      <c r="D4160" s="33"/>
      <c r="E4160" s="33"/>
      <c r="F4160" s="81">
        <v>42338</v>
      </c>
      <c r="G4160" s="103">
        <v>2.4299999999999999E-3</v>
      </c>
      <c r="H4160" s="103">
        <v>4.1619999999999999E-3</v>
      </c>
      <c r="I4160" s="103"/>
      <c r="J4160" s="103"/>
      <c r="K4160" s="104"/>
      <c r="L4160" s="104"/>
      <c r="M4160" s="104"/>
      <c r="N4160" s="103">
        <v>3.2500000000000001E-2</v>
      </c>
    </row>
    <row r="4161" spans="4:14" ht="15.75" customHeight="1" x14ac:dyDescent="0.25">
      <c r="D4161" s="33"/>
      <c r="E4161" s="33"/>
      <c r="F4161" s="81">
        <v>42339</v>
      </c>
      <c r="G4161" s="103">
        <v>2.4375E-3</v>
      </c>
      <c r="H4161" s="103">
        <v>4.2220000000000001E-3</v>
      </c>
      <c r="I4161" s="103"/>
      <c r="J4161" s="103"/>
      <c r="K4161" s="104"/>
      <c r="L4161" s="104"/>
      <c r="M4161" s="104"/>
      <c r="N4161" s="103">
        <v>3.2500000000000001E-2</v>
      </c>
    </row>
    <row r="4162" spans="4:14" ht="15.75" customHeight="1" x14ac:dyDescent="0.25">
      <c r="D4162" s="33"/>
      <c r="E4162" s="33"/>
      <c r="F4162" s="81">
        <v>42340</v>
      </c>
      <c r="G4162" s="103">
        <v>2.5100000000000001E-3</v>
      </c>
      <c r="H4162" s="103">
        <v>4.3600000000000002E-3</v>
      </c>
      <c r="I4162" s="103"/>
      <c r="J4162" s="103"/>
      <c r="K4162" s="104"/>
      <c r="L4162" s="104"/>
      <c r="M4162" s="104"/>
      <c r="N4162" s="103">
        <v>3.2500000000000001E-2</v>
      </c>
    </row>
    <row r="4163" spans="4:14" ht="15.75" customHeight="1" x14ac:dyDescent="0.25">
      <c r="D4163" s="33"/>
      <c r="E4163" s="33"/>
      <c r="F4163" s="81">
        <v>42341</v>
      </c>
      <c r="G4163" s="103">
        <v>2.686E-3</v>
      </c>
      <c r="H4163" s="103">
        <v>4.5199999999999997E-3</v>
      </c>
      <c r="I4163" s="103"/>
      <c r="J4163" s="103"/>
      <c r="K4163" s="104"/>
      <c r="L4163" s="104"/>
      <c r="M4163" s="104"/>
      <c r="N4163" s="103">
        <v>3.2500000000000001E-2</v>
      </c>
    </row>
    <row r="4164" spans="4:14" ht="15.75" customHeight="1" x14ac:dyDescent="0.25">
      <c r="D4164" s="33"/>
      <c r="E4164" s="33"/>
      <c r="F4164" s="81">
        <v>42342</v>
      </c>
      <c r="G4164" s="103">
        <v>2.7550000000000001E-3</v>
      </c>
      <c r="H4164" s="103">
        <v>4.62E-3</v>
      </c>
      <c r="I4164" s="103"/>
      <c r="J4164" s="103"/>
      <c r="K4164" s="104"/>
      <c r="L4164" s="104"/>
      <c r="M4164" s="104"/>
      <c r="N4164" s="103">
        <v>3.2500000000000001E-2</v>
      </c>
    </row>
    <row r="4165" spans="4:14" ht="15.75" customHeight="1" x14ac:dyDescent="0.25">
      <c r="D4165" s="33"/>
      <c r="E4165" s="33"/>
      <c r="F4165" s="81">
        <v>42345</v>
      </c>
      <c r="G4165" s="103">
        <v>2.8699999999999997E-3</v>
      </c>
      <c r="H4165" s="103">
        <v>4.7699999999999999E-3</v>
      </c>
      <c r="I4165" s="103"/>
      <c r="J4165" s="103"/>
      <c r="K4165" s="104"/>
      <c r="L4165" s="104"/>
      <c r="M4165" s="104"/>
      <c r="N4165" s="103">
        <v>3.2500000000000001E-2</v>
      </c>
    </row>
    <row r="4166" spans="4:14" ht="15.75" customHeight="1" x14ac:dyDescent="0.25">
      <c r="D4166" s="33"/>
      <c r="E4166" s="33"/>
      <c r="F4166" s="81">
        <v>42346</v>
      </c>
      <c r="G4166" s="103">
        <v>2.9310000000000004E-3</v>
      </c>
      <c r="H4166" s="103">
        <v>4.8649999999999995E-3</v>
      </c>
      <c r="I4166" s="103"/>
      <c r="J4166" s="103"/>
      <c r="K4166" s="104"/>
      <c r="L4166" s="104"/>
      <c r="M4166" s="104"/>
      <c r="N4166" s="103">
        <v>3.2500000000000001E-2</v>
      </c>
    </row>
    <row r="4167" spans="4:14" ht="15.75" customHeight="1" x14ac:dyDescent="0.25">
      <c r="D4167" s="33"/>
      <c r="E4167" s="33"/>
      <c r="F4167" s="81">
        <v>42347</v>
      </c>
      <c r="G4167" s="103">
        <v>3.0049999999999999E-3</v>
      </c>
      <c r="H4167" s="103">
        <v>4.9199999999999999E-3</v>
      </c>
      <c r="I4167" s="103"/>
      <c r="J4167" s="103"/>
      <c r="K4167" s="104"/>
      <c r="L4167" s="104"/>
      <c r="M4167" s="104"/>
      <c r="N4167" s="103">
        <v>3.2500000000000001E-2</v>
      </c>
    </row>
    <row r="4168" spans="4:14" ht="15.75" customHeight="1" x14ac:dyDescent="0.25">
      <c r="D4168" s="33"/>
      <c r="E4168" s="33"/>
      <c r="F4168" s="81">
        <v>42348</v>
      </c>
      <c r="G4168" s="103">
        <v>3.1700000000000001E-3</v>
      </c>
      <c r="H4168" s="103">
        <v>5.0200000000000002E-3</v>
      </c>
      <c r="I4168" s="103"/>
      <c r="J4168" s="103"/>
      <c r="K4168" s="104"/>
      <c r="L4168" s="104"/>
      <c r="M4168" s="104"/>
      <c r="N4168" s="103">
        <v>3.2500000000000001E-2</v>
      </c>
    </row>
    <row r="4169" spans="4:14" ht="15.75" customHeight="1" x14ac:dyDescent="0.25">
      <c r="D4169" s="33"/>
      <c r="E4169" s="33"/>
      <c r="F4169" s="81">
        <v>42349</v>
      </c>
      <c r="G4169" s="103">
        <v>3.3050000000000002E-3</v>
      </c>
      <c r="H4169" s="103">
        <v>5.1200000000000004E-3</v>
      </c>
      <c r="I4169" s="103"/>
      <c r="J4169" s="103"/>
      <c r="K4169" s="104"/>
      <c r="L4169" s="104"/>
      <c r="M4169" s="104"/>
      <c r="N4169" s="103">
        <v>3.2500000000000001E-2</v>
      </c>
    </row>
    <row r="4170" spans="4:14" ht="15.75" customHeight="1" x14ac:dyDescent="0.25">
      <c r="D4170" s="33"/>
      <c r="E4170" s="33"/>
      <c r="F4170" s="81">
        <v>42352</v>
      </c>
      <c r="G4170" s="103">
        <v>3.4449999999999997E-3</v>
      </c>
      <c r="H4170" s="103">
        <v>5.1775000000000007E-3</v>
      </c>
      <c r="I4170" s="103"/>
      <c r="J4170" s="103"/>
      <c r="K4170" s="104"/>
      <c r="L4170" s="104"/>
      <c r="M4170" s="104"/>
      <c r="N4170" s="103">
        <v>3.2500000000000001E-2</v>
      </c>
    </row>
    <row r="4171" spans="4:14" ht="15.75" customHeight="1" x14ac:dyDescent="0.25">
      <c r="D4171" s="33"/>
      <c r="E4171" s="33"/>
      <c r="F4171" s="81">
        <v>42353</v>
      </c>
      <c r="G4171" s="103">
        <v>3.5049999999999999E-3</v>
      </c>
      <c r="H4171" s="103">
        <v>5.2575000000000009E-3</v>
      </c>
      <c r="I4171" s="103"/>
      <c r="J4171" s="103"/>
      <c r="K4171" s="104"/>
      <c r="L4171" s="104"/>
      <c r="M4171" s="104"/>
      <c r="N4171" s="103">
        <v>3.2500000000000001E-2</v>
      </c>
    </row>
    <row r="4172" spans="4:14" ht="15.75" customHeight="1" x14ac:dyDescent="0.25">
      <c r="D4172" s="33"/>
      <c r="E4172" s="33"/>
      <c r="F4172" s="81">
        <v>42354</v>
      </c>
      <c r="G4172" s="103">
        <v>3.5999999999999999E-3</v>
      </c>
      <c r="H4172" s="103">
        <v>5.3249999999999999E-3</v>
      </c>
      <c r="I4172" s="103"/>
      <c r="J4172" s="103"/>
      <c r="K4172" s="104"/>
      <c r="L4172" s="104"/>
      <c r="M4172" s="104"/>
      <c r="N4172" s="103">
        <v>3.2500000000000001E-2</v>
      </c>
    </row>
    <row r="4173" spans="4:14" ht="15.75" customHeight="1" x14ac:dyDescent="0.25">
      <c r="D4173" s="33"/>
      <c r="E4173" s="33"/>
      <c r="F4173" s="81">
        <v>42355</v>
      </c>
      <c r="G4173" s="103">
        <v>4.0210000000000003E-3</v>
      </c>
      <c r="H4173" s="103">
        <v>5.6950000000000004E-3</v>
      </c>
      <c r="I4173" s="103"/>
      <c r="J4173" s="103"/>
      <c r="K4173" s="104"/>
      <c r="L4173" s="104"/>
      <c r="M4173" s="104"/>
      <c r="N4173" s="103">
        <v>3.5000000000000003E-2</v>
      </c>
    </row>
    <row r="4174" spans="4:14" ht="15.75" customHeight="1" x14ac:dyDescent="0.25">
      <c r="D4174" s="33"/>
      <c r="E4174" s="33"/>
      <c r="F4174" s="81">
        <v>42356</v>
      </c>
      <c r="G4174" s="103">
        <v>4.13E-3</v>
      </c>
      <c r="H4174" s="103">
        <v>5.855E-3</v>
      </c>
      <c r="I4174" s="103"/>
      <c r="J4174" s="103"/>
      <c r="K4174" s="104"/>
      <c r="L4174" s="104"/>
      <c r="M4174" s="104"/>
      <c r="N4174" s="103">
        <v>3.5000000000000003E-2</v>
      </c>
    </row>
    <row r="4175" spans="4:14" ht="15.75" customHeight="1" x14ac:dyDescent="0.25">
      <c r="D4175" s="33"/>
      <c r="E4175" s="33"/>
      <c r="F4175" s="81">
        <v>42359</v>
      </c>
      <c r="G4175" s="103">
        <v>4.1949999999999999E-3</v>
      </c>
      <c r="H4175" s="103">
        <v>5.9309999999999996E-3</v>
      </c>
      <c r="I4175" s="103"/>
      <c r="J4175" s="103"/>
      <c r="K4175" s="104"/>
      <c r="L4175" s="104"/>
      <c r="M4175" s="104"/>
      <c r="N4175" s="103">
        <v>3.5000000000000003E-2</v>
      </c>
    </row>
    <row r="4176" spans="4:14" ht="15.75" customHeight="1" x14ac:dyDescent="0.25">
      <c r="D4176" s="33"/>
      <c r="E4176" s="33"/>
      <c r="F4176" s="81">
        <v>42360</v>
      </c>
      <c r="G4176" s="103">
        <v>4.1749999999999999E-3</v>
      </c>
      <c r="H4176" s="103">
        <v>5.9435000000000009E-3</v>
      </c>
      <c r="I4176" s="103"/>
      <c r="J4176" s="103"/>
      <c r="K4176" s="104"/>
      <c r="L4176" s="104"/>
      <c r="M4176" s="104"/>
      <c r="N4176" s="103">
        <v>3.5000000000000003E-2</v>
      </c>
    </row>
    <row r="4177" spans="4:15" ht="15.75" customHeight="1" x14ac:dyDescent="0.25">
      <c r="D4177" s="33"/>
      <c r="E4177" s="33"/>
      <c r="F4177" s="81">
        <v>42361</v>
      </c>
      <c r="G4177" s="103">
        <v>4.2160000000000001E-3</v>
      </c>
      <c r="H4177" s="103">
        <v>6.0309999999999999E-3</v>
      </c>
      <c r="I4177" s="103"/>
      <c r="J4177" s="103"/>
      <c r="K4177" s="104"/>
      <c r="L4177" s="104"/>
      <c r="M4177" s="104"/>
      <c r="N4177" s="103">
        <v>3.5000000000000003E-2</v>
      </c>
    </row>
    <row r="4178" spans="4:15" ht="15.75" customHeight="1" x14ac:dyDescent="0.25">
      <c r="D4178" s="33"/>
      <c r="E4178" s="33"/>
      <c r="F4178" s="81">
        <v>42362</v>
      </c>
      <c r="G4178" s="103">
        <v>4.2189999999999997E-3</v>
      </c>
      <c r="H4178" s="103">
        <v>6.0309999999999999E-3</v>
      </c>
      <c r="I4178" s="103"/>
      <c r="J4178" s="103"/>
      <c r="K4178" s="104"/>
      <c r="L4178" s="104"/>
      <c r="M4178" s="104"/>
      <c r="N4178" s="103">
        <v>3.5000000000000003E-2</v>
      </c>
    </row>
    <row r="4179" spans="4:15" ht="15.75" customHeight="1" x14ac:dyDescent="0.25">
      <c r="D4179" s="33"/>
      <c r="E4179" s="33"/>
      <c r="F4179" s="81">
        <v>42363</v>
      </c>
      <c r="G4179" s="103" t="s">
        <v>26</v>
      </c>
      <c r="H4179" s="103" t="s">
        <v>26</v>
      </c>
      <c r="I4179" s="103"/>
      <c r="J4179" s="103"/>
      <c r="K4179" s="104"/>
      <c r="L4179" s="104"/>
      <c r="M4179" s="104"/>
      <c r="N4179" s="103" t="s">
        <v>26</v>
      </c>
    </row>
    <row r="4180" spans="4:15" ht="15.75" customHeight="1" x14ac:dyDescent="0.25">
      <c r="D4180" s="33"/>
      <c r="E4180" s="33"/>
      <c r="F4180" s="81">
        <v>42366</v>
      </c>
      <c r="G4180" s="103" t="s">
        <v>26</v>
      </c>
      <c r="H4180" s="103" t="s">
        <v>26</v>
      </c>
      <c r="I4180" s="103"/>
      <c r="J4180" s="103"/>
      <c r="K4180" s="104"/>
      <c r="L4180" s="104"/>
      <c r="M4180" s="104"/>
      <c r="N4180" s="103">
        <v>3.5000000000000003E-2</v>
      </c>
    </row>
    <row r="4181" spans="4:15" ht="15.75" customHeight="1" x14ac:dyDescent="0.25">
      <c r="D4181" s="33"/>
      <c r="E4181" s="33"/>
      <c r="F4181" s="81">
        <v>42367</v>
      </c>
      <c r="G4181" s="103">
        <v>4.2389999999999997E-3</v>
      </c>
      <c r="H4181" s="103">
        <v>6.0670000000000003E-3</v>
      </c>
      <c r="I4181" s="103"/>
      <c r="J4181" s="103"/>
      <c r="K4181" s="104"/>
      <c r="L4181" s="104"/>
      <c r="M4181" s="104"/>
      <c r="N4181" s="103">
        <v>3.5000000000000003E-2</v>
      </c>
    </row>
    <row r="4182" spans="4:15" ht="15.75" customHeight="1" x14ac:dyDescent="0.25">
      <c r="D4182" s="33"/>
      <c r="E4182" s="33"/>
      <c r="F4182" s="81">
        <v>42368</v>
      </c>
      <c r="G4182" s="103">
        <v>4.2750000000000002E-3</v>
      </c>
      <c r="H4182" s="103">
        <v>6.1219999999999998E-3</v>
      </c>
      <c r="I4182" s="103"/>
      <c r="J4182" s="103"/>
      <c r="K4182" s="104"/>
      <c r="L4182" s="104"/>
      <c r="M4182" s="104"/>
      <c r="N4182" s="103">
        <v>3.5000000000000003E-2</v>
      </c>
    </row>
    <row r="4183" spans="4:15" ht="15.75" customHeight="1" x14ac:dyDescent="0.25">
      <c r="D4183" s="33"/>
      <c r="E4183" s="33"/>
      <c r="F4183" s="81">
        <v>42369</v>
      </c>
      <c r="G4183" s="103">
        <v>4.2950000000000002E-3</v>
      </c>
      <c r="H4183" s="103">
        <v>6.1270000000000005E-3</v>
      </c>
      <c r="I4183" s="103"/>
      <c r="J4183" s="103"/>
      <c r="K4183" s="104"/>
      <c r="L4183" s="104"/>
      <c r="M4183" s="104"/>
      <c r="N4183" s="103">
        <v>3.5000000000000003E-2</v>
      </c>
    </row>
    <row r="4184" spans="4:15" ht="15.75" customHeight="1" x14ac:dyDescent="0.25">
      <c r="D4184" s="33"/>
      <c r="E4184" s="33"/>
      <c r="F4184" s="81">
        <v>42370</v>
      </c>
      <c r="G4184" s="103" t="s">
        <v>26</v>
      </c>
      <c r="H4184" s="103" t="s">
        <v>26</v>
      </c>
      <c r="I4184" s="103"/>
      <c r="J4184" s="103"/>
      <c r="K4184" s="104"/>
      <c r="L4184" s="104"/>
      <c r="M4184" s="104"/>
      <c r="N4184" s="103" t="s">
        <v>26</v>
      </c>
    </row>
    <row r="4185" spans="4:15" ht="15.75" customHeight="1" x14ac:dyDescent="0.25">
      <c r="D4185" s="33"/>
      <c r="E4185" s="33"/>
      <c r="F4185" s="81">
        <v>42373</v>
      </c>
      <c r="G4185" s="103">
        <v>4.2249999999999996E-3</v>
      </c>
      <c r="H4185" s="103">
        <v>6.117E-3</v>
      </c>
      <c r="I4185" s="103"/>
      <c r="J4185" s="103"/>
      <c r="K4185" s="104"/>
      <c r="L4185" s="104"/>
      <c r="M4185" s="104"/>
      <c r="N4185" s="103">
        <v>3.5000000000000003E-2</v>
      </c>
    </row>
    <row r="4186" spans="4:15" ht="15.75" customHeight="1" x14ac:dyDescent="0.25">
      <c r="D4186" s="33"/>
      <c r="E4186" s="33"/>
      <c r="F4186" s="81">
        <v>42374</v>
      </c>
      <c r="G4186" s="103">
        <v>4.2199999999999998E-3</v>
      </c>
      <c r="H4186" s="103">
        <v>6.1709999999999994E-3</v>
      </c>
      <c r="I4186" s="103"/>
      <c r="J4186" s="103"/>
      <c r="K4186" s="104"/>
      <c r="L4186" s="104"/>
      <c r="M4186" s="104"/>
      <c r="N4186" s="103">
        <v>3.5000000000000003E-2</v>
      </c>
    </row>
    <row r="4187" spans="4:15" ht="15.75" customHeight="1" x14ac:dyDescent="0.25">
      <c r="D4187" s="33"/>
      <c r="E4187" s="33"/>
      <c r="F4187" s="81">
        <v>42375</v>
      </c>
      <c r="G4187" s="103">
        <v>4.235E-3</v>
      </c>
      <c r="H4187" s="103">
        <v>6.2009999999999999E-3</v>
      </c>
      <c r="I4187" s="103"/>
      <c r="J4187" s="103"/>
      <c r="K4187" s="104"/>
      <c r="L4187" s="104"/>
      <c r="M4187" s="104"/>
      <c r="N4187" s="103">
        <v>3.5000000000000003E-2</v>
      </c>
      <c r="O4187" s="94"/>
    </row>
    <row r="4188" spans="4:15" ht="15.75" customHeight="1" x14ac:dyDescent="0.25">
      <c r="D4188" s="33"/>
      <c r="E4188" s="33"/>
      <c r="F4188" s="81">
        <v>42376</v>
      </c>
      <c r="G4188" s="103">
        <v>4.235E-3</v>
      </c>
      <c r="H4188" s="103">
        <v>6.1685000000000004E-3</v>
      </c>
      <c r="I4188" s="103"/>
      <c r="J4188" s="103"/>
      <c r="K4188" s="104"/>
      <c r="L4188" s="104"/>
      <c r="M4188" s="104"/>
      <c r="N4188" s="103">
        <v>3.5000000000000003E-2</v>
      </c>
      <c r="O4188" s="94"/>
    </row>
    <row r="4189" spans="4:15" ht="15.75" customHeight="1" x14ac:dyDescent="0.25">
      <c r="D4189" s="33"/>
      <c r="E4189" s="33"/>
      <c r="F4189" s="81">
        <v>42377</v>
      </c>
      <c r="G4189" s="103">
        <v>4.2380000000000004E-3</v>
      </c>
      <c r="H4189" s="103">
        <v>6.2109999999999995E-3</v>
      </c>
      <c r="I4189" s="103"/>
      <c r="J4189" s="103"/>
      <c r="K4189" s="104"/>
      <c r="L4189" s="104"/>
      <c r="M4189" s="104"/>
      <c r="N4189" s="103">
        <v>3.5000000000000003E-2</v>
      </c>
      <c r="O4189" s="94"/>
    </row>
    <row r="4190" spans="4:15" ht="15.75" customHeight="1" x14ac:dyDescent="0.25">
      <c r="D4190" s="33"/>
      <c r="E4190" s="33"/>
      <c r="F4190" s="81">
        <v>42380</v>
      </c>
      <c r="G4190" s="103">
        <v>4.2399999999999998E-3</v>
      </c>
      <c r="H4190" s="103">
        <v>6.221E-3</v>
      </c>
      <c r="I4190" s="103"/>
      <c r="J4190" s="103"/>
      <c r="K4190" s="104"/>
      <c r="L4190" s="104"/>
      <c r="M4190" s="104"/>
      <c r="N4190" s="103">
        <v>3.5000000000000003E-2</v>
      </c>
      <c r="O4190" s="94"/>
    </row>
    <row r="4191" spans="4:15" ht="15.75" customHeight="1" x14ac:dyDescent="0.25">
      <c r="D4191" s="33"/>
      <c r="E4191" s="33"/>
      <c r="F4191" s="81">
        <v>42381</v>
      </c>
      <c r="G4191" s="103">
        <v>4.2449999999999996E-3</v>
      </c>
      <c r="H4191" s="103">
        <v>6.2360000000000002E-3</v>
      </c>
      <c r="I4191" s="103"/>
      <c r="J4191" s="103"/>
      <c r="K4191" s="104"/>
      <c r="L4191" s="104"/>
      <c r="M4191" s="104"/>
      <c r="N4191" s="103">
        <v>3.5000000000000003E-2</v>
      </c>
      <c r="O4191" s="94"/>
    </row>
    <row r="4192" spans="4:15" ht="15.75" customHeight="1" x14ac:dyDescent="0.25">
      <c r="D4192" s="33"/>
      <c r="E4192" s="33"/>
      <c r="F4192" s="81">
        <v>42382</v>
      </c>
      <c r="G4192" s="103">
        <v>4.2550000000000001E-3</v>
      </c>
      <c r="H4192" s="103">
        <v>6.2199999999999998E-3</v>
      </c>
      <c r="I4192" s="103"/>
      <c r="J4192" s="103"/>
      <c r="K4192" s="104"/>
      <c r="L4192" s="104"/>
      <c r="M4192" s="104"/>
      <c r="N4192" s="103">
        <v>3.5000000000000003E-2</v>
      </c>
      <c r="O4192" s="94"/>
    </row>
    <row r="4193" spans="4:15" ht="15.75" customHeight="1" x14ac:dyDescent="0.25">
      <c r="D4193" s="33"/>
      <c r="E4193" s="33"/>
      <c r="F4193" s="81">
        <v>42383</v>
      </c>
      <c r="G4193" s="103">
        <v>4.2550000000000001E-3</v>
      </c>
      <c r="H4193" s="103">
        <v>6.2109999999999995E-3</v>
      </c>
      <c r="I4193" s="103"/>
      <c r="J4193" s="103"/>
      <c r="K4193" s="104"/>
      <c r="L4193" s="104"/>
      <c r="M4193" s="104"/>
      <c r="N4193" s="103">
        <v>3.5000000000000003E-2</v>
      </c>
      <c r="O4193" s="94"/>
    </row>
    <row r="4194" spans="4:15" ht="15.75" customHeight="1" x14ac:dyDescent="0.25">
      <c r="D4194" s="33"/>
      <c r="E4194" s="33"/>
      <c r="F4194" s="81">
        <v>42384</v>
      </c>
      <c r="G4194" s="103">
        <v>4.2550000000000001E-3</v>
      </c>
      <c r="H4194" s="103">
        <v>6.1960000000000001E-3</v>
      </c>
      <c r="I4194" s="103"/>
      <c r="J4194" s="103"/>
      <c r="K4194" s="104"/>
      <c r="L4194" s="104"/>
      <c r="M4194" s="104"/>
      <c r="N4194" s="103">
        <v>3.5000000000000003E-2</v>
      </c>
      <c r="O4194" s="94"/>
    </row>
    <row r="4195" spans="4:15" ht="15.75" customHeight="1" x14ac:dyDescent="0.25">
      <c r="D4195" s="33"/>
      <c r="E4195" s="33"/>
      <c r="F4195" s="81">
        <v>42387</v>
      </c>
      <c r="G4195" s="103">
        <v>4.2599999999999999E-3</v>
      </c>
      <c r="H4195" s="103">
        <v>6.2380000000000005E-3</v>
      </c>
      <c r="I4195" s="103"/>
      <c r="J4195" s="103"/>
      <c r="K4195" s="104"/>
      <c r="L4195" s="104"/>
      <c r="M4195" s="104"/>
      <c r="N4195" s="103" t="s">
        <v>26</v>
      </c>
      <c r="O4195" s="94"/>
    </row>
    <row r="4196" spans="4:15" ht="15.75" customHeight="1" x14ac:dyDescent="0.25">
      <c r="D4196" s="33"/>
      <c r="E4196" s="33"/>
      <c r="F4196" s="81">
        <v>42388</v>
      </c>
      <c r="G4196" s="103">
        <v>4.2500000000000003E-3</v>
      </c>
      <c r="H4196" s="103">
        <v>6.2429999999999994E-3</v>
      </c>
      <c r="I4196" s="103"/>
      <c r="J4196" s="103"/>
      <c r="K4196" s="104"/>
      <c r="L4196" s="104"/>
      <c r="M4196" s="104"/>
      <c r="N4196" s="103">
        <v>3.5000000000000003E-2</v>
      </c>
      <c r="O4196" s="94"/>
    </row>
    <row r="4197" spans="4:15" ht="15.75" customHeight="1" x14ac:dyDescent="0.25">
      <c r="D4197" s="33"/>
      <c r="E4197" s="33"/>
      <c r="F4197" s="81">
        <v>42389</v>
      </c>
      <c r="G4197" s="103">
        <v>4.2529999999999998E-3</v>
      </c>
      <c r="H4197" s="103">
        <v>6.2129999999999998E-3</v>
      </c>
      <c r="I4197" s="103"/>
      <c r="J4197" s="103"/>
      <c r="K4197" s="104"/>
      <c r="L4197" s="104"/>
      <c r="M4197" s="104"/>
      <c r="N4197" s="103">
        <v>3.5000000000000003E-2</v>
      </c>
      <c r="O4197" s="94"/>
    </row>
    <row r="4198" spans="4:15" ht="15.75" customHeight="1" x14ac:dyDescent="0.25">
      <c r="D4198" s="33"/>
      <c r="E4198" s="33"/>
      <c r="F4198" s="81">
        <v>42390</v>
      </c>
      <c r="G4198" s="103">
        <v>4.2649999999999997E-3</v>
      </c>
      <c r="H4198" s="103">
        <v>6.1860000000000005E-3</v>
      </c>
      <c r="I4198" s="103"/>
      <c r="J4198" s="103"/>
      <c r="K4198" s="104"/>
      <c r="L4198" s="104"/>
      <c r="M4198" s="104"/>
      <c r="N4198" s="103">
        <v>3.5000000000000003E-2</v>
      </c>
      <c r="O4198" s="94"/>
    </row>
    <row r="4199" spans="4:15" ht="15.75" customHeight="1" x14ac:dyDescent="0.25">
      <c r="D4199" s="33"/>
      <c r="E4199" s="33"/>
      <c r="F4199" s="81">
        <v>42391</v>
      </c>
      <c r="G4199" s="103">
        <v>4.2550000000000001E-3</v>
      </c>
      <c r="H4199" s="103">
        <v>6.1909999999999995E-3</v>
      </c>
      <c r="I4199" s="103"/>
      <c r="J4199" s="103"/>
      <c r="K4199" s="104"/>
      <c r="L4199" s="104"/>
      <c r="M4199" s="104"/>
      <c r="N4199" s="103">
        <v>3.5000000000000003E-2</v>
      </c>
      <c r="O4199" s="94"/>
    </row>
    <row r="4200" spans="4:15" ht="15.75" customHeight="1" x14ac:dyDescent="0.25">
      <c r="D4200" s="33"/>
      <c r="E4200" s="33"/>
      <c r="F4200" s="81">
        <v>42394</v>
      </c>
      <c r="G4200" s="103">
        <v>4.3059999999999999E-3</v>
      </c>
      <c r="H4200" s="103">
        <v>6.2129999999999998E-3</v>
      </c>
      <c r="I4200" s="103"/>
      <c r="J4200" s="103"/>
      <c r="K4200" s="104"/>
      <c r="L4200" s="104"/>
      <c r="M4200" s="104"/>
      <c r="N4200" s="103">
        <v>3.5000000000000003E-2</v>
      </c>
      <c r="O4200" s="94"/>
    </row>
    <row r="4201" spans="4:15" ht="15.75" customHeight="1" x14ac:dyDescent="0.25">
      <c r="D4201" s="33"/>
      <c r="E4201" s="33"/>
      <c r="F4201" s="81">
        <v>42395</v>
      </c>
      <c r="G4201" s="103">
        <v>4.3059999999999999E-3</v>
      </c>
      <c r="H4201" s="103">
        <v>6.2109999999999995E-3</v>
      </c>
      <c r="I4201" s="103"/>
      <c r="J4201" s="103"/>
      <c r="K4201" s="104"/>
      <c r="L4201" s="104"/>
      <c r="M4201" s="104"/>
      <c r="N4201" s="103">
        <v>3.5000000000000003E-2</v>
      </c>
      <c r="O4201" s="94"/>
    </row>
    <row r="4202" spans="4:15" ht="15.75" customHeight="1" x14ac:dyDescent="0.25">
      <c r="D4202" s="33"/>
      <c r="E4202" s="33"/>
      <c r="F4202" s="81">
        <v>42396</v>
      </c>
      <c r="G4202" s="103">
        <v>4.28E-3</v>
      </c>
      <c r="H4202" s="103">
        <v>6.1809999999999999E-3</v>
      </c>
      <c r="I4202" s="103"/>
      <c r="J4202" s="103"/>
      <c r="K4202" s="104"/>
      <c r="L4202" s="104"/>
      <c r="M4202" s="104"/>
      <c r="N4202" s="103">
        <v>3.5000000000000003E-2</v>
      </c>
      <c r="O4202" s="94"/>
    </row>
    <row r="4203" spans="4:15" ht="15.75" customHeight="1" x14ac:dyDescent="0.25">
      <c r="D4203" s="33"/>
      <c r="E4203" s="33"/>
      <c r="F4203" s="81">
        <v>42397</v>
      </c>
      <c r="G4203" s="103">
        <v>4.2620000000000002E-3</v>
      </c>
      <c r="H4203" s="103">
        <v>6.156E-3</v>
      </c>
      <c r="I4203" s="103"/>
      <c r="J4203" s="103"/>
      <c r="K4203" s="104"/>
      <c r="L4203" s="104"/>
      <c r="M4203" s="104"/>
      <c r="N4203" s="103">
        <v>3.5000000000000003E-2</v>
      </c>
      <c r="O4203" s="94"/>
    </row>
    <row r="4204" spans="4:15" ht="15.75" customHeight="1" x14ac:dyDescent="0.25">
      <c r="D4204" s="33"/>
      <c r="E4204" s="33"/>
      <c r="F4204" s="81">
        <v>42398</v>
      </c>
      <c r="G4204" s="103">
        <v>4.2500000000000003E-3</v>
      </c>
      <c r="H4204" s="103">
        <v>6.1260000000000004E-3</v>
      </c>
      <c r="I4204" s="103"/>
      <c r="J4204" s="103"/>
      <c r="K4204" s="104"/>
      <c r="L4204" s="104"/>
      <c r="M4204" s="104"/>
      <c r="N4204" s="103">
        <v>3.5000000000000003E-2</v>
      </c>
      <c r="O4204" s="94"/>
    </row>
    <row r="4205" spans="4:15" ht="15.75" customHeight="1" x14ac:dyDescent="0.25">
      <c r="D4205" s="33"/>
      <c r="E4205" s="33"/>
      <c r="F4205" s="81">
        <v>42401</v>
      </c>
      <c r="G4205" s="103">
        <v>4.2699999999999995E-3</v>
      </c>
      <c r="H4205" s="103">
        <v>6.1860000000000005E-3</v>
      </c>
      <c r="I4205" s="103"/>
      <c r="J4205" s="103"/>
      <c r="K4205" s="104"/>
      <c r="L4205" s="104"/>
      <c r="M4205" s="104"/>
      <c r="N4205" s="103">
        <v>3.5000000000000003E-2</v>
      </c>
      <c r="O4205" s="94"/>
    </row>
    <row r="4206" spans="4:15" ht="15.75" customHeight="1" x14ac:dyDescent="0.25">
      <c r="D4206" s="33"/>
      <c r="E4206" s="33"/>
      <c r="F4206" s="81">
        <v>42402</v>
      </c>
      <c r="G4206" s="103">
        <v>4.2849999999999997E-3</v>
      </c>
      <c r="H4206" s="103">
        <v>6.1919999999999996E-3</v>
      </c>
      <c r="I4206" s="103"/>
      <c r="J4206" s="103"/>
      <c r="K4206" s="104"/>
      <c r="L4206" s="104"/>
      <c r="M4206" s="104"/>
      <c r="N4206" s="103">
        <v>3.5000000000000003E-2</v>
      </c>
      <c r="O4206" s="94"/>
    </row>
    <row r="4207" spans="4:15" ht="15.75" customHeight="1" x14ac:dyDescent="0.25">
      <c r="D4207" s="33"/>
      <c r="E4207" s="33"/>
      <c r="F4207" s="81">
        <v>42403</v>
      </c>
      <c r="G4207" s="103">
        <v>4.2849999999999997E-3</v>
      </c>
      <c r="H4207" s="103">
        <v>6.2060000000000006E-3</v>
      </c>
      <c r="I4207" s="103"/>
      <c r="J4207" s="103"/>
      <c r="K4207" s="104"/>
      <c r="L4207" s="104"/>
      <c r="M4207" s="104"/>
      <c r="N4207" s="103">
        <v>3.5000000000000003E-2</v>
      </c>
      <c r="O4207" s="94"/>
    </row>
    <row r="4208" spans="4:15" ht="15.75" customHeight="1" x14ac:dyDescent="0.25">
      <c r="D4208" s="33"/>
      <c r="E4208" s="33"/>
      <c r="F4208" s="81">
        <v>42404</v>
      </c>
      <c r="G4208" s="103">
        <v>4.2770000000000004E-3</v>
      </c>
      <c r="H4208" s="103">
        <v>6.202E-3</v>
      </c>
      <c r="I4208" s="103"/>
      <c r="J4208" s="103"/>
      <c r="K4208" s="104"/>
      <c r="L4208" s="104"/>
      <c r="M4208" s="104"/>
      <c r="N4208" s="103">
        <v>3.5000000000000003E-2</v>
      </c>
      <c r="O4208" s="94"/>
    </row>
    <row r="4209" spans="4:15" ht="15.75" customHeight="1" x14ac:dyDescent="0.25">
      <c r="D4209" s="33"/>
      <c r="E4209" s="33"/>
      <c r="F4209" s="81">
        <v>42405</v>
      </c>
      <c r="G4209" s="103">
        <v>4.2890000000000003E-3</v>
      </c>
      <c r="H4209" s="103">
        <v>6.1970000000000003E-3</v>
      </c>
      <c r="I4209" s="103"/>
      <c r="J4209" s="103"/>
      <c r="K4209" s="104"/>
      <c r="L4209" s="104"/>
      <c r="M4209" s="104"/>
      <c r="N4209" s="103">
        <v>3.5000000000000003E-2</v>
      </c>
      <c r="O4209" s="94"/>
    </row>
    <row r="4210" spans="4:15" ht="15.75" customHeight="1" x14ac:dyDescent="0.25">
      <c r="D4210" s="33"/>
      <c r="E4210" s="33"/>
      <c r="F4210" s="81">
        <v>42408</v>
      </c>
      <c r="G4210" s="103">
        <v>4.2925000000000003E-3</v>
      </c>
      <c r="H4210" s="103">
        <v>6.2100000000000002E-3</v>
      </c>
      <c r="I4210" s="103"/>
      <c r="J4210" s="103"/>
      <c r="K4210" s="104"/>
      <c r="L4210" s="104"/>
      <c r="M4210" s="104"/>
      <c r="N4210" s="103">
        <v>3.5000000000000003E-2</v>
      </c>
      <c r="O4210" s="94"/>
    </row>
    <row r="4211" spans="4:15" ht="15.75" customHeight="1" x14ac:dyDescent="0.25">
      <c r="D4211" s="33"/>
      <c r="E4211" s="33"/>
      <c r="F4211" s="81">
        <v>42409</v>
      </c>
      <c r="G4211" s="103">
        <v>4.2849999999999997E-3</v>
      </c>
      <c r="H4211" s="103">
        <v>6.2050000000000004E-3</v>
      </c>
      <c r="I4211" s="103"/>
      <c r="J4211" s="103"/>
      <c r="K4211" s="104"/>
      <c r="L4211" s="104"/>
      <c r="M4211" s="104"/>
      <c r="N4211" s="103">
        <v>3.5000000000000003E-2</v>
      </c>
      <c r="O4211" s="94"/>
    </row>
    <row r="4212" spans="4:15" ht="15.75" customHeight="1" x14ac:dyDescent="0.25">
      <c r="D4212" s="33"/>
      <c r="E4212" s="33"/>
      <c r="F4212" s="81">
        <v>42410</v>
      </c>
      <c r="G4212" s="103">
        <v>4.2649999999999997E-3</v>
      </c>
      <c r="H4212" s="103">
        <v>6.1760000000000001E-3</v>
      </c>
      <c r="I4212" s="103"/>
      <c r="J4212" s="103"/>
      <c r="K4212" s="104"/>
      <c r="L4212" s="104"/>
      <c r="M4212" s="104"/>
      <c r="N4212" s="103">
        <v>3.5000000000000003E-2</v>
      </c>
      <c r="O4212" s="94"/>
    </row>
    <row r="4213" spans="4:15" ht="15.75" customHeight="1" x14ac:dyDescent="0.25">
      <c r="D4213" s="33"/>
      <c r="E4213" s="33"/>
      <c r="F4213" s="81">
        <v>42411</v>
      </c>
      <c r="G4213" s="103">
        <v>4.2699999999999995E-3</v>
      </c>
      <c r="H4213" s="103">
        <v>6.1719999999999995E-3</v>
      </c>
      <c r="I4213" s="103"/>
      <c r="J4213" s="103"/>
      <c r="K4213" s="104"/>
      <c r="L4213" s="104"/>
      <c r="M4213" s="104"/>
      <c r="N4213" s="103">
        <v>3.5000000000000003E-2</v>
      </c>
      <c r="O4213" s="94"/>
    </row>
    <row r="4214" spans="4:15" ht="15.75" customHeight="1" x14ac:dyDescent="0.25">
      <c r="D4214" s="33"/>
      <c r="E4214" s="33"/>
      <c r="F4214" s="81">
        <v>42412</v>
      </c>
      <c r="G4214" s="103">
        <v>4.3049999999999998E-3</v>
      </c>
      <c r="H4214" s="103">
        <v>6.182E-3</v>
      </c>
      <c r="I4214" s="103"/>
      <c r="J4214" s="103"/>
      <c r="K4214" s="104"/>
      <c r="L4214" s="104"/>
      <c r="M4214" s="104"/>
      <c r="N4214" s="103">
        <v>3.5000000000000003E-2</v>
      </c>
      <c r="O4214" s="94"/>
    </row>
    <row r="4215" spans="4:15" ht="15.75" customHeight="1" x14ac:dyDescent="0.25">
      <c r="D4215" s="33"/>
      <c r="E4215" s="33"/>
      <c r="F4215" s="81">
        <v>42415</v>
      </c>
      <c r="G4215" s="103">
        <v>4.2925000000000003E-3</v>
      </c>
      <c r="H4215" s="103">
        <v>6.182E-3</v>
      </c>
      <c r="I4215" s="103"/>
      <c r="J4215" s="103"/>
      <c r="K4215" s="104"/>
      <c r="L4215" s="104"/>
      <c r="M4215" s="104"/>
      <c r="N4215" s="103" t="s">
        <v>26</v>
      </c>
      <c r="O4215" s="94"/>
    </row>
    <row r="4216" spans="4:15" ht="15.75" customHeight="1" x14ac:dyDescent="0.25">
      <c r="D4216" s="33"/>
      <c r="E4216" s="33"/>
      <c r="F4216" s="81">
        <v>42416</v>
      </c>
      <c r="G4216" s="103">
        <v>4.2950000000000002E-3</v>
      </c>
      <c r="H4216" s="103">
        <v>6.182E-3</v>
      </c>
      <c r="I4216" s="103"/>
      <c r="J4216" s="103"/>
      <c r="K4216" s="104"/>
      <c r="L4216" s="104"/>
      <c r="M4216" s="104"/>
      <c r="N4216" s="103">
        <v>3.5000000000000003E-2</v>
      </c>
      <c r="O4216" s="94"/>
    </row>
    <row r="4217" spans="4:15" ht="15.75" customHeight="1" x14ac:dyDescent="0.25">
      <c r="D4217" s="33"/>
      <c r="E4217" s="33"/>
      <c r="F4217" s="81">
        <v>42417</v>
      </c>
      <c r="G4217" s="103">
        <v>4.3004999999999996E-3</v>
      </c>
      <c r="H4217" s="103">
        <v>6.1939999999999999E-3</v>
      </c>
      <c r="I4217" s="103"/>
      <c r="J4217" s="103"/>
      <c r="K4217" s="104"/>
      <c r="L4217" s="104"/>
      <c r="M4217" s="104"/>
      <c r="N4217" s="103">
        <v>3.5000000000000003E-2</v>
      </c>
      <c r="O4217" s="94"/>
    </row>
    <row r="4218" spans="4:15" ht="15.75" customHeight="1" x14ac:dyDescent="0.25">
      <c r="D4218" s="33"/>
      <c r="E4218" s="33"/>
      <c r="F4218" s="81">
        <v>42418</v>
      </c>
      <c r="G4218" s="103">
        <v>4.3200000000000001E-3</v>
      </c>
      <c r="H4218" s="103">
        <v>6.182E-3</v>
      </c>
      <c r="I4218" s="103"/>
      <c r="J4218" s="103"/>
      <c r="K4218" s="104"/>
      <c r="L4218" s="104"/>
      <c r="M4218" s="104"/>
      <c r="N4218" s="103">
        <v>3.5000000000000003E-2</v>
      </c>
      <c r="O4218" s="94"/>
    </row>
    <row r="4219" spans="4:15" ht="15.75" customHeight="1" x14ac:dyDescent="0.25">
      <c r="D4219" s="33"/>
      <c r="E4219" s="33"/>
      <c r="F4219" s="81">
        <v>42419</v>
      </c>
      <c r="G4219" s="103">
        <v>4.3350000000000003E-3</v>
      </c>
      <c r="H4219" s="103">
        <v>6.182E-3</v>
      </c>
      <c r="I4219" s="103"/>
      <c r="J4219" s="103"/>
      <c r="K4219" s="104"/>
      <c r="L4219" s="104"/>
      <c r="M4219" s="104"/>
      <c r="N4219" s="103">
        <v>3.5000000000000003E-2</v>
      </c>
      <c r="O4219" s="94"/>
    </row>
    <row r="4220" spans="4:15" ht="15.75" customHeight="1" x14ac:dyDescent="0.25">
      <c r="D4220" s="33"/>
      <c r="E4220" s="33"/>
      <c r="F4220" s="81">
        <v>42422</v>
      </c>
      <c r="G4220" s="103">
        <v>4.3350000000000003E-3</v>
      </c>
      <c r="H4220" s="103">
        <v>6.2460000000000007E-3</v>
      </c>
      <c r="I4220" s="103"/>
      <c r="J4220" s="103"/>
      <c r="K4220" s="104"/>
      <c r="L4220" s="104"/>
      <c r="M4220" s="104"/>
      <c r="N4220" s="103">
        <v>3.5000000000000003E-2</v>
      </c>
      <c r="O4220" s="94"/>
    </row>
    <row r="4221" spans="4:15" ht="15.75" customHeight="1" x14ac:dyDescent="0.25">
      <c r="D4221" s="33"/>
      <c r="E4221" s="33"/>
      <c r="F4221" s="81">
        <v>42423</v>
      </c>
      <c r="G4221" s="103">
        <v>4.3579999999999999E-3</v>
      </c>
      <c r="H4221" s="103">
        <v>6.2909999999999997E-3</v>
      </c>
      <c r="I4221" s="103"/>
      <c r="J4221" s="103"/>
      <c r="K4221" s="104"/>
      <c r="L4221" s="104"/>
      <c r="M4221" s="104"/>
      <c r="N4221" s="103">
        <v>3.5000000000000003E-2</v>
      </c>
      <c r="O4221" s="94"/>
    </row>
    <row r="4222" spans="4:15" ht="15.75" customHeight="1" x14ac:dyDescent="0.25">
      <c r="D4222" s="33"/>
      <c r="E4222" s="33"/>
      <c r="F4222" s="81">
        <v>42424</v>
      </c>
      <c r="G4222" s="103">
        <v>4.3379999999999998E-3</v>
      </c>
      <c r="H4222" s="103">
        <v>6.3460000000000009E-3</v>
      </c>
      <c r="I4222" s="103"/>
      <c r="J4222" s="103"/>
      <c r="K4222" s="104"/>
      <c r="L4222" s="104"/>
      <c r="M4222" s="104"/>
      <c r="N4222" s="103">
        <v>3.5000000000000003E-2</v>
      </c>
      <c r="O4222" s="94"/>
    </row>
    <row r="4223" spans="4:15" ht="15.75" customHeight="1" x14ac:dyDescent="0.25">
      <c r="D4223" s="33"/>
      <c r="E4223" s="33"/>
      <c r="F4223" s="81">
        <v>42425</v>
      </c>
      <c r="G4223" s="103">
        <v>4.385E-3</v>
      </c>
      <c r="H4223" s="103">
        <v>6.3560000000000005E-3</v>
      </c>
      <c r="I4223" s="103"/>
      <c r="J4223" s="103"/>
      <c r="K4223" s="104"/>
      <c r="L4223" s="104"/>
      <c r="M4223" s="104"/>
      <c r="N4223" s="103">
        <v>3.5000000000000003E-2</v>
      </c>
      <c r="O4223" s="94"/>
    </row>
    <row r="4224" spans="4:15" ht="15.75" customHeight="1" x14ac:dyDescent="0.25">
      <c r="D4224" s="33"/>
      <c r="E4224" s="33"/>
      <c r="F4224" s="81">
        <v>42426</v>
      </c>
      <c r="G4224" s="103">
        <v>4.385E-3</v>
      </c>
      <c r="H4224" s="103">
        <v>6.3509999999999999E-3</v>
      </c>
      <c r="I4224" s="103"/>
      <c r="J4224" s="103"/>
      <c r="K4224" s="104"/>
      <c r="L4224" s="104"/>
      <c r="M4224" s="104"/>
      <c r="N4224" s="103">
        <v>3.5000000000000003E-2</v>
      </c>
      <c r="O4224" s="94"/>
    </row>
    <row r="4225" spans="4:15" ht="15.75" customHeight="1" x14ac:dyDescent="0.25">
      <c r="D4225" s="33"/>
      <c r="E4225" s="33"/>
      <c r="F4225" s="81">
        <v>42429</v>
      </c>
      <c r="G4225" s="103">
        <v>4.4050000000000001E-3</v>
      </c>
      <c r="H4225" s="103">
        <v>6.3309999999999998E-3</v>
      </c>
      <c r="I4225" s="103"/>
      <c r="J4225" s="103"/>
      <c r="K4225" s="104"/>
      <c r="L4225" s="104"/>
      <c r="M4225" s="104"/>
      <c r="N4225" s="103">
        <v>3.5000000000000003E-2</v>
      </c>
      <c r="O4225" s="94"/>
    </row>
    <row r="4226" spans="4:15" ht="15.75" customHeight="1" x14ac:dyDescent="0.25">
      <c r="D4226" s="33"/>
      <c r="E4226" s="33"/>
      <c r="F4226" s="81">
        <v>42430</v>
      </c>
      <c r="G4226" s="103">
        <v>4.3525000000000005E-3</v>
      </c>
      <c r="H4226" s="103">
        <v>6.3160000000000004E-3</v>
      </c>
      <c r="I4226" s="103"/>
      <c r="J4226" s="103"/>
      <c r="K4226" s="104"/>
      <c r="L4226" s="104"/>
      <c r="M4226" s="104"/>
      <c r="N4226" s="103">
        <v>3.5000000000000003E-2</v>
      </c>
      <c r="O4226" s="94"/>
    </row>
    <row r="4227" spans="4:15" ht="15.75" customHeight="1" x14ac:dyDescent="0.25">
      <c r="D4227" s="33"/>
      <c r="E4227" s="33"/>
      <c r="F4227" s="81">
        <v>42431</v>
      </c>
      <c r="G4227" s="103">
        <v>4.3759999999999997E-3</v>
      </c>
      <c r="H4227" s="103">
        <v>6.3485E-3</v>
      </c>
      <c r="I4227" s="103"/>
      <c r="J4227" s="103"/>
      <c r="K4227" s="104"/>
      <c r="L4227" s="104"/>
      <c r="M4227" s="104"/>
      <c r="N4227" s="103">
        <v>3.5000000000000003E-2</v>
      </c>
      <c r="O4227" s="94"/>
    </row>
    <row r="4228" spans="4:15" ht="15.75" customHeight="1" x14ac:dyDescent="0.25">
      <c r="D4228" s="33"/>
      <c r="E4228" s="33"/>
      <c r="F4228" s="81">
        <v>42432</v>
      </c>
      <c r="G4228" s="103">
        <v>4.4050000000000001E-3</v>
      </c>
      <c r="H4228" s="103">
        <v>6.3560000000000005E-3</v>
      </c>
      <c r="I4228" s="103"/>
      <c r="J4228" s="103"/>
      <c r="K4228" s="104"/>
      <c r="L4228" s="104"/>
      <c r="M4228" s="104"/>
      <c r="N4228" s="103">
        <v>3.5000000000000003E-2</v>
      </c>
      <c r="O4228" s="94"/>
    </row>
    <row r="4229" spans="4:15" ht="15.75" customHeight="1" x14ac:dyDescent="0.25">
      <c r="D4229" s="33"/>
      <c r="E4229" s="33"/>
      <c r="F4229" s="81">
        <v>42433</v>
      </c>
      <c r="G4229" s="103">
        <v>4.3800000000000002E-3</v>
      </c>
      <c r="H4229" s="103">
        <v>6.3349999999999995E-3</v>
      </c>
      <c r="I4229" s="103"/>
      <c r="J4229" s="103"/>
      <c r="K4229" s="104"/>
      <c r="L4229" s="104"/>
      <c r="M4229" s="104"/>
      <c r="N4229" s="103">
        <v>3.5000000000000003E-2</v>
      </c>
      <c r="O4229" s="94"/>
    </row>
    <row r="4230" spans="4:15" ht="15.75" customHeight="1" x14ac:dyDescent="0.25">
      <c r="D4230" s="33"/>
      <c r="E4230" s="33"/>
      <c r="F4230" s="81">
        <v>42436</v>
      </c>
      <c r="G4230" s="103">
        <v>4.4050000000000001E-3</v>
      </c>
      <c r="H4230" s="103">
        <v>6.3610000000000003E-3</v>
      </c>
      <c r="I4230" s="103"/>
      <c r="J4230" s="103"/>
      <c r="K4230" s="104"/>
      <c r="L4230" s="104"/>
      <c r="M4230" s="104"/>
      <c r="N4230" s="103">
        <v>3.5000000000000003E-2</v>
      </c>
      <c r="O4230" s="94"/>
    </row>
    <row r="4231" spans="4:15" ht="15.75" customHeight="1" x14ac:dyDescent="0.25">
      <c r="D4231" s="33"/>
      <c r="E4231" s="33"/>
      <c r="F4231" s="81">
        <v>42437</v>
      </c>
      <c r="G4231" s="103">
        <v>4.4185000000000006E-3</v>
      </c>
      <c r="H4231" s="103">
        <v>6.3514999999999995E-3</v>
      </c>
      <c r="I4231" s="103"/>
      <c r="J4231" s="103"/>
      <c r="K4231" s="104"/>
      <c r="L4231" s="104"/>
      <c r="M4231" s="104"/>
      <c r="N4231" s="103">
        <v>3.5000000000000003E-2</v>
      </c>
      <c r="O4231" s="94"/>
    </row>
    <row r="4232" spans="4:15" ht="15.75" customHeight="1" x14ac:dyDescent="0.25">
      <c r="D4232" s="33"/>
      <c r="E4232" s="33"/>
      <c r="F4232" s="81">
        <v>42438</v>
      </c>
      <c r="G4232" s="103">
        <v>4.3800000000000002E-3</v>
      </c>
      <c r="H4232" s="103">
        <v>6.3460000000000009E-3</v>
      </c>
      <c r="I4232" s="103"/>
      <c r="J4232" s="103"/>
      <c r="K4232" s="104"/>
      <c r="L4232" s="104"/>
      <c r="M4232" s="104"/>
      <c r="N4232" s="103">
        <v>3.5000000000000003E-2</v>
      </c>
      <c r="O4232" s="94"/>
    </row>
    <row r="4233" spans="4:15" ht="15.75" customHeight="1" x14ac:dyDescent="0.25">
      <c r="D4233" s="33"/>
      <c r="E4233" s="33"/>
      <c r="F4233" s="81">
        <v>42439</v>
      </c>
      <c r="G4233" s="103">
        <v>4.3809999999999995E-3</v>
      </c>
      <c r="H4233" s="103">
        <v>6.3234999999999993E-3</v>
      </c>
      <c r="I4233" s="103"/>
      <c r="J4233" s="103"/>
      <c r="K4233" s="104"/>
      <c r="L4233" s="104"/>
      <c r="M4233" s="104"/>
      <c r="N4233" s="103">
        <v>3.5000000000000003E-2</v>
      </c>
      <c r="O4233" s="94"/>
    </row>
    <row r="4234" spans="4:15" ht="15.75" customHeight="1" x14ac:dyDescent="0.25">
      <c r="D4234" s="33"/>
      <c r="E4234" s="33"/>
      <c r="F4234" s="81">
        <v>42440</v>
      </c>
      <c r="G4234" s="103">
        <v>4.3619999999999996E-3</v>
      </c>
      <c r="H4234" s="103">
        <v>6.3385000000000004E-3</v>
      </c>
      <c r="I4234" s="103"/>
      <c r="J4234" s="103"/>
      <c r="K4234" s="104"/>
      <c r="L4234" s="104"/>
      <c r="M4234" s="104"/>
      <c r="N4234" s="103">
        <v>3.5000000000000003E-2</v>
      </c>
      <c r="O4234" s="94"/>
    </row>
    <row r="4235" spans="4:15" ht="15.75" customHeight="1" x14ac:dyDescent="0.25">
      <c r="D4235" s="33"/>
      <c r="E4235" s="33"/>
      <c r="F4235" s="81">
        <v>42443</v>
      </c>
      <c r="G4235" s="103">
        <v>4.4130000000000003E-3</v>
      </c>
      <c r="H4235" s="103">
        <v>6.3954999999999993E-3</v>
      </c>
      <c r="I4235" s="103"/>
      <c r="J4235" s="103"/>
      <c r="K4235" s="104"/>
      <c r="L4235" s="104"/>
      <c r="M4235" s="104"/>
      <c r="N4235" s="103">
        <v>3.5000000000000003E-2</v>
      </c>
      <c r="O4235" s="94"/>
    </row>
    <row r="4236" spans="4:15" ht="15.75" customHeight="1" x14ac:dyDescent="0.25">
      <c r="D4236" s="33"/>
      <c r="E4236" s="33"/>
      <c r="F4236" s="81">
        <v>42444</v>
      </c>
      <c r="G4236" s="103">
        <v>4.4124999999999998E-3</v>
      </c>
      <c r="H4236" s="103">
        <v>6.4194999999999999E-3</v>
      </c>
      <c r="I4236" s="103"/>
      <c r="J4236" s="103"/>
      <c r="K4236" s="104"/>
      <c r="L4236" s="104"/>
      <c r="M4236" s="104"/>
      <c r="N4236" s="103">
        <v>3.5000000000000003E-2</v>
      </c>
      <c r="O4236" s="94"/>
    </row>
    <row r="4237" spans="4:15" ht="15.75" customHeight="1" x14ac:dyDescent="0.25">
      <c r="D4237" s="33"/>
      <c r="E4237" s="33"/>
      <c r="F4237" s="81">
        <v>42445</v>
      </c>
      <c r="G4237" s="103">
        <v>4.3990000000000001E-3</v>
      </c>
      <c r="H4237" s="103">
        <v>6.3899999999999998E-3</v>
      </c>
      <c r="I4237" s="103"/>
      <c r="J4237" s="103"/>
      <c r="K4237" s="104"/>
      <c r="L4237" s="104"/>
      <c r="M4237" s="104"/>
      <c r="N4237" s="103">
        <v>3.5000000000000003E-2</v>
      </c>
      <c r="O4237" s="94"/>
    </row>
    <row r="4238" spans="4:15" ht="15.75" customHeight="1" x14ac:dyDescent="0.25">
      <c r="D4238" s="33"/>
      <c r="E4238" s="33"/>
      <c r="F4238" s="81">
        <v>42446</v>
      </c>
      <c r="G4238" s="103">
        <v>4.3210000000000002E-3</v>
      </c>
      <c r="H4238" s="103">
        <v>6.234E-3</v>
      </c>
      <c r="I4238" s="103"/>
      <c r="J4238" s="103"/>
      <c r="K4238" s="104"/>
      <c r="L4238" s="104"/>
      <c r="M4238" s="104"/>
      <c r="N4238" s="103">
        <v>3.5000000000000003E-2</v>
      </c>
      <c r="O4238" s="94"/>
    </row>
    <row r="4239" spans="4:15" ht="15.75" customHeight="1" x14ac:dyDescent="0.25">
      <c r="D4239" s="33"/>
      <c r="E4239" s="33"/>
      <c r="F4239" s="81">
        <v>42447</v>
      </c>
      <c r="G4239" s="103">
        <v>4.2830000000000003E-3</v>
      </c>
      <c r="H4239" s="103">
        <v>6.2429999999999994E-3</v>
      </c>
      <c r="I4239" s="103"/>
      <c r="J4239" s="103"/>
      <c r="K4239" s="104"/>
      <c r="L4239" s="104"/>
      <c r="M4239" s="104"/>
      <c r="N4239" s="103">
        <v>3.5000000000000003E-2</v>
      </c>
      <c r="O4239" s="94"/>
    </row>
    <row r="4240" spans="4:15" ht="15.75" customHeight="1" x14ac:dyDescent="0.25">
      <c r="D4240" s="33"/>
      <c r="E4240" s="33"/>
      <c r="F4240" s="81">
        <v>42450</v>
      </c>
      <c r="G4240" s="103">
        <v>4.3179999999999998E-3</v>
      </c>
      <c r="H4240" s="103">
        <v>6.2460000000000007E-3</v>
      </c>
      <c r="I4240" s="103"/>
      <c r="J4240" s="103"/>
      <c r="K4240" s="104"/>
      <c r="L4240" s="104"/>
      <c r="M4240" s="104"/>
      <c r="N4240" s="103">
        <v>3.5000000000000003E-2</v>
      </c>
      <c r="O4240" s="94"/>
    </row>
    <row r="4241" spans="4:15" ht="15.75" customHeight="1" x14ac:dyDescent="0.25">
      <c r="D4241" s="33"/>
      <c r="E4241" s="33"/>
      <c r="F4241" s="81">
        <v>42451</v>
      </c>
      <c r="G4241" s="103">
        <v>4.3150000000000003E-3</v>
      </c>
      <c r="H4241" s="103">
        <v>6.2835E-3</v>
      </c>
      <c r="I4241" s="103"/>
      <c r="J4241" s="103"/>
      <c r="K4241" s="104"/>
      <c r="L4241" s="104"/>
      <c r="M4241" s="104"/>
      <c r="N4241" s="103">
        <v>3.5000000000000003E-2</v>
      </c>
      <c r="O4241" s="94"/>
    </row>
    <row r="4242" spans="4:15" ht="15.75" customHeight="1" x14ac:dyDescent="0.25">
      <c r="D4242" s="33"/>
      <c r="E4242" s="33"/>
      <c r="F4242" s="81">
        <v>42452</v>
      </c>
      <c r="G4242" s="103">
        <v>4.3299999999999996E-3</v>
      </c>
      <c r="H4242" s="103">
        <v>6.3010000000000002E-3</v>
      </c>
      <c r="I4242" s="103"/>
      <c r="J4242" s="103"/>
      <c r="K4242" s="104"/>
      <c r="L4242" s="104"/>
      <c r="M4242" s="104"/>
      <c r="N4242" s="103">
        <v>3.5000000000000003E-2</v>
      </c>
      <c r="O4242" s="94"/>
    </row>
    <row r="4243" spans="4:15" ht="15.75" customHeight="1" x14ac:dyDescent="0.25">
      <c r="D4243" s="33"/>
      <c r="E4243" s="33"/>
      <c r="F4243" s="81">
        <v>42453</v>
      </c>
      <c r="G4243" s="103">
        <v>4.3499999999999997E-3</v>
      </c>
      <c r="H4243" s="103">
        <v>6.2860000000000008E-3</v>
      </c>
      <c r="I4243" s="103"/>
      <c r="J4243" s="103"/>
      <c r="K4243" s="104"/>
      <c r="L4243" s="104"/>
      <c r="M4243" s="104"/>
      <c r="N4243" s="103">
        <v>3.5000000000000003E-2</v>
      </c>
      <c r="O4243" s="94"/>
    </row>
    <row r="4244" spans="4:15" ht="15.75" customHeight="1" x14ac:dyDescent="0.25">
      <c r="D4244" s="33"/>
      <c r="E4244" s="33"/>
      <c r="F4244" s="81">
        <v>42454</v>
      </c>
      <c r="G4244" s="103" t="s">
        <v>26</v>
      </c>
      <c r="H4244" s="103" t="s">
        <v>26</v>
      </c>
      <c r="I4244" s="103"/>
      <c r="J4244" s="103"/>
      <c r="K4244" s="104"/>
      <c r="L4244" s="104"/>
      <c r="M4244" s="104"/>
      <c r="N4244" s="103" t="s">
        <v>26</v>
      </c>
      <c r="O4244" s="94"/>
    </row>
    <row r="4245" spans="4:15" ht="15.75" customHeight="1" x14ac:dyDescent="0.25">
      <c r="D4245" s="33"/>
      <c r="E4245" s="33"/>
      <c r="F4245" s="81">
        <v>42457</v>
      </c>
      <c r="G4245" s="103" t="s">
        <v>26</v>
      </c>
      <c r="H4245" s="103" t="s">
        <v>26</v>
      </c>
      <c r="I4245" s="103"/>
      <c r="J4245" s="103"/>
      <c r="K4245" s="104"/>
      <c r="L4245" s="104"/>
      <c r="M4245" s="104"/>
      <c r="N4245" s="103">
        <v>3.5000000000000003E-2</v>
      </c>
      <c r="O4245" s="94"/>
    </row>
    <row r="4246" spans="4:15" ht="15.75" customHeight="1" x14ac:dyDescent="0.25">
      <c r="D4246" s="33"/>
      <c r="E4246" s="33"/>
      <c r="F4246" s="81">
        <v>42458</v>
      </c>
      <c r="G4246" s="103">
        <v>4.3290000000000004E-3</v>
      </c>
      <c r="H4246" s="103">
        <v>6.3084999999999999E-3</v>
      </c>
      <c r="I4246" s="103"/>
      <c r="J4246" s="103"/>
      <c r="K4246" s="104"/>
      <c r="L4246" s="104"/>
      <c r="M4246" s="104"/>
      <c r="N4246" s="103">
        <v>3.5000000000000003E-2</v>
      </c>
      <c r="O4246" s="94"/>
    </row>
    <row r="4247" spans="4:15" ht="15.75" customHeight="1" x14ac:dyDescent="0.25">
      <c r="D4247" s="33"/>
      <c r="E4247" s="33"/>
      <c r="F4247" s="81">
        <v>42459</v>
      </c>
      <c r="G4247" s="103">
        <v>4.3400000000000001E-3</v>
      </c>
      <c r="H4247" s="103">
        <v>6.2509999999999996E-3</v>
      </c>
      <c r="I4247" s="103"/>
      <c r="J4247" s="103"/>
      <c r="K4247" s="104"/>
      <c r="L4247" s="104"/>
      <c r="M4247" s="104"/>
      <c r="N4247" s="103">
        <v>3.5000000000000003E-2</v>
      </c>
      <c r="O4247" s="94"/>
    </row>
    <row r="4248" spans="4:15" ht="15.75" customHeight="1" x14ac:dyDescent="0.25">
      <c r="D4248" s="33"/>
      <c r="E4248" s="33"/>
      <c r="F4248" s="81">
        <v>42460</v>
      </c>
      <c r="G4248" s="103">
        <v>4.3725000000000005E-3</v>
      </c>
      <c r="H4248" s="103">
        <v>6.2860000000000008E-3</v>
      </c>
      <c r="I4248" s="103"/>
      <c r="J4248" s="103"/>
      <c r="K4248" s="104"/>
      <c r="L4248" s="104"/>
      <c r="M4248" s="104"/>
      <c r="N4248" s="103">
        <v>3.5000000000000003E-2</v>
      </c>
      <c r="O4248" s="94"/>
    </row>
    <row r="4249" spans="4:15" ht="15.75" customHeight="1" x14ac:dyDescent="0.25">
      <c r="D4249" s="33"/>
      <c r="E4249" s="33"/>
      <c r="F4249" s="81">
        <v>42461</v>
      </c>
      <c r="G4249" s="103">
        <v>4.3734999999999998E-3</v>
      </c>
      <c r="H4249" s="103">
        <v>6.2909999999999997E-3</v>
      </c>
      <c r="I4249" s="103"/>
      <c r="J4249" s="103"/>
      <c r="K4249" s="104"/>
      <c r="L4249" s="104"/>
      <c r="M4249" s="104"/>
      <c r="N4249" s="103">
        <v>3.5000000000000003E-2</v>
      </c>
      <c r="O4249" s="94"/>
    </row>
    <row r="4250" spans="4:15" ht="15.75" customHeight="1" x14ac:dyDescent="0.25">
      <c r="D4250" s="33"/>
      <c r="E4250" s="33"/>
      <c r="F4250" s="81">
        <v>42464</v>
      </c>
      <c r="G4250" s="103">
        <v>4.4019999999999997E-3</v>
      </c>
      <c r="H4250" s="103">
        <v>6.3010000000000002E-3</v>
      </c>
      <c r="I4250" s="103"/>
      <c r="J4250" s="103"/>
      <c r="K4250" s="104"/>
      <c r="L4250" s="104"/>
      <c r="M4250" s="104"/>
      <c r="N4250" s="103">
        <v>3.5000000000000003E-2</v>
      </c>
      <c r="O4250" s="94"/>
    </row>
    <row r="4251" spans="4:15" ht="15.75" customHeight="1" x14ac:dyDescent="0.25">
      <c r="D4251" s="33"/>
      <c r="E4251" s="33"/>
      <c r="F4251" s="81">
        <v>42465</v>
      </c>
      <c r="G4251" s="103">
        <v>4.385E-3</v>
      </c>
      <c r="H4251" s="103">
        <v>6.2660000000000007E-3</v>
      </c>
      <c r="I4251" s="103"/>
      <c r="J4251" s="103"/>
      <c r="K4251" s="104"/>
      <c r="L4251" s="104"/>
      <c r="M4251" s="104"/>
      <c r="N4251" s="103">
        <v>3.5000000000000003E-2</v>
      </c>
      <c r="O4251" s="94"/>
    </row>
    <row r="4252" spans="4:15" ht="15.75" customHeight="1" x14ac:dyDescent="0.25">
      <c r="D4252" s="33"/>
      <c r="E4252" s="33"/>
      <c r="F4252" s="81">
        <v>42466</v>
      </c>
      <c r="G4252" s="103">
        <v>4.3899999999999998E-3</v>
      </c>
      <c r="H4252" s="103">
        <v>6.3060000000000008E-3</v>
      </c>
      <c r="I4252" s="103"/>
      <c r="J4252" s="103"/>
      <c r="K4252" s="104"/>
      <c r="L4252" s="104"/>
      <c r="M4252" s="104"/>
      <c r="N4252" s="103">
        <v>3.5000000000000003E-2</v>
      </c>
      <c r="O4252" s="94"/>
    </row>
    <row r="4253" spans="4:15" ht="15.75" customHeight="1" x14ac:dyDescent="0.25">
      <c r="D4253" s="33"/>
      <c r="E4253" s="33"/>
      <c r="F4253" s="81">
        <v>42467</v>
      </c>
      <c r="G4253" s="103">
        <v>4.3645000000000003E-3</v>
      </c>
      <c r="H4253" s="103">
        <v>6.2880000000000002E-3</v>
      </c>
      <c r="I4253" s="103"/>
      <c r="J4253" s="103"/>
      <c r="K4253" s="104"/>
      <c r="L4253" s="104"/>
      <c r="M4253" s="104"/>
      <c r="N4253" s="103">
        <v>3.5000000000000003E-2</v>
      </c>
      <c r="O4253" s="94"/>
    </row>
    <row r="4254" spans="4:15" ht="15.75" customHeight="1" x14ac:dyDescent="0.25">
      <c r="D4254" s="33"/>
      <c r="E4254" s="33"/>
      <c r="F4254" s="81">
        <v>42468</v>
      </c>
      <c r="G4254" s="103">
        <v>4.3470000000000002E-3</v>
      </c>
      <c r="H4254" s="103">
        <v>6.3080000000000002E-3</v>
      </c>
      <c r="I4254" s="103"/>
      <c r="J4254" s="103"/>
      <c r="K4254" s="104"/>
      <c r="L4254" s="104"/>
      <c r="M4254" s="104"/>
      <c r="N4254" s="103">
        <v>3.5000000000000003E-2</v>
      </c>
      <c r="O4254" s="94"/>
    </row>
    <row r="4255" spans="4:15" ht="15.75" customHeight="1" x14ac:dyDescent="0.25">
      <c r="D4255" s="33"/>
      <c r="E4255" s="33"/>
      <c r="F4255" s="81">
        <v>42471</v>
      </c>
      <c r="G4255" s="103">
        <v>4.359E-3</v>
      </c>
      <c r="H4255" s="103">
        <v>6.2985000000000003E-3</v>
      </c>
      <c r="I4255" s="103"/>
      <c r="J4255" s="103"/>
      <c r="K4255" s="104"/>
      <c r="L4255" s="104"/>
      <c r="M4255" s="104"/>
      <c r="N4255" s="103">
        <v>3.5000000000000003E-2</v>
      </c>
      <c r="O4255" s="94"/>
    </row>
    <row r="4256" spans="4:15" ht="15.75" customHeight="1" x14ac:dyDescent="0.25">
      <c r="D4256" s="33"/>
      <c r="E4256" s="33"/>
      <c r="F4256" s="81">
        <v>42472</v>
      </c>
      <c r="G4256" s="103">
        <v>4.3714999999999995E-3</v>
      </c>
      <c r="H4256" s="103">
        <v>6.2960000000000004E-3</v>
      </c>
      <c r="I4256" s="103"/>
      <c r="J4256" s="103"/>
      <c r="K4256" s="104"/>
      <c r="L4256" s="104"/>
      <c r="M4256" s="104"/>
      <c r="N4256" s="103">
        <v>3.5000000000000003E-2</v>
      </c>
      <c r="O4256" s="94"/>
    </row>
    <row r="4257" spans="4:15" ht="15.75" customHeight="1" x14ac:dyDescent="0.25">
      <c r="D4257" s="33"/>
      <c r="E4257" s="33"/>
      <c r="F4257" s="81">
        <v>42473</v>
      </c>
      <c r="G4257" s="103">
        <v>4.3275000000000006E-3</v>
      </c>
      <c r="H4257" s="103">
        <v>6.2835E-3</v>
      </c>
      <c r="I4257" s="103"/>
      <c r="J4257" s="103"/>
      <c r="K4257" s="104"/>
      <c r="L4257" s="104"/>
      <c r="M4257" s="104"/>
      <c r="N4257" s="103">
        <v>3.5000000000000003E-2</v>
      </c>
      <c r="O4257" s="94"/>
    </row>
    <row r="4258" spans="4:15" ht="15.75" customHeight="1" x14ac:dyDescent="0.25">
      <c r="D4258" s="33"/>
      <c r="E4258" s="33"/>
      <c r="F4258" s="81">
        <v>42474</v>
      </c>
      <c r="G4258" s="103">
        <v>4.3625000000000001E-3</v>
      </c>
      <c r="H4258" s="103">
        <v>6.3284999999999999E-3</v>
      </c>
      <c r="I4258" s="103"/>
      <c r="J4258" s="103"/>
      <c r="K4258" s="104"/>
      <c r="L4258" s="104"/>
      <c r="M4258" s="104"/>
      <c r="N4258" s="103">
        <v>3.5000000000000003E-2</v>
      </c>
      <c r="O4258" s="94"/>
    </row>
    <row r="4259" spans="4:15" ht="15.75" customHeight="1" x14ac:dyDescent="0.25">
      <c r="D4259" s="33"/>
      <c r="E4259" s="33"/>
      <c r="F4259" s="81">
        <v>42475</v>
      </c>
      <c r="G4259" s="103">
        <v>4.3625000000000001E-3</v>
      </c>
      <c r="H4259" s="103">
        <v>6.3309999999999998E-3</v>
      </c>
      <c r="I4259" s="103"/>
      <c r="J4259" s="103"/>
      <c r="K4259" s="104"/>
      <c r="L4259" s="104"/>
      <c r="M4259" s="104"/>
      <c r="N4259" s="103">
        <v>3.5000000000000003E-2</v>
      </c>
      <c r="O4259" s="94"/>
    </row>
    <row r="4260" spans="4:15" ht="15.75" customHeight="1" x14ac:dyDescent="0.25">
      <c r="D4260" s="33"/>
      <c r="E4260" s="33"/>
      <c r="F4260" s="81">
        <v>42478</v>
      </c>
      <c r="G4260" s="103">
        <v>4.3874999999999999E-3</v>
      </c>
      <c r="H4260" s="103">
        <v>6.3434999999999993E-3</v>
      </c>
      <c r="I4260" s="103"/>
      <c r="J4260" s="103"/>
      <c r="K4260" s="104"/>
      <c r="L4260" s="104"/>
      <c r="M4260" s="104"/>
      <c r="N4260" s="103">
        <v>3.5000000000000003E-2</v>
      </c>
      <c r="O4260" s="94"/>
    </row>
    <row r="4261" spans="4:15" ht="15.75" customHeight="1" x14ac:dyDescent="0.25">
      <c r="D4261" s="33"/>
      <c r="E4261" s="33"/>
      <c r="F4261" s="81">
        <v>42479</v>
      </c>
      <c r="G4261" s="103">
        <v>4.4114999999999996E-3</v>
      </c>
      <c r="H4261" s="103">
        <v>6.3485E-3</v>
      </c>
      <c r="I4261" s="103"/>
      <c r="J4261" s="103"/>
      <c r="K4261" s="104"/>
      <c r="L4261" s="104"/>
      <c r="M4261" s="104"/>
      <c r="N4261" s="103">
        <v>3.5000000000000003E-2</v>
      </c>
      <c r="O4261" s="94"/>
    </row>
    <row r="4262" spans="4:15" ht="15.75" customHeight="1" x14ac:dyDescent="0.25">
      <c r="D4262" s="33"/>
      <c r="E4262" s="33"/>
      <c r="F4262" s="81">
        <v>42480</v>
      </c>
      <c r="G4262" s="103">
        <v>4.4124999999999998E-3</v>
      </c>
      <c r="H4262" s="103">
        <v>6.3509999999999999E-3</v>
      </c>
      <c r="I4262" s="103"/>
      <c r="J4262" s="103"/>
      <c r="K4262" s="104"/>
      <c r="L4262" s="104"/>
      <c r="M4262" s="104"/>
      <c r="N4262" s="103">
        <v>3.5000000000000003E-2</v>
      </c>
      <c r="O4262" s="94"/>
    </row>
    <row r="4263" spans="4:15" ht="15.75" customHeight="1" x14ac:dyDescent="0.25">
      <c r="D4263" s="33"/>
      <c r="E4263" s="33"/>
      <c r="F4263" s="81">
        <v>42481</v>
      </c>
      <c r="G4263" s="103">
        <v>4.3885E-3</v>
      </c>
      <c r="H4263" s="103">
        <v>6.3810000000000004E-3</v>
      </c>
      <c r="I4263" s="103"/>
      <c r="J4263" s="103"/>
      <c r="K4263" s="104"/>
      <c r="L4263" s="104"/>
      <c r="M4263" s="104"/>
      <c r="N4263" s="103">
        <v>3.5000000000000003E-2</v>
      </c>
      <c r="O4263" s="94"/>
    </row>
    <row r="4264" spans="4:15" ht="15.75" customHeight="1" x14ac:dyDescent="0.25">
      <c r="D4264" s="33"/>
      <c r="E4264" s="33"/>
      <c r="F4264" s="81">
        <v>42482</v>
      </c>
      <c r="G4264" s="103">
        <v>4.3645000000000003E-3</v>
      </c>
      <c r="H4264" s="103">
        <v>6.3585000000000004E-3</v>
      </c>
      <c r="I4264" s="103"/>
      <c r="J4264" s="103"/>
      <c r="K4264" s="104"/>
      <c r="L4264" s="104"/>
      <c r="M4264" s="104"/>
      <c r="N4264" s="103">
        <v>3.5000000000000003E-2</v>
      </c>
      <c r="O4264" s="94"/>
    </row>
    <row r="4265" spans="4:15" ht="15.75" customHeight="1" x14ac:dyDescent="0.25">
      <c r="D4265" s="33"/>
      <c r="E4265" s="33"/>
      <c r="F4265" s="81">
        <v>42485</v>
      </c>
      <c r="G4265" s="103">
        <v>4.3695000000000001E-3</v>
      </c>
      <c r="H4265" s="103">
        <v>6.3385000000000004E-3</v>
      </c>
      <c r="I4265" s="103"/>
      <c r="J4265" s="103"/>
      <c r="K4265" s="104"/>
      <c r="L4265" s="104"/>
      <c r="M4265" s="104"/>
      <c r="N4265" s="103">
        <v>3.5000000000000003E-2</v>
      </c>
      <c r="O4265" s="94"/>
    </row>
    <row r="4266" spans="4:15" ht="15.75" customHeight="1" x14ac:dyDescent="0.25">
      <c r="D4266" s="33"/>
      <c r="E4266" s="33"/>
      <c r="F4266" s="81">
        <v>42486</v>
      </c>
      <c r="G4266" s="103">
        <v>4.3769999999999998E-3</v>
      </c>
      <c r="H4266" s="103">
        <v>6.3434999999999993E-3</v>
      </c>
      <c r="I4266" s="103"/>
      <c r="J4266" s="103"/>
      <c r="K4266" s="104"/>
      <c r="L4266" s="104"/>
      <c r="M4266" s="104"/>
      <c r="N4266" s="103">
        <v>3.5000000000000003E-2</v>
      </c>
      <c r="O4266" s="94"/>
    </row>
    <row r="4267" spans="4:15" ht="15.75" customHeight="1" x14ac:dyDescent="0.25">
      <c r="D4267" s="33"/>
      <c r="E4267" s="33"/>
      <c r="F4267" s="81">
        <v>42487</v>
      </c>
      <c r="G4267" s="103">
        <v>4.352E-3</v>
      </c>
      <c r="H4267" s="103">
        <v>6.3834999999999994E-3</v>
      </c>
      <c r="I4267" s="103"/>
      <c r="J4267" s="103"/>
      <c r="K4267" s="104"/>
      <c r="L4267" s="104"/>
      <c r="M4267" s="104"/>
      <c r="N4267" s="103">
        <v>3.5000000000000003E-2</v>
      </c>
      <c r="O4267" s="94"/>
    </row>
    <row r="4268" spans="4:15" ht="15.75" customHeight="1" x14ac:dyDescent="0.25">
      <c r="D4268" s="33"/>
      <c r="E4268" s="33"/>
      <c r="F4268" s="81">
        <v>42488</v>
      </c>
      <c r="G4268" s="103">
        <v>4.3880000000000004E-3</v>
      </c>
      <c r="H4268" s="103">
        <v>6.3660000000000001E-3</v>
      </c>
      <c r="I4268" s="103"/>
      <c r="J4268" s="103"/>
      <c r="K4268" s="104"/>
      <c r="L4268" s="104"/>
      <c r="M4268" s="104"/>
      <c r="N4268" s="103">
        <v>3.5000000000000003E-2</v>
      </c>
      <c r="O4268" s="94"/>
    </row>
    <row r="4269" spans="4:15" ht="15.75" customHeight="1" x14ac:dyDescent="0.25">
      <c r="D4269" s="33"/>
      <c r="E4269" s="33"/>
      <c r="F4269" s="81">
        <v>42489</v>
      </c>
      <c r="G4269" s="103">
        <v>4.3575000000000003E-3</v>
      </c>
      <c r="H4269" s="103">
        <v>6.3660000000000001E-3</v>
      </c>
      <c r="I4269" s="103"/>
      <c r="J4269" s="103"/>
      <c r="K4269" s="104"/>
      <c r="L4269" s="104"/>
      <c r="M4269" s="104"/>
      <c r="N4269" s="103">
        <v>3.5000000000000003E-2</v>
      </c>
      <c r="O4269" s="94"/>
    </row>
    <row r="4270" spans="4:15" ht="15.75" customHeight="1" x14ac:dyDescent="0.25">
      <c r="D4270" s="33"/>
      <c r="E4270" s="33"/>
      <c r="F4270" s="81">
        <v>42492</v>
      </c>
      <c r="G4270" s="103" t="s">
        <v>26</v>
      </c>
      <c r="H4270" s="103" t="s">
        <v>26</v>
      </c>
      <c r="I4270" s="103"/>
      <c r="J4270" s="103"/>
      <c r="K4270" s="104"/>
      <c r="L4270" s="104"/>
      <c r="M4270" s="104"/>
      <c r="N4270" s="103">
        <v>3.5000000000000003E-2</v>
      </c>
      <c r="O4270" s="94"/>
    </row>
    <row r="4271" spans="4:15" ht="15.75" customHeight="1" x14ac:dyDescent="0.25">
      <c r="D4271" s="33"/>
      <c r="E4271" s="33"/>
      <c r="F4271" s="81">
        <v>42493</v>
      </c>
      <c r="G4271" s="103">
        <v>4.359E-3</v>
      </c>
      <c r="H4271" s="103">
        <v>6.3290000000000004E-3</v>
      </c>
      <c r="I4271" s="103"/>
      <c r="J4271" s="103"/>
      <c r="K4271" s="104"/>
      <c r="L4271" s="104"/>
      <c r="M4271" s="104"/>
      <c r="N4271" s="103">
        <v>3.5000000000000003E-2</v>
      </c>
      <c r="O4271" s="94"/>
    </row>
    <row r="4272" spans="4:15" ht="15.75" customHeight="1" x14ac:dyDescent="0.25">
      <c r="D4272" s="33"/>
      <c r="E4272" s="33"/>
      <c r="F4272" s="81">
        <v>42494</v>
      </c>
      <c r="G4272" s="103">
        <v>4.359E-3</v>
      </c>
      <c r="H4272" s="103">
        <v>6.3410000000000003E-3</v>
      </c>
      <c r="I4272" s="103"/>
      <c r="J4272" s="103"/>
      <c r="K4272" s="104"/>
      <c r="L4272" s="104"/>
      <c r="M4272" s="104"/>
      <c r="N4272" s="103">
        <v>3.5000000000000003E-2</v>
      </c>
      <c r="O4272" s="94"/>
    </row>
    <row r="4273" spans="4:15" ht="15.75" customHeight="1" x14ac:dyDescent="0.25">
      <c r="D4273" s="33"/>
      <c r="E4273" s="33"/>
      <c r="F4273" s="81">
        <v>42495</v>
      </c>
      <c r="G4273" s="103">
        <v>4.3714999999999995E-3</v>
      </c>
      <c r="H4273" s="103">
        <v>6.3180000000000007E-3</v>
      </c>
      <c r="I4273" s="103"/>
      <c r="J4273" s="103"/>
      <c r="K4273" s="104"/>
      <c r="L4273" s="104"/>
      <c r="M4273" s="104"/>
      <c r="N4273" s="103">
        <v>3.5000000000000003E-2</v>
      </c>
      <c r="O4273" s="94"/>
    </row>
    <row r="4274" spans="4:15" ht="15.75" customHeight="1" x14ac:dyDescent="0.25">
      <c r="D4274" s="33"/>
      <c r="E4274" s="33"/>
      <c r="F4274" s="81">
        <v>42496</v>
      </c>
      <c r="G4274" s="103">
        <v>4.3790000000000001E-3</v>
      </c>
      <c r="H4274" s="103">
        <v>6.2960000000000004E-3</v>
      </c>
      <c r="I4274" s="103"/>
      <c r="J4274" s="103"/>
      <c r="K4274" s="104"/>
      <c r="L4274" s="104"/>
      <c r="M4274" s="104"/>
      <c r="N4274" s="103">
        <v>3.5000000000000003E-2</v>
      </c>
      <c r="O4274" s="94"/>
    </row>
    <row r="4275" spans="4:15" ht="15.75" customHeight="1" x14ac:dyDescent="0.25">
      <c r="D4275" s="33"/>
      <c r="E4275" s="33"/>
      <c r="F4275" s="81">
        <v>42499</v>
      </c>
      <c r="G4275" s="103">
        <v>4.3864999999999998E-3</v>
      </c>
      <c r="H4275" s="103">
        <v>6.2960000000000004E-3</v>
      </c>
      <c r="I4275" s="103"/>
      <c r="J4275" s="103"/>
      <c r="K4275" s="104"/>
      <c r="L4275" s="104"/>
      <c r="M4275" s="104"/>
      <c r="N4275" s="103">
        <v>3.5000000000000003E-2</v>
      </c>
      <c r="O4275" s="94"/>
    </row>
    <row r="4276" spans="4:15" ht="15.75" customHeight="1" x14ac:dyDescent="0.25">
      <c r="D4276" s="33"/>
      <c r="E4276" s="33"/>
      <c r="F4276" s="81">
        <v>42500</v>
      </c>
      <c r="G4276" s="103">
        <v>4.3730000000000002E-3</v>
      </c>
      <c r="H4276" s="103">
        <v>6.2810000000000001E-3</v>
      </c>
      <c r="I4276" s="103"/>
      <c r="J4276" s="103"/>
      <c r="K4276" s="104"/>
      <c r="L4276" s="104"/>
      <c r="M4276" s="104"/>
      <c r="N4276" s="103">
        <v>3.5000000000000003E-2</v>
      </c>
      <c r="O4276" s="94"/>
    </row>
    <row r="4277" spans="4:15" ht="15.75" customHeight="1" x14ac:dyDescent="0.25">
      <c r="D4277" s="33"/>
      <c r="E4277" s="33"/>
      <c r="F4277" s="81">
        <v>42501</v>
      </c>
      <c r="G4277" s="103">
        <v>4.3464999999999997E-3</v>
      </c>
      <c r="H4277" s="103">
        <v>6.2660000000000007E-3</v>
      </c>
      <c r="I4277" s="103"/>
      <c r="J4277" s="103"/>
      <c r="K4277" s="104"/>
      <c r="L4277" s="104"/>
      <c r="M4277" s="104"/>
      <c r="N4277" s="103">
        <v>3.5000000000000003E-2</v>
      </c>
      <c r="O4277" s="94"/>
    </row>
    <row r="4278" spans="4:15" ht="15.75" customHeight="1" x14ac:dyDescent="0.25">
      <c r="D4278" s="33"/>
      <c r="E4278" s="33"/>
      <c r="F4278" s="81">
        <v>42502</v>
      </c>
      <c r="G4278" s="103">
        <v>4.3445000000000003E-3</v>
      </c>
      <c r="H4278" s="103">
        <v>6.2610000000000001E-3</v>
      </c>
      <c r="I4278" s="103"/>
      <c r="J4278" s="103"/>
      <c r="K4278" s="104"/>
      <c r="L4278" s="104"/>
      <c r="M4278" s="104"/>
      <c r="N4278" s="103">
        <v>3.5000000000000003E-2</v>
      </c>
      <c r="O4278" s="94"/>
    </row>
    <row r="4279" spans="4:15" ht="15.75" customHeight="1" x14ac:dyDescent="0.25">
      <c r="D4279" s="33"/>
      <c r="E4279" s="33"/>
      <c r="F4279" s="81">
        <v>42503</v>
      </c>
      <c r="G4279" s="103">
        <v>4.3394999999999996E-3</v>
      </c>
      <c r="H4279" s="103">
        <v>6.2760000000000003E-3</v>
      </c>
      <c r="I4279" s="103"/>
      <c r="J4279" s="103"/>
      <c r="K4279" s="104"/>
      <c r="L4279" s="104"/>
      <c r="M4279" s="104"/>
      <c r="N4279" s="103">
        <v>3.5000000000000003E-2</v>
      </c>
      <c r="O4279" s="94"/>
    </row>
    <row r="4280" spans="4:15" ht="15.75" customHeight="1" x14ac:dyDescent="0.25">
      <c r="D4280" s="33"/>
      <c r="E4280" s="33"/>
      <c r="F4280" s="81">
        <v>42506</v>
      </c>
      <c r="G4280" s="103">
        <v>4.3619999999999996E-3</v>
      </c>
      <c r="H4280" s="103">
        <v>6.2610000000000001E-3</v>
      </c>
      <c r="I4280" s="103"/>
      <c r="J4280" s="103"/>
      <c r="K4280" s="104"/>
      <c r="L4280" s="104"/>
      <c r="M4280" s="104"/>
      <c r="N4280" s="103">
        <v>3.5000000000000003E-2</v>
      </c>
      <c r="O4280" s="94"/>
    </row>
    <row r="4281" spans="4:15" ht="15.75" customHeight="1" x14ac:dyDescent="0.25">
      <c r="D4281" s="33"/>
      <c r="E4281" s="33"/>
      <c r="F4281" s="81">
        <v>42507</v>
      </c>
      <c r="G4281" s="103">
        <v>4.3869999999999994E-3</v>
      </c>
      <c r="H4281" s="103">
        <v>6.2509999999999996E-3</v>
      </c>
      <c r="I4281" s="103"/>
      <c r="J4281" s="103"/>
      <c r="K4281" s="104"/>
      <c r="L4281" s="104"/>
      <c r="M4281" s="104"/>
      <c r="N4281" s="103">
        <v>3.5000000000000003E-2</v>
      </c>
      <c r="O4281" s="94"/>
    </row>
    <row r="4282" spans="4:15" ht="15.75" customHeight="1" x14ac:dyDescent="0.25">
      <c r="D4282" s="33"/>
      <c r="E4282" s="33"/>
      <c r="F4282" s="81">
        <v>42508</v>
      </c>
      <c r="G4282" s="103">
        <v>4.3845000000000004E-3</v>
      </c>
      <c r="H4282" s="103">
        <v>6.3560000000000005E-3</v>
      </c>
      <c r="I4282" s="103"/>
      <c r="J4282" s="103"/>
      <c r="K4282" s="104"/>
      <c r="L4282" s="104"/>
      <c r="M4282" s="104"/>
      <c r="N4282" s="103">
        <v>3.5000000000000003E-2</v>
      </c>
      <c r="O4282" s="94"/>
    </row>
    <row r="4283" spans="4:15" ht="15.75" customHeight="1" x14ac:dyDescent="0.25">
      <c r="D4283" s="33"/>
      <c r="E4283" s="33"/>
      <c r="F4283" s="81">
        <v>42509</v>
      </c>
      <c r="G4283" s="103">
        <v>4.4299999999999999E-3</v>
      </c>
      <c r="H4283" s="103">
        <v>6.5390000000000005E-3</v>
      </c>
      <c r="I4283" s="103"/>
      <c r="J4283" s="103"/>
      <c r="K4283" s="104"/>
      <c r="L4283" s="104"/>
      <c r="M4283" s="104"/>
      <c r="N4283" s="103">
        <v>3.5000000000000003E-2</v>
      </c>
      <c r="O4283" s="94"/>
    </row>
    <row r="4284" spans="4:15" ht="15.75" customHeight="1" x14ac:dyDescent="0.25">
      <c r="D4284" s="33"/>
      <c r="E4284" s="33"/>
      <c r="F4284" s="81">
        <v>42510</v>
      </c>
      <c r="G4284" s="103">
        <v>4.4324999999999998E-3</v>
      </c>
      <c r="H4284" s="103">
        <v>6.613E-3</v>
      </c>
      <c r="I4284" s="103"/>
      <c r="J4284" s="103"/>
      <c r="K4284" s="104"/>
      <c r="L4284" s="104"/>
      <c r="M4284" s="104"/>
      <c r="N4284" s="103">
        <v>3.5000000000000003E-2</v>
      </c>
      <c r="O4284" s="94"/>
    </row>
    <row r="4285" spans="4:15" ht="15.75" customHeight="1" x14ac:dyDescent="0.25">
      <c r="D4285" s="33"/>
      <c r="E4285" s="33"/>
      <c r="F4285" s="81">
        <v>42513</v>
      </c>
      <c r="G4285" s="103">
        <v>4.4600000000000004E-3</v>
      </c>
      <c r="H4285" s="103">
        <v>6.6230000000000004E-3</v>
      </c>
      <c r="I4285" s="103"/>
      <c r="J4285" s="103"/>
      <c r="K4285" s="104"/>
      <c r="L4285" s="104"/>
      <c r="M4285" s="104"/>
      <c r="N4285" s="103">
        <v>3.5000000000000003E-2</v>
      </c>
      <c r="O4285" s="94"/>
    </row>
    <row r="4286" spans="4:15" ht="15.75" customHeight="1" x14ac:dyDescent="0.25">
      <c r="D4286" s="33"/>
      <c r="E4286" s="33"/>
      <c r="F4286" s="81">
        <v>42514</v>
      </c>
      <c r="G4286" s="103">
        <v>4.4419999999999998E-3</v>
      </c>
      <c r="H4286" s="103">
        <v>6.6530000000000001E-3</v>
      </c>
      <c r="I4286" s="103"/>
      <c r="J4286" s="103"/>
      <c r="K4286" s="104"/>
      <c r="L4286" s="104"/>
      <c r="M4286" s="104"/>
      <c r="N4286" s="103">
        <v>3.5000000000000003E-2</v>
      </c>
      <c r="O4286" s="94"/>
    </row>
    <row r="4287" spans="4:15" ht="15.75" customHeight="1" x14ac:dyDescent="0.25">
      <c r="D4287" s="33"/>
      <c r="E4287" s="33"/>
      <c r="F4287" s="81">
        <v>42515</v>
      </c>
      <c r="G4287" s="103">
        <v>4.4970000000000001E-3</v>
      </c>
      <c r="H4287" s="103">
        <v>6.6654999999999996E-3</v>
      </c>
      <c r="I4287" s="103"/>
      <c r="J4287" s="103"/>
      <c r="K4287" s="104"/>
      <c r="L4287" s="104"/>
      <c r="M4287" s="104"/>
      <c r="N4287" s="103">
        <v>3.5000000000000003E-2</v>
      </c>
      <c r="O4287" s="94"/>
    </row>
    <row r="4288" spans="4:15" ht="15.75" customHeight="1" x14ac:dyDescent="0.25">
      <c r="D4288" s="33"/>
      <c r="E4288" s="33"/>
      <c r="F4288" s="81">
        <v>42516</v>
      </c>
      <c r="G4288" s="103">
        <v>4.5444999999999999E-3</v>
      </c>
      <c r="H4288" s="103">
        <v>6.7405E-3</v>
      </c>
      <c r="I4288" s="103"/>
      <c r="J4288" s="103"/>
      <c r="K4288" s="104"/>
      <c r="L4288" s="104"/>
      <c r="M4288" s="104"/>
      <c r="N4288" s="103">
        <v>3.5000000000000003E-2</v>
      </c>
      <c r="O4288" s="94"/>
    </row>
    <row r="4289" spans="4:15" ht="15.75" customHeight="1" x14ac:dyDescent="0.25">
      <c r="D4289" s="33"/>
      <c r="E4289" s="33"/>
      <c r="F4289" s="81">
        <v>42517</v>
      </c>
      <c r="G4289" s="103">
        <v>4.5665000000000002E-3</v>
      </c>
      <c r="H4289" s="103">
        <v>6.7305000000000004E-3</v>
      </c>
      <c r="I4289" s="103"/>
      <c r="J4289" s="103"/>
      <c r="K4289" s="104"/>
      <c r="L4289" s="104"/>
      <c r="M4289" s="104"/>
      <c r="N4289" s="103">
        <v>3.5000000000000003E-2</v>
      </c>
      <c r="O4289" s="94"/>
    </row>
    <row r="4290" spans="4:15" ht="15.75" customHeight="1" x14ac:dyDescent="0.25">
      <c r="D4290" s="33"/>
      <c r="E4290" s="33"/>
      <c r="F4290" s="81">
        <v>42520</v>
      </c>
      <c r="G4290" s="103" t="s">
        <v>26</v>
      </c>
      <c r="H4290" s="103" t="s">
        <v>26</v>
      </c>
      <c r="I4290" s="103"/>
      <c r="J4290" s="103"/>
      <c r="K4290" s="104"/>
      <c r="L4290" s="104"/>
      <c r="M4290" s="104"/>
      <c r="N4290" s="103" t="s">
        <v>26</v>
      </c>
      <c r="O4290" s="94"/>
    </row>
    <row r="4291" spans="4:15" ht="15.75" customHeight="1" x14ac:dyDescent="0.25">
      <c r="D4291" s="33"/>
      <c r="E4291" s="33"/>
      <c r="F4291" s="81">
        <v>42521</v>
      </c>
      <c r="G4291" s="103">
        <v>4.6885E-3</v>
      </c>
      <c r="H4291" s="103">
        <v>6.8579999999999995E-3</v>
      </c>
      <c r="I4291" s="103"/>
      <c r="J4291" s="103"/>
      <c r="K4291" s="104"/>
      <c r="L4291" s="104"/>
      <c r="M4291" s="104"/>
      <c r="N4291" s="103">
        <v>3.5000000000000003E-2</v>
      </c>
      <c r="O4291" s="94"/>
    </row>
    <row r="4292" spans="4:15" ht="15.75" customHeight="1" x14ac:dyDescent="0.25">
      <c r="D4292" s="33"/>
      <c r="E4292" s="33"/>
      <c r="F4292" s="81">
        <v>42522</v>
      </c>
      <c r="G4292" s="103">
        <v>4.6955E-3</v>
      </c>
      <c r="H4292" s="103">
        <v>6.8130000000000005E-3</v>
      </c>
      <c r="I4292" s="103"/>
      <c r="J4292" s="103"/>
      <c r="K4292" s="104"/>
      <c r="L4292" s="104"/>
      <c r="M4292" s="104"/>
      <c r="N4292" s="103">
        <v>3.5000000000000003E-2</v>
      </c>
      <c r="O4292" s="94"/>
    </row>
    <row r="4293" spans="4:15" ht="15.75" customHeight="1" x14ac:dyDescent="0.25">
      <c r="D4293" s="33"/>
      <c r="E4293" s="33"/>
      <c r="F4293" s="81">
        <v>42523</v>
      </c>
      <c r="G4293" s="103">
        <v>4.6305000000000001E-3</v>
      </c>
      <c r="H4293" s="103">
        <v>6.8010000000000006E-3</v>
      </c>
      <c r="I4293" s="103"/>
      <c r="J4293" s="103"/>
      <c r="K4293" s="104"/>
      <c r="L4293" s="104"/>
      <c r="M4293" s="104"/>
      <c r="N4293" s="103">
        <v>3.5000000000000003E-2</v>
      </c>
      <c r="O4293" s="94"/>
    </row>
    <row r="4294" spans="4:15" ht="15.75" customHeight="1" x14ac:dyDescent="0.25">
      <c r="D4294" s="33"/>
      <c r="E4294" s="33"/>
      <c r="F4294" s="81">
        <v>42524</v>
      </c>
      <c r="G4294" s="103">
        <v>4.6480000000000002E-3</v>
      </c>
      <c r="H4294" s="103">
        <v>6.8215000000000003E-3</v>
      </c>
      <c r="I4294" s="103"/>
      <c r="J4294" s="103"/>
      <c r="K4294" s="104"/>
      <c r="L4294" s="104"/>
      <c r="M4294" s="104"/>
      <c r="N4294" s="103">
        <v>3.5000000000000003E-2</v>
      </c>
      <c r="O4294" s="94"/>
    </row>
    <row r="4295" spans="4:15" ht="15.75" customHeight="1" x14ac:dyDescent="0.25">
      <c r="D4295" s="33"/>
      <c r="E4295" s="33"/>
      <c r="F4295" s="81">
        <v>42527</v>
      </c>
      <c r="G4295" s="103">
        <v>4.4704999999999996E-3</v>
      </c>
      <c r="H4295" s="103">
        <v>6.6064999999999995E-3</v>
      </c>
      <c r="I4295" s="103"/>
      <c r="J4295" s="103"/>
      <c r="K4295" s="104"/>
      <c r="L4295" s="104"/>
      <c r="M4295" s="104"/>
      <c r="N4295" s="103">
        <v>3.5000000000000003E-2</v>
      </c>
      <c r="O4295" s="94"/>
    </row>
    <row r="4296" spans="4:15" ht="15.75" customHeight="1" x14ac:dyDescent="0.25">
      <c r="D4296" s="33"/>
      <c r="E4296" s="33"/>
      <c r="F4296" s="81">
        <v>42528</v>
      </c>
      <c r="G4296" s="103">
        <v>4.4580000000000002E-3</v>
      </c>
      <c r="H4296" s="103">
        <v>6.5659999999999998E-3</v>
      </c>
      <c r="I4296" s="103"/>
      <c r="J4296" s="103"/>
      <c r="K4296" s="104"/>
      <c r="L4296" s="104"/>
      <c r="M4296" s="104"/>
      <c r="N4296" s="103">
        <v>3.5000000000000003E-2</v>
      </c>
      <c r="O4296" s="94"/>
    </row>
    <row r="4297" spans="4:15" ht="15.75" customHeight="1" x14ac:dyDescent="0.25">
      <c r="D4297" s="33"/>
      <c r="E4297" s="33"/>
      <c r="F4297" s="81">
        <v>42529</v>
      </c>
      <c r="G4297" s="103">
        <v>4.4529999999999995E-3</v>
      </c>
      <c r="H4297" s="103">
        <v>6.5799999999999999E-3</v>
      </c>
      <c r="I4297" s="103"/>
      <c r="J4297" s="103"/>
      <c r="K4297" s="104"/>
      <c r="L4297" s="104"/>
      <c r="M4297" s="104"/>
      <c r="N4297" s="103">
        <v>3.5000000000000003E-2</v>
      </c>
      <c r="O4297" s="94"/>
    </row>
    <row r="4298" spans="4:15" ht="15.75" customHeight="1" x14ac:dyDescent="0.25">
      <c r="D4298" s="33"/>
      <c r="E4298" s="33"/>
      <c r="F4298" s="81">
        <v>42530</v>
      </c>
      <c r="G4298" s="103">
        <v>4.4704999999999996E-3</v>
      </c>
      <c r="H4298" s="103">
        <v>6.5605000000000004E-3</v>
      </c>
      <c r="I4298" s="103"/>
      <c r="J4298" s="103"/>
      <c r="K4298" s="104"/>
      <c r="L4298" s="104"/>
      <c r="M4298" s="104"/>
      <c r="N4298" s="103">
        <v>3.5000000000000003E-2</v>
      </c>
      <c r="O4298" s="94"/>
    </row>
    <row r="4299" spans="4:15" ht="15.75" customHeight="1" x14ac:dyDescent="0.25">
      <c r="D4299" s="33"/>
      <c r="E4299" s="33"/>
      <c r="F4299" s="81">
        <v>42531</v>
      </c>
      <c r="G4299" s="103">
        <v>4.4654999999999999E-3</v>
      </c>
      <c r="H4299" s="103">
        <v>6.5559999999999993E-3</v>
      </c>
      <c r="I4299" s="103"/>
      <c r="J4299" s="103"/>
      <c r="K4299" s="104"/>
      <c r="L4299" s="104"/>
      <c r="M4299" s="104"/>
      <c r="N4299" s="103">
        <v>3.5000000000000003E-2</v>
      </c>
      <c r="O4299" s="94"/>
    </row>
    <row r="4300" spans="4:15" ht="15.75" customHeight="1" x14ac:dyDescent="0.25">
      <c r="D4300" s="33"/>
      <c r="E4300" s="33"/>
      <c r="F4300" s="81">
        <v>42534</v>
      </c>
      <c r="G4300" s="103">
        <v>4.4205E-3</v>
      </c>
      <c r="H4300" s="103">
        <v>6.5249999999999996E-3</v>
      </c>
      <c r="I4300" s="103"/>
      <c r="J4300" s="103"/>
      <c r="K4300" s="104"/>
      <c r="L4300" s="104"/>
      <c r="M4300" s="104"/>
      <c r="N4300" s="103">
        <v>3.5000000000000003E-2</v>
      </c>
      <c r="O4300" s="94"/>
    </row>
    <row r="4301" spans="4:15" ht="15.75" customHeight="1" x14ac:dyDescent="0.25">
      <c r="D4301" s="33"/>
      <c r="E4301" s="33"/>
      <c r="F4301" s="81">
        <v>42535</v>
      </c>
      <c r="G4301" s="103">
        <v>4.4229999999999998E-3</v>
      </c>
      <c r="H4301" s="103">
        <v>6.5480000000000009E-3</v>
      </c>
      <c r="I4301" s="103"/>
      <c r="J4301" s="103"/>
      <c r="K4301" s="104"/>
      <c r="L4301" s="104"/>
      <c r="M4301" s="104"/>
      <c r="N4301" s="103">
        <v>3.5000000000000003E-2</v>
      </c>
      <c r="O4301" s="94"/>
    </row>
    <row r="4302" spans="4:15" ht="15.75" customHeight="1" x14ac:dyDescent="0.25">
      <c r="D4302" s="33"/>
      <c r="E4302" s="33"/>
      <c r="F4302" s="81">
        <v>42536</v>
      </c>
      <c r="G4302" s="103">
        <v>4.4605000000000001E-3</v>
      </c>
      <c r="H4302" s="103">
        <v>6.5634999999999999E-3</v>
      </c>
      <c r="I4302" s="103"/>
      <c r="J4302" s="103"/>
      <c r="K4302" s="104"/>
      <c r="L4302" s="104"/>
      <c r="M4302" s="104"/>
      <c r="N4302" s="103">
        <v>3.5000000000000003E-2</v>
      </c>
      <c r="O4302" s="94"/>
    </row>
    <row r="4303" spans="4:15" ht="15.75" customHeight="1" x14ac:dyDescent="0.25">
      <c r="D4303" s="33"/>
      <c r="E4303" s="33"/>
      <c r="F4303" s="81">
        <v>42537</v>
      </c>
      <c r="G4303" s="103">
        <v>4.4805000000000001E-3</v>
      </c>
      <c r="H4303" s="103">
        <v>6.4659999999999995E-3</v>
      </c>
      <c r="I4303" s="103"/>
      <c r="J4303" s="103"/>
      <c r="K4303" s="104"/>
      <c r="L4303" s="104"/>
      <c r="M4303" s="104"/>
      <c r="N4303" s="103">
        <v>3.5000000000000003E-2</v>
      </c>
      <c r="O4303" s="94"/>
    </row>
    <row r="4304" spans="4:15" ht="15.75" customHeight="1" x14ac:dyDescent="0.25">
      <c r="D4304" s="33"/>
      <c r="E4304" s="33"/>
      <c r="F4304" s="81">
        <v>42538</v>
      </c>
      <c r="G4304" s="103">
        <v>4.4779999999999993E-3</v>
      </c>
      <c r="H4304" s="103">
        <v>6.4440000000000001E-3</v>
      </c>
      <c r="I4304" s="103"/>
      <c r="J4304" s="103"/>
      <c r="K4304" s="104"/>
      <c r="L4304" s="104"/>
      <c r="M4304" s="104"/>
      <c r="N4304" s="103">
        <v>3.5000000000000003E-2</v>
      </c>
      <c r="O4304" s="94"/>
    </row>
    <row r="4305" spans="4:15" ht="15.75" customHeight="1" x14ac:dyDescent="0.25">
      <c r="D4305" s="33"/>
      <c r="E4305" s="33"/>
      <c r="F4305" s="81">
        <v>42541</v>
      </c>
      <c r="G4305" s="103">
        <v>4.4805000000000001E-3</v>
      </c>
      <c r="H4305" s="103">
        <v>6.4649999999999994E-3</v>
      </c>
      <c r="I4305" s="103"/>
      <c r="J4305" s="103"/>
      <c r="K4305" s="104"/>
      <c r="L4305" s="104"/>
      <c r="M4305" s="104"/>
      <c r="N4305" s="103">
        <v>3.5000000000000003E-2</v>
      </c>
      <c r="O4305" s="94"/>
    </row>
    <row r="4306" spans="4:15" ht="15.75" customHeight="1" x14ac:dyDescent="0.25">
      <c r="D4306" s="33"/>
      <c r="E4306" s="33"/>
      <c r="F4306" s="81">
        <v>42542</v>
      </c>
      <c r="G4306" s="103">
        <v>4.5079999999999999E-3</v>
      </c>
      <c r="H4306" s="103">
        <v>6.4185000000000006E-3</v>
      </c>
      <c r="I4306" s="103"/>
      <c r="J4306" s="103"/>
      <c r="K4306" s="104"/>
      <c r="L4306" s="104"/>
      <c r="M4306" s="104"/>
      <c r="N4306" s="103">
        <v>3.5000000000000003E-2</v>
      </c>
      <c r="O4306" s="94"/>
    </row>
    <row r="4307" spans="4:15" ht="15.75" customHeight="1" x14ac:dyDescent="0.25">
      <c r="D4307" s="33"/>
      <c r="E4307" s="33"/>
      <c r="F4307" s="81">
        <v>42543</v>
      </c>
      <c r="G4307" s="103">
        <v>4.5205000000000002E-3</v>
      </c>
      <c r="H4307" s="103">
        <v>6.4010000000000004E-3</v>
      </c>
      <c r="I4307" s="103"/>
      <c r="J4307" s="103"/>
      <c r="K4307" s="104"/>
      <c r="L4307" s="104"/>
      <c r="M4307" s="104"/>
      <c r="N4307" s="103">
        <v>3.5000000000000003E-2</v>
      </c>
      <c r="O4307" s="94"/>
    </row>
    <row r="4308" spans="4:15" ht="15.75" customHeight="1" x14ac:dyDescent="0.25">
      <c r="D4308" s="33"/>
      <c r="E4308" s="33"/>
      <c r="F4308" s="81">
        <v>42544</v>
      </c>
      <c r="G4308" s="103">
        <v>4.5329999999999997E-3</v>
      </c>
      <c r="H4308" s="103">
        <v>6.4010000000000004E-3</v>
      </c>
      <c r="I4308" s="103"/>
      <c r="J4308" s="103"/>
      <c r="K4308" s="104"/>
      <c r="L4308" s="104"/>
      <c r="M4308" s="104"/>
      <c r="N4308" s="103">
        <v>3.5000000000000003E-2</v>
      </c>
      <c r="O4308" s="94"/>
    </row>
    <row r="4309" spans="4:15" ht="15.75" customHeight="1" x14ac:dyDescent="0.25">
      <c r="D4309" s="33"/>
      <c r="E4309" s="33"/>
      <c r="F4309" s="81">
        <v>42545</v>
      </c>
      <c r="G4309" s="103">
        <v>4.4929999999999996E-3</v>
      </c>
      <c r="H4309" s="103">
        <v>6.2360000000000002E-3</v>
      </c>
      <c r="I4309" s="103"/>
      <c r="J4309" s="103"/>
      <c r="K4309" s="104"/>
      <c r="L4309" s="104"/>
      <c r="M4309" s="104"/>
      <c r="N4309" s="103">
        <v>3.5000000000000003E-2</v>
      </c>
      <c r="O4309" s="94"/>
    </row>
    <row r="4310" spans="4:15" ht="15.75" customHeight="1" x14ac:dyDescent="0.25">
      <c r="D4310" s="33"/>
      <c r="E4310" s="33"/>
      <c r="F4310" s="81">
        <v>42548</v>
      </c>
      <c r="G4310" s="103">
        <v>4.5880000000000001E-3</v>
      </c>
      <c r="H4310" s="103">
        <v>6.2709999999999997E-3</v>
      </c>
      <c r="I4310" s="103"/>
      <c r="J4310" s="103"/>
      <c r="K4310" s="104"/>
      <c r="L4310" s="104"/>
      <c r="M4310" s="104"/>
      <c r="N4310" s="103">
        <v>3.5000000000000003E-2</v>
      </c>
      <c r="O4310" s="94"/>
    </row>
    <row r="4311" spans="4:15" ht="15.75" customHeight="1" x14ac:dyDescent="0.25">
      <c r="D4311" s="33"/>
      <c r="E4311" s="33"/>
      <c r="F4311" s="81">
        <v>42549</v>
      </c>
      <c r="G4311" s="103">
        <v>4.6029999999999995E-3</v>
      </c>
      <c r="H4311" s="103">
        <v>6.3109999999999998E-3</v>
      </c>
      <c r="I4311" s="103"/>
      <c r="J4311" s="103"/>
      <c r="K4311" s="104"/>
      <c r="L4311" s="104"/>
      <c r="M4311" s="104"/>
      <c r="N4311" s="103">
        <v>3.5000000000000003E-2</v>
      </c>
      <c r="O4311" s="94"/>
    </row>
    <row r="4312" spans="4:15" ht="15.75" customHeight="1" x14ac:dyDescent="0.25">
      <c r="D4312" s="33"/>
      <c r="E4312" s="33"/>
      <c r="F4312" s="81">
        <v>42550</v>
      </c>
      <c r="G4312" s="103">
        <v>4.6655000000000004E-3</v>
      </c>
      <c r="H4312" s="103">
        <v>6.4609999999999997E-3</v>
      </c>
      <c r="I4312" s="103"/>
      <c r="J4312" s="103"/>
      <c r="K4312" s="104"/>
      <c r="L4312" s="104"/>
      <c r="M4312" s="104"/>
      <c r="N4312" s="103">
        <v>3.5000000000000003E-2</v>
      </c>
      <c r="O4312" s="94"/>
    </row>
    <row r="4313" spans="4:15" ht="15.75" customHeight="1" x14ac:dyDescent="0.25">
      <c r="D4313" s="33"/>
      <c r="E4313" s="33"/>
      <c r="F4313" s="81">
        <v>42551</v>
      </c>
      <c r="G4313" s="103">
        <v>4.6505000000000001E-3</v>
      </c>
      <c r="H4313" s="103">
        <v>6.5409999999999999E-3</v>
      </c>
      <c r="I4313" s="103"/>
      <c r="J4313" s="103"/>
      <c r="K4313" s="104"/>
      <c r="L4313" s="104"/>
      <c r="M4313" s="104"/>
      <c r="N4313" s="103">
        <v>3.5000000000000003E-2</v>
      </c>
      <c r="O4313" s="94"/>
    </row>
    <row r="4314" spans="4:15" ht="15.75" customHeight="1" x14ac:dyDescent="0.25">
      <c r="D4314" s="33"/>
      <c r="E4314" s="33"/>
      <c r="F4314" s="81">
        <v>42552</v>
      </c>
      <c r="G4314" s="103">
        <v>4.6755E-3</v>
      </c>
      <c r="H4314" s="103">
        <v>6.5335000000000002E-3</v>
      </c>
      <c r="I4314" s="103"/>
      <c r="J4314" s="103"/>
      <c r="K4314" s="104"/>
      <c r="L4314" s="104"/>
      <c r="M4314" s="104"/>
      <c r="N4314" s="103">
        <v>3.5000000000000003E-2</v>
      </c>
      <c r="O4314" s="94"/>
    </row>
    <row r="4315" spans="4:15" ht="15.75" customHeight="1" x14ac:dyDescent="0.25">
      <c r="D4315" s="33"/>
      <c r="E4315" s="33"/>
      <c r="F4315" s="81">
        <v>42555</v>
      </c>
      <c r="G4315" s="103">
        <v>4.6955E-3</v>
      </c>
      <c r="H4315" s="103">
        <v>6.5634999999999999E-3</v>
      </c>
      <c r="I4315" s="103"/>
      <c r="J4315" s="103"/>
      <c r="K4315" s="104"/>
      <c r="L4315" s="104"/>
      <c r="M4315" s="104"/>
      <c r="N4315" s="103" t="s">
        <v>26</v>
      </c>
      <c r="O4315" s="94"/>
    </row>
    <row r="4316" spans="4:15" ht="15.75" customHeight="1" x14ac:dyDescent="0.25">
      <c r="D4316" s="33"/>
      <c r="E4316" s="33"/>
      <c r="F4316" s="81">
        <v>42556</v>
      </c>
      <c r="G4316" s="103">
        <v>4.7029999999999997E-3</v>
      </c>
      <c r="H4316" s="103">
        <v>6.5710000000000005E-3</v>
      </c>
      <c r="I4316" s="103"/>
      <c r="J4316" s="103"/>
      <c r="K4316" s="104"/>
      <c r="L4316" s="104"/>
      <c r="M4316" s="104"/>
      <c r="N4316" s="103">
        <v>3.5000000000000003E-2</v>
      </c>
      <c r="O4316" s="94"/>
    </row>
    <row r="4317" spans="4:15" ht="15.75" customHeight="1" x14ac:dyDescent="0.25">
      <c r="D4317" s="33"/>
      <c r="E4317" s="33"/>
      <c r="F4317" s="81">
        <v>42557</v>
      </c>
      <c r="G4317" s="103">
        <v>4.7255000000000005E-3</v>
      </c>
      <c r="H4317" s="103">
        <v>6.6110000000000006E-3</v>
      </c>
      <c r="I4317" s="103"/>
      <c r="J4317" s="103"/>
      <c r="K4317" s="104"/>
      <c r="L4317" s="104"/>
      <c r="M4317" s="104"/>
      <c r="N4317" s="103">
        <v>3.5000000000000003E-2</v>
      </c>
      <c r="O4317" s="94"/>
    </row>
    <row r="4318" spans="4:15" ht="15.75" customHeight="1" x14ac:dyDescent="0.25">
      <c r="D4318" s="33"/>
      <c r="E4318" s="33"/>
      <c r="F4318" s="81">
        <v>42558</v>
      </c>
      <c r="G4318" s="103">
        <v>4.7429999999999998E-3</v>
      </c>
      <c r="H4318" s="103">
        <v>6.646E-3</v>
      </c>
      <c r="I4318" s="103"/>
      <c r="J4318" s="103"/>
      <c r="K4318" s="104"/>
      <c r="L4318" s="104"/>
      <c r="M4318" s="104"/>
      <c r="N4318" s="103">
        <v>3.5000000000000003E-2</v>
      </c>
      <c r="O4318" s="94"/>
    </row>
    <row r="4319" spans="4:15" ht="15.75" customHeight="1" x14ac:dyDescent="0.25">
      <c r="D4319" s="33"/>
      <c r="E4319" s="33"/>
      <c r="F4319" s="81">
        <v>42559</v>
      </c>
      <c r="G4319" s="103">
        <v>4.7580000000000001E-3</v>
      </c>
      <c r="H4319" s="103">
        <v>6.6709999999999998E-3</v>
      </c>
      <c r="I4319" s="103"/>
      <c r="J4319" s="103"/>
      <c r="K4319" s="104"/>
      <c r="L4319" s="104"/>
      <c r="M4319" s="104"/>
      <c r="N4319" s="103">
        <v>3.5000000000000003E-2</v>
      </c>
      <c r="O4319" s="94"/>
    </row>
    <row r="4320" spans="4:15" ht="15.75" customHeight="1" x14ac:dyDescent="0.25">
      <c r="D4320" s="33"/>
      <c r="E4320" s="33"/>
      <c r="F4320" s="81">
        <v>42562</v>
      </c>
      <c r="G4320" s="103">
        <v>4.7784999999999998E-3</v>
      </c>
      <c r="H4320" s="103">
        <v>6.6909999999999999E-3</v>
      </c>
      <c r="I4320" s="103"/>
      <c r="J4320" s="103"/>
      <c r="K4320" s="104"/>
      <c r="L4320" s="104"/>
      <c r="M4320" s="104"/>
      <c r="N4320" s="103">
        <v>3.5000000000000003E-2</v>
      </c>
      <c r="O4320" s="94"/>
    </row>
    <row r="4321" spans="4:15" ht="15.75" customHeight="1" x14ac:dyDescent="0.25">
      <c r="D4321" s="33"/>
      <c r="E4321" s="33"/>
      <c r="F4321" s="81">
        <v>42563</v>
      </c>
      <c r="G4321" s="103">
        <v>4.7935E-3</v>
      </c>
      <c r="H4321" s="103">
        <v>6.7334999999999999E-3</v>
      </c>
      <c r="I4321" s="103"/>
      <c r="J4321" s="103"/>
      <c r="K4321" s="104"/>
      <c r="L4321" s="104"/>
      <c r="M4321" s="104"/>
      <c r="N4321" s="103">
        <v>3.5000000000000003E-2</v>
      </c>
      <c r="O4321" s="94"/>
    </row>
    <row r="4322" spans="4:15" ht="15.75" customHeight="1" x14ac:dyDescent="0.25">
      <c r="D4322" s="33"/>
      <c r="E4322" s="33"/>
      <c r="F4322" s="81">
        <v>42564</v>
      </c>
      <c r="G4322" s="103">
        <v>4.8135000000000001E-3</v>
      </c>
      <c r="H4322" s="103">
        <v>6.8010000000000006E-3</v>
      </c>
      <c r="I4322" s="103"/>
      <c r="J4322" s="103"/>
      <c r="K4322" s="104"/>
      <c r="L4322" s="104"/>
      <c r="M4322" s="104"/>
      <c r="N4322" s="103">
        <v>3.5000000000000003E-2</v>
      </c>
      <c r="O4322" s="94"/>
    </row>
    <row r="4323" spans="4:15" ht="15.75" customHeight="1" x14ac:dyDescent="0.25">
      <c r="D4323" s="33"/>
      <c r="E4323" s="33"/>
      <c r="F4323" s="81">
        <v>42565</v>
      </c>
      <c r="G4323" s="103">
        <v>4.8209999999999998E-3</v>
      </c>
      <c r="H4323" s="103">
        <v>6.7910000000000002E-3</v>
      </c>
      <c r="I4323" s="103"/>
      <c r="J4323" s="103"/>
      <c r="K4323" s="104"/>
      <c r="L4323" s="104"/>
      <c r="M4323" s="104"/>
      <c r="N4323" s="103">
        <v>3.5000000000000003E-2</v>
      </c>
      <c r="O4323" s="94"/>
    </row>
    <row r="4324" spans="4:15" ht="15.75" customHeight="1" x14ac:dyDescent="0.25">
      <c r="D4324" s="33"/>
      <c r="E4324" s="33"/>
      <c r="F4324" s="81">
        <v>42566</v>
      </c>
      <c r="G4324" s="103">
        <v>4.8330000000000005E-3</v>
      </c>
      <c r="H4324" s="103">
        <v>6.8784999999999992E-3</v>
      </c>
      <c r="I4324" s="103"/>
      <c r="J4324" s="103"/>
      <c r="K4324" s="104"/>
      <c r="L4324" s="104"/>
      <c r="M4324" s="104"/>
      <c r="N4324" s="103">
        <v>3.5000000000000003E-2</v>
      </c>
      <c r="O4324" s="94"/>
    </row>
    <row r="4325" spans="4:15" ht="15.75" customHeight="1" x14ac:dyDescent="0.25">
      <c r="D4325" s="33"/>
      <c r="E4325" s="33"/>
      <c r="F4325" s="81">
        <v>42569</v>
      </c>
      <c r="G4325" s="103">
        <v>4.8655E-3</v>
      </c>
      <c r="H4325" s="103">
        <v>6.9560000000000004E-3</v>
      </c>
      <c r="I4325" s="103"/>
      <c r="J4325" s="103"/>
      <c r="K4325" s="104"/>
      <c r="L4325" s="104"/>
      <c r="M4325" s="104"/>
      <c r="N4325" s="103">
        <v>3.5000000000000003E-2</v>
      </c>
      <c r="O4325" s="94"/>
    </row>
    <row r="4326" spans="4:15" ht="15.75" customHeight="1" x14ac:dyDescent="0.25">
      <c r="D4326" s="33"/>
      <c r="E4326" s="33"/>
      <c r="F4326" s="81">
        <v>42570</v>
      </c>
      <c r="G4326" s="103">
        <v>4.8529999999999997E-3</v>
      </c>
      <c r="H4326" s="103">
        <v>6.9710000000000006E-3</v>
      </c>
      <c r="I4326" s="103"/>
      <c r="J4326" s="103"/>
      <c r="K4326" s="104"/>
      <c r="L4326" s="104"/>
      <c r="M4326" s="104"/>
      <c r="N4326" s="103">
        <v>3.5000000000000003E-2</v>
      </c>
      <c r="O4326" s="94"/>
    </row>
    <row r="4327" spans="4:15" ht="15.75" customHeight="1" x14ac:dyDescent="0.25">
      <c r="D4327" s="33"/>
      <c r="E4327" s="33"/>
      <c r="F4327" s="81">
        <v>42571</v>
      </c>
      <c r="G4327" s="103">
        <v>4.8739999999999999E-3</v>
      </c>
      <c r="H4327" s="103">
        <v>7.0159999999999997E-3</v>
      </c>
      <c r="I4327" s="103"/>
      <c r="J4327" s="103"/>
      <c r="K4327" s="104"/>
      <c r="L4327" s="104"/>
      <c r="M4327" s="104"/>
      <c r="N4327" s="103">
        <v>3.5000000000000003E-2</v>
      </c>
      <c r="O4327" s="94"/>
    </row>
    <row r="4328" spans="4:15" ht="15.75" customHeight="1" x14ac:dyDescent="0.25">
      <c r="D4328" s="33"/>
      <c r="E4328" s="33"/>
      <c r="F4328" s="81">
        <v>42572</v>
      </c>
      <c r="G4328" s="103">
        <v>4.8789999999999997E-3</v>
      </c>
      <c r="H4328" s="103">
        <v>7.1450000000000003E-3</v>
      </c>
      <c r="I4328" s="103"/>
      <c r="J4328" s="103"/>
      <c r="K4328" s="104"/>
      <c r="L4328" s="104"/>
      <c r="M4328" s="104"/>
      <c r="N4328" s="103">
        <v>3.5000000000000003E-2</v>
      </c>
      <c r="O4328" s="94"/>
    </row>
    <row r="4329" spans="4:15" ht="15.75" customHeight="1" x14ac:dyDescent="0.25">
      <c r="D4329" s="33"/>
      <c r="E4329" s="33"/>
      <c r="F4329" s="81">
        <v>42573</v>
      </c>
      <c r="G4329" s="103">
        <v>4.9040000000000004E-3</v>
      </c>
      <c r="H4329" s="103">
        <v>7.2099999999999994E-3</v>
      </c>
      <c r="I4329" s="103"/>
      <c r="J4329" s="103"/>
      <c r="K4329" s="104"/>
      <c r="L4329" s="104"/>
      <c r="M4329" s="104"/>
      <c r="N4329" s="103">
        <v>3.5000000000000003E-2</v>
      </c>
      <c r="O4329" s="94"/>
    </row>
    <row r="4330" spans="4:15" ht="15.75" customHeight="1" x14ac:dyDescent="0.25">
      <c r="D4330" s="33"/>
      <c r="E4330" s="33"/>
      <c r="F4330" s="81">
        <v>42576</v>
      </c>
      <c r="G4330" s="103">
        <v>4.9090000000000002E-3</v>
      </c>
      <c r="H4330" s="103">
        <v>7.3350000000000004E-3</v>
      </c>
      <c r="I4330" s="103"/>
      <c r="J4330" s="103"/>
      <c r="K4330" s="104"/>
      <c r="L4330" s="104"/>
      <c r="M4330" s="104"/>
      <c r="N4330" s="103">
        <v>3.5000000000000003E-2</v>
      </c>
      <c r="O4330" s="94"/>
    </row>
    <row r="4331" spans="4:15" ht="15.75" customHeight="1" x14ac:dyDescent="0.25">
      <c r="D4331" s="33"/>
      <c r="E4331" s="33"/>
      <c r="F4331" s="81">
        <v>42577</v>
      </c>
      <c r="G4331" s="103">
        <v>4.9264999999999995E-3</v>
      </c>
      <c r="H4331" s="103">
        <v>7.43E-3</v>
      </c>
      <c r="I4331" s="103"/>
      <c r="J4331" s="103"/>
      <c r="K4331" s="104"/>
      <c r="L4331" s="104"/>
      <c r="M4331" s="104"/>
      <c r="N4331" s="103">
        <v>3.5000000000000003E-2</v>
      </c>
      <c r="O4331" s="94"/>
    </row>
    <row r="4332" spans="4:15" ht="15.75" customHeight="1" x14ac:dyDescent="0.25">
      <c r="D4332" s="33"/>
      <c r="E4332" s="33"/>
      <c r="F4332" s="81">
        <v>42578</v>
      </c>
      <c r="G4332" s="103">
        <v>4.9565E-3</v>
      </c>
      <c r="H4332" s="103">
        <v>7.5149999999999991E-3</v>
      </c>
      <c r="I4332" s="103"/>
      <c r="J4332" s="103"/>
      <c r="K4332" s="104"/>
      <c r="L4332" s="104"/>
      <c r="M4332" s="104"/>
      <c r="N4332" s="103">
        <v>3.5000000000000003E-2</v>
      </c>
      <c r="O4332" s="94"/>
    </row>
    <row r="4333" spans="4:15" ht="15.75" customHeight="1" x14ac:dyDescent="0.25">
      <c r="D4333" s="33"/>
      <c r="E4333" s="33"/>
      <c r="F4333" s="81">
        <v>42579</v>
      </c>
      <c r="G4333" s="103">
        <v>4.9389999999999998E-3</v>
      </c>
      <c r="H4333" s="103">
        <v>7.5649999999999997E-3</v>
      </c>
      <c r="I4333" s="103"/>
      <c r="J4333" s="103"/>
      <c r="K4333" s="104"/>
      <c r="L4333" s="104"/>
      <c r="M4333" s="104"/>
      <c r="N4333" s="103">
        <v>3.5000000000000003E-2</v>
      </c>
      <c r="O4333" s="94"/>
    </row>
    <row r="4334" spans="4:15" ht="15.75" customHeight="1" x14ac:dyDescent="0.25">
      <c r="D4334" s="33"/>
      <c r="E4334" s="33"/>
      <c r="F4334" s="81">
        <v>42580</v>
      </c>
      <c r="G4334" s="103">
        <v>4.9589999999999999E-3</v>
      </c>
      <c r="H4334" s="103">
        <v>7.5909999999999997E-3</v>
      </c>
      <c r="I4334" s="103"/>
      <c r="J4334" s="103"/>
      <c r="K4334" s="104"/>
      <c r="L4334" s="104"/>
      <c r="M4334" s="104"/>
      <c r="N4334" s="103">
        <v>3.5000000000000003E-2</v>
      </c>
      <c r="O4334" s="94"/>
    </row>
    <row r="4335" spans="4:15" ht="15.75" customHeight="1" x14ac:dyDescent="0.25">
      <c r="D4335" s="33"/>
      <c r="E4335" s="33"/>
      <c r="F4335" s="81">
        <v>42583</v>
      </c>
      <c r="G4335" s="103">
        <v>4.9389999999999998E-3</v>
      </c>
      <c r="H4335" s="103">
        <v>7.5909999999999997E-3</v>
      </c>
      <c r="I4335" s="103"/>
      <c r="J4335" s="103"/>
      <c r="K4335" s="104"/>
      <c r="L4335" s="104"/>
      <c r="M4335" s="104"/>
      <c r="N4335" s="103">
        <v>3.5000000000000003E-2</v>
      </c>
      <c r="O4335" s="94"/>
    </row>
    <row r="4336" spans="4:15" ht="15.75" customHeight="1" x14ac:dyDescent="0.25">
      <c r="D4336" s="33"/>
      <c r="E4336" s="33"/>
      <c r="F4336" s="81">
        <v>42584</v>
      </c>
      <c r="G4336" s="103">
        <v>4.9389999999999998E-3</v>
      </c>
      <c r="H4336" s="103">
        <v>7.6759999999999997E-3</v>
      </c>
      <c r="I4336" s="103"/>
      <c r="J4336" s="103"/>
      <c r="K4336" s="104"/>
      <c r="L4336" s="104"/>
      <c r="M4336" s="104"/>
      <c r="N4336" s="103">
        <v>3.5000000000000003E-2</v>
      </c>
      <c r="O4336" s="94"/>
    </row>
    <row r="4337" spans="4:15" ht="15.75" customHeight="1" x14ac:dyDescent="0.25">
      <c r="D4337" s="33"/>
      <c r="E4337" s="33"/>
      <c r="F4337" s="81">
        <v>42585</v>
      </c>
      <c r="G4337" s="103">
        <v>4.9690000000000003E-3</v>
      </c>
      <c r="H4337" s="103">
        <v>7.7759999999999999E-3</v>
      </c>
      <c r="I4337" s="103"/>
      <c r="J4337" s="103"/>
      <c r="K4337" s="104"/>
      <c r="L4337" s="104"/>
      <c r="M4337" s="104"/>
      <c r="N4337" s="103">
        <v>3.5000000000000003E-2</v>
      </c>
      <c r="O4337" s="94"/>
    </row>
    <row r="4338" spans="4:15" ht="15.75" customHeight="1" x14ac:dyDescent="0.25">
      <c r="D4338" s="33"/>
      <c r="E4338" s="33"/>
      <c r="F4338" s="81">
        <v>42586</v>
      </c>
      <c r="G4338" s="103">
        <v>4.9839999999999997E-3</v>
      </c>
      <c r="H4338" s="103">
        <v>7.8759999999999993E-3</v>
      </c>
      <c r="I4338" s="103"/>
      <c r="J4338" s="103"/>
      <c r="K4338" s="104"/>
      <c r="L4338" s="104"/>
      <c r="M4338" s="104"/>
      <c r="N4338" s="103">
        <v>3.5000000000000003E-2</v>
      </c>
      <c r="O4338" s="94"/>
    </row>
    <row r="4339" spans="4:15" ht="15.75" customHeight="1" x14ac:dyDescent="0.25">
      <c r="D4339" s="33"/>
      <c r="E4339" s="33"/>
      <c r="F4339" s="81">
        <v>42587</v>
      </c>
      <c r="G4339" s="103">
        <v>5.0390000000000001E-3</v>
      </c>
      <c r="H4339" s="103">
        <v>7.9235E-3</v>
      </c>
      <c r="I4339" s="103"/>
      <c r="J4339" s="103"/>
      <c r="K4339" s="104"/>
      <c r="L4339" s="104"/>
      <c r="M4339" s="104"/>
      <c r="N4339" s="103">
        <v>3.5000000000000003E-2</v>
      </c>
      <c r="O4339" s="94"/>
    </row>
    <row r="4340" spans="4:15" ht="15.75" customHeight="1" x14ac:dyDescent="0.25">
      <c r="D4340" s="33"/>
      <c r="E4340" s="33"/>
      <c r="F4340" s="81">
        <v>42590</v>
      </c>
      <c r="G4340" s="103">
        <v>5.1190000000000003E-3</v>
      </c>
      <c r="H4340" s="103">
        <v>8.0649999999999993E-3</v>
      </c>
      <c r="I4340" s="103"/>
      <c r="J4340" s="103"/>
      <c r="K4340" s="104"/>
      <c r="L4340" s="104"/>
      <c r="M4340" s="104"/>
      <c r="N4340" s="103">
        <v>3.5000000000000003E-2</v>
      </c>
      <c r="O4340" s="94"/>
    </row>
    <row r="4341" spans="4:15" ht="15.75" customHeight="1" x14ac:dyDescent="0.25">
      <c r="D4341" s="33"/>
      <c r="E4341" s="33"/>
      <c r="F4341" s="81">
        <v>42591</v>
      </c>
      <c r="G4341" s="103">
        <v>5.1314999999999998E-3</v>
      </c>
      <c r="H4341" s="103">
        <v>8.1599999999999989E-3</v>
      </c>
      <c r="I4341" s="103"/>
      <c r="J4341" s="103"/>
      <c r="K4341" s="104"/>
      <c r="L4341" s="104"/>
      <c r="M4341" s="104"/>
      <c r="N4341" s="103">
        <v>3.5000000000000003E-2</v>
      </c>
      <c r="O4341" s="94"/>
    </row>
    <row r="4342" spans="4:15" ht="15.75" customHeight="1" x14ac:dyDescent="0.25">
      <c r="D4342" s="33"/>
      <c r="E4342" s="33"/>
      <c r="F4342" s="81">
        <v>42592</v>
      </c>
      <c r="G4342" s="103">
        <v>5.1765000000000005E-3</v>
      </c>
      <c r="H4342" s="103">
        <v>8.1759999999999992E-3</v>
      </c>
      <c r="I4342" s="103"/>
      <c r="J4342" s="103"/>
      <c r="K4342" s="104"/>
      <c r="L4342" s="104"/>
      <c r="M4342" s="104"/>
      <c r="N4342" s="103">
        <v>3.5000000000000003E-2</v>
      </c>
      <c r="O4342" s="94"/>
    </row>
    <row r="4343" spans="4:15" ht="15.75" customHeight="1" x14ac:dyDescent="0.25">
      <c r="D4343" s="33"/>
      <c r="E4343" s="33"/>
      <c r="F4343" s="81">
        <v>42593</v>
      </c>
      <c r="G4343" s="103">
        <v>5.0765000000000003E-3</v>
      </c>
      <c r="H4343" s="103">
        <v>8.1700000000000002E-3</v>
      </c>
      <c r="I4343" s="103"/>
      <c r="J4343" s="103"/>
      <c r="K4343" s="104"/>
      <c r="L4343" s="104"/>
      <c r="M4343" s="104"/>
      <c r="N4343" s="103">
        <v>3.5000000000000003E-2</v>
      </c>
      <c r="O4343" s="94"/>
    </row>
    <row r="4344" spans="4:15" ht="15.75" customHeight="1" x14ac:dyDescent="0.25">
      <c r="D4344" s="33"/>
      <c r="E4344" s="33"/>
      <c r="F4344" s="81">
        <v>42594</v>
      </c>
      <c r="G4344" s="103">
        <v>5.0665000000000007E-3</v>
      </c>
      <c r="H4344" s="103">
        <v>8.1825000000000005E-3</v>
      </c>
      <c r="I4344" s="103"/>
      <c r="J4344" s="103"/>
      <c r="K4344" s="104"/>
      <c r="L4344" s="104"/>
      <c r="M4344" s="104"/>
      <c r="N4344" s="103">
        <v>3.5000000000000003E-2</v>
      </c>
      <c r="O4344" s="94"/>
    </row>
    <row r="4345" spans="4:15" ht="15.75" customHeight="1" x14ac:dyDescent="0.25">
      <c r="D4345" s="33"/>
      <c r="E4345" s="33"/>
      <c r="F4345" s="81">
        <v>42597</v>
      </c>
      <c r="G4345" s="103">
        <v>5.0743999999999997E-3</v>
      </c>
      <c r="H4345" s="103">
        <v>8.0411000000000007E-3</v>
      </c>
      <c r="I4345" s="103"/>
      <c r="J4345" s="103"/>
      <c r="K4345" s="104"/>
      <c r="L4345" s="104"/>
      <c r="M4345" s="104"/>
      <c r="N4345" s="103">
        <v>3.5000000000000003E-2</v>
      </c>
      <c r="O4345" s="94"/>
    </row>
    <row r="4346" spans="4:15" ht="15.75" customHeight="1" x14ac:dyDescent="0.25">
      <c r="D4346" s="33"/>
      <c r="E4346" s="33"/>
      <c r="F4346" s="81">
        <v>42598</v>
      </c>
      <c r="G4346" s="103">
        <v>5.0743999999999997E-3</v>
      </c>
      <c r="H4346" s="103">
        <v>8.0128000000000005E-3</v>
      </c>
      <c r="I4346" s="103"/>
      <c r="J4346" s="103"/>
      <c r="K4346" s="104"/>
      <c r="L4346" s="104"/>
      <c r="M4346" s="104"/>
      <c r="N4346" s="103">
        <v>3.5000000000000003E-2</v>
      </c>
      <c r="O4346" s="94"/>
    </row>
    <row r="4347" spans="4:15" ht="15.75" customHeight="1" x14ac:dyDescent="0.25">
      <c r="D4347" s="33"/>
      <c r="E4347" s="33"/>
      <c r="F4347" s="81">
        <v>42599</v>
      </c>
      <c r="G4347" s="103">
        <v>5.1410999999999991E-3</v>
      </c>
      <c r="H4347" s="103">
        <v>8.1127999999999999E-3</v>
      </c>
      <c r="I4347" s="103"/>
      <c r="J4347" s="103"/>
      <c r="K4347" s="104"/>
      <c r="L4347" s="104"/>
      <c r="M4347" s="104"/>
      <c r="N4347" s="103">
        <v>3.5000000000000003E-2</v>
      </c>
      <c r="O4347" s="94"/>
    </row>
    <row r="4348" spans="4:15" ht="15.75" customHeight="1" x14ac:dyDescent="0.25">
      <c r="D4348" s="33"/>
      <c r="E4348" s="33"/>
      <c r="F4348" s="81">
        <v>42600</v>
      </c>
      <c r="G4348" s="103">
        <v>5.1244000000000003E-3</v>
      </c>
      <c r="H4348" s="103">
        <v>8.1100000000000009E-3</v>
      </c>
      <c r="I4348" s="103"/>
      <c r="J4348" s="103"/>
      <c r="K4348" s="104"/>
      <c r="L4348" s="104"/>
      <c r="M4348" s="104"/>
      <c r="N4348" s="103">
        <v>3.5000000000000003E-2</v>
      </c>
      <c r="O4348" s="94"/>
    </row>
    <row r="4349" spans="4:15" ht="15.75" customHeight="1" x14ac:dyDescent="0.25">
      <c r="D4349" s="33"/>
      <c r="E4349" s="33"/>
      <c r="F4349" s="81">
        <v>42601</v>
      </c>
      <c r="G4349" s="103">
        <v>5.2105999999999993E-3</v>
      </c>
      <c r="H4349" s="103">
        <v>8.1711000000000006E-3</v>
      </c>
      <c r="I4349" s="103"/>
      <c r="J4349" s="103"/>
      <c r="K4349" s="104"/>
      <c r="L4349" s="104"/>
      <c r="M4349" s="104"/>
      <c r="N4349" s="103">
        <v>3.5000000000000003E-2</v>
      </c>
      <c r="O4349" s="94"/>
    </row>
    <row r="4350" spans="4:15" ht="15.75" customHeight="1" x14ac:dyDescent="0.25">
      <c r="D4350" s="33"/>
      <c r="E4350" s="33"/>
      <c r="F4350" s="81">
        <v>42604</v>
      </c>
      <c r="G4350" s="103">
        <v>5.2217000000000001E-3</v>
      </c>
      <c r="H4350" s="103">
        <v>8.2544000000000003E-3</v>
      </c>
      <c r="I4350" s="103"/>
      <c r="J4350" s="103"/>
      <c r="K4350" s="104"/>
      <c r="L4350" s="104"/>
      <c r="M4350" s="104"/>
      <c r="N4350" s="103">
        <v>3.5000000000000003E-2</v>
      </c>
      <c r="O4350" s="94"/>
    </row>
    <row r="4351" spans="4:15" ht="15.75" customHeight="1" x14ac:dyDescent="0.25">
      <c r="D4351" s="33"/>
      <c r="E4351" s="33"/>
      <c r="F4351" s="81">
        <v>42605</v>
      </c>
      <c r="G4351" s="103">
        <v>5.2439000000000001E-3</v>
      </c>
      <c r="H4351" s="103">
        <v>8.2544000000000003E-3</v>
      </c>
      <c r="I4351" s="103"/>
      <c r="J4351" s="103"/>
      <c r="K4351" s="104"/>
      <c r="L4351" s="104"/>
      <c r="M4351" s="104"/>
      <c r="N4351" s="103">
        <v>3.5000000000000003E-2</v>
      </c>
      <c r="O4351" s="94"/>
    </row>
    <row r="4352" spans="4:15" ht="15.75" customHeight="1" x14ac:dyDescent="0.25">
      <c r="D4352" s="33"/>
      <c r="E4352" s="33"/>
      <c r="F4352" s="81">
        <v>42606</v>
      </c>
      <c r="G4352" s="103">
        <v>5.1993999999999999E-3</v>
      </c>
      <c r="H4352" s="103">
        <v>8.2544000000000003E-3</v>
      </c>
      <c r="I4352" s="103"/>
      <c r="J4352" s="103"/>
      <c r="K4352" s="104"/>
      <c r="L4352" s="104"/>
      <c r="M4352" s="104"/>
      <c r="N4352" s="103">
        <v>3.5000000000000003E-2</v>
      </c>
      <c r="O4352" s="94"/>
    </row>
    <row r="4353" spans="4:15" ht="15.75" customHeight="1" x14ac:dyDescent="0.25">
      <c r="D4353" s="33"/>
      <c r="E4353" s="33"/>
      <c r="F4353" s="81">
        <v>42607</v>
      </c>
      <c r="G4353" s="103">
        <v>5.2383000000000004E-3</v>
      </c>
      <c r="H4353" s="103">
        <v>8.2933E-3</v>
      </c>
      <c r="I4353" s="103"/>
      <c r="J4353" s="103"/>
      <c r="K4353" s="104"/>
      <c r="L4353" s="104"/>
      <c r="M4353" s="104"/>
      <c r="N4353" s="103">
        <v>3.5000000000000003E-2</v>
      </c>
      <c r="O4353" s="94"/>
    </row>
    <row r="4354" spans="4:15" ht="15.75" customHeight="1" x14ac:dyDescent="0.25">
      <c r="D4354" s="33"/>
      <c r="E4354" s="33"/>
      <c r="F4354" s="81">
        <v>42608</v>
      </c>
      <c r="G4354" s="103">
        <v>5.2439000000000001E-3</v>
      </c>
      <c r="H4354" s="103">
        <v>8.3343999999999988E-3</v>
      </c>
      <c r="I4354" s="103"/>
      <c r="J4354" s="103"/>
      <c r="K4354" s="104"/>
      <c r="L4354" s="104"/>
      <c r="M4354" s="104"/>
      <c r="N4354" s="103">
        <v>3.5000000000000003E-2</v>
      </c>
      <c r="O4354" s="94"/>
    </row>
    <row r="4355" spans="4:15" ht="15.75" customHeight="1" x14ac:dyDescent="0.25">
      <c r="D4355" s="33"/>
      <c r="E4355" s="33"/>
      <c r="F4355" s="81">
        <v>42611</v>
      </c>
      <c r="G4355" s="103" t="s">
        <v>26</v>
      </c>
      <c r="H4355" s="103" t="s">
        <v>26</v>
      </c>
      <c r="I4355" s="103"/>
      <c r="J4355" s="103"/>
      <c r="K4355" s="104"/>
      <c r="L4355" s="104"/>
      <c r="M4355" s="104"/>
      <c r="N4355" s="103">
        <v>3.5000000000000003E-2</v>
      </c>
      <c r="O4355" s="94"/>
    </row>
    <row r="4356" spans="4:15" ht="15.75" customHeight="1" x14ac:dyDescent="0.25">
      <c r="D4356" s="33"/>
      <c r="E4356" s="33"/>
      <c r="F4356" s="81">
        <v>42612</v>
      </c>
      <c r="G4356" s="103">
        <v>5.2322000000000002E-3</v>
      </c>
      <c r="H4356" s="103">
        <v>8.4211000000000008E-3</v>
      </c>
      <c r="I4356" s="103"/>
      <c r="J4356" s="103"/>
      <c r="K4356" s="104"/>
      <c r="L4356" s="104"/>
      <c r="M4356" s="104"/>
      <c r="N4356" s="103">
        <v>3.5000000000000003E-2</v>
      </c>
      <c r="O4356" s="94"/>
    </row>
    <row r="4357" spans="4:15" ht="15.75" customHeight="1" x14ac:dyDescent="0.25">
      <c r="D4357" s="33"/>
      <c r="E4357" s="33"/>
      <c r="F4357" s="81">
        <v>42613</v>
      </c>
      <c r="G4357" s="103">
        <v>5.2488999999999999E-3</v>
      </c>
      <c r="H4357" s="103">
        <v>8.3932999999999994E-3</v>
      </c>
      <c r="I4357" s="103"/>
      <c r="J4357" s="103"/>
      <c r="K4357" s="104"/>
      <c r="L4357" s="104"/>
      <c r="M4357" s="104"/>
      <c r="N4357" s="103">
        <v>3.5000000000000003E-2</v>
      </c>
      <c r="O4357" s="94"/>
    </row>
    <row r="4358" spans="4:15" ht="15.75" customHeight="1" x14ac:dyDescent="0.25">
      <c r="D4358" s="33"/>
      <c r="E4358" s="33"/>
      <c r="F4358" s="81">
        <v>42614</v>
      </c>
      <c r="G4358" s="103">
        <v>5.2293999999999995E-3</v>
      </c>
      <c r="H4358" s="103">
        <v>8.3566999999999999E-3</v>
      </c>
      <c r="I4358" s="103"/>
      <c r="J4358" s="103"/>
      <c r="K4358" s="104"/>
      <c r="L4358" s="104"/>
      <c r="M4358" s="104"/>
      <c r="N4358" s="103">
        <v>3.5000000000000003E-2</v>
      </c>
      <c r="O4358" s="94"/>
    </row>
    <row r="4359" spans="4:15" ht="15.75" customHeight="1" x14ac:dyDescent="0.25">
      <c r="D4359" s="33"/>
      <c r="E4359" s="33"/>
      <c r="F4359" s="81">
        <v>42615</v>
      </c>
      <c r="G4359" s="103">
        <v>5.2572000000000001E-3</v>
      </c>
      <c r="H4359" s="103">
        <v>8.3511000000000002E-3</v>
      </c>
      <c r="I4359" s="103"/>
      <c r="J4359" s="103"/>
      <c r="K4359" s="104"/>
      <c r="L4359" s="104"/>
      <c r="M4359" s="104"/>
      <c r="N4359" s="103">
        <v>3.5000000000000003E-2</v>
      </c>
      <c r="O4359" s="94"/>
    </row>
    <row r="4360" spans="4:15" ht="15.75" customHeight="1" x14ac:dyDescent="0.25">
      <c r="D4360" s="33"/>
      <c r="E4360" s="33"/>
      <c r="F4360" s="81">
        <v>42618</v>
      </c>
      <c r="G4360" s="103">
        <v>5.1932999999999997E-3</v>
      </c>
      <c r="H4360" s="103">
        <v>8.3343999999999988E-3</v>
      </c>
      <c r="I4360" s="103"/>
      <c r="J4360" s="103"/>
      <c r="K4360" s="104"/>
      <c r="L4360" s="104"/>
      <c r="M4360" s="104"/>
      <c r="N4360" s="103" t="s">
        <v>26</v>
      </c>
      <c r="O4360" s="94"/>
    </row>
    <row r="4361" spans="4:15" ht="15.75" customHeight="1" x14ac:dyDescent="0.25">
      <c r="D4361" s="33"/>
      <c r="E4361" s="33"/>
      <c r="F4361" s="81">
        <v>42619</v>
      </c>
      <c r="G4361" s="103">
        <v>5.1656000000000002E-3</v>
      </c>
      <c r="H4361" s="103">
        <v>8.4066999999999996E-3</v>
      </c>
      <c r="I4361" s="103"/>
      <c r="J4361" s="103"/>
      <c r="K4361" s="104"/>
      <c r="L4361" s="104"/>
      <c r="M4361" s="104"/>
      <c r="N4361" s="103">
        <v>3.5000000000000003E-2</v>
      </c>
      <c r="O4361" s="94"/>
    </row>
    <row r="4362" spans="4:15" ht="15.75" customHeight="1" x14ac:dyDescent="0.25">
      <c r="D4362" s="33"/>
      <c r="E4362" s="33"/>
      <c r="F4362" s="81">
        <v>42620</v>
      </c>
      <c r="G4362" s="103">
        <v>5.1322E-3</v>
      </c>
      <c r="H4362" s="103">
        <v>8.3356000000000003E-3</v>
      </c>
      <c r="I4362" s="103"/>
      <c r="J4362" s="103"/>
      <c r="K4362" s="104"/>
      <c r="L4362" s="104"/>
      <c r="M4362" s="104"/>
      <c r="N4362" s="103">
        <v>3.5000000000000003E-2</v>
      </c>
      <c r="O4362" s="94"/>
    </row>
    <row r="4363" spans="4:15" ht="15.75" customHeight="1" x14ac:dyDescent="0.25">
      <c r="D4363" s="33"/>
      <c r="E4363" s="33"/>
      <c r="F4363" s="81">
        <v>42621</v>
      </c>
      <c r="G4363" s="103">
        <v>5.1822000000000005E-3</v>
      </c>
      <c r="H4363" s="103">
        <v>8.4543999999999991E-3</v>
      </c>
      <c r="I4363" s="103"/>
      <c r="J4363" s="103"/>
      <c r="K4363" s="104"/>
      <c r="L4363" s="104"/>
      <c r="M4363" s="104"/>
      <c r="N4363" s="103">
        <v>3.5000000000000003E-2</v>
      </c>
      <c r="O4363" s="94"/>
    </row>
    <row r="4364" spans="4:15" ht="15.75" customHeight="1" x14ac:dyDescent="0.25">
      <c r="D4364" s="33"/>
      <c r="E4364" s="33"/>
      <c r="F4364" s="81">
        <v>42622</v>
      </c>
      <c r="G4364" s="103">
        <v>5.2689E-3</v>
      </c>
      <c r="H4364" s="103">
        <v>8.5222000000000006E-3</v>
      </c>
      <c r="I4364" s="103"/>
      <c r="J4364" s="103"/>
      <c r="K4364" s="104"/>
      <c r="L4364" s="104"/>
      <c r="M4364" s="104"/>
      <c r="N4364" s="103">
        <v>3.5000000000000003E-2</v>
      </c>
      <c r="O4364" s="94"/>
    </row>
    <row r="4365" spans="4:15" ht="15.75" customHeight="1" x14ac:dyDescent="0.25">
      <c r="D4365" s="33"/>
      <c r="E4365" s="33"/>
      <c r="F4365" s="81">
        <v>42625</v>
      </c>
      <c r="G4365" s="103">
        <v>5.2771999999999993E-3</v>
      </c>
      <c r="H4365" s="103">
        <v>8.5577999999999991E-3</v>
      </c>
      <c r="I4365" s="103"/>
      <c r="J4365" s="103"/>
      <c r="K4365" s="104"/>
      <c r="L4365" s="104"/>
      <c r="M4365" s="104"/>
      <c r="N4365" s="103">
        <v>3.5000000000000003E-2</v>
      </c>
      <c r="O4365" s="94"/>
    </row>
    <row r="4366" spans="4:15" ht="15.75" customHeight="1" x14ac:dyDescent="0.25">
      <c r="D4366" s="33"/>
      <c r="E4366" s="33"/>
      <c r="F4366" s="81">
        <v>42626</v>
      </c>
      <c r="G4366" s="103">
        <v>5.2427999999999997E-3</v>
      </c>
      <c r="H4366" s="103">
        <v>8.5027999999999996E-3</v>
      </c>
      <c r="I4366" s="103"/>
      <c r="J4366" s="103"/>
      <c r="K4366" s="104"/>
      <c r="L4366" s="104"/>
      <c r="M4366" s="104"/>
      <c r="N4366" s="103">
        <v>3.5000000000000003E-2</v>
      </c>
      <c r="O4366" s="94"/>
    </row>
    <row r="4367" spans="4:15" ht="15.75" customHeight="1" x14ac:dyDescent="0.25">
      <c r="D4367" s="33"/>
      <c r="E4367" s="33"/>
      <c r="F4367" s="81">
        <v>42627</v>
      </c>
      <c r="G4367" s="103">
        <v>5.2956000000000001E-3</v>
      </c>
      <c r="H4367" s="103">
        <v>8.5389000000000003E-3</v>
      </c>
      <c r="I4367" s="103"/>
      <c r="J4367" s="103"/>
      <c r="K4367" s="104"/>
      <c r="L4367" s="104"/>
      <c r="M4367" s="104"/>
      <c r="N4367" s="103">
        <v>3.5000000000000003E-2</v>
      </c>
      <c r="O4367" s="94"/>
    </row>
    <row r="4368" spans="4:15" ht="15.75" customHeight="1" x14ac:dyDescent="0.25">
      <c r="D4368" s="33"/>
      <c r="E4368" s="33"/>
      <c r="F4368" s="81">
        <v>42628</v>
      </c>
      <c r="G4368" s="103">
        <v>5.3093999999999997E-3</v>
      </c>
      <c r="H4368" s="103">
        <v>8.5655999999999996E-3</v>
      </c>
      <c r="I4368" s="103"/>
      <c r="J4368" s="103"/>
      <c r="K4368" s="104"/>
      <c r="L4368" s="104"/>
      <c r="M4368" s="104"/>
      <c r="N4368" s="103">
        <v>3.5000000000000003E-2</v>
      </c>
      <c r="O4368" s="94"/>
    </row>
    <row r="4369" spans="4:15" ht="15.75" customHeight="1" x14ac:dyDescent="0.25">
      <c r="D4369" s="33"/>
      <c r="E4369" s="33"/>
      <c r="F4369" s="81">
        <v>42629</v>
      </c>
      <c r="G4369" s="103">
        <v>5.3178000000000001E-3</v>
      </c>
      <c r="H4369" s="103">
        <v>8.5710999999999999E-3</v>
      </c>
      <c r="I4369" s="103"/>
      <c r="J4369" s="103"/>
      <c r="K4369" s="104"/>
      <c r="L4369" s="104"/>
      <c r="M4369" s="104"/>
      <c r="N4369" s="103">
        <v>3.5000000000000003E-2</v>
      </c>
      <c r="O4369" s="94"/>
    </row>
    <row r="4370" spans="4:15" ht="15.75" customHeight="1" x14ac:dyDescent="0.25">
      <c r="D4370" s="33"/>
      <c r="E4370" s="33"/>
      <c r="F4370" s="81">
        <v>42632</v>
      </c>
      <c r="G4370" s="103">
        <v>5.3617000000000005E-3</v>
      </c>
      <c r="H4370" s="103">
        <v>8.6067000000000001E-3</v>
      </c>
      <c r="I4370" s="103"/>
      <c r="J4370" s="103"/>
      <c r="K4370" s="104"/>
      <c r="L4370" s="104"/>
      <c r="M4370" s="104"/>
      <c r="N4370" s="103">
        <v>3.5000000000000003E-2</v>
      </c>
      <c r="O4370" s="94"/>
    </row>
    <row r="4371" spans="4:15" ht="15.75" customHeight="1" x14ac:dyDescent="0.25">
      <c r="D4371" s="33"/>
      <c r="E4371" s="33"/>
      <c r="F4371" s="81">
        <v>42633</v>
      </c>
      <c r="G4371" s="103">
        <v>5.4305999999999998E-3</v>
      </c>
      <c r="H4371" s="103">
        <v>8.6589000000000006E-3</v>
      </c>
      <c r="I4371" s="103"/>
      <c r="J4371" s="103"/>
      <c r="K4371" s="104"/>
      <c r="L4371" s="104"/>
      <c r="M4371" s="104"/>
      <c r="N4371" s="103">
        <v>3.5000000000000003E-2</v>
      </c>
      <c r="O4371" s="94"/>
    </row>
    <row r="4372" spans="4:15" ht="15.75" customHeight="1" x14ac:dyDescent="0.25">
      <c r="D4372" s="33"/>
      <c r="E4372" s="33"/>
      <c r="F4372" s="81">
        <v>42634</v>
      </c>
      <c r="G4372" s="103">
        <v>5.4632999999999999E-3</v>
      </c>
      <c r="H4372" s="103">
        <v>8.6333E-3</v>
      </c>
      <c r="I4372" s="103"/>
      <c r="J4372" s="103"/>
      <c r="K4372" s="104"/>
      <c r="L4372" s="104"/>
      <c r="M4372" s="104"/>
      <c r="N4372" s="103">
        <v>3.5000000000000003E-2</v>
      </c>
      <c r="O4372" s="94"/>
    </row>
    <row r="4373" spans="4:15" ht="15.75" customHeight="1" x14ac:dyDescent="0.25">
      <c r="D4373" s="33"/>
      <c r="E4373" s="33"/>
      <c r="F4373" s="81">
        <v>42635</v>
      </c>
      <c r="G4373" s="103">
        <v>5.2527999999999993E-3</v>
      </c>
      <c r="H4373" s="103">
        <v>8.5672000000000005E-3</v>
      </c>
      <c r="I4373" s="103"/>
      <c r="J4373" s="103"/>
      <c r="K4373" s="104"/>
      <c r="L4373" s="104"/>
      <c r="M4373" s="104"/>
      <c r="N4373" s="103">
        <v>3.5000000000000003E-2</v>
      </c>
      <c r="O4373" s="94"/>
    </row>
    <row r="4374" spans="4:15" ht="15.75" customHeight="1" x14ac:dyDescent="0.25">
      <c r="D4374" s="33"/>
      <c r="E4374" s="33"/>
      <c r="F4374" s="81">
        <v>42636</v>
      </c>
      <c r="G4374" s="103">
        <v>5.2221999999999998E-3</v>
      </c>
      <c r="H4374" s="103">
        <v>8.5293999999999995E-3</v>
      </c>
      <c r="I4374" s="103"/>
      <c r="J4374" s="103"/>
      <c r="K4374" s="104"/>
      <c r="L4374" s="104"/>
      <c r="M4374" s="104"/>
      <c r="N4374" s="103">
        <v>3.5000000000000003E-2</v>
      </c>
      <c r="O4374" s="94"/>
    </row>
    <row r="4375" spans="4:15" ht="15.75" customHeight="1" x14ac:dyDescent="0.25">
      <c r="D4375" s="33"/>
      <c r="E4375" s="33"/>
      <c r="F4375" s="81">
        <v>42639</v>
      </c>
      <c r="G4375" s="103">
        <v>5.2443999999999998E-3</v>
      </c>
      <c r="H4375" s="103">
        <v>8.5293999999999995E-3</v>
      </c>
      <c r="I4375" s="103"/>
      <c r="J4375" s="103"/>
      <c r="K4375" s="104"/>
      <c r="L4375" s="104"/>
      <c r="M4375" s="104"/>
      <c r="N4375" s="103">
        <v>3.5000000000000003E-2</v>
      </c>
      <c r="O4375" s="94"/>
    </row>
    <row r="4376" spans="4:15" ht="15.75" customHeight="1" x14ac:dyDescent="0.25">
      <c r="D4376" s="33"/>
      <c r="E4376" s="33"/>
      <c r="F4376" s="81">
        <v>42640</v>
      </c>
      <c r="G4376" s="103">
        <v>5.2667E-3</v>
      </c>
      <c r="H4376" s="103">
        <v>8.5377999999999999E-3</v>
      </c>
      <c r="I4376" s="103"/>
      <c r="J4376" s="103"/>
      <c r="K4376" s="104"/>
      <c r="L4376" s="104"/>
      <c r="M4376" s="104"/>
      <c r="N4376" s="103">
        <v>3.5000000000000003E-2</v>
      </c>
      <c r="O4376" s="94"/>
    </row>
    <row r="4377" spans="4:15" ht="15.75" customHeight="1" x14ac:dyDescent="0.25">
      <c r="D4377" s="33"/>
      <c r="E4377" s="33"/>
      <c r="F4377" s="81">
        <v>42641</v>
      </c>
      <c r="G4377" s="103">
        <v>5.2437999999999999E-3</v>
      </c>
      <c r="H4377" s="103">
        <v>8.3768999999999996E-3</v>
      </c>
      <c r="I4377" s="103"/>
      <c r="J4377" s="103"/>
      <c r="K4377" s="104"/>
      <c r="L4377" s="104"/>
      <c r="M4377" s="104"/>
      <c r="N4377" s="103">
        <v>3.5000000000000003E-2</v>
      </c>
      <c r="O4377" s="94"/>
    </row>
    <row r="4378" spans="4:15" ht="15.75" customHeight="1" x14ac:dyDescent="0.25">
      <c r="D4378" s="33"/>
      <c r="E4378" s="33"/>
      <c r="F4378" s="81">
        <v>42642</v>
      </c>
      <c r="G4378" s="103">
        <v>5.2722000000000003E-3</v>
      </c>
      <c r="H4378" s="103">
        <v>8.4560999999999994E-3</v>
      </c>
      <c r="I4378" s="103"/>
      <c r="J4378" s="103"/>
      <c r="K4378" s="104"/>
      <c r="L4378" s="104"/>
      <c r="M4378" s="104"/>
      <c r="N4378" s="103">
        <v>3.5000000000000003E-2</v>
      </c>
      <c r="O4378" s="94"/>
    </row>
    <row r="4379" spans="4:15" ht="15.75" customHeight="1" x14ac:dyDescent="0.25">
      <c r="D4379" s="33"/>
      <c r="E4379" s="33"/>
      <c r="F4379" s="81">
        <v>42643</v>
      </c>
      <c r="G4379" s="103">
        <v>5.3111E-3</v>
      </c>
      <c r="H4379" s="103">
        <v>8.5367000000000012E-3</v>
      </c>
      <c r="I4379" s="103"/>
      <c r="J4379" s="103"/>
      <c r="K4379" s="104"/>
      <c r="L4379" s="104"/>
      <c r="M4379" s="104"/>
      <c r="N4379" s="103">
        <v>3.5000000000000003E-2</v>
      </c>
      <c r="O4379" s="94"/>
    </row>
    <row r="4380" spans="4:15" ht="15.75" customHeight="1" x14ac:dyDescent="0.25">
      <c r="D4380" s="33"/>
      <c r="E4380" s="33"/>
      <c r="F4380" s="81">
        <v>42646</v>
      </c>
      <c r="G4380" s="103">
        <v>5.2832999999999995E-3</v>
      </c>
      <c r="H4380" s="103">
        <v>8.5789000000000004E-3</v>
      </c>
      <c r="I4380" s="103"/>
      <c r="J4380" s="103"/>
      <c r="K4380" s="104"/>
      <c r="L4380" s="104"/>
      <c r="M4380" s="104"/>
      <c r="N4380" s="103">
        <v>3.5000000000000003E-2</v>
      </c>
      <c r="O4380" s="94"/>
    </row>
    <row r="4381" spans="4:15" ht="15.75" customHeight="1" x14ac:dyDescent="0.25">
      <c r="D4381" s="33"/>
      <c r="E4381" s="33"/>
      <c r="F4381" s="81">
        <v>42647</v>
      </c>
      <c r="G4381" s="103">
        <v>5.2722000000000003E-3</v>
      </c>
      <c r="H4381" s="103">
        <v>8.6432999999999996E-3</v>
      </c>
      <c r="I4381" s="103"/>
      <c r="J4381" s="103"/>
      <c r="K4381" s="104"/>
      <c r="L4381" s="104"/>
      <c r="M4381" s="104"/>
      <c r="N4381" s="103">
        <v>3.5000000000000003E-2</v>
      </c>
      <c r="O4381" s="94"/>
    </row>
    <row r="4382" spans="4:15" ht="15.75" customHeight="1" x14ac:dyDescent="0.25">
      <c r="D4382" s="33"/>
      <c r="E4382" s="33"/>
      <c r="F4382" s="81">
        <v>42648</v>
      </c>
      <c r="G4382" s="103">
        <v>5.2566999999999996E-3</v>
      </c>
      <c r="H4382" s="103">
        <v>8.6794000000000003E-3</v>
      </c>
      <c r="I4382" s="103"/>
      <c r="J4382" s="103"/>
      <c r="K4382" s="104"/>
      <c r="L4382" s="104"/>
      <c r="M4382" s="104"/>
      <c r="N4382" s="103">
        <v>3.5000000000000003E-2</v>
      </c>
      <c r="O4382" s="94"/>
    </row>
    <row r="4383" spans="4:15" ht="15.75" customHeight="1" x14ac:dyDescent="0.25">
      <c r="D4383" s="33"/>
      <c r="E4383" s="33"/>
      <c r="F4383" s="81">
        <v>42649</v>
      </c>
      <c r="G4383" s="103">
        <v>5.2956000000000001E-3</v>
      </c>
      <c r="H4383" s="103">
        <v>8.7156000000000004E-3</v>
      </c>
      <c r="I4383" s="103"/>
      <c r="J4383" s="103"/>
      <c r="K4383" s="104"/>
      <c r="L4383" s="104"/>
      <c r="M4383" s="104"/>
      <c r="N4383" s="103">
        <v>3.5000000000000003E-2</v>
      </c>
      <c r="O4383" s="94"/>
    </row>
    <row r="4384" spans="4:15" ht="15.75" customHeight="1" x14ac:dyDescent="0.25">
      <c r="D4384" s="33"/>
      <c r="E4384" s="33"/>
      <c r="F4384" s="81">
        <v>42650</v>
      </c>
      <c r="G4384" s="103">
        <v>5.2900000000000004E-3</v>
      </c>
      <c r="H4384" s="103">
        <v>8.7606000000000003E-3</v>
      </c>
      <c r="I4384" s="103"/>
      <c r="J4384" s="103"/>
      <c r="K4384" s="104"/>
      <c r="L4384" s="104"/>
      <c r="M4384" s="104"/>
      <c r="N4384" s="103">
        <v>3.5000000000000003E-2</v>
      </c>
      <c r="O4384" s="94"/>
    </row>
    <row r="4385" spans="4:15" ht="15.75" customHeight="1" x14ac:dyDescent="0.25">
      <c r="D4385" s="33"/>
      <c r="E4385" s="33"/>
      <c r="F4385" s="81">
        <v>42653</v>
      </c>
      <c r="G4385" s="103">
        <v>5.2956000000000001E-3</v>
      </c>
      <c r="H4385" s="103">
        <v>8.7388999999999991E-3</v>
      </c>
      <c r="I4385" s="103"/>
      <c r="J4385" s="103"/>
      <c r="K4385" s="104"/>
      <c r="L4385" s="104"/>
      <c r="M4385" s="104"/>
      <c r="N4385" s="103" t="s">
        <v>26</v>
      </c>
      <c r="O4385" s="94"/>
    </row>
    <row r="4386" spans="4:15" ht="15.75" customHeight="1" x14ac:dyDescent="0.25">
      <c r="D4386" s="33"/>
      <c r="E4386" s="33"/>
      <c r="F4386" s="81">
        <v>42654</v>
      </c>
      <c r="G4386" s="103">
        <v>5.3067000000000001E-3</v>
      </c>
      <c r="H4386" s="103">
        <v>8.7749999999999998E-3</v>
      </c>
      <c r="I4386" s="103"/>
      <c r="J4386" s="103"/>
      <c r="K4386" s="104"/>
      <c r="L4386" s="104"/>
      <c r="M4386" s="104"/>
      <c r="N4386" s="103">
        <v>3.5000000000000003E-2</v>
      </c>
      <c r="O4386" s="94"/>
    </row>
    <row r="4387" spans="4:15" ht="15.75" customHeight="1" x14ac:dyDescent="0.25">
      <c r="D4387" s="33"/>
      <c r="E4387" s="33"/>
      <c r="F4387" s="81">
        <v>42655</v>
      </c>
      <c r="G4387" s="103">
        <v>5.3456000000000007E-3</v>
      </c>
      <c r="H4387" s="103">
        <v>8.8110999999999988E-3</v>
      </c>
      <c r="I4387" s="103"/>
      <c r="J4387" s="103"/>
      <c r="K4387" s="104"/>
      <c r="L4387" s="104"/>
      <c r="M4387" s="104"/>
      <c r="N4387" s="103">
        <v>3.5000000000000003E-2</v>
      </c>
      <c r="O4387" s="94"/>
    </row>
    <row r="4388" spans="4:15" ht="15.75" customHeight="1" x14ac:dyDescent="0.25">
      <c r="D4388" s="33"/>
      <c r="E4388" s="33"/>
      <c r="F4388" s="81">
        <v>42656</v>
      </c>
      <c r="G4388" s="103">
        <v>5.3456000000000007E-3</v>
      </c>
      <c r="H4388" s="103">
        <v>8.8000000000000005E-3</v>
      </c>
      <c r="I4388" s="103"/>
      <c r="J4388" s="103"/>
      <c r="K4388" s="104"/>
      <c r="L4388" s="104"/>
      <c r="M4388" s="104"/>
      <c r="N4388" s="103">
        <v>3.5000000000000003E-2</v>
      </c>
      <c r="O4388" s="94"/>
    </row>
    <row r="4389" spans="4:15" ht="15.75" customHeight="1" x14ac:dyDescent="0.25">
      <c r="D4389" s="33"/>
      <c r="E4389" s="33"/>
      <c r="F4389" s="81">
        <v>42657</v>
      </c>
      <c r="G4389" s="103">
        <v>5.3566999999999998E-3</v>
      </c>
      <c r="H4389" s="103">
        <v>8.8167000000000002E-3</v>
      </c>
      <c r="I4389" s="103"/>
      <c r="J4389" s="103"/>
      <c r="K4389" s="104"/>
      <c r="L4389" s="104"/>
      <c r="M4389" s="104"/>
      <c r="N4389" s="103">
        <v>3.5000000000000003E-2</v>
      </c>
      <c r="O4389" s="94"/>
    </row>
    <row r="4390" spans="4:15" ht="15.75" customHeight="1" x14ac:dyDescent="0.25">
      <c r="D4390" s="33"/>
      <c r="E4390" s="33"/>
      <c r="F4390" s="81">
        <v>42660</v>
      </c>
      <c r="G4390" s="103">
        <v>5.2788999999999996E-3</v>
      </c>
      <c r="H4390" s="103">
        <v>8.7761000000000002E-3</v>
      </c>
      <c r="I4390" s="103"/>
      <c r="J4390" s="103"/>
      <c r="K4390" s="104"/>
      <c r="L4390" s="104"/>
      <c r="M4390" s="104"/>
      <c r="N4390" s="103">
        <v>3.5000000000000003E-2</v>
      </c>
      <c r="O4390" s="94"/>
    </row>
    <row r="4391" spans="4:15" ht="15.75" customHeight="1" x14ac:dyDescent="0.25">
      <c r="D4391" s="33"/>
      <c r="E4391" s="33"/>
      <c r="F4391" s="81">
        <v>42661</v>
      </c>
      <c r="G4391" s="103">
        <v>5.2566999999999996E-3</v>
      </c>
      <c r="H4391" s="103">
        <v>8.8121999999999992E-3</v>
      </c>
      <c r="I4391" s="103"/>
      <c r="J4391" s="103"/>
      <c r="K4391" s="104"/>
      <c r="L4391" s="104"/>
      <c r="M4391" s="104"/>
      <c r="N4391" s="103">
        <v>3.5000000000000003E-2</v>
      </c>
      <c r="O4391" s="94"/>
    </row>
    <row r="4392" spans="4:15" ht="15.75" customHeight="1" x14ac:dyDescent="0.25">
      <c r="D4392" s="33"/>
      <c r="E4392" s="33"/>
      <c r="F4392" s="81">
        <v>42662</v>
      </c>
      <c r="G4392" s="103">
        <v>5.2456000000000004E-3</v>
      </c>
      <c r="H4392" s="103">
        <v>8.8066999999999989E-3</v>
      </c>
      <c r="I4392" s="103"/>
      <c r="J4392" s="103"/>
      <c r="K4392" s="104"/>
      <c r="L4392" s="104"/>
      <c r="M4392" s="104"/>
      <c r="N4392" s="103">
        <v>3.5000000000000003E-2</v>
      </c>
      <c r="O4392" s="94"/>
    </row>
    <row r="4393" spans="4:15" ht="15.75" customHeight="1" x14ac:dyDescent="0.25">
      <c r="D4393" s="33"/>
      <c r="E4393" s="33"/>
      <c r="F4393" s="81">
        <v>42663</v>
      </c>
      <c r="G4393" s="103">
        <v>5.2399999999999999E-3</v>
      </c>
      <c r="H4393" s="103">
        <v>8.8178000000000006E-3</v>
      </c>
      <c r="I4393" s="103"/>
      <c r="J4393" s="103"/>
      <c r="K4393" s="104"/>
      <c r="L4393" s="104"/>
      <c r="M4393" s="104"/>
      <c r="N4393" s="103">
        <v>3.5000000000000003E-2</v>
      </c>
      <c r="O4393" s="94"/>
    </row>
    <row r="4394" spans="4:15" ht="15.75" customHeight="1" x14ac:dyDescent="0.25">
      <c r="D4394" s="33"/>
      <c r="E4394" s="33"/>
      <c r="F4394" s="81">
        <v>42664</v>
      </c>
      <c r="G4394" s="103">
        <v>5.3400000000000001E-3</v>
      </c>
      <c r="H4394" s="103">
        <v>8.8178000000000006E-3</v>
      </c>
      <c r="I4394" s="103"/>
      <c r="J4394" s="103"/>
      <c r="K4394" s="104"/>
      <c r="L4394" s="104"/>
      <c r="M4394" s="104"/>
      <c r="N4394" s="103">
        <v>3.5000000000000003E-2</v>
      </c>
      <c r="O4394" s="94"/>
    </row>
    <row r="4395" spans="4:15" ht="15.75" customHeight="1" x14ac:dyDescent="0.25">
      <c r="D4395" s="33"/>
      <c r="E4395" s="33"/>
      <c r="F4395" s="81">
        <v>42667</v>
      </c>
      <c r="G4395" s="103">
        <v>5.3400000000000001E-3</v>
      </c>
      <c r="H4395" s="103">
        <v>8.8371999999999999E-3</v>
      </c>
      <c r="I4395" s="103"/>
      <c r="J4395" s="103"/>
      <c r="K4395" s="104"/>
      <c r="L4395" s="104"/>
      <c r="M4395" s="104"/>
      <c r="N4395" s="103">
        <v>3.5000000000000003E-2</v>
      </c>
      <c r="O4395" s="94"/>
    </row>
    <row r="4396" spans="4:15" ht="15.75" customHeight="1" x14ac:dyDescent="0.25">
      <c r="D4396" s="33"/>
      <c r="E4396" s="33"/>
      <c r="F4396" s="81">
        <v>42668</v>
      </c>
      <c r="G4396" s="103">
        <v>5.3588999999999998E-3</v>
      </c>
      <c r="H4396" s="103">
        <v>8.8567000000000003E-3</v>
      </c>
      <c r="I4396" s="103"/>
      <c r="J4396" s="103"/>
      <c r="K4396" s="104"/>
      <c r="L4396" s="104"/>
      <c r="M4396" s="104"/>
      <c r="N4396" s="103">
        <v>3.5000000000000003E-2</v>
      </c>
      <c r="O4396" s="94"/>
    </row>
    <row r="4397" spans="4:15" ht="15.75" customHeight="1" x14ac:dyDescent="0.25">
      <c r="D4397" s="33"/>
      <c r="E4397" s="33"/>
      <c r="F4397" s="81">
        <v>42669</v>
      </c>
      <c r="G4397" s="103">
        <v>5.3478000000000006E-3</v>
      </c>
      <c r="H4397" s="103">
        <v>8.9038999999999993E-3</v>
      </c>
      <c r="I4397" s="103"/>
      <c r="J4397" s="103"/>
      <c r="K4397" s="104"/>
      <c r="L4397" s="104"/>
      <c r="M4397" s="104"/>
      <c r="N4397" s="103">
        <v>3.5000000000000003E-2</v>
      </c>
      <c r="O4397" s="94"/>
    </row>
    <row r="4398" spans="4:15" ht="15.75" customHeight="1" x14ac:dyDescent="0.25">
      <c r="D4398" s="33"/>
      <c r="E4398" s="33"/>
      <c r="F4398" s="81">
        <v>42670</v>
      </c>
      <c r="G4398" s="103">
        <v>5.3432999999999996E-3</v>
      </c>
      <c r="H4398" s="103">
        <v>8.8732999999999989E-3</v>
      </c>
      <c r="I4398" s="103"/>
      <c r="J4398" s="103"/>
      <c r="K4398" s="104"/>
      <c r="L4398" s="104"/>
      <c r="M4398" s="104"/>
      <c r="N4398" s="103">
        <v>3.5000000000000003E-2</v>
      </c>
      <c r="O4398" s="94"/>
    </row>
    <row r="4399" spans="4:15" ht="15.75" customHeight="1" x14ac:dyDescent="0.25">
      <c r="D4399" s="33"/>
      <c r="E4399" s="33"/>
      <c r="F4399" s="81">
        <v>42671</v>
      </c>
      <c r="G4399" s="103">
        <v>5.3267000000000002E-3</v>
      </c>
      <c r="H4399" s="103">
        <v>8.8593999999999999E-3</v>
      </c>
      <c r="I4399" s="103"/>
      <c r="J4399" s="103"/>
      <c r="K4399" s="104"/>
      <c r="L4399" s="104"/>
      <c r="M4399" s="104"/>
      <c r="N4399" s="103">
        <v>3.5000000000000003E-2</v>
      </c>
      <c r="O4399" s="94"/>
    </row>
    <row r="4400" spans="4:15" ht="15.75" customHeight="1" x14ac:dyDescent="0.25">
      <c r="D4400" s="33"/>
      <c r="E4400" s="33"/>
      <c r="F4400" s="81">
        <v>42674</v>
      </c>
      <c r="G4400" s="103">
        <v>5.3378000000000002E-3</v>
      </c>
      <c r="H4400" s="103">
        <v>8.8427999999999996E-3</v>
      </c>
      <c r="I4400" s="103"/>
      <c r="J4400" s="103"/>
      <c r="K4400" s="104"/>
      <c r="L4400" s="104"/>
      <c r="M4400" s="104"/>
      <c r="N4400" s="103">
        <v>3.5000000000000003E-2</v>
      </c>
      <c r="O4400" s="94"/>
    </row>
    <row r="4401" spans="4:15" ht="15.75" customHeight="1" x14ac:dyDescent="0.25">
      <c r="D4401" s="33"/>
      <c r="E4401" s="33"/>
      <c r="F4401" s="81">
        <v>42675</v>
      </c>
      <c r="G4401" s="103">
        <v>5.3043999999999999E-3</v>
      </c>
      <c r="H4401" s="103">
        <v>8.8094000000000002E-3</v>
      </c>
      <c r="I4401" s="103"/>
      <c r="J4401" s="103"/>
      <c r="K4401" s="104"/>
      <c r="L4401" s="104"/>
      <c r="M4401" s="104"/>
      <c r="N4401" s="103">
        <v>3.5000000000000003E-2</v>
      </c>
      <c r="O4401" s="94"/>
    </row>
    <row r="4402" spans="4:15" ht="15.75" customHeight="1" x14ac:dyDescent="0.25">
      <c r="D4402" s="33"/>
      <c r="E4402" s="33"/>
      <c r="F4402" s="81">
        <v>42676</v>
      </c>
      <c r="G4402" s="103">
        <v>5.3200000000000001E-3</v>
      </c>
      <c r="H4402" s="103">
        <v>8.7566999999999992E-3</v>
      </c>
      <c r="I4402" s="103"/>
      <c r="J4402" s="103"/>
      <c r="K4402" s="104"/>
      <c r="L4402" s="104"/>
      <c r="M4402" s="104"/>
      <c r="N4402" s="103">
        <v>3.5000000000000003E-2</v>
      </c>
      <c r="O4402" s="94"/>
    </row>
    <row r="4403" spans="4:15" ht="15.75" customHeight="1" x14ac:dyDescent="0.25">
      <c r="D4403" s="33"/>
      <c r="E4403" s="33"/>
      <c r="F4403" s="81">
        <v>42677</v>
      </c>
      <c r="G4403" s="103">
        <v>5.3256000000000006E-3</v>
      </c>
      <c r="H4403" s="103">
        <v>8.8094000000000002E-3</v>
      </c>
      <c r="I4403" s="103"/>
      <c r="J4403" s="103"/>
      <c r="K4403" s="104"/>
      <c r="L4403" s="104"/>
      <c r="M4403" s="104"/>
      <c r="N4403" s="103">
        <v>3.5000000000000003E-2</v>
      </c>
      <c r="O4403" s="94"/>
    </row>
    <row r="4404" spans="4:15" ht="15.75" customHeight="1" x14ac:dyDescent="0.25">
      <c r="D4404" s="33"/>
      <c r="E4404" s="33"/>
      <c r="F4404" s="81">
        <v>42678</v>
      </c>
      <c r="G4404" s="103">
        <v>5.3533000000000001E-3</v>
      </c>
      <c r="H4404" s="103">
        <v>8.8260999999999999E-3</v>
      </c>
      <c r="I4404" s="103"/>
      <c r="J4404" s="103"/>
      <c r="K4404" s="104"/>
      <c r="L4404" s="104"/>
      <c r="M4404" s="104"/>
      <c r="N4404" s="103">
        <v>3.5000000000000003E-2</v>
      </c>
      <c r="O4404" s="94"/>
    </row>
    <row r="4405" spans="4:15" ht="15.75" customHeight="1" x14ac:dyDescent="0.25">
      <c r="D4405" s="33"/>
      <c r="E4405" s="33"/>
      <c r="F4405" s="81">
        <v>42681</v>
      </c>
      <c r="G4405" s="103">
        <v>5.3533000000000001E-3</v>
      </c>
      <c r="H4405" s="103">
        <v>8.8678000000000003E-3</v>
      </c>
      <c r="I4405" s="103"/>
      <c r="J4405" s="103"/>
      <c r="K4405" s="104"/>
      <c r="L4405" s="104"/>
      <c r="M4405" s="104"/>
      <c r="N4405" s="103">
        <v>3.5000000000000003E-2</v>
      </c>
      <c r="O4405" s="94"/>
    </row>
    <row r="4406" spans="4:15" ht="15.75" customHeight="1" x14ac:dyDescent="0.25">
      <c r="D4406" s="33"/>
      <c r="E4406" s="33"/>
      <c r="F4406" s="81">
        <v>42682</v>
      </c>
      <c r="G4406" s="103">
        <v>5.3700000000000006E-3</v>
      </c>
      <c r="H4406" s="103">
        <v>8.8232999999999992E-3</v>
      </c>
      <c r="I4406" s="103"/>
      <c r="J4406" s="103"/>
      <c r="K4406" s="104"/>
      <c r="L4406" s="104"/>
      <c r="M4406" s="104"/>
      <c r="N4406" s="103">
        <v>3.5000000000000003E-2</v>
      </c>
      <c r="O4406" s="94"/>
    </row>
    <row r="4407" spans="4:15" ht="15.75" customHeight="1" x14ac:dyDescent="0.25">
      <c r="D4407" s="33"/>
      <c r="E4407" s="33"/>
      <c r="F4407" s="81">
        <v>42683</v>
      </c>
      <c r="G4407" s="103">
        <v>5.3644000000000001E-3</v>
      </c>
      <c r="H4407" s="103">
        <v>8.8649999999999996E-3</v>
      </c>
      <c r="I4407" s="103"/>
      <c r="J4407" s="103"/>
      <c r="K4407" s="104"/>
      <c r="L4407" s="104"/>
      <c r="M4407" s="104"/>
      <c r="N4407" s="103">
        <v>3.5000000000000003E-2</v>
      </c>
      <c r="O4407" s="94"/>
    </row>
    <row r="4408" spans="4:15" ht="15.75" customHeight="1" x14ac:dyDescent="0.25">
      <c r="D4408" s="33"/>
      <c r="E4408" s="33"/>
      <c r="F4408" s="81">
        <v>42684</v>
      </c>
      <c r="G4408" s="103">
        <v>5.3817000000000005E-3</v>
      </c>
      <c r="H4408" s="103">
        <v>9.0206000000000001E-3</v>
      </c>
      <c r="I4408" s="103"/>
      <c r="J4408" s="103"/>
      <c r="K4408" s="104"/>
      <c r="L4408" s="104"/>
      <c r="M4408" s="104"/>
      <c r="N4408" s="103">
        <v>3.5000000000000003E-2</v>
      </c>
      <c r="O4408" s="94"/>
    </row>
    <row r="4409" spans="4:15" ht="15.75" customHeight="1" x14ac:dyDescent="0.25">
      <c r="D4409" s="33"/>
      <c r="E4409" s="33"/>
      <c r="F4409" s="81">
        <v>42685</v>
      </c>
      <c r="G4409" s="103">
        <v>5.3817000000000005E-3</v>
      </c>
      <c r="H4409" s="103">
        <v>9.0566999999999991E-3</v>
      </c>
      <c r="I4409" s="103"/>
      <c r="J4409" s="103"/>
      <c r="K4409" s="104"/>
      <c r="L4409" s="104"/>
      <c r="M4409" s="104"/>
      <c r="N4409" s="103" t="s">
        <v>26</v>
      </c>
      <c r="O4409" s="94"/>
    </row>
    <row r="4410" spans="4:15" ht="15.75" customHeight="1" x14ac:dyDescent="0.25">
      <c r="D4410" s="33"/>
      <c r="E4410" s="33"/>
      <c r="F4410" s="81">
        <v>42688</v>
      </c>
      <c r="G4410" s="103">
        <v>5.4206000000000002E-3</v>
      </c>
      <c r="H4410" s="103">
        <v>9.1122000000000009E-3</v>
      </c>
      <c r="I4410" s="103"/>
      <c r="J4410" s="103"/>
      <c r="K4410" s="104"/>
      <c r="L4410" s="104"/>
      <c r="M4410" s="104"/>
      <c r="N4410" s="103">
        <v>3.5000000000000003E-2</v>
      </c>
      <c r="O4410" s="94"/>
    </row>
    <row r="4411" spans="4:15" ht="15.75" customHeight="1" x14ac:dyDescent="0.25">
      <c r="D4411" s="33"/>
      <c r="E4411" s="33"/>
      <c r="F4411" s="81">
        <v>42689</v>
      </c>
      <c r="G4411" s="103">
        <v>5.5011000000000001E-3</v>
      </c>
      <c r="H4411" s="103">
        <v>9.0621999999999994E-3</v>
      </c>
      <c r="I4411" s="103"/>
      <c r="J4411" s="103"/>
      <c r="K4411" s="104"/>
      <c r="L4411" s="104"/>
      <c r="M4411" s="104"/>
      <c r="N4411" s="103">
        <v>3.5000000000000003E-2</v>
      </c>
      <c r="O4411" s="94"/>
    </row>
    <row r="4412" spans="4:15" ht="15.75" customHeight="1" x14ac:dyDescent="0.25">
      <c r="D4412" s="33"/>
      <c r="E4412" s="33"/>
      <c r="F4412" s="81">
        <v>42690</v>
      </c>
      <c r="G4412" s="103">
        <v>5.5456000000000004E-3</v>
      </c>
      <c r="H4412" s="103">
        <v>9.0872000000000001E-3</v>
      </c>
      <c r="I4412" s="103"/>
      <c r="J4412" s="103"/>
      <c r="K4412" s="104"/>
      <c r="L4412" s="104"/>
      <c r="M4412" s="104"/>
      <c r="N4412" s="103">
        <v>3.5000000000000003E-2</v>
      </c>
      <c r="O4412" s="94"/>
    </row>
    <row r="4413" spans="4:15" ht="15.75" customHeight="1" x14ac:dyDescent="0.25">
      <c r="D4413" s="33"/>
      <c r="E4413" s="33"/>
      <c r="F4413" s="81">
        <v>42691</v>
      </c>
      <c r="G4413" s="103">
        <v>5.6177999999999992E-3</v>
      </c>
      <c r="H4413" s="103">
        <v>9.1122000000000009E-3</v>
      </c>
      <c r="I4413" s="103"/>
      <c r="J4413" s="103"/>
      <c r="K4413" s="104"/>
      <c r="L4413" s="104"/>
      <c r="M4413" s="104"/>
      <c r="N4413" s="103">
        <v>3.5000000000000003E-2</v>
      </c>
      <c r="O4413" s="94"/>
    </row>
    <row r="4414" spans="4:15" ht="15.75" customHeight="1" x14ac:dyDescent="0.25">
      <c r="D4414" s="33"/>
      <c r="E4414" s="33"/>
      <c r="F4414" s="81">
        <v>42692</v>
      </c>
      <c r="G4414" s="103">
        <v>5.6599999999999992E-3</v>
      </c>
      <c r="H4414" s="103">
        <v>9.1622000000000006E-3</v>
      </c>
      <c r="I4414" s="103"/>
      <c r="J4414" s="103"/>
      <c r="K4414" s="104"/>
      <c r="L4414" s="104"/>
      <c r="M4414" s="104"/>
      <c r="N4414" s="103">
        <v>3.5000000000000003E-2</v>
      </c>
      <c r="O4414" s="94"/>
    </row>
    <row r="4415" spans="4:15" ht="15.75" customHeight="1" x14ac:dyDescent="0.25">
      <c r="D4415" s="33"/>
      <c r="E4415" s="33"/>
      <c r="F4415" s="81">
        <v>42695</v>
      </c>
      <c r="G4415" s="103">
        <v>5.6777999999999993E-3</v>
      </c>
      <c r="H4415" s="103">
        <v>9.1982999999999995E-3</v>
      </c>
      <c r="I4415" s="103"/>
      <c r="J4415" s="103"/>
      <c r="K4415" s="104"/>
      <c r="L4415" s="104"/>
      <c r="M4415" s="104"/>
      <c r="N4415" s="103">
        <v>3.5000000000000003E-2</v>
      </c>
      <c r="O4415" s="94"/>
    </row>
    <row r="4416" spans="4:15" ht="15.75" customHeight="1" x14ac:dyDescent="0.25">
      <c r="D4416" s="33"/>
      <c r="E4416" s="33"/>
      <c r="F4416" s="81">
        <v>42696</v>
      </c>
      <c r="G4416" s="103">
        <v>5.8421999999999997E-3</v>
      </c>
      <c r="H4416" s="103">
        <v>9.248300000000001E-3</v>
      </c>
      <c r="I4416" s="103"/>
      <c r="J4416" s="103"/>
      <c r="K4416" s="104"/>
      <c r="L4416" s="104"/>
      <c r="M4416" s="104"/>
      <c r="N4416" s="103">
        <v>3.5000000000000003E-2</v>
      </c>
      <c r="O4416" s="94"/>
    </row>
    <row r="4417" spans="4:15" ht="15.75" customHeight="1" x14ac:dyDescent="0.25">
      <c r="D4417" s="33"/>
      <c r="E4417" s="33"/>
      <c r="F4417" s="81">
        <v>42697</v>
      </c>
      <c r="G4417" s="103">
        <v>5.9199999999999999E-3</v>
      </c>
      <c r="H4417" s="103">
        <v>9.3010999999999996E-3</v>
      </c>
      <c r="I4417" s="103"/>
      <c r="J4417" s="103"/>
      <c r="K4417" s="104"/>
      <c r="L4417" s="104"/>
      <c r="M4417" s="104"/>
      <c r="N4417" s="103">
        <v>3.5000000000000003E-2</v>
      </c>
      <c r="O4417" s="94"/>
    </row>
    <row r="4418" spans="4:15" ht="15.75" customHeight="1" x14ac:dyDescent="0.25">
      <c r="D4418" s="33"/>
      <c r="E4418" s="33"/>
      <c r="F4418" s="81">
        <v>42698</v>
      </c>
      <c r="G4418" s="103">
        <v>6.0255999999999999E-3</v>
      </c>
      <c r="H4418" s="103">
        <v>9.3705999999999998E-3</v>
      </c>
      <c r="I4418" s="103"/>
      <c r="J4418" s="103"/>
      <c r="K4418" s="104"/>
      <c r="L4418" s="104"/>
      <c r="M4418" s="104"/>
      <c r="N4418" s="103" t="s">
        <v>26</v>
      </c>
      <c r="O4418" s="94"/>
    </row>
    <row r="4419" spans="4:15" ht="15.75" customHeight="1" x14ac:dyDescent="0.25">
      <c r="D4419" s="33"/>
      <c r="E4419" s="33"/>
      <c r="F4419" s="81">
        <v>42699</v>
      </c>
      <c r="G4419" s="103">
        <v>6.0589000000000007E-3</v>
      </c>
      <c r="H4419" s="103">
        <v>9.3732999999999993E-3</v>
      </c>
      <c r="I4419" s="103"/>
      <c r="J4419" s="103"/>
      <c r="K4419" s="104"/>
      <c r="L4419" s="104"/>
      <c r="M4419" s="104"/>
      <c r="N4419" s="103">
        <v>3.5000000000000003E-2</v>
      </c>
      <c r="O4419" s="94"/>
    </row>
    <row r="4420" spans="4:15" ht="15.75" customHeight="1" x14ac:dyDescent="0.25">
      <c r="D4420" s="33"/>
      <c r="E4420" s="33"/>
      <c r="F4420" s="81">
        <v>42702</v>
      </c>
      <c r="G4420" s="103">
        <v>6.0561E-3</v>
      </c>
      <c r="H4420" s="103">
        <v>9.3510999999999993E-3</v>
      </c>
      <c r="I4420" s="103"/>
      <c r="J4420" s="103"/>
      <c r="K4420" s="104"/>
      <c r="L4420" s="104"/>
      <c r="M4420" s="104"/>
      <c r="N4420" s="103">
        <v>3.5000000000000003E-2</v>
      </c>
      <c r="O4420" s="94"/>
    </row>
    <row r="4421" spans="4:15" ht="15.75" customHeight="1" x14ac:dyDescent="0.25">
      <c r="D4421" s="33"/>
      <c r="E4421" s="33"/>
      <c r="F4421" s="81">
        <v>42703</v>
      </c>
      <c r="G4421" s="103">
        <v>6.1672000000000003E-3</v>
      </c>
      <c r="H4421" s="103">
        <v>9.3066999999999993E-3</v>
      </c>
      <c r="I4421" s="103"/>
      <c r="J4421" s="103"/>
      <c r="K4421" s="104"/>
      <c r="L4421" s="104"/>
      <c r="M4421" s="104"/>
      <c r="N4421" s="103">
        <v>3.5000000000000003E-2</v>
      </c>
      <c r="O4421" s="94"/>
    </row>
    <row r="4422" spans="4:15" ht="15.75" customHeight="1" x14ac:dyDescent="0.25">
      <c r="D4422" s="33"/>
      <c r="E4422" s="33"/>
      <c r="F4422" s="81">
        <v>42704</v>
      </c>
      <c r="G4422" s="103">
        <v>6.2366999999999995E-3</v>
      </c>
      <c r="H4422" s="103">
        <v>9.3416999999999997E-3</v>
      </c>
      <c r="I4422" s="103"/>
      <c r="J4422" s="103"/>
      <c r="K4422" s="104"/>
      <c r="L4422" s="104"/>
      <c r="M4422" s="104"/>
      <c r="N4422" s="103">
        <v>3.5000000000000003E-2</v>
      </c>
      <c r="O4422" s="94"/>
    </row>
    <row r="4423" spans="4:15" ht="15.75" customHeight="1" x14ac:dyDescent="0.25">
      <c r="D4423" s="33"/>
      <c r="E4423" s="33"/>
      <c r="F4423" s="81">
        <v>42705</v>
      </c>
      <c r="G4423" s="103">
        <v>6.3449999999999999E-3</v>
      </c>
      <c r="H4423" s="103">
        <v>9.4167000000000001E-3</v>
      </c>
      <c r="I4423" s="103"/>
      <c r="J4423" s="103"/>
      <c r="K4423" s="104"/>
      <c r="L4423" s="104"/>
      <c r="M4423" s="104"/>
      <c r="N4423" s="103">
        <v>3.5000000000000003E-2</v>
      </c>
      <c r="O4423" s="94"/>
    </row>
    <row r="4424" spans="4:15" ht="15.75" customHeight="1" x14ac:dyDescent="0.25">
      <c r="D4424" s="33"/>
      <c r="E4424" s="33"/>
      <c r="F4424" s="81">
        <v>42706</v>
      </c>
      <c r="G4424" s="103">
        <v>6.4666999999999997E-3</v>
      </c>
      <c r="H4424" s="103">
        <v>9.463899999999999E-3</v>
      </c>
      <c r="I4424" s="103"/>
      <c r="J4424" s="103"/>
      <c r="K4424" s="104"/>
      <c r="L4424" s="104"/>
      <c r="M4424" s="104"/>
      <c r="N4424" s="103">
        <v>3.5000000000000003E-2</v>
      </c>
      <c r="O4424" s="94"/>
    </row>
    <row r="4425" spans="4:15" ht="15.75" customHeight="1" x14ac:dyDescent="0.25">
      <c r="D4425" s="33"/>
      <c r="E4425" s="33"/>
      <c r="F4425" s="81">
        <v>42709</v>
      </c>
      <c r="G4425" s="103">
        <v>6.5193999999999998E-3</v>
      </c>
      <c r="H4425" s="103">
        <v>9.4806000000000005E-3</v>
      </c>
      <c r="I4425" s="103"/>
      <c r="J4425" s="103"/>
      <c r="K4425" s="104"/>
      <c r="L4425" s="104"/>
      <c r="M4425" s="104"/>
      <c r="N4425" s="103">
        <v>3.5000000000000003E-2</v>
      </c>
      <c r="O4425" s="94"/>
    </row>
    <row r="4426" spans="4:15" ht="15.75" customHeight="1" x14ac:dyDescent="0.25">
      <c r="D4426" s="33"/>
      <c r="E4426" s="33"/>
      <c r="F4426" s="81">
        <v>42710</v>
      </c>
      <c r="G4426" s="103">
        <v>6.4888999999999997E-3</v>
      </c>
      <c r="H4426" s="103">
        <v>9.508299999999999E-3</v>
      </c>
      <c r="I4426" s="103"/>
      <c r="J4426" s="103"/>
      <c r="K4426" s="104"/>
      <c r="L4426" s="104"/>
      <c r="M4426" s="104"/>
      <c r="N4426" s="103">
        <v>3.5000000000000003E-2</v>
      </c>
      <c r="O4426" s="94"/>
    </row>
    <row r="4427" spans="4:15" ht="15.75" customHeight="1" x14ac:dyDescent="0.25">
      <c r="D4427" s="33"/>
      <c r="E4427" s="33"/>
      <c r="F4427" s="81">
        <v>42711</v>
      </c>
      <c r="G4427" s="103">
        <v>6.5417000000000001E-3</v>
      </c>
      <c r="H4427" s="103">
        <v>9.508299999999999E-3</v>
      </c>
      <c r="I4427" s="103"/>
      <c r="J4427" s="103"/>
      <c r="K4427" s="104"/>
      <c r="L4427" s="104"/>
      <c r="M4427" s="104"/>
      <c r="N4427" s="103">
        <v>3.5000000000000003E-2</v>
      </c>
      <c r="O4427" s="94"/>
    </row>
    <row r="4428" spans="4:15" ht="15.75" customHeight="1" x14ac:dyDescent="0.25">
      <c r="D4428" s="33"/>
      <c r="E4428" s="33"/>
      <c r="F4428" s="81">
        <v>42712</v>
      </c>
      <c r="G4428" s="103">
        <v>6.6388999999999997E-3</v>
      </c>
      <c r="H4428" s="103">
        <v>9.5306000000000002E-3</v>
      </c>
      <c r="I4428" s="103"/>
      <c r="J4428" s="103"/>
      <c r="K4428" s="104"/>
      <c r="L4428" s="104"/>
      <c r="M4428" s="104"/>
      <c r="N4428" s="103">
        <v>3.5000000000000003E-2</v>
      </c>
      <c r="O4428" s="94"/>
    </row>
    <row r="4429" spans="4:15" ht="15.75" customHeight="1" x14ac:dyDescent="0.25">
      <c r="D4429" s="33"/>
      <c r="E4429" s="33"/>
      <c r="F4429" s="81">
        <v>42713</v>
      </c>
      <c r="G4429" s="103">
        <v>6.8000000000000005E-3</v>
      </c>
      <c r="H4429" s="103">
        <v>9.5650000000000006E-3</v>
      </c>
      <c r="I4429" s="103"/>
      <c r="J4429" s="103"/>
      <c r="K4429" s="104"/>
      <c r="L4429" s="104"/>
      <c r="M4429" s="104"/>
      <c r="N4429" s="103">
        <v>3.5000000000000003E-2</v>
      </c>
      <c r="O4429" s="94"/>
    </row>
    <row r="4430" spans="4:15" ht="15.75" customHeight="1" x14ac:dyDescent="0.25">
      <c r="D4430" s="33"/>
      <c r="E4430" s="33"/>
      <c r="F4430" s="81">
        <v>42716</v>
      </c>
      <c r="G4430" s="103">
        <v>6.9471999999999997E-3</v>
      </c>
      <c r="H4430" s="103">
        <v>9.5872000000000006E-3</v>
      </c>
      <c r="I4430" s="103"/>
      <c r="J4430" s="103"/>
      <c r="K4430" s="104"/>
      <c r="L4430" s="104"/>
      <c r="M4430" s="104"/>
      <c r="N4430" s="103">
        <v>3.5000000000000003E-2</v>
      </c>
      <c r="O4430" s="94"/>
    </row>
    <row r="4431" spans="4:15" ht="15.75" customHeight="1" x14ac:dyDescent="0.25">
      <c r="D4431" s="33"/>
      <c r="E4431" s="33"/>
      <c r="F4431" s="81">
        <v>42717</v>
      </c>
      <c r="G4431" s="103">
        <v>7.0388999999999998E-3</v>
      </c>
      <c r="H4431" s="103">
        <v>9.6343999999999996E-3</v>
      </c>
      <c r="I4431" s="103"/>
      <c r="J4431" s="103"/>
      <c r="K4431" s="104"/>
      <c r="L4431" s="104"/>
      <c r="M4431" s="104"/>
      <c r="N4431" s="103">
        <v>3.5000000000000003E-2</v>
      </c>
      <c r="O4431" s="94"/>
    </row>
    <row r="4432" spans="4:15" ht="15.75" customHeight="1" x14ac:dyDescent="0.25">
      <c r="D4432" s="33"/>
      <c r="E4432" s="33"/>
      <c r="F4432" s="81">
        <v>42718</v>
      </c>
      <c r="G4432" s="103">
        <v>7.0728000000000006E-3</v>
      </c>
      <c r="H4432" s="103">
        <v>9.7038999999999997E-3</v>
      </c>
      <c r="I4432" s="103"/>
      <c r="J4432" s="103"/>
      <c r="K4432" s="104"/>
      <c r="L4432" s="104"/>
      <c r="M4432" s="104"/>
      <c r="N4432" s="103">
        <v>3.5000000000000003E-2</v>
      </c>
      <c r="O4432" s="94"/>
    </row>
    <row r="4433" spans="4:15" ht="15.75" customHeight="1" x14ac:dyDescent="0.25">
      <c r="D4433" s="33"/>
      <c r="E4433" s="33"/>
      <c r="F4433" s="81">
        <v>42719</v>
      </c>
      <c r="G4433" s="103">
        <v>7.3622000000000002E-3</v>
      </c>
      <c r="H4433" s="103">
        <v>9.9316999999999999E-3</v>
      </c>
      <c r="I4433" s="103"/>
      <c r="J4433" s="103"/>
      <c r="K4433" s="104"/>
      <c r="L4433" s="104"/>
      <c r="M4433" s="104"/>
      <c r="N4433" s="103">
        <v>3.7499999999999999E-2</v>
      </c>
      <c r="O4433" s="94"/>
    </row>
    <row r="4434" spans="4:15" ht="15.75" customHeight="1" x14ac:dyDescent="0.25">
      <c r="D4434" s="33"/>
      <c r="E4434" s="33"/>
      <c r="F4434" s="81">
        <v>42720</v>
      </c>
      <c r="G4434" s="103">
        <v>7.3899999999999999E-3</v>
      </c>
      <c r="H4434" s="103">
        <v>9.9733000000000009E-3</v>
      </c>
      <c r="I4434" s="103"/>
      <c r="J4434" s="103"/>
      <c r="K4434" s="104"/>
      <c r="L4434" s="104"/>
      <c r="M4434" s="104"/>
      <c r="N4434" s="103">
        <v>3.7499999999999999E-2</v>
      </c>
      <c r="O4434" s="94"/>
    </row>
    <row r="4435" spans="4:15" ht="15.75" customHeight="1" x14ac:dyDescent="0.25">
      <c r="D4435" s="33"/>
      <c r="E4435" s="33"/>
      <c r="F4435" s="81">
        <v>42723</v>
      </c>
      <c r="G4435" s="103">
        <v>7.4399999999999996E-3</v>
      </c>
      <c r="H4435" s="103">
        <v>9.9427999999999999E-3</v>
      </c>
      <c r="I4435" s="103"/>
      <c r="J4435" s="103"/>
      <c r="K4435" s="104"/>
      <c r="L4435" s="104"/>
      <c r="M4435" s="104"/>
      <c r="N4435" s="103">
        <v>3.7499999999999999E-2</v>
      </c>
      <c r="O4435" s="94"/>
    </row>
    <row r="4436" spans="4:15" ht="15.75" customHeight="1" x14ac:dyDescent="0.25">
      <c r="D4436" s="33"/>
      <c r="E4436" s="33"/>
      <c r="F4436" s="81">
        <v>42724</v>
      </c>
      <c r="G4436" s="103">
        <v>7.4900000000000001E-3</v>
      </c>
      <c r="H4436" s="103">
        <v>9.9621999999999992E-3</v>
      </c>
      <c r="I4436" s="103"/>
      <c r="J4436" s="103"/>
      <c r="K4436" s="104"/>
      <c r="L4436" s="104"/>
      <c r="M4436" s="104"/>
      <c r="N4436" s="103">
        <v>3.7499999999999999E-2</v>
      </c>
      <c r="O4436" s="94"/>
    </row>
    <row r="4437" spans="4:15" ht="15.75" customHeight="1" x14ac:dyDescent="0.25">
      <c r="D4437" s="33"/>
      <c r="E4437" s="33"/>
      <c r="F4437" s="81">
        <v>42725</v>
      </c>
      <c r="G4437" s="103">
        <v>7.5500000000000003E-3</v>
      </c>
      <c r="H4437" s="103">
        <v>9.9760999999999999E-3</v>
      </c>
      <c r="I4437" s="103"/>
      <c r="J4437" s="103"/>
      <c r="K4437" s="104"/>
      <c r="L4437" s="104"/>
      <c r="M4437" s="104"/>
      <c r="N4437" s="103">
        <v>3.7499999999999999E-2</v>
      </c>
      <c r="O4437" s="94"/>
    </row>
    <row r="4438" spans="4:15" ht="15.75" customHeight="1" x14ac:dyDescent="0.25">
      <c r="D4438" s="33"/>
      <c r="E4438" s="33"/>
      <c r="F4438" s="81">
        <v>42726</v>
      </c>
      <c r="G4438" s="103">
        <v>7.5610999999999994E-3</v>
      </c>
      <c r="H4438" s="103">
        <v>9.9705999999999996E-3</v>
      </c>
      <c r="I4438" s="103"/>
      <c r="J4438" s="103"/>
      <c r="K4438" s="104"/>
      <c r="L4438" s="104"/>
      <c r="M4438" s="104"/>
      <c r="N4438" s="103">
        <v>3.7499999999999999E-2</v>
      </c>
      <c r="O4438" s="94"/>
    </row>
    <row r="4439" spans="4:15" ht="15.75" customHeight="1" x14ac:dyDescent="0.25">
      <c r="D4439" s="33"/>
      <c r="E4439" s="33"/>
      <c r="F4439" s="81">
        <v>42727</v>
      </c>
      <c r="G4439" s="103">
        <v>7.6110999999999991E-3</v>
      </c>
      <c r="H4439" s="103">
        <v>9.9705999999999996E-3</v>
      </c>
      <c r="I4439" s="103"/>
      <c r="J4439" s="103"/>
      <c r="K4439" s="104"/>
      <c r="L4439" s="104"/>
      <c r="M4439" s="104"/>
      <c r="N4439" s="103">
        <v>3.7499999999999999E-2</v>
      </c>
      <c r="O4439" s="94"/>
    </row>
    <row r="4440" spans="4:15" ht="15.75" customHeight="1" x14ac:dyDescent="0.25">
      <c r="D4440" s="33"/>
      <c r="E4440" s="33"/>
      <c r="F4440" s="81">
        <v>42730</v>
      </c>
      <c r="G4440" s="103" t="s">
        <v>26</v>
      </c>
      <c r="H4440" s="103" t="s">
        <v>26</v>
      </c>
      <c r="I4440" s="103"/>
      <c r="J4440" s="103"/>
      <c r="K4440" s="104"/>
      <c r="L4440" s="104"/>
      <c r="M4440" s="104"/>
      <c r="N4440" s="103" t="s">
        <v>26</v>
      </c>
      <c r="O4440" s="94"/>
    </row>
    <row r="4441" spans="4:15" ht="15.75" customHeight="1" x14ac:dyDescent="0.25">
      <c r="D4441" s="33"/>
      <c r="E4441" s="33"/>
      <c r="F4441" s="81">
        <v>42731</v>
      </c>
      <c r="G4441" s="103" t="s">
        <v>26</v>
      </c>
      <c r="H4441" s="103" t="s">
        <v>26</v>
      </c>
      <c r="I4441" s="103"/>
      <c r="J4441" s="103"/>
      <c r="K4441" s="104"/>
      <c r="L4441" s="104"/>
      <c r="M4441" s="104"/>
      <c r="N4441" s="103">
        <v>3.7499999999999999E-2</v>
      </c>
      <c r="O4441" s="94"/>
    </row>
    <row r="4442" spans="4:15" ht="15.75" customHeight="1" x14ac:dyDescent="0.25">
      <c r="D4442" s="33"/>
      <c r="E4442" s="33"/>
      <c r="F4442" s="81">
        <v>42732</v>
      </c>
      <c r="G4442" s="103">
        <v>7.7000000000000002E-3</v>
      </c>
      <c r="H4442" s="103">
        <v>9.9816999999999996E-3</v>
      </c>
      <c r="I4442" s="103"/>
      <c r="J4442" s="103"/>
      <c r="K4442" s="104"/>
      <c r="L4442" s="104"/>
      <c r="M4442" s="104"/>
      <c r="N4442" s="103">
        <v>3.7499999999999999E-2</v>
      </c>
      <c r="O4442" s="94"/>
    </row>
    <row r="4443" spans="4:15" ht="15.75" customHeight="1" x14ac:dyDescent="0.25">
      <c r="D4443" s="33"/>
      <c r="E4443" s="33"/>
      <c r="F4443" s="81">
        <v>42733</v>
      </c>
      <c r="G4443" s="103">
        <v>7.7110999999999994E-3</v>
      </c>
      <c r="H4443" s="103">
        <v>9.9789000000000006E-3</v>
      </c>
      <c r="I4443" s="103"/>
      <c r="J4443" s="103"/>
      <c r="K4443" s="104"/>
      <c r="L4443" s="104"/>
      <c r="M4443" s="104"/>
      <c r="N4443" s="103">
        <v>3.7499999999999999E-2</v>
      </c>
      <c r="O4443" s="94"/>
    </row>
    <row r="4444" spans="4:15" ht="15.75" customHeight="1" x14ac:dyDescent="0.25">
      <c r="D4444" s="33"/>
      <c r="E4444" s="33"/>
      <c r="F4444" s="81">
        <v>42734</v>
      </c>
      <c r="G4444" s="103">
        <v>7.7166999999999999E-3</v>
      </c>
      <c r="H4444" s="103">
        <v>9.9789000000000006E-3</v>
      </c>
      <c r="I4444" s="103"/>
      <c r="J4444" s="103"/>
      <c r="K4444" s="104"/>
      <c r="L4444" s="104"/>
      <c r="M4444" s="104"/>
      <c r="N4444" s="103">
        <v>3.7499999999999999E-2</v>
      </c>
      <c r="O4444" s="94"/>
    </row>
    <row r="4445" spans="4:15" ht="15.75" customHeight="1" x14ac:dyDescent="0.25">
      <c r="D4445" s="33"/>
      <c r="E4445" s="33"/>
      <c r="F4445" s="81">
        <v>42737</v>
      </c>
      <c r="G4445" s="103" t="s">
        <v>26</v>
      </c>
      <c r="H4445" s="103" t="s">
        <v>26</v>
      </c>
      <c r="I4445" s="103"/>
      <c r="J4445" s="103"/>
      <c r="K4445" s="104"/>
      <c r="L4445" s="104"/>
      <c r="M4445" s="104"/>
      <c r="N4445" s="103" t="s">
        <v>26</v>
      </c>
      <c r="O4445" s="94"/>
    </row>
    <row r="4446" spans="4:15" ht="15.75" customHeight="1" x14ac:dyDescent="0.25">
      <c r="D4446" s="33"/>
      <c r="E4446" s="33"/>
      <c r="F4446" s="81">
        <v>42738</v>
      </c>
      <c r="G4446" s="103">
        <v>7.7332999999999994E-3</v>
      </c>
      <c r="H4446" s="103">
        <v>9.9871999999999999E-3</v>
      </c>
      <c r="I4446" s="103"/>
      <c r="J4446" s="103"/>
      <c r="K4446" s="104"/>
      <c r="L4446" s="104"/>
      <c r="M4446" s="104"/>
      <c r="N4446" s="103">
        <v>3.7499999999999999E-2</v>
      </c>
      <c r="O4446" s="94"/>
    </row>
    <row r="4447" spans="4:15" ht="15.75" customHeight="1" x14ac:dyDescent="0.25">
      <c r="D4447" s="33"/>
      <c r="E4447" s="33"/>
      <c r="F4447" s="81">
        <v>42739</v>
      </c>
      <c r="G4447" s="103">
        <v>7.6556000000000003E-3</v>
      </c>
      <c r="H4447" s="103">
        <v>1.00511E-2</v>
      </c>
      <c r="I4447" s="103"/>
      <c r="J4447" s="103"/>
      <c r="K4447" s="104"/>
      <c r="L4447" s="104"/>
      <c r="M4447" s="104"/>
      <c r="N4447" s="103">
        <v>3.7499999999999999E-2</v>
      </c>
      <c r="O4447" s="94"/>
    </row>
    <row r="4448" spans="4:15" ht="15.75" customHeight="1" x14ac:dyDescent="0.25">
      <c r="D4448" s="33"/>
      <c r="E4448" s="33"/>
      <c r="F4448" s="81">
        <v>42740</v>
      </c>
      <c r="G4448" s="103">
        <v>7.6556000000000003E-3</v>
      </c>
      <c r="H4448" s="103">
        <v>1.0092799999999999E-2</v>
      </c>
      <c r="I4448" s="103"/>
      <c r="J4448" s="103"/>
      <c r="K4448" s="104"/>
      <c r="L4448" s="104"/>
      <c r="M4448" s="104"/>
      <c r="N4448" s="103">
        <v>3.7499999999999999E-2</v>
      </c>
      <c r="O4448" s="94"/>
    </row>
    <row r="4449" spans="4:15" ht="15.75" customHeight="1" x14ac:dyDescent="0.25">
      <c r="D4449" s="33"/>
      <c r="E4449" s="33"/>
      <c r="F4449" s="81">
        <v>42741</v>
      </c>
      <c r="G4449" s="103">
        <v>7.6332999999999991E-3</v>
      </c>
      <c r="H4449" s="103">
        <v>1.01011E-2</v>
      </c>
      <c r="I4449" s="103"/>
      <c r="J4449" s="103"/>
      <c r="K4449" s="104"/>
      <c r="L4449" s="104"/>
      <c r="M4449" s="104"/>
      <c r="N4449" s="103">
        <v>3.7499999999999999E-2</v>
      </c>
      <c r="O4449" s="94"/>
    </row>
    <row r="4450" spans="4:15" ht="15.75" customHeight="1" x14ac:dyDescent="0.25">
      <c r="D4450" s="33"/>
      <c r="E4450" s="33"/>
      <c r="F4450" s="81">
        <v>42744</v>
      </c>
      <c r="G4450" s="103">
        <v>7.6332999999999991E-3</v>
      </c>
      <c r="H4450" s="103">
        <v>1.0148299999999999E-2</v>
      </c>
      <c r="I4450" s="103"/>
      <c r="J4450" s="103"/>
      <c r="K4450" s="104"/>
      <c r="L4450" s="104"/>
      <c r="M4450" s="104"/>
      <c r="N4450" s="103">
        <v>3.7499999999999999E-2</v>
      </c>
      <c r="O4450" s="94"/>
    </row>
    <row r="4451" spans="4:15" ht="15.75" customHeight="1" x14ac:dyDescent="0.25">
      <c r="D4451" s="33"/>
      <c r="E4451" s="33"/>
      <c r="F4451" s="81">
        <v>42745</v>
      </c>
      <c r="G4451" s="103">
        <v>7.6500000000000005E-3</v>
      </c>
      <c r="H4451" s="103">
        <v>1.0178899999999999E-2</v>
      </c>
      <c r="I4451" s="103"/>
      <c r="J4451" s="103"/>
      <c r="K4451" s="104"/>
      <c r="L4451" s="104"/>
      <c r="M4451" s="104"/>
      <c r="N4451" s="103">
        <v>3.7499999999999999E-2</v>
      </c>
      <c r="O4451" s="94"/>
    </row>
    <row r="4452" spans="4:15" ht="15.75" customHeight="1" x14ac:dyDescent="0.25">
      <c r="D4452" s="33"/>
      <c r="E4452" s="33"/>
      <c r="F4452" s="81">
        <v>42746</v>
      </c>
      <c r="G4452" s="103">
        <v>7.6722000000000005E-3</v>
      </c>
      <c r="H4452" s="103">
        <v>1.0217799999999999E-2</v>
      </c>
      <c r="I4452" s="103"/>
      <c r="J4452" s="103"/>
      <c r="K4452" s="104"/>
      <c r="L4452" s="104"/>
      <c r="M4452" s="104"/>
      <c r="N4452" s="103">
        <v>3.7499999999999999E-2</v>
      </c>
      <c r="O4452" s="94"/>
    </row>
    <row r="4453" spans="4:15" ht="15.75" customHeight="1" x14ac:dyDescent="0.25">
      <c r="D4453" s="33"/>
      <c r="E4453" s="33"/>
      <c r="F4453" s="81">
        <v>42747</v>
      </c>
      <c r="G4453" s="103">
        <v>7.6722000000000005E-3</v>
      </c>
      <c r="H4453" s="103">
        <v>1.0217799999999999E-2</v>
      </c>
      <c r="I4453" s="103"/>
      <c r="J4453" s="103"/>
      <c r="K4453" s="104"/>
      <c r="L4453" s="104"/>
      <c r="M4453" s="104"/>
      <c r="N4453" s="103">
        <v>3.7499999999999999E-2</v>
      </c>
      <c r="O4453" s="94"/>
    </row>
    <row r="4454" spans="4:15" ht="15.75" customHeight="1" x14ac:dyDescent="0.25">
      <c r="D4454" s="33"/>
      <c r="E4454" s="33"/>
      <c r="F4454" s="81">
        <v>42748</v>
      </c>
      <c r="G4454" s="103">
        <v>7.6832999999999997E-3</v>
      </c>
      <c r="H4454" s="103">
        <v>1.02317E-2</v>
      </c>
      <c r="I4454" s="103"/>
      <c r="J4454" s="103"/>
      <c r="K4454" s="104"/>
      <c r="L4454" s="104"/>
      <c r="M4454" s="104"/>
      <c r="N4454" s="103">
        <v>3.7499999999999999E-2</v>
      </c>
      <c r="O4454" s="94"/>
    </row>
    <row r="4455" spans="4:15" ht="15.75" customHeight="1" x14ac:dyDescent="0.25">
      <c r="D4455" s="33"/>
      <c r="E4455" s="33"/>
      <c r="F4455" s="81">
        <v>42751</v>
      </c>
      <c r="G4455" s="103">
        <v>7.6778000000000002E-3</v>
      </c>
      <c r="H4455" s="103">
        <v>1.02372E-2</v>
      </c>
      <c r="I4455" s="103"/>
      <c r="J4455" s="103"/>
      <c r="K4455" s="104"/>
      <c r="L4455" s="104"/>
      <c r="M4455" s="104"/>
      <c r="N4455" s="103" t="s">
        <v>26</v>
      </c>
      <c r="O4455" s="94"/>
    </row>
    <row r="4456" spans="4:15" ht="15.75" customHeight="1" x14ac:dyDescent="0.25">
      <c r="D4456" s="33"/>
      <c r="E4456" s="33"/>
      <c r="F4456" s="81">
        <v>42752</v>
      </c>
      <c r="G4456" s="103">
        <v>7.6944000000000005E-3</v>
      </c>
      <c r="H4456" s="103">
        <v>1.0248299999999998E-2</v>
      </c>
      <c r="I4456" s="103"/>
      <c r="J4456" s="103"/>
      <c r="K4456" s="104"/>
      <c r="L4456" s="104"/>
      <c r="M4456" s="104"/>
      <c r="N4456" s="103">
        <v>3.7499999999999999E-2</v>
      </c>
      <c r="O4456" s="94"/>
    </row>
    <row r="4457" spans="4:15" ht="15.75" customHeight="1" x14ac:dyDescent="0.25">
      <c r="D4457" s="33"/>
      <c r="E4457" s="33"/>
      <c r="F4457" s="81">
        <v>42753</v>
      </c>
      <c r="G4457" s="103">
        <v>7.7666999999999996E-3</v>
      </c>
      <c r="H4457" s="103">
        <v>1.0301100000000001E-2</v>
      </c>
      <c r="I4457" s="103"/>
      <c r="J4457" s="103"/>
      <c r="K4457" s="104"/>
      <c r="L4457" s="104"/>
      <c r="M4457" s="104"/>
      <c r="N4457" s="103">
        <v>3.7499999999999999E-2</v>
      </c>
      <c r="O4457" s="94"/>
    </row>
    <row r="4458" spans="4:15" ht="15.75" customHeight="1" x14ac:dyDescent="0.25">
      <c r="D4458" s="33"/>
      <c r="E4458" s="33"/>
      <c r="F4458" s="81">
        <v>42754</v>
      </c>
      <c r="G4458" s="103">
        <v>7.7639000000000007E-3</v>
      </c>
      <c r="H4458" s="103">
        <v>1.04122E-2</v>
      </c>
      <c r="I4458" s="103"/>
      <c r="J4458" s="103"/>
      <c r="K4458" s="104"/>
      <c r="L4458" s="104"/>
      <c r="M4458" s="104"/>
      <c r="N4458" s="103">
        <v>3.7499999999999999E-2</v>
      </c>
      <c r="O4458" s="94"/>
    </row>
    <row r="4459" spans="4:15" ht="15.75" customHeight="1" x14ac:dyDescent="0.25">
      <c r="D4459" s="33"/>
      <c r="E4459" s="33"/>
      <c r="F4459" s="81">
        <v>42755</v>
      </c>
      <c r="G4459" s="103">
        <v>7.7527999999999998E-3</v>
      </c>
      <c r="H4459" s="103">
        <v>1.04344E-2</v>
      </c>
      <c r="I4459" s="103"/>
      <c r="J4459" s="103"/>
      <c r="K4459" s="104"/>
      <c r="L4459" s="104"/>
      <c r="M4459" s="104"/>
      <c r="N4459" s="103">
        <v>3.7499999999999999E-2</v>
      </c>
      <c r="O4459" s="94"/>
    </row>
    <row r="4460" spans="4:15" ht="15.75" customHeight="1" x14ac:dyDescent="0.25">
      <c r="D4460" s="33"/>
      <c r="E4460" s="33"/>
      <c r="F4460" s="81">
        <v>42758</v>
      </c>
      <c r="G4460" s="103">
        <v>7.7110999999999994E-3</v>
      </c>
      <c r="H4460" s="103">
        <v>1.03789E-2</v>
      </c>
      <c r="I4460" s="103"/>
      <c r="J4460" s="103"/>
      <c r="K4460" s="104"/>
      <c r="L4460" s="104"/>
      <c r="M4460" s="104"/>
      <c r="N4460" s="103">
        <v>3.7499999999999999E-2</v>
      </c>
      <c r="O4460" s="94"/>
    </row>
    <row r="4461" spans="4:15" ht="15.75" customHeight="1" x14ac:dyDescent="0.25">
      <c r="D4461" s="33"/>
      <c r="E4461" s="33"/>
      <c r="F4461" s="81">
        <v>42759</v>
      </c>
      <c r="G4461" s="103">
        <v>7.7332999999999994E-3</v>
      </c>
      <c r="H4461" s="103">
        <v>1.0317799999999999E-2</v>
      </c>
      <c r="I4461" s="103"/>
      <c r="J4461" s="103"/>
      <c r="K4461" s="104"/>
      <c r="L4461" s="104"/>
      <c r="M4461" s="104"/>
      <c r="N4461" s="103">
        <v>3.7499999999999999E-2</v>
      </c>
      <c r="O4461" s="94"/>
    </row>
    <row r="4462" spans="4:15" ht="15.75" customHeight="1" x14ac:dyDescent="0.25">
      <c r="D4462" s="33"/>
      <c r="E4462" s="33"/>
      <c r="F4462" s="81">
        <v>42760</v>
      </c>
      <c r="G4462" s="103">
        <v>7.7610999999999999E-3</v>
      </c>
      <c r="H4462" s="103">
        <v>1.03733E-2</v>
      </c>
      <c r="I4462" s="103"/>
      <c r="J4462" s="103"/>
      <c r="K4462" s="104"/>
      <c r="L4462" s="104"/>
      <c r="M4462" s="104"/>
      <c r="N4462" s="103">
        <v>3.7499999999999999E-2</v>
      </c>
      <c r="O4462" s="94"/>
    </row>
    <row r="4463" spans="4:15" ht="15.75" customHeight="1" x14ac:dyDescent="0.25">
      <c r="D4463" s="33"/>
      <c r="E4463" s="33"/>
      <c r="F4463" s="81">
        <v>42761</v>
      </c>
      <c r="G4463" s="103">
        <v>7.7610999999999999E-3</v>
      </c>
      <c r="H4463" s="103">
        <v>1.039E-2</v>
      </c>
      <c r="I4463" s="103"/>
      <c r="J4463" s="103"/>
      <c r="K4463" s="104"/>
      <c r="L4463" s="104"/>
      <c r="M4463" s="104"/>
      <c r="N4463" s="103">
        <v>3.7499999999999999E-2</v>
      </c>
      <c r="O4463" s="94"/>
    </row>
    <row r="4464" spans="4:15" ht="15.75" customHeight="1" x14ac:dyDescent="0.25">
      <c r="D4464" s="33"/>
      <c r="E4464" s="33"/>
      <c r="F4464" s="81">
        <v>42762</v>
      </c>
      <c r="G4464" s="103">
        <v>7.7832999999999999E-3</v>
      </c>
      <c r="H4464" s="103">
        <v>1.039E-2</v>
      </c>
      <c r="I4464" s="103"/>
      <c r="J4464" s="103"/>
      <c r="K4464" s="104"/>
      <c r="L4464" s="104"/>
      <c r="M4464" s="104"/>
      <c r="N4464" s="103">
        <v>3.7499999999999999E-2</v>
      </c>
      <c r="O4464" s="94"/>
    </row>
    <row r="4465" spans="4:15" ht="15.75" customHeight="1" x14ac:dyDescent="0.25">
      <c r="D4465" s="33"/>
      <c r="E4465" s="33"/>
      <c r="F4465" s="81">
        <v>42765</v>
      </c>
      <c r="G4465" s="103">
        <v>7.8000000000000005E-3</v>
      </c>
      <c r="H4465" s="103">
        <v>1.034E-2</v>
      </c>
      <c r="I4465" s="103"/>
      <c r="J4465" s="103"/>
      <c r="K4465" s="104"/>
      <c r="L4465" s="104"/>
      <c r="M4465" s="104"/>
      <c r="N4465" s="103">
        <v>3.7499999999999999E-2</v>
      </c>
      <c r="O4465" s="94"/>
    </row>
    <row r="4466" spans="4:15" ht="15.75" customHeight="1" x14ac:dyDescent="0.25">
      <c r="D4466" s="33"/>
      <c r="E4466" s="33"/>
      <c r="F4466" s="81">
        <v>42766</v>
      </c>
      <c r="G4466" s="103">
        <v>7.7943999999999999E-3</v>
      </c>
      <c r="H4466" s="103">
        <v>1.03456E-2</v>
      </c>
      <c r="I4466" s="103"/>
      <c r="J4466" s="103"/>
      <c r="K4466" s="104"/>
      <c r="L4466" s="104"/>
      <c r="M4466" s="104"/>
      <c r="N4466" s="103">
        <v>3.7499999999999999E-2</v>
      </c>
      <c r="O4466" s="94"/>
    </row>
    <row r="4467" spans="4:15" ht="15.75" customHeight="1" x14ac:dyDescent="0.25">
      <c r="D4467" s="33"/>
      <c r="E4467" s="33"/>
      <c r="F4467" s="81">
        <v>42767</v>
      </c>
      <c r="G4467" s="103">
        <v>7.8000000000000005E-3</v>
      </c>
      <c r="H4467" s="103">
        <v>1.03456E-2</v>
      </c>
      <c r="I4467" s="103"/>
      <c r="J4467" s="103"/>
      <c r="K4467" s="104"/>
      <c r="L4467" s="104"/>
      <c r="M4467" s="104"/>
      <c r="N4467" s="103">
        <v>3.7499999999999999E-2</v>
      </c>
      <c r="O4467" s="94"/>
    </row>
    <row r="4468" spans="4:15" ht="15.75" customHeight="1" x14ac:dyDescent="0.25">
      <c r="D4468" s="33"/>
      <c r="E4468" s="33"/>
      <c r="F4468" s="81">
        <v>42768</v>
      </c>
      <c r="G4468" s="103">
        <v>7.7666999999999996E-3</v>
      </c>
      <c r="H4468" s="103">
        <v>1.03372E-2</v>
      </c>
      <c r="I4468" s="103"/>
      <c r="J4468" s="103"/>
      <c r="K4468" s="104"/>
      <c r="L4468" s="104"/>
      <c r="M4468" s="104"/>
      <c r="N4468" s="103">
        <v>3.7499999999999999E-2</v>
      </c>
      <c r="O4468" s="94"/>
    </row>
    <row r="4469" spans="4:15" ht="15.75" customHeight="1" x14ac:dyDescent="0.25">
      <c r="D4469" s="33"/>
      <c r="E4469" s="33"/>
      <c r="F4469" s="81">
        <v>42769</v>
      </c>
      <c r="G4469" s="103">
        <v>7.7556000000000005E-3</v>
      </c>
      <c r="H4469" s="103">
        <v>1.034E-2</v>
      </c>
      <c r="I4469" s="103"/>
      <c r="J4469" s="103"/>
      <c r="K4469" s="104"/>
      <c r="L4469" s="104"/>
      <c r="M4469" s="104"/>
      <c r="N4469" s="103">
        <v>3.7499999999999999E-2</v>
      </c>
      <c r="O4469" s="94"/>
    </row>
    <row r="4470" spans="4:15" ht="15.75" customHeight="1" x14ac:dyDescent="0.25">
      <c r="D4470" s="33"/>
      <c r="E4470" s="33"/>
      <c r="F4470" s="81">
        <v>42772</v>
      </c>
      <c r="G4470" s="103">
        <v>7.7527999999999998E-3</v>
      </c>
      <c r="H4470" s="103">
        <v>1.03844E-2</v>
      </c>
      <c r="I4470" s="103"/>
      <c r="J4470" s="103"/>
      <c r="K4470" s="104"/>
      <c r="L4470" s="104"/>
      <c r="M4470" s="104"/>
      <c r="N4470" s="103">
        <v>3.7499999999999999E-2</v>
      </c>
      <c r="O4470" s="94"/>
    </row>
    <row r="4471" spans="4:15" ht="15.75" customHeight="1" x14ac:dyDescent="0.25">
      <c r="D4471" s="33"/>
      <c r="E4471" s="33"/>
      <c r="F4471" s="81">
        <v>42773</v>
      </c>
      <c r="G4471" s="103">
        <v>7.7277999999999999E-3</v>
      </c>
      <c r="H4471" s="103">
        <v>1.0381700000000001E-2</v>
      </c>
      <c r="I4471" s="103"/>
      <c r="J4471" s="103"/>
      <c r="K4471" s="104"/>
      <c r="L4471" s="104"/>
      <c r="M4471" s="104"/>
      <c r="N4471" s="103">
        <v>3.7499999999999999E-2</v>
      </c>
      <c r="O4471" s="94"/>
    </row>
    <row r="4472" spans="4:15" ht="15.75" customHeight="1" x14ac:dyDescent="0.25">
      <c r="D4472" s="33"/>
      <c r="E4472" s="33"/>
      <c r="F4472" s="81">
        <v>42774</v>
      </c>
      <c r="G4472" s="103">
        <v>7.7166999999999999E-3</v>
      </c>
      <c r="H4472" s="103">
        <v>1.03372E-2</v>
      </c>
      <c r="I4472" s="103"/>
      <c r="J4472" s="103"/>
      <c r="K4472" s="104"/>
      <c r="L4472" s="104"/>
      <c r="M4472" s="104"/>
      <c r="N4472" s="103">
        <v>3.7499999999999999E-2</v>
      </c>
      <c r="O4472" s="94"/>
    </row>
    <row r="4473" spans="4:15" ht="15.75" customHeight="1" x14ac:dyDescent="0.25">
      <c r="D4473" s="33"/>
      <c r="E4473" s="33"/>
      <c r="F4473" s="81">
        <v>42775</v>
      </c>
      <c r="G4473" s="103">
        <v>7.7055999999999999E-3</v>
      </c>
      <c r="H4473" s="103">
        <v>1.03372E-2</v>
      </c>
      <c r="I4473" s="103"/>
      <c r="J4473" s="103"/>
      <c r="K4473" s="104"/>
      <c r="L4473" s="104"/>
      <c r="M4473" s="104"/>
      <c r="N4473" s="103">
        <v>3.7499999999999999E-2</v>
      </c>
      <c r="O4473" s="94"/>
    </row>
    <row r="4474" spans="4:15" ht="15.75" customHeight="1" x14ac:dyDescent="0.25">
      <c r="D4474" s="33"/>
      <c r="E4474" s="33"/>
      <c r="F4474" s="81">
        <v>42776</v>
      </c>
      <c r="G4474" s="103">
        <v>7.7110999999999994E-3</v>
      </c>
      <c r="H4474" s="103">
        <v>1.0362199999999998E-2</v>
      </c>
      <c r="I4474" s="103"/>
      <c r="J4474" s="103"/>
      <c r="K4474" s="104"/>
      <c r="L4474" s="104"/>
      <c r="M4474" s="104"/>
      <c r="N4474" s="103">
        <v>3.7499999999999999E-2</v>
      </c>
      <c r="O4474" s="94"/>
    </row>
    <row r="4475" spans="4:15" ht="15.75" customHeight="1" x14ac:dyDescent="0.25">
      <c r="D4475" s="33"/>
      <c r="E4475" s="33"/>
      <c r="F4475" s="81">
        <v>42779</v>
      </c>
      <c r="G4475" s="103">
        <v>7.7000000000000002E-3</v>
      </c>
      <c r="H4475" s="103">
        <v>1.039E-2</v>
      </c>
      <c r="I4475" s="103"/>
      <c r="J4475" s="103"/>
      <c r="K4475" s="104"/>
      <c r="L4475" s="104"/>
      <c r="M4475" s="104"/>
      <c r="N4475" s="103">
        <v>3.7499999999999999E-2</v>
      </c>
      <c r="O4475" s="94"/>
    </row>
    <row r="4476" spans="4:15" ht="15.75" customHeight="1" x14ac:dyDescent="0.25">
      <c r="D4476" s="33"/>
      <c r="E4476" s="33"/>
      <c r="F4476" s="81">
        <v>42780</v>
      </c>
      <c r="G4476" s="103">
        <v>7.7000000000000002E-3</v>
      </c>
      <c r="H4476" s="103">
        <v>1.03733E-2</v>
      </c>
      <c r="I4476" s="103"/>
      <c r="J4476" s="103"/>
      <c r="K4476" s="104"/>
      <c r="L4476" s="104"/>
      <c r="M4476" s="104"/>
      <c r="N4476" s="103">
        <v>3.7499999999999999E-2</v>
      </c>
      <c r="O4476" s="94"/>
    </row>
    <row r="4477" spans="4:15" ht="15.75" customHeight="1" x14ac:dyDescent="0.25">
      <c r="D4477" s="33"/>
      <c r="E4477" s="33"/>
      <c r="F4477" s="81">
        <v>42781</v>
      </c>
      <c r="G4477" s="103">
        <v>7.7222000000000002E-3</v>
      </c>
      <c r="H4477" s="103">
        <v>1.04178E-2</v>
      </c>
      <c r="I4477" s="103"/>
      <c r="J4477" s="103"/>
      <c r="K4477" s="104"/>
      <c r="L4477" s="104"/>
      <c r="M4477" s="104"/>
      <c r="N4477" s="103">
        <v>3.7499999999999999E-2</v>
      </c>
      <c r="O4477" s="94"/>
    </row>
    <row r="4478" spans="4:15" ht="15.75" customHeight="1" x14ac:dyDescent="0.25">
      <c r="D4478" s="33"/>
      <c r="E4478" s="33"/>
      <c r="F4478" s="81">
        <v>42782</v>
      </c>
      <c r="G4478" s="103">
        <v>7.8056000000000002E-3</v>
      </c>
      <c r="H4478" s="103">
        <v>1.0565E-2</v>
      </c>
      <c r="I4478" s="103"/>
      <c r="J4478" s="103"/>
      <c r="K4478" s="104"/>
      <c r="L4478" s="104"/>
      <c r="M4478" s="104"/>
      <c r="N4478" s="103">
        <v>3.7499999999999999E-2</v>
      </c>
      <c r="O4478" s="94"/>
    </row>
    <row r="4479" spans="4:15" ht="15.75" customHeight="1" x14ac:dyDescent="0.25">
      <c r="D4479" s="33"/>
      <c r="E4479" s="33"/>
      <c r="F4479" s="81">
        <v>42783</v>
      </c>
      <c r="G4479" s="103">
        <v>7.7943999999999999E-3</v>
      </c>
      <c r="H4479" s="103">
        <v>1.0523299999999999E-2</v>
      </c>
      <c r="I4479" s="103"/>
      <c r="J4479" s="103"/>
      <c r="K4479" s="104"/>
      <c r="L4479" s="104"/>
      <c r="M4479" s="104"/>
      <c r="N4479" s="103">
        <v>3.7499999999999999E-2</v>
      </c>
      <c r="O4479" s="94"/>
    </row>
    <row r="4480" spans="4:15" ht="15.75" customHeight="1" x14ac:dyDescent="0.25">
      <c r="D4480" s="33"/>
      <c r="E4480" s="33"/>
      <c r="F4480" s="81">
        <v>42786</v>
      </c>
      <c r="G4480" s="103">
        <v>7.7721999999999999E-3</v>
      </c>
      <c r="H4480" s="103">
        <v>1.0501100000000001E-2</v>
      </c>
      <c r="I4480" s="103"/>
      <c r="J4480" s="103"/>
      <c r="K4480" s="104"/>
      <c r="L4480" s="104"/>
      <c r="M4480" s="104"/>
      <c r="N4480" s="103" t="s">
        <v>26</v>
      </c>
      <c r="O4480" s="94"/>
    </row>
    <row r="4481" spans="4:15" ht="15.75" customHeight="1" x14ac:dyDescent="0.25">
      <c r="D4481" s="33"/>
      <c r="E4481" s="33"/>
      <c r="F4481" s="81">
        <v>42787</v>
      </c>
      <c r="G4481" s="103">
        <v>7.7943999999999999E-3</v>
      </c>
      <c r="H4481" s="103">
        <v>1.0534399999999999E-2</v>
      </c>
      <c r="I4481" s="103"/>
      <c r="J4481" s="103"/>
      <c r="K4481" s="104"/>
      <c r="L4481" s="104"/>
      <c r="M4481" s="104"/>
      <c r="N4481" s="103">
        <v>3.7499999999999999E-2</v>
      </c>
      <c r="O4481" s="94"/>
    </row>
    <row r="4482" spans="4:15" ht="15.75" customHeight="1" x14ac:dyDescent="0.25">
      <c r="D4482" s="33"/>
      <c r="E4482" s="33"/>
      <c r="F4482" s="81">
        <v>42788</v>
      </c>
      <c r="G4482" s="103">
        <v>7.7943999999999999E-3</v>
      </c>
      <c r="H4482" s="103">
        <v>1.0540000000000001E-2</v>
      </c>
      <c r="I4482" s="103"/>
      <c r="J4482" s="103"/>
      <c r="K4482" s="104"/>
      <c r="L4482" s="104"/>
      <c r="M4482" s="104"/>
      <c r="N4482" s="103">
        <v>3.7499999999999999E-2</v>
      </c>
      <c r="O4482" s="94"/>
    </row>
    <row r="4483" spans="4:15" ht="15.75" customHeight="1" x14ac:dyDescent="0.25">
      <c r="D4483" s="33"/>
      <c r="E4483" s="33"/>
      <c r="F4483" s="81">
        <v>42789</v>
      </c>
      <c r="G4483" s="103">
        <v>7.7832999999999999E-3</v>
      </c>
      <c r="H4483" s="103">
        <v>1.0523299999999999E-2</v>
      </c>
      <c r="I4483" s="103"/>
      <c r="J4483" s="103"/>
      <c r="K4483" s="104"/>
      <c r="L4483" s="104"/>
      <c r="M4483" s="104"/>
      <c r="N4483" s="103">
        <v>3.7499999999999999E-2</v>
      </c>
      <c r="O4483" s="94"/>
    </row>
    <row r="4484" spans="4:15" ht="15.75" customHeight="1" x14ac:dyDescent="0.25">
      <c r="D4484" s="33"/>
      <c r="E4484" s="33"/>
      <c r="F4484" s="81">
        <v>42790</v>
      </c>
      <c r="G4484" s="103">
        <v>7.8056000000000002E-3</v>
      </c>
      <c r="H4484" s="103">
        <v>1.0540000000000001E-2</v>
      </c>
      <c r="I4484" s="103"/>
      <c r="J4484" s="103"/>
      <c r="K4484" s="104"/>
      <c r="L4484" s="104"/>
      <c r="M4484" s="104"/>
      <c r="N4484" s="103">
        <v>3.7499999999999999E-2</v>
      </c>
      <c r="O4484" s="94"/>
    </row>
    <row r="4485" spans="4:15" ht="15.75" customHeight="1" x14ac:dyDescent="0.25">
      <c r="D4485" s="33"/>
      <c r="E4485" s="33"/>
      <c r="F4485" s="81">
        <v>42793</v>
      </c>
      <c r="G4485" s="103">
        <v>7.8443999999999996E-3</v>
      </c>
      <c r="H4485" s="103">
        <v>1.0545599999999999E-2</v>
      </c>
      <c r="I4485" s="103"/>
      <c r="J4485" s="103"/>
      <c r="K4485" s="104"/>
      <c r="L4485" s="104"/>
      <c r="M4485" s="104"/>
      <c r="N4485" s="103">
        <v>3.7499999999999999E-2</v>
      </c>
      <c r="O4485" s="94"/>
    </row>
    <row r="4486" spans="4:15" ht="15.75" customHeight="1" x14ac:dyDescent="0.25">
      <c r="D4486" s="33"/>
      <c r="E4486" s="33"/>
      <c r="F4486" s="81">
        <v>42794</v>
      </c>
      <c r="G4486" s="103">
        <v>7.888899999999999E-3</v>
      </c>
      <c r="H4486" s="103">
        <v>1.064E-2</v>
      </c>
      <c r="I4486" s="103"/>
      <c r="J4486" s="103"/>
      <c r="K4486" s="104"/>
      <c r="L4486" s="104"/>
      <c r="M4486" s="104"/>
      <c r="N4486" s="103">
        <v>3.7499999999999999E-2</v>
      </c>
      <c r="O4486" s="94"/>
    </row>
    <row r="4487" spans="4:15" ht="15.75" customHeight="1" x14ac:dyDescent="0.25">
      <c r="D4487" s="33"/>
      <c r="E4487" s="33"/>
      <c r="F4487" s="81">
        <v>42795</v>
      </c>
      <c r="G4487" s="103">
        <v>8.1055999999999993E-3</v>
      </c>
      <c r="H4487" s="103">
        <v>1.0927800000000001E-2</v>
      </c>
      <c r="I4487" s="103"/>
      <c r="J4487" s="103"/>
      <c r="K4487" s="104"/>
      <c r="L4487" s="104"/>
      <c r="M4487" s="104"/>
      <c r="N4487" s="103">
        <v>3.7499999999999999E-2</v>
      </c>
      <c r="O4487" s="94"/>
    </row>
    <row r="4488" spans="4:15" ht="15.75" customHeight="1" x14ac:dyDescent="0.25">
      <c r="D4488" s="33"/>
      <c r="E4488" s="33"/>
      <c r="F4488" s="81">
        <v>42796</v>
      </c>
      <c r="G4488" s="103">
        <v>8.3000000000000001E-3</v>
      </c>
      <c r="H4488" s="103">
        <v>1.1000000000000001E-2</v>
      </c>
      <c r="I4488" s="103"/>
      <c r="J4488" s="103"/>
      <c r="K4488" s="104"/>
      <c r="L4488" s="104"/>
      <c r="M4488" s="104"/>
      <c r="N4488" s="103">
        <v>3.7499999999999999E-2</v>
      </c>
      <c r="O4488" s="94"/>
    </row>
    <row r="4489" spans="4:15" ht="15.75" customHeight="1" x14ac:dyDescent="0.25">
      <c r="D4489" s="33"/>
      <c r="E4489" s="33"/>
      <c r="F4489" s="81">
        <v>42797</v>
      </c>
      <c r="G4489" s="103">
        <v>8.3444000000000001E-3</v>
      </c>
      <c r="H4489" s="103">
        <v>1.1016699999999999E-2</v>
      </c>
      <c r="I4489" s="103"/>
      <c r="J4489" s="103"/>
      <c r="K4489" s="104"/>
      <c r="L4489" s="104"/>
      <c r="M4489" s="104"/>
      <c r="N4489" s="103">
        <v>3.7499999999999999E-2</v>
      </c>
      <c r="O4489" s="94"/>
    </row>
    <row r="4490" spans="4:15" ht="15.75" customHeight="1" x14ac:dyDescent="0.25">
      <c r="D4490" s="33"/>
      <c r="E4490" s="33"/>
      <c r="F4490" s="81">
        <v>42800</v>
      </c>
      <c r="G4490" s="103">
        <v>8.4667000000000006E-3</v>
      </c>
      <c r="H4490" s="103">
        <v>1.1062199999999999E-2</v>
      </c>
      <c r="I4490" s="103"/>
      <c r="J4490" s="103"/>
      <c r="K4490" s="104"/>
      <c r="L4490" s="104"/>
      <c r="M4490" s="104"/>
      <c r="N4490" s="103">
        <v>3.7499999999999999E-2</v>
      </c>
      <c r="O4490" s="94"/>
    </row>
    <row r="4491" spans="4:15" ht="15.75" customHeight="1" x14ac:dyDescent="0.25">
      <c r="D4491" s="33"/>
      <c r="E4491" s="33"/>
      <c r="F4491" s="81">
        <v>42801</v>
      </c>
      <c r="G4491" s="103">
        <v>8.5444000000000006E-3</v>
      </c>
      <c r="H4491" s="103">
        <v>1.1062199999999999E-2</v>
      </c>
      <c r="I4491" s="103"/>
      <c r="J4491" s="103"/>
      <c r="K4491" s="104"/>
      <c r="L4491" s="104"/>
      <c r="M4491" s="104"/>
      <c r="N4491" s="103">
        <v>3.7499999999999999E-2</v>
      </c>
      <c r="O4491" s="94"/>
    </row>
    <row r="4492" spans="4:15" ht="15.75" customHeight="1" x14ac:dyDescent="0.25">
      <c r="D4492" s="33"/>
      <c r="E4492" s="33"/>
      <c r="F4492" s="81">
        <v>42802</v>
      </c>
      <c r="G4492" s="103">
        <v>8.5778E-3</v>
      </c>
      <c r="H4492" s="103">
        <v>1.1089999999999999E-2</v>
      </c>
      <c r="I4492" s="103"/>
      <c r="J4492" s="103"/>
      <c r="K4492" s="104"/>
      <c r="L4492" s="104"/>
      <c r="M4492" s="104"/>
      <c r="N4492" s="103">
        <v>3.7499999999999999E-2</v>
      </c>
      <c r="O4492" s="94"/>
    </row>
    <row r="4493" spans="4:15" ht="15.75" customHeight="1" x14ac:dyDescent="0.25">
      <c r="D4493" s="33"/>
      <c r="E4493" s="33"/>
      <c r="F4493" s="81">
        <v>42803</v>
      </c>
      <c r="G4493" s="103">
        <v>8.8138999999999995E-3</v>
      </c>
      <c r="H4493" s="103">
        <v>1.1195600000000002E-2</v>
      </c>
      <c r="I4493" s="103"/>
      <c r="J4493" s="103"/>
      <c r="K4493" s="104"/>
      <c r="L4493" s="104"/>
      <c r="M4493" s="104"/>
      <c r="N4493" s="103">
        <v>3.7499999999999999E-2</v>
      </c>
      <c r="O4493" s="94"/>
    </row>
    <row r="4494" spans="4:15" ht="15.75" customHeight="1" x14ac:dyDescent="0.25">
      <c r="D4494" s="33"/>
      <c r="E4494" s="33"/>
      <c r="F4494" s="81">
        <v>42804</v>
      </c>
      <c r="G4494" s="103">
        <v>8.9055999999999996E-3</v>
      </c>
      <c r="H4494" s="103">
        <v>1.12122E-2</v>
      </c>
      <c r="I4494" s="103"/>
      <c r="J4494" s="103"/>
      <c r="K4494" s="104"/>
      <c r="L4494" s="104"/>
      <c r="M4494" s="104"/>
      <c r="N4494" s="103">
        <v>3.7499999999999999E-2</v>
      </c>
      <c r="O4494" s="94"/>
    </row>
    <row r="4495" spans="4:15" ht="15.75" customHeight="1" x14ac:dyDescent="0.25">
      <c r="D4495" s="33"/>
      <c r="E4495" s="33"/>
      <c r="F4495" s="81">
        <v>42807</v>
      </c>
      <c r="G4495" s="103">
        <v>9.1222000000000004E-3</v>
      </c>
      <c r="H4495" s="103">
        <v>1.13122E-2</v>
      </c>
      <c r="I4495" s="103"/>
      <c r="J4495" s="103"/>
      <c r="K4495" s="104"/>
      <c r="L4495" s="104"/>
      <c r="M4495" s="104"/>
      <c r="N4495" s="103">
        <v>3.7499999999999999E-2</v>
      </c>
      <c r="O4495" s="94"/>
    </row>
    <row r="4496" spans="4:15" ht="15.75" customHeight="1" x14ac:dyDescent="0.25">
      <c r="D4496" s="33"/>
      <c r="E4496" s="33"/>
      <c r="F4496" s="81">
        <v>42808</v>
      </c>
      <c r="G4496" s="103">
        <v>9.2832999999999995E-3</v>
      </c>
      <c r="H4496" s="103">
        <v>1.1373299999999999E-2</v>
      </c>
      <c r="I4496" s="103"/>
      <c r="J4496" s="103"/>
      <c r="K4496" s="104"/>
      <c r="L4496" s="104"/>
      <c r="M4496" s="104"/>
      <c r="N4496" s="103">
        <v>3.7499999999999999E-2</v>
      </c>
      <c r="O4496" s="94"/>
    </row>
    <row r="4497" spans="4:15" ht="15.75" customHeight="1" x14ac:dyDescent="0.25">
      <c r="D4497" s="33"/>
      <c r="E4497" s="33"/>
      <c r="F4497" s="81">
        <v>42809</v>
      </c>
      <c r="G4497" s="103">
        <v>9.4278000000000001E-3</v>
      </c>
      <c r="H4497" s="103">
        <v>1.1481699999999999E-2</v>
      </c>
      <c r="I4497" s="103"/>
      <c r="J4497" s="103"/>
      <c r="K4497" s="104"/>
      <c r="L4497" s="104"/>
      <c r="M4497" s="104"/>
      <c r="N4497" s="103">
        <v>3.7499999999999999E-2</v>
      </c>
      <c r="O4497" s="94"/>
    </row>
    <row r="4498" spans="4:15" ht="15.75" customHeight="1" x14ac:dyDescent="0.25">
      <c r="D4498" s="33"/>
      <c r="E4498" s="33"/>
      <c r="F4498" s="81">
        <v>42810</v>
      </c>
      <c r="G4498" s="103">
        <v>9.7833E-3</v>
      </c>
      <c r="H4498" s="103">
        <v>1.15178E-2</v>
      </c>
      <c r="I4498" s="103"/>
      <c r="J4498" s="103"/>
      <c r="K4498" s="104"/>
      <c r="L4498" s="104"/>
      <c r="M4498" s="104"/>
      <c r="N4498" s="103">
        <v>0.04</v>
      </c>
      <c r="O4498" s="94"/>
    </row>
    <row r="4499" spans="4:15" ht="15.75" customHeight="1" x14ac:dyDescent="0.25">
      <c r="D4499" s="33"/>
      <c r="E4499" s="33"/>
      <c r="F4499" s="81">
        <v>42811</v>
      </c>
      <c r="G4499" s="103">
        <v>9.7611E-3</v>
      </c>
      <c r="H4499" s="103">
        <v>1.15178E-2</v>
      </c>
      <c r="I4499" s="103"/>
      <c r="J4499" s="103"/>
      <c r="K4499" s="104"/>
      <c r="L4499" s="104"/>
      <c r="M4499" s="104"/>
      <c r="N4499" s="103">
        <v>0.04</v>
      </c>
      <c r="O4499" s="94"/>
    </row>
    <row r="4500" spans="4:15" ht="15.75" customHeight="1" x14ac:dyDescent="0.25">
      <c r="D4500" s="33"/>
      <c r="E4500" s="33"/>
      <c r="F4500" s="81">
        <v>42814</v>
      </c>
      <c r="G4500" s="103">
        <v>9.7722E-3</v>
      </c>
      <c r="H4500" s="103">
        <v>1.15622E-2</v>
      </c>
      <c r="I4500" s="103"/>
      <c r="J4500" s="103"/>
      <c r="K4500" s="104"/>
      <c r="L4500" s="104"/>
      <c r="M4500" s="104"/>
      <c r="N4500" s="103">
        <v>0.04</v>
      </c>
      <c r="O4500" s="94"/>
    </row>
    <row r="4501" spans="4:15" ht="15.75" customHeight="1" x14ac:dyDescent="0.25">
      <c r="D4501" s="33"/>
      <c r="E4501" s="33"/>
      <c r="F4501" s="81">
        <v>42815</v>
      </c>
      <c r="G4501" s="103">
        <v>9.7722E-3</v>
      </c>
      <c r="H4501" s="103">
        <v>1.15622E-2</v>
      </c>
      <c r="I4501" s="103"/>
      <c r="J4501" s="103"/>
      <c r="K4501" s="104"/>
      <c r="L4501" s="104"/>
      <c r="M4501" s="104"/>
      <c r="N4501" s="103">
        <v>0.04</v>
      </c>
      <c r="O4501" s="94"/>
    </row>
    <row r="4502" spans="4:15" ht="15.75" customHeight="1" x14ac:dyDescent="0.25">
      <c r="D4502" s="33"/>
      <c r="E4502" s="33"/>
      <c r="F4502" s="81">
        <v>42816</v>
      </c>
      <c r="G4502" s="103">
        <v>9.8389000000000011E-3</v>
      </c>
      <c r="H4502" s="103">
        <v>1.15678E-2</v>
      </c>
      <c r="I4502" s="103"/>
      <c r="J4502" s="103"/>
      <c r="K4502" s="104"/>
      <c r="L4502" s="104"/>
      <c r="M4502" s="104"/>
      <c r="N4502" s="103">
        <v>0.04</v>
      </c>
      <c r="O4502" s="94"/>
    </row>
    <row r="4503" spans="4:15" ht="15.75" customHeight="1" x14ac:dyDescent="0.25">
      <c r="D4503" s="33"/>
      <c r="E4503" s="33"/>
      <c r="F4503" s="81">
        <v>42817</v>
      </c>
      <c r="G4503" s="103">
        <v>9.8167000000000011E-3</v>
      </c>
      <c r="H4503" s="103">
        <v>1.15289E-2</v>
      </c>
      <c r="I4503" s="103"/>
      <c r="J4503" s="103"/>
      <c r="K4503" s="104"/>
      <c r="L4503" s="104"/>
      <c r="M4503" s="104"/>
      <c r="N4503" s="103">
        <v>0.04</v>
      </c>
      <c r="O4503" s="94"/>
    </row>
    <row r="4504" spans="4:15" ht="15.75" customHeight="1" x14ac:dyDescent="0.25">
      <c r="D4504" s="33"/>
      <c r="E4504" s="33"/>
      <c r="F4504" s="81">
        <v>42818</v>
      </c>
      <c r="G4504" s="103">
        <v>9.8277999999999994E-3</v>
      </c>
      <c r="H4504" s="103">
        <v>1.15128E-2</v>
      </c>
      <c r="I4504" s="103"/>
      <c r="J4504" s="103"/>
      <c r="K4504" s="104"/>
      <c r="L4504" s="104"/>
      <c r="M4504" s="104"/>
      <c r="N4504" s="103">
        <v>0.04</v>
      </c>
      <c r="O4504" s="94"/>
    </row>
    <row r="4505" spans="4:15" ht="15.75" customHeight="1" x14ac:dyDescent="0.25">
      <c r="D4505" s="33"/>
      <c r="E4505" s="33"/>
      <c r="F4505" s="81">
        <v>42821</v>
      </c>
      <c r="G4505" s="103">
        <v>9.8221999999999997E-3</v>
      </c>
      <c r="H4505" s="103">
        <v>1.15189E-2</v>
      </c>
      <c r="I4505" s="103"/>
      <c r="J4505" s="103"/>
      <c r="K4505" s="104"/>
      <c r="L4505" s="104"/>
      <c r="M4505" s="104"/>
      <c r="N4505" s="103">
        <v>0.04</v>
      </c>
      <c r="O4505" s="94"/>
    </row>
    <row r="4506" spans="4:15" ht="15.75" customHeight="1" x14ac:dyDescent="0.25">
      <c r="D4506" s="33"/>
      <c r="E4506" s="33"/>
      <c r="F4506" s="81">
        <v>42822</v>
      </c>
      <c r="G4506" s="103">
        <v>9.8221999999999997E-3</v>
      </c>
      <c r="H4506" s="103">
        <v>1.15222E-2</v>
      </c>
      <c r="I4506" s="103"/>
      <c r="J4506" s="103"/>
      <c r="K4506" s="104"/>
      <c r="L4506" s="104"/>
      <c r="M4506" s="104"/>
      <c r="N4506" s="103">
        <v>0.04</v>
      </c>
      <c r="O4506" s="94"/>
    </row>
    <row r="4507" spans="4:15" ht="15.75" customHeight="1" x14ac:dyDescent="0.25">
      <c r="D4507" s="33"/>
      <c r="E4507" s="33"/>
      <c r="F4507" s="81">
        <v>42823</v>
      </c>
      <c r="G4507" s="103">
        <v>9.8221999999999997E-3</v>
      </c>
      <c r="H4507" s="103">
        <v>1.1467799999999998E-2</v>
      </c>
      <c r="I4507" s="103"/>
      <c r="J4507" s="103"/>
      <c r="K4507" s="104"/>
      <c r="L4507" s="104"/>
      <c r="M4507" s="104"/>
      <c r="N4507" s="103">
        <v>0.04</v>
      </c>
      <c r="O4507" s="94"/>
    </row>
    <row r="4508" spans="4:15" ht="15.75" customHeight="1" x14ac:dyDescent="0.25">
      <c r="D4508" s="33"/>
      <c r="E4508" s="33"/>
      <c r="F4508" s="81">
        <v>42824</v>
      </c>
      <c r="G4508" s="103">
        <v>9.8277999999999994E-3</v>
      </c>
      <c r="H4508" s="103">
        <v>1.1476099999999999E-2</v>
      </c>
      <c r="I4508" s="103"/>
      <c r="J4508" s="103"/>
      <c r="K4508" s="104"/>
      <c r="L4508" s="104"/>
      <c r="M4508" s="104"/>
      <c r="N4508" s="103">
        <v>0.04</v>
      </c>
      <c r="O4508" s="94"/>
    </row>
    <row r="4509" spans="4:15" ht="15.75" customHeight="1" x14ac:dyDescent="0.25">
      <c r="D4509" s="33"/>
      <c r="E4509" s="33"/>
      <c r="F4509" s="81">
        <v>42825</v>
      </c>
      <c r="G4509" s="103">
        <v>9.8277999999999994E-3</v>
      </c>
      <c r="H4509" s="103">
        <v>1.14956E-2</v>
      </c>
      <c r="I4509" s="103"/>
      <c r="J4509" s="103"/>
      <c r="K4509" s="104"/>
      <c r="L4509" s="104"/>
      <c r="M4509" s="104"/>
      <c r="N4509" s="103">
        <v>0.04</v>
      </c>
      <c r="O4509" s="94"/>
    </row>
    <row r="4510" spans="4:15" ht="15.75" customHeight="1" x14ac:dyDescent="0.25">
      <c r="D4510" s="33"/>
      <c r="E4510" s="33"/>
      <c r="F4510" s="81">
        <v>42828</v>
      </c>
      <c r="G4510" s="103">
        <v>9.8332999999999997E-3</v>
      </c>
      <c r="H4510" s="103">
        <v>1.1498299999999999E-2</v>
      </c>
      <c r="I4510" s="103"/>
      <c r="J4510" s="103"/>
      <c r="K4510" s="104"/>
      <c r="L4510" s="104"/>
      <c r="M4510" s="104"/>
      <c r="N4510" s="103">
        <v>0.04</v>
      </c>
      <c r="O4510" s="94"/>
    </row>
    <row r="4511" spans="4:15" ht="15.75" customHeight="1" x14ac:dyDescent="0.25">
      <c r="D4511" s="33"/>
      <c r="E4511" s="33"/>
      <c r="F4511" s="81">
        <v>42829</v>
      </c>
      <c r="G4511" s="103">
        <v>9.8611000000000011E-3</v>
      </c>
      <c r="H4511" s="103">
        <v>1.1498299999999999E-2</v>
      </c>
      <c r="I4511" s="103"/>
      <c r="J4511" s="103"/>
      <c r="K4511" s="104"/>
      <c r="L4511" s="104"/>
      <c r="M4511" s="104"/>
      <c r="N4511" s="103">
        <v>0.04</v>
      </c>
      <c r="O4511" s="94"/>
    </row>
    <row r="4512" spans="4:15" ht="15.75" customHeight="1" x14ac:dyDescent="0.25">
      <c r="D4512" s="33"/>
      <c r="E4512" s="33"/>
      <c r="F4512" s="81">
        <v>42830</v>
      </c>
      <c r="G4512" s="103">
        <v>9.8555999999999991E-3</v>
      </c>
      <c r="H4512" s="103">
        <v>1.1503900000000001E-2</v>
      </c>
      <c r="I4512" s="103"/>
      <c r="J4512" s="103"/>
      <c r="K4512" s="104"/>
      <c r="L4512" s="104"/>
      <c r="M4512" s="104"/>
      <c r="N4512" s="103">
        <v>0.04</v>
      </c>
      <c r="O4512" s="94"/>
    </row>
    <row r="4513" spans="4:15" ht="15.75" customHeight="1" x14ac:dyDescent="0.25">
      <c r="D4513" s="33"/>
      <c r="E4513" s="33"/>
      <c r="F4513" s="81">
        <v>42831</v>
      </c>
      <c r="G4513" s="103">
        <v>9.8943999999999994E-3</v>
      </c>
      <c r="H4513" s="103">
        <v>1.1553899999999999E-2</v>
      </c>
      <c r="I4513" s="103"/>
      <c r="J4513" s="103"/>
      <c r="K4513" s="104"/>
      <c r="L4513" s="104"/>
      <c r="M4513" s="104"/>
      <c r="N4513" s="103">
        <v>0.04</v>
      </c>
      <c r="O4513" s="94"/>
    </row>
    <row r="4514" spans="4:15" ht="15.75" customHeight="1" x14ac:dyDescent="0.25">
      <c r="D4514" s="33"/>
      <c r="E4514" s="33"/>
      <c r="F4514" s="81">
        <v>42832</v>
      </c>
      <c r="G4514" s="103">
        <v>9.8999999999999991E-3</v>
      </c>
      <c r="H4514" s="103">
        <v>1.1576100000000001E-2</v>
      </c>
      <c r="I4514" s="103"/>
      <c r="J4514" s="103"/>
      <c r="K4514" s="104"/>
      <c r="L4514" s="104"/>
      <c r="M4514" s="104"/>
      <c r="N4514" s="103">
        <v>0.04</v>
      </c>
      <c r="O4514" s="94"/>
    </row>
    <row r="4515" spans="4:15" ht="15.75" customHeight="1" x14ac:dyDescent="0.25">
      <c r="D4515" s="33"/>
      <c r="E4515" s="33"/>
      <c r="F4515" s="81">
        <v>42835</v>
      </c>
      <c r="G4515" s="103">
        <v>9.8833000000000011E-3</v>
      </c>
      <c r="H4515" s="103">
        <v>1.15567E-2</v>
      </c>
      <c r="I4515" s="103"/>
      <c r="J4515" s="103"/>
      <c r="K4515" s="104"/>
      <c r="L4515" s="104"/>
      <c r="M4515" s="104"/>
      <c r="N4515" s="103">
        <v>0.04</v>
      </c>
      <c r="O4515" s="94"/>
    </row>
    <row r="4516" spans="4:15" ht="15.75" customHeight="1" x14ac:dyDescent="0.25">
      <c r="D4516" s="33"/>
      <c r="E4516" s="33"/>
      <c r="F4516" s="81">
        <v>42836</v>
      </c>
      <c r="G4516" s="103">
        <v>9.8999999999999991E-3</v>
      </c>
      <c r="H4516" s="103">
        <v>1.1551100000000002E-2</v>
      </c>
      <c r="I4516" s="103"/>
      <c r="J4516" s="103"/>
      <c r="K4516" s="104"/>
      <c r="L4516" s="104"/>
      <c r="M4516" s="104"/>
      <c r="N4516" s="103">
        <v>0.04</v>
      </c>
      <c r="O4516" s="94"/>
    </row>
    <row r="4517" spans="4:15" ht="15.75" customHeight="1" x14ac:dyDescent="0.25">
      <c r="D4517" s="33"/>
      <c r="E4517" s="33"/>
      <c r="F4517" s="81">
        <v>42837</v>
      </c>
      <c r="G4517" s="103">
        <v>9.9389000000000005E-3</v>
      </c>
      <c r="H4517" s="103">
        <v>1.15844E-2</v>
      </c>
      <c r="I4517" s="103"/>
      <c r="J4517" s="103"/>
      <c r="K4517" s="104"/>
      <c r="L4517" s="104"/>
      <c r="M4517" s="104"/>
      <c r="N4517" s="103">
        <v>0.04</v>
      </c>
      <c r="O4517" s="94"/>
    </row>
    <row r="4518" spans="4:15" ht="15.75" customHeight="1" x14ac:dyDescent="0.25">
      <c r="D4518" s="33"/>
      <c r="E4518" s="33"/>
      <c r="F4518" s="81">
        <v>42838</v>
      </c>
      <c r="G4518" s="103">
        <v>9.9443999999999991E-3</v>
      </c>
      <c r="H4518" s="103">
        <v>1.15844E-2</v>
      </c>
      <c r="I4518" s="103"/>
      <c r="J4518" s="103"/>
      <c r="K4518" s="104"/>
      <c r="L4518" s="104"/>
      <c r="M4518" s="104"/>
      <c r="N4518" s="103">
        <v>0.04</v>
      </c>
      <c r="O4518" s="94"/>
    </row>
    <row r="4519" spans="4:15" ht="15.75" customHeight="1" x14ac:dyDescent="0.25">
      <c r="D4519" s="33"/>
      <c r="E4519" s="33"/>
      <c r="F4519" s="81">
        <v>42839</v>
      </c>
      <c r="G4519" s="103" t="s">
        <v>26</v>
      </c>
      <c r="H4519" s="103" t="s">
        <v>26</v>
      </c>
      <c r="I4519" s="103"/>
      <c r="J4519" s="103"/>
      <c r="K4519" s="104"/>
      <c r="L4519" s="104"/>
      <c r="M4519" s="104"/>
      <c r="N4519" s="103" t="s">
        <v>26</v>
      </c>
      <c r="O4519" s="94"/>
    </row>
    <row r="4520" spans="4:15" ht="15.75" customHeight="1" x14ac:dyDescent="0.25">
      <c r="D4520" s="33"/>
      <c r="E4520" s="33"/>
      <c r="F4520" s="81">
        <v>42842</v>
      </c>
      <c r="G4520" s="103" t="s">
        <v>26</v>
      </c>
      <c r="H4520" s="103" t="s">
        <v>26</v>
      </c>
      <c r="I4520" s="103"/>
      <c r="J4520" s="103"/>
      <c r="K4520" s="104"/>
      <c r="L4520" s="104"/>
      <c r="M4520" s="104"/>
      <c r="N4520" s="103">
        <v>0.04</v>
      </c>
      <c r="O4520" s="94"/>
    </row>
    <row r="4521" spans="4:15" ht="15.75" customHeight="1" x14ac:dyDescent="0.25">
      <c r="D4521" s="33"/>
      <c r="E4521" s="33"/>
      <c r="F4521" s="81">
        <v>42843</v>
      </c>
      <c r="G4521" s="103">
        <v>9.9278000000000005E-3</v>
      </c>
      <c r="H4521" s="103">
        <v>1.15622E-2</v>
      </c>
      <c r="I4521" s="103"/>
      <c r="J4521" s="103"/>
      <c r="K4521" s="104"/>
      <c r="L4521" s="104"/>
      <c r="M4521" s="104"/>
      <c r="N4521" s="103">
        <v>0.04</v>
      </c>
      <c r="O4521" s="94"/>
    </row>
    <row r="4522" spans="4:15" ht="15.75" customHeight="1" x14ac:dyDescent="0.25">
      <c r="D4522" s="33"/>
      <c r="E4522" s="33"/>
      <c r="F4522" s="81">
        <v>42844</v>
      </c>
      <c r="G4522" s="103">
        <v>9.9111000000000008E-3</v>
      </c>
      <c r="H4522" s="103">
        <v>1.15567E-2</v>
      </c>
      <c r="I4522" s="103"/>
      <c r="J4522" s="103"/>
      <c r="K4522" s="104"/>
      <c r="L4522" s="104"/>
      <c r="M4522" s="104"/>
      <c r="N4522" s="103">
        <v>0.04</v>
      </c>
      <c r="O4522" s="94"/>
    </row>
    <row r="4523" spans="4:15" ht="15.75" customHeight="1" x14ac:dyDescent="0.25">
      <c r="D4523" s="33"/>
      <c r="E4523" s="33"/>
      <c r="F4523" s="81">
        <v>42845</v>
      </c>
      <c r="G4523" s="103">
        <v>9.8833000000000011E-3</v>
      </c>
      <c r="H4523" s="103">
        <v>1.1531700000000001E-2</v>
      </c>
      <c r="I4523" s="103"/>
      <c r="J4523" s="103"/>
      <c r="K4523" s="104"/>
      <c r="L4523" s="104"/>
      <c r="M4523" s="104"/>
      <c r="N4523" s="103">
        <v>0.04</v>
      </c>
      <c r="O4523" s="94"/>
    </row>
    <row r="4524" spans="4:15" ht="15.75" customHeight="1" x14ac:dyDescent="0.25">
      <c r="D4524" s="33"/>
      <c r="E4524" s="33"/>
      <c r="F4524" s="81">
        <v>42846</v>
      </c>
      <c r="G4524" s="103">
        <v>9.9056000000000005E-3</v>
      </c>
      <c r="H4524" s="103">
        <v>1.15622E-2</v>
      </c>
      <c r="I4524" s="103"/>
      <c r="J4524" s="103"/>
      <c r="K4524" s="104"/>
      <c r="L4524" s="104"/>
      <c r="M4524" s="104"/>
      <c r="N4524" s="103">
        <v>0.04</v>
      </c>
      <c r="O4524" s="94"/>
    </row>
    <row r="4525" spans="4:15" ht="15.75" customHeight="1" x14ac:dyDescent="0.25">
      <c r="D4525" s="33"/>
      <c r="E4525" s="33"/>
      <c r="F4525" s="81">
        <v>42849</v>
      </c>
      <c r="G4525" s="103">
        <v>9.9111000000000008E-3</v>
      </c>
      <c r="H4525" s="103">
        <v>1.1665000000000002E-2</v>
      </c>
      <c r="I4525" s="103"/>
      <c r="J4525" s="103"/>
      <c r="K4525" s="104"/>
      <c r="L4525" s="104"/>
      <c r="M4525" s="104"/>
      <c r="N4525" s="103">
        <v>0.04</v>
      </c>
      <c r="O4525" s="94"/>
    </row>
    <row r="4526" spans="4:15" ht="15.75" customHeight="1" x14ac:dyDescent="0.25">
      <c r="D4526" s="33"/>
      <c r="E4526" s="33"/>
      <c r="F4526" s="81">
        <v>42850</v>
      </c>
      <c r="G4526" s="103">
        <v>9.9221999999999991E-3</v>
      </c>
      <c r="H4526" s="103">
        <v>1.17039E-2</v>
      </c>
      <c r="I4526" s="103"/>
      <c r="J4526" s="103"/>
      <c r="K4526" s="104"/>
      <c r="L4526" s="104"/>
      <c r="M4526" s="104"/>
      <c r="N4526" s="103">
        <v>0.04</v>
      </c>
      <c r="O4526" s="94"/>
    </row>
    <row r="4527" spans="4:15" ht="15.75" customHeight="1" x14ac:dyDescent="0.25">
      <c r="D4527" s="33"/>
      <c r="E4527" s="33"/>
      <c r="F4527" s="81">
        <v>42851</v>
      </c>
      <c r="G4527" s="103">
        <v>9.9278000000000005E-3</v>
      </c>
      <c r="H4527" s="103">
        <v>1.17178E-2</v>
      </c>
      <c r="I4527" s="103"/>
      <c r="J4527" s="103"/>
      <c r="K4527" s="104"/>
      <c r="L4527" s="104"/>
      <c r="M4527" s="104"/>
      <c r="N4527" s="103">
        <v>0.04</v>
      </c>
      <c r="O4527" s="94"/>
    </row>
    <row r="4528" spans="4:15" ht="15.75" customHeight="1" x14ac:dyDescent="0.25">
      <c r="D4528" s="33"/>
      <c r="E4528" s="33"/>
      <c r="F4528" s="81">
        <v>42852</v>
      </c>
      <c r="G4528" s="103">
        <v>9.9500000000000005E-3</v>
      </c>
      <c r="H4528" s="103">
        <v>1.1695599999999999E-2</v>
      </c>
      <c r="I4528" s="103"/>
      <c r="J4528" s="103"/>
      <c r="K4528" s="104"/>
      <c r="L4528" s="104"/>
      <c r="M4528" s="104"/>
      <c r="N4528" s="103">
        <v>0.04</v>
      </c>
      <c r="O4528" s="94"/>
    </row>
    <row r="4529" spans="4:15" ht="15.75" customHeight="1" x14ac:dyDescent="0.25">
      <c r="D4529" s="33"/>
      <c r="E4529" s="33"/>
      <c r="F4529" s="81">
        <v>42853</v>
      </c>
      <c r="G4529" s="103">
        <v>9.9500000000000005E-3</v>
      </c>
      <c r="H4529" s="103">
        <v>1.1723300000000001E-2</v>
      </c>
      <c r="I4529" s="103"/>
      <c r="J4529" s="103"/>
      <c r="K4529" s="104"/>
      <c r="L4529" s="104"/>
      <c r="M4529" s="104"/>
      <c r="N4529" s="103">
        <v>0.04</v>
      </c>
      <c r="O4529" s="94"/>
    </row>
    <row r="4530" spans="4:15" ht="15.75" customHeight="1" x14ac:dyDescent="0.25">
      <c r="D4530" s="33"/>
      <c r="E4530" s="33"/>
      <c r="F4530" s="81">
        <v>42856</v>
      </c>
      <c r="G4530" s="103" t="s">
        <v>26</v>
      </c>
      <c r="H4530" s="103" t="s">
        <v>26</v>
      </c>
      <c r="I4530" s="103"/>
      <c r="J4530" s="103"/>
      <c r="K4530" s="104"/>
      <c r="L4530" s="104"/>
      <c r="M4530" s="104"/>
      <c r="N4530" s="103">
        <v>0.04</v>
      </c>
      <c r="O4530" s="94"/>
    </row>
    <row r="4531" spans="4:15" ht="15.75" customHeight="1" x14ac:dyDescent="0.25">
      <c r="D4531" s="33"/>
      <c r="E4531" s="33"/>
      <c r="F4531" s="81">
        <v>42857</v>
      </c>
      <c r="G4531" s="103">
        <v>9.9278000000000005E-3</v>
      </c>
      <c r="H4531" s="103">
        <v>1.1737200000000001E-2</v>
      </c>
      <c r="I4531" s="103"/>
      <c r="J4531" s="103"/>
      <c r="K4531" s="104"/>
      <c r="L4531" s="104"/>
      <c r="M4531" s="104"/>
      <c r="N4531" s="103">
        <v>0.04</v>
      </c>
      <c r="O4531" s="94"/>
    </row>
    <row r="4532" spans="4:15" ht="15.75" customHeight="1" x14ac:dyDescent="0.25">
      <c r="D4532" s="33"/>
      <c r="E4532" s="33"/>
      <c r="F4532" s="81">
        <v>42858</v>
      </c>
      <c r="G4532" s="103">
        <v>9.9167000000000005E-3</v>
      </c>
      <c r="H4532" s="103">
        <v>1.1712199999999999E-2</v>
      </c>
      <c r="I4532" s="103"/>
      <c r="J4532" s="103"/>
      <c r="K4532" s="104"/>
      <c r="L4532" s="104"/>
      <c r="M4532" s="104"/>
      <c r="N4532" s="103">
        <v>0.04</v>
      </c>
      <c r="O4532" s="94"/>
    </row>
    <row r="4533" spans="4:15" ht="15.75" customHeight="1" x14ac:dyDescent="0.25">
      <c r="D4533" s="33"/>
      <c r="E4533" s="33"/>
      <c r="F4533" s="81">
        <v>42859</v>
      </c>
      <c r="G4533" s="103">
        <v>9.9278000000000005E-3</v>
      </c>
      <c r="H4533" s="103">
        <v>1.1792800000000001E-2</v>
      </c>
      <c r="I4533" s="103"/>
      <c r="J4533" s="103"/>
      <c r="K4533" s="104"/>
      <c r="L4533" s="104"/>
      <c r="M4533" s="104"/>
      <c r="N4533" s="103">
        <v>0.04</v>
      </c>
      <c r="O4533" s="94"/>
    </row>
    <row r="4534" spans="4:15" ht="15.75" customHeight="1" x14ac:dyDescent="0.25">
      <c r="D4534" s="33"/>
      <c r="E4534" s="33"/>
      <c r="F4534" s="81">
        <v>42860</v>
      </c>
      <c r="G4534" s="103">
        <v>9.9443999999999991E-3</v>
      </c>
      <c r="H4534" s="103">
        <v>1.1803900000000001E-2</v>
      </c>
      <c r="I4534" s="103"/>
      <c r="J4534" s="103"/>
      <c r="K4534" s="104"/>
      <c r="L4534" s="104"/>
      <c r="M4534" s="104"/>
      <c r="N4534" s="103">
        <v>0.04</v>
      </c>
      <c r="O4534" s="94"/>
    </row>
    <row r="4535" spans="4:15" ht="15.75" customHeight="1" x14ac:dyDescent="0.25">
      <c r="D4535" s="33"/>
      <c r="E4535" s="33"/>
      <c r="F4535" s="81">
        <v>42863</v>
      </c>
      <c r="G4535" s="103">
        <v>9.9411000000000013E-3</v>
      </c>
      <c r="H4535" s="103">
        <v>1.1845600000000001E-2</v>
      </c>
      <c r="I4535" s="103"/>
      <c r="J4535" s="103"/>
      <c r="K4535" s="104"/>
      <c r="L4535" s="104"/>
      <c r="M4535" s="104"/>
      <c r="N4535" s="103">
        <v>0.04</v>
      </c>
      <c r="O4535" s="94"/>
    </row>
    <row r="4536" spans="4:15" ht="15.75" customHeight="1" x14ac:dyDescent="0.25">
      <c r="D4536" s="33"/>
      <c r="E4536" s="33"/>
      <c r="F4536" s="81">
        <v>42864</v>
      </c>
      <c r="G4536" s="103">
        <v>9.8855999999999996E-3</v>
      </c>
      <c r="H4536" s="103">
        <v>1.1819999999999999E-2</v>
      </c>
      <c r="I4536" s="103"/>
      <c r="J4536" s="103"/>
      <c r="K4536" s="104"/>
      <c r="L4536" s="104"/>
      <c r="M4536" s="104"/>
      <c r="N4536" s="103">
        <v>0.04</v>
      </c>
      <c r="O4536" s="94"/>
    </row>
    <row r="4537" spans="4:15" ht="15.75" customHeight="1" x14ac:dyDescent="0.25">
      <c r="D4537" s="33"/>
      <c r="E4537" s="33"/>
      <c r="F4537" s="81">
        <v>42865</v>
      </c>
      <c r="G4537" s="103">
        <v>9.8855999999999996E-3</v>
      </c>
      <c r="H4537" s="103">
        <v>1.1809400000000001E-2</v>
      </c>
      <c r="I4537" s="103"/>
      <c r="J4537" s="103"/>
      <c r="K4537" s="104"/>
      <c r="L4537" s="104"/>
      <c r="M4537" s="104"/>
      <c r="N4537" s="103">
        <v>0.04</v>
      </c>
      <c r="O4537" s="94"/>
    </row>
    <row r="4538" spans="4:15" ht="15.75" customHeight="1" x14ac:dyDescent="0.25">
      <c r="D4538" s="33"/>
      <c r="E4538" s="33"/>
      <c r="F4538" s="81">
        <v>42866</v>
      </c>
      <c r="G4538" s="103">
        <v>9.8910999999999999E-3</v>
      </c>
      <c r="H4538" s="103">
        <v>1.18178E-2</v>
      </c>
      <c r="I4538" s="103"/>
      <c r="J4538" s="103"/>
      <c r="K4538" s="104"/>
      <c r="L4538" s="104"/>
      <c r="M4538" s="104"/>
      <c r="N4538" s="103">
        <v>0.04</v>
      </c>
      <c r="O4538" s="94"/>
    </row>
    <row r="4539" spans="4:15" ht="15.75" customHeight="1" x14ac:dyDescent="0.25">
      <c r="D4539" s="33"/>
      <c r="E4539" s="33"/>
      <c r="F4539" s="81">
        <v>42867</v>
      </c>
      <c r="G4539" s="103">
        <v>9.9243999999999999E-3</v>
      </c>
      <c r="H4539" s="103">
        <v>1.17956E-2</v>
      </c>
      <c r="I4539" s="103"/>
      <c r="J4539" s="103"/>
      <c r="K4539" s="104"/>
      <c r="L4539" s="104"/>
      <c r="M4539" s="104"/>
      <c r="N4539" s="103">
        <v>0.04</v>
      </c>
      <c r="O4539" s="94"/>
    </row>
    <row r="4540" spans="4:15" ht="15.75" customHeight="1" x14ac:dyDescent="0.25">
      <c r="D4540" s="33"/>
      <c r="E4540" s="33"/>
      <c r="F4540" s="81">
        <v>42870</v>
      </c>
      <c r="G4540" s="103">
        <v>1.0007800000000001E-2</v>
      </c>
      <c r="H4540" s="103">
        <v>1.17944E-2</v>
      </c>
      <c r="I4540" s="103"/>
      <c r="J4540" s="103"/>
      <c r="K4540" s="104"/>
      <c r="L4540" s="104"/>
      <c r="M4540" s="104"/>
      <c r="N4540" s="103">
        <v>0.04</v>
      </c>
      <c r="O4540" s="94"/>
    </row>
    <row r="4541" spans="4:15" ht="15.75" customHeight="1" x14ac:dyDescent="0.25">
      <c r="D4541" s="33"/>
      <c r="E4541" s="33"/>
      <c r="F4541" s="81">
        <v>42871</v>
      </c>
      <c r="G4541" s="103">
        <v>9.991100000000001E-3</v>
      </c>
      <c r="H4541" s="103">
        <v>1.1811700000000001E-2</v>
      </c>
      <c r="I4541" s="103"/>
      <c r="J4541" s="103"/>
      <c r="K4541" s="104"/>
      <c r="L4541" s="104"/>
      <c r="M4541" s="104"/>
      <c r="N4541" s="103">
        <v>0.04</v>
      </c>
      <c r="O4541" s="94"/>
    </row>
    <row r="4542" spans="4:15" ht="15.75" customHeight="1" x14ac:dyDescent="0.25">
      <c r="D4542" s="33"/>
      <c r="E4542" s="33"/>
      <c r="F4542" s="81">
        <v>42872</v>
      </c>
      <c r="G4542" s="103">
        <v>1.00356E-2</v>
      </c>
      <c r="H4542" s="103">
        <v>1.17839E-2</v>
      </c>
      <c r="I4542" s="103"/>
      <c r="J4542" s="103"/>
      <c r="K4542" s="104"/>
      <c r="L4542" s="104"/>
      <c r="M4542" s="104"/>
      <c r="N4542" s="103">
        <v>0.04</v>
      </c>
      <c r="O4542" s="94"/>
    </row>
    <row r="4543" spans="4:15" ht="15.75" customHeight="1" x14ac:dyDescent="0.25">
      <c r="D4543" s="33"/>
      <c r="E4543" s="33"/>
      <c r="F4543" s="81">
        <v>42873</v>
      </c>
      <c r="G4543" s="103">
        <v>1.0099400000000001E-2</v>
      </c>
      <c r="H4543" s="103">
        <v>1.1717200000000001E-2</v>
      </c>
      <c r="I4543" s="103"/>
      <c r="J4543" s="103"/>
      <c r="K4543" s="104"/>
      <c r="L4543" s="104"/>
      <c r="M4543" s="104"/>
      <c r="N4543" s="103">
        <v>0.04</v>
      </c>
      <c r="O4543" s="94"/>
    </row>
    <row r="4544" spans="4:15" ht="15.75" customHeight="1" x14ac:dyDescent="0.25">
      <c r="D4544" s="33"/>
      <c r="E4544" s="33"/>
      <c r="F4544" s="81">
        <v>42874</v>
      </c>
      <c r="G4544" s="103">
        <v>1.0171099999999999E-2</v>
      </c>
      <c r="H4544" s="103">
        <v>1.1864399999999999E-2</v>
      </c>
      <c r="I4544" s="103"/>
      <c r="J4544" s="103"/>
      <c r="K4544" s="104"/>
      <c r="L4544" s="104"/>
      <c r="M4544" s="104"/>
      <c r="N4544" s="103">
        <v>0.04</v>
      </c>
      <c r="O4544" s="94"/>
    </row>
    <row r="4545" spans="4:15" ht="15.75" customHeight="1" x14ac:dyDescent="0.25">
      <c r="D4545" s="33"/>
      <c r="E4545" s="33"/>
      <c r="F4545" s="81">
        <v>42877</v>
      </c>
      <c r="G4545" s="103">
        <v>1.02939E-2</v>
      </c>
      <c r="H4545" s="103">
        <v>1.192E-2</v>
      </c>
      <c r="I4545" s="103"/>
      <c r="J4545" s="103"/>
      <c r="K4545" s="104"/>
      <c r="L4545" s="104"/>
      <c r="M4545" s="104"/>
      <c r="N4545" s="103">
        <v>0.04</v>
      </c>
      <c r="O4545" s="94"/>
    </row>
    <row r="4546" spans="4:15" ht="15.75" customHeight="1" x14ac:dyDescent="0.25">
      <c r="D4546" s="33"/>
      <c r="E4546" s="33"/>
      <c r="F4546" s="81">
        <v>42878</v>
      </c>
      <c r="G4546" s="103">
        <v>1.0235600000000001E-2</v>
      </c>
      <c r="H4546" s="103">
        <v>1.1886699999999998E-2</v>
      </c>
      <c r="I4546" s="103"/>
      <c r="J4546" s="103"/>
      <c r="K4546" s="104"/>
      <c r="L4546" s="104"/>
      <c r="M4546" s="104"/>
      <c r="N4546" s="103">
        <v>0.04</v>
      </c>
      <c r="O4546" s="94"/>
    </row>
    <row r="4547" spans="4:15" ht="15.75" customHeight="1" x14ac:dyDescent="0.25">
      <c r="D4547" s="33"/>
      <c r="E4547" s="33"/>
      <c r="F4547" s="81">
        <v>42879</v>
      </c>
      <c r="G4547" s="103">
        <v>1.0327200000000002E-2</v>
      </c>
      <c r="H4547" s="103">
        <v>1.19761E-2</v>
      </c>
      <c r="I4547" s="103"/>
      <c r="J4547" s="103"/>
      <c r="K4547" s="104"/>
      <c r="L4547" s="104"/>
      <c r="M4547" s="104"/>
      <c r="N4547" s="103">
        <v>0.04</v>
      </c>
      <c r="O4547" s="94"/>
    </row>
    <row r="4548" spans="4:15" ht="15.75" customHeight="1" x14ac:dyDescent="0.25">
      <c r="D4548" s="33"/>
      <c r="E4548" s="33"/>
      <c r="F4548" s="81">
        <v>42880</v>
      </c>
      <c r="G4548" s="103">
        <v>1.0438300000000001E-2</v>
      </c>
      <c r="H4548" s="103">
        <v>1.2003900000000001E-2</v>
      </c>
      <c r="I4548" s="103"/>
      <c r="J4548" s="103"/>
      <c r="K4548" s="104"/>
      <c r="L4548" s="104"/>
      <c r="M4548" s="104"/>
      <c r="N4548" s="103">
        <v>0.04</v>
      </c>
      <c r="O4548" s="94"/>
    </row>
    <row r="4549" spans="4:15" ht="15.75" customHeight="1" x14ac:dyDescent="0.25">
      <c r="D4549" s="33"/>
      <c r="E4549" s="33"/>
      <c r="F4549" s="81">
        <v>42881</v>
      </c>
      <c r="G4549" s="103">
        <v>1.04467E-2</v>
      </c>
      <c r="H4549" s="103">
        <v>1.20178E-2</v>
      </c>
      <c r="I4549" s="103"/>
      <c r="J4549" s="103"/>
      <c r="K4549" s="104"/>
      <c r="L4549" s="104"/>
      <c r="M4549" s="104"/>
      <c r="N4549" s="103">
        <v>0.04</v>
      </c>
      <c r="O4549" s="94"/>
    </row>
    <row r="4550" spans="4:15" ht="15.75" customHeight="1" x14ac:dyDescent="0.25">
      <c r="D4550" s="33"/>
      <c r="E4550" s="33"/>
      <c r="F4550" s="81">
        <v>42884</v>
      </c>
      <c r="G4550" s="103" t="s">
        <v>26</v>
      </c>
      <c r="H4550" s="103" t="s">
        <v>26</v>
      </c>
      <c r="I4550" s="103"/>
      <c r="J4550" s="103"/>
      <c r="K4550" s="104"/>
      <c r="L4550" s="104"/>
      <c r="M4550" s="104"/>
      <c r="N4550" s="103" t="s">
        <v>26</v>
      </c>
      <c r="O4550" s="94"/>
    </row>
    <row r="4551" spans="4:15" ht="15.75" customHeight="1" x14ac:dyDescent="0.25">
      <c r="D4551" s="33"/>
      <c r="E4551" s="33"/>
      <c r="F4551" s="81">
        <v>42885</v>
      </c>
      <c r="G4551" s="103">
        <v>1.0505E-2</v>
      </c>
      <c r="H4551" s="103">
        <v>1.20178E-2</v>
      </c>
      <c r="I4551" s="103"/>
      <c r="J4551" s="103"/>
      <c r="K4551" s="104"/>
      <c r="L4551" s="104"/>
      <c r="M4551" s="104"/>
      <c r="N4551" s="103">
        <v>0.04</v>
      </c>
      <c r="O4551" s="94"/>
    </row>
    <row r="4552" spans="4:15" ht="15.75" customHeight="1" x14ac:dyDescent="0.25">
      <c r="D4552" s="33"/>
      <c r="E4552" s="33"/>
      <c r="F4552" s="81">
        <v>42886</v>
      </c>
      <c r="G4552" s="103">
        <v>1.06033E-2</v>
      </c>
      <c r="H4552" s="103">
        <v>1.21E-2</v>
      </c>
      <c r="I4552" s="103"/>
      <c r="J4552" s="103"/>
      <c r="K4552" s="104"/>
      <c r="L4552" s="104"/>
      <c r="M4552" s="104"/>
      <c r="N4552" s="103">
        <v>0.04</v>
      </c>
      <c r="O4552" s="94"/>
    </row>
    <row r="4553" spans="4:15" ht="15.75" customHeight="1" x14ac:dyDescent="0.25">
      <c r="D4553" s="33"/>
      <c r="E4553" s="33"/>
      <c r="F4553" s="81">
        <v>42887</v>
      </c>
      <c r="G4553" s="103">
        <v>1.07589E-2</v>
      </c>
      <c r="H4553" s="103">
        <v>1.21806E-2</v>
      </c>
      <c r="I4553" s="103"/>
      <c r="J4553" s="103"/>
      <c r="K4553" s="104"/>
      <c r="L4553" s="104"/>
      <c r="M4553" s="104"/>
      <c r="N4553" s="103">
        <v>0.04</v>
      </c>
      <c r="O4553" s="94"/>
    </row>
    <row r="4554" spans="4:15" ht="15.75" customHeight="1" x14ac:dyDescent="0.25">
      <c r="D4554" s="33"/>
      <c r="E4554" s="33"/>
      <c r="F4554" s="81">
        <v>42888</v>
      </c>
      <c r="G4554" s="103">
        <v>1.08617E-2</v>
      </c>
      <c r="H4554" s="103">
        <v>1.2225E-2</v>
      </c>
      <c r="I4554" s="103"/>
      <c r="J4554" s="103"/>
      <c r="K4554" s="104"/>
      <c r="L4554" s="104"/>
      <c r="M4554" s="104"/>
      <c r="N4554" s="103">
        <v>0.04</v>
      </c>
      <c r="O4554" s="94"/>
    </row>
    <row r="4555" spans="4:15" ht="15.75" customHeight="1" x14ac:dyDescent="0.25">
      <c r="D4555" s="33"/>
      <c r="E4555" s="33"/>
      <c r="F4555" s="81">
        <v>42891</v>
      </c>
      <c r="G4555" s="103">
        <v>1.08422E-2</v>
      </c>
      <c r="H4555" s="103">
        <v>1.2195599999999999E-2</v>
      </c>
      <c r="I4555" s="103"/>
      <c r="J4555" s="103"/>
      <c r="K4555" s="104"/>
      <c r="L4555" s="104"/>
      <c r="M4555" s="104"/>
      <c r="N4555" s="103">
        <v>0.04</v>
      </c>
      <c r="O4555" s="94"/>
    </row>
    <row r="4556" spans="4:15" ht="15.75" customHeight="1" x14ac:dyDescent="0.25">
      <c r="D4556" s="33"/>
      <c r="E4556" s="33"/>
      <c r="F4556" s="81">
        <v>42892</v>
      </c>
      <c r="G4556" s="103">
        <v>1.0886700000000001E-2</v>
      </c>
      <c r="H4556" s="103">
        <v>1.2190000000000001E-2</v>
      </c>
      <c r="I4556" s="103"/>
      <c r="J4556" s="103"/>
      <c r="K4556" s="104"/>
      <c r="L4556" s="104"/>
      <c r="M4556" s="104"/>
      <c r="N4556" s="103">
        <v>0.04</v>
      </c>
      <c r="O4556" s="94"/>
    </row>
    <row r="4557" spans="4:15" ht="15.75" customHeight="1" x14ac:dyDescent="0.25">
      <c r="D4557" s="33"/>
      <c r="E4557" s="33"/>
      <c r="F4557" s="81">
        <v>42893</v>
      </c>
      <c r="G4557" s="103">
        <v>1.0960000000000001E-2</v>
      </c>
      <c r="H4557" s="103">
        <v>1.221E-2</v>
      </c>
      <c r="I4557" s="103"/>
      <c r="J4557" s="103"/>
      <c r="K4557" s="104"/>
      <c r="L4557" s="104"/>
      <c r="M4557" s="104"/>
      <c r="N4557" s="103">
        <v>0.04</v>
      </c>
      <c r="O4557" s="94"/>
    </row>
    <row r="4558" spans="4:15" ht="15.75" customHeight="1" x14ac:dyDescent="0.25">
      <c r="D4558" s="33"/>
      <c r="E4558" s="33"/>
      <c r="F4558" s="81">
        <v>42894</v>
      </c>
      <c r="G4558" s="103">
        <v>1.11711E-2</v>
      </c>
      <c r="H4558" s="103">
        <v>1.22811E-2</v>
      </c>
      <c r="I4558" s="103"/>
      <c r="J4558" s="103"/>
      <c r="K4558" s="104"/>
      <c r="L4558" s="104"/>
      <c r="M4558" s="104"/>
      <c r="N4558" s="103">
        <v>0.04</v>
      </c>
      <c r="O4558" s="94"/>
    </row>
    <row r="4559" spans="4:15" ht="15.75" customHeight="1" x14ac:dyDescent="0.25">
      <c r="D4559" s="33"/>
      <c r="E4559" s="33"/>
      <c r="F4559" s="81">
        <v>42895</v>
      </c>
      <c r="G4559" s="103">
        <v>1.1271100000000001E-2</v>
      </c>
      <c r="H4559" s="103">
        <v>1.2364399999999999E-2</v>
      </c>
      <c r="I4559" s="103"/>
      <c r="J4559" s="103"/>
      <c r="K4559" s="104"/>
      <c r="L4559" s="104"/>
      <c r="M4559" s="104"/>
      <c r="N4559" s="103">
        <v>0.04</v>
      </c>
      <c r="O4559" s="94"/>
    </row>
    <row r="4560" spans="4:15" ht="15.75" customHeight="1" x14ac:dyDescent="0.25">
      <c r="D4560" s="33"/>
      <c r="E4560" s="33"/>
      <c r="F4560" s="81">
        <v>42898</v>
      </c>
      <c r="G4560" s="103">
        <v>1.13933E-2</v>
      </c>
      <c r="H4560" s="103">
        <v>1.2416700000000001E-2</v>
      </c>
      <c r="I4560" s="103"/>
      <c r="J4560" s="103"/>
      <c r="K4560" s="104"/>
      <c r="L4560" s="104"/>
      <c r="M4560" s="104"/>
      <c r="N4560" s="103">
        <v>0.04</v>
      </c>
      <c r="O4560" s="94"/>
    </row>
    <row r="4561" spans="4:15" ht="15.75" customHeight="1" x14ac:dyDescent="0.25">
      <c r="D4561" s="33"/>
      <c r="E4561" s="33"/>
      <c r="F4561" s="81">
        <v>42899</v>
      </c>
      <c r="G4561" s="103">
        <v>1.1588899999999999E-2</v>
      </c>
      <c r="H4561" s="103">
        <v>1.2455600000000001E-2</v>
      </c>
      <c r="I4561" s="103"/>
      <c r="J4561" s="103"/>
      <c r="K4561" s="104"/>
      <c r="L4561" s="104"/>
      <c r="M4561" s="104"/>
      <c r="N4561" s="103">
        <v>0.04</v>
      </c>
      <c r="O4561" s="94"/>
    </row>
    <row r="4562" spans="4:15" ht="15.75" customHeight="1" x14ac:dyDescent="0.25">
      <c r="D4562" s="33"/>
      <c r="E4562" s="33"/>
      <c r="F4562" s="81">
        <v>42900</v>
      </c>
      <c r="G4562" s="103">
        <v>1.17167E-2</v>
      </c>
      <c r="H4562" s="103">
        <v>1.25033E-2</v>
      </c>
      <c r="I4562" s="103"/>
      <c r="J4562" s="103"/>
      <c r="K4562" s="104"/>
      <c r="L4562" s="104"/>
      <c r="M4562" s="104"/>
      <c r="N4562" s="103">
        <v>0.04</v>
      </c>
      <c r="O4562" s="94"/>
    </row>
    <row r="4563" spans="4:15" ht="15.75" customHeight="1" x14ac:dyDescent="0.25">
      <c r="D4563" s="33"/>
      <c r="E4563" s="33"/>
      <c r="F4563" s="81">
        <v>42901</v>
      </c>
      <c r="G4563" s="103">
        <v>1.20944E-2</v>
      </c>
      <c r="H4563" s="103">
        <v>1.2674399999999999E-2</v>
      </c>
      <c r="I4563" s="103"/>
      <c r="J4563" s="103"/>
      <c r="K4563" s="104"/>
      <c r="L4563" s="104"/>
      <c r="M4563" s="104"/>
      <c r="N4563" s="103">
        <v>4.2500000000000003E-2</v>
      </c>
      <c r="O4563" s="94"/>
    </row>
    <row r="4564" spans="4:15" ht="15.75" customHeight="1" x14ac:dyDescent="0.25">
      <c r="D4564" s="33"/>
      <c r="E4564" s="33"/>
      <c r="F4564" s="81">
        <v>42902</v>
      </c>
      <c r="G4564" s="103">
        <v>1.2122200000000001E-2</v>
      </c>
      <c r="H4564" s="103">
        <v>1.27356E-2</v>
      </c>
      <c r="I4564" s="103"/>
      <c r="J4564" s="103"/>
      <c r="K4564" s="104"/>
      <c r="L4564" s="104"/>
      <c r="M4564" s="104"/>
      <c r="N4564" s="103">
        <v>4.2500000000000003E-2</v>
      </c>
      <c r="O4564" s="94"/>
    </row>
    <row r="4565" spans="4:15" ht="15.75" customHeight="1" x14ac:dyDescent="0.25">
      <c r="D4565" s="33"/>
      <c r="E4565" s="33"/>
      <c r="F4565" s="81">
        <v>42905</v>
      </c>
      <c r="G4565" s="103">
        <v>1.2138899999999999E-2</v>
      </c>
      <c r="H4565" s="103">
        <v>1.28022E-2</v>
      </c>
      <c r="I4565" s="103"/>
      <c r="J4565" s="103"/>
      <c r="K4565" s="104"/>
      <c r="L4565" s="104"/>
      <c r="M4565" s="104"/>
      <c r="N4565" s="103">
        <v>4.2500000000000003E-2</v>
      </c>
      <c r="O4565" s="94"/>
    </row>
    <row r="4566" spans="4:15" ht="15.75" customHeight="1" x14ac:dyDescent="0.25">
      <c r="D4566" s="33"/>
      <c r="E4566" s="33"/>
      <c r="F4566" s="81">
        <v>42906</v>
      </c>
      <c r="G4566" s="103">
        <v>1.2155599999999999E-2</v>
      </c>
      <c r="H4566" s="103">
        <v>1.28722E-2</v>
      </c>
      <c r="I4566" s="103"/>
      <c r="J4566" s="103"/>
      <c r="K4566" s="104"/>
      <c r="L4566" s="104"/>
      <c r="M4566" s="104"/>
      <c r="N4566" s="103">
        <v>4.2500000000000003E-2</v>
      </c>
      <c r="O4566" s="94"/>
    </row>
    <row r="4567" spans="4:15" ht="15.75" customHeight="1" x14ac:dyDescent="0.25">
      <c r="D4567" s="33"/>
      <c r="E4567" s="33"/>
      <c r="F4567" s="81">
        <v>42907</v>
      </c>
      <c r="G4567" s="103">
        <v>1.2155599999999999E-2</v>
      </c>
      <c r="H4567" s="103">
        <v>1.2894399999999999E-2</v>
      </c>
      <c r="I4567" s="103"/>
      <c r="J4567" s="103"/>
      <c r="K4567" s="104"/>
      <c r="L4567" s="104"/>
      <c r="M4567" s="104"/>
      <c r="N4567" s="103">
        <v>4.2500000000000003E-2</v>
      </c>
      <c r="O4567" s="94"/>
    </row>
    <row r="4568" spans="4:15" ht="15.75" customHeight="1" x14ac:dyDescent="0.25">
      <c r="D4568" s="33"/>
      <c r="E4568" s="33"/>
      <c r="F4568" s="81">
        <v>42908</v>
      </c>
      <c r="G4568" s="103">
        <v>1.2161100000000001E-2</v>
      </c>
      <c r="H4568" s="103">
        <v>1.2955600000000001E-2</v>
      </c>
      <c r="I4568" s="103"/>
      <c r="J4568" s="103"/>
      <c r="K4568" s="104"/>
      <c r="L4568" s="104"/>
      <c r="M4568" s="104"/>
      <c r="N4568" s="103">
        <v>4.2500000000000003E-2</v>
      </c>
      <c r="O4568" s="94"/>
    </row>
    <row r="4569" spans="4:15" ht="15.75" customHeight="1" x14ac:dyDescent="0.25">
      <c r="D4569" s="33"/>
      <c r="E4569" s="33"/>
      <c r="F4569" s="81">
        <v>42909</v>
      </c>
      <c r="G4569" s="103">
        <v>1.2199999999999999E-2</v>
      </c>
      <c r="H4569" s="103">
        <v>1.29328E-2</v>
      </c>
      <c r="I4569" s="103"/>
      <c r="J4569" s="103"/>
      <c r="K4569" s="104"/>
      <c r="L4569" s="104"/>
      <c r="M4569" s="104"/>
      <c r="N4569" s="103">
        <v>4.2500000000000003E-2</v>
      </c>
      <c r="O4569" s="94"/>
    </row>
    <row r="4570" spans="4:15" ht="15.75" customHeight="1" x14ac:dyDescent="0.25">
      <c r="D4570" s="33"/>
      <c r="E4570" s="33"/>
      <c r="F4570" s="81">
        <v>42912</v>
      </c>
      <c r="G4570" s="103">
        <v>1.22211E-2</v>
      </c>
      <c r="H4570" s="103">
        <v>1.2948299999999999E-2</v>
      </c>
      <c r="I4570" s="103"/>
      <c r="J4570" s="103"/>
      <c r="K4570" s="104"/>
      <c r="L4570" s="104"/>
      <c r="M4570" s="104"/>
      <c r="N4570" s="103">
        <v>4.2500000000000003E-2</v>
      </c>
      <c r="O4570" s="94"/>
    </row>
    <row r="4571" spans="4:15" ht="15.75" customHeight="1" x14ac:dyDescent="0.25">
      <c r="D4571" s="33"/>
      <c r="E4571" s="33"/>
      <c r="F4571" s="81">
        <v>42913</v>
      </c>
      <c r="G4571" s="103">
        <v>1.22378E-2</v>
      </c>
      <c r="H4571" s="103">
        <v>1.2950600000000001E-2</v>
      </c>
      <c r="I4571" s="103"/>
      <c r="J4571" s="103"/>
      <c r="K4571" s="104"/>
      <c r="L4571" s="104"/>
      <c r="M4571" s="104"/>
      <c r="N4571" s="103">
        <v>4.2500000000000003E-2</v>
      </c>
      <c r="O4571" s="94"/>
    </row>
    <row r="4572" spans="4:15" ht="15.75" customHeight="1" x14ac:dyDescent="0.25">
      <c r="D4572" s="33"/>
      <c r="E4572" s="33"/>
      <c r="F4572" s="81">
        <v>42914</v>
      </c>
      <c r="G4572" s="103">
        <v>1.22611E-2</v>
      </c>
      <c r="H4572" s="103">
        <v>1.2963899999999999E-2</v>
      </c>
      <c r="I4572" s="103"/>
      <c r="J4572" s="103"/>
      <c r="K4572" s="104"/>
      <c r="L4572" s="104"/>
      <c r="M4572" s="104"/>
      <c r="N4572" s="103">
        <v>4.2500000000000003E-2</v>
      </c>
      <c r="O4572" s="94"/>
    </row>
    <row r="4573" spans="4:15" ht="15.75" customHeight="1" x14ac:dyDescent="0.25">
      <c r="D4573" s="33"/>
      <c r="E4573" s="33"/>
      <c r="F4573" s="81">
        <v>42915</v>
      </c>
      <c r="G4573" s="103">
        <v>1.22722E-2</v>
      </c>
      <c r="H4573" s="103">
        <v>1.29861E-2</v>
      </c>
      <c r="I4573" s="103"/>
      <c r="J4573" s="103"/>
      <c r="K4573" s="104"/>
      <c r="L4573" s="104"/>
      <c r="M4573" s="104"/>
      <c r="N4573" s="103">
        <v>4.2500000000000003E-2</v>
      </c>
      <c r="O4573" s="94"/>
    </row>
    <row r="4574" spans="4:15" ht="15.75" customHeight="1" x14ac:dyDescent="0.25">
      <c r="D4574" s="33"/>
      <c r="E4574" s="33"/>
      <c r="F4574" s="81">
        <v>42916</v>
      </c>
      <c r="G4574" s="103">
        <v>1.2238899999999999E-2</v>
      </c>
      <c r="H4574" s="103">
        <v>1.29917E-2</v>
      </c>
      <c r="I4574" s="103"/>
      <c r="J4574" s="103"/>
      <c r="K4574" s="104"/>
      <c r="L4574" s="104"/>
      <c r="M4574" s="104"/>
      <c r="N4574" s="103">
        <v>4.2500000000000003E-2</v>
      </c>
      <c r="O4574" s="94"/>
    </row>
    <row r="4575" spans="4:15" ht="15.75" customHeight="1" x14ac:dyDescent="0.25">
      <c r="D4575" s="33"/>
      <c r="E4575" s="33"/>
      <c r="F4575" s="81">
        <v>42919</v>
      </c>
      <c r="G4575" s="103">
        <v>1.2268900000000001E-2</v>
      </c>
      <c r="H4575" s="103">
        <v>1.3007200000000002E-2</v>
      </c>
      <c r="I4575" s="103"/>
      <c r="J4575" s="103"/>
      <c r="K4575" s="104"/>
      <c r="L4575" s="104"/>
      <c r="M4575" s="104"/>
      <c r="N4575" s="103">
        <v>4.2500000000000003E-2</v>
      </c>
      <c r="O4575" s="94"/>
    </row>
    <row r="4576" spans="4:15" ht="15.75" customHeight="1" x14ac:dyDescent="0.25">
      <c r="D4576" s="33"/>
      <c r="E4576" s="33"/>
      <c r="F4576" s="81">
        <v>42920</v>
      </c>
      <c r="G4576" s="103">
        <v>1.2233300000000001E-2</v>
      </c>
      <c r="H4576" s="103">
        <v>1.3021100000000001E-2</v>
      </c>
      <c r="I4576" s="103"/>
      <c r="J4576" s="103"/>
      <c r="K4576" s="104"/>
      <c r="L4576" s="104"/>
      <c r="M4576" s="104"/>
      <c r="N4576" s="103" t="s">
        <v>26</v>
      </c>
      <c r="O4576" s="94"/>
    </row>
    <row r="4577" spans="4:15" ht="15.75" customHeight="1" x14ac:dyDescent="0.25">
      <c r="D4577" s="33"/>
      <c r="E4577" s="33"/>
      <c r="F4577" s="81">
        <v>42921</v>
      </c>
      <c r="G4577" s="103">
        <v>1.2233300000000001E-2</v>
      </c>
      <c r="H4577" s="103">
        <v>1.303E-2</v>
      </c>
      <c r="I4577" s="103"/>
      <c r="J4577" s="103"/>
      <c r="K4577" s="104"/>
      <c r="L4577" s="104"/>
      <c r="M4577" s="104"/>
      <c r="N4577" s="103">
        <v>4.2500000000000003E-2</v>
      </c>
      <c r="O4577" s="94"/>
    </row>
    <row r="4578" spans="4:15" ht="15.75" customHeight="1" x14ac:dyDescent="0.25">
      <c r="D4578" s="33"/>
      <c r="E4578" s="33"/>
      <c r="F4578" s="81">
        <v>42922</v>
      </c>
      <c r="G4578" s="103">
        <v>1.2244399999999999E-2</v>
      </c>
      <c r="H4578" s="103">
        <v>1.3041100000000002E-2</v>
      </c>
      <c r="I4578" s="103"/>
      <c r="J4578" s="103"/>
      <c r="K4578" s="104"/>
      <c r="L4578" s="104"/>
      <c r="M4578" s="104"/>
      <c r="N4578" s="103">
        <v>4.2500000000000003E-2</v>
      </c>
      <c r="O4578" s="94"/>
    </row>
    <row r="4579" spans="4:15" ht="15.75" customHeight="1" x14ac:dyDescent="0.25">
      <c r="D4579" s="33"/>
      <c r="E4579" s="33"/>
      <c r="F4579" s="81">
        <v>42923</v>
      </c>
      <c r="G4579" s="103">
        <v>1.22633E-2</v>
      </c>
      <c r="H4579" s="103">
        <v>1.30522E-2</v>
      </c>
      <c r="I4579" s="103"/>
      <c r="J4579" s="103"/>
      <c r="K4579" s="104"/>
      <c r="L4579" s="104"/>
      <c r="M4579" s="104"/>
      <c r="N4579" s="103">
        <v>4.2500000000000003E-2</v>
      </c>
      <c r="O4579" s="94"/>
    </row>
    <row r="4580" spans="4:15" ht="15.75" customHeight="1" x14ac:dyDescent="0.25">
      <c r="D4580" s="33"/>
      <c r="E4580" s="33"/>
      <c r="F4580" s="81">
        <v>42926</v>
      </c>
      <c r="G4580" s="103">
        <v>1.2238899999999999E-2</v>
      </c>
      <c r="H4580" s="103">
        <v>1.3041100000000002E-2</v>
      </c>
      <c r="I4580" s="103"/>
      <c r="J4580" s="103"/>
      <c r="K4580" s="104"/>
      <c r="L4580" s="104"/>
      <c r="M4580" s="104"/>
      <c r="N4580" s="103">
        <v>4.2500000000000003E-2</v>
      </c>
      <c r="O4580" s="94"/>
    </row>
    <row r="4581" spans="4:15" ht="15.75" customHeight="1" x14ac:dyDescent="0.25">
      <c r="D4581" s="33"/>
      <c r="E4581" s="33"/>
      <c r="F4581" s="81">
        <v>42927</v>
      </c>
      <c r="G4581" s="103">
        <v>1.2238899999999999E-2</v>
      </c>
      <c r="H4581" s="103">
        <v>1.3035000000000001E-2</v>
      </c>
      <c r="I4581" s="103"/>
      <c r="J4581" s="103"/>
      <c r="K4581" s="104"/>
      <c r="L4581" s="104"/>
      <c r="M4581" s="104"/>
      <c r="N4581" s="103">
        <v>4.2500000000000003E-2</v>
      </c>
      <c r="O4581" s="94"/>
    </row>
    <row r="4582" spans="4:15" ht="15.75" customHeight="1" x14ac:dyDescent="0.25">
      <c r="D4582" s="33"/>
      <c r="E4582" s="33"/>
      <c r="F4582" s="81">
        <v>42928</v>
      </c>
      <c r="G4582" s="103">
        <v>1.2244399999999999E-2</v>
      </c>
      <c r="H4582" s="103">
        <v>1.3038899999999999E-2</v>
      </c>
      <c r="I4582" s="103"/>
      <c r="J4582" s="103"/>
      <c r="K4582" s="104"/>
      <c r="L4582" s="104"/>
      <c r="M4582" s="104"/>
      <c r="N4582" s="103">
        <v>4.2500000000000003E-2</v>
      </c>
      <c r="O4582" s="94"/>
    </row>
    <row r="4583" spans="4:15" ht="15.75" customHeight="1" x14ac:dyDescent="0.25">
      <c r="D4583" s="33"/>
      <c r="E4583" s="33"/>
      <c r="F4583" s="81">
        <v>42929</v>
      </c>
      <c r="G4583" s="103">
        <v>1.22556E-2</v>
      </c>
      <c r="H4583" s="103">
        <v>1.30361E-2</v>
      </c>
      <c r="I4583" s="103"/>
      <c r="J4583" s="103"/>
      <c r="K4583" s="104"/>
      <c r="L4583" s="104"/>
      <c r="M4583" s="104"/>
      <c r="N4583" s="103">
        <v>4.2500000000000003E-2</v>
      </c>
      <c r="O4583" s="94"/>
    </row>
    <row r="4584" spans="4:15" ht="15.75" customHeight="1" x14ac:dyDescent="0.25">
      <c r="D4584" s="33"/>
      <c r="E4584" s="33"/>
      <c r="F4584" s="81">
        <v>42930</v>
      </c>
      <c r="G4584" s="103">
        <v>1.22611E-2</v>
      </c>
      <c r="H4584" s="103">
        <v>1.30361E-2</v>
      </c>
      <c r="I4584" s="103"/>
      <c r="J4584" s="103"/>
      <c r="K4584" s="104"/>
      <c r="L4584" s="104"/>
      <c r="M4584" s="104"/>
      <c r="N4584" s="103">
        <v>4.2500000000000003E-2</v>
      </c>
      <c r="O4584" s="94"/>
    </row>
    <row r="4585" spans="4:15" ht="15.75" customHeight="1" x14ac:dyDescent="0.25">
      <c r="D4585" s="33"/>
      <c r="E4585" s="33"/>
      <c r="F4585" s="81">
        <v>42933</v>
      </c>
      <c r="G4585" s="103">
        <v>1.2283299999999999E-2</v>
      </c>
      <c r="H4585" s="103">
        <v>1.3061100000000001E-2</v>
      </c>
      <c r="I4585" s="103"/>
      <c r="J4585" s="103"/>
      <c r="K4585" s="104"/>
      <c r="L4585" s="104"/>
      <c r="M4585" s="104"/>
      <c r="N4585" s="103">
        <v>4.2500000000000003E-2</v>
      </c>
      <c r="O4585" s="94"/>
    </row>
    <row r="4586" spans="4:15" ht="15.75" customHeight="1" x14ac:dyDescent="0.25">
      <c r="D4586" s="33"/>
      <c r="E4586" s="33"/>
      <c r="F4586" s="81">
        <v>42934</v>
      </c>
      <c r="G4586" s="103">
        <v>1.22778E-2</v>
      </c>
      <c r="H4586" s="103">
        <v>1.30694E-2</v>
      </c>
      <c r="I4586" s="103"/>
      <c r="J4586" s="103"/>
      <c r="K4586" s="104"/>
      <c r="L4586" s="104"/>
      <c r="M4586" s="104"/>
      <c r="N4586" s="103">
        <v>4.2500000000000003E-2</v>
      </c>
      <c r="O4586" s="94"/>
    </row>
    <row r="4587" spans="4:15" ht="15.75" customHeight="1" x14ac:dyDescent="0.25">
      <c r="D4587" s="33"/>
      <c r="E4587" s="33"/>
      <c r="F4587" s="81">
        <v>42935</v>
      </c>
      <c r="G4587" s="103">
        <v>1.22889E-2</v>
      </c>
      <c r="H4587" s="103">
        <v>1.3072200000000001E-2</v>
      </c>
      <c r="I4587" s="103"/>
      <c r="J4587" s="103"/>
      <c r="K4587" s="104"/>
      <c r="L4587" s="104"/>
      <c r="M4587" s="104"/>
      <c r="N4587" s="103">
        <v>4.2500000000000003E-2</v>
      </c>
      <c r="O4587" s="94"/>
    </row>
    <row r="4588" spans="4:15" ht="15.75" customHeight="1" x14ac:dyDescent="0.25">
      <c r="D4588" s="33"/>
      <c r="E4588" s="33"/>
      <c r="F4588" s="81">
        <v>42936</v>
      </c>
      <c r="G4588" s="103">
        <v>1.22722E-2</v>
      </c>
      <c r="H4588" s="103">
        <v>1.3125E-2</v>
      </c>
      <c r="I4588" s="103"/>
      <c r="J4588" s="103"/>
      <c r="K4588" s="104"/>
      <c r="L4588" s="104"/>
      <c r="M4588" s="104"/>
      <c r="N4588" s="103">
        <v>4.2500000000000003E-2</v>
      </c>
      <c r="O4588" s="94"/>
    </row>
    <row r="4589" spans="4:15" ht="15.75" customHeight="1" x14ac:dyDescent="0.25">
      <c r="D4589" s="33"/>
      <c r="E4589" s="33"/>
      <c r="F4589" s="81">
        <v>42937</v>
      </c>
      <c r="G4589" s="103">
        <v>1.23222E-2</v>
      </c>
      <c r="H4589" s="103">
        <v>1.3144400000000001E-2</v>
      </c>
      <c r="I4589" s="103"/>
      <c r="J4589" s="103"/>
      <c r="K4589" s="104"/>
      <c r="L4589" s="104"/>
      <c r="M4589" s="104"/>
      <c r="N4589" s="103">
        <v>4.2500000000000003E-2</v>
      </c>
      <c r="O4589" s="94"/>
    </row>
    <row r="4590" spans="4:15" ht="15.75" customHeight="1" x14ac:dyDescent="0.25">
      <c r="D4590" s="33"/>
      <c r="E4590" s="33"/>
      <c r="F4590" s="81">
        <v>42940</v>
      </c>
      <c r="G4590" s="103">
        <v>1.23278E-2</v>
      </c>
      <c r="H4590" s="103">
        <v>1.31389E-2</v>
      </c>
      <c r="I4590" s="103"/>
      <c r="J4590" s="103"/>
      <c r="K4590" s="104"/>
      <c r="L4590" s="104"/>
      <c r="M4590" s="104"/>
      <c r="N4590" s="103">
        <v>4.2500000000000003E-2</v>
      </c>
      <c r="O4590" s="94"/>
    </row>
    <row r="4591" spans="4:15" ht="15.75" customHeight="1" x14ac:dyDescent="0.25">
      <c r="D4591" s="33"/>
      <c r="E4591" s="33"/>
      <c r="F4591" s="81">
        <v>42941</v>
      </c>
      <c r="G4591" s="103">
        <v>1.23278E-2</v>
      </c>
      <c r="H4591" s="103">
        <v>1.31667E-2</v>
      </c>
      <c r="I4591" s="103"/>
      <c r="J4591" s="103"/>
      <c r="K4591" s="104"/>
      <c r="L4591" s="104"/>
      <c r="M4591" s="104"/>
      <c r="N4591" s="103">
        <v>4.2500000000000003E-2</v>
      </c>
      <c r="O4591" s="94"/>
    </row>
    <row r="4592" spans="4:15" ht="15.75" customHeight="1" x14ac:dyDescent="0.25">
      <c r="D4592" s="33"/>
      <c r="E4592" s="33"/>
      <c r="F4592" s="81">
        <v>42942</v>
      </c>
      <c r="G4592" s="103">
        <v>1.23333E-2</v>
      </c>
      <c r="H4592" s="103">
        <v>1.31389E-2</v>
      </c>
      <c r="I4592" s="103"/>
      <c r="J4592" s="103"/>
      <c r="K4592" s="104"/>
      <c r="L4592" s="104"/>
      <c r="M4592" s="104"/>
      <c r="N4592" s="103">
        <v>4.2500000000000003E-2</v>
      </c>
      <c r="O4592" s="94"/>
    </row>
    <row r="4593" spans="4:15" ht="15.75" customHeight="1" x14ac:dyDescent="0.25">
      <c r="D4593" s="33"/>
      <c r="E4593" s="33"/>
      <c r="F4593" s="81">
        <v>42943</v>
      </c>
      <c r="G4593" s="103">
        <v>1.23389E-2</v>
      </c>
      <c r="H4593" s="103">
        <v>1.3111100000000001E-2</v>
      </c>
      <c r="I4593" s="103"/>
      <c r="J4593" s="103"/>
      <c r="K4593" s="104"/>
      <c r="L4593" s="104"/>
      <c r="M4593" s="104"/>
      <c r="N4593" s="103">
        <v>4.2500000000000003E-2</v>
      </c>
      <c r="O4593" s="94"/>
    </row>
    <row r="4594" spans="4:15" ht="15.75" customHeight="1" x14ac:dyDescent="0.25">
      <c r="D4594" s="33"/>
      <c r="E4594" s="33"/>
      <c r="F4594" s="81">
        <v>42944</v>
      </c>
      <c r="G4594" s="103">
        <v>1.23167E-2</v>
      </c>
      <c r="H4594" s="103">
        <v>1.31056E-2</v>
      </c>
      <c r="I4594" s="103"/>
      <c r="J4594" s="103"/>
      <c r="K4594" s="104"/>
      <c r="L4594" s="104"/>
      <c r="M4594" s="104"/>
      <c r="N4594" s="103">
        <v>4.2500000000000003E-2</v>
      </c>
      <c r="O4594" s="94"/>
    </row>
    <row r="4595" spans="4:15" ht="15.75" customHeight="1" x14ac:dyDescent="0.25">
      <c r="D4595" s="33"/>
      <c r="E4595" s="33"/>
      <c r="F4595" s="81">
        <v>42947</v>
      </c>
      <c r="G4595" s="103">
        <v>1.23167E-2</v>
      </c>
      <c r="H4595" s="103">
        <v>1.31056E-2</v>
      </c>
      <c r="I4595" s="103"/>
      <c r="J4595" s="103"/>
      <c r="K4595" s="104"/>
      <c r="L4595" s="104"/>
      <c r="M4595" s="104"/>
      <c r="N4595" s="103">
        <v>4.2500000000000003E-2</v>
      </c>
      <c r="O4595" s="94"/>
    </row>
    <row r="4596" spans="4:15" ht="15.75" customHeight="1" x14ac:dyDescent="0.25">
      <c r="D4596" s="33"/>
      <c r="E4596" s="33"/>
      <c r="F4596" s="81">
        <v>42948</v>
      </c>
      <c r="G4596" s="103">
        <v>1.23167E-2</v>
      </c>
      <c r="H4596" s="103">
        <v>1.31056E-2</v>
      </c>
      <c r="I4596" s="103"/>
      <c r="J4596" s="103"/>
      <c r="K4596" s="104"/>
      <c r="L4596" s="104"/>
      <c r="M4596" s="104"/>
      <c r="N4596" s="103">
        <v>4.2500000000000003E-2</v>
      </c>
      <c r="O4596" s="94"/>
    </row>
    <row r="4597" spans="4:15" ht="15.75" customHeight="1" x14ac:dyDescent="0.25">
      <c r="D4597" s="33"/>
      <c r="E4597" s="33"/>
      <c r="F4597" s="81">
        <v>42949</v>
      </c>
      <c r="G4597" s="103">
        <v>1.2305600000000002E-2</v>
      </c>
      <c r="H4597" s="103">
        <v>1.31278E-2</v>
      </c>
      <c r="I4597" s="103"/>
      <c r="J4597" s="103"/>
      <c r="K4597" s="104"/>
      <c r="L4597" s="104"/>
      <c r="M4597" s="104"/>
      <c r="N4597" s="103">
        <v>4.2500000000000003E-2</v>
      </c>
      <c r="O4597" s="94"/>
    </row>
    <row r="4598" spans="4:15" ht="15.75" customHeight="1" x14ac:dyDescent="0.25">
      <c r="D4598" s="33"/>
      <c r="E4598" s="33"/>
      <c r="F4598" s="81">
        <v>42950</v>
      </c>
      <c r="G4598" s="103">
        <v>1.2305600000000002E-2</v>
      </c>
      <c r="H4598" s="103">
        <v>1.3116699999999998E-2</v>
      </c>
      <c r="I4598" s="103"/>
      <c r="J4598" s="103"/>
      <c r="K4598" s="104"/>
      <c r="L4598" s="104"/>
      <c r="M4598" s="104"/>
      <c r="N4598" s="103">
        <v>4.2500000000000003E-2</v>
      </c>
      <c r="O4598" s="94"/>
    </row>
    <row r="4599" spans="4:15" ht="15.75" customHeight="1" x14ac:dyDescent="0.25">
      <c r="D4599" s="33"/>
      <c r="E4599" s="33"/>
      <c r="F4599" s="81">
        <v>42951</v>
      </c>
      <c r="G4599" s="103">
        <v>1.22889E-2</v>
      </c>
      <c r="H4599" s="103">
        <v>1.3119400000000002E-2</v>
      </c>
      <c r="I4599" s="103"/>
      <c r="J4599" s="103"/>
      <c r="K4599" s="104"/>
      <c r="L4599" s="104"/>
      <c r="M4599" s="104"/>
      <c r="N4599" s="103">
        <v>4.2500000000000003E-2</v>
      </c>
      <c r="O4599" s="94"/>
    </row>
    <row r="4600" spans="4:15" ht="15.75" customHeight="1" x14ac:dyDescent="0.25">
      <c r="D4600" s="33"/>
      <c r="E4600" s="33"/>
      <c r="F4600" s="81">
        <v>42954</v>
      </c>
      <c r="G4600" s="103">
        <v>1.22889E-2</v>
      </c>
      <c r="H4600" s="103">
        <v>1.3113900000000001E-2</v>
      </c>
      <c r="I4600" s="103"/>
      <c r="J4600" s="103"/>
      <c r="K4600" s="104"/>
      <c r="L4600" s="104"/>
      <c r="M4600" s="104"/>
      <c r="N4600" s="103">
        <v>4.2500000000000003E-2</v>
      </c>
      <c r="O4600" s="94"/>
    </row>
    <row r="4601" spans="4:15" ht="15.75" customHeight="1" x14ac:dyDescent="0.25">
      <c r="D4601" s="33"/>
      <c r="E4601" s="33"/>
      <c r="F4601" s="81">
        <v>42955</v>
      </c>
      <c r="G4601" s="103">
        <v>1.2305600000000002E-2</v>
      </c>
      <c r="H4601" s="103">
        <v>1.3094399999999999E-2</v>
      </c>
      <c r="I4601" s="103"/>
      <c r="J4601" s="103"/>
      <c r="K4601" s="104"/>
      <c r="L4601" s="104"/>
      <c r="M4601" s="104"/>
      <c r="N4601" s="103">
        <v>4.2500000000000003E-2</v>
      </c>
      <c r="O4601" s="94"/>
    </row>
    <row r="4602" spans="4:15" ht="15.75" customHeight="1" x14ac:dyDescent="0.25">
      <c r="D4602" s="33"/>
      <c r="E4602" s="33"/>
      <c r="F4602" s="81">
        <v>42956</v>
      </c>
      <c r="G4602" s="103">
        <v>1.22889E-2</v>
      </c>
      <c r="H4602" s="103">
        <v>1.30917E-2</v>
      </c>
      <c r="I4602" s="103"/>
      <c r="J4602" s="103"/>
      <c r="K4602" s="104"/>
      <c r="L4602" s="104"/>
      <c r="M4602" s="104"/>
      <c r="N4602" s="103">
        <v>4.2500000000000003E-2</v>
      </c>
      <c r="O4602" s="94"/>
    </row>
    <row r="4603" spans="4:15" ht="15.75" customHeight="1" x14ac:dyDescent="0.25">
      <c r="D4603" s="33"/>
      <c r="E4603" s="33"/>
      <c r="F4603" s="81">
        <v>42957</v>
      </c>
      <c r="G4603" s="103">
        <v>1.22889E-2</v>
      </c>
      <c r="H4603" s="103">
        <v>1.30911E-2</v>
      </c>
      <c r="I4603" s="103"/>
      <c r="J4603" s="103"/>
      <c r="K4603" s="104"/>
      <c r="L4603" s="104"/>
      <c r="M4603" s="104"/>
      <c r="N4603" s="103">
        <v>4.2500000000000003E-2</v>
      </c>
      <c r="O4603" s="94"/>
    </row>
    <row r="4604" spans="4:15" ht="15.75" customHeight="1" x14ac:dyDescent="0.25">
      <c r="D4604" s="33"/>
      <c r="E4604" s="33"/>
      <c r="F4604" s="81">
        <v>42958</v>
      </c>
      <c r="G4604" s="103">
        <v>1.2266699999999998E-2</v>
      </c>
      <c r="H4604" s="103">
        <v>1.315E-2</v>
      </c>
      <c r="I4604" s="103"/>
      <c r="J4604" s="103"/>
      <c r="K4604" s="104"/>
      <c r="L4604" s="104"/>
      <c r="M4604" s="104"/>
      <c r="N4604" s="103">
        <v>4.2500000000000003E-2</v>
      </c>
      <c r="O4604" s="94"/>
    </row>
    <row r="4605" spans="4:15" ht="15.75" customHeight="1" x14ac:dyDescent="0.25">
      <c r="D4605" s="33"/>
      <c r="E4605" s="33"/>
      <c r="F4605" s="81">
        <v>42961</v>
      </c>
      <c r="G4605" s="103">
        <v>1.22778E-2</v>
      </c>
      <c r="H4605" s="103">
        <v>1.3141700000000001E-2</v>
      </c>
      <c r="I4605" s="103"/>
      <c r="J4605" s="103"/>
      <c r="K4605" s="104"/>
      <c r="L4605" s="104"/>
      <c r="M4605" s="104"/>
      <c r="N4605" s="103">
        <v>4.2500000000000003E-2</v>
      </c>
      <c r="O4605" s="94"/>
    </row>
    <row r="4606" spans="4:15" ht="15.75" customHeight="1" x14ac:dyDescent="0.25">
      <c r="D4606" s="33"/>
      <c r="E4606" s="33"/>
      <c r="F4606" s="81">
        <v>42962</v>
      </c>
      <c r="G4606" s="103">
        <v>1.2283299999999999E-2</v>
      </c>
      <c r="H4606" s="103">
        <v>1.3141700000000001E-2</v>
      </c>
      <c r="I4606" s="103"/>
      <c r="J4606" s="103"/>
      <c r="K4606" s="104"/>
      <c r="L4606" s="104"/>
      <c r="M4606" s="104"/>
      <c r="N4606" s="103">
        <v>4.2500000000000003E-2</v>
      </c>
      <c r="O4606" s="94"/>
    </row>
    <row r="4607" spans="4:15" ht="15.75" customHeight="1" x14ac:dyDescent="0.25">
      <c r="D4607" s="33"/>
      <c r="E4607" s="33"/>
      <c r="F4607" s="81">
        <v>42963</v>
      </c>
      <c r="G4607" s="103">
        <v>1.2283299999999999E-2</v>
      </c>
      <c r="H4607" s="103">
        <v>1.31667E-2</v>
      </c>
      <c r="I4607" s="103"/>
      <c r="J4607" s="103"/>
      <c r="K4607" s="104"/>
      <c r="L4607" s="104"/>
      <c r="M4607" s="104"/>
      <c r="N4607" s="103">
        <v>4.2500000000000003E-2</v>
      </c>
      <c r="O4607" s="94"/>
    </row>
    <row r="4608" spans="4:15" ht="15.75" customHeight="1" x14ac:dyDescent="0.25">
      <c r="D4608" s="33"/>
      <c r="E4608" s="33"/>
      <c r="F4608" s="81">
        <v>42964</v>
      </c>
      <c r="G4608" s="103">
        <v>1.2305600000000002E-2</v>
      </c>
      <c r="H4608" s="103">
        <v>1.3163899999999999E-2</v>
      </c>
      <c r="I4608" s="103"/>
      <c r="J4608" s="103"/>
      <c r="K4608" s="104"/>
      <c r="L4608" s="104"/>
      <c r="M4608" s="104"/>
      <c r="N4608" s="103">
        <v>4.2500000000000003E-2</v>
      </c>
      <c r="O4608" s="94"/>
    </row>
    <row r="4609" spans="4:15" ht="15.75" customHeight="1" x14ac:dyDescent="0.25">
      <c r="D4609" s="33"/>
      <c r="E4609" s="33"/>
      <c r="F4609" s="81">
        <v>42965</v>
      </c>
      <c r="G4609" s="103">
        <v>1.2350000000000002E-2</v>
      </c>
      <c r="H4609" s="103">
        <v>1.3147200000000001E-2</v>
      </c>
      <c r="I4609" s="103"/>
      <c r="J4609" s="103"/>
      <c r="K4609" s="104"/>
      <c r="L4609" s="104"/>
      <c r="M4609" s="104"/>
      <c r="N4609" s="103">
        <v>4.2500000000000003E-2</v>
      </c>
      <c r="O4609" s="94"/>
    </row>
    <row r="4610" spans="4:15" ht="15.75" customHeight="1" x14ac:dyDescent="0.25">
      <c r="D4610" s="33"/>
      <c r="E4610" s="33"/>
      <c r="F4610" s="81">
        <v>42968</v>
      </c>
      <c r="G4610" s="103">
        <v>1.23556E-2</v>
      </c>
      <c r="H4610" s="103">
        <v>1.3144400000000001E-2</v>
      </c>
      <c r="I4610" s="103"/>
      <c r="J4610" s="103"/>
      <c r="K4610" s="104"/>
      <c r="L4610" s="104"/>
      <c r="M4610" s="104"/>
      <c r="N4610" s="103">
        <v>4.2500000000000003E-2</v>
      </c>
      <c r="O4610" s="94"/>
    </row>
    <row r="4611" spans="4:15" ht="15.75" customHeight="1" x14ac:dyDescent="0.25">
      <c r="D4611" s="33"/>
      <c r="E4611" s="33"/>
      <c r="F4611" s="81">
        <v>42969</v>
      </c>
      <c r="G4611" s="103">
        <v>1.23611E-2</v>
      </c>
      <c r="H4611" s="103">
        <v>1.31722E-2</v>
      </c>
      <c r="I4611" s="103"/>
      <c r="J4611" s="103"/>
      <c r="K4611" s="104"/>
      <c r="L4611" s="104"/>
      <c r="M4611" s="104"/>
      <c r="N4611" s="103">
        <v>4.2500000000000003E-2</v>
      </c>
      <c r="O4611" s="94"/>
    </row>
    <row r="4612" spans="4:15" ht="15.75" customHeight="1" x14ac:dyDescent="0.25">
      <c r="D4612" s="33"/>
      <c r="E4612" s="33"/>
      <c r="F4612" s="81">
        <v>42970</v>
      </c>
      <c r="G4612" s="103">
        <v>1.23444E-2</v>
      </c>
      <c r="H4612" s="103">
        <v>1.31722E-2</v>
      </c>
      <c r="I4612" s="103"/>
      <c r="J4612" s="103"/>
      <c r="K4612" s="104"/>
      <c r="L4612" s="104"/>
      <c r="M4612" s="104"/>
      <c r="N4612" s="103">
        <v>4.2500000000000003E-2</v>
      </c>
      <c r="O4612" s="94"/>
    </row>
    <row r="4613" spans="4:15" ht="15.75" customHeight="1" x14ac:dyDescent="0.25">
      <c r="D4613" s="33"/>
      <c r="E4613" s="33"/>
      <c r="F4613" s="81">
        <v>42971</v>
      </c>
      <c r="G4613" s="103">
        <v>1.23389E-2</v>
      </c>
      <c r="H4613" s="103">
        <v>1.31722E-2</v>
      </c>
      <c r="I4613" s="103"/>
      <c r="J4613" s="103"/>
      <c r="K4613" s="104"/>
      <c r="L4613" s="104"/>
      <c r="M4613" s="104"/>
      <c r="N4613" s="103">
        <v>4.2500000000000003E-2</v>
      </c>
      <c r="O4613" s="94"/>
    </row>
    <row r="4614" spans="4:15" ht="15.75" customHeight="1" x14ac:dyDescent="0.25">
      <c r="D4614" s="33"/>
      <c r="E4614" s="33"/>
      <c r="F4614" s="81">
        <v>42972</v>
      </c>
      <c r="G4614" s="103">
        <v>1.23556E-2</v>
      </c>
      <c r="H4614" s="103">
        <v>1.31778E-2</v>
      </c>
      <c r="I4614" s="103"/>
      <c r="J4614" s="103"/>
      <c r="K4614" s="104"/>
      <c r="L4614" s="104"/>
      <c r="M4614" s="104"/>
      <c r="N4614" s="103">
        <v>4.2500000000000003E-2</v>
      </c>
      <c r="O4614" s="94"/>
    </row>
    <row r="4615" spans="4:15" ht="15.75" customHeight="1" x14ac:dyDescent="0.25">
      <c r="D4615" s="33"/>
      <c r="E4615" s="33"/>
      <c r="F4615" s="81">
        <v>42975</v>
      </c>
      <c r="G4615" s="103" t="s">
        <v>26</v>
      </c>
      <c r="H4615" s="103" t="s">
        <v>26</v>
      </c>
      <c r="I4615" s="103"/>
      <c r="J4615" s="103"/>
      <c r="K4615" s="104"/>
      <c r="L4615" s="104"/>
      <c r="M4615" s="104"/>
      <c r="N4615" s="103">
        <v>4.2500000000000003E-2</v>
      </c>
      <c r="O4615" s="94"/>
    </row>
    <row r="4616" spans="4:15" ht="15.75" customHeight="1" x14ac:dyDescent="0.25">
      <c r="D4616" s="33"/>
      <c r="E4616" s="33"/>
      <c r="F4616" s="81">
        <v>42976</v>
      </c>
      <c r="G4616" s="103">
        <v>1.2388900000000001E-2</v>
      </c>
      <c r="H4616" s="103">
        <v>1.31694E-2</v>
      </c>
      <c r="I4616" s="103"/>
      <c r="J4616" s="103"/>
      <c r="K4616" s="104"/>
      <c r="L4616" s="104"/>
      <c r="M4616" s="104"/>
      <c r="N4616" s="103">
        <v>4.2500000000000003E-2</v>
      </c>
      <c r="O4616" s="94"/>
    </row>
    <row r="4617" spans="4:15" ht="15.75" customHeight="1" x14ac:dyDescent="0.25">
      <c r="D4617" s="33"/>
      <c r="E4617" s="33"/>
      <c r="F4617" s="81">
        <v>42977</v>
      </c>
      <c r="G4617" s="103">
        <v>1.23722E-2</v>
      </c>
      <c r="H4617" s="103">
        <v>1.3161099999999998E-2</v>
      </c>
      <c r="I4617" s="103"/>
      <c r="J4617" s="103"/>
      <c r="K4617" s="104"/>
      <c r="L4617" s="104"/>
      <c r="M4617" s="104"/>
      <c r="N4617" s="103">
        <v>4.2500000000000003E-2</v>
      </c>
      <c r="O4617" s="94"/>
    </row>
    <row r="4618" spans="4:15" ht="15.75" customHeight="1" x14ac:dyDescent="0.25">
      <c r="D4618" s="33"/>
      <c r="E4618" s="33"/>
      <c r="F4618" s="81">
        <v>42978</v>
      </c>
      <c r="G4618" s="103">
        <v>1.23167E-2</v>
      </c>
      <c r="H4618" s="103">
        <v>1.31778E-2</v>
      </c>
      <c r="I4618" s="103"/>
      <c r="J4618" s="103"/>
      <c r="K4618" s="104"/>
      <c r="L4618" s="104"/>
      <c r="M4618" s="104"/>
      <c r="N4618" s="103">
        <v>4.2500000000000003E-2</v>
      </c>
      <c r="O4618" s="94"/>
    </row>
    <row r="4619" spans="4:15" ht="15.75" customHeight="1" x14ac:dyDescent="0.25">
      <c r="D4619" s="33"/>
      <c r="E4619" s="33"/>
      <c r="F4619" s="81">
        <v>42979</v>
      </c>
      <c r="G4619" s="103">
        <v>1.2305600000000002E-2</v>
      </c>
      <c r="H4619" s="103">
        <v>1.3161099999999998E-2</v>
      </c>
      <c r="I4619" s="103"/>
      <c r="J4619" s="103"/>
      <c r="K4619" s="104"/>
      <c r="L4619" s="104"/>
      <c r="M4619" s="104"/>
      <c r="N4619" s="103">
        <v>4.2500000000000003E-2</v>
      </c>
      <c r="O4619" s="94"/>
    </row>
    <row r="4620" spans="4:15" ht="15.75" customHeight="1" x14ac:dyDescent="0.25">
      <c r="D4620" s="33"/>
      <c r="E4620" s="33"/>
      <c r="F4620" s="81">
        <v>42982</v>
      </c>
      <c r="G4620" s="103">
        <v>1.23167E-2</v>
      </c>
      <c r="H4620" s="103">
        <v>1.3161099999999998E-2</v>
      </c>
      <c r="I4620" s="103"/>
      <c r="J4620" s="103"/>
      <c r="K4620" s="104"/>
      <c r="L4620" s="104"/>
      <c r="M4620" s="104"/>
      <c r="N4620" s="103" t="s">
        <v>26</v>
      </c>
      <c r="O4620" s="94"/>
    </row>
    <row r="4621" spans="4:15" ht="15.75" customHeight="1" x14ac:dyDescent="0.25">
      <c r="D4621" s="33"/>
      <c r="E4621" s="33"/>
      <c r="F4621" s="81">
        <v>42983</v>
      </c>
      <c r="G4621" s="103">
        <v>1.2311099999999998E-2</v>
      </c>
      <c r="H4621" s="103">
        <v>1.31722E-2</v>
      </c>
      <c r="I4621" s="103"/>
      <c r="J4621" s="103"/>
      <c r="K4621" s="104"/>
      <c r="L4621" s="104"/>
      <c r="M4621" s="104"/>
      <c r="N4621" s="103">
        <v>4.2500000000000003E-2</v>
      </c>
      <c r="O4621" s="94"/>
    </row>
    <row r="4622" spans="4:15" ht="15.75" customHeight="1" x14ac:dyDescent="0.25">
      <c r="D4622" s="33"/>
      <c r="E4622" s="33"/>
      <c r="F4622" s="81">
        <v>42984</v>
      </c>
      <c r="G4622" s="103">
        <v>1.23222E-2</v>
      </c>
      <c r="H4622" s="103">
        <v>1.31722E-2</v>
      </c>
      <c r="I4622" s="103"/>
      <c r="J4622" s="103"/>
      <c r="K4622" s="104"/>
      <c r="L4622" s="104"/>
      <c r="M4622" s="104"/>
      <c r="N4622" s="103">
        <v>4.2500000000000003E-2</v>
      </c>
      <c r="O4622" s="94"/>
    </row>
    <row r="4623" spans="4:15" ht="15.75" customHeight="1" x14ac:dyDescent="0.25">
      <c r="D4623" s="33"/>
      <c r="E4623" s="33"/>
      <c r="F4623" s="81">
        <v>42985</v>
      </c>
      <c r="G4623" s="103">
        <v>1.2350000000000002E-2</v>
      </c>
      <c r="H4623" s="103">
        <v>1.31722E-2</v>
      </c>
      <c r="I4623" s="103"/>
      <c r="J4623" s="103"/>
      <c r="K4623" s="104"/>
      <c r="L4623" s="104"/>
      <c r="M4623" s="104"/>
      <c r="N4623" s="103">
        <v>4.2500000000000003E-2</v>
      </c>
      <c r="O4623" s="94"/>
    </row>
    <row r="4624" spans="4:15" ht="15.75" customHeight="1" x14ac:dyDescent="0.25">
      <c r="D4624" s="33"/>
      <c r="E4624" s="33"/>
      <c r="F4624" s="81">
        <v>42986</v>
      </c>
      <c r="G4624" s="103">
        <v>1.23611E-2</v>
      </c>
      <c r="H4624" s="103">
        <v>1.31033E-2</v>
      </c>
      <c r="I4624" s="103"/>
      <c r="J4624" s="103"/>
      <c r="K4624" s="104"/>
      <c r="L4624" s="104"/>
      <c r="M4624" s="104"/>
      <c r="N4624" s="103">
        <v>4.2500000000000003E-2</v>
      </c>
      <c r="O4624" s="94"/>
    </row>
    <row r="4625" spans="4:15" ht="15.75" customHeight="1" x14ac:dyDescent="0.25">
      <c r="D4625" s="33"/>
      <c r="E4625" s="33"/>
      <c r="F4625" s="81">
        <v>42989</v>
      </c>
      <c r="G4625" s="103">
        <v>1.23611E-2</v>
      </c>
      <c r="H4625" s="103">
        <v>1.31667E-2</v>
      </c>
      <c r="I4625" s="103"/>
      <c r="J4625" s="103"/>
      <c r="K4625" s="104"/>
      <c r="L4625" s="104"/>
      <c r="M4625" s="104"/>
      <c r="N4625" s="103">
        <v>4.2500000000000003E-2</v>
      </c>
      <c r="O4625" s="94"/>
    </row>
    <row r="4626" spans="4:15" ht="15.75" customHeight="1" x14ac:dyDescent="0.25">
      <c r="D4626" s="33"/>
      <c r="E4626" s="33"/>
      <c r="F4626" s="81">
        <v>42990</v>
      </c>
      <c r="G4626" s="103">
        <v>1.23667E-2</v>
      </c>
      <c r="H4626" s="103">
        <v>1.3191699999999999E-2</v>
      </c>
      <c r="I4626" s="103"/>
      <c r="J4626" s="103"/>
      <c r="K4626" s="104"/>
      <c r="L4626" s="104"/>
      <c r="M4626" s="104"/>
      <c r="N4626" s="103">
        <v>4.2500000000000003E-2</v>
      </c>
      <c r="O4626" s="94"/>
    </row>
    <row r="4627" spans="4:15" ht="15.75" customHeight="1" x14ac:dyDescent="0.25">
      <c r="D4627" s="33"/>
      <c r="E4627" s="33"/>
      <c r="F4627" s="81">
        <v>42991</v>
      </c>
      <c r="G4627" s="103">
        <v>1.23444E-2</v>
      </c>
      <c r="H4627" s="103">
        <v>1.32E-2</v>
      </c>
      <c r="I4627" s="103"/>
      <c r="J4627" s="103"/>
      <c r="K4627" s="104"/>
      <c r="L4627" s="104"/>
      <c r="M4627" s="104"/>
      <c r="N4627" s="103">
        <v>4.2500000000000003E-2</v>
      </c>
      <c r="O4627" s="94"/>
    </row>
    <row r="4628" spans="4:15" ht="15.75" customHeight="1" x14ac:dyDescent="0.25">
      <c r="D4628" s="33"/>
      <c r="E4628" s="33"/>
      <c r="F4628" s="81">
        <v>42992</v>
      </c>
      <c r="G4628" s="103">
        <v>1.23444E-2</v>
      </c>
      <c r="H4628" s="103">
        <v>1.32111E-2</v>
      </c>
      <c r="I4628" s="103"/>
      <c r="J4628" s="103"/>
      <c r="K4628" s="104"/>
      <c r="L4628" s="104"/>
      <c r="M4628" s="104"/>
      <c r="N4628" s="103">
        <v>4.2500000000000003E-2</v>
      </c>
      <c r="O4628" s="94"/>
    </row>
    <row r="4629" spans="4:15" ht="15.75" customHeight="1" x14ac:dyDescent="0.25">
      <c r="D4629" s="33"/>
      <c r="E4629" s="33"/>
      <c r="F4629" s="81">
        <v>42993</v>
      </c>
      <c r="G4629" s="103">
        <v>1.23722E-2</v>
      </c>
      <c r="H4629" s="103">
        <v>1.32389E-2</v>
      </c>
      <c r="I4629" s="103"/>
      <c r="J4629" s="103"/>
      <c r="K4629" s="104"/>
      <c r="L4629" s="104"/>
      <c r="M4629" s="104"/>
      <c r="N4629" s="103">
        <v>4.2500000000000003E-2</v>
      </c>
      <c r="O4629" s="94"/>
    </row>
    <row r="4630" spans="4:15" ht="15.75" customHeight="1" x14ac:dyDescent="0.25">
      <c r="D4630" s="33"/>
      <c r="E4630" s="33"/>
      <c r="F4630" s="81">
        <v>42996</v>
      </c>
      <c r="G4630" s="103">
        <v>1.23611E-2</v>
      </c>
      <c r="H4630" s="103">
        <v>1.325E-2</v>
      </c>
      <c r="I4630" s="103"/>
      <c r="J4630" s="103"/>
      <c r="K4630" s="104"/>
      <c r="L4630" s="104"/>
      <c r="M4630" s="104"/>
      <c r="N4630" s="103">
        <v>4.2500000000000003E-2</v>
      </c>
      <c r="O4630" s="94"/>
    </row>
    <row r="4631" spans="4:15" ht="15.75" customHeight="1" x14ac:dyDescent="0.25">
      <c r="D4631" s="33"/>
      <c r="E4631" s="33"/>
      <c r="F4631" s="81">
        <v>42997</v>
      </c>
      <c r="G4631" s="103">
        <v>1.23722E-2</v>
      </c>
      <c r="H4631" s="103">
        <v>1.32611E-2</v>
      </c>
      <c r="I4631" s="103"/>
      <c r="J4631" s="103"/>
      <c r="K4631" s="104"/>
      <c r="L4631" s="104"/>
      <c r="M4631" s="104"/>
      <c r="N4631" s="103">
        <v>4.2500000000000003E-2</v>
      </c>
      <c r="O4631" s="94"/>
    </row>
    <row r="4632" spans="4:15" ht="15.75" customHeight="1" x14ac:dyDescent="0.25">
      <c r="D4632" s="33"/>
      <c r="E4632" s="33"/>
      <c r="F4632" s="81">
        <v>42998</v>
      </c>
      <c r="G4632" s="103">
        <v>1.23556E-2</v>
      </c>
      <c r="H4632" s="103">
        <v>1.3230599999999999E-2</v>
      </c>
      <c r="I4632" s="103"/>
      <c r="J4632" s="103"/>
      <c r="K4632" s="104"/>
      <c r="L4632" s="104"/>
      <c r="M4632" s="104"/>
      <c r="N4632" s="103">
        <v>4.2500000000000003E-2</v>
      </c>
      <c r="O4632" s="94"/>
    </row>
    <row r="4633" spans="4:15" ht="15.75" customHeight="1" x14ac:dyDescent="0.25">
      <c r="D4633" s="33"/>
      <c r="E4633" s="33"/>
      <c r="F4633" s="81">
        <v>42999</v>
      </c>
      <c r="G4633" s="103">
        <v>1.23722E-2</v>
      </c>
      <c r="H4633" s="103">
        <v>1.32833E-2</v>
      </c>
      <c r="I4633" s="103"/>
      <c r="J4633" s="103"/>
      <c r="K4633" s="104"/>
      <c r="L4633" s="104"/>
      <c r="M4633" s="104"/>
      <c r="N4633" s="103">
        <v>4.2500000000000003E-2</v>
      </c>
      <c r="O4633" s="94"/>
    </row>
    <row r="4634" spans="4:15" ht="15.75" customHeight="1" x14ac:dyDescent="0.25">
      <c r="D4634" s="33"/>
      <c r="E4634" s="33"/>
      <c r="F4634" s="81">
        <v>43000</v>
      </c>
      <c r="G4634" s="103">
        <v>1.23833E-2</v>
      </c>
      <c r="H4634" s="103">
        <v>1.32944E-2</v>
      </c>
      <c r="I4634" s="103"/>
      <c r="J4634" s="103"/>
      <c r="K4634" s="104"/>
      <c r="L4634" s="104"/>
      <c r="M4634" s="104"/>
      <c r="N4634" s="103">
        <v>4.2500000000000003E-2</v>
      </c>
      <c r="O4634" s="94"/>
    </row>
    <row r="4635" spans="4:15" ht="15.75" customHeight="1" x14ac:dyDescent="0.25">
      <c r="D4635" s="33"/>
      <c r="E4635" s="33"/>
      <c r="F4635" s="81">
        <v>43003</v>
      </c>
      <c r="G4635" s="103">
        <v>1.23667E-2</v>
      </c>
      <c r="H4635" s="103">
        <v>1.32972E-2</v>
      </c>
      <c r="I4635" s="103"/>
      <c r="J4635" s="103"/>
      <c r="K4635" s="104"/>
      <c r="L4635" s="104"/>
      <c r="M4635" s="104"/>
      <c r="N4635" s="103">
        <v>4.2500000000000003E-2</v>
      </c>
      <c r="O4635" s="94"/>
    </row>
    <row r="4636" spans="4:15" ht="15.75" customHeight="1" x14ac:dyDescent="0.25">
      <c r="D4636" s="33"/>
      <c r="E4636" s="33"/>
      <c r="F4636" s="81">
        <v>43004</v>
      </c>
      <c r="G4636" s="103">
        <v>1.23444E-2</v>
      </c>
      <c r="H4636" s="103">
        <v>1.33083E-2</v>
      </c>
      <c r="I4636" s="103"/>
      <c r="J4636" s="103"/>
      <c r="K4636" s="104"/>
      <c r="L4636" s="104"/>
      <c r="M4636" s="104"/>
      <c r="N4636" s="103">
        <v>4.2500000000000003E-2</v>
      </c>
      <c r="O4636" s="94"/>
    </row>
    <row r="4637" spans="4:15" ht="15.75" customHeight="1" x14ac:dyDescent="0.25">
      <c r="D4637" s="33"/>
      <c r="E4637" s="33"/>
      <c r="F4637" s="81">
        <v>43005</v>
      </c>
      <c r="G4637" s="103">
        <v>1.2350000000000002E-2</v>
      </c>
      <c r="H4637" s="103">
        <v>1.3327800000000001E-2</v>
      </c>
      <c r="I4637" s="103"/>
      <c r="J4637" s="103"/>
      <c r="K4637" s="104"/>
      <c r="L4637" s="104"/>
      <c r="M4637" s="104"/>
      <c r="N4637" s="103">
        <v>4.2500000000000003E-2</v>
      </c>
      <c r="O4637" s="94"/>
    </row>
    <row r="4638" spans="4:15" ht="15.75" customHeight="1" x14ac:dyDescent="0.25">
      <c r="D4638" s="33"/>
      <c r="E4638" s="33"/>
      <c r="F4638" s="81">
        <v>43006</v>
      </c>
      <c r="G4638" s="103">
        <v>1.2350000000000002E-2</v>
      </c>
      <c r="H4638" s="103">
        <v>1.3349999999999999E-2</v>
      </c>
      <c r="I4638" s="103"/>
      <c r="J4638" s="103"/>
      <c r="K4638" s="104"/>
      <c r="L4638" s="104"/>
      <c r="M4638" s="104"/>
      <c r="N4638" s="103">
        <v>4.2500000000000003E-2</v>
      </c>
      <c r="O4638" s="94"/>
    </row>
    <row r="4639" spans="4:15" ht="15.75" customHeight="1" x14ac:dyDescent="0.25">
      <c r="D4639" s="33"/>
      <c r="E4639" s="33"/>
      <c r="F4639" s="81">
        <v>43007</v>
      </c>
      <c r="G4639" s="103">
        <v>1.23222E-2</v>
      </c>
      <c r="H4639" s="103">
        <v>1.3338900000000001E-2</v>
      </c>
      <c r="I4639" s="103"/>
      <c r="J4639" s="103"/>
      <c r="K4639" s="104"/>
      <c r="L4639" s="104"/>
      <c r="M4639" s="104"/>
      <c r="N4639" s="103">
        <v>4.2500000000000003E-2</v>
      </c>
      <c r="O4639" s="94"/>
    </row>
    <row r="4640" spans="4:15" ht="15.75" customHeight="1" x14ac:dyDescent="0.25">
      <c r="D4640" s="33"/>
      <c r="E4640" s="33"/>
      <c r="F4640" s="81">
        <v>43010</v>
      </c>
      <c r="G4640" s="103">
        <v>1.23333E-2</v>
      </c>
      <c r="H4640" s="103">
        <v>1.33556E-2</v>
      </c>
      <c r="I4640" s="103"/>
      <c r="J4640" s="103"/>
      <c r="K4640" s="104"/>
      <c r="L4640" s="104"/>
      <c r="M4640" s="104"/>
      <c r="N4640" s="103">
        <v>4.2500000000000003E-2</v>
      </c>
      <c r="O4640" s="94"/>
    </row>
    <row r="4641" spans="4:15" ht="15.75" customHeight="1" x14ac:dyDescent="0.25">
      <c r="D4641" s="33"/>
      <c r="E4641" s="33"/>
      <c r="F4641" s="81">
        <v>43011</v>
      </c>
      <c r="G4641" s="103">
        <v>1.2377800000000001E-2</v>
      </c>
      <c r="H4641" s="103">
        <v>1.3424999999999999E-2</v>
      </c>
      <c r="I4641" s="103"/>
      <c r="J4641" s="103"/>
      <c r="K4641" s="104"/>
      <c r="L4641" s="104"/>
      <c r="M4641" s="104"/>
      <c r="N4641" s="103">
        <v>4.2500000000000003E-2</v>
      </c>
      <c r="O4641" s="94"/>
    </row>
    <row r="4642" spans="4:15" ht="15.75" customHeight="1" x14ac:dyDescent="0.25">
      <c r="D4642" s="33"/>
      <c r="E4642" s="33"/>
      <c r="F4642" s="81">
        <v>43012</v>
      </c>
      <c r="G4642" s="103">
        <v>1.2377800000000001E-2</v>
      </c>
      <c r="H4642" s="103">
        <v>1.34667E-2</v>
      </c>
      <c r="I4642" s="103"/>
      <c r="J4642" s="103"/>
      <c r="K4642" s="104"/>
      <c r="L4642" s="104"/>
      <c r="M4642" s="104"/>
      <c r="N4642" s="103">
        <v>4.2500000000000003E-2</v>
      </c>
      <c r="O4642" s="94"/>
    </row>
    <row r="4643" spans="4:15" ht="15.75" customHeight="1" x14ac:dyDescent="0.25">
      <c r="D4643" s="33"/>
      <c r="E4643" s="33"/>
      <c r="F4643" s="81">
        <v>43013</v>
      </c>
      <c r="G4643" s="103">
        <v>1.2377800000000001E-2</v>
      </c>
      <c r="H4643" s="103">
        <v>1.3486100000000001E-2</v>
      </c>
      <c r="I4643" s="103"/>
      <c r="J4643" s="103"/>
      <c r="K4643" s="104"/>
      <c r="L4643" s="104"/>
      <c r="M4643" s="104"/>
      <c r="N4643" s="103">
        <v>4.2500000000000003E-2</v>
      </c>
      <c r="O4643" s="94"/>
    </row>
    <row r="4644" spans="4:15" ht="15.75" customHeight="1" x14ac:dyDescent="0.25">
      <c r="D4644" s="33"/>
      <c r="E4644" s="33"/>
      <c r="F4644" s="81">
        <v>43014</v>
      </c>
      <c r="G4644" s="103">
        <v>1.2350000000000002E-2</v>
      </c>
      <c r="H4644" s="103">
        <v>1.3502799999999999E-2</v>
      </c>
      <c r="I4644" s="103"/>
      <c r="J4644" s="103"/>
      <c r="K4644" s="104"/>
      <c r="L4644" s="104"/>
      <c r="M4644" s="104"/>
      <c r="N4644" s="103">
        <v>4.2500000000000003E-2</v>
      </c>
      <c r="O4644" s="94"/>
    </row>
    <row r="4645" spans="4:15" ht="15.75" customHeight="1" x14ac:dyDescent="0.25">
      <c r="D4645" s="33"/>
      <c r="E4645" s="33"/>
      <c r="F4645" s="81">
        <v>43017</v>
      </c>
      <c r="G4645" s="103">
        <v>1.23722E-2</v>
      </c>
      <c r="H4645" s="103">
        <v>1.35639E-2</v>
      </c>
      <c r="I4645" s="103"/>
      <c r="J4645" s="103"/>
      <c r="K4645" s="104"/>
      <c r="L4645" s="104"/>
      <c r="M4645" s="104"/>
      <c r="N4645" s="103" t="s">
        <v>26</v>
      </c>
      <c r="O4645" s="94"/>
    </row>
    <row r="4646" spans="4:15" ht="15.75" customHeight="1" x14ac:dyDescent="0.25">
      <c r="D4646" s="33"/>
      <c r="E4646" s="33"/>
      <c r="F4646" s="81">
        <v>43018</v>
      </c>
      <c r="G4646" s="103">
        <v>1.2377800000000001E-2</v>
      </c>
      <c r="H4646" s="103">
        <v>1.3566700000000001E-2</v>
      </c>
      <c r="I4646" s="103"/>
      <c r="J4646" s="103"/>
      <c r="K4646" s="104"/>
      <c r="L4646" s="104"/>
      <c r="M4646" s="104"/>
      <c r="N4646" s="103">
        <v>4.2500000000000003E-2</v>
      </c>
      <c r="O4646" s="94"/>
    </row>
    <row r="4647" spans="4:15" ht="15.75" customHeight="1" x14ac:dyDescent="0.25">
      <c r="D4647" s="33"/>
      <c r="E4647" s="33"/>
      <c r="F4647" s="81">
        <v>43019</v>
      </c>
      <c r="G4647" s="103">
        <v>1.2388900000000001E-2</v>
      </c>
      <c r="H4647" s="103">
        <v>1.35861E-2</v>
      </c>
      <c r="I4647" s="103"/>
      <c r="J4647" s="103"/>
      <c r="K4647" s="104"/>
      <c r="L4647" s="104"/>
      <c r="M4647" s="104"/>
      <c r="N4647" s="103">
        <v>4.2500000000000003E-2</v>
      </c>
      <c r="O4647" s="94"/>
    </row>
    <row r="4648" spans="4:15" ht="15.75" customHeight="1" x14ac:dyDescent="0.25">
      <c r="D4648" s="33"/>
      <c r="E4648" s="33"/>
      <c r="F4648" s="81">
        <v>43020</v>
      </c>
      <c r="G4648" s="103">
        <v>1.2388900000000001E-2</v>
      </c>
      <c r="H4648" s="103">
        <v>1.35917E-2</v>
      </c>
      <c r="I4648" s="103"/>
      <c r="J4648" s="103"/>
      <c r="K4648" s="104"/>
      <c r="L4648" s="104"/>
      <c r="M4648" s="104"/>
      <c r="N4648" s="103">
        <v>4.2500000000000003E-2</v>
      </c>
      <c r="O4648" s="94"/>
    </row>
    <row r="4649" spans="4:15" ht="15.75" customHeight="1" x14ac:dyDescent="0.25">
      <c r="D4649" s="33"/>
      <c r="E4649" s="33"/>
      <c r="F4649" s="81">
        <v>43021</v>
      </c>
      <c r="G4649" s="103">
        <v>1.23667E-2</v>
      </c>
      <c r="H4649" s="103">
        <v>1.35333E-2</v>
      </c>
      <c r="I4649" s="103"/>
      <c r="J4649" s="103"/>
      <c r="K4649" s="104"/>
      <c r="L4649" s="104"/>
      <c r="M4649" s="104"/>
      <c r="N4649" s="103">
        <v>4.2500000000000003E-2</v>
      </c>
      <c r="O4649" s="94"/>
    </row>
    <row r="4650" spans="4:15" ht="15.75" customHeight="1" x14ac:dyDescent="0.25">
      <c r="D4650" s="33"/>
      <c r="E4650" s="33"/>
      <c r="F4650" s="81">
        <v>43024</v>
      </c>
      <c r="G4650" s="103">
        <v>1.23666E-2</v>
      </c>
      <c r="H4650" s="103">
        <v>1.35389E-2</v>
      </c>
      <c r="I4650" s="103"/>
      <c r="J4650" s="103"/>
      <c r="K4650" s="104"/>
      <c r="L4650" s="104"/>
      <c r="M4650" s="104"/>
      <c r="N4650" s="103">
        <v>4.2500000000000003E-2</v>
      </c>
      <c r="O4650" s="94"/>
    </row>
    <row r="4651" spans="4:15" ht="15.75" customHeight="1" x14ac:dyDescent="0.25">
      <c r="D4651" s="33"/>
      <c r="E4651" s="33"/>
      <c r="F4651" s="81">
        <v>43025</v>
      </c>
      <c r="G4651" s="103">
        <v>1.23777E-2</v>
      </c>
      <c r="H4651" s="103">
        <v>1.35733E-2</v>
      </c>
      <c r="I4651" s="103"/>
      <c r="J4651" s="103"/>
      <c r="K4651" s="104"/>
      <c r="L4651" s="104"/>
      <c r="M4651" s="104"/>
      <c r="N4651" s="103">
        <v>4.2500000000000003E-2</v>
      </c>
      <c r="O4651" s="94"/>
    </row>
    <row r="4652" spans="4:15" ht="15.75" customHeight="1" x14ac:dyDescent="0.25">
      <c r="D4652" s="33"/>
      <c r="E4652" s="33"/>
      <c r="F4652" s="81">
        <v>43026</v>
      </c>
      <c r="G4652" s="103">
        <v>1.23888E-2</v>
      </c>
      <c r="H4652" s="103">
        <v>1.36261E-2</v>
      </c>
      <c r="I4652" s="103"/>
      <c r="J4652" s="103"/>
      <c r="K4652" s="104"/>
      <c r="L4652" s="104"/>
      <c r="M4652" s="104"/>
      <c r="N4652" s="103">
        <v>4.2500000000000003E-2</v>
      </c>
      <c r="O4652" s="94"/>
    </row>
    <row r="4653" spans="4:15" ht="15.75" customHeight="1" x14ac:dyDescent="0.25">
      <c r="D4653" s="33"/>
      <c r="E4653" s="33"/>
      <c r="F4653" s="81">
        <v>43027</v>
      </c>
      <c r="G4653" s="103">
        <v>1.23888E-2</v>
      </c>
      <c r="H4653" s="103">
        <v>1.3625E-2</v>
      </c>
      <c r="I4653" s="103"/>
      <c r="J4653" s="103"/>
      <c r="K4653" s="104"/>
      <c r="L4653" s="104"/>
      <c r="M4653" s="104"/>
      <c r="N4653" s="103">
        <v>4.2500000000000003E-2</v>
      </c>
      <c r="O4653" s="94"/>
    </row>
    <row r="4654" spans="4:15" ht="15.75" customHeight="1" x14ac:dyDescent="0.25">
      <c r="D4654" s="33"/>
      <c r="E4654" s="33"/>
      <c r="F4654" s="81">
        <v>43028</v>
      </c>
      <c r="G4654" s="103">
        <v>1.2378800000000001E-2</v>
      </c>
      <c r="H4654" s="103">
        <v>1.3647599999999999E-2</v>
      </c>
      <c r="I4654" s="103"/>
      <c r="J4654" s="103"/>
      <c r="K4654" s="104"/>
      <c r="L4654" s="104"/>
      <c r="M4654" s="104"/>
      <c r="N4654" s="103">
        <v>4.2500000000000003E-2</v>
      </c>
      <c r="O4654" s="94"/>
    </row>
    <row r="4655" spans="4:15" ht="15.75" customHeight="1" x14ac:dyDescent="0.25">
      <c r="D4655" s="33"/>
      <c r="E4655" s="33"/>
      <c r="F4655" s="81">
        <v>43031</v>
      </c>
      <c r="G4655" s="103">
        <v>1.2378800000000001E-2</v>
      </c>
      <c r="H4655" s="103">
        <v>1.3674200000000001E-2</v>
      </c>
      <c r="I4655" s="103"/>
      <c r="J4655" s="103"/>
      <c r="K4655" s="104"/>
      <c r="L4655" s="104"/>
      <c r="M4655" s="104"/>
      <c r="N4655" s="103">
        <v>4.2500000000000003E-2</v>
      </c>
      <c r="O4655" s="94"/>
    </row>
    <row r="4656" spans="4:15" ht="15.75" customHeight="1" x14ac:dyDescent="0.25">
      <c r="D4656" s="33"/>
      <c r="E4656" s="33"/>
      <c r="F4656" s="81">
        <v>43032</v>
      </c>
      <c r="G4656" s="103">
        <v>1.2395499999999999E-2</v>
      </c>
      <c r="H4656" s="103">
        <v>1.3706400000000001E-2</v>
      </c>
      <c r="I4656" s="103"/>
      <c r="J4656" s="103"/>
      <c r="K4656" s="104"/>
      <c r="L4656" s="104"/>
      <c r="M4656" s="104"/>
      <c r="N4656" s="103">
        <v>4.2500000000000003E-2</v>
      </c>
      <c r="O4656" s="94"/>
    </row>
    <row r="4657" spans="4:15" ht="15.75" customHeight="1" x14ac:dyDescent="0.25">
      <c r="D4657" s="33"/>
      <c r="E4657" s="33"/>
      <c r="F4657" s="81">
        <v>43033</v>
      </c>
      <c r="G4657" s="103">
        <v>1.2399899999999998E-2</v>
      </c>
      <c r="H4657" s="103">
        <v>1.3744600000000001E-2</v>
      </c>
      <c r="I4657" s="103"/>
      <c r="J4657" s="103"/>
      <c r="K4657" s="104"/>
      <c r="L4657" s="104"/>
      <c r="M4657" s="104"/>
      <c r="N4657" s="103">
        <v>4.2500000000000003E-2</v>
      </c>
      <c r="O4657" s="94"/>
    </row>
    <row r="4658" spans="4:15" ht="15.75" customHeight="1" x14ac:dyDescent="0.25">
      <c r="D4658" s="33"/>
      <c r="E4658" s="33"/>
      <c r="F4658" s="81">
        <v>43034</v>
      </c>
      <c r="G4658" s="103">
        <v>1.24166E-2</v>
      </c>
      <c r="H4658" s="103">
        <v>1.3779600000000001E-2</v>
      </c>
      <c r="I4658" s="103"/>
      <c r="J4658" s="103"/>
      <c r="K4658" s="104"/>
      <c r="L4658" s="104"/>
      <c r="M4658" s="104"/>
      <c r="N4658" s="103">
        <v>4.2500000000000003E-2</v>
      </c>
      <c r="O4658" s="94"/>
    </row>
    <row r="4659" spans="4:15" ht="15.75" customHeight="1" x14ac:dyDescent="0.25">
      <c r="D4659" s="33"/>
      <c r="E4659" s="33"/>
      <c r="F4659" s="81">
        <v>43035</v>
      </c>
      <c r="G4659" s="103">
        <v>1.24233E-2</v>
      </c>
      <c r="H4659" s="103">
        <v>1.38009E-2</v>
      </c>
      <c r="I4659" s="103"/>
      <c r="J4659" s="103"/>
      <c r="K4659" s="104"/>
      <c r="L4659" s="104"/>
      <c r="M4659" s="104"/>
      <c r="N4659" s="103">
        <v>4.2500000000000003E-2</v>
      </c>
      <c r="O4659" s="94"/>
    </row>
    <row r="4660" spans="4:15" ht="15.75" customHeight="1" x14ac:dyDescent="0.25">
      <c r="D4660" s="33"/>
      <c r="E4660" s="33"/>
      <c r="F4660" s="81">
        <v>43038</v>
      </c>
      <c r="G4660" s="103">
        <v>1.2421400000000001E-2</v>
      </c>
      <c r="H4660" s="103">
        <v>1.3767799999999998E-2</v>
      </c>
      <c r="I4660" s="103"/>
      <c r="J4660" s="103"/>
      <c r="K4660" s="104"/>
      <c r="L4660" s="104"/>
      <c r="M4660" s="104"/>
      <c r="N4660" s="103">
        <v>4.2500000000000003E-2</v>
      </c>
      <c r="O4660" s="94"/>
    </row>
    <row r="4661" spans="4:15" ht="15.75" customHeight="1" x14ac:dyDescent="0.25">
      <c r="D4661" s="33"/>
      <c r="E4661" s="33"/>
      <c r="F4661" s="81">
        <v>43039</v>
      </c>
      <c r="G4661" s="103">
        <v>1.2433300000000001E-2</v>
      </c>
      <c r="H4661" s="103">
        <v>1.3812199999999998E-2</v>
      </c>
      <c r="I4661" s="103"/>
      <c r="J4661" s="103"/>
      <c r="K4661" s="104"/>
      <c r="L4661" s="104"/>
      <c r="M4661" s="104"/>
      <c r="N4661" s="103">
        <v>4.2500000000000003E-2</v>
      </c>
      <c r="O4661" s="94"/>
    </row>
    <row r="4662" spans="4:15" ht="15.75" customHeight="1" x14ac:dyDescent="0.25">
      <c r="D4662" s="33"/>
      <c r="E4662" s="33"/>
      <c r="F4662" s="81">
        <v>43040</v>
      </c>
      <c r="G4662" s="103">
        <v>1.2433300000000001E-2</v>
      </c>
      <c r="H4662" s="103">
        <v>1.3848300000000001E-2</v>
      </c>
      <c r="I4662" s="103"/>
      <c r="J4662" s="103"/>
      <c r="K4662" s="104"/>
      <c r="L4662" s="104"/>
      <c r="M4662" s="104"/>
      <c r="N4662" s="103">
        <v>4.2500000000000003E-2</v>
      </c>
      <c r="O4662" s="94"/>
    </row>
    <row r="4663" spans="4:15" ht="15.75" customHeight="1" x14ac:dyDescent="0.25">
      <c r="D4663" s="33"/>
      <c r="E4663" s="33"/>
      <c r="F4663" s="81">
        <v>43041</v>
      </c>
      <c r="G4663" s="103">
        <v>1.2421199999999999E-2</v>
      </c>
      <c r="H4663" s="103">
        <v>1.39139E-2</v>
      </c>
      <c r="I4663" s="103"/>
      <c r="J4663" s="103"/>
      <c r="K4663" s="104"/>
      <c r="L4663" s="104"/>
      <c r="M4663" s="104"/>
      <c r="N4663" s="103">
        <v>4.2500000000000003E-2</v>
      </c>
      <c r="O4663" s="94"/>
    </row>
    <row r="4664" spans="4:15" ht="15.75" customHeight="1" x14ac:dyDescent="0.25">
      <c r="D4664" s="33"/>
      <c r="E4664" s="33"/>
      <c r="F4664" s="81">
        <v>43042</v>
      </c>
      <c r="G4664" s="103">
        <v>1.2432199999999999E-2</v>
      </c>
      <c r="H4664" s="103">
        <v>1.39194E-2</v>
      </c>
      <c r="I4664" s="103"/>
      <c r="J4664" s="103"/>
      <c r="K4664" s="104"/>
      <c r="L4664" s="104"/>
      <c r="M4664" s="104"/>
      <c r="N4664" s="103">
        <v>4.2500000000000003E-2</v>
      </c>
      <c r="O4664" s="94"/>
    </row>
    <row r="4665" spans="4:15" ht="15.75" customHeight="1" x14ac:dyDescent="0.25">
      <c r="D4665" s="33"/>
      <c r="E4665" s="33"/>
      <c r="F4665" s="81">
        <v>43045</v>
      </c>
      <c r="G4665" s="103">
        <v>1.2442399999999999E-2</v>
      </c>
      <c r="H4665" s="103">
        <v>1.39703E-2</v>
      </c>
      <c r="I4665" s="103"/>
      <c r="J4665" s="103"/>
      <c r="K4665" s="104"/>
      <c r="L4665" s="104"/>
      <c r="M4665" s="104"/>
      <c r="N4665" s="103">
        <v>4.2500000000000003E-2</v>
      </c>
      <c r="O4665" s="94"/>
    </row>
    <row r="4666" spans="4:15" ht="15.75" customHeight="1" x14ac:dyDescent="0.25">
      <c r="D4666" s="33"/>
      <c r="E4666" s="33"/>
      <c r="F4666" s="81">
        <v>43046</v>
      </c>
      <c r="G4666" s="103">
        <v>1.2438899999999999E-2</v>
      </c>
      <c r="H4666" s="103">
        <v>1.40258E-2</v>
      </c>
      <c r="I4666" s="103"/>
      <c r="J4666" s="103"/>
      <c r="K4666" s="104"/>
      <c r="L4666" s="104"/>
      <c r="M4666" s="104"/>
      <c r="N4666" s="103">
        <v>4.2500000000000003E-2</v>
      </c>
      <c r="O4666" s="94"/>
    </row>
    <row r="4667" spans="4:15" ht="15.75" customHeight="1" x14ac:dyDescent="0.25">
      <c r="D4667" s="33"/>
      <c r="E4667" s="33"/>
      <c r="F4667" s="81">
        <v>43047</v>
      </c>
      <c r="G4667" s="103">
        <v>1.2460599999999999E-2</v>
      </c>
      <c r="H4667" s="103">
        <v>1.4098100000000001E-2</v>
      </c>
      <c r="I4667" s="103"/>
      <c r="J4667" s="103"/>
      <c r="K4667" s="104"/>
      <c r="L4667" s="104"/>
      <c r="M4667" s="104"/>
      <c r="N4667" s="103">
        <v>4.2500000000000003E-2</v>
      </c>
      <c r="O4667" s="94"/>
    </row>
    <row r="4668" spans="4:15" ht="15.75" customHeight="1" x14ac:dyDescent="0.25">
      <c r="D4668" s="33"/>
      <c r="E4668" s="33"/>
      <c r="F4668" s="81">
        <v>43048</v>
      </c>
      <c r="G4668" s="103">
        <v>1.2449399999999999E-2</v>
      </c>
      <c r="H4668" s="103">
        <v>1.41289E-2</v>
      </c>
      <c r="I4668" s="103"/>
      <c r="J4668" s="103"/>
      <c r="K4668" s="104"/>
      <c r="L4668" s="104"/>
      <c r="M4668" s="104"/>
      <c r="N4668" s="103">
        <v>4.2500000000000003E-2</v>
      </c>
      <c r="O4668" s="94"/>
    </row>
    <row r="4669" spans="4:15" ht="15.75" customHeight="1" x14ac:dyDescent="0.25">
      <c r="D4669" s="33"/>
      <c r="E4669" s="33"/>
      <c r="F4669" s="81">
        <v>43049</v>
      </c>
      <c r="G4669" s="103">
        <v>1.2460599999999999E-2</v>
      </c>
      <c r="H4669" s="103">
        <v>1.41289E-2</v>
      </c>
      <c r="I4669" s="103"/>
      <c r="J4669" s="103"/>
      <c r="K4669" s="104"/>
      <c r="L4669" s="104"/>
      <c r="M4669" s="104"/>
      <c r="N4669" s="103">
        <v>4.2500000000000003E-2</v>
      </c>
      <c r="O4669" s="94"/>
    </row>
    <row r="4670" spans="4:15" ht="15.75" customHeight="1" x14ac:dyDescent="0.25">
      <c r="D4670" s="33"/>
      <c r="E4670" s="33"/>
      <c r="F4670" s="81">
        <v>43052</v>
      </c>
      <c r="G4670" s="103">
        <v>1.2502800000000001E-2</v>
      </c>
      <c r="H4670" s="103">
        <v>1.4158599999999999E-2</v>
      </c>
      <c r="I4670" s="103"/>
      <c r="J4670" s="103"/>
      <c r="K4670" s="104"/>
      <c r="L4670" s="104"/>
      <c r="M4670" s="104"/>
      <c r="N4670" s="103">
        <v>4.2500000000000003E-2</v>
      </c>
      <c r="O4670" s="94"/>
    </row>
    <row r="4671" spans="4:15" ht="15.75" customHeight="1" x14ac:dyDescent="0.25">
      <c r="D4671" s="33"/>
      <c r="E4671" s="33"/>
      <c r="F4671" s="81">
        <v>43053</v>
      </c>
      <c r="G4671" s="103">
        <v>1.2635E-2</v>
      </c>
      <c r="H4671" s="103">
        <v>1.41899E-2</v>
      </c>
      <c r="I4671" s="103"/>
      <c r="J4671" s="103"/>
      <c r="K4671" s="104"/>
      <c r="L4671" s="104"/>
      <c r="M4671" s="104"/>
      <c r="N4671" s="103">
        <v>4.2500000000000003E-2</v>
      </c>
      <c r="O4671" s="94"/>
    </row>
    <row r="4672" spans="4:15" ht="15.75" customHeight="1" x14ac:dyDescent="0.25">
      <c r="D4672" s="33"/>
      <c r="E4672" s="33"/>
      <c r="F4672" s="81">
        <v>43054</v>
      </c>
      <c r="G4672" s="103">
        <v>1.2659999999999999E-2</v>
      </c>
      <c r="H4672" s="103">
        <v>1.4218999999999999E-2</v>
      </c>
      <c r="I4672" s="103"/>
      <c r="J4672" s="103"/>
      <c r="K4672" s="104"/>
      <c r="L4672" s="104"/>
      <c r="M4672" s="104"/>
      <c r="N4672" s="103">
        <v>4.2500000000000003E-2</v>
      </c>
      <c r="O4672" s="94"/>
    </row>
    <row r="4673" spans="4:15" ht="15.75" customHeight="1" x14ac:dyDescent="0.25">
      <c r="D4673" s="33"/>
      <c r="E4673" s="33"/>
      <c r="F4673" s="81">
        <v>43055</v>
      </c>
      <c r="G4673" s="103">
        <v>1.28267E-2</v>
      </c>
      <c r="H4673" s="103">
        <v>1.43567E-2</v>
      </c>
      <c r="I4673" s="103"/>
      <c r="J4673" s="103"/>
      <c r="K4673" s="104"/>
      <c r="L4673" s="104"/>
      <c r="M4673" s="104"/>
      <c r="N4673" s="103">
        <v>4.2500000000000003E-2</v>
      </c>
      <c r="O4673" s="94"/>
    </row>
    <row r="4674" spans="4:15" ht="15.75" customHeight="1" x14ac:dyDescent="0.25">
      <c r="D4674" s="33"/>
      <c r="E4674" s="33"/>
      <c r="F4674" s="81">
        <v>43056</v>
      </c>
      <c r="G4674" s="103">
        <v>1.28719E-2</v>
      </c>
      <c r="H4674" s="103">
        <v>1.44067E-2</v>
      </c>
      <c r="I4674" s="103"/>
      <c r="J4674" s="103"/>
      <c r="K4674" s="104"/>
      <c r="L4674" s="104"/>
      <c r="M4674" s="104"/>
      <c r="N4674" s="103">
        <v>4.2500000000000003E-2</v>
      </c>
      <c r="O4674" s="94"/>
    </row>
    <row r="4675" spans="4:15" ht="15.75" customHeight="1" x14ac:dyDescent="0.25">
      <c r="D4675" s="33"/>
      <c r="E4675" s="33"/>
      <c r="F4675" s="81">
        <v>43059</v>
      </c>
      <c r="G4675" s="103">
        <v>1.2941800000000002E-2</v>
      </c>
      <c r="H4675" s="103">
        <v>1.4459400000000001E-2</v>
      </c>
      <c r="I4675" s="103"/>
      <c r="J4675" s="103"/>
      <c r="K4675" s="104"/>
      <c r="L4675" s="104"/>
      <c r="M4675" s="104"/>
      <c r="N4675" s="103">
        <v>4.2500000000000003E-2</v>
      </c>
      <c r="O4675" s="94"/>
    </row>
    <row r="4676" spans="4:15" ht="15.75" customHeight="1" x14ac:dyDescent="0.25">
      <c r="D4676" s="33"/>
      <c r="E4676" s="33"/>
      <c r="F4676" s="81">
        <v>43060</v>
      </c>
      <c r="G4676" s="103">
        <v>1.31287E-2</v>
      </c>
      <c r="H4676" s="103">
        <v>1.4539999999999999E-2</v>
      </c>
      <c r="I4676" s="103"/>
      <c r="J4676" s="103"/>
      <c r="K4676" s="104"/>
      <c r="L4676" s="104"/>
      <c r="M4676" s="104"/>
      <c r="N4676" s="103">
        <v>4.2500000000000003E-2</v>
      </c>
      <c r="O4676" s="94"/>
    </row>
    <row r="4677" spans="4:15" ht="15.75" customHeight="1" x14ac:dyDescent="0.25">
      <c r="D4677" s="33"/>
      <c r="E4677" s="33"/>
      <c r="F4677" s="81">
        <v>43061</v>
      </c>
      <c r="G4677" s="103">
        <v>1.3274999999999999E-2</v>
      </c>
      <c r="H4677" s="103">
        <v>1.4623299999999999E-2</v>
      </c>
      <c r="I4677" s="103"/>
      <c r="J4677" s="103"/>
      <c r="K4677" s="104"/>
      <c r="L4677" s="104"/>
      <c r="M4677" s="104"/>
      <c r="N4677" s="103">
        <v>4.2500000000000003E-2</v>
      </c>
      <c r="O4677" s="94"/>
    </row>
    <row r="4678" spans="4:15" ht="15.75" customHeight="1" x14ac:dyDescent="0.25">
      <c r="D4678" s="33"/>
      <c r="E4678" s="33"/>
      <c r="F4678" s="81">
        <v>43062</v>
      </c>
      <c r="G4678" s="103">
        <v>1.32862E-2</v>
      </c>
      <c r="H4678" s="103">
        <v>1.4620599999999999E-2</v>
      </c>
      <c r="I4678" s="103"/>
      <c r="J4678" s="103"/>
      <c r="K4678" s="104"/>
      <c r="L4678" s="104"/>
      <c r="M4678" s="104"/>
      <c r="N4678" s="103" t="s">
        <v>26</v>
      </c>
      <c r="O4678" s="94"/>
    </row>
    <row r="4679" spans="4:15" ht="15.75" customHeight="1" x14ac:dyDescent="0.25">
      <c r="D4679" s="33"/>
      <c r="E4679" s="33"/>
      <c r="F4679" s="81">
        <v>43063</v>
      </c>
      <c r="G4679" s="103">
        <v>1.3375600000000001E-2</v>
      </c>
      <c r="H4679" s="103">
        <v>1.46763E-2</v>
      </c>
      <c r="I4679" s="103"/>
      <c r="J4679" s="103"/>
      <c r="K4679" s="104"/>
      <c r="L4679" s="104"/>
      <c r="M4679" s="104"/>
      <c r="N4679" s="103">
        <v>4.2500000000000003E-2</v>
      </c>
      <c r="O4679" s="94"/>
    </row>
    <row r="4680" spans="4:15" ht="15.75" customHeight="1" x14ac:dyDescent="0.25">
      <c r="D4680" s="33"/>
      <c r="E4680" s="33"/>
      <c r="F4680" s="81">
        <v>43066</v>
      </c>
      <c r="G4680" s="103">
        <v>1.34676E-2</v>
      </c>
      <c r="H4680" s="103">
        <v>1.4772499999999999E-2</v>
      </c>
      <c r="I4680" s="103"/>
      <c r="J4680" s="103"/>
      <c r="K4680" s="104"/>
      <c r="L4680" s="104"/>
      <c r="M4680" s="104"/>
      <c r="N4680" s="103">
        <v>4.2500000000000003E-2</v>
      </c>
      <c r="O4680" s="94"/>
    </row>
    <row r="4681" spans="4:15" ht="15.75" customHeight="1" x14ac:dyDescent="0.25">
      <c r="D4681" s="33"/>
      <c r="E4681" s="33"/>
      <c r="F4681" s="81">
        <v>43067</v>
      </c>
      <c r="G4681" s="103">
        <v>1.3497799999999999E-2</v>
      </c>
      <c r="H4681" s="103">
        <v>1.47882E-2</v>
      </c>
      <c r="I4681" s="103"/>
      <c r="J4681" s="103"/>
      <c r="K4681" s="104"/>
      <c r="L4681" s="104"/>
      <c r="M4681" s="104"/>
      <c r="N4681" s="103">
        <v>4.2500000000000003E-2</v>
      </c>
      <c r="O4681" s="94"/>
    </row>
    <row r="4682" spans="4:15" ht="15.75" customHeight="1" x14ac:dyDescent="0.25">
      <c r="D4682" s="33"/>
      <c r="E4682" s="33"/>
      <c r="F4682" s="81">
        <v>43068</v>
      </c>
      <c r="G4682" s="103">
        <v>1.36069E-2</v>
      </c>
      <c r="H4682" s="103">
        <v>1.48063E-2</v>
      </c>
      <c r="I4682" s="103"/>
      <c r="J4682" s="103"/>
      <c r="K4682" s="104"/>
      <c r="L4682" s="104"/>
      <c r="M4682" s="104"/>
      <c r="N4682" s="103">
        <v>4.2500000000000003E-2</v>
      </c>
      <c r="O4682" s="94"/>
    </row>
    <row r="4683" spans="4:15" ht="15.75" customHeight="1" x14ac:dyDescent="0.25">
      <c r="D4683" s="33"/>
      <c r="E4683" s="33"/>
      <c r="F4683" s="81">
        <v>43069</v>
      </c>
      <c r="G4683" s="103">
        <v>1.37188E-2</v>
      </c>
      <c r="H4683" s="103">
        <v>1.48738E-2</v>
      </c>
      <c r="I4683" s="103"/>
      <c r="J4683" s="103"/>
      <c r="K4683" s="104"/>
      <c r="L4683" s="104"/>
      <c r="M4683" s="104"/>
      <c r="N4683" s="103">
        <v>4.2500000000000003E-2</v>
      </c>
      <c r="O4683" s="94"/>
    </row>
    <row r="4684" spans="4:15" ht="15.75" customHeight="1" x14ac:dyDescent="0.25">
      <c r="D4684" s="33"/>
      <c r="E4684" s="33"/>
      <c r="F4684" s="81">
        <v>43070</v>
      </c>
      <c r="G4684" s="103">
        <v>1.37938E-2</v>
      </c>
      <c r="H4684" s="103">
        <v>1.4946299999999999E-2</v>
      </c>
      <c r="I4684" s="103"/>
      <c r="J4684" s="103"/>
      <c r="K4684" s="104"/>
      <c r="L4684" s="104"/>
      <c r="M4684" s="104"/>
      <c r="N4684" s="103">
        <v>4.2500000000000003E-2</v>
      </c>
      <c r="O4684" s="94"/>
    </row>
    <row r="4685" spans="4:15" ht="15.75" customHeight="1" x14ac:dyDescent="0.25">
      <c r="D4685" s="33"/>
      <c r="E4685" s="33"/>
      <c r="F4685" s="81">
        <v>43073</v>
      </c>
      <c r="G4685" s="103">
        <v>1.3918099999999999E-2</v>
      </c>
      <c r="H4685" s="103">
        <v>1.5084900000000002E-2</v>
      </c>
      <c r="I4685" s="103"/>
      <c r="J4685" s="103"/>
      <c r="K4685" s="104"/>
      <c r="L4685" s="104"/>
      <c r="M4685" s="104"/>
      <c r="N4685" s="103">
        <v>4.2500000000000003E-2</v>
      </c>
      <c r="O4685" s="94"/>
    </row>
    <row r="4686" spans="4:15" ht="15.75" customHeight="1" x14ac:dyDescent="0.25">
      <c r="D4686" s="33"/>
      <c r="E4686" s="33"/>
      <c r="F4686" s="81">
        <v>43074</v>
      </c>
      <c r="G4686" s="103">
        <v>1.40319E-2</v>
      </c>
      <c r="H4686" s="103">
        <v>1.51532E-2</v>
      </c>
      <c r="I4686" s="103"/>
      <c r="J4686" s="103"/>
      <c r="K4686" s="104"/>
      <c r="L4686" s="104"/>
      <c r="M4686" s="104"/>
      <c r="N4686" s="103">
        <v>4.2500000000000003E-2</v>
      </c>
      <c r="O4686" s="94"/>
    </row>
    <row r="4687" spans="4:15" ht="15.75" customHeight="1" x14ac:dyDescent="0.25">
      <c r="D4687" s="33"/>
      <c r="E4687" s="33"/>
      <c r="F4687" s="81">
        <v>43075</v>
      </c>
      <c r="G4687" s="103">
        <v>1.4068799999999999E-2</v>
      </c>
      <c r="H4687" s="103">
        <v>1.52263E-2</v>
      </c>
      <c r="I4687" s="103"/>
      <c r="J4687" s="103"/>
      <c r="K4687" s="104"/>
      <c r="L4687" s="104"/>
      <c r="M4687" s="104"/>
      <c r="N4687" s="103">
        <v>4.2500000000000003E-2</v>
      </c>
      <c r="O4687" s="94"/>
    </row>
    <row r="4688" spans="4:15" ht="15.75" customHeight="1" x14ac:dyDescent="0.25">
      <c r="D4688" s="33"/>
      <c r="E4688" s="33"/>
      <c r="F4688" s="81">
        <v>43076</v>
      </c>
      <c r="G4688" s="103">
        <v>1.4318500000000001E-2</v>
      </c>
      <c r="H4688" s="103">
        <v>1.53606E-2</v>
      </c>
      <c r="I4688" s="103"/>
      <c r="J4688" s="103"/>
      <c r="K4688" s="104"/>
      <c r="L4688" s="104"/>
      <c r="M4688" s="104"/>
      <c r="N4688" s="103">
        <v>4.2500000000000003E-2</v>
      </c>
      <c r="O4688" s="94"/>
    </row>
    <row r="4689" spans="4:15" ht="15.75" customHeight="1" x14ac:dyDescent="0.25">
      <c r="D4689" s="33"/>
      <c r="E4689" s="33"/>
      <c r="F4689" s="81">
        <v>43077</v>
      </c>
      <c r="G4689" s="103">
        <v>1.44438E-2</v>
      </c>
      <c r="H4689" s="103">
        <v>1.5487800000000001E-2</v>
      </c>
      <c r="I4689" s="103"/>
      <c r="J4689" s="103"/>
      <c r="K4689" s="104"/>
      <c r="L4689" s="104"/>
      <c r="M4689" s="104"/>
      <c r="N4689" s="103">
        <v>4.2500000000000003E-2</v>
      </c>
      <c r="O4689" s="94"/>
    </row>
    <row r="4690" spans="4:15" ht="15.75" customHeight="1" x14ac:dyDescent="0.25">
      <c r="D4690" s="33"/>
      <c r="E4690" s="33"/>
      <c r="F4690" s="81">
        <v>43080</v>
      </c>
      <c r="G4690" s="103">
        <v>1.4595100000000001E-2</v>
      </c>
      <c r="H4690" s="103">
        <v>1.5634699999999998E-2</v>
      </c>
      <c r="I4690" s="103"/>
      <c r="J4690" s="103"/>
      <c r="K4690" s="104"/>
      <c r="L4690" s="104"/>
      <c r="M4690" s="104"/>
      <c r="N4690" s="103">
        <v>4.2500000000000003E-2</v>
      </c>
      <c r="O4690" s="94"/>
    </row>
    <row r="4691" spans="4:15" ht="15.75" customHeight="1" x14ac:dyDescent="0.25">
      <c r="D4691" s="33"/>
      <c r="E4691" s="33"/>
      <c r="F4691" s="81">
        <v>43081</v>
      </c>
      <c r="G4691" s="103">
        <v>1.4719500000000002E-2</v>
      </c>
      <c r="H4691" s="103">
        <v>1.5735200000000001E-2</v>
      </c>
      <c r="I4691" s="103"/>
      <c r="J4691" s="103"/>
      <c r="K4691" s="104"/>
      <c r="L4691" s="104"/>
      <c r="M4691" s="104"/>
      <c r="N4691" s="103">
        <v>4.2500000000000003E-2</v>
      </c>
      <c r="O4691" s="94"/>
    </row>
    <row r="4692" spans="4:15" ht="15.75" customHeight="1" x14ac:dyDescent="0.25">
      <c r="D4692" s="33"/>
      <c r="E4692" s="33"/>
      <c r="F4692" s="81">
        <v>43082</v>
      </c>
      <c r="G4692" s="103">
        <v>1.47703E-2</v>
      </c>
      <c r="H4692" s="103">
        <v>1.58849E-2</v>
      </c>
      <c r="I4692" s="103"/>
      <c r="J4692" s="103"/>
      <c r="K4692" s="104"/>
      <c r="L4692" s="104"/>
      <c r="M4692" s="104"/>
      <c r="N4692" s="103">
        <v>4.2500000000000003E-2</v>
      </c>
      <c r="O4692" s="94"/>
    </row>
    <row r="4693" spans="4:15" ht="15.75" customHeight="1" x14ac:dyDescent="0.25">
      <c r="D4693" s="33"/>
      <c r="E4693" s="33"/>
      <c r="F4693" s="81">
        <v>43083</v>
      </c>
      <c r="G4693" s="103">
        <v>1.4907800000000001E-2</v>
      </c>
      <c r="H4693" s="103">
        <v>1.60042E-2</v>
      </c>
      <c r="I4693" s="103"/>
      <c r="J4693" s="103"/>
      <c r="K4693" s="104"/>
      <c r="L4693" s="104"/>
      <c r="M4693" s="104"/>
      <c r="N4693" s="103">
        <v>4.4999999999999998E-2</v>
      </c>
      <c r="O4693" s="94"/>
    </row>
    <row r="4694" spans="4:15" ht="15.75" customHeight="1" x14ac:dyDescent="0.25">
      <c r="D4694" s="33"/>
      <c r="E4694" s="33"/>
      <c r="F4694" s="81">
        <v>43084</v>
      </c>
      <c r="G4694" s="103">
        <v>1.4950000000000001E-2</v>
      </c>
      <c r="H4694" s="103">
        <v>1.6133100000000001E-2</v>
      </c>
      <c r="I4694" s="103"/>
      <c r="J4694" s="103"/>
      <c r="K4694" s="104"/>
      <c r="L4694" s="104"/>
      <c r="M4694" s="104"/>
      <c r="N4694" s="103">
        <v>4.4999999999999998E-2</v>
      </c>
      <c r="O4694" s="94"/>
    </row>
    <row r="4695" spans="4:15" ht="15.75" customHeight="1" x14ac:dyDescent="0.25">
      <c r="D4695" s="33"/>
      <c r="E4695" s="33"/>
      <c r="F4695" s="81">
        <v>43087</v>
      </c>
      <c r="G4695" s="103">
        <v>1.50113E-2</v>
      </c>
      <c r="H4695" s="103">
        <v>1.62548E-2</v>
      </c>
      <c r="I4695" s="103"/>
      <c r="J4695" s="103"/>
      <c r="K4695" s="104"/>
      <c r="L4695" s="104"/>
      <c r="M4695" s="104"/>
      <c r="N4695" s="103">
        <v>4.4999999999999998E-2</v>
      </c>
      <c r="O4695" s="94"/>
    </row>
    <row r="4696" spans="4:15" ht="15.75" customHeight="1" x14ac:dyDescent="0.25">
      <c r="D4696" s="33"/>
      <c r="E4696" s="33"/>
      <c r="F4696" s="81">
        <v>43088</v>
      </c>
      <c r="G4696" s="103">
        <v>1.5111300000000001E-2</v>
      </c>
      <c r="H4696" s="103">
        <v>1.6420300000000002E-2</v>
      </c>
      <c r="I4696" s="103"/>
      <c r="J4696" s="103"/>
      <c r="K4696" s="104"/>
      <c r="L4696" s="104"/>
      <c r="M4696" s="104"/>
      <c r="N4696" s="103">
        <v>4.4999999999999998E-2</v>
      </c>
      <c r="O4696" s="94"/>
    </row>
    <row r="4697" spans="4:15" ht="15.75" customHeight="1" x14ac:dyDescent="0.25">
      <c r="D4697" s="33"/>
      <c r="E4697" s="33"/>
      <c r="F4697" s="81">
        <v>43089</v>
      </c>
      <c r="G4697" s="103">
        <v>1.5348800000000001E-2</v>
      </c>
      <c r="H4697" s="103">
        <v>1.6579299999999998E-2</v>
      </c>
      <c r="I4697" s="103"/>
      <c r="J4697" s="103"/>
      <c r="K4697" s="104"/>
      <c r="L4697" s="104"/>
      <c r="M4697" s="104"/>
      <c r="N4697" s="103">
        <v>4.4999999999999998E-2</v>
      </c>
      <c r="O4697" s="94"/>
    </row>
    <row r="4698" spans="4:15" ht="15.75" customHeight="1" x14ac:dyDescent="0.25">
      <c r="D4698" s="33"/>
      <c r="E4698" s="33"/>
      <c r="F4698" s="81">
        <v>43090</v>
      </c>
      <c r="G4698" s="103">
        <v>1.55213E-2</v>
      </c>
      <c r="H4698" s="103">
        <v>1.6746399999999998E-2</v>
      </c>
      <c r="I4698" s="103"/>
      <c r="J4698" s="103"/>
      <c r="K4698" s="104"/>
      <c r="L4698" s="104"/>
      <c r="M4698" s="104"/>
      <c r="N4698" s="103">
        <v>4.4999999999999998E-2</v>
      </c>
      <c r="O4698" s="94"/>
    </row>
    <row r="4699" spans="4:15" ht="15.75" customHeight="1" x14ac:dyDescent="0.25">
      <c r="D4699" s="33"/>
      <c r="E4699" s="33"/>
      <c r="F4699" s="81">
        <v>43091</v>
      </c>
      <c r="G4699" s="103">
        <v>1.5637499999999999E-2</v>
      </c>
      <c r="H4699" s="103">
        <v>1.68577E-2</v>
      </c>
      <c r="I4699" s="103"/>
      <c r="J4699" s="103"/>
      <c r="K4699" s="104"/>
      <c r="L4699" s="104"/>
      <c r="M4699" s="104"/>
      <c r="N4699" s="103">
        <v>4.4999999999999998E-2</v>
      </c>
      <c r="O4699" s="94"/>
    </row>
    <row r="4700" spans="4:15" ht="15.75" customHeight="1" x14ac:dyDescent="0.25">
      <c r="D4700" s="33"/>
      <c r="E4700" s="33"/>
      <c r="F4700" s="81">
        <v>43094</v>
      </c>
      <c r="G4700" s="103" t="s">
        <v>26</v>
      </c>
      <c r="H4700" s="103" t="s">
        <v>26</v>
      </c>
      <c r="I4700" s="103"/>
      <c r="J4700" s="103"/>
      <c r="K4700" s="104"/>
      <c r="L4700" s="104"/>
      <c r="M4700" s="104"/>
      <c r="N4700" s="103" t="s">
        <v>26</v>
      </c>
      <c r="O4700" s="94"/>
    </row>
    <row r="4701" spans="4:15" ht="15.75" customHeight="1" x14ac:dyDescent="0.25">
      <c r="D4701" s="33"/>
      <c r="E4701" s="33"/>
      <c r="F4701" s="81">
        <v>43095</v>
      </c>
      <c r="G4701" s="103" t="s">
        <v>26</v>
      </c>
      <c r="H4701" s="103" t="s">
        <v>26</v>
      </c>
      <c r="I4701" s="103"/>
      <c r="J4701" s="103"/>
      <c r="K4701" s="104"/>
      <c r="L4701" s="104"/>
      <c r="M4701" s="104"/>
      <c r="N4701" s="103">
        <v>4.4999999999999998E-2</v>
      </c>
      <c r="O4701" s="94"/>
    </row>
    <row r="4702" spans="4:15" ht="15.75" customHeight="1" x14ac:dyDescent="0.25">
      <c r="D4702" s="33"/>
      <c r="E4702" s="33"/>
      <c r="F4702" s="81">
        <v>43096</v>
      </c>
      <c r="G4702" s="103">
        <v>1.5689999999999999E-2</v>
      </c>
      <c r="H4702" s="103">
        <v>1.6933899999999998E-2</v>
      </c>
      <c r="I4702" s="103"/>
      <c r="J4702" s="103"/>
      <c r="K4702" s="104"/>
      <c r="L4702" s="104"/>
      <c r="M4702" s="104"/>
      <c r="N4702" s="103">
        <v>4.4999999999999998E-2</v>
      </c>
      <c r="O4702" s="94"/>
    </row>
    <row r="4703" spans="4:15" ht="15.75" customHeight="1" x14ac:dyDescent="0.25">
      <c r="D4703" s="33"/>
      <c r="E4703" s="33"/>
      <c r="F4703" s="81">
        <v>43097</v>
      </c>
      <c r="G4703" s="103">
        <v>1.56775E-2</v>
      </c>
      <c r="H4703" s="103">
        <v>1.69465E-2</v>
      </c>
      <c r="I4703" s="103"/>
      <c r="J4703" s="103"/>
      <c r="K4703" s="104"/>
      <c r="L4703" s="104"/>
      <c r="M4703" s="104"/>
      <c r="N4703" s="103">
        <v>4.4999999999999998E-2</v>
      </c>
      <c r="O4703" s="94"/>
    </row>
    <row r="4704" spans="4:15" ht="15.75" customHeight="1" x14ac:dyDescent="0.25">
      <c r="D4704" s="33"/>
      <c r="E4704" s="33"/>
      <c r="F4704" s="81">
        <v>43098</v>
      </c>
      <c r="G4704" s="103">
        <v>1.56425E-2</v>
      </c>
      <c r="H4704" s="103">
        <v>1.6942800000000001E-2</v>
      </c>
      <c r="I4704" s="103"/>
      <c r="J4704" s="103"/>
      <c r="K4704" s="104"/>
      <c r="L4704" s="104"/>
      <c r="M4704" s="104"/>
      <c r="N4704" s="103">
        <v>4.4999999999999998E-2</v>
      </c>
      <c r="O4704" s="94"/>
    </row>
    <row r="4705" spans="4:15" ht="15.75" customHeight="1" x14ac:dyDescent="0.25">
      <c r="D4705" s="33"/>
      <c r="E4705" s="33"/>
      <c r="F4705" s="81">
        <v>43101</v>
      </c>
      <c r="G4705" s="103" t="s">
        <v>26</v>
      </c>
      <c r="H4705" s="103" t="s">
        <v>26</v>
      </c>
      <c r="I4705" s="103"/>
      <c r="J4705" s="103"/>
      <c r="K4705" s="104"/>
      <c r="L4705" s="104"/>
      <c r="M4705" s="104"/>
      <c r="N4705" s="103" t="s">
        <v>26</v>
      </c>
      <c r="O4705" s="94"/>
    </row>
    <row r="4706" spans="4:15" ht="15.75" customHeight="1" x14ac:dyDescent="0.25">
      <c r="D4706" s="33"/>
      <c r="E4706" s="33"/>
      <c r="F4706" s="81">
        <v>43102</v>
      </c>
      <c r="G4706" s="103">
        <v>1.5617499999999999E-2</v>
      </c>
      <c r="H4706" s="103">
        <v>1.69693E-2</v>
      </c>
      <c r="I4706" s="103"/>
      <c r="J4706" s="103"/>
      <c r="K4706" s="104"/>
      <c r="L4706" s="104"/>
      <c r="M4706" s="104"/>
      <c r="N4706" s="103">
        <v>4.4999999999999998E-2</v>
      </c>
      <c r="O4706" s="94"/>
    </row>
    <row r="4707" spans="4:15" ht="15.75" customHeight="1" x14ac:dyDescent="0.25">
      <c r="D4707" s="33"/>
      <c r="E4707" s="33"/>
      <c r="F4707" s="81">
        <v>43103</v>
      </c>
      <c r="G4707" s="103">
        <v>1.5568800000000001E-2</v>
      </c>
      <c r="H4707" s="103">
        <v>1.69593E-2</v>
      </c>
      <c r="I4707" s="103"/>
      <c r="J4707" s="103"/>
      <c r="K4707" s="104"/>
      <c r="L4707" s="104"/>
      <c r="M4707" s="104"/>
      <c r="N4707" s="103">
        <v>4.4999999999999998E-2</v>
      </c>
      <c r="O4707" s="94"/>
    </row>
    <row r="4708" spans="4:15" ht="15.75" customHeight="1" x14ac:dyDescent="0.25">
      <c r="D4708" s="33"/>
      <c r="E4708" s="33"/>
      <c r="F4708" s="81">
        <v>43104</v>
      </c>
      <c r="G4708" s="103">
        <v>1.555E-2</v>
      </c>
      <c r="H4708" s="103">
        <v>1.70381E-2</v>
      </c>
      <c r="I4708" s="103"/>
      <c r="J4708" s="103"/>
      <c r="K4708" s="104"/>
      <c r="L4708" s="104"/>
      <c r="M4708" s="104"/>
      <c r="N4708" s="103">
        <v>4.4999999999999998E-2</v>
      </c>
      <c r="O4708" s="94"/>
    </row>
    <row r="4709" spans="4:15" ht="15.75" customHeight="1" x14ac:dyDescent="0.25">
      <c r="D4709" s="33"/>
      <c r="E4709" s="33"/>
      <c r="F4709" s="81">
        <v>43105</v>
      </c>
      <c r="G4709" s="103">
        <v>1.5525000000000001E-2</v>
      </c>
      <c r="H4709" s="103">
        <v>1.70393E-2</v>
      </c>
      <c r="I4709" s="103"/>
      <c r="J4709" s="103"/>
      <c r="K4709" s="104"/>
      <c r="L4709" s="104"/>
      <c r="M4709" s="104"/>
      <c r="N4709" s="103">
        <v>4.4999999999999998E-2</v>
      </c>
      <c r="O4709" s="94"/>
    </row>
    <row r="4710" spans="4:15" ht="15.75" customHeight="1" x14ac:dyDescent="0.25">
      <c r="D4710" s="33"/>
      <c r="E4710" s="33"/>
      <c r="F4710" s="81">
        <v>43108</v>
      </c>
      <c r="G4710" s="103">
        <v>1.5537499999999999E-2</v>
      </c>
      <c r="H4710" s="103">
        <v>1.70802E-2</v>
      </c>
      <c r="I4710" s="103"/>
      <c r="J4710" s="103"/>
      <c r="K4710" s="104"/>
      <c r="L4710" s="104"/>
      <c r="M4710" s="104"/>
      <c r="N4710" s="103">
        <v>4.4999999999999998E-2</v>
      </c>
      <c r="O4710" s="94"/>
    </row>
    <row r="4711" spans="4:15" ht="15.75" customHeight="1" x14ac:dyDescent="0.25">
      <c r="D4711" s="33"/>
      <c r="E4711" s="33"/>
      <c r="F4711" s="81">
        <v>43109</v>
      </c>
      <c r="G4711" s="103">
        <v>1.5537499999999999E-2</v>
      </c>
      <c r="H4711" s="103">
        <v>1.70457E-2</v>
      </c>
      <c r="I4711" s="103"/>
      <c r="J4711" s="103"/>
      <c r="K4711" s="104"/>
      <c r="L4711" s="104"/>
      <c r="M4711" s="104"/>
      <c r="N4711" s="103">
        <v>4.4999999999999998E-2</v>
      </c>
      <c r="O4711" s="94"/>
    </row>
    <row r="4712" spans="4:15" ht="15.75" customHeight="1" x14ac:dyDescent="0.25">
      <c r="D4712" s="33"/>
      <c r="E4712" s="33"/>
      <c r="F4712" s="81">
        <v>43110</v>
      </c>
      <c r="G4712" s="103">
        <v>1.5537499999999999E-2</v>
      </c>
      <c r="H4712" s="103">
        <v>1.7091099999999998E-2</v>
      </c>
      <c r="I4712" s="103"/>
      <c r="J4712" s="103"/>
      <c r="K4712" s="104"/>
      <c r="L4712" s="104"/>
      <c r="M4712" s="104"/>
      <c r="N4712" s="103">
        <v>4.4999999999999998E-2</v>
      </c>
      <c r="O4712" s="94"/>
    </row>
    <row r="4713" spans="4:15" ht="15.75" customHeight="1" x14ac:dyDescent="0.25">
      <c r="D4713" s="33"/>
      <c r="E4713" s="33"/>
      <c r="F4713" s="81">
        <v>43111</v>
      </c>
      <c r="G4713" s="103">
        <v>1.5594500000000001E-2</v>
      </c>
      <c r="H4713" s="103">
        <v>1.7201900000000003E-2</v>
      </c>
      <c r="I4713" s="103"/>
      <c r="J4713" s="103"/>
      <c r="K4713" s="104"/>
      <c r="L4713" s="104"/>
      <c r="M4713" s="104"/>
      <c r="N4713" s="103">
        <v>4.4999999999999998E-2</v>
      </c>
      <c r="O4713" s="94"/>
    </row>
    <row r="4714" spans="4:15" ht="15.75" customHeight="1" x14ac:dyDescent="0.25">
      <c r="D4714" s="33"/>
      <c r="E4714" s="33"/>
      <c r="F4714" s="81">
        <v>43112</v>
      </c>
      <c r="G4714" s="103">
        <v>1.55947E-2</v>
      </c>
      <c r="H4714" s="103">
        <v>1.72152E-2</v>
      </c>
      <c r="I4714" s="103"/>
      <c r="J4714" s="103"/>
      <c r="K4714" s="104"/>
      <c r="L4714" s="104"/>
      <c r="M4714" s="104"/>
      <c r="N4714" s="103">
        <v>4.4999999999999998E-2</v>
      </c>
      <c r="O4714" s="94"/>
    </row>
    <row r="4715" spans="4:15" ht="15.75" customHeight="1" x14ac:dyDescent="0.25">
      <c r="D4715" s="33"/>
      <c r="E4715" s="33"/>
      <c r="F4715" s="81">
        <v>43115</v>
      </c>
      <c r="G4715" s="103">
        <v>1.5561400000000001E-2</v>
      </c>
      <c r="H4715" s="103">
        <v>1.73133E-2</v>
      </c>
      <c r="I4715" s="103"/>
      <c r="J4715" s="103"/>
      <c r="K4715" s="104"/>
      <c r="L4715" s="104"/>
      <c r="M4715" s="104"/>
      <c r="N4715" s="103" t="s">
        <v>26</v>
      </c>
      <c r="O4715" s="94"/>
    </row>
    <row r="4716" spans="4:15" ht="15.75" customHeight="1" x14ac:dyDescent="0.25">
      <c r="D4716" s="33"/>
      <c r="E4716" s="33"/>
      <c r="F4716" s="81">
        <v>43116</v>
      </c>
      <c r="G4716" s="103">
        <v>1.55613E-2</v>
      </c>
      <c r="H4716" s="103">
        <v>1.73408E-2</v>
      </c>
      <c r="I4716" s="103"/>
      <c r="J4716" s="103"/>
      <c r="K4716" s="104"/>
      <c r="L4716" s="104"/>
      <c r="M4716" s="104"/>
      <c r="N4716" s="103">
        <v>4.4999999999999998E-2</v>
      </c>
      <c r="O4716" s="94"/>
    </row>
    <row r="4717" spans="4:15" ht="15.75" customHeight="1" x14ac:dyDescent="0.25">
      <c r="D4717" s="33"/>
      <c r="E4717" s="33"/>
      <c r="F4717" s="81">
        <v>43117</v>
      </c>
      <c r="G4717" s="103">
        <v>1.5575E-2</v>
      </c>
      <c r="H4717" s="103">
        <v>1.7391799999999999E-2</v>
      </c>
      <c r="I4717" s="103"/>
      <c r="J4717" s="103"/>
      <c r="K4717" s="104"/>
      <c r="L4717" s="104"/>
      <c r="M4717" s="104"/>
      <c r="N4717" s="103">
        <v>4.4999999999999998E-2</v>
      </c>
      <c r="O4717" s="94"/>
    </row>
    <row r="4718" spans="4:15" ht="15.75" customHeight="1" x14ac:dyDescent="0.25">
      <c r="D4718" s="33"/>
      <c r="E4718" s="33"/>
      <c r="F4718" s="81">
        <v>43118</v>
      </c>
      <c r="G4718" s="103">
        <v>1.56118E-2</v>
      </c>
      <c r="H4718" s="103">
        <v>1.7447000000000001E-2</v>
      </c>
      <c r="I4718" s="103"/>
      <c r="J4718" s="103"/>
      <c r="K4718" s="104"/>
      <c r="L4718" s="104"/>
      <c r="M4718" s="104"/>
      <c r="N4718" s="103">
        <v>4.4999999999999998E-2</v>
      </c>
      <c r="O4718" s="94"/>
    </row>
    <row r="4719" spans="4:15" ht="15.75" customHeight="1" x14ac:dyDescent="0.25">
      <c r="D4719" s="33"/>
      <c r="E4719" s="33"/>
      <c r="F4719" s="81">
        <v>43119</v>
      </c>
      <c r="G4719" s="103">
        <v>1.56128E-2</v>
      </c>
      <c r="H4719" s="103">
        <v>1.74447E-2</v>
      </c>
      <c r="I4719" s="103"/>
      <c r="J4719" s="103"/>
      <c r="K4719" s="104"/>
      <c r="L4719" s="104"/>
      <c r="M4719" s="104"/>
      <c r="N4719" s="103">
        <v>4.4999999999999998E-2</v>
      </c>
      <c r="O4719" s="94"/>
    </row>
    <row r="4720" spans="4:15" ht="15.75" customHeight="1" x14ac:dyDescent="0.25">
      <c r="D4720" s="33"/>
      <c r="E4720" s="33"/>
      <c r="F4720" s="81">
        <v>43122</v>
      </c>
      <c r="G4720" s="103">
        <v>1.5601400000000001E-2</v>
      </c>
      <c r="H4720" s="103">
        <v>1.7413000000000001E-2</v>
      </c>
      <c r="I4720" s="103"/>
      <c r="J4720" s="103"/>
      <c r="K4720" s="104"/>
      <c r="L4720" s="104"/>
      <c r="M4720" s="104"/>
      <c r="N4720" s="103">
        <v>4.4999999999999998E-2</v>
      </c>
      <c r="O4720" s="94"/>
    </row>
    <row r="4721" spans="4:15" ht="15.75" customHeight="1" x14ac:dyDescent="0.25">
      <c r="D4721" s="33"/>
      <c r="E4721" s="33"/>
      <c r="F4721" s="81">
        <v>43123</v>
      </c>
      <c r="G4721" s="103">
        <v>1.5613500000000001E-2</v>
      </c>
      <c r="H4721" s="103">
        <v>1.7452000000000002E-2</v>
      </c>
      <c r="I4721" s="103"/>
      <c r="J4721" s="103"/>
      <c r="K4721" s="104"/>
      <c r="L4721" s="104"/>
      <c r="M4721" s="104"/>
      <c r="N4721" s="103">
        <v>4.4999999999999998E-2</v>
      </c>
      <c r="O4721" s="94"/>
    </row>
    <row r="4722" spans="4:15" ht="15.75" customHeight="1" x14ac:dyDescent="0.25">
      <c r="D4722" s="33"/>
      <c r="E4722" s="33"/>
      <c r="F4722" s="81">
        <v>43124</v>
      </c>
      <c r="G4722" s="103">
        <v>1.5613699999999999E-2</v>
      </c>
      <c r="H4722" s="103">
        <v>1.7524599999999998E-2</v>
      </c>
      <c r="I4722" s="103"/>
      <c r="J4722" s="103"/>
      <c r="K4722" s="104"/>
      <c r="L4722" s="104"/>
      <c r="M4722" s="104"/>
      <c r="N4722" s="103">
        <v>4.4999999999999998E-2</v>
      </c>
      <c r="O4722" s="94"/>
    </row>
    <row r="4723" spans="4:15" ht="15.75" customHeight="1" x14ac:dyDescent="0.25">
      <c r="D4723" s="33"/>
      <c r="E4723" s="33"/>
      <c r="F4723" s="81">
        <v>43125</v>
      </c>
      <c r="G4723" s="103">
        <v>1.5669300000000001E-2</v>
      </c>
      <c r="H4723" s="103">
        <v>1.76031E-2</v>
      </c>
      <c r="I4723" s="103"/>
      <c r="J4723" s="103"/>
      <c r="K4723" s="104"/>
      <c r="L4723" s="104"/>
      <c r="M4723" s="104"/>
      <c r="N4723" s="103">
        <v>4.4999999999999998E-2</v>
      </c>
      <c r="O4723" s="94"/>
    </row>
    <row r="4724" spans="4:15" ht="15.75" customHeight="1" x14ac:dyDescent="0.25">
      <c r="D4724" s="33"/>
      <c r="E4724" s="33"/>
      <c r="F4724" s="81">
        <v>43126</v>
      </c>
      <c r="G4724" s="103">
        <v>1.5677700000000003E-2</v>
      </c>
      <c r="H4724" s="103">
        <v>1.7669000000000001E-2</v>
      </c>
      <c r="I4724" s="103"/>
      <c r="J4724" s="103"/>
      <c r="K4724" s="104"/>
      <c r="L4724" s="104"/>
      <c r="M4724" s="104"/>
      <c r="N4724" s="103">
        <v>4.4999999999999998E-2</v>
      </c>
      <c r="O4724" s="94"/>
    </row>
    <row r="4725" spans="4:15" ht="15.75" customHeight="1" x14ac:dyDescent="0.25">
      <c r="D4725" s="33"/>
      <c r="E4725" s="33"/>
      <c r="F4725" s="81">
        <v>43129</v>
      </c>
      <c r="G4725" s="103">
        <v>1.5734499999999998E-2</v>
      </c>
      <c r="H4725" s="103">
        <v>1.7722500000000002E-2</v>
      </c>
      <c r="I4725" s="103"/>
      <c r="J4725" s="103"/>
      <c r="K4725" s="104"/>
      <c r="L4725" s="104"/>
      <c r="M4725" s="104"/>
      <c r="N4725" s="103">
        <v>4.4999999999999998E-2</v>
      </c>
      <c r="O4725" s="94"/>
    </row>
    <row r="4726" spans="4:15" ht="15.75" customHeight="1" x14ac:dyDescent="0.25">
      <c r="D4726" s="33"/>
      <c r="E4726" s="33"/>
      <c r="F4726" s="81">
        <v>43130</v>
      </c>
      <c r="G4726" s="103">
        <v>1.5747000000000001E-2</v>
      </c>
      <c r="H4726" s="103">
        <v>1.7734E-2</v>
      </c>
      <c r="I4726" s="103"/>
      <c r="J4726" s="103"/>
      <c r="K4726" s="104"/>
      <c r="L4726" s="104"/>
      <c r="M4726" s="104"/>
      <c r="N4726" s="103">
        <v>4.4999999999999998E-2</v>
      </c>
      <c r="O4726" s="94"/>
    </row>
    <row r="4727" spans="4:15" ht="15.75" customHeight="1" x14ac:dyDescent="0.25">
      <c r="D4727" s="33"/>
      <c r="E4727" s="33"/>
      <c r="F4727" s="81">
        <v>43131</v>
      </c>
      <c r="G4727" s="103">
        <v>1.5797000000000002E-2</v>
      </c>
      <c r="H4727" s="103">
        <v>1.77777E-2</v>
      </c>
      <c r="I4727" s="103"/>
      <c r="J4727" s="103"/>
      <c r="K4727" s="104"/>
      <c r="L4727" s="104"/>
      <c r="M4727" s="104"/>
      <c r="N4727" s="103">
        <v>4.4999999999999998E-2</v>
      </c>
      <c r="O4727" s="94"/>
    </row>
    <row r="4728" spans="4:15" ht="15.75" customHeight="1" x14ac:dyDescent="0.25">
      <c r="D4728" s="33"/>
      <c r="E4728" s="33"/>
      <c r="F4728" s="81">
        <v>43132</v>
      </c>
      <c r="G4728" s="103">
        <v>1.5794600000000002E-2</v>
      </c>
      <c r="H4728" s="103">
        <v>1.7869800000000002E-2</v>
      </c>
      <c r="I4728" s="103"/>
      <c r="J4728" s="103"/>
      <c r="K4728" s="104"/>
      <c r="L4728" s="104"/>
      <c r="M4728" s="104"/>
      <c r="N4728" s="103">
        <v>4.4999999999999998E-2</v>
      </c>
      <c r="O4728" s="94"/>
    </row>
    <row r="4729" spans="4:15" ht="15.75" customHeight="1" x14ac:dyDescent="0.25">
      <c r="D4729" s="33"/>
      <c r="E4729" s="33"/>
      <c r="F4729" s="81">
        <v>43133</v>
      </c>
      <c r="G4729" s="103">
        <v>1.5795699999999999E-2</v>
      </c>
      <c r="H4729" s="103">
        <v>1.7890200000000002E-2</v>
      </c>
      <c r="I4729" s="103"/>
      <c r="J4729" s="103"/>
      <c r="K4729" s="104"/>
      <c r="L4729" s="104"/>
      <c r="M4729" s="104"/>
      <c r="N4729" s="103">
        <v>4.4999999999999998E-2</v>
      </c>
      <c r="O4729" s="94"/>
    </row>
    <row r="4730" spans="4:15" ht="15.75" customHeight="1" x14ac:dyDescent="0.25">
      <c r="D4730" s="33"/>
      <c r="E4730" s="33"/>
      <c r="F4730" s="81">
        <v>43136</v>
      </c>
      <c r="G4730" s="103">
        <v>1.5800700000000001E-2</v>
      </c>
      <c r="H4730" s="103">
        <v>1.7934499999999999E-2</v>
      </c>
      <c r="I4730" s="103"/>
      <c r="J4730" s="103"/>
      <c r="K4730" s="104"/>
      <c r="L4730" s="104"/>
      <c r="M4730" s="104"/>
      <c r="N4730" s="103">
        <v>4.4999999999999998E-2</v>
      </c>
      <c r="O4730" s="94"/>
    </row>
    <row r="4731" spans="4:15" ht="15.75" customHeight="1" x14ac:dyDescent="0.25">
      <c r="D4731" s="33"/>
      <c r="E4731" s="33"/>
      <c r="F4731" s="81">
        <v>43137</v>
      </c>
      <c r="G4731" s="103">
        <v>1.57926E-2</v>
      </c>
      <c r="H4731" s="103">
        <v>1.7906999999999999E-2</v>
      </c>
      <c r="I4731" s="103"/>
      <c r="J4731" s="103"/>
      <c r="K4731" s="104"/>
      <c r="L4731" s="104"/>
      <c r="M4731" s="104"/>
      <c r="N4731" s="103">
        <v>4.4999999999999998E-2</v>
      </c>
      <c r="O4731" s="94"/>
    </row>
    <row r="4732" spans="4:15" ht="15.75" customHeight="1" x14ac:dyDescent="0.25">
      <c r="D4732" s="33"/>
      <c r="E4732" s="33"/>
      <c r="F4732" s="81">
        <v>43138</v>
      </c>
      <c r="G4732" s="103">
        <v>1.57932E-2</v>
      </c>
      <c r="H4732" s="103">
        <v>1.7998899999999998E-2</v>
      </c>
      <c r="I4732" s="103"/>
      <c r="J4732" s="103"/>
      <c r="K4732" s="104"/>
      <c r="L4732" s="104"/>
      <c r="M4732" s="104"/>
      <c r="N4732" s="103">
        <v>4.4999999999999998E-2</v>
      </c>
      <c r="O4732" s="94"/>
    </row>
    <row r="4733" spans="4:15" ht="15.75" customHeight="1" x14ac:dyDescent="0.25">
      <c r="D4733" s="33"/>
      <c r="E4733" s="33"/>
      <c r="F4733" s="81">
        <v>43139</v>
      </c>
      <c r="G4733" s="103">
        <v>1.5807700000000001E-2</v>
      </c>
      <c r="H4733" s="103">
        <v>1.8105E-2</v>
      </c>
      <c r="I4733" s="103"/>
      <c r="J4733" s="103"/>
      <c r="K4733" s="104"/>
      <c r="L4733" s="104"/>
      <c r="M4733" s="104"/>
      <c r="N4733" s="103">
        <v>4.4999999999999998E-2</v>
      </c>
      <c r="O4733" s="94"/>
    </row>
    <row r="4734" spans="4:15" ht="15.75" customHeight="1" x14ac:dyDescent="0.25">
      <c r="D4734" s="33"/>
      <c r="E4734" s="33"/>
      <c r="F4734" s="81">
        <v>43140</v>
      </c>
      <c r="G4734" s="103">
        <v>1.5831999999999999E-2</v>
      </c>
      <c r="H4734" s="103">
        <v>1.8200000000000001E-2</v>
      </c>
      <c r="I4734" s="103"/>
      <c r="J4734" s="103"/>
      <c r="K4734" s="104"/>
      <c r="L4734" s="104"/>
      <c r="M4734" s="104"/>
      <c r="N4734" s="103">
        <v>4.4999999999999998E-2</v>
      </c>
      <c r="O4734" s="94"/>
    </row>
    <row r="4735" spans="4:15" ht="15.75" customHeight="1" x14ac:dyDescent="0.25">
      <c r="D4735" s="33"/>
      <c r="E4735" s="33"/>
      <c r="F4735" s="81">
        <v>43143</v>
      </c>
      <c r="G4735" s="103">
        <v>1.5875E-2</v>
      </c>
      <c r="H4735" s="103">
        <v>1.8333800000000001E-2</v>
      </c>
      <c r="I4735" s="103"/>
      <c r="J4735" s="103"/>
      <c r="K4735" s="104"/>
      <c r="L4735" s="104"/>
      <c r="M4735" s="104"/>
      <c r="N4735" s="103">
        <v>4.4999999999999998E-2</v>
      </c>
      <c r="O4735" s="94"/>
    </row>
    <row r="4736" spans="4:15" ht="15.75" customHeight="1" x14ac:dyDescent="0.25">
      <c r="D4736" s="33"/>
      <c r="E4736" s="33"/>
      <c r="F4736" s="81">
        <v>43144</v>
      </c>
      <c r="G4736" s="103">
        <v>1.5875E-2</v>
      </c>
      <c r="H4736" s="103">
        <v>1.8387500000000001E-2</v>
      </c>
      <c r="I4736" s="103"/>
      <c r="J4736" s="103"/>
      <c r="K4736" s="104"/>
      <c r="L4736" s="104"/>
      <c r="M4736" s="104"/>
      <c r="N4736" s="103">
        <v>4.4999999999999998E-2</v>
      </c>
      <c r="O4736" s="94"/>
    </row>
    <row r="4737" spans="4:15" ht="15.75" customHeight="1" x14ac:dyDescent="0.25">
      <c r="D4737" s="33"/>
      <c r="E4737" s="33"/>
      <c r="F4737" s="81">
        <v>43145</v>
      </c>
      <c r="G4737" s="103">
        <v>1.5881300000000001E-2</v>
      </c>
      <c r="H4737" s="103">
        <v>1.8500000000000003E-2</v>
      </c>
      <c r="I4737" s="103"/>
      <c r="J4737" s="103"/>
      <c r="K4737" s="104"/>
      <c r="L4737" s="104"/>
      <c r="M4737" s="104"/>
      <c r="N4737" s="103">
        <v>4.4999999999999998E-2</v>
      </c>
      <c r="O4737" s="94"/>
    </row>
    <row r="4738" spans="4:15" ht="15.75" customHeight="1" x14ac:dyDescent="0.25">
      <c r="D4738" s="33"/>
      <c r="E4738" s="33"/>
      <c r="F4738" s="81">
        <v>43146</v>
      </c>
      <c r="G4738" s="103">
        <v>1.5900000000000001E-2</v>
      </c>
      <c r="H4738" s="103">
        <v>1.8725000000000002E-2</v>
      </c>
      <c r="I4738" s="103"/>
      <c r="J4738" s="103"/>
      <c r="K4738" s="104"/>
      <c r="L4738" s="104"/>
      <c r="M4738" s="104"/>
      <c r="N4738" s="103">
        <v>4.4999999999999998E-2</v>
      </c>
      <c r="O4738" s="94"/>
    </row>
    <row r="4739" spans="4:15" ht="15.75" customHeight="1" x14ac:dyDescent="0.25">
      <c r="D4739" s="33"/>
      <c r="E4739" s="33"/>
      <c r="F4739" s="81">
        <v>43147</v>
      </c>
      <c r="G4739" s="103">
        <v>1.59375E-2</v>
      </c>
      <c r="H4739" s="103">
        <v>1.8849400000000002E-2</v>
      </c>
      <c r="I4739" s="103"/>
      <c r="J4739" s="103"/>
      <c r="K4739" s="104"/>
      <c r="L4739" s="104"/>
      <c r="M4739" s="104"/>
      <c r="N4739" s="103">
        <v>4.4999999999999998E-2</v>
      </c>
      <c r="O4739" s="94"/>
    </row>
    <row r="4740" spans="4:15" ht="15.75" customHeight="1" x14ac:dyDescent="0.25">
      <c r="D4740" s="33"/>
      <c r="E4740" s="33"/>
      <c r="F4740" s="81">
        <v>43150</v>
      </c>
      <c r="G4740" s="103">
        <v>1.59563E-2</v>
      </c>
      <c r="H4740" s="103">
        <v>1.8921300000000002E-2</v>
      </c>
      <c r="I4740" s="103"/>
      <c r="J4740" s="103"/>
      <c r="K4740" s="104"/>
      <c r="L4740" s="104"/>
      <c r="M4740" s="104"/>
      <c r="N4740" s="103" t="s">
        <v>26</v>
      </c>
      <c r="O4740" s="94"/>
    </row>
    <row r="4741" spans="4:15" ht="15.75" customHeight="1" x14ac:dyDescent="0.25">
      <c r="D4741" s="33"/>
      <c r="E4741" s="33"/>
      <c r="F4741" s="81">
        <v>43151</v>
      </c>
      <c r="G4741" s="103">
        <v>1.59563E-2</v>
      </c>
      <c r="H4741" s="103">
        <v>1.9039399999999998E-2</v>
      </c>
      <c r="I4741" s="103"/>
      <c r="J4741" s="103"/>
      <c r="K4741" s="104"/>
      <c r="L4741" s="104"/>
      <c r="M4741" s="104"/>
      <c r="N4741" s="103">
        <v>4.4999999999999998E-2</v>
      </c>
      <c r="O4741" s="94"/>
    </row>
    <row r="4742" spans="4:15" ht="15.75" customHeight="1" x14ac:dyDescent="0.25">
      <c r="D4742" s="33"/>
      <c r="E4742" s="33"/>
      <c r="F4742" s="81">
        <v>43152</v>
      </c>
      <c r="G4742" s="103">
        <v>1.60251E-2</v>
      </c>
      <c r="H4742" s="103">
        <v>1.9197499999999999E-2</v>
      </c>
      <c r="I4742" s="103"/>
      <c r="J4742" s="103"/>
      <c r="K4742" s="104"/>
      <c r="L4742" s="104"/>
      <c r="M4742" s="104"/>
      <c r="N4742" s="103">
        <v>4.4999999999999998E-2</v>
      </c>
      <c r="O4742" s="94"/>
    </row>
    <row r="4743" spans="4:15" ht="15.75" customHeight="1" x14ac:dyDescent="0.25">
      <c r="D4743" s="33"/>
      <c r="E4743" s="33"/>
      <c r="F4743" s="81">
        <v>43153</v>
      </c>
      <c r="G4743" s="103">
        <v>1.6206999999999999E-2</v>
      </c>
      <c r="H4743" s="103">
        <v>1.94363E-2</v>
      </c>
      <c r="I4743" s="103"/>
      <c r="J4743" s="103"/>
      <c r="K4743" s="104"/>
      <c r="L4743" s="104"/>
      <c r="M4743" s="104"/>
      <c r="N4743" s="103">
        <v>4.4999999999999998E-2</v>
      </c>
      <c r="O4743" s="94"/>
    </row>
    <row r="4744" spans="4:15" ht="15.75" customHeight="1" x14ac:dyDescent="0.25">
      <c r="D4744" s="33"/>
      <c r="E4744" s="33"/>
      <c r="F4744" s="81">
        <v>43154</v>
      </c>
      <c r="G4744" s="103">
        <v>1.6312E-2</v>
      </c>
      <c r="H4744" s="103">
        <v>1.95625E-2</v>
      </c>
      <c r="I4744" s="103"/>
      <c r="J4744" s="103"/>
      <c r="K4744" s="104"/>
      <c r="L4744" s="104"/>
      <c r="M4744" s="104"/>
      <c r="N4744" s="103">
        <v>4.4999999999999998E-2</v>
      </c>
      <c r="O4744" s="94"/>
    </row>
    <row r="4745" spans="4:15" ht="15.75" customHeight="1" x14ac:dyDescent="0.25">
      <c r="D4745" s="33"/>
      <c r="E4745" s="33"/>
      <c r="F4745" s="81">
        <v>43157</v>
      </c>
      <c r="G4745" s="103">
        <v>1.6479999999999998E-2</v>
      </c>
      <c r="H4745" s="103">
        <v>1.9841899999999999E-2</v>
      </c>
      <c r="I4745" s="103"/>
      <c r="J4745" s="103"/>
      <c r="K4745" s="104"/>
      <c r="L4745" s="104"/>
      <c r="M4745" s="104"/>
      <c r="N4745" s="103">
        <v>4.4999999999999998E-2</v>
      </c>
      <c r="O4745" s="94"/>
    </row>
    <row r="4746" spans="4:15" ht="15.75" customHeight="1" x14ac:dyDescent="0.25">
      <c r="D4746" s="33"/>
      <c r="E4746" s="33"/>
      <c r="F4746" s="81">
        <v>43158</v>
      </c>
      <c r="G4746" s="103">
        <v>1.6641799999999998E-2</v>
      </c>
      <c r="H4746" s="103">
        <v>2.00625E-2</v>
      </c>
      <c r="I4746" s="103"/>
      <c r="J4746" s="103"/>
      <c r="K4746" s="104"/>
      <c r="L4746" s="104"/>
      <c r="M4746" s="104"/>
      <c r="N4746" s="103">
        <v>4.4999999999999998E-2</v>
      </c>
      <c r="O4746" s="94"/>
    </row>
    <row r="4747" spans="4:15" ht="15.75" customHeight="1" x14ac:dyDescent="0.25">
      <c r="D4747" s="33"/>
      <c r="E4747" s="33"/>
      <c r="F4747" s="81">
        <v>43159</v>
      </c>
      <c r="G4747" s="103">
        <v>1.6700699999999999E-2</v>
      </c>
      <c r="H4747" s="103">
        <v>2.01719E-2</v>
      </c>
      <c r="I4747" s="103"/>
      <c r="J4747" s="103"/>
      <c r="K4747" s="104"/>
      <c r="L4747" s="104"/>
      <c r="M4747" s="104"/>
      <c r="N4747" s="103">
        <v>4.4999999999999998E-2</v>
      </c>
      <c r="O4747" s="94"/>
    </row>
    <row r="4748" spans="4:15" ht="15.75" customHeight="1" x14ac:dyDescent="0.25">
      <c r="D4748" s="33"/>
      <c r="E4748" s="33"/>
      <c r="F4748" s="81">
        <v>43160</v>
      </c>
      <c r="G4748" s="103">
        <v>1.6861999999999999E-2</v>
      </c>
      <c r="H4748" s="103">
        <v>2.0245700000000002E-2</v>
      </c>
      <c r="I4748" s="103"/>
      <c r="J4748" s="103"/>
      <c r="K4748" s="104"/>
      <c r="L4748" s="104"/>
      <c r="M4748" s="104"/>
      <c r="N4748" s="103">
        <v>4.4999999999999998E-2</v>
      </c>
      <c r="O4748" s="94"/>
    </row>
    <row r="4749" spans="4:15" ht="15.75" customHeight="1" x14ac:dyDescent="0.25">
      <c r="D4749" s="33"/>
      <c r="E4749" s="33"/>
      <c r="F4749" s="81">
        <v>43161</v>
      </c>
      <c r="G4749" s="103">
        <v>1.6905E-2</v>
      </c>
      <c r="H4749" s="103">
        <v>2.02519E-2</v>
      </c>
      <c r="I4749" s="103"/>
      <c r="J4749" s="103"/>
      <c r="K4749" s="104"/>
      <c r="L4749" s="104"/>
      <c r="M4749" s="104"/>
      <c r="N4749" s="103">
        <v>4.4999999999999998E-2</v>
      </c>
      <c r="O4749" s="94"/>
    </row>
    <row r="4750" spans="4:15" ht="15.75" customHeight="1" x14ac:dyDescent="0.25">
      <c r="D4750" s="33"/>
      <c r="E4750" s="33"/>
      <c r="F4750" s="81">
        <v>43164</v>
      </c>
      <c r="G4750" s="103">
        <v>1.7017000000000001E-2</v>
      </c>
      <c r="H4750" s="103">
        <v>2.0348999999999999E-2</v>
      </c>
      <c r="I4750" s="103"/>
      <c r="J4750" s="103"/>
      <c r="K4750" s="104"/>
      <c r="L4750" s="104"/>
      <c r="M4750" s="104"/>
      <c r="N4750" s="103">
        <v>4.4999999999999998E-2</v>
      </c>
      <c r="O4750" s="94"/>
    </row>
    <row r="4751" spans="4:15" ht="15.75" customHeight="1" x14ac:dyDescent="0.25">
      <c r="D4751" s="33"/>
      <c r="E4751" s="33"/>
      <c r="F4751" s="81">
        <v>43165</v>
      </c>
      <c r="G4751" s="103">
        <v>1.7113100000000003E-2</v>
      </c>
      <c r="H4751" s="103">
        <v>2.0472800000000003E-2</v>
      </c>
      <c r="I4751" s="103"/>
      <c r="J4751" s="103"/>
      <c r="K4751" s="104"/>
      <c r="L4751" s="104"/>
      <c r="M4751" s="104"/>
      <c r="N4751" s="103">
        <v>4.4999999999999998E-2</v>
      </c>
      <c r="O4751" s="94"/>
    </row>
    <row r="4752" spans="4:15" ht="15.75" customHeight="1" x14ac:dyDescent="0.25">
      <c r="D4752" s="33"/>
      <c r="E4752" s="33"/>
      <c r="F4752" s="81">
        <v>43166</v>
      </c>
      <c r="G4752" s="103">
        <v>1.7179400000000001E-2</v>
      </c>
      <c r="H4752" s="103">
        <v>2.0572499999999997E-2</v>
      </c>
      <c r="I4752" s="103"/>
      <c r="J4752" s="103"/>
      <c r="K4752" s="104"/>
      <c r="L4752" s="104"/>
      <c r="M4752" s="104"/>
      <c r="N4752" s="103">
        <v>4.4999999999999998E-2</v>
      </c>
      <c r="O4752" s="94"/>
    </row>
    <row r="4753" spans="4:15" ht="15.75" customHeight="1" x14ac:dyDescent="0.25">
      <c r="D4753" s="33"/>
      <c r="E4753" s="33"/>
      <c r="F4753" s="81">
        <v>43167</v>
      </c>
      <c r="G4753" s="103">
        <v>1.73957E-2</v>
      </c>
      <c r="H4753" s="103">
        <v>2.0714E-2</v>
      </c>
      <c r="I4753" s="103"/>
      <c r="J4753" s="103"/>
      <c r="K4753" s="104"/>
      <c r="L4753" s="104"/>
      <c r="M4753" s="104"/>
      <c r="N4753" s="103">
        <v>4.4999999999999998E-2</v>
      </c>
      <c r="O4753" s="94"/>
    </row>
    <row r="4754" spans="4:15" ht="15.75" customHeight="1" x14ac:dyDescent="0.25">
      <c r="D4754" s="33"/>
      <c r="E4754" s="33"/>
      <c r="F4754" s="81">
        <v>43168</v>
      </c>
      <c r="G4754" s="103">
        <v>1.75032E-2</v>
      </c>
      <c r="H4754" s="103">
        <v>2.08875E-2</v>
      </c>
      <c r="I4754" s="103"/>
      <c r="J4754" s="103"/>
      <c r="K4754" s="104"/>
      <c r="L4754" s="104"/>
      <c r="M4754" s="104"/>
      <c r="N4754" s="103">
        <v>4.4999999999999998E-2</v>
      </c>
      <c r="O4754" s="94"/>
    </row>
    <row r="4755" spans="4:15" ht="15.75" customHeight="1" x14ac:dyDescent="0.25">
      <c r="D4755" s="33"/>
      <c r="E4755" s="33"/>
      <c r="F4755" s="81">
        <v>43171</v>
      </c>
      <c r="G4755" s="103">
        <v>1.7649499999999999E-2</v>
      </c>
      <c r="H4755" s="103">
        <v>2.1068799999999999E-2</v>
      </c>
      <c r="I4755" s="103"/>
      <c r="J4755" s="103"/>
      <c r="K4755" s="104"/>
      <c r="L4755" s="104"/>
      <c r="M4755" s="104"/>
      <c r="N4755" s="103">
        <v>4.4999999999999998E-2</v>
      </c>
      <c r="O4755" s="94"/>
    </row>
    <row r="4756" spans="4:15" ht="15.75" customHeight="1" x14ac:dyDescent="0.25">
      <c r="D4756" s="33"/>
      <c r="E4756" s="33"/>
      <c r="F4756" s="81">
        <v>43172</v>
      </c>
      <c r="G4756" s="103">
        <v>1.7766000000000001E-2</v>
      </c>
      <c r="H4756" s="103">
        <v>2.1245E-2</v>
      </c>
      <c r="I4756" s="103"/>
      <c r="J4756" s="103"/>
      <c r="K4756" s="104"/>
      <c r="L4756" s="104"/>
      <c r="M4756" s="104"/>
      <c r="N4756" s="103">
        <v>4.4999999999999998E-2</v>
      </c>
      <c r="O4756" s="94"/>
    </row>
    <row r="4757" spans="4:15" ht="15.75" customHeight="1" x14ac:dyDescent="0.25">
      <c r="D4757" s="33"/>
      <c r="E4757" s="33"/>
      <c r="F4757" s="81">
        <v>43173</v>
      </c>
      <c r="G4757" s="103">
        <v>1.7863799999999999E-2</v>
      </c>
      <c r="H4757" s="103">
        <v>2.145E-2</v>
      </c>
      <c r="I4757" s="103"/>
      <c r="J4757" s="103"/>
      <c r="K4757" s="104"/>
      <c r="L4757" s="104"/>
      <c r="M4757" s="104"/>
      <c r="N4757" s="103">
        <v>4.4999999999999998E-2</v>
      </c>
      <c r="O4757" s="94"/>
    </row>
    <row r="4758" spans="4:15" ht="15.75" customHeight="1" x14ac:dyDescent="0.25">
      <c r="D4758" s="33"/>
      <c r="E4758" s="33"/>
      <c r="F4758" s="81">
        <v>43174</v>
      </c>
      <c r="G4758" s="103">
        <v>1.8082000000000001E-2</v>
      </c>
      <c r="H4758" s="103">
        <v>2.1775000000000003E-2</v>
      </c>
      <c r="I4758" s="103"/>
      <c r="J4758" s="103"/>
      <c r="K4758" s="104"/>
      <c r="L4758" s="104"/>
      <c r="M4758" s="104"/>
      <c r="N4758" s="103">
        <v>4.4999999999999998E-2</v>
      </c>
      <c r="O4758" s="94"/>
    </row>
    <row r="4759" spans="4:15" ht="15.75" customHeight="1" x14ac:dyDescent="0.25">
      <c r="D4759" s="33"/>
      <c r="E4759" s="33"/>
      <c r="F4759" s="81">
        <v>43175</v>
      </c>
      <c r="G4759" s="103">
        <v>1.8220699999999999E-2</v>
      </c>
      <c r="H4759" s="103">
        <v>2.2017500000000002E-2</v>
      </c>
      <c r="I4759" s="103"/>
      <c r="J4759" s="103"/>
      <c r="K4759" s="104"/>
      <c r="L4759" s="104"/>
      <c r="M4759" s="104"/>
      <c r="N4759" s="103">
        <v>4.4999999999999998E-2</v>
      </c>
      <c r="O4759" s="94"/>
    </row>
    <row r="4760" spans="4:15" ht="15.75" customHeight="1" x14ac:dyDescent="0.25">
      <c r="D4760" s="33"/>
      <c r="E4760" s="33"/>
      <c r="F4760" s="81">
        <v>43178</v>
      </c>
      <c r="G4760" s="103">
        <v>1.8406700000000002E-2</v>
      </c>
      <c r="H4760" s="103">
        <v>2.2224900000000002E-2</v>
      </c>
      <c r="I4760" s="103"/>
      <c r="J4760" s="103"/>
      <c r="K4760" s="104"/>
      <c r="L4760" s="104"/>
      <c r="M4760" s="104"/>
      <c r="N4760" s="103">
        <v>4.4999999999999998E-2</v>
      </c>
      <c r="O4760" s="94"/>
    </row>
    <row r="4761" spans="4:15" ht="15.75" customHeight="1" x14ac:dyDescent="0.25">
      <c r="D4761" s="33"/>
      <c r="E4761" s="33"/>
      <c r="F4761" s="81">
        <v>43179</v>
      </c>
      <c r="G4761" s="103">
        <v>1.8538200000000001E-2</v>
      </c>
      <c r="H4761" s="103">
        <v>2.2481399999999999E-2</v>
      </c>
      <c r="I4761" s="103"/>
      <c r="J4761" s="103"/>
      <c r="K4761" s="104"/>
      <c r="L4761" s="104"/>
      <c r="M4761" s="104"/>
      <c r="N4761" s="103">
        <v>4.4999999999999998E-2</v>
      </c>
      <c r="O4761" s="94"/>
    </row>
    <row r="4762" spans="4:15" ht="15.75" customHeight="1" x14ac:dyDescent="0.25">
      <c r="D4762" s="33"/>
      <c r="E4762" s="33"/>
      <c r="F4762" s="81">
        <v>43180</v>
      </c>
      <c r="G4762" s="103">
        <v>1.8612500000000001E-2</v>
      </c>
      <c r="H4762" s="103">
        <v>2.27108E-2</v>
      </c>
      <c r="I4762" s="103"/>
      <c r="J4762" s="103"/>
      <c r="K4762" s="104"/>
      <c r="L4762" s="104"/>
      <c r="M4762" s="104"/>
      <c r="N4762" s="103">
        <v>4.4999999999999998E-2</v>
      </c>
      <c r="O4762" s="94"/>
    </row>
    <row r="4763" spans="4:15" ht="15.75" customHeight="1" x14ac:dyDescent="0.25">
      <c r="D4763" s="33"/>
      <c r="E4763" s="33"/>
      <c r="F4763" s="81">
        <v>43181</v>
      </c>
      <c r="G4763" s="103">
        <v>1.8714999999999999E-2</v>
      </c>
      <c r="H4763" s="103">
        <v>2.28557E-2</v>
      </c>
      <c r="I4763" s="103"/>
      <c r="J4763" s="103"/>
      <c r="K4763" s="104"/>
      <c r="L4763" s="104"/>
      <c r="M4763" s="104"/>
      <c r="N4763" s="103">
        <v>4.7500000000000001E-2</v>
      </c>
      <c r="O4763" s="94"/>
    </row>
    <row r="4764" spans="4:15" ht="15.75" customHeight="1" x14ac:dyDescent="0.25">
      <c r="D4764" s="33"/>
      <c r="E4764" s="33"/>
      <c r="F4764" s="81">
        <v>43182</v>
      </c>
      <c r="G4764" s="103">
        <v>1.8749999999999999E-2</v>
      </c>
      <c r="H4764" s="103">
        <v>2.2915499999999998E-2</v>
      </c>
      <c r="I4764" s="103"/>
      <c r="J4764" s="103"/>
      <c r="K4764" s="104"/>
      <c r="L4764" s="104"/>
      <c r="M4764" s="104"/>
      <c r="N4764" s="103">
        <v>4.7500000000000001E-2</v>
      </c>
      <c r="O4764" s="94"/>
    </row>
    <row r="4765" spans="4:15" ht="15.75" customHeight="1" x14ac:dyDescent="0.25">
      <c r="D4765" s="33"/>
      <c r="E4765" s="33"/>
      <c r="F4765" s="81">
        <v>43185</v>
      </c>
      <c r="G4765" s="103">
        <v>1.8768800000000002E-2</v>
      </c>
      <c r="H4765" s="103">
        <v>2.2949600000000001E-2</v>
      </c>
      <c r="I4765" s="103"/>
      <c r="J4765" s="103"/>
      <c r="K4765" s="104"/>
      <c r="L4765" s="104"/>
      <c r="M4765" s="104"/>
      <c r="N4765" s="103">
        <v>4.7500000000000001E-2</v>
      </c>
      <c r="O4765" s="94"/>
    </row>
    <row r="4766" spans="4:15" ht="15.75" customHeight="1" x14ac:dyDescent="0.25">
      <c r="D4766" s="33"/>
      <c r="E4766" s="33"/>
      <c r="F4766" s="81">
        <v>43186</v>
      </c>
      <c r="G4766" s="103">
        <v>1.8768800000000002E-2</v>
      </c>
      <c r="H4766" s="103">
        <v>2.3019999999999999E-2</v>
      </c>
      <c r="I4766" s="103"/>
      <c r="J4766" s="103"/>
      <c r="K4766" s="104"/>
      <c r="L4766" s="104"/>
      <c r="M4766" s="104"/>
      <c r="N4766" s="103">
        <v>4.7500000000000001E-2</v>
      </c>
      <c r="O4766" s="94"/>
    </row>
    <row r="4767" spans="4:15" ht="15.75" customHeight="1" x14ac:dyDescent="0.25">
      <c r="D4767" s="33"/>
      <c r="E4767" s="33"/>
      <c r="F4767" s="81">
        <v>43187</v>
      </c>
      <c r="G4767" s="103">
        <v>1.8868799999999998E-2</v>
      </c>
      <c r="H4767" s="103">
        <v>2.308E-2</v>
      </c>
      <c r="I4767" s="103"/>
      <c r="J4767" s="103"/>
      <c r="K4767" s="104"/>
      <c r="L4767" s="104"/>
      <c r="M4767" s="104"/>
      <c r="N4767" s="103">
        <v>4.7500000000000001E-2</v>
      </c>
      <c r="O4767" s="94"/>
    </row>
    <row r="4768" spans="4:15" ht="15.75" customHeight="1" x14ac:dyDescent="0.25">
      <c r="D4768" s="33"/>
      <c r="E4768" s="33"/>
      <c r="F4768" s="81">
        <v>43188</v>
      </c>
      <c r="G4768" s="103">
        <v>1.8831299999999999E-2</v>
      </c>
      <c r="H4768" s="103">
        <v>2.3117499999999999E-2</v>
      </c>
      <c r="I4768" s="103"/>
      <c r="J4768" s="103"/>
      <c r="K4768" s="104"/>
      <c r="L4768" s="104"/>
      <c r="M4768" s="104"/>
      <c r="N4768" s="103">
        <v>4.7500000000000001E-2</v>
      </c>
      <c r="O4768" s="94"/>
    </row>
    <row r="4769" spans="4:15" ht="15.75" customHeight="1" x14ac:dyDescent="0.25">
      <c r="D4769" s="33"/>
      <c r="E4769" s="33"/>
      <c r="F4769" s="81">
        <v>43189</v>
      </c>
      <c r="G4769" s="103" t="s">
        <v>26</v>
      </c>
      <c r="H4769" s="103" t="s">
        <v>26</v>
      </c>
      <c r="I4769" s="103"/>
      <c r="J4769" s="103"/>
      <c r="K4769" s="104"/>
      <c r="L4769" s="104"/>
      <c r="M4769" s="104"/>
      <c r="N4769" s="103" t="s">
        <v>26</v>
      </c>
      <c r="O4769" s="94"/>
    </row>
    <row r="4770" spans="4:15" ht="15.75" customHeight="1" x14ac:dyDescent="0.25">
      <c r="D4770" s="33"/>
      <c r="E4770" s="33"/>
      <c r="F4770" s="81">
        <v>43192</v>
      </c>
      <c r="G4770" s="103" t="s">
        <v>26</v>
      </c>
      <c r="H4770" s="103" t="s">
        <v>26</v>
      </c>
      <c r="I4770" s="103"/>
      <c r="J4770" s="103"/>
      <c r="K4770" s="104"/>
      <c r="L4770" s="104"/>
      <c r="M4770" s="104"/>
      <c r="N4770" s="103">
        <v>4.7500000000000001E-2</v>
      </c>
      <c r="O4770" s="94"/>
    </row>
    <row r="4771" spans="4:15" ht="15.75" customHeight="1" x14ac:dyDescent="0.25">
      <c r="D4771" s="33"/>
      <c r="E4771" s="33"/>
      <c r="F4771" s="81">
        <v>43193</v>
      </c>
      <c r="G4771" s="103">
        <v>1.8775E-2</v>
      </c>
      <c r="H4771" s="103">
        <v>2.3208400000000001E-2</v>
      </c>
      <c r="I4771" s="103"/>
      <c r="J4771" s="103"/>
      <c r="K4771" s="104"/>
      <c r="L4771" s="104"/>
      <c r="M4771" s="104"/>
      <c r="N4771" s="103">
        <v>4.7500000000000001E-2</v>
      </c>
      <c r="O4771" s="94"/>
    </row>
    <row r="4772" spans="4:15" ht="15.75" customHeight="1" x14ac:dyDescent="0.25">
      <c r="D4772" s="33"/>
      <c r="E4772" s="33"/>
      <c r="F4772" s="81">
        <v>43194</v>
      </c>
      <c r="G4772" s="103">
        <v>1.8906300000000001E-2</v>
      </c>
      <c r="H4772" s="103">
        <v>2.3246099999999999E-2</v>
      </c>
      <c r="I4772" s="103"/>
      <c r="J4772" s="103"/>
      <c r="K4772" s="104"/>
      <c r="L4772" s="104"/>
      <c r="M4772" s="104"/>
      <c r="N4772" s="103">
        <v>4.7500000000000001E-2</v>
      </c>
      <c r="O4772" s="94"/>
    </row>
    <row r="4773" spans="4:15" ht="15.75" customHeight="1" x14ac:dyDescent="0.25">
      <c r="D4773" s="33"/>
      <c r="E4773" s="33"/>
      <c r="F4773" s="81">
        <v>43195</v>
      </c>
      <c r="G4773" s="103">
        <v>1.8951900000000001E-2</v>
      </c>
      <c r="H4773" s="103">
        <v>2.3306300000000002E-2</v>
      </c>
      <c r="I4773" s="103"/>
      <c r="J4773" s="103"/>
      <c r="K4773" s="104"/>
      <c r="L4773" s="104"/>
      <c r="M4773" s="104"/>
      <c r="N4773" s="103">
        <v>4.7500000000000001E-2</v>
      </c>
      <c r="O4773" s="94"/>
    </row>
    <row r="4774" spans="4:15" ht="15.75" customHeight="1" x14ac:dyDescent="0.25">
      <c r="D4774" s="33"/>
      <c r="E4774" s="33"/>
      <c r="F4774" s="81">
        <v>43196</v>
      </c>
      <c r="G4774" s="103">
        <v>1.89713E-2</v>
      </c>
      <c r="H4774" s="103">
        <v>2.3374600000000002E-2</v>
      </c>
      <c r="I4774" s="103"/>
      <c r="J4774" s="103"/>
      <c r="K4774" s="104"/>
      <c r="L4774" s="104"/>
      <c r="M4774" s="104"/>
      <c r="N4774" s="103">
        <v>4.7500000000000001E-2</v>
      </c>
      <c r="O4774" s="94"/>
    </row>
    <row r="4775" spans="4:15" ht="15.75" customHeight="1" x14ac:dyDescent="0.25">
      <c r="D4775" s="33"/>
      <c r="E4775" s="33"/>
      <c r="F4775" s="81">
        <v>43199</v>
      </c>
      <c r="G4775" s="103">
        <v>1.89713E-2</v>
      </c>
      <c r="H4775" s="103">
        <v>2.3372999999999998E-2</v>
      </c>
      <c r="I4775" s="103"/>
      <c r="J4775" s="103"/>
      <c r="K4775" s="104"/>
      <c r="L4775" s="104"/>
      <c r="M4775" s="104"/>
      <c r="N4775" s="103">
        <v>4.7500000000000001E-2</v>
      </c>
      <c r="O4775" s="94"/>
    </row>
    <row r="4776" spans="4:15" ht="15.75" customHeight="1" x14ac:dyDescent="0.25">
      <c r="D4776" s="33"/>
      <c r="E4776" s="33"/>
      <c r="F4776" s="81">
        <v>43200</v>
      </c>
      <c r="G4776" s="103">
        <v>1.89438E-2</v>
      </c>
      <c r="H4776" s="103">
        <v>2.3390300000000003E-2</v>
      </c>
      <c r="I4776" s="103"/>
      <c r="J4776" s="103"/>
      <c r="K4776" s="104"/>
      <c r="L4776" s="104"/>
      <c r="M4776" s="104"/>
      <c r="N4776" s="103">
        <v>4.7500000000000001E-2</v>
      </c>
      <c r="O4776" s="94"/>
    </row>
    <row r="4777" spans="4:15" ht="15.75" customHeight="1" x14ac:dyDescent="0.25">
      <c r="D4777" s="33"/>
      <c r="E4777" s="33"/>
      <c r="F4777" s="81">
        <v>43201</v>
      </c>
      <c r="G4777" s="103">
        <v>1.8956299999999999E-2</v>
      </c>
      <c r="H4777" s="103">
        <v>2.3416299999999998E-2</v>
      </c>
      <c r="I4777" s="103"/>
      <c r="J4777" s="103"/>
      <c r="K4777" s="104"/>
      <c r="L4777" s="104"/>
      <c r="M4777" s="104"/>
      <c r="N4777" s="103">
        <v>4.7500000000000001E-2</v>
      </c>
      <c r="O4777" s="94"/>
    </row>
    <row r="4778" spans="4:15" ht="15.75" customHeight="1" x14ac:dyDescent="0.25">
      <c r="D4778" s="33"/>
      <c r="E4778" s="33"/>
      <c r="F4778" s="81">
        <v>43202</v>
      </c>
      <c r="G4778" s="103">
        <v>1.8968799999999997E-2</v>
      </c>
      <c r="H4778" s="103">
        <v>2.3476900000000002E-2</v>
      </c>
      <c r="I4778" s="103"/>
      <c r="J4778" s="103"/>
      <c r="K4778" s="104"/>
      <c r="L4778" s="104"/>
      <c r="M4778" s="104"/>
      <c r="N4778" s="103">
        <v>4.7500000000000001E-2</v>
      </c>
      <c r="O4778" s="94"/>
    </row>
    <row r="4779" spans="4:15" ht="15.75" customHeight="1" x14ac:dyDescent="0.25">
      <c r="D4779" s="33"/>
      <c r="E4779" s="33"/>
      <c r="F4779" s="81">
        <v>43203</v>
      </c>
      <c r="G4779" s="103">
        <v>1.8955E-2</v>
      </c>
      <c r="H4779" s="103">
        <v>2.35281E-2</v>
      </c>
      <c r="I4779" s="103"/>
      <c r="J4779" s="103"/>
      <c r="K4779" s="104"/>
      <c r="L4779" s="104"/>
      <c r="M4779" s="104"/>
      <c r="N4779" s="103">
        <v>4.7500000000000001E-2</v>
      </c>
      <c r="O4779" s="94"/>
    </row>
    <row r="4780" spans="4:15" ht="15.75" customHeight="1" x14ac:dyDescent="0.25">
      <c r="D4780" s="33"/>
      <c r="E4780" s="33"/>
      <c r="F4780" s="81">
        <v>43206</v>
      </c>
      <c r="G4780" s="103">
        <v>1.89426E-2</v>
      </c>
      <c r="H4780" s="103">
        <v>2.35509E-2</v>
      </c>
      <c r="I4780" s="103"/>
      <c r="J4780" s="103"/>
      <c r="K4780" s="104"/>
      <c r="L4780" s="104"/>
      <c r="M4780" s="104"/>
      <c r="N4780" s="103">
        <v>4.7500000000000001E-2</v>
      </c>
      <c r="O4780" s="94"/>
    </row>
    <row r="4781" spans="4:15" ht="15.75" customHeight="1" x14ac:dyDescent="0.25">
      <c r="D4781" s="33"/>
      <c r="E4781" s="33"/>
      <c r="F4781" s="81">
        <v>43207</v>
      </c>
      <c r="G4781" s="103">
        <v>1.8956299999999999E-2</v>
      </c>
      <c r="H4781" s="103">
        <v>2.3553899999999999E-2</v>
      </c>
      <c r="I4781" s="103"/>
      <c r="J4781" s="103"/>
      <c r="K4781" s="104"/>
      <c r="L4781" s="104"/>
      <c r="M4781" s="104"/>
      <c r="N4781" s="103">
        <v>4.7500000000000001E-2</v>
      </c>
      <c r="O4781" s="94"/>
    </row>
    <row r="4782" spans="4:15" ht="15.75" customHeight="1" x14ac:dyDescent="0.25">
      <c r="D4782" s="33"/>
      <c r="E4782" s="33"/>
      <c r="F4782" s="81">
        <v>43208</v>
      </c>
      <c r="G4782" s="103">
        <v>1.89707E-2</v>
      </c>
      <c r="H4782" s="103">
        <v>2.3586599999999999E-2</v>
      </c>
      <c r="I4782" s="103"/>
      <c r="J4782" s="103"/>
      <c r="K4782" s="104"/>
      <c r="L4782" s="104"/>
      <c r="M4782" s="104"/>
      <c r="N4782" s="103">
        <v>4.7500000000000001E-2</v>
      </c>
      <c r="O4782" s="94"/>
    </row>
    <row r="4783" spans="4:15" ht="15.75" customHeight="1" x14ac:dyDescent="0.25">
      <c r="D4783" s="33"/>
      <c r="E4783" s="33"/>
      <c r="F4783" s="81">
        <v>43209</v>
      </c>
      <c r="G4783" s="103">
        <v>1.8982600000000002E-2</v>
      </c>
      <c r="H4783" s="103">
        <v>2.36156E-2</v>
      </c>
      <c r="I4783" s="103"/>
      <c r="J4783" s="103"/>
      <c r="K4783" s="104"/>
      <c r="L4783" s="104"/>
      <c r="M4783" s="104"/>
      <c r="N4783" s="103">
        <v>4.7500000000000001E-2</v>
      </c>
      <c r="O4783" s="94"/>
    </row>
    <row r="4784" spans="4:15" ht="15.75" customHeight="1" x14ac:dyDescent="0.25">
      <c r="D4784" s="33"/>
      <c r="E4784" s="33"/>
      <c r="F4784" s="81">
        <v>43210</v>
      </c>
      <c r="G4784" s="103">
        <v>1.89695E-2</v>
      </c>
      <c r="H4784" s="103">
        <v>2.35923E-2</v>
      </c>
      <c r="I4784" s="103"/>
      <c r="J4784" s="103"/>
      <c r="K4784" s="104"/>
      <c r="L4784" s="104"/>
      <c r="M4784" s="104"/>
      <c r="N4784" s="103">
        <v>4.7500000000000001E-2</v>
      </c>
      <c r="O4784" s="94"/>
    </row>
    <row r="4785" spans="4:15" ht="15.75" customHeight="1" x14ac:dyDescent="0.25">
      <c r="D4785" s="33"/>
      <c r="E4785" s="33"/>
      <c r="F4785" s="81">
        <v>43213</v>
      </c>
      <c r="G4785" s="103">
        <v>1.8971100000000001E-2</v>
      </c>
      <c r="H4785" s="103">
        <v>2.3595399999999999E-2</v>
      </c>
      <c r="I4785" s="103"/>
      <c r="J4785" s="103"/>
      <c r="K4785" s="104"/>
      <c r="L4785" s="104"/>
      <c r="M4785" s="104"/>
      <c r="N4785" s="103">
        <v>4.7500000000000001E-2</v>
      </c>
      <c r="O4785" s="94"/>
    </row>
    <row r="4786" spans="4:15" ht="15.75" customHeight="1" x14ac:dyDescent="0.25">
      <c r="D4786" s="33"/>
      <c r="E4786" s="33"/>
      <c r="F4786" s="81">
        <v>43214</v>
      </c>
      <c r="G4786" s="103">
        <v>1.8982600000000002E-2</v>
      </c>
      <c r="H4786" s="103">
        <v>2.3616700000000001E-2</v>
      </c>
      <c r="I4786" s="103"/>
      <c r="J4786" s="103"/>
      <c r="K4786" s="104"/>
      <c r="L4786" s="104"/>
      <c r="M4786" s="104"/>
      <c r="N4786" s="103">
        <v>4.7500000000000001E-2</v>
      </c>
      <c r="O4786" s="94"/>
    </row>
    <row r="4787" spans="4:15" ht="15.75" customHeight="1" x14ac:dyDescent="0.25">
      <c r="D4787" s="33"/>
      <c r="E4787" s="33"/>
      <c r="F4787" s="81">
        <v>43215</v>
      </c>
      <c r="G4787" s="103">
        <v>1.89988E-2</v>
      </c>
      <c r="H4787" s="103">
        <v>2.3656100000000003E-2</v>
      </c>
      <c r="I4787" s="103"/>
      <c r="J4787" s="103"/>
      <c r="K4787" s="104"/>
      <c r="L4787" s="104"/>
      <c r="M4787" s="104"/>
      <c r="N4787" s="103">
        <v>4.7500000000000001E-2</v>
      </c>
      <c r="O4787" s="94"/>
    </row>
    <row r="4788" spans="4:15" ht="15.75" customHeight="1" x14ac:dyDescent="0.25">
      <c r="D4788" s="33"/>
      <c r="E4788" s="33"/>
      <c r="F4788" s="81">
        <v>43216</v>
      </c>
      <c r="G4788" s="103">
        <v>1.9007599999999999E-2</v>
      </c>
      <c r="H4788" s="103">
        <v>2.3587799999999999E-2</v>
      </c>
      <c r="I4788" s="103"/>
      <c r="J4788" s="103"/>
      <c r="K4788" s="104"/>
      <c r="L4788" s="104"/>
      <c r="M4788" s="104"/>
      <c r="N4788" s="103">
        <v>4.7500000000000001E-2</v>
      </c>
      <c r="O4788" s="94"/>
    </row>
    <row r="4789" spans="4:15" ht="15.75" customHeight="1" x14ac:dyDescent="0.25">
      <c r="D4789" s="33"/>
      <c r="E4789" s="33"/>
      <c r="F4789" s="81">
        <v>43217</v>
      </c>
      <c r="G4789" s="103">
        <v>1.90701E-2</v>
      </c>
      <c r="H4789" s="103">
        <v>2.3580500000000001E-2</v>
      </c>
      <c r="I4789" s="103"/>
      <c r="J4789" s="103"/>
      <c r="K4789" s="104"/>
      <c r="L4789" s="104"/>
      <c r="M4789" s="104"/>
      <c r="N4789" s="103">
        <v>4.7500000000000001E-2</v>
      </c>
      <c r="O4789" s="94"/>
    </row>
    <row r="4790" spans="4:15" ht="15.75" customHeight="1" x14ac:dyDescent="0.25">
      <c r="D4790" s="33"/>
      <c r="E4790" s="33"/>
      <c r="F4790" s="81">
        <v>43220</v>
      </c>
      <c r="G4790" s="103">
        <v>1.9093199999999998E-2</v>
      </c>
      <c r="H4790" s="103">
        <v>2.3629400000000002E-2</v>
      </c>
      <c r="I4790" s="103"/>
      <c r="J4790" s="103"/>
      <c r="K4790" s="104"/>
      <c r="L4790" s="104"/>
      <c r="M4790" s="104"/>
      <c r="N4790" s="103">
        <v>4.7500000000000001E-2</v>
      </c>
      <c r="O4790" s="94"/>
    </row>
    <row r="4791" spans="4:15" ht="15.75" customHeight="1" x14ac:dyDescent="0.25">
      <c r="D4791" s="33"/>
      <c r="E4791" s="33"/>
      <c r="F4791" s="81">
        <v>43221</v>
      </c>
      <c r="G4791" s="103">
        <v>1.90875E-2</v>
      </c>
      <c r="H4791" s="103">
        <v>2.3537499999999999E-2</v>
      </c>
      <c r="I4791" s="103"/>
      <c r="J4791" s="103"/>
      <c r="K4791" s="104"/>
      <c r="L4791" s="104"/>
      <c r="M4791" s="104"/>
      <c r="N4791" s="103">
        <v>4.7500000000000001E-2</v>
      </c>
      <c r="O4791" s="94"/>
    </row>
    <row r="4792" spans="4:15" ht="15.75" customHeight="1" x14ac:dyDescent="0.25">
      <c r="D4792" s="33"/>
      <c r="E4792" s="33"/>
      <c r="F4792" s="81">
        <v>43222</v>
      </c>
      <c r="G4792" s="103">
        <v>1.9171299999999999E-2</v>
      </c>
      <c r="H4792" s="103">
        <v>2.3629400000000002E-2</v>
      </c>
      <c r="I4792" s="103"/>
      <c r="J4792" s="103"/>
      <c r="K4792" s="103"/>
      <c r="L4792" s="103"/>
      <c r="M4792" s="103"/>
      <c r="N4792" s="103">
        <v>4.7500000000000001E-2</v>
      </c>
      <c r="O4792" s="94"/>
    </row>
    <row r="4793" spans="4:15" ht="15.75" customHeight="1" x14ac:dyDescent="0.25">
      <c r="D4793" s="33"/>
      <c r="E4793" s="33"/>
      <c r="F4793" s="81">
        <v>43223</v>
      </c>
      <c r="G4793" s="103">
        <v>1.9227000000000001E-2</v>
      </c>
      <c r="H4793" s="103">
        <v>2.3631300000000001E-2</v>
      </c>
      <c r="I4793" s="103"/>
      <c r="J4793" s="103"/>
      <c r="K4793" s="103"/>
      <c r="L4793" s="103"/>
      <c r="M4793" s="103"/>
      <c r="N4793" s="103">
        <v>4.7500000000000001E-2</v>
      </c>
      <c r="O4793" s="94"/>
    </row>
    <row r="4794" spans="4:15" ht="15.75" customHeight="1" x14ac:dyDescent="0.25">
      <c r="D4794" s="33"/>
      <c r="E4794" s="33"/>
      <c r="F4794" s="81">
        <v>43224</v>
      </c>
      <c r="G4794" s="103">
        <v>1.9276999999999999E-2</v>
      </c>
      <c r="H4794" s="103">
        <v>2.3690600000000003E-2</v>
      </c>
      <c r="I4794" s="103"/>
      <c r="J4794" s="103"/>
      <c r="K4794" s="103"/>
      <c r="L4794" s="103"/>
      <c r="M4794" s="103"/>
      <c r="N4794" s="103">
        <v>4.7500000000000001E-2</v>
      </c>
      <c r="O4794" s="94"/>
    </row>
    <row r="4795" spans="4:15" ht="15.75" customHeight="1" x14ac:dyDescent="0.25">
      <c r="D4795" s="33"/>
      <c r="E4795" s="33"/>
      <c r="F4795" s="81">
        <v>43227</v>
      </c>
      <c r="G4795" s="103" t="s">
        <v>26</v>
      </c>
      <c r="H4795" s="103" t="s">
        <v>26</v>
      </c>
      <c r="I4795" s="103"/>
      <c r="J4795" s="103"/>
      <c r="K4795" s="103"/>
      <c r="L4795" s="103"/>
      <c r="M4795" s="103"/>
      <c r="N4795" s="103">
        <v>4.7500000000000001E-2</v>
      </c>
      <c r="O4795" s="94"/>
    </row>
    <row r="4796" spans="4:15" ht="15.75" customHeight="1" x14ac:dyDescent="0.25">
      <c r="D4796" s="33"/>
      <c r="E4796" s="33"/>
      <c r="F4796" s="81">
        <v>43228</v>
      </c>
      <c r="G4796" s="103">
        <v>1.9285099999999999E-2</v>
      </c>
      <c r="H4796" s="103">
        <v>2.3525000000000001E-2</v>
      </c>
      <c r="I4796" s="103"/>
      <c r="J4796" s="103"/>
      <c r="K4796" s="103"/>
      <c r="L4796" s="103"/>
      <c r="M4796" s="103"/>
      <c r="N4796" s="103">
        <v>4.7500000000000001E-2</v>
      </c>
      <c r="O4796" s="94"/>
    </row>
    <row r="4797" spans="4:15" ht="15.75" customHeight="1" x14ac:dyDescent="0.25">
      <c r="D4797" s="33"/>
      <c r="E4797" s="33"/>
      <c r="F4797" s="81">
        <v>43229</v>
      </c>
      <c r="G4797" s="103">
        <v>1.9285099999999999E-2</v>
      </c>
      <c r="H4797" s="103">
        <v>2.3557499999999999E-2</v>
      </c>
      <c r="I4797" s="103"/>
      <c r="J4797" s="103"/>
      <c r="K4797" s="103"/>
      <c r="L4797" s="103"/>
      <c r="M4797" s="103"/>
      <c r="N4797" s="103">
        <v>4.7500000000000001E-2</v>
      </c>
      <c r="O4797" s="94"/>
    </row>
    <row r="4798" spans="4:15" ht="15.75" customHeight="1" x14ac:dyDescent="0.25">
      <c r="D4798" s="33"/>
      <c r="E4798" s="33"/>
      <c r="F4798" s="81">
        <v>43230</v>
      </c>
      <c r="G4798" s="103">
        <v>1.91839E-2</v>
      </c>
      <c r="H4798" s="103">
        <v>2.3550000000000001E-2</v>
      </c>
      <c r="I4798" s="103"/>
      <c r="J4798" s="103"/>
      <c r="K4798" s="103"/>
      <c r="L4798" s="103"/>
      <c r="M4798" s="103"/>
      <c r="N4798" s="103">
        <v>4.7500000000000001E-2</v>
      </c>
      <c r="O4798" s="94"/>
    </row>
    <row r="4799" spans="4:15" ht="15.75" customHeight="1" x14ac:dyDescent="0.25">
      <c r="D4799" s="33"/>
      <c r="E4799" s="33"/>
      <c r="F4799" s="81">
        <v>43231</v>
      </c>
      <c r="G4799" s="103">
        <v>1.9187099999999999E-2</v>
      </c>
      <c r="H4799" s="103">
        <v>2.3424999999999998E-2</v>
      </c>
      <c r="I4799" s="103"/>
      <c r="J4799" s="103"/>
      <c r="K4799" s="103"/>
      <c r="L4799" s="103"/>
      <c r="M4799" s="103"/>
      <c r="N4799" s="103">
        <v>4.7500000000000001E-2</v>
      </c>
      <c r="O4799" s="94"/>
    </row>
    <row r="4800" spans="4:15" ht="15.75" customHeight="1" x14ac:dyDescent="0.25">
      <c r="D4800" s="33"/>
      <c r="E4800" s="33"/>
      <c r="F4800" s="81">
        <v>43234</v>
      </c>
      <c r="G4800" s="103">
        <v>1.9337500000000001E-2</v>
      </c>
      <c r="H4800" s="103">
        <v>2.3300000000000001E-2</v>
      </c>
      <c r="I4800" s="103"/>
      <c r="J4800" s="103"/>
      <c r="K4800" s="103"/>
      <c r="L4800" s="103"/>
      <c r="M4800" s="103"/>
      <c r="N4800" s="103">
        <v>4.7500000000000001E-2</v>
      </c>
      <c r="O4800" s="94"/>
    </row>
    <row r="4801" spans="4:15" ht="15.75" customHeight="1" x14ac:dyDescent="0.25">
      <c r="D4801" s="33"/>
      <c r="E4801" s="33"/>
      <c r="F4801" s="81">
        <v>43235</v>
      </c>
      <c r="G4801" s="103">
        <v>1.9387499999999998E-2</v>
      </c>
      <c r="H4801" s="103">
        <v>2.3206299999999999E-2</v>
      </c>
      <c r="I4801" s="103"/>
      <c r="J4801" s="103"/>
      <c r="K4801" s="103"/>
      <c r="L4801" s="103"/>
      <c r="M4801" s="103"/>
      <c r="N4801" s="103">
        <v>4.7500000000000001E-2</v>
      </c>
      <c r="O4801" s="94"/>
    </row>
    <row r="4802" spans="4:15" ht="15.75" customHeight="1" x14ac:dyDescent="0.25">
      <c r="D4802" s="33"/>
      <c r="E4802" s="33"/>
      <c r="F4802" s="81">
        <v>43236</v>
      </c>
      <c r="G4802" s="103">
        <v>1.9349999999999999E-2</v>
      </c>
      <c r="H4802" s="103">
        <v>2.3256299999999997E-2</v>
      </c>
      <c r="I4802" s="103"/>
      <c r="J4802" s="103"/>
      <c r="K4802" s="103"/>
      <c r="L4802" s="103"/>
      <c r="M4802" s="103"/>
      <c r="N4802" s="103">
        <v>4.7500000000000001E-2</v>
      </c>
      <c r="O4802" s="94"/>
    </row>
    <row r="4803" spans="4:15" ht="15.75" customHeight="1" x14ac:dyDescent="0.25">
      <c r="D4803" s="33"/>
      <c r="E4803" s="33"/>
      <c r="F4803" s="81">
        <v>43237</v>
      </c>
      <c r="G4803" s="103">
        <v>1.9477500000000002E-2</v>
      </c>
      <c r="H4803" s="103">
        <v>2.33125E-2</v>
      </c>
      <c r="I4803" s="103"/>
      <c r="J4803" s="103"/>
      <c r="K4803" s="103"/>
      <c r="L4803" s="103"/>
      <c r="M4803" s="103"/>
      <c r="N4803" s="103">
        <v>4.7500000000000001E-2</v>
      </c>
      <c r="O4803" s="94"/>
    </row>
    <row r="4804" spans="4:15" ht="15.75" customHeight="1" x14ac:dyDescent="0.25">
      <c r="D4804" s="33"/>
      <c r="E4804" s="33"/>
      <c r="F4804" s="81">
        <v>43238</v>
      </c>
      <c r="G4804" s="103">
        <v>1.95275E-2</v>
      </c>
      <c r="H4804" s="103">
        <v>2.32938E-2</v>
      </c>
      <c r="I4804" s="103"/>
      <c r="J4804" s="103"/>
      <c r="K4804" s="103"/>
      <c r="L4804" s="103"/>
      <c r="M4804" s="103"/>
      <c r="N4804" s="103">
        <v>4.7500000000000001E-2</v>
      </c>
      <c r="O4804" s="94"/>
    </row>
    <row r="4805" spans="4:15" ht="15.75" customHeight="1" x14ac:dyDescent="0.25">
      <c r="D4805" s="33"/>
      <c r="E4805" s="33"/>
      <c r="F4805" s="81">
        <v>43241</v>
      </c>
      <c r="G4805" s="103">
        <v>1.9612499999999998E-2</v>
      </c>
      <c r="H4805" s="103">
        <v>2.3300000000000001E-2</v>
      </c>
      <c r="I4805" s="103"/>
      <c r="J4805" s="103"/>
      <c r="K4805" s="103"/>
      <c r="L4805" s="103"/>
      <c r="M4805" s="103"/>
      <c r="N4805" s="103">
        <v>4.7500000000000001E-2</v>
      </c>
      <c r="O4805" s="94"/>
    </row>
    <row r="4806" spans="4:15" ht="15.75" customHeight="1" x14ac:dyDescent="0.25">
      <c r="D4806" s="33"/>
      <c r="E4806" s="33"/>
      <c r="F4806" s="81">
        <v>43242</v>
      </c>
      <c r="G4806" s="103">
        <v>1.9653799999999999E-2</v>
      </c>
      <c r="H4806" s="103">
        <v>2.3300000000000001E-2</v>
      </c>
      <c r="I4806" s="103"/>
      <c r="J4806" s="103"/>
      <c r="K4806" s="103"/>
      <c r="L4806" s="103"/>
      <c r="M4806" s="103"/>
      <c r="N4806" s="103">
        <v>4.7500000000000001E-2</v>
      </c>
      <c r="O4806" s="94"/>
    </row>
    <row r="4807" spans="4:15" ht="15.75" customHeight="1" x14ac:dyDescent="0.25">
      <c r="D4807" s="33"/>
      <c r="E4807" s="33"/>
      <c r="F4807" s="81">
        <v>43243</v>
      </c>
      <c r="G4807" s="103">
        <v>1.95969E-2</v>
      </c>
      <c r="H4807" s="103">
        <v>2.3300000000000001E-2</v>
      </c>
      <c r="I4807" s="103"/>
      <c r="J4807" s="103"/>
      <c r="K4807" s="103"/>
      <c r="L4807" s="103"/>
      <c r="M4807" s="103"/>
      <c r="N4807" s="103">
        <v>4.7500000000000001E-2</v>
      </c>
      <c r="O4807" s="94"/>
    </row>
    <row r="4808" spans="4:15" ht="15.75" customHeight="1" x14ac:dyDescent="0.25">
      <c r="D4808" s="33"/>
      <c r="E4808" s="33"/>
      <c r="F4808" s="81">
        <v>43244</v>
      </c>
      <c r="G4808" s="103">
        <v>1.9682700000000001E-2</v>
      </c>
      <c r="H4808" s="103">
        <v>2.3193800000000001E-2</v>
      </c>
      <c r="I4808" s="103"/>
      <c r="J4808" s="103"/>
      <c r="K4808" s="103"/>
      <c r="L4808" s="103"/>
      <c r="M4808" s="103"/>
      <c r="N4808" s="103">
        <v>4.7500000000000001E-2</v>
      </c>
      <c r="O4808" s="94"/>
    </row>
    <row r="4809" spans="4:15" ht="15.75" customHeight="1" x14ac:dyDescent="0.25">
      <c r="D4809" s="33"/>
      <c r="E4809" s="33"/>
      <c r="F4809" s="81">
        <v>43245</v>
      </c>
      <c r="G4809" s="103">
        <v>1.9756300000000001E-2</v>
      </c>
      <c r="H4809" s="103">
        <v>2.3181300000000002E-2</v>
      </c>
      <c r="I4809" s="103"/>
      <c r="J4809" s="103"/>
      <c r="K4809" s="103"/>
      <c r="L4809" s="103"/>
      <c r="M4809" s="103"/>
      <c r="N4809" s="103">
        <v>4.7500000000000001E-2</v>
      </c>
      <c r="O4809" s="94"/>
    </row>
    <row r="4810" spans="4:15" ht="15.75" customHeight="1" x14ac:dyDescent="0.25">
      <c r="D4810" s="33"/>
      <c r="E4810" s="33"/>
      <c r="F4810" s="81">
        <v>43248</v>
      </c>
      <c r="G4810" s="103" t="s">
        <v>26</v>
      </c>
      <c r="H4810" s="103" t="s">
        <v>26</v>
      </c>
      <c r="I4810" s="103"/>
      <c r="J4810" s="103"/>
      <c r="K4810" s="103"/>
      <c r="L4810" s="103"/>
      <c r="M4810" s="103"/>
      <c r="N4810" s="103" t="s">
        <v>26</v>
      </c>
      <c r="O4810" s="94"/>
    </row>
    <row r="4811" spans="4:15" ht="15.75" customHeight="1" x14ac:dyDescent="0.25">
      <c r="D4811" s="33"/>
      <c r="E4811" s="33"/>
      <c r="F4811" s="81">
        <v>43249</v>
      </c>
      <c r="G4811" s="103">
        <v>1.9803100000000001E-2</v>
      </c>
      <c r="H4811" s="103">
        <v>2.3071899999999999E-2</v>
      </c>
      <c r="I4811" s="103"/>
      <c r="J4811" s="103"/>
      <c r="K4811" s="103"/>
      <c r="L4811" s="103"/>
      <c r="M4811" s="103"/>
      <c r="N4811" s="103">
        <v>4.7500000000000001E-2</v>
      </c>
      <c r="O4811" s="94"/>
    </row>
    <row r="4812" spans="4:15" ht="15.75" customHeight="1" x14ac:dyDescent="0.25">
      <c r="D4812" s="33"/>
      <c r="E4812" s="33"/>
      <c r="F4812" s="81">
        <v>43250</v>
      </c>
      <c r="G4812" s="103">
        <v>1.9824600000000001E-2</v>
      </c>
      <c r="H4812" s="103">
        <v>2.3003100000000002E-2</v>
      </c>
      <c r="I4812" s="103"/>
      <c r="J4812" s="103"/>
      <c r="K4812" s="103"/>
      <c r="L4812" s="103"/>
      <c r="M4812" s="103"/>
      <c r="N4812" s="103">
        <v>4.7500000000000001E-2</v>
      </c>
      <c r="O4812" s="94"/>
    </row>
    <row r="4813" spans="4:15" ht="15.75" customHeight="1" x14ac:dyDescent="0.25">
      <c r="D4813" s="33"/>
      <c r="E4813" s="33"/>
      <c r="F4813" s="81">
        <v>43251</v>
      </c>
      <c r="G4813" s="103">
        <v>2.0007E-2</v>
      </c>
      <c r="H4813" s="103">
        <v>2.32125E-2</v>
      </c>
      <c r="I4813" s="103"/>
      <c r="J4813" s="103"/>
      <c r="K4813" s="103"/>
      <c r="L4813" s="103"/>
      <c r="M4813" s="103"/>
      <c r="N4813" s="103">
        <v>4.7500000000000001E-2</v>
      </c>
      <c r="O4813" s="94"/>
    </row>
    <row r="4814" spans="4:15" ht="15.75" customHeight="1" x14ac:dyDescent="0.25">
      <c r="D4814" s="33"/>
      <c r="E4814" s="33"/>
      <c r="F4814" s="81">
        <v>43252</v>
      </c>
      <c r="G4814" s="103">
        <v>2.00468E-2</v>
      </c>
      <c r="H4814" s="103">
        <v>2.31781E-2</v>
      </c>
      <c r="I4814" s="103"/>
      <c r="J4814" s="103"/>
      <c r="K4814" s="103"/>
      <c r="L4814" s="103"/>
      <c r="M4814" s="103"/>
      <c r="N4814" s="103">
        <v>4.7500000000000001E-2</v>
      </c>
      <c r="O4814" s="94"/>
    </row>
    <row r="4815" spans="4:15" ht="15.75" customHeight="1" x14ac:dyDescent="0.25">
      <c r="D4815" s="33"/>
      <c r="E4815" s="33"/>
      <c r="F4815" s="81">
        <v>43255</v>
      </c>
      <c r="G4815" s="103">
        <v>2.01297E-2</v>
      </c>
      <c r="H4815" s="103">
        <v>2.3138100000000002E-2</v>
      </c>
      <c r="I4815" s="103"/>
      <c r="J4815" s="103"/>
      <c r="K4815" s="103"/>
      <c r="L4815" s="103"/>
      <c r="M4815" s="103"/>
      <c r="N4815" s="103">
        <v>4.7500000000000001E-2</v>
      </c>
      <c r="O4815" s="94"/>
    </row>
    <row r="4816" spans="4:15" ht="15.75" customHeight="1" x14ac:dyDescent="0.25">
      <c r="D4816" s="33"/>
      <c r="E4816" s="33"/>
      <c r="F4816" s="81">
        <v>43256</v>
      </c>
      <c r="G4816" s="103">
        <v>2.02454E-2</v>
      </c>
      <c r="H4816" s="103">
        <v>2.3191899999999998E-2</v>
      </c>
      <c r="I4816" s="103"/>
      <c r="J4816" s="103"/>
      <c r="K4816" s="103"/>
      <c r="L4816" s="103"/>
      <c r="M4816" s="103"/>
      <c r="N4816" s="103">
        <v>4.7500000000000001E-2</v>
      </c>
      <c r="O4816" s="94"/>
    </row>
    <row r="4817" spans="4:15" ht="15.75" customHeight="1" x14ac:dyDescent="0.25">
      <c r="D4817" s="33"/>
      <c r="E4817" s="33"/>
      <c r="F4817" s="81">
        <v>43257</v>
      </c>
      <c r="G4817" s="103">
        <v>2.0296099999999997E-2</v>
      </c>
      <c r="H4817" s="103">
        <v>2.3208799999999998E-2</v>
      </c>
      <c r="I4817" s="103"/>
      <c r="J4817" s="103"/>
      <c r="K4817" s="103"/>
      <c r="L4817" s="103"/>
      <c r="M4817" s="103"/>
      <c r="N4817" s="103">
        <v>4.7500000000000001E-2</v>
      </c>
      <c r="O4817" s="94"/>
    </row>
    <row r="4818" spans="4:15" ht="15.75" customHeight="1" x14ac:dyDescent="0.25">
      <c r="D4818" s="33"/>
      <c r="E4818" s="33"/>
      <c r="F4818" s="81">
        <v>43258</v>
      </c>
      <c r="G4818" s="103">
        <v>2.0463800000000001E-2</v>
      </c>
      <c r="H4818" s="103">
        <v>2.3271299999999998E-2</v>
      </c>
      <c r="I4818" s="103"/>
      <c r="J4818" s="103"/>
      <c r="K4818" s="103"/>
      <c r="L4818" s="103"/>
      <c r="M4818" s="103"/>
      <c r="N4818" s="103">
        <v>4.7500000000000001E-2</v>
      </c>
      <c r="O4818" s="94"/>
    </row>
    <row r="4819" spans="4:15" ht="15.75" customHeight="1" x14ac:dyDescent="0.25">
      <c r="D4819" s="33"/>
      <c r="E4819" s="33"/>
      <c r="F4819" s="81">
        <v>43259</v>
      </c>
      <c r="G4819" s="103">
        <v>2.0461699999999999E-2</v>
      </c>
      <c r="H4819" s="103">
        <v>2.3263099999999998E-2</v>
      </c>
      <c r="I4819" s="103"/>
      <c r="J4819" s="103"/>
      <c r="K4819" s="103"/>
      <c r="L4819" s="103"/>
      <c r="M4819" s="103"/>
      <c r="N4819" s="103">
        <v>4.7500000000000001E-2</v>
      </c>
      <c r="O4819" s="94"/>
    </row>
    <row r="4820" spans="4:15" ht="15.75" customHeight="1" x14ac:dyDescent="0.25">
      <c r="D4820" s="33"/>
      <c r="E4820" s="33"/>
      <c r="F4820" s="81">
        <v>43262</v>
      </c>
      <c r="G4820" s="103">
        <v>2.04738E-2</v>
      </c>
      <c r="H4820" s="103">
        <v>2.3326300000000001E-2</v>
      </c>
      <c r="I4820" s="103"/>
      <c r="J4820" s="103"/>
      <c r="K4820" s="103"/>
      <c r="L4820" s="103"/>
      <c r="M4820" s="103"/>
      <c r="N4820" s="103">
        <v>4.7500000000000001E-2</v>
      </c>
      <c r="O4820" s="94"/>
    </row>
    <row r="4821" spans="4:15" ht="15.75" customHeight="1" x14ac:dyDescent="0.25">
      <c r="D4821" s="33"/>
      <c r="E4821" s="33"/>
      <c r="F4821" s="81">
        <v>43263</v>
      </c>
      <c r="G4821" s="103">
        <v>2.0572499999999997E-2</v>
      </c>
      <c r="H4821" s="103">
        <v>2.33563E-2</v>
      </c>
      <c r="I4821" s="103"/>
      <c r="J4821" s="103"/>
      <c r="K4821" s="103"/>
      <c r="L4821" s="103"/>
      <c r="M4821" s="103"/>
      <c r="N4821" s="103">
        <v>4.7500000000000001E-2</v>
      </c>
      <c r="O4821" s="94"/>
    </row>
    <row r="4822" spans="4:15" ht="15.75" customHeight="1" x14ac:dyDescent="0.25">
      <c r="D4822" s="33"/>
      <c r="E4822" s="33"/>
      <c r="F4822" s="81">
        <v>43264</v>
      </c>
      <c r="G4822" s="103">
        <v>2.0732499999999997E-2</v>
      </c>
      <c r="H4822" s="103">
        <v>2.3406300000000001E-2</v>
      </c>
      <c r="I4822" s="103"/>
      <c r="J4822" s="103"/>
      <c r="K4822" s="103"/>
      <c r="L4822" s="103"/>
      <c r="M4822" s="103"/>
      <c r="N4822" s="103">
        <v>4.7500000000000001E-2</v>
      </c>
      <c r="O4822" s="94"/>
    </row>
    <row r="4823" spans="4:15" ht="15.75" customHeight="1" x14ac:dyDescent="0.25">
      <c r="D4823" s="33"/>
      <c r="E4823" s="33"/>
      <c r="F4823" s="81">
        <v>43265</v>
      </c>
      <c r="G4823" s="103">
        <v>2.08506E-2</v>
      </c>
      <c r="H4823" s="103">
        <v>2.33469E-2</v>
      </c>
      <c r="I4823" s="103"/>
      <c r="J4823" s="103"/>
      <c r="K4823" s="103"/>
      <c r="L4823" s="103"/>
      <c r="M4823" s="103"/>
      <c r="N4823" s="103">
        <v>0.05</v>
      </c>
      <c r="O4823" s="94"/>
    </row>
    <row r="4824" spans="4:15" ht="15.75" customHeight="1" x14ac:dyDescent="0.25">
      <c r="D4824" s="33"/>
      <c r="E4824" s="33"/>
      <c r="F4824" s="81">
        <v>43266</v>
      </c>
      <c r="G4824" s="103">
        <v>2.0849400000000001E-2</v>
      </c>
      <c r="H4824" s="103">
        <v>2.32594E-2</v>
      </c>
      <c r="I4824" s="103"/>
      <c r="J4824" s="103"/>
      <c r="K4824" s="103"/>
      <c r="L4824" s="103"/>
      <c r="M4824" s="103"/>
      <c r="N4824" s="103">
        <v>0.05</v>
      </c>
      <c r="O4824" s="94"/>
    </row>
    <row r="4825" spans="4:15" ht="15.75" customHeight="1" x14ac:dyDescent="0.25">
      <c r="D4825" s="33"/>
      <c r="E4825" s="33"/>
      <c r="F4825" s="81">
        <v>43269</v>
      </c>
      <c r="G4825" s="103">
        <v>2.0837500000000002E-2</v>
      </c>
      <c r="H4825" s="103">
        <v>2.3246900000000001E-2</v>
      </c>
      <c r="I4825" s="103"/>
      <c r="J4825" s="103"/>
      <c r="K4825" s="103"/>
      <c r="L4825" s="103"/>
      <c r="M4825" s="103"/>
      <c r="N4825" s="103">
        <v>0.05</v>
      </c>
      <c r="O4825" s="94"/>
    </row>
    <row r="4826" spans="4:15" ht="15.75" customHeight="1" x14ac:dyDescent="0.25">
      <c r="D4826" s="33"/>
      <c r="E4826" s="33"/>
      <c r="F4826" s="81">
        <v>43270</v>
      </c>
      <c r="G4826" s="103">
        <v>2.0878800000000003E-2</v>
      </c>
      <c r="H4826" s="103">
        <v>2.33025E-2</v>
      </c>
      <c r="I4826" s="103"/>
      <c r="J4826" s="103"/>
      <c r="K4826" s="103"/>
      <c r="L4826" s="103"/>
      <c r="M4826" s="103"/>
      <c r="N4826" s="103">
        <v>0.05</v>
      </c>
      <c r="O4826" s="94"/>
    </row>
    <row r="4827" spans="4:15" ht="15.75" customHeight="1" x14ac:dyDescent="0.25">
      <c r="D4827" s="33"/>
      <c r="E4827" s="33"/>
      <c r="F4827" s="81">
        <v>43271</v>
      </c>
      <c r="G4827" s="103">
        <v>2.0836299999999999E-2</v>
      </c>
      <c r="H4827" s="103">
        <v>2.3318800000000001E-2</v>
      </c>
      <c r="I4827" s="103"/>
      <c r="J4827" s="103"/>
      <c r="K4827" s="103"/>
      <c r="L4827" s="103"/>
      <c r="M4827" s="103"/>
      <c r="N4827" s="103">
        <v>0.05</v>
      </c>
      <c r="O4827" s="94"/>
    </row>
    <row r="4828" spans="4:15" ht="15.75" customHeight="1" x14ac:dyDescent="0.25">
      <c r="D4828" s="33"/>
      <c r="E4828" s="33"/>
      <c r="F4828" s="81">
        <v>43272</v>
      </c>
      <c r="G4828" s="103">
        <v>2.0911300000000001E-2</v>
      </c>
      <c r="H4828" s="103">
        <v>2.3350599999999999E-2</v>
      </c>
      <c r="I4828" s="103"/>
      <c r="J4828" s="103"/>
      <c r="K4828" s="103"/>
      <c r="L4828" s="103"/>
      <c r="M4828" s="103"/>
      <c r="N4828" s="103">
        <v>0.05</v>
      </c>
      <c r="O4828" s="94"/>
    </row>
    <row r="4829" spans="4:15" ht="15.75" customHeight="1" x14ac:dyDescent="0.25">
      <c r="D4829" s="33"/>
      <c r="E4829" s="33"/>
      <c r="F4829" s="81">
        <v>43273</v>
      </c>
      <c r="G4829" s="103">
        <v>2.09775E-2</v>
      </c>
      <c r="H4829" s="103">
        <v>2.3388800000000001E-2</v>
      </c>
      <c r="I4829" s="103"/>
      <c r="J4829" s="103"/>
      <c r="K4829" s="103"/>
      <c r="L4829" s="103"/>
      <c r="M4829" s="103"/>
      <c r="N4829" s="103">
        <v>0.05</v>
      </c>
      <c r="O4829" s="94"/>
    </row>
    <row r="4830" spans="4:15" ht="15.75" customHeight="1" x14ac:dyDescent="0.25">
      <c r="D4830" s="33"/>
      <c r="E4830" s="33"/>
      <c r="F4830" s="81">
        <v>43276</v>
      </c>
      <c r="G4830" s="103">
        <v>2.10288E-2</v>
      </c>
      <c r="H4830" s="103">
        <v>2.3370000000000002E-2</v>
      </c>
      <c r="I4830" s="103"/>
      <c r="J4830" s="103"/>
      <c r="K4830" s="103"/>
      <c r="L4830" s="103"/>
      <c r="M4830" s="103"/>
      <c r="N4830" s="103">
        <v>0.05</v>
      </c>
      <c r="O4830" s="94"/>
    </row>
    <row r="4831" spans="4:15" ht="15.75" customHeight="1" x14ac:dyDescent="0.25">
      <c r="D4831" s="33"/>
      <c r="E4831" s="33"/>
      <c r="F4831" s="81">
        <v>43277</v>
      </c>
      <c r="G4831" s="103">
        <v>2.1018800000000001E-2</v>
      </c>
      <c r="H4831" s="103">
        <v>2.33563E-2</v>
      </c>
      <c r="I4831" s="103"/>
      <c r="J4831" s="103"/>
      <c r="K4831" s="103"/>
      <c r="L4831" s="103"/>
      <c r="M4831" s="103"/>
      <c r="N4831" s="103">
        <v>0.05</v>
      </c>
      <c r="O4831" s="94"/>
    </row>
    <row r="4832" spans="4:15" ht="15.75" customHeight="1" x14ac:dyDescent="0.25">
      <c r="D4832" s="33"/>
      <c r="E4832" s="33"/>
      <c r="F4832" s="81">
        <v>43278</v>
      </c>
      <c r="G4832" s="103">
        <v>2.0935000000000002E-2</v>
      </c>
      <c r="H4832" s="103">
        <v>2.3343799999999998E-2</v>
      </c>
      <c r="I4832" s="103"/>
      <c r="J4832" s="103"/>
      <c r="K4832" s="103"/>
      <c r="L4832" s="103"/>
      <c r="M4832" s="103"/>
      <c r="N4832" s="103">
        <v>0.05</v>
      </c>
      <c r="O4832" s="94"/>
    </row>
    <row r="4833" spans="4:15" ht="15.75" customHeight="1" x14ac:dyDescent="0.25">
      <c r="D4833" s="33"/>
      <c r="E4833" s="33"/>
      <c r="F4833" s="81">
        <v>43279</v>
      </c>
      <c r="G4833" s="103">
        <v>2.09213E-2</v>
      </c>
      <c r="H4833" s="103">
        <v>2.33738E-2</v>
      </c>
      <c r="I4833" s="103"/>
      <c r="J4833" s="103"/>
      <c r="K4833" s="103"/>
      <c r="L4833" s="103"/>
      <c r="M4833" s="103"/>
      <c r="N4833" s="103">
        <v>0.05</v>
      </c>
      <c r="O4833" s="94"/>
    </row>
    <row r="4834" spans="4:15" ht="15.75" customHeight="1" x14ac:dyDescent="0.25">
      <c r="D4834" s="33"/>
      <c r="E4834" s="33"/>
      <c r="F4834" s="81">
        <v>43280</v>
      </c>
      <c r="G4834" s="103">
        <v>2.0902500000000001E-2</v>
      </c>
      <c r="H4834" s="103">
        <v>2.33575E-2</v>
      </c>
      <c r="I4834" s="103"/>
      <c r="J4834" s="103"/>
      <c r="K4834" s="103"/>
      <c r="L4834" s="103"/>
      <c r="M4834" s="103"/>
      <c r="N4834" s="103">
        <v>0.05</v>
      </c>
      <c r="O4834" s="94"/>
    </row>
    <row r="4835" spans="4:15" ht="15.75" customHeight="1" x14ac:dyDescent="0.25">
      <c r="D4835" s="33"/>
      <c r="E4835" s="33"/>
      <c r="F4835" s="81">
        <v>43283</v>
      </c>
      <c r="G4835" s="103">
        <v>2.0999400000000001E-2</v>
      </c>
      <c r="H4835" s="103">
        <v>2.3424999999999998E-2</v>
      </c>
      <c r="I4835" s="103"/>
      <c r="J4835" s="103"/>
      <c r="K4835" s="103"/>
      <c r="L4835" s="103"/>
      <c r="M4835" s="103"/>
      <c r="N4835" s="103">
        <v>0.05</v>
      </c>
      <c r="O4835" s="94"/>
    </row>
    <row r="4836" spans="4:15" ht="15.75" customHeight="1" x14ac:dyDescent="0.25">
      <c r="D4836" s="33"/>
      <c r="E4836" s="33"/>
      <c r="F4836" s="81">
        <v>43284</v>
      </c>
      <c r="G4836" s="103">
        <v>2.08588E-2</v>
      </c>
      <c r="H4836" s="103">
        <v>2.3372500000000001E-2</v>
      </c>
      <c r="I4836" s="103"/>
      <c r="J4836" s="103"/>
      <c r="K4836" s="103"/>
      <c r="L4836" s="103"/>
      <c r="M4836" s="103"/>
      <c r="N4836" s="103">
        <v>0.05</v>
      </c>
      <c r="O4836" s="94"/>
    </row>
    <row r="4837" spans="4:15" ht="15.75" customHeight="1" x14ac:dyDescent="0.25">
      <c r="D4837" s="33"/>
      <c r="E4837" s="33"/>
      <c r="F4837" s="81">
        <v>43285</v>
      </c>
      <c r="G4837" s="103">
        <v>2.0872500000000002E-2</v>
      </c>
      <c r="H4837" s="103">
        <v>2.3373100000000001E-2</v>
      </c>
      <c r="I4837" s="103"/>
      <c r="J4837" s="103"/>
      <c r="K4837" s="103"/>
      <c r="L4837" s="103"/>
      <c r="M4837" s="103"/>
      <c r="N4837" s="103" t="s">
        <v>26</v>
      </c>
      <c r="O4837" s="94"/>
    </row>
    <row r="4838" spans="4:15" ht="15.75" customHeight="1" x14ac:dyDescent="0.25">
      <c r="D4838" s="33"/>
      <c r="E4838" s="33"/>
      <c r="F4838" s="81">
        <v>43286</v>
      </c>
      <c r="G4838" s="103">
        <v>2.0971299999999998E-2</v>
      </c>
      <c r="H4838" s="103">
        <v>2.3386300000000002E-2</v>
      </c>
      <c r="I4838" s="103"/>
      <c r="J4838" s="103"/>
      <c r="K4838" s="103"/>
      <c r="L4838" s="103"/>
      <c r="M4838" s="103"/>
      <c r="N4838" s="103">
        <v>0.05</v>
      </c>
      <c r="O4838" s="94"/>
    </row>
    <row r="4839" spans="4:15" ht="15.75" customHeight="1" x14ac:dyDescent="0.25">
      <c r="D4839" s="33"/>
      <c r="E4839" s="33"/>
      <c r="F4839" s="81">
        <v>43287</v>
      </c>
      <c r="G4839" s="103">
        <v>2.0862500000000003E-2</v>
      </c>
      <c r="H4839" s="103">
        <v>2.3314400000000002E-2</v>
      </c>
      <c r="I4839" s="103"/>
      <c r="J4839" s="103"/>
      <c r="K4839" s="103"/>
      <c r="L4839" s="103"/>
      <c r="M4839" s="103"/>
      <c r="N4839" s="103">
        <v>0.05</v>
      </c>
      <c r="O4839" s="94"/>
    </row>
    <row r="4840" spans="4:15" ht="15.75" customHeight="1" x14ac:dyDescent="0.25">
      <c r="D4840" s="33"/>
      <c r="E4840" s="33"/>
      <c r="F4840" s="81">
        <v>43290</v>
      </c>
      <c r="G4840" s="103">
        <v>2.0775000000000002E-2</v>
      </c>
      <c r="H4840" s="103">
        <v>2.3331300000000003E-2</v>
      </c>
      <c r="I4840" s="103"/>
      <c r="J4840" s="103"/>
      <c r="K4840" s="103"/>
      <c r="L4840" s="103"/>
      <c r="M4840" s="103"/>
      <c r="N4840" s="103">
        <v>0.05</v>
      </c>
      <c r="O4840" s="94"/>
    </row>
    <row r="4841" spans="4:15" ht="15.75" customHeight="1" x14ac:dyDescent="0.25">
      <c r="D4841" s="33"/>
      <c r="E4841" s="33"/>
      <c r="F4841" s="81">
        <v>43291</v>
      </c>
      <c r="G4841" s="103">
        <v>2.0664999999999999E-2</v>
      </c>
      <c r="H4841" s="103">
        <v>2.33744E-2</v>
      </c>
      <c r="I4841" s="103"/>
      <c r="J4841" s="103"/>
      <c r="K4841" s="103"/>
      <c r="L4841" s="103"/>
      <c r="M4841" s="103"/>
      <c r="N4841" s="103">
        <v>0.05</v>
      </c>
      <c r="O4841" s="94"/>
    </row>
    <row r="4842" spans="4:15" ht="15.75" customHeight="1" x14ac:dyDescent="0.25">
      <c r="D4842" s="33"/>
      <c r="E4842" s="33"/>
      <c r="F4842" s="81">
        <v>43292</v>
      </c>
      <c r="G4842" s="103">
        <v>2.0742500000000001E-2</v>
      </c>
      <c r="H4842" s="103">
        <v>2.3370000000000002E-2</v>
      </c>
      <c r="I4842" s="103"/>
      <c r="J4842" s="103"/>
      <c r="K4842" s="103"/>
      <c r="L4842" s="103"/>
      <c r="M4842" s="103"/>
      <c r="N4842" s="103">
        <v>0.05</v>
      </c>
      <c r="O4842" s="94"/>
    </row>
    <row r="4843" spans="4:15" ht="15.75" customHeight="1" x14ac:dyDescent="0.25">
      <c r="D4843" s="33"/>
      <c r="E4843" s="33"/>
      <c r="F4843" s="81">
        <v>43293</v>
      </c>
      <c r="G4843" s="103">
        <v>2.07163E-2</v>
      </c>
      <c r="H4843" s="103">
        <v>2.33919E-2</v>
      </c>
      <c r="I4843" s="103"/>
      <c r="J4843" s="103"/>
      <c r="K4843" s="103"/>
      <c r="L4843" s="103"/>
      <c r="M4843" s="103"/>
      <c r="N4843" s="103">
        <v>0.05</v>
      </c>
      <c r="O4843" s="94"/>
    </row>
    <row r="4844" spans="4:15" ht="15.75" customHeight="1" x14ac:dyDescent="0.25">
      <c r="D4844" s="33"/>
      <c r="E4844" s="33"/>
      <c r="F4844" s="81">
        <v>43294</v>
      </c>
      <c r="G4844" s="103">
        <v>2.0732499999999997E-2</v>
      </c>
      <c r="H4844" s="103">
        <v>2.3359999999999999E-2</v>
      </c>
      <c r="I4844" s="103"/>
      <c r="J4844" s="103"/>
      <c r="K4844" s="103"/>
      <c r="L4844" s="103"/>
      <c r="M4844" s="103"/>
      <c r="N4844" s="103">
        <v>0.05</v>
      </c>
      <c r="O4844" s="94"/>
    </row>
    <row r="4845" spans="4:15" ht="15.75" customHeight="1" x14ac:dyDescent="0.25">
      <c r="D4845" s="33"/>
      <c r="E4845" s="33"/>
      <c r="F4845" s="81">
        <v>43297</v>
      </c>
      <c r="G4845" s="103">
        <v>2.0785000000000001E-2</v>
      </c>
      <c r="H4845" s="103">
        <v>2.3326300000000001E-2</v>
      </c>
      <c r="I4845" s="103"/>
      <c r="J4845" s="103"/>
      <c r="K4845" s="103"/>
      <c r="L4845" s="103"/>
      <c r="M4845" s="103"/>
      <c r="N4845" s="103">
        <v>0.05</v>
      </c>
      <c r="O4845" s="94"/>
    </row>
    <row r="4846" spans="4:15" ht="15.75" customHeight="1" x14ac:dyDescent="0.25">
      <c r="D4846" s="33"/>
      <c r="E4846" s="33"/>
      <c r="F4846" s="81">
        <v>43298</v>
      </c>
      <c r="G4846" s="103">
        <v>2.0817499999999999E-2</v>
      </c>
      <c r="H4846" s="103">
        <v>2.34194E-2</v>
      </c>
      <c r="I4846" s="103"/>
      <c r="J4846" s="103"/>
      <c r="K4846" s="103"/>
      <c r="L4846" s="103"/>
      <c r="M4846" s="103"/>
      <c r="N4846" s="103">
        <v>0.05</v>
      </c>
      <c r="O4846" s="94"/>
    </row>
    <row r="4847" spans="4:15" ht="15.75" customHeight="1" x14ac:dyDescent="0.25">
      <c r="D4847" s="33"/>
      <c r="E4847" s="33"/>
      <c r="F4847" s="81">
        <v>43299</v>
      </c>
      <c r="G4847" s="103">
        <v>2.0862500000000003E-2</v>
      </c>
      <c r="H4847" s="103">
        <v>2.3475000000000003E-2</v>
      </c>
      <c r="I4847" s="103"/>
      <c r="J4847" s="103"/>
      <c r="K4847" s="103"/>
      <c r="L4847" s="103"/>
      <c r="M4847" s="103"/>
      <c r="N4847" s="103">
        <v>0.05</v>
      </c>
      <c r="O4847" s="94"/>
    </row>
    <row r="4848" spans="4:15" ht="15.75" customHeight="1" x14ac:dyDescent="0.25">
      <c r="D4848" s="33"/>
      <c r="E4848" s="33"/>
      <c r="F4848" s="81">
        <v>43300</v>
      </c>
      <c r="G4848" s="103">
        <v>2.0809999999999999E-2</v>
      </c>
      <c r="H4848" s="103">
        <v>2.3470599999999998E-2</v>
      </c>
      <c r="I4848" s="103"/>
      <c r="J4848" s="103"/>
      <c r="K4848" s="103"/>
      <c r="L4848" s="103"/>
      <c r="M4848" s="103"/>
      <c r="N4848" s="103">
        <v>0.05</v>
      </c>
      <c r="O4848" s="94"/>
    </row>
    <row r="4849" spans="4:15" ht="15.75" customHeight="1" x14ac:dyDescent="0.25">
      <c r="D4849" s="33"/>
      <c r="E4849" s="33"/>
      <c r="F4849" s="81">
        <v>43301</v>
      </c>
      <c r="G4849" s="103">
        <v>2.069E-2</v>
      </c>
      <c r="H4849" s="103">
        <v>2.3415599999999998E-2</v>
      </c>
      <c r="I4849" s="103"/>
      <c r="J4849" s="103"/>
      <c r="K4849" s="103"/>
      <c r="L4849" s="103"/>
      <c r="M4849" s="103"/>
      <c r="N4849" s="103">
        <v>0.05</v>
      </c>
      <c r="O4849" s="94"/>
    </row>
    <row r="4850" spans="4:15" ht="15.75" customHeight="1" x14ac:dyDescent="0.25">
      <c r="D4850" s="33"/>
      <c r="E4850" s="33"/>
      <c r="F4850" s="81">
        <v>43304</v>
      </c>
      <c r="G4850" s="103">
        <v>2.06363E-2</v>
      </c>
      <c r="H4850" s="103">
        <v>2.3353100000000002E-2</v>
      </c>
      <c r="I4850" s="103"/>
      <c r="J4850" s="103"/>
      <c r="K4850" s="103"/>
      <c r="L4850" s="103"/>
      <c r="M4850" s="103"/>
      <c r="N4850" s="103">
        <v>0.05</v>
      </c>
      <c r="O4850" s="94"/>
    </row>
    <row r="4851" spans="4:15" ht="15.75" customHeight="1" x14ac:dyDescent="0.25">
      <c r="D4851" s="33"/>
      <c r="E4851" s="33"/>
      <c r="F4851" s="81">
        <v>43305</v>
      </c>
      <c r="G4851" s="103">
        <v>2.0701299999999999E-2</v>
      </c>
      <c r="H4851" s="103">
        <v>2.3348799999999999E-2</v>
      </c>
      <c r="I4851" s="103"/>
      <c r="J4851" s="103"/>
      <c r="K4851" s="103"/>
      <c r="L4851" s="103"/>
      <c r="M4851" s="103"/>
      <c r="N4851" s="103">
        <v>0.05</v>
      </c>
      <c r="O4851" s="94"/>
    </row>
    <row r="4852" spans="4:15" ht="15.75" customHeight="1" x14ac:dyDescent="0.25">
      <c r="D4852" s="33"/>
      <c r="E4852" s="33"/>
      <c r="F4852" s="81">
        <v>43306</v>
      </c>
      <c r="G4852" s="103">
        <v>2.07688E-2</v>
      </c>
      <c r="H4852" s="103">
        <v>2.3368799999999999E-2</v>
      </c>
      <c r="I4852" s="103"/>
      <c r="J4852" s="103"/>
      <c r="K4852" s="103"/>
      <c r="L4852" s="103"/>
      <c r="M4852" s="103"/>
      <c r="N4852" s="103">
        <v>0.05</v>
      </c>
      <c r="O4852" s="94"/>
    </row>
    <row r="4853" spans="4:15" ht="15.75" customHeight="1" x14ac:dyDescent="0.25">
      <c r="D4853" s="33"/>
      <c r="E4853" s="33"/>
      <c r="F4853" s="81">
        <v>43307</v>
      </c>
      <c r="G4853" s="103">
        <v>2.07163E-2</v>
      </c>
      <c r="H4853" s="103">
        <v>2.3388800000000001E-2</v>
      </c>
      <c r="I4853" s="103"/>
      <c r="J4853" s="103"/>
      <c r="K4853" s="103"/>
      <c r="L4853" s="103"/>
      <c r="M4853" s="103"/>
      <c r="N4853" s="103">
        <v>0.05</v>
      </c>
      <c r="O4853" s="94"/>
    </row>
    <row r="4854" spans="4:15" ht="15.75" customHeight="1" x14ac:dyDescent="0.25">
      <c r="D4854" s="33"/>
      <c r="E4854" s="33"/>
      <c r="F4854" s="81">
        <v>43308</v>
      </c>
      <c r="G4854" s="103">
        <v>2.0767500000000001E-2</v>
      </c>
      <c r="H4854" s="103">
        <v>2.3423799999999998E-2</v>
      </c>
      <c r="I4854" s="103"/>
      <c r="J4854" s="103"/>
      <c r="K4854" s="103"/>
      <c r="L4854" s="103"/>
      <c r="M4854" s="103"/>
      <c r="N4854" s="103">
        <v>0.05</v>
      </c>
      <c r="O4854" s="94"/>
    </row>
    <row r="4855" spans="4:15" ht="15.75" customHeight="1" x14ac:dyDescent="0.25">
      <c r="D4855" s="33"/>
      <c r="E4855" s="33"/>
      <c r="F4855" s="81">
        <v>43311</v>
      </c>
      <c r="G4855" s="103">
        <v>2.0815E-2</v>
      </c>
      <c r="H4855" s="103">
        <v>2.3431299999999999E-2</v>
      </c>
      <c r="I4855" s="103"/>
      <c r="J4855" s="103"/>
      <c r="K4855" s="103"/>
      <c r="L4855" s="103"/>
      <c r="M4855" s="103"/>
      <c r="N4855" s="103">
        <v>0.05</v>
      </c>
      <c r="O4855" s="94"/>
    </row>
    <row r="4856" spans="4:15" ht="15.75" customHeight="1" x14ac:dyDescent="0.25">
      <c r="D4856" s="33"/>
      <c r="E4856" s="33"/>
      <c r="F4856" s="81">
        <v>43312</v>
      </c>
      <c r="G4856" s="103">
        <v>2.0813799999999997E-2</v>
      </c>
      <c r="H4856" s="103">
        <v>2.3485599999999999E-2</v>
      </c>
      <c r="I4856" s="103"/>
      <c r="J4856" s="103"/>
      <c r="K4856" s="103"/>
      <c r="L4856" s="103"/>
      <c r="M4856" s="103"/>
      <c r="N4856" s="103">
        <v>0.05</v>
      </c>
      <c r="O4856" s="94"/>
    </row>
    <row r="4857" spans="4:15" ht="15.75" customHeight="1" x14ac:dyDescent="0.25">
      <c r="D4857" s="33"/>
      <c r="E4857" s="33"/>
      <c r="F4857" s="81">
        <v>43313</v>
      </c>
      <c r="G4857" s="103">
        <v>2.0821299999999997E-2</v>
      </c>
      <c r="H4857" s="103">
        <v>2.3482500000000003E-2</v>
      </c>
      <c r="I4857" s="103"/>
      <c r="J4857" s="103"/>
      <c r="K4857" s="103"/>
      <c r="L4857" s="103"/>
      <c r="M4857" s="103"/>
      <c r="N4857" s="103">
        <v>0.05</v>
      </c>
      <c r="O4857" s="94"/>
    </row>
    <row r="4858" spans="4:15" ht="15.75" customHeight="1" x14ac:dyDescent="0.25">
      <c r="D4858" s="33"/>
      <c r="E4858" s="33"/>
      <c r="F4858" s="81">
        <v>43314</v>
      </c>
      <c r="G4858" s="103">
        <v>2.0801899999999998E-2</v>
      </c>
      <c r="H4858" s="103">
        <v>2.3404999999999999E-2</v>
      </c>
      <c r="I4858" s="103"/>
      <c r="J4858" s="103"/>
      <c r="K4858" s="103"/>
      <c r="L4858" s="103"/>
      <c r="M4858" s="103"/>
      <c r="N4858" s="103">
        <v>0.05</v>
      </c>
      <c r="O4858" s="94"/>
    </row>
    <row r="4859" spans="4:15" ht="15.75" customHeight="1" x14ac:dyDescent="0.25">
      <c r="D4859" s="33"/>
      <c r="E4859" s="33"/>
      <c r="F4859" s="81">
        <v>43315</v>
      </c>
      <c r="G4859" s="103">
        <v>2.0793099999999998E-2</v>
      </c>
      <c r="H4859" s="103">
        <v>2.3429999999999999E-2</v>
      </c>
      <c r="I4859" s="103"/>
      <c r="J4859" s="103"/>
      <c r="K4859" s="103"/>
      <c r="L4859" s="103"/>
      <c r="M4859" s="103"/>
      <c r="N4859" s="103">
        <v>0.05</v>
      </c>
      <c r="O4859" s="94"/>
    </row>
    <row r="4860" spans="4:15" ht="15.75" customHeight="1" x14ac:dyDescent="0.25">
      <c r="D4860" s="33"/>
      <c r="E4860" s="33"/>
      <c r="F4860" s="81">
        <v>43318</v>
      </c>
      <c r="G4860" s="103">
        <v>2.08256E-2</v>
      </c>
      <c r="H4860" s="103">
        <v>2.3432499999999998E-2</v>
      </c>
      <c r="I4860" s="103"/>
      <c r="J4860" s="103"/>
      <c r="K4860" s="103"/>
      <c r="L4860" s="103"/>
      <c r="M4860" s="103"/>
      <c r="N4860" s="103">
        <v>0.05</v>
      </c>
      <c r="O4860" s="94"/>
    </row>
    <row r="4861" spans="4:15" ht="15.75" customHeight="1" x14ac:dyDescent="0.25">
      <c r="D4861" s="33"/>
      <c r="E4861" s="33"/>
      <c r="F4861" s="81">
        <v>43319</v>
      </c>
      <c r="G4861" s="103">
        <v>2.0711300000000002E-2</v>
      </c>
      <c r="H4861" s="103">
        <v>2.3414399999999998E-2</v>
      </c>
      <c r="I4861" s="103"/>
      <c r="J4861" s="103"/>
      <c r="K4861" s="103"/>
      <c r="L4861" s="103"/>
      <c r="M4861" s="103"/>
      <c r="N4861" s="103">
        <v>0.05</v>
      </c>
      <c r="O4861" s="94"/>
    </row>
    <row r="4862" spans="4:15" ht="15.75" customHeight="1" x14ac:dyDescent="0.25">
      <c r="D4862" s="33"/>
      <c r="E4862" s="33"/>
      <c r="F4862" s="81">
        <v>43320</v>
      </c>
      <c r="G4862" s="103">
        <v>2.0634400000000001E-2</v>
      </c>
      <c r="H4862" s="103">
        <v>2.3404999999999999E-2</v>
      </c>
      <c r="I4862" s="103"/>
      <c r="J4862" s="103"/>
      <c r="K4862" s="103"/>
      <c r="L4862" s="103"/>
      <c r="M4862" s="103"/>
      <c r="N4862" s="103">
        <v>0.05</v>
      </c>
      <c r="O4862" s="94"/>
    </row>
    <row r="4863" spans="4:15" ht="15.75" customHeight="1" x14ac:dyDescent="0.25">
      <c r="D4863" s="33"/>
      <c r="E4863" s="33"/>
      <c r="F4863" s="81">
        <v>43321</v>
      </c>
      <c r="G4863" s="103">
        <v>2.06731E-2</v>
      </c>
      <c r="H4863" s="103">
        <v>2.3380000000000001E-2</v>
      </c>
      <c r="I4863" s="103"/>
      <c r="J4863" s="103"/>
      <c r="K4863" s="103"/>
      <c r="L4863" s="103"/>
      <c r="M4863" s="103"/>
      <c r="N4863" s="103">
        <v>0.05</v>
      </c>
      <c r="O4863" s="94"/>
    </row>
    <row r="4864" spans="4:15" ht="15.75" customHeight="1" x14ac:dyDescent="0.25">
      <c r="D4864" s="33"/>
      <c r="E4864" s="33"/>
      <c r="F4864" s="81">
        <v>43322</v>
      </c>
      <c r="G4864" s="103">
        <v>2.0667499999999998E-2</v>
      </c>
      <c r="H4864" s="103">
        <v>2.3192499999999998E-2</v>
      </c>
      <c r="I4864" s="103"/>
      <c r="J4864" s="103"/>
      <c r="K4864" s="103"/>
      <c r="L4864" s="103"/>
      <c r="M4864" s="103"/>
      <c r="N4864" s="103">
        <v>0.05</v>
      </c>
      <c r="O4864" s="94"/>
    </row>
    <row r="4865" spans="4:15" ht="15.75" customHeight="1" x14ac:dyDescent="0.25">
      <c r="D4865" s="33"/>
      <c r="E4865" s="33"/>
      <c r="F4865" s="81">
        <v>43325</v>
      </c>
      <c r="G4865" s="103">
        <v>2.06269E-2</v>
      </c>
      <c r="H4865" s="103">
        <v>2.3137500000000002E-2</v>
      </c>
      <c r="I4865" s="103"/>
      <c r="J4865" s="103"/>
      <c r="K4865" s="103"/>
      <c r="L4865" s="103"/>
      <c r="M4865" s="103"/>
      <c r="N4865" s="103">
        <v>0.05</v>
      </c>
      <c r="O4865" s="94"/>
    </row>
    <row r="4866" spans="4:15" ht="15.75" customHeight="1" x14ac:dyDescent="0.25">
      <c r="D4866" s="33"/>
      <c r="E4866" s="33"/>
      <c r="F4866" s="81">
        <v>43326</v>
      </c>
      <c r="G4866" s="103">
        <v>2.0635000000000001E-2</v>
      </c>
      <c r="H4866" s="103">
        <v>2.31519E-2</v>
      </c>
      <c r="I4866" s="103"/>
      <c r="J4866" s="103"/>
      <c r="K4866" s="103"/>
      <c r="L4866" s="103"/>
      <c r="M4866" s="103"/>
      <c r="N4866" s="103">
        <v>0.05</v>
      </c>
      <c r="O4866" s="94"/>
    </row>
    <row r="4867" spans="4:15" ht="15.75" customHeight="1" x14ac:dyDescent="0.25">
      <c r="D4867" s="33"/>
      <c r="E4867" s="33"/>
      <c r="F4867" s="81">
        <v>43327</v>
      </c>
      <c r="G4867" s="103">
        <v>2.06E-2</v>
      </c>
      <c r="H4867" s="103">
        <v>2.3117499999999999E-2</v>
      </c>
      <c r="I4867" s="103"/>
      <c r="J4867" s="103"/>
      <c r="K4867" s="103"/>
      <c r="L4867" s="103"/>
      <c r="M4867" s="103"/>
      <c r="N4867" s="103">
        <v>0.05</v>
      </c>
      <c r="O4867" s="94"/>
    </row>
    <row r="4868" spans="4:15" ht="15.75" customHeight="1" x14ac:dyDescent="0.25">
      <c r="D4868" s="33"/>
      <c r="E4868" s="33"/>
      <c r="F4868" s="81">
        <v>43328</v>
      </c>
      <c r="G4868" s="103">
        <v>2.0773799999999999E-2</v>
      </c>
      <c r="H4868" s="103">
        <v>2.32225E-2</v>
      </c>
      <c r="I4868" s="103"/>
      <c r="J4868" s="103"/>
      <c r="K4868" s="103"/>
      <c r="L4868" s="103"/>
      <c r="M4868" s="103"/>
      <c r="N4868" s="103">
        <v>0.05</v>
      </c>
      <c r="O4868" s="94"/>
    </row>
    <row r="4869" spans="4:15" ht="15.75" customHeight="1" x14ac:dyDescent="0.25">
      <c r="D4869" s="33"/>
      <c r="E4869" s="33"/>
      <c r="F4869" s="81">
        <v>43329</v>
      </c>
      <c r="G4869" s="103">
        <v>2.0693800000000002E-2</v>
      </c>
      <c r="H4869" s="103">
        <v>2.3118799999999998E-2</v>
      </c>
      <c r="I4869" s="103"/>
      <c r="J4869" s="103"/>
      <c r="K4869" s="103"/>
      <c r="L4869" s="103"/>
      <c r="M4869" s="103"/>
      <c r="N4869" s="103">
        <v>0.05</v>
      </c>
      <c r="O4869" s="94"/>
    </row>
    <row r="4870" spans="4:15" ht="15.75" customHeight="1" x14ac:dyDescent="0.25">
      <c r="D4870" s="33"/>
      <c r="E4870" s="33"/>
      <c r="F4870" s="81">
        <v>43332</v>
      </c>
      <c r="G4870" s="103">
        <v>2.0670000000000001E-2</v>
      </c>
      <c r="H4870" s="103">
        <v>2.30963E-2</v>
      </c>
      <c r="I4870" s="103"/>
      <c r="J4870" s="103"/>
      <c r="K4870" s="103"/>
      <c r="L4870" s="103"/>
      <c r="M4870" s="103"/>
      <c r="N4870" s="103">
        <v>0.05</v>
      </c>
      <c r="O4870" s="94"/>
    </row>
    <row r="4871" spans="4:15" ht="15.75" customHeight="1" x14ac:dyDescent="0.25">
      <c r="D4871" s="33"/>
      <c r="E4871" s="33"/>
      <c r="F4871" s="81">
        <v>43333</v>
      </c>
      <c r="G4871" s="103">
        <v>2.0658799999999998E-2</v>
      </c>
      <c r="H4871" s="103">
        <v>2.3102499999999998E-2</v>
      </c>
      <c r="I4871" s="103"/>
      <c r="J4871" s="103"/>
      <c r="K4871" s="103"/>
      <c r="L4871" s="103"/>
      <c r="M4871" s="103"/>
      <c r="N4871" s="103">
        <v>0.05</v>
      </c>
      <c r="O4871" s="94"/>
    </row>
    <row r="4872" spans="4:15" ht="15.75" customHeight="1" x14ac:dyDescent="0.25">
      <c r="D4872" s="33"/>
      <c r="E4872" s="33"/>
      <c r="F4872" s="81">
        <v>43334</v>
      </c>
      <c r="G4872" s="103">
        <v>2.0659999999999998E-2</v>
      </c>
      <c r="H4872" s="103">
        <v>2.3117499999999999E-2</v>
      </c>
      <c r="I4872" s="103"/>
      <c r="J4872" s="103"/>
      <c r="K4872" s="103"/>
      <c r="L4872" s="103"/>
      <c r="M4872" s="103"/>
      <c r="N4872" s="103">
        <v>0.05</v>
      </c>
      <c r="O4872" s="94"/>
    </row>
    <row r="4873" spans="4:15" ht="15.75" customHeight="1" x14ac:dyDescent="0.25">
      <c r="D4873" s="33"/>
      <c r="E4873" s="33"/>
      <c r="F4873" s="81">
        <v>43335</v>
      </c>
      <c r="G4873" s="103">
        <v>2.0647499999999999E-2</v>
      </c>
      <c r="H4873" s="103">
        <v>2.3113800000000004E-2</v>
      </c>
      <c r="I4873" s="103"/>
      <c r="J4873" s="103"/>
      <c r="K4873" s="103"/>
      <c r="L4873" s="103"/>
      <c r="M4873" s="103"/>
      <c r="N4873" s="103">
        <v>0.05</v>
      </c>
      <c r="O4873" s="94"/>
    </row>
    <row r="4874" spans="4:15" ht="15.75" customHeight="1" x14ac:dyDescent="0.25">
      <c r="D4874" s="33"/>
      <c r="E4874" s="33"/>
      <c r="F4874" s="81">
        <v>43336</v>
      </c>
      <c r="G4874" s="103">
        <v>2.0727499999999999E-2</v>
      </c>
      <c r="H4874" s="103">
        <v>2.3172499999999999E-2</v>
      </c>
      <c r="I4874" s="103"/>
      <c r="J4874" s="103"/>
      <c r="K4874" s="103"/>
      <c r="L4874" s="103"/>
      <c r="M4874" s="103"/>
      <c r="N4874" s="103">
        <v>0.05</v>
      </c>
      <c r="O4874" s="94"/>
    </row>
    <row r="4875" spans="4:15" ht="15.75" customHeight="1" x14ac:dyDescent="0.25">
      <c r="D4875" s="33"/>
      <c r="E4875" s="33"/>
      <c r="F4875" s="81">
        <v>43339</v>
      </c>
      <c r="G4875" s="103" t="s">
        <v>26</v>
      </c>
      <c r="H4875" s="103" t="s">
        <v>26</v>
      </c>
      <c r="I4875" s="103"/>
      <c r="J4875" s="103"/>
      <c r="K4875" s="103"/>
      <c r="L4875" s="103"/>
      <c r="M4875" s="103"/>
      <c r="N4875" s="103">
        <v>0.05</v>
      </c>
      <c r="O4875" s="94"/>
    </row>
    <row r="4876" spans="4:15" ht="15.75" customHeight="1" x14ac:dyDescent="0.25">
      <c r="D4876" s="33"/>
      <c r="E4876" s="33"/>
      <c r="F4876" s="81">
        <v>43340</v>
      </c>
      <c r="G4876" s="103">
        <v>2.0748799999999998E-2</v>
      </c>
      <c r="H4876" s="103">
        <v>2.3147500000000001E-2</v>
      </c>
      <c r="I4876" s="103"/>
      <c r="J4876" s="103"/>
      <c r="K4876" s="103"/>
      <c r="L4876" s="103"/>
      <c r="M4876" s="103"/>
      <c r="N4876" s="103">
        <v>0.05</v>
      </c>
      <c r="O4876" s="94"/>
    </row>
    <row r="4877" spans="4:15" ht="15.75" customHeight="1" x14ac:dyDescent="0.25">
      <c r="D4877" s="33"/>
      <c r="E4877" s="33"/>
      <c r="F4877" s="81">
        <v>43341</v>
      </c>
      <c r="G4877" s="103">
        <v>2.0758800000000001E-2</v>
      </c>
      <c r="H4877" s="103">
        <v>2.3126299999999999E-2</v>
      </c>
      <c r="I4877" s="103"/>
      <c r="J4877" s="103"/>
      <c r="K4877" s="103"/>
      <c r="L4877" s="103"/>
      <c r="M4877" s="103"/>
      <c r="N4877" s="103">
        <v>0.05</v>
      </c>
      <c r="O4877" s="94"/>
    </row>
    <row r="4878" spans="4:15" ht="15.75" customHeight="1" x14ac:dyDescent="0.25">
      <c r="D4878" s="33"/>
      <c r="E4878" s="33"/>
      <c r="F4878" s="81">
        <v>43342</v>
      </c>
      <c r="G4878" s="103">
        <v>2.1037499999999997E-2</v>
      </c>
      <c r="H4878" s="103">
        <v>2.32125E-2</v>
      </c>
      <c r="I4878" s="103"/>
      <c r="J4878" s="103"/>
      <c r="K4878" s="103"/>
      <c r="L4878" s="103"/>
      <c r="M4878" s="103"/>
      <c r="N4878" s="103">
        <v>0.05</v>
      </c>
      <c r="O4878" s="94"/>
    </row>
    <row r="4879" spans="4:15" ht="15.75" customHeight="1" x14ac:dyDescent="0.25">
      <c r="D4879" s="33"/>
      <c r="E4879" s="33"/>
      <c r="F4879" s="81">
        <v>43343</v>
      </c>
      <c r="G4879" s="103">
        <v>2.11375E-2</v>
      </c>
      <c r="H4879" s="103">
        <v>2.3207499999999999E-2</v>
      </c>
      <c r="I4879" s="103"/>
      <c r="J4879" s="103"/>
      <c r="K4879" s="103"/>
      <c r="L4879" s="103"/>
      <c r="M4879" s="103"/>
      <c r="N4879" s="103">
        <v>0.05</v>
      </c>
      <c r="O4879" s="94"/>
    </row>
    <row r="4880" spans="4:15" ht="15.75" customHeight="1" x14ac:dyDescent="0.25">
      <c r="D4880" s="33"/>
      <c r="E4880" s="33"/>
      <c r="F4880" s="81">
        <v>43346</v>
      </c>
      <c r="G4880" s="103">
        <v>2.1095000000000003E-2</v>
      </c>
      <c r="H4880" s="103">
        <v>2.3156300000000001E-2</v>
      </c>
      <c r="I4880" s="103"/>
      <c r="J4880" s="103"/>
      <c r="K4880" s="103"/>
      <c r="L4880" s="103"/>
      <c r="M4880" s="103"/>
      <c r="N4880" s="103" t="s">
        <v>26</v>
      </c>
      <c r="O4880" s="94"/>
    </row>
    <row r="4881" spans="4:15" ht="15.75" customHeight="1" x14ac:dyDescent="0.25">
      <c r="D4881" s="33"/>
      <c r="E4881" s="33"/>
      <c r="F4881" s="81">
        <v>43347</v>
      </c>
      <c r="G4881" s="103">
        <v>2.1203099999999999E-2</v>
      </c>
      <c r="H4881" s="103">
        <v>2.3227500000000002E-2</v>
      </c>
      <c r="I4881" s="103"/>
      <c r="J4881" s="103"/>
      <c r="K4881" s="103"/>
      <c r="L4881" s="103"/>
      <c r="M4881" s="103"/>
      <c r="N4881" s="103">
        <v>0.05</v>
      </c>
      <c r="O4881" s="94"/>
    </row>
    <row r="4882" spans="4:15" ht="15.75" customHeight="1" x14ac:dyDescent="0.25">
      <c r="D4882" s="33"/>
      <c r="E4882" s="33"/>
      <c r="F4882" s="81">
        <v>43348</v>
      </c>
      <c r="G4882" s="103">
        <v>2.1204999999999998E-2</v>
      </c>
      <c r="H4882" s="103">
        <v>2.3168099999999997E-2</v>
      </c>
      <c r="I4882" s="103"/>
      <c r="J4882" s="103"/>
      <c r="K4882" s="103"/>
      <c r="L4882" s="103"/>
      <c r="M4882" s="103"/>
      <c r="N4882" s="103">
        <v>0.05</v>
      </c>
      <c r="O4882" s="94"/>
    </row>
    <row r="4883" spans="4:15" ht="15.75" customHeight="1" x14ac:dyDescent="0.25">
      <c r="D4883" s="33"/>
      <c r="E4883" s="33"/>
      <c r="F4883" s="81">
        <v>43349</v>
      </c>
      <c r="G4883" s="103">
        <v>2.1325599999999997E-2</v>
      </c>
      <c r="H4883" s="103">
        <v>2.3270599999999999E-2</v>
      </c>
      <c r="I4883" s="103"/>
      <c r="J4883" s="103"/>
      <c r="K4883" s="103"/>
      <c r="L4883" s="103"/>
      <c r="M4883" s="103"/>
      <c r="N4883" s="103">
        <v>0.05</v>
      </c>
      <c r="O4883" s="94"/>
    </row>
    <row r="4884" spans="4:15" ht="15.75" customHeight="1" x14ac:dyDescent="0.25">
      <c r="D4884" s="33"/>
      <c r="E4884" s="33"/>
      <c r="F4884" s="81">
        <v>43350</v>
      </c>
      <c r="G4884" s="103">
        <v>2.1309999999999999E-2</v>
      </c>
      <c r="H4884" s="103">
        <v>2.33125E-2</v>
      </c>
      <c r="I4884" s="103"/>
      <c r="J4884" s="103"/>
      <c r="K4884" s="103"/>
      <c r="L4884" s="103"/>
      <c r="M4884" s="103"/>
      <c r="N4884" s="103">
        <v>0.05</v>
      </c>
      <c r="O4884" s="94"/>
    </row>
    <row r="4885" spans="4:15" ht="15.75" customHeight="1" x14ac:dyDescent="0.25">
      <c r="D4885" s="33"/>
      <c r="E4885" s="33"/>
      <c r="F4885" s="81">
        <v>43353</v>
      </c>
      <c r="G4885" s="103">
        <v>2.1389399999999999E-2</v>
      </c>
      <c r="H4885" s="103">
        <v>2.3342499999999999E-2</v>
      </c>
      <c r="I4885" s="103"/>
      <c r="J4885" s="103"/>
      <c r="K4885" s="103"/>
      <c r="L4885" s="103"/>
      <c r="M4885" s="103"/>
      <c r="N4885" s="103">
        <v>0.05</v>
      </c>
      <c r="O4885" s="94"/>
    </row>
    <row r="4886" spans="4:15" ht="15.75" customHeight="1" x14ac:dyDescent="0.25">
      <c r="D4886" s="33"/>
      <c r="E4886" s="33"/>
      <c r="F4886" s="81">
        <v>43354</v>
      </c>
      <c r="G4886" s="103">
        <v>2.1479400000000003E-2</v>
      </c>
      <c r="H4886" s="103">
        <v>2.3342499999999999E-2</v>
      </c>
      <c r="I4886" s="103"/>
      <c r="J4886" s="103"/>
      <c r="K4886" s="103"/>
      <c r="L4886" s="103"/>
      <c r="M4886" s="103"/>
      <c r="N4886" s="103">
        <v>0.05</v>
      </c>
      <c r="O4886" s="94"/>
    </row>
    <row r="4887" spans="4:15" ht="15.75" customHeight="1" x14ac:dyDescent="0.25">
      <c r="D4887" s="33"/>
      <c r="E4887" s="33"/>
      <c r="F4887" s="81">
        <v>43355</v>
      </c>
      <c r="G4887" s="103">
        <v>2.1344399999999999E-2</v>
      </c>
      <c r="H4887" s="103">
        <v>2.3315000000000002E-2</v>
      </c>
      <c r="I4887" s="103"/>
      <c r="J4887" s="103"/>
      <c r="K4887" s="103"/>
      <c r="L4887" s="103"/>
      <c r="M4887" s="103"/>
      <c r="N4887" s="103">
        <v>0.05</v>
      </c>
      <c r="O4887" s="94"/>
    </row>
    <row r="4888" spans="4:15" ht="15.75" customHeight="1" x14ac:dyDescent="0.25">
      <c r="D4888" s="33"/>
      <c r="E4888" s="33"/>
      <c r="F4888" s="81">
        <v>43356</v>
      </c>
      <c r="G4888" s="103">
        <v>2.15844E-2</v>
      </c>
      <c r="H4888" s="103">
        <v>2.3341299999999999E-2</v>
      </c>
      <c r="I4888" s="103"/>
      <c r="J4888" s="103"/>
      <c r="K4888" s="103"/>
      <c r="L4888" s="103"/>
      <c r="M4888" s="103"/>
      <c r="N4888" s="103">
        <v>0.05</v>
      </c>
      <c r="O4888" s="94"/>
    </row>
    <row r="4889" spans="4:15" ht="15.75" customHeight="1" x14ac:dyDescent="0.25">
      <c r="D4889" s="33"/>
      <c r="E4889" s="33"/>
      <c r="F4889" s="81">
        <v>43357</v>
      </c>
      <c r="G4889" s="103">
        <v>2.1646899999999997E-2</v>
      </c>
      <c r="H4889" s="103">
        <v>2.3371300000000001E-2</v>
      </c>
      <c r="I4889" s="103"/>
      <c r="J4889" s="103"/>
      <c r="K4889" s="103"/>
      <c r="L4889" s="103"/>
      <c r="M4889" s="103"/>
      <c r="N4889" s="103">
        <v>0.05</v>
      </c>
      <c r="O4889" s="94"/>
    </row>
    <row r="4890" spans="4:15" ht="15.75" customHeight="1" x14ac:dyDescent="0.25">
      <c r="D4890" s="33"/>
      <c r="E4890" s="33"/>
      <c r="F4890" s="81">
        <v>43360</v>
      </c>
      <c r="G4890" s="103">
        <v>2.1681300000000001E-2</v>
      </c>
      <c r="H4890" s="103">
        <v>2.3387500000000002E-2</v>
      </c>
      <c r="I4890" s="103"/>
      <c r="J4890" s="103"/>
      <c r="K4890" s="103"/>
      <c r="L4890" s="103"/>
      <c r="M4890" s="103"/>
      <c r="N4890" s="103">
        <v>0.05</v>
      </c>
      <c r="O4890" s="94"/>
    </row>
    <row r="4891" spans="4:15" ht="15.75" customHeight="1" x14ac:dyDescent="0.25">
      <c r="D4891" s="33"/>
      <c r="E4891" s="33"/>
      <c r="F4891" s="81">
        <v>43361</v>
      </c>
      <c r="G4891" s="103">
        <v>2.1652499999999998E-2</v>
      </c>
      <c r="H4891" s="103">
        <v>2.3375E-2</v>
      </c>
      <c r="I4891" s="103"/>
      <c r="J4891" s="103"/>
      <c r="K4891" s="103"/>
      <c r="L4891" s="103"/>
      <c r="M4891" s="103"/>
      <c r="N4891" s="103">
        <v>0.05</v>
      </c>
      <c r="O4891" s="94"/>
    </row>
    <row r="4892" spans="4:15" ht="15.75" customHeight="1" x14ac:dyDescent="0.25">
      <c r="D4892" s="33"/>
      <c r="E4892" s="33"/>
      <c r="F4892" s="81">
        <v>43362</v>
      </c>
      <c r="G4892" s="103">
        <v>2.1824400000000001E-2</v>
      </c>
      <c r="H4892" s="103">
        <v>2.3533800000000001E-2</v>
      </c>
      <c r="I4892" s="103"/>
      <c r="J4892" s="103"/>
      <c r="K4892" s="103"/>
      <c r="L4892" s="103"/>
      <c r="M4892" s="103"/>
      <c r="N4892" s="103">
        <v>0.05</v>
      </c>
      <c r="O4892" s="94"/>
    </row>
    <row r="4893" spans="4:15" ht="15.75" customHeight="1" x14ac:dyDescent="0.25">
      <c r="D4893" s="33"/>
      <c r="E4893" s="33"/>
      <c r="F4893" s="81">
        <v>43363</v>
      </c>
      <c r="G4893" s="103">
        <v>2.21219E-2</v>
      </c>
      <c r="H4893" s="103">
        <v>2.3663799999999999E-2</v>
      </c>
      <c r="I4893" s="103"/>
      <c r="J4893" s="103"/>
      <c r="K4893" s="103"/>
      <c r="L4893" s="103"/>
      <c r="M4893" s="103"/>
      <c r="N4893" s="103">
        <v>0.05</v>
      </c>
      <c r="O4893" s="94"/>
    </row>
    <row r="4894" spans="4:15" ht="15.75" customHeight="1" x14ac:dyDescent="0.25">
      <c r="D4894" s="33"/>
      <c r="E4894" s="33"/>
      <c r="F4894" s="81">
        <v>43364</v>
      </c>
      <c r="G4894" s="103">
        <v>2.21581E-2</v>
      </c>
      <c r="H4894" s="103">
        <v>2.3726299999999999E-2</v>
      </c>
      <c r="I4894" s="103"/>
      <c r="J4894" s="103"/>
      <c r="K4894" s="103"/>
      <c r="L4894" s="103"/>
      <c r="M4894" s="103"/>
      <c r="N4894" s="103">
        <v>0.05</v>
      </c>
      <c r="O4894" s="94"/>
    </row>
    <row r="4895" spans="4:15" ht="15.75" customHeight="1" x14ac:dyDescent="0.25">
      <c r="D4895" s="33"/>
      <c r="E4895" s="33"/>
      <c r="F4895" s="81">
        <v>43367</v>
      </c>
      <c r="G4895" s="103">
        <v>2.2181899999999997E-2</v>
      </c>
      <c r="H4895" s="103">
        <v>2.3736299999999998E-2</v>
      </c>
      <c r="I4895" s="103"/>
      <c r="J4895" s="103"/>
      <c r="K4895" s="103"/>
      <c r="L4895" s="103"/>
      <c r="M4895" s="103"/>
      <c r="N4895" s="103">
        <v>0.05</v>
      </c>
      <c r="O4895" s="94"/>
    </row>
    <row r="4896" spans="4:15" ht="15.75" customHeight="1" x14ac:dyDescent="0.25">
      <c r="D4896" s="33"/>
      <c r="E4896" s="33"/>
      <c r="F4896" s="81">
        <v>43368</v>
      </c>
      <c r="G4896" s="103">
        <v>2.23006E-2</v>
      </c>
      <c r="H4896" s="103">
        <v>2.3809999999999998E-2</v>
      </c>
      <c r="I4896" s="103"/>
      <c r="J4896" s="103"/>
      <c r="K4896" s="103"/>
      <c r="L4896" s="103"/>
      <c r="M4896" s="103"/>
      <c r="N4896" s="103">
        <v>0.05</v>
      </c>
      <c r="O4896" s="94"/>
    </row>
    <row r="4897" spans="4:15" ht="15.75" customHeight="1" x14ac:dyDescent="0.25">
      <c r="D4897" s="33"/>
      <c r="E4897" s="33"/>
      <c r="F4897" s="81">
        <v>43369</v>
      </c>
      <c r="G4897" s="103">
        <v>2.2421899999999998E-2</v>
      </c>
      <c r="H4897" s="103">
        <v>2.3861300000000002E-2</v>
      </c>
      <c r="I4897" s="103"/>
      <c r="J4897" s="103"/>
      <c r="K4897" s="103"/>
      <c r="L4897" s="103"/>
      <c r="M4897" s="103"/>
      <c r="N4897" s="103">
        <v>0.05</v>
      </c>
      <c r="O4897" s="94"/>
    </row>
    <row r="4898" spans="4:15" ht="15.75" customHeight="1" x14ac:dyDescent="0.25">
      <c r="D4898" s="33"/>
      <c r="E4898" s="33"/>
      <c r="F4898" s="81">
        <v>43370</v>
      </c>
      <c r="G4898" s="103">
        <v>2.2559999999999997E-2</v>
      </c>
      <c r="H4898" s="103">
        <v>2.3959999999999999E-2</v>
      </c>
      <c r="I4898" s="103"/>
      <c r="J4898" s="103"/>
      <c r="K4898" s="103"/>
      <c r="L4898" s="103"/>
      <c r="M4898" s="103"/>
      <c r="N4898" s="103">
        <v>5.2499999999999998E-2</v>
      </c>
      <c r="O4898" s="94"/>
    </row>
    <row r="4899" spans="4:15" ht="15.75" customHeight="1" x14ac:dyDescent="0.25">
      <c r="D4899" s="33"/>
      <c r="E4899" s="33"/>
      <c r="F4899" s="81">
        <v>43371</v>
      </c>
      <c r="G4899" s="103">
        <v>2.26056E-2</v>
      </c>
      <c r="H4899" s="103">
        <v>2.39838E-2</v>
      </c>
      <c r="I4899" s="103"/>
      <c r="J4899" s="103"/>
      <c r="K4899" s="103"/>
      <c r="L4899" s="103"/>
      <c r="M4899" s="103"/>
      <c r="N4899" s="103">
        <v>5.2499999999999998E-2</v>
      </c>
      <c r="O4899" s="94"/>
    </row>
    <row r="4900" spans="4:15" ht="15.75" customHeight="1" x14ac:dyDescent="0.25">
      <c r="D4900" s="33"/>
      <c r="E4900" s="33"/>
      <c r="F4900" s="81">
        <v>43374</v>
      </c>
      <c r="G4900" s="103">
        <v>2.2651299999999999E-2</v>
      </c>
      <c r="H4900" s="103">
        <v>2.3981300000000001E-2</v>
      </c>
      <c r="I4900" s="103"/>
      <c r="J4900" s="103"/>
      <c r="K4900" s="103"/>
      <c r="L4900" s="103"/>
      <c r="M4900" s="103"/>
      <c r="N4900" s="103">
        <v>5.2499999999999998E-2</v>
      </c>
      <c r="O4900" s="94"/>
    </row>
    <row r="4901" spans="4:15" ht="15.75" customHeight="1" x14ac:dyDescent="0.25">
      <c r="D4901" s="33"/>
      <c r="E4901" s="33"/>
      <c r="F4901" s="81">
        <v>43375</v>
      </c>
      <c r="G4901" s="103">
        <v>2.27394E-2</v>
      </c>
      <c r="H4901" s="103">
        <v>2.4075000000000003E-2</v>
      </c>
      <c r="I4901" s="103"/>
      <c r="J4901" s="103"/>
      <c r="K4901" s="103"/>
      <c r="L4901" s="103"/>
      <c r="M4901" s="103"/>
      <c r="N4901" s="103">
        <v>5.2499999999999998E-2</v>
      </c>
      <c r="O4901" s="94"/>
    </row>
    <row r="4902" spans="4:15" ht="15.75" customHeight="1" x14ac:dyDescent="0.25">
      <c r="D4902" s="33"/>
      <c r="E4902" s="33"/>
      <c r="F4902" s="81">
        <v>43376</v>
      </c>
      <c r="G4902" s="103">
        <v>2.2792500000000004E-2</v>
      </c>
      <c r="H4902" s="103">
        <v>2.4082499999999996E-2</v>
      </c>
      <c r="I4902" s="103"/>
      <c r="J4902" s="103"/>
      <c r="K4902" s="103"/>
      <c r="L4902" s="103"/>
      <c r="M4902" s="103"/>
      <c r="N4902" s="103">
        <v>5.2499999999999998E-2</v>
      </c>
      <c r="O4902" s="94"/>
    </row>
    <row r="4903" spans="4:15" ht="15.75" customHeight="1" x14ac:dyDescent="0.25">
      <c r="D4903" s="33"/>
      <c r="E4903" s="33"/>
      <c r="F4903" s="81">
        <v>43377</v>
      </c>
      <c r="G4903" s="103">
        <v>2.2806299999999998E-2</v>
      </c>
      <c r="H4903" s="103">
        <v>2.4096300000000001E-2</v>
      </c>
      <c r="I4903" s="103"/>
      <c r="J4903" s="103"/>
      <c r="K4903" s="103"/>
      <c r="L4903" s="103"/>
      <c r="M4903" s="103"/>
      <c r="N4903" s="103">
        <v>5.2499999999999998E-2</v>
      </c>
      <c r="O4903" s="94"/>
    </row>
    <row r="4904" spans="4:15" ht="15.75" customHeight="1" x14ac:dyDescent="0.25">
      <c r="D4904" s="33"/>
      <c r="E4904" s="33"/>
      <c r="F4904" s="81">
        <v>43378</v>
      </c>
      <c r="G4904" s="103">
        <v>2.27669E-2</v>
      </c>
      <c r="H4904" s="103">
        <v>2.4080599999999997E-2</v>
      </c>
      <c r="I4904" s="103"/>
      <c r="J4904" s="103"/>
      <c r="K4904" s="103"/>
      <c r="L4904" s="103"/>
      <c r="M4904" s="103"/>
      <c r="N4904" s="103">
        <v>5.2499999999999998E-2</v>
      </c>
      <c r="O4904" s="94"/>
    </row>
    <row r="4905" spans="4:15" ht="15.75" customHeight="1" x14ac:dyDescent="0.25">
      <c r="D4905" s="33"/>
      <c r="E4905" s="33"/>
      <c r="F4905" s="81">
        <v>43381</v>
      </c>
      <c r="G4905" s="103">
        <v>2.2840600000000003E-2</v>
      </c>
      <c r="H4905" s="103">
        <v>2.4142500000000001E-2</v>
      </c>
      <c r="I4905" s="103"/>
      <c r="J4905" s="103"/>
      <c r="K4905" s="103"/>
      <c r="L4905" s="103"/>
      <c r="M4905" s="103"/>
      <c r="N4905" s="103" t="s">
        <v>26</v>
      </c>
      <c r="O4905" s="94"/>
    </row>
    <row r="4906" spans="4:15" ht="15.75" customHeight="1" x14ac:dyDescent="0.25">
      <c r="D4906" s="33"/>
      <c r="E4906" s="33"/>
      <c r="F4906" s="81">
        <v>43382</v>
      </c>
      <c r="G4906" s="103">
        <v>2.2871299999999997E-2</v>
      </c>
      <c r="H4906" s="103">
        <v>2.4204400000000001E-2</v>
      </c>
      <c r="I4906" s="103"/>
      <c r="J4906" s="103"/>
      <c r="K4906" s="103"/>
      <c r="L4906" s="103"/>
      <c r="M4906" s="103"/>
      <c r="N4906" s="103">
        <v>5.2499999999999998E-2</v>
      </c>
      <c r="O4906" s="94"/>
    </row>
    <row r="4907" spans="4:15" ht="15.75" customHeight="1" x14ac:dyDescent="0.25">
      <c r="D4907" s="33"/>
      <c r="E4907" s="33"/>
      <c r="F4907" s="81">
        <v>43383</v>
      </c>
      <c r="G4907" s="103">
        <v>2.2831899999999999E-2</v>
      </c>
      <c r="H4907" s="103">
        <v>2.4251900000000003E-2</v>
      </c>
      <c r="I4907" s="103"/>
      <c r="J4907" s="103"/>
      <c r="K4907" s="103"/>
      <c r="L4907" s="103"/>
      <c r="M4907" s="103"/>
      <c r="N4907" s="103">
        <v>5.2499999999999998E-2</v>
      </c>
      <c r="O4907" s="94"/>
    </row>
    <row r="4908" spans="4:15" ht="15.75" customHeight="1" x14ac:dyDescent="0.25">
      <c r="D4908" s="33"/>
      <c r="E4908" s="33"/>
      <c r="F4908" s="81">
        <v>43384</v>
      </c>
      <c r="G4908" s="103">
        <v>2.2794999999999999E-2</v>
      </c>
      <c r="H4908" s="103">
        <v>2.4363100000000002E-2</v>
      </c>
      <c r="I4908" s="103"/>
      <c r="J4908" s="103"/>
      <c r="K4908" s="103"/>
      <c r="L4908" s="103"/>
      <c r="M4908" s="103"/>
      <c r="N4908" s="103">
        <v>5.2499999999999998E-2</v>
      </c>
      <c r="O4908" s="94"/>
    </row>
    <row r="4909" spans="4:15" ht="15.75" customHeight="1" x14ac:dyDescent="0.25">
      <c r="D4909" s="33"/>
      <c r="E4909" s="33"/>
      <c r="F4909" s="81">
        <v>43385</v>
      </c>
      <c r="G4909" s="103">
        <v>2.2797499999999998E-2</v>
      </c>
      <c r="H4909" s="103">
        <v>2.4364400000000001E-2</v>
      </c>
      <c r="I4909" s="103"/>
      <c r="J4909" s="103"/>
      <c r="K4909" s="103"/>
      <c r="L4909" s="103"/>
      <c r="M4909" s="103"/>
      <c r="N4909" s="103">
        <v>5.2499999999999998E-2</v>
      </c>
      <c r="O4909" s="94"/>
    </row>
    <row r="4910" spans="4:15" ht="15.75" customHeight="1" x14ac:dyDescent="0.25">
      <c r="D4910" s="33"/>
      <c r="E4910" s="33"/>
      <c r="F4910" s="81">
        <v>43388</v>
      </c>
      <c r="G4910" s="103">
        <v>2.2894999999999999E-2</v>
      </c>
      <c r="H4910" s="103">
        <v>2.4488099999999999E-2</v>
      </c>
      <c r="I4910" s="103"/>
      <c r="J4910" s="103"/>
      <c r="K4910" s="103"/>
      <c r="L4910" s="103"/>
      <c r="M4910" s="103"/>
      <c r="N4910" s="103">
        <v>5.2499999999999998E-2</v>
      </c>
      <c r="O4910" s="94"/>
    </row>
    <row r="4911" spans="4:15" ht="15.75" customHeight="1" x14ac:dyDescent="0.25">
      <c r="D4911" s="33"/>
      <c r="E4911" s="33"/>
      <c r="F4911" s="81">
        <v>43389</v>
      </c>
      <c r="G4911" s="103">
        <v>2.2871299999999997E-2</v>
      </c>
      <c r="H4911" s="103">
        <v>2.4445600000000001E-2</v>
      </c>
      <c r="I4911" s="103"/>
      <c r="J4911" s="103"/>
      <c r="K4911" s="103"/>
      <c r="L4911" s="103"/>
      <c r="M4911" s="103"/>
      <c r="N4911" s="103">
        <v>5.2499999999999998E-2</v>
      </c>
      <c r="O4911" s="94"/>
    </row>
    <row r="4912" spans="4:15" ht="15.75" customHeight="1" x14ac:dyDescent="0.25">
      <c r="D4912" s="33"/>
      <c r="E4912" s="33"/>
      <c r="F4912" s="81">
        <v>43390</v>
      </c>
      <c r="G4912" s="103">
        <v>2.282E-2</v>
      </c>
      <c r="H4912" s="103">
        <v>2.4496299999999999E-2</v>
      </c>
      <c r="I4912" s="103"/>
      <c r="J4912" s="103"/>
      <c r="K4912" s="103"/>
      <c r="L4912" s="103"/>
      <c r="M4912" s="103"/>
      <c r="N4912" s="103">
        <v>5.2499999999999998E-2</v>
      </c>
      <c r="O4912" s="94"/>
    </row>
    <row r="4913" spans="4:15" ht="15.75" customHeight="1" x14ac:dyDescent="0.25">
      <c r="D4913" s="33"/>
      <c r="E4913" s="33"/>
      <c r="F4913" s="81">
        <v>43391</v>
      </c>
      <c r="G4913" s="103">
        <v>2.2796300000000002E-2</v>
      </c>
      <c r="H4913" s="103">
        <v>2.469E-2</v>
      </c>
      <c r="I4913" s="103"/>
      <c r="J4913" s="103"/>
      <c r="K4913" s="103"/>
      <c r="L4913" s="103"/>
      <c r="M4913" s="103"/>
      <c r="N4913" s="103">
        <v>5.2499999999999998E-2</v>
      </c>
      <c r="O4913" s="94"/>
    </row>
    <row r="4914" spans="4:15" ht="15.75" customHeight="1" x14ac:dyDescent="0.25">
      <c r="D4914" s="33"/>
      <c r="E4914" s="33"/>
      <c r="F4914" s="81">
        <v>43392</v>
      </c>
      <c r="G4914" s="103">
        <v>2.28188E-2</v>
      </c>
      <c r="H4914" s="103">
        <v>2.4771899999999999E-2</v>
      </c>
      <c r="I4914" s="103"/>
      <c r="J4914" s="103"/>
      <c r="K4914" s="103"/>
      <c r="L4914" s="103"/>
      <c r="M4914" s="103"/>
      <c r="N4914" s="103">
        <v>5.2499999999999998E-2</v>
      </c>
      <c r="O4914" s="94"/>
    </row>
    <row r="4915" spans="4:15" ht="15.75" customHeight="1" x14ac:dyDescent="0.25">
      <c r="D4915" s="33"/>
      <c r="E4915" s="33"/>
      <c r="F4915" s="81">
        <v>43395</v>
      </c>
      <c r="G4915" s="103">
        <v>2.2865000000000003E-2</v>
      </c>
      <c r="H4915" s="103">
        <v>2.4873799999999998E-2</v>
      </c>
      <c r="I4915" s="103"/>
      <c r="J4915" s="103"/>
      <c r="K4915" s="103"/>
      <c r="L4915" s="103"/>
      <c r="M4915" s="103"/>
      <c r="N4915" s="103">
        <v>5.2499999999999998E-2</v>
      </c>
      <c r="O4915" s="94"/>
    </row>
    <row r="4916" spans="4:15" ht="15.75" customHeight="1" x14ac:dyDescent="0.25">
      <c r="D4916" s="33"/>
      <c r="E4916" s="33"/>
      <c r="F4916" s="81">
        <v>43396</v>
      </c>
      <c r="G4916" s="103">
        <v>2.2813799999999999E-2</v>
      </c>
      <c r="H4916" s="103">
        <v>2.4898799999999999E-2</v>
      </c>
      <c r="I4916" s="103"/>
      <c r="J4916" s="103"/>
      <c r="K4916" s="103"/>
      <c r="L4916" s="103"/>
      <c r="M4916" s="103"/>
      <c r="N4916" s="103">
        <v>5.2499999999999998E-2</v>
      </c>
      <c r="O4916" s="94"/>
    </row>
    <row r="4917" spans="4:15" ht="15.75" customHeight="1" x14ac:dyDescent="0.25">
      <c r="D4917" s="33"/>
      <c r="E4917" s="33"/>
      <c r="F4917" s="81">
        <v>43397</v>
      </c>
      <c r="G4917" s="103">
        <v>2.2940599999999998E-2</v>
      </c>
      <c r="H4917" s="103">
        <v>2.5080000000000002E-2</v>
      </c>
      <c r="I4917" s="103"/>
      <c r="J4917" s="103"/>
      <c r="K4917" s="103"/>
      <c r="L4917" s="103"/>
      <c r="M4917" s="103"/>
      <c r="N4917" s="103">
        <v>5.2499999999999998E-2</v>
      </c>
      <c r="O4917" s="94"/>
    </row>
    <row r="4918" spans="4:15" ht="15.75" customHeight="1" x14ac:dyDescent="0.25">
      <c r="D4918" s="33"/>
      <c r="E4918" s="33"/>
      <c r="F4918" s="81">
        <v>43398</v>
      </c>
      <c r="G4918" s="103">
        <v>2.2949399999999998E-2</v>
      </c>
      <c r="H4918" s="103">
        <v>2.5092500000000004E-2</v>
      </c>
      <c r="I4918" s="103"/>
      <c r="J4918" s="103"/>
      <c r="K4918" s="103"/>
      <c r="L4918" s="103"/>
      <c r="M4918" s="103"/>
      <c r="N4918" s="103">
        <v>5.2499999999999998E-2</v>
      </c>
      <c r="O4918" s="94"/>
    </row>
    <row r="4919" spans="4:15" ht="15.75" customHeight="1" x14ac:dyDescent="0.25">
      <c r="D4919" s="33"/>
      <c r="E4919" s="33"/>
      <c r="F4919" s="81">
        <v>43399</v>
      </c>
      <c r="G4919" s="103">
        <v>2.2966899999999998E-2</v>
      </c>
      <c r="H4919" s="103">
        <v>2.5203799999999998E-2</v>
      </c>
      <c r="I4919" s="103"/>
      <c r="J4919" s="103"/>
      <c r="K4919" s="103"/>
      <c r="L4919" s="103"/>
      <c r="M4919" s="103"/>
      <c r="N4919" s="103">
        <v>5.2499999999999998E-2</v>
      </c>
      <c r="O4919" s="94"/>
    </row>
    <row r="4920" spans="4:15" ht="15.75" customHeight="1" x14ac:dyDescent="0.25">
      <c r="D4920" s="33"/>
      <c r="E4920" s="33"/>
      <c r="F4920" s="81">
        <v>43402</v>
      </c>
      <c r="G4920" s="103">
        <v>2.3019999999999999E-2</v>
      </c>
      <c r="H4920" s="103">
        <v>2.5266299999999998E-2</v>
      </c>
      <c r="I4920" s="103"/>
      <c r="J4920" s="103"/>
      <c r="K4920" s="103"/>
      <c r="L4920" s="103"/>
      <c r="M4920" s="103"/>
      <c r="N4920" s="103">
        <v>5.2499999999999998E-2</v>
      </c>
      <c r="O4920" s="94"/>
    </row>
    <row r="4921" spans="4:15" ht="15.75" customHeight="1" x14ac:dyDescent="0.25">
      <c r="D4921" s="33"/>
      <c r="E4921" s="33"/>
      <c r="F4921" s="81">
        <v>43403</v>
      </c>
      <c r="G4921" s="103">
        <v>2.2993800000000002E-2</v>
      </c>
      <c r="H4921" s="103">
        <v>2.5409999999999999E-2</v>
      </c>
      <c r="I4921" s="103"/>
      <c r="J4921" s="103"/>
      <c r="K4921" s="103"/>
      <c r="L4921" s="103"/>
      <c r="M4921" s="103"/>
      <c r="N4921" s="103">
        <v>5.2499999999999998E-2</v>
      </c>
      <c r="O4921" s="94"/>
    </row>
    <row r="4922" spans="4:15" ht="15.75" customHeight="1" x14ac:dyDescent="0.25">
      <c r="D4922" s="33"/>
      <c r="E4922" s="33"/>
      <c r="F4922" s="81">
        <v>43404</v>
      </c>
      <c r="G4922" s="103">
        <v>2.30688E-2</v>
      </c>
      <c r="H4922" s="103">
        <v>2.5585E-2</v>
      </c>
      <c r="I4922" s="103"/>
      <c r="J4922" s="103"/>
      <c r="K4922" s="103"/>
      <c r="L4922" s="103"/>
      <c r="M4922" s="103"/>
      <c r="N4922" s="103">
        <v>5.2499999999999998E-2</v>
      </c>
      <c r="O4922" s="94"/>
    </row>
    <row r="4923" spans="4:15" ht="15.75" customHeight="1" x14ac:dyDescent="0.25">
      <c r="D4923" s="33"/>
      <c r="E4923" s="33"/>
      <c r="F4923" s="81">
        <v>43405</v>
      </c>
      <c r="G4923" s="103">
        <v>2.3135599999999999E-2</v>
      </c>
      <c r="H4923" s="103">
        <v>2.5815000000000001E-2</v>
      </c>
      <c r="I4923" s="103"/>
      <c r="J4923" s="103"/>
      <c r="K4923" s="103"/>
      <c r="L4923" s="103"/>
      <c r="M4923" s="103"/>
      <c r="N4923" s="103">
        <v>5.2499999999999998E-2</v>
      </c>
      <c r="O4923" s="94"/>
    </row>
    <row r="4924" spans="4:15" ht="15.75" customHeight="1" x14ac:dyDescent="0.25">
      <c r="D4924" s="33"/>
      <c r="E4924" s="33"/>
      <c r="F4924" s="81">
        <v>43406</v>
      </c>
      <c r="G4924" s="103">
        <v>2.3178800000000003E-2</v>
      </c>
      <c r="H4924" s="103">
        <v>2.59238E-2</v>
      </c>
      <c r="I4924" s="103"/>
      <c r="J4924" s="103"/>
      <c r="K4924" s="103"/>
      <c r="L4924" s="103"/>
      <c r="M4924" s="103"/>
      <c r="N4924" s="103">
        <v>5.2499999999999998E-2</v>
      </c>
      <c r="O4924" s="94"/>
    </row>
    <row r="4925" spans="4:15" ht="15.75" customHeight="1" x14ac:dyDescent="0.25">
      <c r="D4925" s="33"/>
      <c r="E4925" s="33"/>
      <c r="F4925" s="81">
        <v>43409</v>
      </c>
      <c r="G4925" s="103">
        <v>2.316E-2</v>
      </c>
      <c r="H4925" s="103">
        <v>2.5892499999999999E-2</v>
      </c>
      <c r="I4925" s="103"/>
      <c r="J4925" s="103"/>
      <c r="K4925" s="103"/>
      <c r="L4925" s="103"/>
      <c r="M4925" s="103"/>
      <c r="N4925" s="103">
        <v>5.2499999999999998E-2</v>
      </c>
      <c r="O4925" s="94"/>
    </row>
    <row r="4926" spans="4:15" ht="15.75" customHeight="1" x14ac:dyDescent="0.25">
      <c r="D4926" s="33"/>
      <c r="E4926" s="33"/>
      <c r="F4926" s="81">
        <v>43410</v>
      </c>
      <c r="G4926" s="103">
        <v>2.31688E-2</v>
      </c>
      <c r="H4926" s="103">
        <v>2.5912500000000002E-2</v>
      </c>
      <c r="I4926" s="103"/>
      <c r="J4926" s="103"/>
      <c r="K4926" s="103"/>
      <c r="L4926" s="103"/>
      <c r="M4926" s="103"/>
      <c r="N4926" s="103">
        <v>5.2499999999999998E-2</v>
      </c>
      <c r="O4926" s="94"/>
    </row>
    <row r="4927" spans="4:15" ht="15.75" customHeight="1" x14ac:dyDescent="0.25">
      <c r="D4927" s="33"/>
      <c r="E4927" s="33"/>
      <c r="F4927" s="81">
        <v>43411</v>
      </c>
      <c r="G4927" s="103">
        <v>2.3153100000000003E-2</v>
      </c>
      <c r="H4927" s="103">
        <v>2.6011300000000001E-2</v>
      </c>
      <c r="I4927" s="103"/>
      <c r="J4927" s="103"/>
      <c r="K4927" s="103"/>
      <c r="L4927" s="103"/>
      <c r="M4927" s="103"/>
      <c r="N4927" s="103">
        <v>5.2499999999999998E-2</v>
      </c>
      <c r="O4927" s="94"/>
    </row>
    <row r="4928" spans="4:15" ht="15.75" customHeight="1" x14ac:dyDescent="0.25">
      <c r="D4928" s="33"/>
      <c r="E4928" s="33"/>
      <c r="F4928" s="81">
        <v>43412</v>
      </c>
      <c r="G4928" s="103">
        <v>2.3184399999999997E-2</v>
      </c>
      <c r="H4928" s="103">
        <v>2.6146300000000001E-2</v>
      </c>
      <c r="I4928" s="103"/>
      <c r="J4928" s="103"/>
      <c r="K4928" s="103"/>
      <c r="L4928" s="103"/>
      <c r="M4928" s="103"/>
      <c r="N4928" s="103">
        <v>5.2499999999999998E-2</v>
      </c>
      <c r="O4928" s="94"/>
    </row>
    <row r="4929" spans="4:15" ht="15.75" customHeight="1" x14ac:dyDescent="0.25">
      <c r="D4929" s="33"/>
      <c r="E4929" s="33"/>
      <c r="F4929" s="81">
        <v>43413</v>
      </c>
      <c r="G4929" s="103">
        <v>2.3143799999999999E-2</v>
      </c>
      <c r="H4929" s="103">
        <v>2.6181299999999998E-2</v>
      </c>
      <c r="I4929" s="103"/>
      <c r="J4929" s="103"/>
      <c r="K4929" s="103"/>
      <c r="L4929" s="103"/>
      <c r="M4929" s="103"/>
      <c r="N4929" s="103">
        <v>5.2499999999999998E-2</v>
      </c>
      <c r="O4929" s="94"/>
    </row>
    <row r="4930" spans="4:15" ht="15.75" customHeight="1" x14ac:dyDescent="0.25">
      <c r="D4930" s="33"/>
      <c r="E4930" s="33"/>
      <c r="F4930" s="81">
        <v>43416</v>
      </c>
      <c r="G4930" s="103">
        <v>2.3066300000000001E-2</v>
      </c>
      <c r="H4930" s="103">
        <v>2.6141299999999999E-2</v>
      </c>
      <c r="I4930" s="103"/>
      <c r="J4930" s="103"/>
      <c r="K4930" s="103"/>
      <c r="L4930" s="103"/>
      <c r="M4930" s="103"/>
      <c r="N4930" s="103" t="s">
        <v>26</v>
      </c>
      <c r="O4930" s="94"/>
    </row>
    <row r="4931" spans="4:15" ht="15.75" customHeight="1" x14ac:dyDescent="0.25">
      <c r="D4931" s="33"/>
      <c r="E4931" s="33"/>
      <c r="F4931" s="81">
        <v>43417</v>
      </c>
      <c r="G4931" s="103">
        <v>2.3065000000000002E-2</v>
      </c>
      <c r="H4931" s="103">
        <v>2.6161300000000002E-2</v>
      </c>
      <c r="I4931" s="103"/>
      <c r="J4931" s="103"/>
      <c r="K4931" s="103"/>
      <c r="L4931" s="103"/>
      <c r="M4931" s="103"/>
      <c r="N4931" s="103">
        <v>5.2499999999999998E-2</v>
      </c>
      <c r="O4931" s="94"/>
    </row>
    <row r="4932" spans="4:15" ht="15.75" customHeight="1" x14ac:dyDescent="0.25">
      <c r="D4932" s="33"/>
      <c r="E4932" s="33"/>
      <c r="F4932" s="81">
        <v>43418</v>
      </c>
      <c r="G4932" s="103">
        <v>2.3103799999999997E-2</v>
      </c>
      <c r="H4932" s="103">
        <v>2.6290000000000001E-2</v>
      </c>
      <c r="I4932" s="103"/>
      <c r="J4932" s="103"/>
      <c r="K4932" s="103"/>
      <c r="L4932" s="103"/>
      <c r="M4932" s="103"/>
      <c r="N4932" s="103">
        <v>5.2499999999999998E-2</v>
      </c>
      <c r="O4932" s="94"/>
    </row>
    <row r="4933" spans="4:15" ht="15.75" customHeight="1" x14ac:dyDescent="0.25">
      <c r="D4933" s="33"/>
      <c r="E4933" s="33"/>
      <c r="F4933" s="81">
        <v>43419</v>
      </c>
      <c r="G4933" s="103">
        <v>2.3025000000000004E-2</v>
      </c>
      <c r="H4933" s="103">
        <v>2.64E-2</v>
      </c>
      <c r="I4933" s="103"/>
      <c r="J4933" s="103"/>
      <c r="K4933" s="103"/>
      <c r="L4933" s="103"/>
      <c r="M4933" s="103"/>
      <c r="N4933" s="103">
        <v>5.2499999999999998E-2</v>
      </c>
      <c r="O4933" s="94"/>
    </row>
    <row r="4934" spans="4:15" ht="15.75" customHeight="1" x14ac:dyDescent="0.25">
      <c r="D4934" s="33"/>
      <c r="E4934" s="33"/>
      <c r="F4934" s="81">
        <v>43420</v>
      </c>
      <c r="G4934" s="103">
        <v>2.3008799999999999E-2</v>
      </c>
      <c r="H4934" s="103">
        <v>2.6445E-2</v>
      </c>
      <c r="I4934" s="103"/>
      <c r="J4934" s="103"/>
      <c r="K4934" s="103"/>
      <c r="L4934" s="103"/>
      <c r="M4934" s="103"/>
      <c r="N4934" s="103">
        <v>5.2499999999999998E-2</v>
      </c>
      <c r="O4934" s="94"/>
    </row>
    <row r="4935" spans="4:15" ht="15.75" customHeight="1" x14ac:dyDescent="0.25">
      <c r="D4935" s="33"/>
      <c r="E4935" s="33"/>
      <c r="F4935" s="81">
        <v>43423</v>
      </c>
      <c r="G4935" s="103">
        <v>2.3002500000000002E-2</v>
      </c>
      <c r="H4935" s="103">
        <v>2.6458099999999998E-2</v>
      </c>
      <c r="I4935" s="103"/>
      <c r="J4935" s="103"/>
      <c r="K4935" s="103"/>
      <c r="L4935" s="103"/>
      <c r="M4935" s="103"/>
      <c r="N4935" s="103">
        <v>5.2499999999999998E-2</v>
      </c>
      <c r="O4935" s="94"/>
    </row>
    <row r="4936" spans="4:15" ht="15.75" customHeight="1" x14ac:dyDescent="0.25">
      <c r="D4936" s="33"/>
      <c r="E4936" s="33"/>
      <c r="F4936" s="81">
        <v>43424</v>
      </c>
      <c r="G4936" s="103">
        <v>2.3054999999999999E-2</v>
      </c>
      <c r="H4936" s="103">
        <v>2.6531300000000001E-2</v>
      </c>
      <c r="I4936" s="103"/>
      <c r="J4936" s="103"/>
      <c r="K4936" s="103"/>
      <c r="L4936" s="103"/>
      <c r="M4936" s="103"/>
      <c r="N4936" s="103">
        <v>5.2499999999999998E-2</v>
      </c>
      <c r="O4936" s="94"/>
    </row>
    <row r="4937" spans="4:15" ht="15.75" customHeight="1" x14ac:dyDescent="0.25">
      <c r="D4937" s="33"/>
      <c r="E4937" s="33"/>
      <c r="F4937" s="81">
        <v>43425</v>
      </c>
      <c r="G4937" s="103">
        <v>2.31513E-2</v>
      </c>
      <c r="H4937" s="103">
        <v>2.6769400000000002E-2</v>
      </c>
      <c r="I4937" s="103"/>
      <c r="J4937" s="103"/>
      <c r="K4937" s="103"/>
      <c r="L4937" s="103"/>
      <c r="M4937" s="103"/>
      <c r="N4937" s="103">
        <v>5.2499999999999998E-2</v>
      </c>
      <c r="O4937" s="94"/>
    </row>
    <row r="4938" spans="4:15" ht="15.75" customHeight="1" x14ac:dyDescent="0.25">
      <c r="D4938" s="33"/>
      <c r="E4938" s="33"/>
      <c r="F4938" s="81">
        <v>43426</v>
      </c>
      <c r="G4938" s="103">
        <v>2.3148800000000001E-2</v>
      </c>
      <c r="H4938" s="103">
        <v>2.68925E-2</v>
      </c>
      <c r="I4938" s="103"/>
      <c r="J4938" s="103"/>
      <c r="K4938" s="103"/>
      <c r="L4938" s="103"/>
      <c r="M4938" s="103"/>
      <c r="N4938" s="103" t="s">
        <v>26</v>
      </c>
      <c r="O4938" s="94"/>
    </row>
    <row r="4939" spans="4:15" ht="15.75" customHeight="1" x14ac:dyDescent="0.25">
      <c r="D4939" s="33"/>
      <c r="E4939" s="33"/>
      <c r="F4939" s="81">
        <v>43427</v>
      </c>
      <c r="G4939" s="103">
        <v>2.3218800000000001E-2</v>
      </c>
      <c r="H4939" s="103">
        <v>2.6911900000000002E-2</v>
      </c>
      <c r="I4939" s="103"/>
      <c r="J4939" s="103"/>
      <c r="K4939" s="103"/>
      <c r="L4939" s="103"/>
      <c r="M4939" s="103"/>
      <c r="N4939" s="103">
        <v>5.2499999999999998E-2</v>
      </c>
      <c r="O4939" s="94"/>
    </row>
    <row r="4940" spans="4:15" ht="15.75" customHeight="1" x14ac:dyDescent="0.25">
      <c r="D4940" s="33"/>
      <c r="E4940" s="33"/>
      <c r="F4940" s="81">
        <v>43430</v>
      </c>
      <c r="G4940" s="103">
        <v>2.3367499999999999E-2</v>
      </c>
      <c r="H4940" s="103">
        <v>2.7068099999999998E-2</v>
      </c>
      <c r="I4940" s="103"/>
      <c r="J4940" s="103"/>
      <c r="K4940" s="103"/>
      <c r="L4940" s="103"/>
      <c r="M4940" s="103"/>
      <c r="N4940" s="103">
        <v>5.2499999999999998E-2</v>
      </c>
      <c r="O4940" s="94"/>
    </row>
    <row r="4941" spans="4:15" ht="15.75" customHeight="1" x14ac:dyDescent="0.25">
      <c r="D4941" s="33"/>
      <c r="E4941" s="33"/>
      <c r="F4941" s="81">
        <v>43431</v>
      </c>
      <c r="G4941" s="103">
        <v>2.3493099999999999E-2</v>
      </c>
      <c r="H4941" s="103">
        <v>2.7060000000000001E-2</v>
      </c>
      <c r="I4941" s="103"/>
      <c r="J4941" s="103"/>
      <c r="K4941" s="103"/>
      <c r="L4941" s="103"/>
      <c r="M4941" s="103"/>
      <c r="N4941" s="103">
        <v>5.2499999999999998E-2</v>
      </c>
      <c r="O4941" s="94"/>
    </row>
    <row r="4942" spans="4:15" ht="15.75" customHeight="1" x14ac:dyDescent="0.25">
      <c r="D4942" s="33"/>
      <c r="E4942" s="33"/>
      <c r="F4942" s="81">
        <v>43432</v>
      </c>
      <c r="G4942" s="103">
        <v>2.34463E-2</v>
      </c>
      <c r="H4942" s="103">
        <v>2.7066300000000001E-2</v>
      </c>
      <c r="I4942" s="103"/>
      <c r="J4942" s="103"/>
      <c r="K4942" s="103"/>
      <c r="L4942" s="103"/>
      <c r="M4942" s="103"/>
      <c r="N4942" s="103">
        <v>5.2499999999999998E-2</v>
      </c>
      <c r="O4942" s="94"/>
    </row>
    <row r="4943" spans="4:15" ht="15.75" customHeight="1" x14ac:dyDescent="0.25">
      <c r="D4943" s="33"/>
      <c r="E4943" s="33"/>
      <c r="F4943" s="81">
        <v>43433</v>
      </c>
      <c r="G4943" s="103">
        <v>2.3492499999999999E-2</v>
      </c>
      <c r="H4943" s="103">
        <v>2.7381300000000001E-2</v>
      </c>
      <c r="I4943" s="103"/>
      <c r="J4943" s="103"/>
      <c r="K4943" s="103"/>
      <c r="L4943" s="103"/>
      <c r="M4943" s="103"/>
      <c r="N4943" s="103">
        <v>5.2499999999999998E-2</v>
      </c>
      <c r="O4943" s="94"/>
    </row>
    <row r="4944" spans="4:15" ht="15.75" customHeight="1" x14ac:dyDescent="0.25">
      <c r="D4944" s="33"/>
      <c r="E4944" s="33"/>
      <c r="F4944" s="81">
        <v>43434</v>
      </c>
      <c r="G4944" s="103">
        <v>2.3469400000000001E-2</v>
      </c>
      <c r="H4944" s="103">
        <v>2.7361300000000002E-2</v>
      </c>
      <c r="I4944" s="103"/>
      <c r="J4944" s="103"/>
      <c r="K4944" s="103"/>
      <c r="L4944" s="103"/>
      <c r="M4944" s="103"/>
      <c r="N4944" s="103">
        <v>5.2499999999999998E-2</v>
      </c>
      <c r="O4944" s="94"/>
    </row>
    <row r="4945" spans="4:15" ht="15.75" customHeight="1" x14ac:dyDescent="0.25">
      <c r="D4945" s="33"/>
      <c r="E4945" s="33"/>
      <c r="F4945" s="81">
        <v>43437</v>
      </c>
      <c r="G4945" s="103">
        <v>2.3788800000000002E-2</v>
      </c>
      <c r="H4945" s="103">
        <v>2.7512500000000002E-2</v>
      </c>
      <c r="I4945" s="103"/>
      <c r="J4945" s="103"/>
      <c r="K4945" s="103"/>
      <c r="L4945" s="103"/>
      <c r="M4945" s="103"/>
      <c r="N4945" s="103">
        <v>5.2499999999999998E-2</v>
      </c>
      <c r="O4945" s="94"/>
    </row>
    <row r="4946" spans="4:15" ht="15.75" customHeight="1" x14ac:dyDescent="0.25">
      <c r="D4946" s="33"/>
      <c r="E4946" s="33"/>
      <c r="F4946" s="81">
        <v>43438</v>
      </c>
      <c r="G4946" s="103">
        <v>2.3795E-2</v>
      </c>
      <c r="H4946" s="103">
        <v>2.7388800000000001E-2</v>
      </c>
      <c r="I4946" s="103"/>
      <c r="J4946" s="103"/>
      <c r="K4946" s="103"/>
      <c r="L4946" s="103"/>
      <c r="M4946" s="103"/>
      <c r="N4946" s="103">
        <v>5.2499999999999998E-2</v>
      </c>
      <c r="O4946" s="94"/>
    </row>
    <row r="4947" spans="4:15" ht="15.75" customHeight="1" x14ac:dyDescent="0.25">
      <c r="D4947" s="33"/>
      <c r="E4947" s="33"/>
      <c r="F4947" s="81">
        <v>43439</v>
      </c>
      <c r="G4947" s="103">
        <v>2.38325E-2</v>
      </c>
      <c r="H4947" s="103">
        <v>2.7657500000000002E-2</v>
      </c>
      <c r="I4947" s="103"/>
      <c r="J4947" s="103"/>
      <c r="K4947" s="103"/>
      <c r="L4947" s="103"/>
      <c r="M4947" s="103"/>
      <c r="N4947" s="103">
        <v>5.2499999999999998E-2</v>
      </c>
      <c r="O4947" s="94"/>
    </row>
    <row r="4948" spans="4:15" ht="15.75" customHeight="1" x14ac:dyDescent="0.25">
      <c r="D4948" s="33"/>
      <c r="E4948" s="33"/>
      <c r="F4948" s="81">
        <v>43440</v>
      </c>
      <c r="G4948" s="103">
        <v>2.3869399999999999E-2</v>
      </c>
      <c r="H4948" s="103">
        <v>2.7671299999999999E-2</v>
      </c>
      <c r="I4948" s="103"/>
      <c r="J4948" s="103"/>
      <c r="K4948" s="103"/>
      <c r="L4948" s="103"/>
      <c r="M4948" s="103"/>
      <c r="N4948" s="103">
        <v>5.2499999999999998E-2</v>
      </c>
      <c r="O4948" s="94"/>
    </row>
    <row r="4949" spans="4:15" ht="15.75" customHeight="1" x14ac:dyDescent="0.25">
      <c r="D4949" s="33"/>
      <c r="E4949" s="33"/>
      <c r="F4949" s="81">
        <v>43441</v>
      </c>
      <c r="G4949" s="103">
        <v>2.40019E-2</v>
      </c>
      <c r="H4949" s="103">
        <v>2.7710599999999998E-2</v>
      </c>
      <c r="I4949" s="103"/>
      <c r="J4949" s="103"/>
      <c r="K4949" s="103"/>
      <c r="L4949" s="103"/>
      <c r="M4949" s="103"/>
      <c r="N4949" s="103">
        <v>5.2499999999999998E-2</v>
      </c>
      <c r="O4949" s="94"/>
    </row>
    <row r="4950" spans="4:15" ht="15.75" customHeight="1" x14ac:dyDescent="0.25">
      <c r="D4950" s="33"/>
      <c r="E4950" s="33"/>
      <c r="F4950" s="81">
        <v>43444</v>
      </c>
      <c r="G4950" s="103">
        <v>2.4205000000000001E-2</v>
      </c>
      <c r="H4950" s="103">
        <v>2.77594E-2</v>
      </c>
      <c r="I4950" s="103"/>
      <c r="J4950" s="103"/>
      <c r="K4950" s="103"/>
      <c r="L4950" s="103"/>
      <c r="M4950" s="103"/>
      <c r="N4950" s="103">
        <v>5.2499999999999998E-2</v>
      </c>
      <c r="O4950" s="94"/>
    </row>
    <row r="4951" spans="4:15" ht="15.75" customHeight="1" x14ac:dyDescent="0.25">
      <c r="D4951" s="33"/>
      <c r="E4951" s="33"/>
      <c r="F4951" s="81">
        <v>43445</v>
      </c>
      <c r="G4951" s="103">
        <v>2.4323800000000003E-2</v>
      </c>
      <c r="H4951" s="103">
        <v>2.7789999999999999E-2</v>
      </c>
      <c r="I4951" s="103"/>
      <c r="J4951" s="103"/>
      <c r="K4951" s="103"/>
      <c r="L4951" s="103"/>
      <c r="M4951" s="103"/>
      <c r="N4951" s="103">
        <v>5.2499999999999998E-2</v>
      </c>
      <c r="O4951" s="94"/>
    </row>
    <row r="4952" spans="4:15" ht="15.75" customHeight="1" x14ac:dyDescent="0.25">
      <c r="D4952" s="33"/>
      <c r="E4952" s="33"/>
      <c r="F4952" s="81">
        <v>43446</v>
      </c>
      <c r="G4952" s="103">
        <v>2.4401300000000001E-2</v>
      </c>
      <c r="H4952" s="103">
        <v>2.7774999999999998E-2</v>
      </c>
      <c r="I4952" s="103"/>
      <c r="J4952" s="103"/>
      <c r="K4952" s="103"/>
      <c r="L4952" s="103"/>
      <c r="M4952" s="103"/>
      <c r="N4952" s="103">
        <v>5.2499999999999998E-2</v>
      </c>
      <c r="O4952" s="94"/>
    </row>
    <row r="4953" spans="4:15" ht="15.75" customHeight="1" x14ac:dyDescent="0.25">
      <c r="D4953" s="33"/>
      <c r="E4953" s="33"/>
      <c r="F4953" s="81">
        <v>43447</v>
      </c>
      <c r="G4953" s="103">
        <v>2.4551300000000002E-2</v>
      </c>
      <c r="H4953" s="103">
        <v>2.7881900000000001E-2</v>
      </c>
      <c r="I4953" s="103"/>
      <c r="J4953" s="103"/>
      <c r="K4953" s="103"/>
      <c r="L4953" s="103"/>
      <c r="M4953" s="103"/>
      <c r="N4953" s="103">
        <v>5.2499999999999998E-2</v>
      </c>
      <c r="O4953" s="94"/>
    </row>
    <row r="4954" spans="4:15" ht="15.75" customHeight="1" x14ac:dyDescent="0.25">
      <c r="D4954" s="33"/>
      <c r="E4954" s="33"/>
      <c r="F4954" s="81">
        <v>43448</v>
      </c>
      <c r="G4954" s="103">
        <v>2.4550000000000002E-2</v>
      </c>
      <c r="H4954" s="103">
        <v>2.8006899999999998E-2</v>
      </c>
      <c r="I4954" s="103"/>
      <c r="J4954" s="103"/>
      <c r="K4954" s="103"/>
      <c r="L4954" s="103"/>
      <c r="M4954" s="103"/>
      <c r="N4954" s="103">
        <v>5.2499999999999998E-2</v>
      </c>
      <c r="O4954" s="94"/>
    </row>
    <row r="4955" spans="4:15" ht="15.75" customHeight="1" x14ac:dyDescent="0.25">
      <c r="D4955" s="33"/>
      <c r="E4955" s="33"/>
      <c r="F4955" s="81">
        <v>43451</v>
      </c>
      <c r="G4955" s="103">
        <v>2.4696300000000001E-2</v>
      </c>
      <c r="H4955" s="103">
        <v>2.80363E-2</v>
      </c>
      <c r="I4955" s="103"/>
      <c r="J4955" s="103"/>
      <c r="K4955" s="103"/>
      <c r="L4955" s="103"/>
      <c r="M4955" s="103"/>
      <c r="N4955" s="103">
        <v>5.2499999999999998E-2</v>
      </c>
      <c r="O4955" s="94"/>
    </row>
    <row r="4956" spans="4:15" ht="15.75" customHeight="1" x14ac:dyDescent="0.25">
      <c r="D4956" s="33"/>
      <c r="E4956" s="33"/>
      <c r="F4956" s="81">
        <v>43452</v>
      </c>
      <c r="G4956" s="103">
        <v>2.4701300000000002E-2</v>
      </c>
      <c r="H4956" s="103">
        <v>2.7919999999999997E-2</v>
      </c>
      <c r="I4956" s="103"/>
      <c r="J4956" s="103"/>
      <c r="K4956" s="103"/>
      <c r="L4956" s="103"/>
      <c r="M4956" s="103"/>
      <c r="N4956" s="103">
        <v>5.2499999999999998E-2</v>
      </c>
      <c r="O4956" s="94"/>
    </row>
    <row r="4957" spans="4:15" ht="15.75" customHeight="1" x14ac:dyDescent="0.25">
      <c r="D4957" s="33"/>
      <c r="E4957" s="33"/>
      <c r="F4957" s="81">
        <v>43453</v>
      </c>
      <c r="G4957" s="103">
        <v>2.4793799999999998E-2</v>
      </c>
      <c r="H4957" s="103">
        <v>2.7896299999999999E-2</v>
      </c>
      <c r="I4957" s="103"/>
      <c r="J4957" s="103"/>
      <c r="K4957" s="103"/>
      <c r="L4957" s="103"/>
      <c r="M4957" s="103"/>
      <c r="N4957" s="103">
        <v>5.2499999999999998E-2</v>
      </c>
      <c r="O4957" s="94"/>
    </row>
    <row r="4958" spans="4:15" ht="15.75" customHeight="1" x14ac:dyDescent="0.25">
      <c r="D4958" s="33"/>
      <c r="E4958" s="33"/>
      <c r="F4958" s="81">
        <v>43454</v>
      </c>
      <c r="G4958" s="103">
        <v>2.5037500000000001E-2</v>
      </c>
      <c r="H4958" s="103">
        <v>2.8237499999999999E-2</v>
      </c>
      <c r="I4958" s="103"/>
      <c r="J4958" s="103"/>
      <c r="K4958" s="103"/>
      <c r="L4958" s="103"/>
      <c r="M4958" s="103"/>
      <c r="N4958" s="103">
        <v>5.5E-2</v>
      </c>
      <c r="O4958" s="94"/>
    </row>
    <row r="4959" spans="4:15" ht="15.75" customHeight="1" x14ac:dyDescent="0.25">
      <c r="D4959" s="33"/>
      <c r="E4959" s="33"/>
      <c r="F4959" s="81">
        <v>43455</v>
      </c>
      <c r="G4959" s="103">
        <v>2.5062500000000001E-2</v>
      </c>
      <c r="H4959" s="103">
        <v>2.82163E-2</v>
      </c>
      <c r="I4959" s="103"/>
      <c r="J4959" s="103"/>
      <c r="K4959" s="103"/>
      <c r="L4959" s="103"/>
      <c r="M4959" s="103"/>
      <c r="N4959" s="103">
        <v>5.5E-2</v>
      </c>
      <c r="O4959" s="94"/>
    </row>
    <row r="4960" spans="4:15" ht="15.75" customHeight="1" x14ac:dyDescent="0.25">
      <c r="D4960" s="33"/>
      <c r="E4960" s="33"/>
      <c r="F4960" s="81">
        <v>43458</v>
      </c>
      <c r="G4960" s="103">
        <v>2.50563E-2</v>
      </c>
      <c r="H4960" s="103">
        <v>2.81344E-2</v>
      </c>
      <c r="I4960" s="103"/>
      <c r="J4960" s="103"/>
      <c r="K4960" s="103"/>
      <c r="L4960" s="103"/>
      <c r="M4960" s="103"/>
      <c r="N4960" s="103">
        <v>5.5E-2</v>
      </c>
      <c r="O4960" s="94"/>
    </row>
    <row r="4961" spans="4:15" ht="15.75" customHeight="1" x14ac:dyDescent="0.25">
      <c r="D4961" s="33"/>
      <c r="E4961" s="33"/>
      <c r="F4961" s="81">
        <v>43459</v>
      </c>
      <c r="G4961" s="103" t="s">
        <v>26</v>
      </c>
      <c r="H4961" s="103" t="s">
        <v>26</v>
      </c>
      <c r="I4961" s="103"/>
      <c r="J4961" s="103"/>
      <c r="K4961" s="103"/>
      <c r="L4961" s="103"/>
      <c r="M4961" s="103"/>
      <c r="N4961" s="103" t="s">
        <v>26</v>
      </c>
      <c r="O4961" s="94"/>
    </row>
    <row r="4962" spans="4:15" ht="15.75" customHeight="1" x14ac:dyDescent="0.25">
      <c r="D4962" s="33"/>
      <c r="E4962" s="33"/>
      <c r="F4962" s="81">
        <v>43460</v>
      </c>
      <c r="G4962" s="103" t="s">
        <v>26</v>
      </c>
      <c r="H4962" s="103" t="s">
        <v>26</v>
      </c>
      <c r="I4962" s="103"/>
      <c r="J4962" s="103"/>
      <c r="K4962" s="103"/>
      <c r="L4962" s="103"/>
      <c r="M4962" s="103"/>
      <c r="N4962" s="103">
        <v>5.5E-2</v>
      </c>
      <c r="O4962" s="94"/>
    </row>
    <row r="4963" spans="4:15" ht="15.75" customHeight="1" x14ac:dyDescent="0.25">
      <c r="D4963" s="33"/>
      <c r="E4963" s="33"/>
      <c r="F4963" s="81">
        <v>43461</v>
      </c>
      <c r="G4963" s="103">
        <v>2.5223800000000001E-2</v>
      </c>
      <c r="H4963" s="103">
        <v>2.8029999999999999E-2</v>
      </c>
      <c r="I4963" s="103"/>
      <c r="J4963" s="103"/>
      <c r="K4963" s="103"/>
      <c r="L4963" s="103"/>
      <c r="M4963" s="103"/>
      <c r="N4963" s="103">
        <v>5.5E-2</v>
      </c>
      <c r="O4963" s="94"/>
    </row>
    <row r="4964" spans="4:15" ht="15.75" customHeight="1" x14ac:dyDescent="0.25">
      <c r="D4964" s="33"/>
      <c r="E4964" s="33"/>
      <c r="F4964" s="81">
        <v>43462</v>
      </c>
      <c r="G4964" s="103">
        <v>2.51988E-2</v>
      </c>
      <c r="H4964" s="103">
        <v>2.7970000000000002E-2</v>
      </c>
      <c r="I4964" s="103"/>
      <c r="J4964" s="103"/>
      <c r="K4964" s="103"/>
      <c r="L4964" s="103"/>
      <c r="M4964" s="103"/>
      <c r="N4964" s="103">
        <v>5.5E-2</v>
      </c>
      <c r="O4964" s="94"/>
    </row>
    <row r="4965" spans="4:15" ht="15.75" customHeight="1" x14ac:dyDescent="0.25">
      <c r="D4965" s="33"/>
      <c r="E4965" s="33"/>
      <c r="F4965" s="81">
        <v>43465</v>
      </c>
      <c r="G4965" s="103">
        <v>2.5026899999999998E-2</v>
      </c>
      <c r="H4965" s="103">
        <v>2.8076300000000002E-2</v>
      </c>
      <c r="I4965" s="103"/>
      <c r="J4965" s="103"/>
      <c r="K4965" s="103"/>
      <c r="L4965" s="103"/>
      <c r="M4965" s="103"/>
      <c r="N4965" s="103">
        <v>5.5E-2</v>
      </c>
      <c r="O4965" s="94"/>
    </row>
    <row r="4966" spans="4:15" ht="15.75" customHeight="1" x14ac:dyDescent="0.25">
      <c r="D4966" s="33"/>
      <c r="E4966" s="33"/>
      <c r="F4966" s="81">
        <v>43466</v>
      </c>
      <c r="G4966" s="103" t="s">
        <v>26</v>
      </c>
      <c r="H4966" s="103" t="s">
        <v>26</v>
      </c>
      <c r="I4966" s="103"/>
      <c r="J4966" s="103"/>
      <c r="K4966" s="103"/>
      <c r="L4966" s="103"/>
      <c r="M4966" s="103"/>
      <c r="N4966" s="103" t="s">
        <v>26</v>
      </c>
      <c r="O4966" s="94"/>
    </row>
    <row r="4967" spans="4:15" ht="15.75" customHeight="1" x14ac:dyDescent="0.25">
      <c r="D4967" s="33"/>
      <c r="E4967" s="33"/>
      <c r="F4967" s="81">
        <v>43467</v>
      </c>
      <c r="G4967" s="103">
        <v>2.5071300000000001E-2</v>
      </c>
      <c r="H4967" s="103">
        <v>2.79388E-2</v>
      </c>
      <c r="I4967" s="103"/>
      <c r="J4967" s="103"/>
      <c r="K4967" s="103"/>
      <c r="L4967" s="103"/>
      <c r="M4967" s="103"/>
      <c r="N4967" s="103">
        <v>5.5E-2</v>
      </c>
      <c r="O4967" s="94"/>
    </row>
    <row r="4968" spans="4:15" ht="15.75" customHeight="1" x14ac:dyDescent="0.25">
      <c r="D4968" s="33"/>
      <c r="E4968" s="33"/>
      <c r="F4968" s="81">
        <v>43468</v>
      </c>
      <c r="G4968" s="103">
        <v>2.5127500000000001E-2</v>
      </c>
      <c r="H4968" s="103">
        <v>2.7949999999999999E-2</v>
      </c>
      <c r="I4968" s="103">
        <v>2.4458999999999998E-2</v>
      </c>
      <c r="J4968" s="103">
        <v>2.4327999999999999E-2</v>
      </c>
      <c r="K4968" s="105"/>
      <c r="L4968" s="105"/>
      <c r="M4968" s="105"/>
      <c r="N4968" s="103">
        <v>5.5E-2</v>
      </c>
      <c r="O4968" s="94"/>
    </row>
    <row r="4969" spans="4:15" ht="15.75" customHeight="1" x14ac:dyDescent="0.25">
      <c r="D4969" s="33"/>
      <c r="E4969" s="33"/>
      <c r="F4969" s="81">
        <v>43469</v>
      </c>
      <c r="G4969" s="103">
        <v>2.5205600000000002E-2</v>
      </c>
      <c r="H4969" s="103">
        <v>2.8038799999999999E-2</v>
      </c>
      <c r="I4969" s="103">
        <v>2.4375000000000001E-2</v>
      </c>
      <c r="J4969" s="103">
        <v>2.4296000000000002E-2</v>
      </c>
      <c r="K4969" s="105"/>
      <c r="L4969" s="105"/>
      <c r="M4969" s="105"/>
      <c r="N4969" s="103">
        <v>5.5E-2</v>
      </c>
      <c r="O4969" s="94"/>
    </row>
    <row r="4970" spans="4:15" ht="15.75" customHeight="1" x14ac:dyDescent="0.25">
      <c r="D4970" s="33"/>
      <c r="E4970" s="33"/>
      <c r="F4970" s="81">
        <v>43472</v>
      </c>
      <c r="G4970" s="103">
        <v>2.51113E-2</v>
      </c>
      <c r="H4970" s="103">
        <v>2.7968099999999999E-2</v>
      </c>
      <c r="I4970" s="103">
        <v>2.4239999999999998E-2</v>
      </c>
      <c r="J4970" s="103">
        <v>2.4275999999999999E-2</v>
      </c>
      <c r="K4970" s="105"/>
      <c r="L4970" s="105"/>
      <c r="M4970" s="105"/>
      <c r="N4970" s="103">
        <v>5.5E-2</v>
      </c>
      <c r="O4970" s="94"/>
    </row>
    <row r="4971" spans="4:15" ht="15.75" customHeight="1" x14ac:dyDescent="0.25">
      <c r="D4971" s="33"/>
      <c r="E4971" s="33"/>
      <c r="F4971" s="81">
        <v>43473</v>
      </c>
      <c r="G4971" s="103">
        <v>2.5154999999999997E-2</v>
      </c>
      <c r="H4971" s="103">
        <v>2.7825000000000003E-2</v>
      </c>
      <c r="I4971" s="103">
        <v>2.4216999999999999E-2</v>
      </c>
      <c r="J4971" s="103">
        <v>2.4298E-2</v>
      </c>
      <c r="K4971" s="105"/>
      <c r="L4971" s="105"/>
      <c r="M4971" s="105"/>
      <c r="N4971" s="103">
        <v>5.5E-2</v>
      </c>
      <c r="O4971" s="94"/>
    </row>
    <row r="4972" spans="4:15" ht="15.75" customHeight="1" x14ac:dyDescent="0.25">
      <c r="D4972" s="33"/>
      <c r="E4972" s="33"/>
      <c r="F4972" s="81">
        <v>43474</v>
      </c>
      <c r="G4972" s="103">
        <v>2.5187499999999998E-2</v>
      </c>
      <c r="H4972" s="103">
        <v>2.7988800000000001E-2</v>
      </c>
      <c r="I4972" s="103">
        <v>2.4249E-2</v>
      </c>
      <c r="J4972" s="103">
        <v>2.4390000000000002E-2</v>
      </c>
      <c r="K4972" s="105"/>
      <c r="L4972" s="105"/>
      <c r="M4972" s="105"/>
      <c r="N4972" s="103">
        <v>5.5E-2</v>
      </c>
      <c r="O4972" s="94"/>
    </row>
    <row r="4973" spans="4:15" ht="15.75" customHeight="1" x14ac:dyDescent="0.25">
      <c r="D4973" s="33"/>
      <c r="E4973" s="33"/>
      <c r="F4973" s="81">
        <v>43475</v>
      </c>
      <c r="G4973" s="103">
        <v>2.5141900000000002E-2</v>
      </c>
      <c r="H4973" s="103">
        <v>2.7969400000000002E-2</v>
      </c>
      <c r="I4973" s="103">
        <v>2.4329E-2</v>
      </c>
      <c r="J4973" s="103">
        <v>2.4481000000000003E-2</v>
      </c>
      <c r="K4973" s="105"/>
      <c r="L4973" s="105"/>
      <c r="M4973" s="105"/>
      <c r="N4973" s="103">
        <v>5.5E-2</v>
      </c>
      <c r="O4973" s="94"/>
    </row>
    <row r="4974" spans="4:15" ht="15.75" customHeight="1" x14ac:dyDescent="0.25">
      <c r="D4974" s="33"/>
      <c r="E4974" s="33"/>
      <c r="F4974" s="81">
        <v>43476</v>
      </c>
      <c r="G4974" s="103">
        <v>2.5089399999999998E-2</v>
      </c>
      <c r="H4974" s="103">
        <v>2.7873100000000001E-2</v>
      </c>
      <c r="I4974" s="103">
        <v>2.4313999999999999E-2</v>
      </c>
      <c r="J4974" s="103">
        <v>2.4447999999999998E-2</v>
      </c>
      <c r="K4974" s="105"/>
      <c r="L4974" s="105"/>
      <c r="M4974" s="105"/>
      <c r="N4974" s="103">
        <v>5.5E-2</v>
      </c>
      <c r="O4974" s="94"/>
    </row>
    <row r="4975" spans="4:15" ht="15.75" customHeight="1" x14ac:dyDescent="0.25">
      <c r="D4975" s="33"/>
      <c r="E4975" s="33"/>
      <c r="F4975" s="81">
        <v>43479</v>
      </c>
      <c r="G4975" s="103">
        <v>2.5100600000000001E-2</v>
      </c>
      <c r="H4975" s="103">
        <v>2.7789399999999999E-2</v>
      </c>
      <c r="I4975" s="103">
        <v>2.4308999999999997E-2</v>
      </c>
      <c r="J4975" s="103">
        <v>2.4423E-2</v>
      </c>
      <c r="K4975" s="105"/>
      <c r="L4975" s="105"/>
      <c r="M4975" s="105"/>
      <c r="N4975" s="103">
        <v>5.5E-2</v>
      </c>
      <c r="O4975" s="94"/>
    </row>
    <row r="4976" spans="4:15" ht="15.75" customHeight="1" x14ac:dyDescent="0.25">
      <c r="D4976" s="33"/>
      <c r="E4976" s="33"/>
      <c r="F4976" s="81">
        <v>43480</v>
      </c>
      <c r="G4976" s="103">
        <v>2.5075E-2</v>
      </c>
      <c r="H4976" s="103">
        <v>2.7734399999999999E-2</v>
      </c>
      <c r="I4976" s="103">
        <v>2.4343E-2</v>
      </c>
      <c r="J4976" s="103">
        <v>2.4466999999999999E-2</v>
      </c>
      <c r="K4976" s="105"/>
      <c r="L4976" s="105"/>
      <c r="M4976" s="105"/>
      <c r="N4976" s="103">
        <v>5.5E-2</v>
      </c>
      <c r="O4976" s="94"/>
    </row>
    <row r="4977" spans="4:15" ht="15.75" customHeight="1" x14ac:dyDescent="0.25">
      <c r="D4977" s="33"/>
      <c r="E4977" s="33"/>
      <c r="F4977" s="81">
        <v>43481</v>
      </c>
      <c r="G4977" s="103">
        <v>2.5132500000000002E-2</v>
      </c>
      <c r="H4977" s="103">
        <v>2.7803100000000001E-2</v>
      </c>
      <c r="I4977" s="103">
        <v>2.4316000000000001E-2</v>
      </c>
      <c r="J4977" s="103">
        <v>2.4439000000000002E-2</v>
      </c>
      <c r="K4977" s="105"/>
      <c r="L4977" s="105"/>
      <c r="M4977" s="105"/>
      <c r="N4977" s="103">
        <v>5.5E-2</v>
      </c>
      <c r="O4977" s="94"/>
    </row>
    <row r="4978" spans="4:15" ht="15.75" customHeight="1" x14ac:dyDescent="0.25">
      <c r="D4978" s="33"/>
      <c r="E4978" s="33"/>
      <c r="F4978" s="81">
        <v>43482</v>
      </c>
      <c r="G4978" s="103">
        <v>2.503E-2</v>
      </c>
      <c r="H4978" s="103">
        <v>2.7757500000000001E-2</v>
      </c>
      <c r="I4978" s="103">
        <v>2.4357000000000004E-2</v>
      </c>
      <c r="J4978" s="103">
        <v>2.4456000000000002E-2</v>
      </c>
      <c r="K4978" s="105"/>
      <c r="L4978" s="105"/>
      <c r="M4978" s="105"/>
      <c r="N4978" s="103">
        <v>5.5E-2</v>
      </c>
      <c r="O4978" s="94"/>
    </row>
    <row r="4979" spans="4:15" ht="15.75" customHeight="1" x14ac:dyDescent="0.25">
      <c r="D4979" s="33"/>
      <c r="E4979" s="33"/>
      <c r="F4979" s="81">
        <v>43483</v>
      </c>
      <c r="G4979" s="103">
        <v>2.5059999999999999E-2</v>
      </c>
      <c r="H4979" s="103">
        <v>2.7610000000000003E-2</v>
      </c>
      <c r="I4979" s="103">
        <v>2.4401000000000003E-2</v>
      </c>
      <c r="J4979" s="103">
        <v>2.4511999999999999E-2</v>
      </c>
      <c r="K4979" s="105"/>
      <c r="L4979" s="105"/>
      <c r="M4979" s="105"/>
      <c r="N4979" s="103">
        <v>5.5E-2</v>
      </c>
      <c r="O4979" s="94"/>
    </row>
    <row r="4980" spans="4:15" ht="15.75" customHeight="1" x14ac:dyDescent="0.25">
      <c r="D4980" s="33"/>
      <c r="E4980" s="33"/>
      <c r="F4980" s="81">
        <v>43486</v>
      </c>
      <c r="G4980" s="103">
        <v>2.5122499999999999E-2</v>
      </c>
      <c r="H4980" s="103">
        <v>2.77238E-2</v>
      </c>
      <c r="I4980" s="103" t="s">
        <v>26</v>
      </c>
      <c r="J4980" s="103"/>
      <c r="K4980" s="105"/>
      <c r="L4980" s="105"/>
      <c r="M4980" s="105"/>
      <c r="N4980" s="103" t="s">
        <v>26</v>
      </c>
      <c r="O4980" s="94"/>
    </row>
    <row r="4981" spans="4:15" ht="15.75" customHeight="1" x14ac:dyDescent="0.25">
      <c r="D4981" s="33"/>
      <c r="E4981" s="33"/>
      <c r="F4981" s="81">
        <v>43487</v>
      </c>
      <c r="G4981" s="103">
        <v>2.5190000000000001E-2</v>
      </c>
      <c r="H4981" s="103">
        <v>2.7792500000000001E-2</v>
      </c>
      <c r="I4981" s="103">
        <v>2.4444E-2</v>
      </c>
      <c r="J4981" s="103">
        <v>2.4563000000000001E-2</v>
      </c>
      <c r="K4981" s="105"/>
      <c r="L4981" s="105"/>
      <c r="M4981" s="105"/>
      <c r="N4981" s="103">
        <v>5.5E-2</v>
      </c>
      <c r="O4981" s="94"/>
    </row>
    <row r="4982" spans="4:15" ht="15.75" customHeight="1" x14ac:dyDescent="0.25">
      <c r="D4982" s="33"/>
      <c r="E4982" s="33"/>
      <c r="F4982" s="81">
        <v>43488</v>
      </c>
      <c r="G4982" s="103">
        <v>2.5099999999999997E-2</v>
      </c>
      <c r="H4982" s="103">
        <v>2.7706300000000003E-2</v>
      </c>
      <c r="I4982" s="103">
        <v>2.4474999999999997E-2</v>
      </c>
      <c r="J4982" s="103">
        <v>2.4568E-2</v>
      </c>
      <c r="K4982" s="105"/>
      <c r="L4982" s="105"/>
      <c r="M4982" s="105"/>
      <c r="N4982" s="103">
        <v>5.5E-2</v>
      </c>
      <c r="O4982" s="94"/>
    </row>
    <row r="4983" spans="4:15" ht="15.75" customHeight="1" x14ac:dyDescent="0.25">
      <c r="D4983" s="33"/>
      <c r="E4983" s="33"/>
      <c r="F4983" s="81">
        <v>43489</v>
      </c>
      <c r="G4983" s="103">
        <v>2.5018799999999997E-2</v>
      </c>
      <c r="H4983" s="103">
        <v>2.7647499999999998E-2</v>
      </c>
      <c r="I4983" s="103">
        <v>2.4527E-2</v>
      </c>
      <c r="J4983" s="103">
        <v>2.4584000000000002E-2</v>
      </c>
      <c r="K4983" s="105"/>
      <c r="L4983" s="105"/>
      <c r="M4983" s="105"/>
      <c r="N4983" s="103">
        <v>5.5E-2</v>
      </c>
      <c r="O4983" s="94"/>
    </row>
    <row r="4984" spans="4:15" ht="15.75" customHeight="1" x14ac:dyDescent="0.25">
      <c r="D4984" s="33"/>
      <c r="E4984" s="33"/>
      <c r="F4984" s="81">
        <v>43490</v>
      </c>
      <c r="G4984" s="103">
        <v>2.5000000000000001E-2</v>
      </c>
      <c r="H4984" s="103">
        <v>2.75163E-2</v>
      </c>
      <c r="I4984" s="103">
        <v>2.4559000000000001E-2</v>
      </c>
      <c r="J4984" s="103">
        <v>2.4613999999999997E-2</v>
      </c>
      <c r="K4984" s="105"/>
      <c r="L4984" s="105"/>
      <c r="M4984" s="105"/>
      <c r="N4984" s="103">
        <v>5.5E-2</v>
      </c>
      <c r="O4984" s="94"/>
    </row>
    <row r="4985" spans="4:15" ht="15.75" customHeight="1" x14ac:dyDescent="0.25">
      <c r="D4985" s="33"/>
      <c r="E4985" s="33"/>
      <c r="F4985" s="81">
        <v>43493</v>
      </c>
      <c r="G4985" s="103">
        <v>2.5017499999999998E-2</v>
      </c>
      <c r="H4985" s="103">
        <v>2.7505000000000002E-2</v>
      </c>
      <c r="I4985" s="103">
        <v>2.4552999999999998E-2</v>
      </c>
      <c r="J4985" s="103">
        <v>2.4611000000000001E-2</v>
      </c>
      <c r="K4985" s="105"/>
      <c r="L4985" s="105"/>
      <c r="M4985" s="105"/>
      <c r="N4985" s="103">
        <v>5.5E-2</v>
      </c>
      <c r="O4985" s="94"/>
    </row>
    <row r="4986" spans="4:15" ht="15.75" customHeight="1" x14ac:dyDescent="0.25">
      <c r="D4986" s="33"/>
      <c r="E4986" s="33"/>
      <c r="F4986" s="81">
        <v>43494</v>
      </c>
      <c r="G4986" s="103">
        <v>2.4988800000000002E-2</v>
      </c>
      <c r="H4986" s="103">
        <v>2.7443800000000001E-2</v>
      </c>
      <c r="I4986" s="103">
        <v>2.4532999999999999E-2</v>
      </c>
      <c r="J4986" s="103">
        <v>2.4550000000000002E-2</v>
      </c>
      <c r="K4986" s="105"/>
      <c r="L4986" s="105"/>
      <c r="M4986" s="105"/>
      <c r="N4986" s="103">
        <v>5.5E-2</v>
      </c>
      <c r="O4986" s="94"/>
    </row>
    <row r="4987" spans="4:15" ht="15.75" customHeight="1" x14ac:dyDescent="0.25">
      <c r="D4987" s="33"/>
      <c r="E4987" s="33"/>
      <c r="F4987" s="81">
        <v>43495</v>
      </c>
      <c r="G4987" s="103">
        <v>2.5091299999999997E-2</v>
      </c>
      <c r="H4987" s="103">
        <v>2.7362500000000001E-2</v>
      </c>
      <c r="I4987" s="103">
        <v>2.4496000000000004E-2</v>
      </c>
      <c r="J4987" s="103">
        <v>2.4533999999999997E-2</v>
      </c>
      <c r="K4987" s="105"/>
      <c r="L4987" s="105"/>
      <c r="M4987" s="105"/>
      <c r="N4987" s="103">
        <v>5.5E-2</v>
      </c>
      <c r="O4987" s="94"/>
    </row>
    <row r="4988" spans="4:15" ht="15.75" customHeight="1" x14ac:dyDescent="0.25">
      <c r="D4988" s="33"/>
      <c r="E4988" s="33"/>
      <c r="F4988" s="81">
        <v>43496</v>
      </c>
      <c r="G4988" s="103">
        <v>2.51375E-2</v>
      </c>
      <c r="H4988" s="103">
        <v>2.7374999999999997E-2</v>
      </c>
      <c r="I4988" s="103">
        <v>2.4504999999999999E-2</v>
      </c>
      <c r="J4988" s="103">
        <v>2.4542000000000001E-2</v>
      </c>
      <c r="K4988" s="105"/>
      <c r="L4988" s="105"/>
      <c r="M4988" s="105"/>
      <c r="N4988" s="103">
        <v>5.5E-2</v>
      </c>
      <c r="O4988" s="94"/>
    </row>
    <row r="4989" spans="4:15" ht="15.75" customHeight="1" x14ac:dyDescent="0.25">
      <c r="D4989" s="33"/>
      <c r="E4989" s="33"/>
      <c r="F4989" s="81">
        <v>43497</v>
      </c>
      <c r="G4989" s="103">
        <v>2.5139999999999999E-2</v>
      </c>
      <c r="H4989" s="103">
        <v>2.7326299999999998E-2</v>
      </c>
      <c r="I4989" s="103">
        <v>2.4508000000000002E-2</v>
      </c>
      <c r="J4989" s="103">
        <v>2.4506999999999998E-2</v>
      </c>
      <c r="K4989" s="105"/>
      <c r="L4989" s="105"/>
      <c r="M4989" s="105"/>
      <c r="N4989" s="103">
        <v>5.5E-2</v>
      </c>
      <c r="O4989" s="94"/>
    </row>
    <row r="4990" spans="4:15" ht="15.75" customHeight="1" x14ac:dyDescent="0.25">
      <c r="D4990" s="33"/>
      <c r="E4990" s="33"/>
      <c r="F4990" s="81">
        <v>43500</v>
      </c>
      <c r="G4990" s="103">
        <v>2.5131299999999999E-2</v>
      </c>
      <c r="H4990" s="103">
        <v>2.7343799999999998E-2</v>
      </c>
      <c r="I4990" s="103">
        <v>2.4438000000000001E-2</v>
      </c>
      <c r="J4990" s="103">
        <v>2.4466000000000002E-2</v>
      </c>
      <c r="K4990" s="105"/>
      <c r="L4990" s="105"/>
      <c r="M4990" s="105"/>
      <c r="N4990" s="103">
        <v>5.5E-2</v>
      </c>
      <c r="O4990" s="94"/>
    </row>
    <row r="4991" spans="4:15" ht="15.75" customHeight="1" x14ac:dyDescent="0.25">
      <c r="D4991" s="33"/>
      <c r="E4991" s="33"/>
      <c r="F4991" s="81">
        <v>43501</v>
      </c>
      <c r="G4991" s="103">
        <v>2.5122499999999999E-2</v>
      </c>
      <c r="H4991" s="103">
        <v>2.7385000000000003E-2</v>
      </c>
      <c r="I4991" s="103">
        <v>2.4455000000000001E-2</v>
      </c>
      <c r="J4991" s="103">
        <v>2.4492E-2</v>
      </c>
      <c r="K4991" s="105"/>
      <c r="L4991" s="105"/>
      <c r="M4991" s="105"/>
      <c r="N4991" s="103">
        <v>5.5E-2</v>
      </c>
      <c r="O4991" s="94"/>
    </row>
    <row r="4992" spans="4:15" ht="15.75" customHeight="1" x14ac:dyDescent="0.25">
      <c r="D4992" s="33"/>
      <c r="E4992" s="33"/>
      <c r="F4992" s="81">
        <v>43502</v>
      </c>
      <c r="G4992" s="103">
        <v>2.5126300000000001E-2</v>
      </c>
      <c r="H4992" s="103">
        <v>2.7376299999999999E-2</v>
      </c>
      <c r="I4992" s="103">
        <v>2.4435999999999999E-2</v>
      </c>
      <c r="J4992" s="103">
        <v>2.4479999999999998E-2</v>
      </c>
      <c r="K4992" s="105"/>
      <c r="L4992" s="105"/>
      <c r="M4992" s="105"/>
      <c r="N4992" s="103">
        <v>5.5E-2</v>
      </c>
      <c r="O4992" s="94"/>
    </row>
    <row r="4993" spans="4:15" ht="15.75" customHeight="1" x14ac:dyDescent="0.25">
      <c r="D4993" s="33"/>
      <c r="E4993" s="33"/>
      <c r="F4993" s="81">
        <v>43503</v>
      </c>
      <c r="G4993" s="103">
        <v>2.5168800000000002E-2</v>
      </c>
      <c r="H4993" s="103">
        <v>2.6970000000000001E-2</v>
      </c>
      <c r="I4993" s="103">
        <v>2.4407999999999999E-2</v>
      </c>
      <c r="J4993" s="103">
        <v>2.4479000000000001E-2</v>
      </c>
      <c r="K4993" s="105"/>
      <c r="L4993" s="105"/>
      <c r="M4993" s="105"/>
      <c r="N4993" s="103">
        <v>5.5E-2</v>
      </c>
      <c r="O4993" s="94"/>
    </row>
    <row r="4994" spans="4:15" ht="15.75" customHeight="1" x14ac:dyDescent="0.25">
      <c r="D4994" s="33"/>
      <c r="E4994" s="33"/>
      <c r="F4994" s="81">
        <v>43504</v>
      </c>
      <c r="G4994" s="103">
        <v>2.5041299999999999E-2</v>
      </c>
      <c r="H4994" s="103">
        <v>2.6977500000000001E-2</v>
      </c>
      <c r="I4994" s="103">
        <v>2.4437E-2</v>
      </c>
      <c r="J4994" s="103">
        <v>2.4468E-2</v>
      </c>
      <c r="K4994" s="105"/>
      <c r="L4994" s="105"/>
      <c r="M4994" s="105"/>
      <c r="N4994" s="103">
        <v>5.5E-2</v>
      </c>
      <c r="O4994" s="94"/>
    </row>
    <row r="4995" spans="4:15" ht="15.75" customHeight="1" x14ac:dyDescent="0.25">
      <c r="D4995" s="33"/>
      <c r="E4995" s="33"/>
      <c r="F4995" s="81">
        <v>43507</v>
      </c>
      <c r="G4995" s="103">
        <v>2.4978799999999999E-2</v>
      </c>
      <c r="H4995" s="103">
        <v>2.6880000000000001E-2</v>
      </c>
      <c r="I4995" s="103">
        <v>2.4482E-2</v>
      </c>
      <c r="J4995" s="103">
        <v>2.4478E-2</v>
      </c>
      <c r="K4995" s="105"/>
      <c r="L4995" s="105"/>
      <c r="M4995" s="105"/>
      <c r="N4995" s="103">
        <v>5.5E-2</v>
      </c>
      <c r="O4995" s="94"/>
    </row>
    <row r="4996" spans="4:15" ht="15.75" customHeight="1" x14ac:dyDescent="0.25">
      <c r="D4996" s="33"/>
      <c r="E4996" s="33"/>
      <c r="F4996" s="81">
        <v>43508</v>
      </c>
      <c r="G4996" s="103">
        <v>2.4937499999999998E-2</v>
      </c>
      <c r="H4996" s="103">
        <v>2.6928800000000003E-2</v>
      </c>
      <c r="I4996" s="103">
        <v>2.4537E-2</v>
      </c>
      <c r="J4996" s="103">
        <v>2.4521000000000001E-2</v>
      </c>
      <c r="K4996" s="105"/>
      <c r="L4996" s="105"/>
      <c r="M4996" s="105"/>
      <c r="N4996" s="103">
        <v>5.5E-2</v>
      </c>
      <c r="O4996" s="94"/>
    </row>
    <row r="4997" spans="4:15" ht="15.75" customHeight="1" x14ac:dyDescent="0.25">
      <c r="D4997" s="33"/>
      <c r="E4997" s="33"/>
      <c r="F4997" s="81">
        <v>43509</v>
      </c>
      <c r="G4997" s="103">
        <v>2.48875E-2</v>
      </c>
      <c r="H4997" s="103">
        <v>2.68375E-2</v>
      </c>
      <c r="I4997" s="103">
        <v>2.4533999999999997E-2</v>
      </c>
      <c r="J4997" s="103">
        <v>2.4527E-2</v>
      </c>
      <c r="K4997" s="105"/>
      <c r="L4997" s="105"/>
      <c r="M4997" s="105"/>
      <c r="N4997" s="103">
        <v>5.5E-2</v>
      </c>
      <c r="O4997" s="94"/>
    </row>
    <row r="4998" spans="4:15" ht="15.75" customHeight="1" x14ac:dyDescent="0.25">
      <c r="D4998" s="33"/>
      <c r="E4998" s="33"/>
      <c r="F4998" s="81">
        <v>43510</v>
      </c>
      <c r="G4998" s="103">
        <v>2.48138E-2</v>
      </c>
      <c r="H4998" s="103">
        <v>2.6938799999999999E-2</v>
      </c>
      <c r="I4998" s="103">
        <v>2.4568E-2</v>
      </c>
      <c r="J4998" s="103">
        <v>2.4548999999999998E-2</v>
      </c>
      <c r="K4998" s="105"/>
      <c r="L4998" s="105"/>
      <c r="M4998" s="105"/>
      <c r="N4998" s="103">
        <v>5.5E-2</v>
      </c>
      <c r="O4998" s="94"/>
    </row>
    <row r="4999" spans="4:15" ht="15.75" customHeight="1" x14ac:dyDescent="0.25">
      <c r="D4999" s="33"/>
      <c r="E4999" s="33"/>
      <c r="F4999" s="81">
        <v>43511</v>
      </c>
      <c r="G4999" s="103">
        <v>2.4803799999999997E-2</v>
      </c>
      <c r="H4999" s="103">
        <v>2.68288E-2</v>
      </c>
      <c r="I4999" s="103">
        <v>2.4620000000000003E-2</v>
      </c>
      <c r="J4999" s="103">
        <v>2.4563999999999999E-2</v>
      </c>
      <c r="K4999" s="105"/>
      <c r="L4999" s="105"/>
      <c r="M4999" s="105"/>
      <c r="N4999" s="103">
        <v>5.5E-2</v>
      </c>
      <c r="O4999" s="94"/>
    </row>
    <row r="5000" spans="4:15" ht="15.75" customHeight="1" x14ac:dyDescent="0.25">
      <c r="D5000" s="33"/>
      <c r="E5000" s="33"/>
      <c r="F5000" s="81">
        <v>43514</v>
      </c>
      <c r="G5000" s="103">
        <v>2.4847500000000002E-2</v>
      </c>
      <c r="H5000" s="103">
        <v>2.6436299999999999E-2</v>
      </c>
      <c r="I5000" s="103" t="s">
        <v>26</v>
      </c>
      <c r="J5000" s="103"/>
      <c r="K5000" s="105"/>
      <c r="L5000" s="105"/>
      <c r="M5000" s="105"/>
      <c r="N5000" s="103" t="s">
        <v>26</v>
      </c>
      <c r="O5000" s="94"/>
    </row>
    <row r="5001" spans="4:15" ht="15.75" customHeight="1" x14ac:dyDescent="0.25">
      <c r="D5001" s="33"/>
      <c r="E5001" s="33"/>
      <c r="F5001" s="81">
        <v>43515</v>
      </c>
      <c r="G5001" s="103">
        <v>2.4822500000000001E-2</v>
      </c>
      <c r="H5001" s="103">
        <v>2.6412499999999998E-2</v>
      </c>
      <c r="I5001" s="103">
        <v>2.4649999999999998E-2</v>
      </c>
      <c r="J5001" s="103">
        <v>2.4565999999999998E-2</v>
      </c>
      <c r="K5001" s="105"/>
      <c r="L5001" s="105"/>
      <c r="M5001" s="105"/>
      <c r="N5001" s="103">
        <v>5.5E-2</v>
      </c>
      <c r="O5001" s="94"/>
    </row>
    <row r="5002" spans="4:15" ht="15.75" customHeight="1" x14ac:dyDescent="0.25">
      <c r="D5002" s="33"/>
      <c r="E5002" s="33"/>
      <c r="F5002" s="81">
        <v>43516</v>
      </c>
      <c r="G5002" s="103">
        <v>2.4811299999999998E-2</v>
      </c>
      <c r="H5002" s="103">
        <v>2.6633799999999999E-2</v>
      </c>
      <c r="I5002" s="103">
        <v>2.4632999999999999E-2</v>
      </c>
      <c r="J5002" s="103">
        <v>2.4525999999999999E-2</v>
      </c>
      <c r="K5002" s="105"/>
      <c r="L5002" s="105"/>
      <c r="M5002" s="105"/>
      <c r="N5002" s="103">
        <v>5.5E-2</v>
      </c>
      <c r="O5002" s="94"/>
    </row>
    <row r="5003" spans="4:15" ht="15.75" customHeight="1" x14ac:dyDescent="0.25">
      <c r="D5003" s="33"/>
      <c r="E5003" s="33"/>
      <c r="F5003" s="81">
        <v>43517</v>
      </c>
      <c r="G5003" s="103">
        <v>2.4898799999999999E-2</v>
      </c>
      <c r="H5003" s="103">
        <v>2.6509999999999999E-2</v>
      </c>
      <c r="I5003" s="103">
        <v>2.4632999999999999E-2</v>
      </c>
      <c r="J5003" s="103">
        <v>2.4525999999999999E-2</v>
      </c>
      <c r="K5003" s="105"/>
      <c r="L5003" s="105"/>
      <c r="M5003" s="105"/>
      <c r="N5003" s="103">
        <v>5.5E-2</v>
      </c>
      <c r="O5003" s="94"/>
    </row>
    <row r="5004" spans="4:15" ht="15.75" customHeight="1" x14ac:dyDescent="0.25">
      <c r="D5004" s="33"/>
      <c r="E5004" s="33"/>
      <c r="F5004" s="81">
        <v>43518</v>
      </c>
      <c r="G5004" s="103">
        <v>2.4843799999999999E-2</v>
      </c>
      <c r="H5004" s="103">
        <v>2.6462500000000003E-2</v>
      </c>
      <c r="I5004" s="103">
        <v>2.4628000000000001E-2</v>
      </c>
      <c r="J5004" s="103">
        <v>2.4546000000000002E-2</v>
      </c>
      <c r="K5004" s="105"/>
      <c r="L5004" s="105"/>
      <c r="M5004" s="105"/>
      <c r="N5004" s="103">
        <v>5.5E-2</v>
      </c>
      <c r="O5004" s="94"/>
    </row>
    <row r="5005" spans="4:15" ht="15.75" customHeight="1" x14ac:dyDescent="0.25">
      <c r="D5005" s="33"/>
      <c r="E5005" s="33"/>
      <c r="F5005" s="81">
        <v>43521</v>
      </c>
      <c r="G5005" s="103">
        <v>2.4791300000000002E-2</v>
      </c>
      <c r="H5005" s="103">
        <v>2.6386300000000001E-2</v>
      </c>
      <c r="I5005" s="103">
        <v>2.4648E-2</v>
      </c>
      <c r="J5005" s="103">
        <v>2.4542999999999999E-2</v>
      </c>
      <c r="K5005" s="105"/>
      <c r="L5005" s="105"/>
      <c r="M5005" s="105"/>
      <c r="N5005" s="103">
        <v>5.5E-2</v>
      </c>
      <c r="O5005" s="94"/>
    </row>
    <row r="5006" spans="4:15" ht="15.75" customHeight="1" x14ac:dyDescent="0.25">
      <c r="D5006" s="33"/>
      <c r="E5006" s="33"/>
      <c r="F5006" s="81">
        <v>43522</v>
      </c>
      <c r="G5006" s="103">
        <v>2.4929999999999997E-2</v>
      </c>
      <c r="H5006" s="103">
        <v>2.6288800000000001E-2</v>
      </c>
      <c r="I5006" s="103">
        <v>2.4714E-2</v>
      </c>
      <c r="J5006" s="103">
        <v>2.4586E-2</v>
      </c>
      <c r="K5006" s="105"/>
      <c r="L5006" s="105"/>
      <c r="M5006" s="105"/>
      <c r="N5006" s="103">
        <v>5.5E-2</v>
      </c>
      <c r="O5006" s="94"/>
    </row>
    <row r="5007" spans="4:15" ht="15.75" customHeight="1" x14ac:dyDescent="0.25">
      <c r="D5007" s="33"/>
      <c r="E5007" s="33"/>
      <c r="F5007" s="81">
        <v>43523</v>
      </c>
      <c r="G5007" s="103">
        <v>2.4892500000000001E-2</v>
      </c>
      <c r="H5007" s="103">
        <v>2.6261299999999998E-2</v>
      </c>
      <c r="I5007" s="103">
        <v>2.4701000000000001E-2</v>
      </c>
      <c r="J5007" s="103">
        <v>2.4601999999999999E-2</v>
      </c>
      <c r="K5007" s="105"/>
      <c r="L5007" s="105"/>
      <c r="M5007" s="105"/>
      <c r="N5007" s="103">
        <v>5.5E-2</v>
      </c>
      <c r="O5007" s="94"/>
    </row>
    <row r="5008" spans="4:15" ht="15.75" customHeight="1" x14ac:dyDescent="0.25">
      <c r="D5008" s="33"/>
      <c r="E5008" s="33"/>
      <c r="F5008" s="81">
        <v>43524</v>
      </c>
      <c r="G5008" s="103">
        <v>2.49038E-2</v>
      </c>
      <c r="H5008" s="103">
        <v>2.6151300000000002E-2</v>
      </c>
      <c r="I5008" s="103">
        <v>2.4679000000000003E-2</v>
      </c>
      <c r="J5008" s="103">
        <v>2.4599000000000003E-2</v>
      </c>
      <c r="K5008" s="105"/>
      <c r="L5008" s="105"/>
      <c r="M5008" s="105"/>
      <c r="N5008" s="103">
        <v>5.5E-2</v>
      </c>
      <c r="O5008" s="94"/>
    </row>
    <row r="5009" spans="4:15" ht="15.75" customHeight="1" x14ac:dyDescent="0.25">
      <c r="D5009" s="33"/>
      <c r="E5009" s="33"/>
      <c r="F5009" s="81">
        <v>43525</v>
      </c>
      <c r="G5009" s="103">
        <v>2.4818799999999999E-2</v>
      </c>
      <c r="H5009" s="103">
        <v>2.5985000000000001E-2</v>
      </c>
      <c r="I5009" s="103">
        <v>2.4681000000000002E-2</v>
      </c>
      <c r="J5009" s="103">
        <v>2.4601000000000001E-2</v>
      </c>
      <c r="K5009" s="105"/>
      <c r="L5009" s="105"/>
      <c r="M5009" s="105"/>
      <c r="N5009" s="103">
        <v>5.5E-2</v>
      </c>
      <c r="O5009" s="94"/>
    </row>
    <row r="5010" spans="4:15" ht="15.75" customHeight="1" x14ac:dyDescent="0.25">
      <c r="D5010" s="33"/>
      <c r="E5010" s="33"/>
      <c r="F5010" s="81">
        <v>43528</v>
      </c>
      <c r="G5010" s="103">
        <v>2.4830000000000001E-2</v>
      </c>
      <c r="H5010" s="103">
        <v>2.60763E-2</v>
      </c>
      <c r="I5010" s="103">
        <v>2.4612999999999999E-2</v>
      </c>
      <c r="J5010" s="103">
        <v>2.4586999999999998E-2</v>
      </c>
      <c r="K5010" s="105"/>
      <c r="L5010" s="105"/>
      <c r="M5010" s="105"/>
      <c r="N5010" s="103">
        <v>5.5E-2</v>
      </c>
      <c r="O5010" s="94"/>
    </row>
    <row r="5011" spans="4:15" ht="15.75" customHeight="1" x14ac:dyDescent="0.25">
      <c r="D5011" s="33"/>
      <c r="E5011" s="33"/>
      <c r="F5011" s="81">
        <v>43529</v>
      </c>
      <c r="G5011" s="103">
        <v>2.4808799999999999E-2</v>
      </c>
      <c r="H5011" s="103">
        <v>2.6066300000000001E-2</v>
      </c>
      <c r="I5011" s="103">
        <v>2.4648E-2</v>
      </c>
      <c r="J5011" s="103">
        <v>2.4570999999999999E-2</v>
      </c>
      <c r="K5011" s="105"/>
      <c r="L5011" s="105"/>
      <c r="M5011" s="105"/>
      <c r="N5011" s="103">
        <v>5.5E-2</v>
      </c>
      <c r="O5011" s="94"/>
    </row>
    <row r="5012" spans="4:15" ht="15.75" customHeight="1" x14ac:dyDescent="0.25">
      <c r="D5012" s="33"/>
      <c r="E5012" s="33"/>
      <c r="F5012" s="81">
        <v>43530</v>
      </c>
      <c r="G5012" s="103">
        <v>2.4917500000000002E-2</v>
      </c>
      <c r="H5012" s="103">
        <v>2.5944999999999999E-2</v>
      </c>
      <c r="I5012" s="103">
        <v>2.4607E-2</v>
      </c>
      <c r="J5012" s="103">
        <v>2.4525000000000002E-2</v>
      </c>
      <c r="K5012" s="105"/>
      <c r="L5012" s="105"/>
      <c r="M5012" s="105"/>
      <c r="N5012" s="103">
        <v>5.5E-2</v>
      </c>
      <c r="O5012" s="94"/>
    </row>
    <row r="5013" spans="4:15" ht="15.75" customHeight="1" x14ac:dyDescent="0.25">
      <c r="D5013" s="33"/>
      <c r="E5013" s="33"/>
      <c r="F5013" s="81">
        <v>43531</v>
      </c>
      <c r="G5013" s="103">
        <v>2.4927500000000002E-2</v>
      </c>
      <c r="H5013" s="103">
        <v>2.6006300000000003E-2</v>
      </c>
      <c r="I5013" s="103">
        <v>2.4490999999999999E-2</v>
      </c>
      <c r="J5013" s="103">
        <v>2.4452999999999999E-2</v>
      </c>
      <c r="K5013" s="105"/>
      <c r="L5013" s="105"/>
      <c r="M5013" s="105"/>
      <c r="N5013" s="103">
        <v>5.5E-2</v>
      </c>
      <c r="O5013" s="94"/>
    </row>
    <row r="5014" spans="4:15" ht="15.75" customHeight="1" x14ac:dyDescent="0.25">
      <c r="D5014" s="33"/>
      <c r="E5014" s="33"/>
      <c r="F5014" s="81">
        <v>43532</v>
      </c>
      <c r="G5014" s="103">
        <v>2.4915E-2</v>
      </c>
      <c r="H5014" s="103">
        <v>2.5966300000000001E-2</v>
      </c>
      <c r="I5014" s="103">
        <v>2.4403999999999999E-2</v>
      </c>
      <c r="J5014" s="103">
        <v>2.4364E-2</v>
      </c>
      <c r="K5014" s="105"/>
      <c r="L5014" s="105"/>
      <c r="M5014" s="105"/>
      <c r="N5014" s="103">
        <v>5.5E-2</v>
      </c>
      <c r="O5014" s="94"/>
    </row>
    <row r="5015" spans="4:15" ht="15.75" customHeight="1" x14ac:dyDescent="0.25">
      <c r="D5015" s="33"/>
      <c r="E5015" s="33"/>
      <c r="F5015" s="81">
        <v>43535</v>
      </c>
      <c r="G5015" s="103">
        <v>2.4988800000000002E-2</v>
      </c>
      <c r="H5015" s="103">
        <v>2.6082499999999998E-2</v>
      </c>
      <c r="I5015" s="103">
        <v>2.4413999999999998E-2</v>
      </c>
      <c r="J5015" s="103">
        <v>2.4367E-2</v>
      </c>
      <c r="K5015" s="105"/>
      <c r="L5015" s="105"/>
      <c r="M5015" s="105"/>
      <c r="N5015" s="103">
        <v>5.5E-2</v>
      </c>
      <c r="O5015" s="94"/>
    </row>
    <row r="5016" spans="4:15" ht="15.75" customHeight="1" x14ac:dyDescent="0.25">
      <c r="D5016" s="33"/>
      <c r="E5016" s="33"/>
      <c r="F5016" s="81">
        <v>43536</v>
      </c>
      <c r="G5016" s="103">
        <v>2.48863E-2</v>
      </c>
      <c r="H5016" s="103">
        <v>2.5932499999999997E-2</v>
      </c>
      <c r="I5016" s="103">
        <v>2.4460000000000003E-2</v>
      </c>
      <c r="J5016" s="103">
        <v>2.4381E-2</v>
      </c>
      <c r="K5016" s="105"/>
      <c r="L5016" s="105"/>
      <c r="M5016" s="105"/>
      <c r="N5016" s="103">
        <v>5.5E-2</v>
      </c>
      <c r="O5016" s="94"/>
    </row>
    <row r="5017" spans="4:15" ht="15.75" customHeight="1" x14ac:dyDescent="0.25">
      <c r="D5017" s="33"/>
      <c r="E5017" s="33"/>
      <c r="F5017" s="81">
        <v>43537</v>
      </c>
      <c r="G5017" s="103">
        <v>2.4837500000000002E-2</v>
      </c>
      <c r="H5017" s="103">
        <v>2.6108799999999998E-2</v>
      </c>
      <c r="I5017" s="103">
        <v>2.4485E-2</v>
      </c>
      <c r="J5017" s="103">
        <v>2.4393999999999999E-2</v>
      </c>
      <c r="K5017" s="105"/>
      <c r="L5017" s="105"/>
      <c r="M5017" s="105"/>
      <c r="N5017" s="103">
        <v>5.5E-2</v>
      </c>
      <c r="O5017" s="94"/>
    </row>
    <row r="5018" spans="4:15" ht="15.75" customHeight="1" x14ac:dyDescent="0.25">
      <c r="D5018" s="33"/>
      <c r="E5018" s="33"/>
      <c r="F5018" s="81">
        <v>43538</v>
      </c>
      <c r="G5018" s="103">
        <v>2.4817499999999999E-2</v>
      </c>
      <c r="H5018" s="103">
        <v>2.6146300000000001E-2</v>
      </c>
      <c r="I5018" s="103">
        <v>2.4403000000000001E-2</v>
      </c>
      <c r="J5018" s="103">
        <v>2.4378E-2</v>
      </c>
      <c r="K5018" s="105"/>
      <c r="L5018" s="105"/>
      <c r="M5018" s="105"/>
      <c r="N5018" s="103">
        <v>5.5E-2</v>
      </c>
      <c r="O5018" s="94"/>
    </row>
    <row r="5019" spans="4:15" ht="15.75" customHeight="1" x14ac:dyDescent="0.25">
      <c r="D5019" s="33"/>
      <c r="E5019" s="33"/>
      <c r="F5019" s="81">
        <v>43539</v>
      </c>
      <c r="G5019" s="103">
        <v>2.4817499999999999E-2</v>
      </c>
      <c r="H5019" s="103">
        <v>2.6252499999999998E-2</v>
      </c>
      <c r="I5019" s="103">
        <v>2.4367E-2</v>
      </c>
      <c r="J5019" s="103">
        <v>2.436E-2</v>
      </c>
      <c r="K5019" s="105"/>
      <c r="L5019" s="105"/>
      <c r="M5019" s="105"/>
      <c r="N5019" s="103">
        <v>5.5E-2</v>
      </c>
      <c r="O5019" s="94"/>
    </row>
    <row r="5020" spans="4:15" ht="15.75" customHeight="1" x14ac:dyDescent="0.25">
      <c r="D5020" s="33"/>
      <c r="E5020" s="33"/>
      <c r="F5020" s="81">
        <v>43542</v>
      </c>
      <c r="G5020" s="103">
        <v>2.48775E-2</v>
      </c>
      <c r="H5020" s="103">
        <v>2.6326299999999997E-2</v>
      </c>
      <c r="I5020" s="103">
        <v>2.4333999999999998E-2</v>
      </c>
      <c r="J5020" s="103">
        <v>2.4326E-2</v>
      </c>
      <c r="K5020" s="105"/>
      <c r="L5020" s="105"/>
      <c r="M5020" s="105"/>
      <c r="N5020" s="103">
        <v>5.5E-2</v>
      </c>
      <c r="O5020" s="94"/>
    </row>
    <row r="5021" spans="4:15" ht="15.75" customHeight="1" x14ac:dyDescent="0.25">
      <c r="D5021" s="33"/>
      <c r="E5021" s="33"/>
      <c r="F5021" s="81">
        <v>43543</v>
      </c>
      <c r="G5021" s="103">
        <v>2.4867499999999997E-2</v>
      </c>
      <c r="H5021" s="103">
        <v>2.6127500000000001E-2</v>
      </c>
      <c r="I5021" s="103" t="s">
        <v>26</v>
      </c>
      <c r="J5021" s="103"/>
      <c r="K5021" s="105"/>
      <c r="L5021" s="105"/>
      <c r="M5021" s="105"/>
      <c r="N5021" s="103">
        <v>5.5E-2</v>
      </c>
      <c r="O5021" s="94"/>
    </row>
    <row r="5022" spans="4:15" ht="15.75" customHeight="1" x14ac:dyDescent="0.25">
      <c r="D5022" s="33"/>
      <c r="E5022" s="33"/>
      <c r="F5022" s="81">
        <v>43544</v>
      </c>
      <c r="G5022" s="103">
        <v>2.4906299999999999E-2</v>
      </c>
      <c r="H5022" s="103">
        <v>2.6070000000000003E-2</v>
      </c>
      <c r="I5022" s="103">
        <v>2.4243000000000001E-2</v>
      </c>
      <c r="J5022" s="103">
        <v>2.4279000000000002E-2</v>
      </c>
      <c r="K5022" s="105"/>
      <c r="L5022" s="105"/>
      <c r="M5022" s="105"/>
      <c r="N5022" s="103">
        <v>5.5E-2</v>
      </c>
      <c r="O5022" s="94"/>
    </row>
    <row r="5023" spans="4:15" ht="15.75" customHeight="1" x14ac:dyDescent="0.25">
      <c r="D5023" s="33"/>
      <c r="E5023" s="33"/>
      <c r="F5023" s="81">
        <v>43545</v>
      </c>
      <c r="G5023" s="103">
        <v>2.4855000000000002E-2</v>
      </c>
      <c r="H5023" s="103">
        <v>2.6015E-2</v>
      </c>
      <c r="I5023" s="103">
        <v>2.4305E-2</v>
      </c>
      <c r="J5023" s="103">
        <v>2.4319999999999998E-2</v>
      </c>
      <c r="K5023" s="105"/>
      <c r="L5023" s="105"/>
      <c r="M5023" s="105"/>
      <c r="N5023" s="103">
        <v>5.5E-2</v>
      </c>
      <c r="O5023" s="94"/>
    </row>
    <row r="5024" spans="4:15" ht="15.75" customHeight="1" x14ac:dyDescent="0.25">
      <c r="D5024" s="33"/>
      <c r="E5024" s="33"/>
      <c r="F5024" s="81">
        <v>43546</v>
      </c>
      <c r="G5024" s="103">
        <v>2.4988800000000002E-2</v>
      </c>
      <c r="H5024" s="103">
        <v>2.6098799999999998E-2</v>
      </c>
      <c r="I5024" s="103">
        <v>2.452E-2</v>
      </c>
      <c r="J5024" s="103">
        <v>2.4432999999999996E-2</v>
      </c>
      <c r="K5024" s="105"/>
      <c r="L5024" s="105"/>
      <c r="M5024" s="105"/>
      <c r="N5024" s="103">
        <v>5.5E-2</v>
      </c>
      <c r="O5024" s="94"/>
    </row>
    <row r="5025" spans="4:15" ht="15.75" customHeight="1" x14ac:dyDescent="0.25">
      <c r="D5025" s="33"/>
      <c r="E5025" s="33"/>
      <c r="F5025" s="81">
        <v>43549</v>
      </c>
      <c r="G5025" s="103">
        <v>2.4897499999999999E-2</v>
      </c>
      <c r="H5025" s="103">
        <v>2.60875E-2</v>
      </c>
      <c r="I5025" s="103">
        <v>2.4403000000000001E-2</v>
      </c>
      <c r="J5025" s="103">
        <v>2.4334999999999999E-2</v>
      </c>
      <c r="K5025" s="105"/>
      <c r="L5025" s="105"/>
      <c r="M5025" s="105"/>
      <c r="N5025" s="103">
        <v>5.5E-2</v>
      </c>
      <c r="O5025" s="94"/>
    </row>
    <row r="5026" spans="4:15" ht="15.75" customHeight="1" x14ac:dyDescent="0.25">
      <c r="D5026" s="33"/>
      <c r="E5026" s="33"/>
      <c r="F5026" s="81">
        <v>43550</v>
      </c>
      <c r="G5026" s="103">
        <v>2.4954999999999998E-2</v>
      </c>
      <c r="H5026" s="103">
        <v>2.5973799999999998E-2</v>
      </c>
      <c r="I5026" s="103">
        <v>2.4317999999999999E-2</v>
      </c>
      <c r="J5026" s="103">
        <v>2.4230000000000002E-2</v>
      </c>
      <c r="K5026" s="105"/>
      <c r="L5026" s="105"/>
      <c r="M5026" s="105"/>
      <c r="N5026" s="103">
        <v>5.5E-2</v>
      </c>
      <c r="O5026" s="94"/>
    </row>
    <row r="5027" spans="4:15" ht="15.75" customHeight="1" x14ac:dyDescent="0.25">
      <c r="D5027" s="33"/>
      <c r="E5027" s="33"/>
      <c r="F5027" s="81">
        <v>43551</v>
      </c>
      <c r="G5027" s="103">
        <v>2.4986299999999999E-2</v>
      </c>
      <c r="H5027" s="103">
        <v>2.6009999999999998E-2</v>
      </c>
      <c r="I5027" s="103">
        <v>2.4268000000000001E-2</v>
      </c>
      <c r="J5027" s="103">
        <v>2.4220999999999999E-2</v>
      </c>
      <c r="K5027" s="105"/>
      <c r="L5027" s="105"/>
      <c r="M5027" s="105"/>
      <c r="N5027" s="103">
        <v>5.5E-2</v>
      </c>
      <c r="O5027" s="94"/>
    </row>
    <row r="5028" spans="4:15" ht="15.75" customHeight="1" x14ac:dyDescent="0.25">
      <c r="D5028" s="33"/>
      <c r="E5028" s="33"/>
      <c r="F5028" s="81">
        <v>43552</v>
      </c>
      <c r="G5028" s="103">
        <v>2.5014999999999999E-2</v>
      </c>
      <c r="H5028" s="103">
        <v>2.5917500000000003E-2</v>
      </c>
      <c r="I5028" s="103">
        <v>2.4256000000000003E-2</v>
      </c>
      <c r="J5028" s="103">
        <v>2.4153999999999998E-2</v>
      </c>
      <c r="K5028" s="105"/>
      <c r="L5028" s="105"/>
      <c r="M5028" s="105"/>
      <c r="N5028" s="103">
        <v>5.5E-2</v>
      </c>
      <c r="O5028" s="94"/>
    </row>
    <row r="5029" spans="4:15" ht="15.75" customHeight="1" x14ac:dyDescent="0.25">
      <c r="D5029" s="33"/>
      <c r="E5029" s="33"/>
      <c r="F5029" s="81">
        <v>43553</v>
      </c>
      <c r="G5029" s="103">
        <v>2.4944999999999998E-2</v>
      </c>
      <c r="H5029" s="103">
        <v>2.5997499999999996E-2</v>
      </c>
      <c r="I5029" s="103">
        <v>2.4220000000000002E-2</v>
      </c>
      <c r="J5029" s="103">
        <v>2.4126999999999999E-2</v>
      </c>
      <c r="K5029" s="105"/>
      <c r="L5029" s="105"/>
      <c r="M5029" s="105"/>
      <c r="N5029" s="103">
        <v>5.5E-2</v>
      </c>
      <c r="O5029" s="94"/>
    </row>
    <row r="5030" spans="4:15" ht="15.75" customHeight="1" x14ac:dyDescent="0.25">
      <c r="D5030" s="33"/>
      <c r="E5030" s="33"/>
      <c r="F5030" s="81">
        <v>43556</v>
      </c>
      <c r="G5030" s="103">
        <v>2.4933800000000002E-2</v>
      </c>
      <c r="H5030" s="103">
        <v>2.5954999999999999E-2</v>
      </c>
      <c r="I5030" s="103">
        <v>2.4051999999999997E-2</v>
      </c>
      <c r="J5030" s="103">
        <v>2.4045E-2</v>
      </c>
      <c r="K5030" s="105"/>
      <c r="L5030" s="105"/>
      <c r="M5030" s="105"/>
      <c r="N5030" s="103">
        <v>5.5E-2</v>
      </c>
      <c r="O5030" s="94"/>
    </row>
    <row r="5031" spans="4:15" ht="15.75" customHeight="1" x14ac:dyDescent="0.25">
      <c r="D5031" s="33"/>
      <c r="E5031" s="33"/>
      <c r="F5031" s="81">
        <v>43557</v>
      </c>
      <c r="G5031" s="103">
        <v>2.4793799999999998E-2</v>
      </c>
      <c r="H5031" s="103">
        <v>2.60238E-2</v>
      </c>
      <c r="I5031" s="103">
        <v>2.4008999999999999E-2</v>
      </c>
      <c r="J5031" s="103">
        <v>2.4060000000000002E-2</v>
      </c>
      <c r="K5031" s="105"/>
      <c r="L5031" s="105"/>
      <c r="M5031" s="105"/>
      <c r="N5031" s="103">
        <v>5.5E-2</v>
      </c>
      <c r="O5031" s="94"/>
    </row>
    <row r="5032" spans="4:15" ht="15.75" customHeight="1" x14ac:dyDescent="0.25">
      <c r="D5032" s="33"/>
      <c r="E5032" s="33"/>
      <c r="F5032" s="81">
        <v>43558</v>
      </c>
      <c r="G5032" s="103">
        <v>2.47713E-2</v>
      </c>
      <c r="H5032" s="103">
        <v>2.5977500000000001E-2</v>
      </c>
      <c r="I5032" s="103">
        <v>2.4032000000000001E-2</v>
      </c>
      <c r="J5032" s="103">
        <v>2.4073000000000001E-2</v>
      </c>
      <c r="K5032" s="105"/>
      <c r="L5032" s="105"/>
      <c r="M5032" s="105"/>
      <c r="N5032" s="103">
        <v>5.5E-2</v>
      </c>
      <c r="O5032" s="94"/>
    </row>
    <row r="5033" spans="4:15" ht="15.75" customHeight="1" x14ac:dyDescent="0.25">
      <c r="D5033" s="33"/>
      <c r="E5033" s="33"/>
      <c r="F5033" s="81">
        <v>43559</v>
      </c>
      <c r="G5033" s="103">
        <v>2.4735E-2</v>
      </c>
      <c r="H5033" s="103">
        <v>2.5886300000000001E-2</v>
      </c>
      <c r="I5033" s="103">
        <v>2.41E-2</v>
      </c>
      <c r="J5033" s="103">
        <v>2.4134000000000003E-2</v>
      </c>
      <c r="K5033" s="105"/>
      <c r="L5033" s="105"/>
      <c r="M5033" s="105"/>
      <c r="N5033" s="103">
        <v>5.5E-2</v>
      </c>
      <c r="O5033" s="94"/>
    </row>
    <row r="5034" spans="4:15" ht="15.75" customHeight="1" x14ac:dyDescent="0.25">
      <c r="D5034" s="33"/>
      <c r="E5034" s="33"/>
      <c r="F5034" s="81">
        <v>43560</v>
      </c>
      <c r="G5034" s="103">
        <v>2.4716300000000004E-2</v>
      </c>
      <c r="H5034" s="103">
        <v>2.5921300000000001E-2</v>
      </c>
      <c r="I5034" s="103">
        <v>2.4192000000000002E-2</v>
      </c>
      <c r="J5034" s="103">
        <v>2.4188000000000001E-2</v>
      </c>
      <c r="K5034" s="105"/>
      <c r="L5034" s="105"/>
      <c r="M5034" s="105"/>
      <c r="N5034" s="103">
        <v>5.5E-2</v>
      </c>
      <c r="O5034" s="94"/>
    </row>
    <row r="5035" spans="4:15" ht="15.75" customHeight="1" x14ac:dyDescent="0.25">
      <c r="D5035" s="33"/>
      <c r="E5035" s="33"/>
      <c r="F5035" s="81">
        <v>43563</v>
      </c>
      <c r="G5035" s="103">
        <v>2.4812500000000001E-2</v>
      </c>
      <c r="H5035" s="103">
        <v>2.5840000000000002E-2</v>
      </c>
      <c r="I5035" s="103">
        <v>2.4228E-2</v>
      </c>
      <c r="J5035" s="103">
        <v>2.4235000000000003E-2</v>
      </c>
      <c r="K5035" s="105"/>
      <c r="L5035" s="105"/>
      <c r="M5035" s="105"/>
      <c r="N5035" s="103">
        <v>5.5E-2</v>
      </c>
      <c r="O5035" s="94"/>
    </row>
    <row r="5036" spans="4:15" ht="15.75" customHeight="1" x14ac:dyDescent="0.25">
      <c r="D5036" s="33"/>
      <c r="E5036" s="33"/>
      <c r="F5036" s="81">
        <v>43564</v>
      </c>
      <c r="G5036" s="103">
        <v>2.4840000000000001E-2</v>
      </c>
      <c r="H5036" s="103">
        <v>2.5812499999999999E-2</v>
      </c>
      <c r="I5036" s="103">
        <v>2.4199999999999999E-2</v>
      </c>
      <c r="J5036" s="103">
        <v>2.4212999999999998E-2</v>
      </c>
      <c r="K5036" s="105"/>
      <c r="L5036" s="105"/>
      <c r="M5036" s="105"/>
      <c r="N5036" s="103">
        <v>5.5E-2</v>
      </c>
      <c r="O5036" s="94"/>
    </row>
    <row r="5037" spans="4:15" ht="15.75" customHeight="1" x14ac:dyDescent="0.25">
      <c r="D5037" s="33"/>
      <c r="E5037" s="33"/>
      <c r="F5037" s="81">
        <v>43565</v>
      </c>
      <c r="G5037" s="103">
        <v>2.4820000000000002E-2</v>
      </c>
      <c r="H5037" s="103">
        <v>2.6034999999999999E-2</v>
      </c>
      <c r="I5037" s="103">
        <v>2.4262000000000002E-2</v>
      </c>
      <c r="J5037" s="103">
        <v>2.4237999999999999E-2</v>
      </c>
      <c r="K5037" s="105"/>
      <c r="L5037" s="105"/>
      <c r="M5037" s="105"/>
      <c r="N5037" s="103">
        <v>5.5E-2</v>
      </c>
      <c r="O5037" s="94"/>
    </row>
    <row r="5038" spans="4:15" ht="15.75" customHeight="1" x14ac:dyDescent="0.25">
      <c r="D5038" s="33"/>
      <c r="E5038" s="33"/>
      <c r="F5038" s="81">
        <v>43566</v>
      </c>
      <c r="G5038" s="103">
        <v>2.47263E-2</v>
      </c>
      <c r="H5038" s="103">
        <v>2.5967500000000001E-2</v>
      </c>
      <c r="I5038" s="103">
        <v>2.4254999999999999E-2</v>
      </c>
      <c r="J5038" s="103">
        <v>2.4207999999999997E-2</v>
      </c>
      <c r="K5038" s="105"/>
      <c r="L5038" s="105"/>
      <c r="M5038" s="105"/>
      <c r="N5038" s="103">
        <v>5.5E-2</v>
      </c>
      <c r="O5038" s="94"/>
    </row>
    <row r="5039" spans="4:15" ht="15.75" customHeight="1" x14ac:dyDescent="0.25">
      <c r="D5039" s="33"/>
      <c r="E5039" s="33"/>
      <c r="F5039" s="81">
        <v>43567</v>
      </c>
      <c r="G5039" s="103">
        <v>2.4773800000000002E-2</v>
      </c>
      <c r="H5039" s="103">
        <v>2.6009999999999998E-2</v>
      </c>
      <c r="I5039" s="103">
        <v>2.4245000000000003E-2</v>
      </c>
      <c r="J5039" s="103">
        <v>2.4222E-2</v>
      </c>
      <c r="K5039" s="105"/>
      <c r="L5039" s="105"/>
      <c r="M5039" s="105"/>
      <c r="N5039" s="103">
        <v>5.5E-2</v>
      </c>
      <c r="O5039" s="94"/>
    </row>
    <row r="5040" spans="4:15" ht="15.75" customHeight="1" x14ac:dyDescent="0.25">
      <c r="D5040" s="33"/>
      <c r="E5040" s="33"/>
      <c r="F5040" s="81">
        <v>43570</v>
      </c>
      <c r="G5040" s="103">
        <v>2.4738799999999998E-2</v>
      </c>
      <c r="H5040" s="103">
        <v>2.588E-2</v>
      </c>
      <c r="I5040" s="103">
        <v>2.4247999999999999E-2</v>
      </c>
      <c r="J5040" s="103">
        <v>2.4226000000000001E-2</v>
      </c>
      <c r="K5040" s="105"/>
      <c r="L5040" s="105"/>
      <c r="M5040" s="105"/>
      <c r="N5040" s="103">
        <v>5.5E-2</v>
      </c>
      <c r="O5040" s="94"/>
    </row>
    <row r="5041" spans="4:15" ht="15.75" customHeight="1" x14ac:dyDescent="0.25">
      <c r="D5041" s="33"/>
      <c r="E5041" s="33"/>
      <c r="F5041" s="81">
        <v>43571</v>
      </c>
      <c r="G5041" s="103">
        <v>2.47975E-2</v>
      </c>
      <c r="H5041" s="103">
        <v>2.6008800000000002E-2</v>
      </c>
      <c r="I5041" s="103">
        <v>2.4279000000000002E-2</v>
      </c>
      <c r="J5041" s="103">
        <v>2.4258999999999999E-2</v>
      </c>
      <c r="K5041" s="105"/>
      <c r="L5041" s="105"/>
      <c r="M5041" s="105"/>
      <c r="N5041" s="103">
        <v>5.5E-2</v>
      </c>
      <c r="O5041" s="94"/>
    </row>
    <row r="5042" spans="4:15" ht="15.75" customHeight="1" x14ac:dyDescent="0.25">
      <c r="D5042" s="33"/>
      <c r="E5042" s="33"/>
      <c r="F5042" s="81">
        <v>43572</v>
      </c>
      <c r="G5042" s="103">
        <v>2.4873799999999998E-2</v>
      </c>
      <c r="H5042" s="103">
        <v>2.5915000000000001E-2</v>
      </c>
      <c r="I5042" s="103">
        <v>2.4339E-2</v>
      </c>
      <c r="J5042" s="103">
        <v>2.4289999999999999E-2</v>
      </c>
      <c r="K5042" s="105"/>
      <c r="L5042" s="105"/>
      <c r="M5042" s="105"/>
      <c r="N5042" s="103">
        <v>5.5E-2</v>
      </c>
      <c r="O5042" s="94"/>
    </row>
    <row r="5043" spans="4:15" ht="15.75" customHeight="1" x14ac:dyDescent="0.25">
      <c r="D5043" s="33"/>
      <c r="E5043" s="33"/>
      <c r="F5043" s="81">
        <v>43573</v>
      </c>
      <c r="G5043" s="103">
        <v>2.4808799999999999E-2</v>
      </c>
      <c r="H5043" s="103">
        <v>2.5811299999999999E-2</v>
      </c>
      <c r="I5043" s="103">
        <v>2.4471E-2</v>
      </c>
      <c r="J5043" s="103">
        <v>2.4392999999999998E-2</v>
      </c>
      <c r="K5043" s="105"/>
      <c r="L5043" s="105"/>
      <c r="M5043" s="105"/>
      <c r="N5043" s="103">
        <v>5.5E-2</v>
      </c>
      <c r="O5043" s="94"/>
    </row>
    <row r="5044" spans="4:15" ht="15.75" customHeight="1" x14ac:dyDescent="0.25">
      <c r="D5044" s="33"/>
      <c r="E5044" s="33"/>
      <c r="F5044" s="81">
        <v>43574</v>
      </c>
      <c r="G5044" s="103" t="s">
        <v>26</v>
      </c>
      <c r="H5044" s="103" t="s">
        <v>26</v>
      </c>
      <c r="I5044" s="103" t="s">
        <v>26</v>
      </c>
      <c r="J5044" s="103"/>
      <c r="K5044" s="105"/>
      <c r="L5044" s="105"/>
      <c r="M5044" s="105"/>
      <c r="N5044" s="103" t="s">
        <v>26</v>
      </c>
      <c r="O5044" s="94"/>
    </row>
    <row r="5045" spans="4:15" ht="15.75" customHeight="1" x14ac:dyDescent="0.25">
      <c r="D5045" s="33"/>
      <c r="E5045" s="33"/>
      <c r="F5045" s="81">
        <v>43577</v>
      </c>
      <c r="G5045" s="103" t="s">
        <v>26</v>
      </c>
      <c r="H5045" s="103" t="s">
        <v>26</v>
      </c>
      <c r="I5045" s="103">
        <v>2.4472000000000001E-2</v>
      </c>
      <c r="J5045" s="103">
        <v>2.4424999999999999E-2</v>
      </c>
      <c r="K5045" s="105"/>
      <c r="L5045" s="105"/>
      <c r="M5045" s="105"/>
      <c r="N5045" s="103">
        <v>5.5E-2</v>
      </c>
      <c r="O5045" s="94"/>
    </row>
    <row r="5046" spans="4:15" ht="15.75" customHeight="1" x14ac:dyDescent="0.25">
      <c r="D5046" s="33"/>
      <c r="E5046" s="33"/>
      <c r="F5046" s="81">
        <v>43578</v>
      </c>
      <c r="G5046" s="103">
        <v>2.4766300000000002E-2</v>
      </c>
      <c r="H5046" s="103">
        <v>2.5802499999999999E-2</v>
      </c>
      <c r="I5046" s="103">
        <v>2.4525000000000002E-2</v>
      </c>
      <c r="J5046" s="103">
        <v>2.4445999999999999E-2</v>
      </c>
      <c r="K5046" s="105"/>
      <c r="L5046" s="105"/>
      <c r="M5046" s="105"/>
      <c r="N5046" s="103">
        <v>5.5E-2</v>
      </c>
      <c r="O5046" s="94"/>
    </row>
    <row r="5047" spans="4:15" ht="15.75" customHeight="1" x14ac:dyDescent="0.25">
      <c r="D5047" s="33"/>
      <c r="E5047" s="33"/>
      <c r="F5047" s="81">
        <v>43579</v>
      </c>
      <c r="G5047" s="103">
        <v>2.48338E-2</v>
      </c>
      <c r="H5047" s="103">
        <v>2.5863800000000003E-2</v>
      </c>
      <c r="I5047" s="103">
        <v>2.4468E-2</v>
      </c>
      <c r="J5047" s="103">
        <v>2.4388E-2</v>
      </c>
      <c r="K5047" s="105"/>
      <c r="L5047" s="105"/>
      <c r="M5047" s="105"/>
      <c r="N5047" s="103">
        <v>5.5E-2</v>
      </c>
      <c r="O5047" s="94"/>
    </row>
    <row r="5048" spans="4:15" ht="15.75" customHeight="1" x14ac:dyDescent="0.25">
      <c r="D5048" s="33"/>
      <c r="E5048" s="33"/>
      <c r="F5048" s="81">
        <v>43580</v>
      </c>
      <c r="G5048" s="103">
        <v>2.4784999999999998E-2</v>
      </c>
      <c r="H5048" s="103">
        <v>2.5823800000000001E-2</v>
      </c>
      <c r="I5048" s="103">
        <v>2.4451999999999998E-2</v>
      </c>
      <c r="J5048" s="103">
        <v>2.4302999999999998E-2</v>
      </c>
      <c r="K5048" s="105"/>
      <c r="L5048" s="105"/>
      <c r="M5048" s="105"/>
      <c r="N5048" s="103">
        <v>5.5E-2</v>
      </c>
      <c r="O5048" s="94"/>
    </row>
    <row r="5049" spans="4:15" ht="15.75" customHeight="1" x14ac:dyDescent="0.25">
      <c r="D5049" s="33"/>
      <c r="E5049" s="33"/>
      <c r="F5049" s="81">
        <v>43581</v>
      </c>
      <c r="G5049" s="103">
        <v>2.4831300000000001E-2</v>
      </c>
      <c r="H5049" s="103">
        <v>2.58275E-2</v>
      </c>
      <c r="I5049" s="103">
        <v>2.4494999999999999E-2</v>
      </c>
      <c r="J5049" s="103">
        <v>2.4361999999999998E-2</v>
      </c>
      <c r="K5049" s="105"/>
      <c r="L5049" s="105"/>
      <c r="M5049" s="105"/>
      <c r="N5049" s="103">
        <v>5.5E-2</v>
      </c>
      <c r="O5049" s="94"/>
    </row>
    <row r="5050" spans="4:15" ht="15.75" customHeight="1" x14ac:dyDescent="0.25">
      <c r="D5050" s="33"/>
      <c r="E5050" s="33"/>
      <c r="F5050" s="81">
        <v>43584</v>
      </c>
      <c r="G5050" s="103">
        <v>2.48588E-2</v>
      </c>
      <c r="H5050" s="103">
        <v>2.579E-2</v>
      </c>
      <c r="I5050" s="103">
        <v>2.4523000000000003E-2</v>
      </c>
      <c r="J5050" s="103">
        <v>2.4351999999999999E-2</v>
      </c>
      <c r="K5050" s="105"/>
      <c r="L5050" s="105"/>
      <c r="M5050" s="105"/>
      <c r="N5050" s="103">
        <v>5.5E-2</v>
      </c>
      <c r="O5050" s="94"/>
    </row>
    <row r="5051" spans="4:15" ht="15.75" customHeight="1" x14ac:dyDescent="0.25">
      <c r="D5051" s="33"/>
      <c r="E5051" s="33"/>
      <c r="F5051" s="81">
        <v>43585</v>
      </c>
      <c r="G5051" s="103">
        <v>2.4805000000000001E-2</v>
      </c>
      <c r="H5051" s="103">
        <v>2.5756299999999999E-2</v>
      </c>
      <c r="I5051" s="103">
        <v>2.4527E-2</v>
      </c>
      <c r="J5051" s="103">
        <v>2.4361999999999998E-2</v>
      </c>
      <c r="K5051" s="105"/>
      <c r="L5051" s="105"/>
      <c r="M5051" s="105"/>
      <c r="N5051" s="103">
        <v>5.5E-2</v>
      </c>
      <c r="O5051" s="94"/>
    </row>
    <row r="5052" spans="4:15" ht="15.75" customHeight="1" x14ac:dyDescent="0.25">
      <c r="D5052" s="33"/>
      <c r="E5052" s="33"/>
      <c r="F5052" s="81">
        <v>43586</v>
      </c>
      <c r="G5052" s="103">
        <v>2.48325E-2</v>
      </c>
      <c r="H5052" s="103">
        <v>2.5755E-2</v>
      </c>
      <c r="I5052" s="103">
        <v>2.4512999999999997E-2</v>
      </c>
      <c r="J5052" s="103">
        <v>2.4317000000000002E-2</v>
      </c>
      <c r="K5052" s="105"/>
      <c r="L5052" s="105"/>
      <c r="M5052" s="105"/>
      <c r="N5052" s="103">
        <v>5.5E-2</v>
      </c>
      <c r="O5052" s="94"/>
    </row>
    <row r="5053" spans="4:15" ht="15.75" customHeight="1" x14ac:dyDescent="0.25">
      <c r="D5053" s="33"/>
      <c r="E5053" s="33"/>
      <c r="F5053" s="81">
        <v>43587</v>
      </c>
      <c r="G5053" s="103">
        <v>2.46713E-2</v>
      </c>
      <c r="H5053" s="103">
        <v>2.5651299999999998E-2</v>
      </c>
      <c r="I5053" s="103">
        <v>2.4552000000000001E-2</v>
      </c>
      <c r="J5053" s="103">
        <v>2.4322E-2</v>
      </c>
      <c r="K5053" s="105"/>
      <c r="L5053" s="105"/>
      <c r="M5053" s="105"/>
      <c r="N5053" s="103">
        <v>5.5E-2</v>
      </c>
      <c r="O5053" s="94"/>
    </row>
    <row r="5054" spans="4:15" ht="15.75" customHeight="1" x14ac:dyDescent="0.25">
      <c r="D5054" s="33"/>
      <c r="E5054" s="33"/>
      <c r="F5054" s="81">
        <v>43588</v>
      </c>
      <c r="G5054" s="103">
        <v>2.4666299999999999E-2</v>
      </c>
      <c r="H5054" s="103">
        <v>2.5598800000000001E-2</v>
      </c>
      <c r="I5054" s="103">
        <v>2.4456000000000002E-2</v>
      </c>
      <c r="J5054" s="103">
        <v>2.4373999999999996E-2</v>
      </c>
      <c r="K5054" s="105"/>
      <c r="L5054" s="105"/>
      <c r="M5054" s="105"/>
      <c r="N5054" s="103">
        <v>5.5E-2</v>
      </c>
      <c r="O5054" s="94"/>
    </row>
    <row r="5055" spans="4:15" ht="15.75" customHeight="1" x14ac:dyDescent="0.25">
      <c r="D5055" s="33"/>
      <c r="E5055" s="33"/>
      <c r="F5055" s="81">
        <v>43591</v>
      </c>
      <c r="G5055" s="103" t="s">
        <v>26</v>
      </c>
      <c r="H5055" s="103" t="s">
        <v>26</v>
      </c>
      <c r="I5055" s="103">
        <v>2.4355000000000002E-2</v>
      </c>
      <c r="J5055" s="103">
        <v>2.4291E-2</v>
      </c>
      <c r="K5055" s="105"/>
      <c r="L5055" s="105"/>
      <c r="M5055" s="105"/>
      <c r="N5055" s="103">
        <v>5.5E-2</v>
      </c>
      <c r="O5055" s="94"/>
    </row>
    <row r="5056" spans="4:15" ht="15.75" customHeight="1" x14ac:dyDescent="0.25">
      <c r="D5056" s="33"/>
      <c r="E5056" s="33"/>
      <c r="F5056" s="81">
        <v>43592</v>
      </c>
      <c r="G5056" s="103">
        <v>2.4627500000000004E-2</v>
      </c>
      <c r="H5056" s="103">
        <v>2.5619999999999997E-2</v>
      </c>
      <c r="I5056" s="103">
        <v>2.4279000000000002E-2</v>
      </c>
      <c r="J5056" s="103">
        <v>2.4195000000000001E-2</v>
      </c>
      <c r="K5056" s="105"/>
      <c r="L5056" s="105"/>
      <c r="M5056" s="105"/>
      <c r="N5056" s="103">
        <v>5.5E-2</v>
      </c>
      <c r="O5056" s="94"/>
    </row>
    <row r="5057" spans="4:15" ht="15.75" customHeight="1" x14ac:dyDescent="0.25">
      <c r="D5057" s="33"/>
      <c r="E5057" s="33"/>
      <c r="F5057" s="81">
        <v>43593</v>
      </c>
      <c r="G5057" s="103">
        <v>2.4513799999999999E-2</v>
      </c>
      <c r="H5057" s="103">
        <v>2.54513E-2</v>
      </c>
      <c r="I5057" s="103">
        <v>2.4312E-2</v>
      </c>
      <c r="J5057" s="103">
        <v>2.4198000000000001E-2</v>
      </c>
      <c r="K5057" s="105"/>
      <c r="L5057" s="105"/>
      <c r="M5057" s="105"/>
      <c r="N5057" s="103">
        <v>5.5E-2</v>
      </c>
      <c r="O5057" s="94"/>
    </row>
    <row r="5058" spans="4:15" ht="15.75" customHeight="1" x14ac:dyDescent="0.25">
      <c r="D5058" s="33"/>
      <c r="E5058" s="33"/>
      <c r="F5058" s="81">
        <v>43594</v>
      </c>
      <c r="G5058" s="103">
        <v>2.4533800000000001E-2</v>
      </c>
      <c r="H5058" s="103">
        <v>2.53525E-2</v>
      </c>
      <c r="I5058" s="103">
        <v>2.436E-2</v>
      </c>
      <c r="J5058" s="103">
        <v>2.4203000000000002E-2</v>
      </c>
      <c r="K5058" s="105"/>
      <c r="L5058" s="105"/>
      <c r="M5058" s="105"/>
      <c r="N5058" s="103">
        <v>5.5E-2</v>
      </c>
      <c r="O5058" s="94"/>
    </row>
    <row r="5059" spans="4:15" ht="15.75" customHeight="1" x14ac:dyDescent="0.25">
      <c r="D5059" s="33"/>
      <c r="E5059" s="33"/>
      <c r="F5059" s="81">
        <v>43595</v>
      </c>
      <c r="G5059" s="103">
        <v>2.4489999999999998E-2</v>
      </c>
      <c r="H5059" s="103">
        <v>2.5278800000000001E-2</v>
      </c>
      <c r="I5059" s="103">
        <v>2.4256000000000003E-2</v>
      </c>
      <c r="J5059" s="103">
        <v>2.4100999999999997E-2</v>
      </c>
      <c r="K5059" s="105"/>
      <c r="L5059" s="105"/>
      <c r="M5059" s="105"/>
      <c r="N5059" s="103">
        <v>5.5E-2</v>
      </c>
      <c r="O5059" s="94"/>
    </row>
    <row r="5060" spans="4:15" ht="15.75" customHeight="1" x14ac:dyDescent="0.25">
      <c r="D5060" s="33"/>
      <c r="E5060" s="33"/>
      <c r="F5060" s="81">
        <v>43598</v>
      </c>
      <c r="G5060" s="103">
        <v>2.4396300000000003E-2</v>
      </c>
      <c r="H5060" s="103">
        <v>2.5179999999999998E-2</v>
      </c>
      <c r="I5060" s="103">
        <v>2.4199000000000002E-2</v>
      </c>
      <c r="J5060" s="103">
        <v>2.4026000000000002E-2</v>
      </c>
      <c r="K5060" s="105"/>
      <c r="L5060" s="105"/>
      <c r="M5060" s="105"/>
      <c r="N5060" s="103">
        <v>5.5E-2</v>
      </c>
      <c r="O5060" s="94"/>
    </row>
    <row r="5061" spans="4:15" ht="15.75" customHeight="1" x14ac:dyDescent="0.25">
      <c r="D5061" s="33"/>
      <c r="E5061" s="33"/>
      <c r="F5061" s="81">
        <v>43599</v>
      </c>
      <c r="G5061" s="103">
        <v>2.43763E-2</v>
      </c>
      <c r="H5061" s="103">
        <v>2.5245000000000004E-2</v>
      </c>
      <c r="I5061" s="103">
        <v>2.4152999999999997E-2</v>
      </c>
      <c r="J5061" s="103">
        <v>2.3928999999999999E-2</v>
      </c>
      <c r="K5061" s="105"/>
      <c r="L5061" s="105"/>
      <c r="M5061" s="105"/>
      <c r="N5061" s="103">
        <v>5.5E-2</v>
      </c>
      <c r="O5061" s="94"/>
    </row>
    <row r="5062" spans="4:15" ht="15.75" customHeight="1" x14ac:dyDescent="0.25">
      <c r="D5062" s="33"/>
      <c r="E5062" s="33"/>
      <c r="F5062" s="81">
        <v>43600</v>
      </c>
      <c r="G5062" s="103">
        <v>2.4323800000000003E-2</v>
      </c>
      <c r="H5062" s="103">
        <v>2.5251299999999997E-2</v>
      </c>
      <c r="I5062" s="103">
        <v>2.4266999999999997E-2</v>
      </c>
      <c r="J5062" s="103">
        <v>2.3942999999999999E-2</v>
      </c>
      <c r="K5062" s="105"/>
      <c r="L5062" s="105"/>
      <c r="M5062" s="105"/>
      <c r="N5062" s="103">
        <v>5.5E-2</v>
      </c>
      <c r="O5062" s="94"/>
    </row>
    <row r="5063" spans="4:15" ht="15.75" customHeight="1" x14ac:dyDescent="0.25">
      <c r="D5063" s="33"/>
      <c r="E5063" s="33"/>
      <c r="F5063" s="81">
        <v>43601</v>
      </c>
      <c r="G5063" s="103">
        <v>2.4406300000000002E-2</v>
      </c>
      <c r="H5063" s="103">
        <v>2.5196299999999998E-2</v>
      </c>
      <c r="I5063" s="103">
        <v>2.4407999999999999E-2</v>
      </c>
      <c r="J5063" s="103">
        <v>2.3952000000000001E-2</v>
      </c>
      <c r="K5063" s="105"/>
      <c r="L5063" s="105"/>
      <c r="M5063" s="105"/>
      <c r="N5063" s="103">
        <v>5.5E-2</v>
      </c>
      <c r="O5063" s="94"/>
    </row>
    <row r="5064" spans="4:15" ht="15.75" customHeight="1" x14ac:dyDescent="0.25">
      <c r="D5064" s="33"/>
      <c r="E5064" s="33"/>
      <c r="F5064" s="81">
        <v>43602</v>
      </c>
      <c r="G5064" s="103">
        <v>2.4418799999999997E-2</v>
      </c>
      <c r="H5064" s="103">
        <v>2.52188E-2</v>
      </c>
      <c r="I5064" s="103">
        <v>2.4428000000000002E-2</v>
      </c>
      <c r="J5064" s="103">
        <v>2.4045999999999998E-2</v>
      </c>
      <c r="K5064" s="105"/>
      <c r="L5064" s="105"/>
      <c r="M5064" s="105"/>
      <c r="N5064" s="103">
        <v>5.5E-2</v>
      </c>
      <c r="O5064" s="94"/>
    </row>
    <row r="5065" spans="4:15" ht="15.75" customHeight="1" x14ac:dyDescent="0.25">
      <c r="D5065" s="33"/>
      <c r="E5065" s="33"/>
      <c r="F5065" s="81">
        <v>43605</v>
      </c>
      <c r="G5065" s="103">
        <v>2.436E-2</v>
      </c>
      <c r="H5065" s="103">
        <v>2.5233800000000001E-2</v>
      </c>
      <c r="I5065" s="103">
        <v>2.4364E-2</v>
      </c>
      <c r="J5065" s="103">
        <v>2.4048E-2</v>
      </c>
      <c r="K5065" s="105"/>
      <c r="L5065" s="105"/>
      <c r="M5065" s="105"/>
      <c r="N5065" s="103">
        <v>5.5E-2</v>
      </c>
      <c r="O5065" s="94"/>
    </row>
    <row r="5066" spans="4:15" ht="15.75" customHeight="1" x14ac:dyDescent="0.25">
      <c r="D5066" s="33"/>
      <c r="E5066" s="33"/>
      <c r="F5066" s="81">
        <v>43606</v>
      </c>
      <c r="G5066" s="103">
        <v>2.42963E-2</v>
      </c>
      <c r="H5066" s="103">
        <v>2.5234999999999997E-2</v>
      </c>
      <c r="I5066" s="103">
        <v>2.4447E-2</v>
      </c>
      <c r="J5066" s="103">
        <v>2.4127999999999997E-2</v>
      </c>
      <c r="K5066" s="105"/>
      <c r="L5066" s="105"/>
      <c r="M5066" s="105"/>
      <c r="N5066" s="103">
        <v>5.5E-2</v>
      </c>
      <c r="O5066" s="94"/>
    </row>
    <row r="5067" spans="4:15" ht="15.75" customHeight="1" x14ac:dyDescent="0.25">
      <c r="D5067" s="33"/>
      <c r="E5067" s="33"/>
      <c r="F5067" s="81">
        <v>43607</v>
      </c>
      <c r="G5067" s="103">
        <v>2.4369999999999999E-2</v>
      </c>
      <c r="H5067" s="103">
        <v>2.5247499999999999E-2</v>
      </c>
      <c r="I5067" s="103">
        <v>2.4428999999999999E-2</v>
      </c>
      <c r="J5067" s="103">
        <v>2.4153999999999998E-2</v>
      </c>
      <c r="K5067" s="105"/>
      <c r="L5067" s="105"/>
      <c r="M5067" s="105"/>
      <c r="N5067" s="103">
        <v>5.5E-2</v>
      </c>
      <c r="O5067" s="94"/>
    </row>
    <row r="5068" spans="4:15" ht="15.75" customHeight="1" x14ac:dyDescent="0.25">
      <c r="D5068" s="33"/>
      <c r="E5068" s="33"/>
      <c r="F5068" s="81">
        <v>43608</v>
      </c>
      <c r="G5068" s="103">
        <v>2.42975E-2</v>
      </c>
      <c r="H5068" s="103">
        <v>2.5206300000000001E-2</v>
      </c>
      <c r="I5068" s="103">
        <v>2.4441999999999998E-2</v>
      </c>
      <c r="J5068" s="103">
        <v>2.4211999999999997E-2</v>
      </c>
      <c r="K5068" s="105"/>
      <c r="L5068" s="105"/>
      <c r="M5068" s="105"/>
      <c r="N5068" s="103">
        <v>5.5E-2</v>
      </c>
      <c r="O5068" s="94"/>
    </row>
    <row r="5069" spans="4:15" ht="15.75" customHeight="1" x14ac:dyDescent="0.25">
      <c r="D5069" s="33"/>
      <c r="E5069" s="33"/>
      <c r="F5069" s="81">
        <v>43609</v>
      </c>
      <c r="G5069" s="103">
        <v>2.4281299999999999E-2</v>
      </c>
      <c r="H5069" s="103">
        <v>2.5248800000000002E-2</v>
      </c>
      <c r="I5069" s="103">
        <v>2.4456000000000002E-2</v>
      </c>
      <c r="J5069" s="103">
        <v>2.4160000000000001E-2</v>
      </c>
      <c r="K5069" s="105"/>
      <c r="L5069" s="105"/>
      <c r="M5069" s="105"/>
      <c r="N5069" s="103">
        <v>5.5E-2</v>
      </c>
      <c r="O5069" s="94"/>
    </row>
    <row r="5070" spans="4:15" ht="15.75" customHeight="1" x14ac:dyDescent="0.25">
      <c r="D5070" s="33"/>
      <c r="E5070" s="33"/>
      <c r="F5070" s="81">
        <v>43612</v>
      </c>
      <c r="G5070" s="103" t="s">
        <v>26</v>
      </c>
      <c r="H5070" s="103" t="s">
        <v>26</v>
      </c>
      <c r="I5070" s="103" t="s">
        <v>26</v>
      </c>
      <c r="J5070" s="103"/>
      <c r="K5070" s="105"/>
      <c r="L5070" s="105"/>
      <c r="M5070" s="105"/>
      <c r="N5070" s="103" t="s">
        <v>26</v>
      </c>
      <c r="O5070" s="94"/>
    </row>
    <row r="5071" spans="4:15" ht="15.75" customHeight="1" x14ac:dyDescent="0.25">
      <c r="D5071" s="33"/>
      <c r="E5071" s="33"/>
      <c r="F5071" s="81">
        <v>43613</v>
      </c>
      <c r="G5071" s="103">
        <v>2.4293800000000001E-2</v>
      </c>
      <c r="H5071" s="103">
        <v>2.5237500000000003E-2</v>
      </c>
      <c r="I5071" s="103">
        <v>2.4504999999999999E-2</v>
      </c>
      <c r="J5071" s="103">
        <v>2.4249999999999997E-2</v>
      </c>
      <c r="K5071" s="105"/>
      <c r="L5071" s="105"/>
      <c r="M5071" s="105"/>
      <c r="N5071" s="103">
        <v>5.5E-2</v>
      </c>
      <c r="O5071" s="94"/>
    </row>
    <row r="5072" spans="4:15" ht="15.75" customHeight="1" x14ac:dyDescent="0.25">
      <c r="D5072" s="33"/>
      <c r="E5072" s="33"/>
      <c r="F5072" s="81">
        <v>43614</v>
      </c>
      <c r="G5072" s="103">
        <v>2.4385E-2</v>
      </c>
      <c r="H5072" s="103">
        <v>2.52175E-2</v>
      </c>
      <c r="I5072" s="103">
        <v>2.4544999999999997E-2</v>
      </c>
      <c r="J5072" s="103">
        <v>2.4284E-2</v>
      </c>
      <c r="K5072" s="105"/>
      <c r="L5072" s="105"/>
      <c r="M5072" s="105"/>
      <c r="N5072" s="103">
        <v>5.5E-2</v>
      </c>
      <c r="O5072" s="94"/>
    </row>
    <row r="5073" spans="4:15" ht="15.75" customHeight="1" x14ac:dyDescent="0.25">
      <c r="D5073" s="33"/>
      <c r="E5073" s="33"/>
      <c r="F5073" s="81">
        <v>43615</v>
      </c>
      <c r="G5073" s="103">
        <v>2.4399999999999998E-2</v>
      </c>
      <c r="H5073" s="103">
        <v>2.5202499999999999E-2</v>
      </c>
      <c r="I5073" s="103">
        <v>2.4597000000000001E-2</v>
      </c>
      <c r="J5073" s="103">
        <v>2.4304000000000003E-2</v>
      </c>
      <c r="K5073" s="105"/>
      <c r="L5073" s="105"/>
      <c r="M5073" s="105"/>
      <c r="N5073" s="103">
        <v>5.5E-2</v>
      </c>
      <c r="O5073" s="94"/>
    </row>
    <row r="5074" spans="4:15" ht="15.75" customHeight="1" x14ac:dyDescent="0.25">
      <c r="D5074" s="33"/>
      <c r="E5074" s="33"/>
      <c r="F5074" s="81">
        <v>43616</v>
      </c>
      <c r="G5074" s="103">
        <v>2.4305E-2</v>
      </c>
      <c r="H5074" s="103">
        <v>2.5024999999999999E-2</v>
      </c>
      <c r="I5074" s="103">
        <v>2.4584000000000002E-2</v>
      </c>
      <c r="J5074" s="103">
        <v>2.4304000000000003E-2</v>
      </c>
      <c r="K5074" s="105"/>
      <c r="L5074" s="105"/>
      <c r="M5074" s="105"/>
      <c r="N5074" s="103">
        <v>5.5E-2</v>
      </c>
      <c r="O5074" s="94"/>
    </row>
    <row r="5075" spans="4:15" ht="15.75" customHeight="1" x14ac:dyDescent="0.25">
      <c r="D5075" s="33"/>
      <c r="E5075" s="33"/>
      <c r="F5075" s="81">
        <v>43619</v>
      </c>
      <c r="G5075" s="103">
        <v>2.4298799999999999E-2</v>
      </c>
      <c r="H5075" s="103">
        <v>2.4784999999999998E-2</v>
      </c>
      <c r="I5075" s="103">
        <v>2.4466000000000002E-2</v>
      </c>
      <c r="J5075" s="103">
        <v>2.4033000000000002E-2</v>
      </c>
      <c r="K5075" s="105"/>
      <c r="L5075" s="105"/>
      <c r="M5075" s="105"/>
      <c r="N5075" s="103">
        <v>5.5E-2</v>
      </c>
      <c r="O5075" s="94"/>
    </row>
    <row r="5076" spans="4:15" ht="15.75" customHeight="1" x14ac:dyDescent="0.25">
      <c r="D5076" s="33"/>
      <c r="E5076" s="33"/>
      <c r="F5076" s="81">
        <v>43620</v>
      </c>
      <c r="G5076" s="103">
        <v>2.4208799999999999E-2</v>
      </c>
      <c r="H5076" s="103">
        <v>2.47438E-2</v>
      </c>
      <c r="I5076" s="103">
        <v>2.4319E-2</v>
      </c>
      <c r="J5076" s="103">
        <v>2.3802E-2</v>
      </c>
      <c r="K5076" s="105"/>
      <c r="L5076" s="105"/>
      <c r="M5076" s="105"/>
      <c r="N5076" s="103">
        <v>5.5E-2</v>
      </c>
      <c r="O5076" s="94"/>
    </row>
    <row r="5077" spans="4:15" ht="15.75" customHeight="1" x14ac:dyDescent="0.25">
      <c r="D5077" s="33"/>
      <c r="E5077" s="33"/>
      <c r="F5077" s="81">
        <v>43621</v>
      </c>
      <c r="G5077" s="103">
        <v>2.4184999999999998E-2</v>
      </c>
      <c r="H5077" s="103">
        <v>2.4716300000000004E-2</v>
      </c>
      <c r="I5077" s="103">
        <v>2.4235000000000003E-2</v>
      </c>
      <c r="J5077" s="103">
        <v>2.3673000000000003E-2</v>
      </c>
      <c r="K5077" s="105"/>
      <c r="L5077" s="105"/>
      <c r="M5077" s="105"/>
      <c r="N5077" s="103">
        <v>5.5E-2</v>
      </c>
      <c r="O5077" s="94"/>
    </row>
    <row r="5078" spans="4:15" ht="15.75" customHeight="1" x14ac:dyDescent="0.25">
      <c r="D5078" s="33"/>
      <c r="E5078" s="33"/>
      <c r="F5078" s="81">
        <v>43622</v>
      </c>
      <c r="G5078" s="103">
        <v>2.41163E-2</v>
      </c>
      <c r="H5078" s="103">
        <v>2.453E-2</v>
      </c>
      <c r="I5078" s="103">
        <v>2.4049000000000001E-2</v>
      </c>
      <c r="J5078" s="103">
        <v>2.3269000000000001E-2</v>
      </c>
      <c r="K5078" s="105"/>
      <c r="L5078" s="105"/>
      <c r="M5078" s="105"/>
      <c r="N5078" s="103">
        <v>5.5E-2</v>
      </c>
      <c r="O5078" s="94"/>
    </row>
    <row r="5079" spans="4:15" ht="15.75" customHeight="1" x14ac:dyDescent="0.25">
      <c r="D5079" s="33"/>
      <c r="E5079" s="33"/>
      <c r="F5079" s="81">
        <v>43623</v>
      </c>
      <c r="G5079" s="103">
        <v>2.4121299999999998E-2</v>
      </c>
      <c r="H5079" s="103">
        <v>2.4506299999999998E-2</v>
      </c>
      <c r="I5079" s="103">
        <v>2.4065E-2</v>
      </c>
      <c r="J5079" s="103">
        <v>2.3311000000000002E-2</v>
      </c>
      <c r="K5079" s="105"/>
      <c r="L5079" s="105"/>
      <c r="M5079" s="105"/>
      <c r="N5079" s="103">
        <v>5.5E-2</v>
      </c>
      <c r="O5079" s="94"/>
    </row>
    <row r="5080" spans="4:15" ht="15.75" customHeight="1" x14ac:dyDescent="0.25">
      <c r="D5080" s="33"/>
      <c r="E5080" s="33"/>
      <c r="F5080" s="81">
        <v>43626</v>
      </c>
      <c r="G5080" s="103">
        <v>2.41338E-2</v>
      </c>
      <c r="H5080" s="103">
        <v>2.4357500000000001E-2</v>
      </c>
      <c r="I5080" s="103">
        <v>2.3942999999999999E-2</v>
      </c>
      <c r="J5080" s="103">
        <v>2.3005000000000001E-2</v>
      </c>
      <c r="K5080" s="105"/>
      <c r="L5080" s="105"/>
      <c r="M5080" s="105"/>
      <c r="N5080" s="103">
        <v>5.5E-2</v>
      </c>
      <c r="O5080" s="94"/>
    </row>
    <row r="5081" spans="4:15" ht="15.75" customHeight="1" x14ac:dyDescent="0.25">
      <c r="D5081" s="33"/>
      <c r="E5081" s="33"/>
      <c r="F5081" s="81">
        <v>43627</v>
      </c>
      <c r="G5081" s="103">
        <v>2.4106299999999997E-2</v>
      </c>
      <c r="H5081" s="103">
        <v>2.4494999999999999E-2</v>
      </c>
      <c r="I5081" s="103">
        <v>2.4081999999999999E-2</v>
      </c>
      <c r="J5081" s="103">
        <v>2.3106000000000002E-2</v>
      </c>
      <c r="K5081" s="105"/>
      <c r="L5081" s="105"/>
      <c r="M5081" s="105"/>
      <c r="N5081" s="103">
        <v>5.5E-2</v>
      </c>
      <c r="O5081" s="94"/>
    </row>
    <row r="5082" spans="4:15" ht="15.75" customHeight="1" x14ac:dyDescent="0.25">
      <c r="D5082" s="33"/>
      <c r="E5082" s="33"/>
      <c r="F5082" s="81">
        <v>43628</v>
      </c>
      <c r="G5082" s="103">
        <v>2.4011300000000003E-2</v>
      </c>
      <c r="H5082" s="103">
        <v>2.42788E-2</v>
      </c>
      <c r="I5082" s="103">
        <v>2.4127999999999997E-2</v>
      </c>
      <c r="J5082" s="103">
        <v>2.3178000000000001E-2</v>
      </c>
      <c r="K5082" s="105"/>
      <c r="L5082" s="105"/>
      <c r="M5082" s="105"/>
      <c r="N5082" s="103">
        <v>5.5E-2</v>
      </c>
      <c r="O5082" s="94"/>
    </row>
    <row r="5083" spans="4:15" ht="15.75" customHeight="1" x14ac:dyDescent="0.25">
      <c r="D5083" s="33"/>
      <c r="E5083" s="33"/>
      <c r="F5083" s="81">
        <v>43629</v>
      </c>
      <c r="G5083" s="103">
        <v>2.3942499999999999E-2</v>
      </c>
      <c r="H5083" s="103">
        <v>2.4102499999999999E-2</v>
      </c>
      <c r="I5083" s="103">
        <v>2.3957000000000003E-2</v>
      </c>
      <c r="J5083" s="103">
        <v>2.2924000000000003E-2</v>
      </c>
      <c r="K5083" s="105"/>
      <c r="L5083" s="105"/>
      <c r="M5083" s="105"/>
      <c r="N5083" s="103">
        <v>5.5E-2</v>
      </c>
      <c r="O5083" s="94"/>
    </row>
    <row r="5084" spans="4:15" ht="15.75" customHeight="1" x14ac:dyDescent="0.25">
      <c r="D5084" s="33"/>
      <c r="E5084" s="33"/>
      <c r="F5084" s="81">
        <v>43630</v>
      </c>
      <c r="G5084" s="103">
        <v>2.3817499999999998E-2</v>
      </c>
      <c r="H5084" s="103">
        <v>2.402E-2</v>
      </c>
      <c r="I5084" s="103">
        <v>2.3861E-2</v>
      </c>
      <c r="J5084" s="103">
        <v>2.281E-2</v>
      </c>
      <c r="K5084" s="105"/>
      <c r="L5084" s="105"/>
      <c r="M5084" s="105"/>
      <c r="N5084" s="103">
        <v>5.5E-2</v>
      </c>
      <c r="O5084" s="94"/>
    </row>
    <row r="5085" spans="4:15" ht="15.75" customHeight="1" x14ac:dyDescent="0.25">
      <c r="D5085" s="33"/>
      <c r="E5085" s="33"/>
      <c r="F5085" s="81">
        <v>43633</v>
      </c>
      <c r="G5085" s="103">
        <v>2.39025E-2</v>
      </c>
      <c r="H5085" s="103">
        <v>2.4184999999999998E-2</v>
      </c>
      <c r="I5085" s="103">
        <v>2.3768999999999998E-2</v>
      </c>
      <c r="J5085" s="103">
        <v>2.2696000000000001E-2</v>
      </c>
      <c r="K5085" s="105"/>
      <c r="L5085" s="105"/>
      <c r="M5085" s="105"/>
      <c r="N5085" s="103">
        <v>5.5E-2</v>
      </c>
      <c r="O5085" s="94"/>
    </row>
    <row r="5086" spans="4:15" ht="15.75" customHeight="1" x14ac:dyDescent="0.25">
      <c r="D5086" s="33"/>
      <c r="E5086" s="33"/>
      <c r="F5086" s="81">
        <v>43634</v>
      </c>
      <c r="G5086" s="103">
        <v>2.3828800000000001E-2</v>
      </c>
      <c r="H5086" s="103">
        <v>2.3866299999999997E-2</v>
      </c>
      <c r="I5086" s="103">
        <v>2.3755999999999999E-2</v>
      </c>
      <c r="J5086" s="103">
        <v>2.2692999999999998E-2</v>
      </c>
      <c r="K5086" s="105"/>
      <c r="L5086" s="105"/>
      <c r="M5086" s="105"/>
      <c r="N5086" s="103">
        <v>5.5E-2</v>
      </c>
      <c r="O5086" s="94"/>
    </row>
    <row r="5087" spans="4:15" ht="15.75" customHeight="1" x14ac:dyDescent="0.25">
      <c r="D5087" s="33"/>
      <c r="E5087" s="33"/>
      <c r="F5087" s="81">
        <v>43635</v>
      </c>
      <c r="G5087" s="103">
        <v>2.3833799999999999E-2</v>
      </c>
      <c r="H5087" s="103">
        <v>2.3861300000000002E-2</v>
      </c>
      <c r="I5087" s="103">
        <v>2.3713999999999999E-2</v>
      </c>
      <c r="J5087" s="103">
        <v>2.2541000000000002E-2</v>
      </c>
      <c r="K5087" s="105"/>
      <c r="L5087" s="105"/>
      <c r="M5087" s="105"/>
      <c r="N5087" s="103">
        <v>5.5E-2</v>
      </c>
      <c r="O5087" s="94"/>
    </row>
    <row r="5088" spans="4:15" ht="15.75" customHeight="1" x14ac:dyDescent="0.25">
      <c r="D5088" s="33"/>
      <c r="E5088" s="33"/>
      <c r="F5088" s="81">
        <v>43636</v>
      </c>
      <c r="G5088" s="103">
        <v>2.40363E-2</v>
      </c>
      <c r="H5088" s="103">
        <v>2.3431299999999999E-2</v>
      </c>
      <c r="I5088" s="103">
        <v>2.3695000000000001E-2</v>
      </c>
      <c r="J5088" s="103">
        <v>2.2484000000000001E-2</v>
      </c>
      <c r="K5088" s="105"/>
      <c r="L5088" s="105"/>
      <c r="M5088" s="105"/>
      <c r="N5088" s="103">
        <v>5.5E-2</v>
      </c>
      <c r="O5088" s="94"/>
    </row>
    <row r="5089" spans="4:15" ht="15.75" customHeight="1" x14ac:dyDescent="0.25">
      <c r="D5089" s="33"/>
      <c r="E5089" s="33"/>
      <c r="F5089" s="81">
        <v>43637</v>
      </c>
      <c r="G5089" s="103">
        <v>2.4043800000000001E-2</v>
      </c>
      <c r="H5089" s="103">
        <v>2.3492499999999999E-2</v>
      </c>
      <c r="I5089" s="103">
        <v>2.4055E-2</v>
      </c>
      <c r="J5089" s="103">
        <v>2.1970999999999997E-2</v>
      </c>
      <c r="K5089" s="105"/>
      <c r="L5089" s="105"/>
      <c r="M5089" s="105"/>
      <c r="N5089" s="103">
        <v>5.5E-2</v>
      </c>
      <c r="O5089" s="94"/>
    </row>
    <row r="5090" spans="4:15" ht="15.75" customHeight="1" x14ac:dyDescent="0.25">
      <c r="D5090" s="33"/>
      <c r="E5090" s="33"/>
      <c r="F5090" s="81">
        <v>43640</v>
      </c>
      <c r="G5090" s="103">
        <v>2.4017499999999997E-2</v>
      </c>
      <c r="H5090" s="103">
        <v>2.3328799999999997E-2</v>
      </c>
      <c r="I5090" s="103">
        <v>2.4113000000000002E-2</v>
      </c>
      <c r="J5090" s="103">
        <v>2.2109999999999998E-2</v>
      </c>
      <c r="K5090" s="105"/>
      <c r="L5090" s="105"/>
      <c r="M5090" s="105"/>
      <c r="N5090" s="103">
        <v>5.5E-2</v>
      </c>
      <c r="O5090" s="94"/>
    </row>
    <row r="5091" spans="4:15" ht="15.75" customHeight="1" x14ac:dyDescent="0.25">
      <c r="D5091" s="33"/>
      <c r="E5091" s="33"/>
      <c r="F5091" s="81">
        <v>43641</v>
      </c>
      <c r="G5091" s="103">
        <v>2.4041299999999998E-2</v>
      </c>
      <c r="H5091" s="103">
        <v>2.3112499999999998E-2</v>
      </c>
      <c r="I5091" s="103">
        <v>2.4134000000000003E-2</v>
      </c>
      <c r="J5091" s="103">
        <v>2.1913999999999999E-2</v>
      </c>
      <c r="K5091" s="105"/>
      <c r="L5091" s="105"/>
      <c r="M5091" s="105"/>
      <c r="N5091" s="103">
        <v>5.5E-2</v>
      </c>
      <c r="O5091" s="94"/>
    </row>
    <row r="5092" spans="4:15" ht="15.75" customHeight="1" x14ac:dyDescent="0.25">
      <c r="D5092" s="33"/>
      <c r="E5092" s="33"/>
      <c r="F5092" s="81">
        <v>43642</v>
      </c>
      <c r="G5092" s="103">
        <v>2.4023799999999998E-2</v>
      </c>
      <c r="H5092" s="103">
        <v>2.3298800000000001E-2</v>
      </c>
      <c r="I5092" s="103">
        <v>2.4136999999999999E-2</v>
      </c>
      <c r="J5092" s="103">
        <v>2.1823000000000002E-2</v>
      </c>
      <c r="K5092" s="105"/>
      <c r="L5092" s="105"/>
      <c r="M5092" s="105"/>
      <c r="N5092" s="103">
        <v>5.5E-2</v>
      </c>
      <c r="O5092" s="94"/>
    </row>
    <row r="5093" spans="4:15" ht="15.75" customHeight="1" x14ac:dyDescent="0.25">
      <c r="D5093" s="33"/>
      <c r="E5093" s="33"/>
      <c r="F5093" s="81">
        <v>43643</v>
      </c>
      <c r="G5093" s="103">
        <v>2.4023799999999998E-2</v>
      </c>
      <c r="H5093" s="103">
        <v>2.3188799999999999E-2</v>
      </c>
      <c r="I5093" s="103">
        <v>2.4150999999999999E-2</v>
      </c>
      <c r="J5093" s="103">
        <v>2.1936000000000001E-2</v>
      </c>
      <c r="K5093" s="105"/>
      <c r="L5093" s="105"/>
      <c r="M5093" s="105"/>
      <c r="N5093" s="103">
        <v>5.5E-2</v>
      </c>
      <c r="O5093" s="94"/>
    </row>
    <row r="5094" spans="4:15" ht="15.75" customHeight="1" x14ac:dyDescent="0.25">
      <c r="D5094" s="33"/>
      <c r="E5094" s="33"/>
      <c r="F5094" s="81">
        <v>43644</v>
      </c>
      <c r="G5094" s="103">
        <v>2.3980000000000001E-2</v>
      </c>
      <c r="H5094" s="103">
        <v>2.3198799999999999E-2</v>
      </c>
      <c r="I5094" s="103">
        <v>2.4007000000000001E-2</v>
      </c>
      <c r="J5094" s="103">
        <v>2.1804E-2</v>
      </c>
      <c r="K5094" s="105"/>
      <c r="L5094" s="105"/>
      <c r="M5094" s="105"/>
      <c r="N5094" s="103">
        <v>5.5E-2</v>
      </c>
      <c r="O5094" s="94"/>
    </row>
    <row r="5095" spans="4:15" ht="15.75" customHeight="1" x14ac:dyDescent="0.25">
      <c r="D5095" s="33"/>
      <c r="E5095" s="33"/>
      <c r="F5095" s="81">
        <v>43647</v>
      </c>
      <c r="G5095" s="103">
        <v>2.3877499999999999E-2</v>
      </c>
      <c r="H5095" s="103">
        <v>2.3318800000000001E-2</v>
      </c>
      <c r="I5095" s="103">
        <v>2.3576E-2</v>
      </c>
      <c r="J5095" s="103">
        <v>2.1616E-2</v>
      </c>
      <c r="K5095" s="105"/>
      <c r="L5095" s="105"/>
      <c r="M5095" s="105"/>
      <c r="N5095" s="103">
        <v>5.5E-2</v>
      </c>
      <c r="O5095" s="94"/>
    </row>
    <row r="5096" spans="4:15" ht="15.75" customHeight="1" x14ac:dyDescent="0.25">
      <c r="D5096" s="33"/>
      <c r="E5096" s="33"/>
      <c r="F5096" s="81">
        <v>43648</v>
      </c>
      <c r="G5096" s="103">
        <v>2.3795E-2</v>
      </c>
      <c r="H5096" s="103">
        <v>2.3130000000000001E-2</v>
      </c>
      <c r="I5096" s="103">
        <v>2.3633000000000001E-2</v>
      </c>
      <c r="J5096" s="103">
        <v>2.1663000000000002E-2</v>
      </c>
      <c r="K5096" s="105"/>
      <c r="L5096" s="105"/>
      <c r="M5096" s="105"/>
      <c r="N5096" s="103">
        <v>5.5E-2</v>
      </c>
      <c r="O5096" s="94"/>
    </row>
    <row r="5097" spans="4:15" ht="15.75" customHeight="1" x14ac:dyDescent="0.25">
      <c r="D5097" s="33"/>
      <c r="E5097" s="33"/>
      <c r="F5097" s="81">
        <v>43649</v>
      </c>
      <c r="G5097" s="103">
        <v>2.3599999999999999E-2</v>
      </c>
      <c r="H5097" s="103">
        <v>2.2884999999999999E-2</v>
      </c>
      <c r="I5097" s="103">
        <v>2.3503E-2</v>
      </c>
      <c r="J5097" s="103">
        <v>2.1654E-2</v>
      </c>
      <c r="K5097" s="105"/>
      <c r="L5097" s="105"/>
      <c r="M5097" s="105"/>
      <c r="N5097" s="103">
        <v>5.5E-2</v>
      </c>
      <c r="O5097" s="94"/>
    </row>
    <row r="5098" spans="4:15" ht="15.75" customHeight="1" x14ac:dyDescent="0.25">
      <c r="D5098" s="33"/>
      <c r="E5098" s="33"/>
      <c r="F5098" s="81">
        <v>43650</v>
      </c>
      <c r="G5098" s="103">
        <v>2.3641299999999997E-2</v>
      </c>
      <c r="H5098" s="103">
        <v>2.3026300000000003E-2</v>
      </c>
      <c r="I5098" s="103" t="s">
        <v>26</v>
      </c>
      <c r="J5098" s="103"/>
      <c r="K5098" s="105"/>
      <c r="L5098" s="105"/>
      <c r="M5098" s="105"/>
      <c r="N5098" s="103" t="s">
        <v>26</v>
      </c>
      <c r="O5098" s="94"/>
    </row>
    <row r="5099" spans="4:15" ht="15.75" customHeight="1" x14ac:dyDescent="0.25">
      <c r="D5099" s="33"/>
      <c r="E5099" s="33"/>
      <c r="F5099" s="81">
        <v>43651</v>
      </c>
      <c r="G5099" s="103">
        <v>2.3664999999999999E-2</v>
      </c>
      <c r="H5099" s="103">
        <v>2.3113800000000004E-2</v>
      </c>
      <c r="I5099" s="103">
        <v>2.3380000000000001E-2</v>
      </c>
      <c r="J5099" s="103">
        <v>2.1530000000000001E-2</v>
      </c>
      <c r="K5099" s="105"/>
      <c r="L5099" s="105"/>
      <c r="M5099" s="105"/>
      <c r="N5099" s="103">
        <v>5.5E-2</v>
      </c>
      <c r="O5099" s="94"/>
    </row>
    <row r="5100" spans="4:15" ht="15.75" customHeight="1" x14ac:dyDescent="0.25">
      <c r="D5100" s="33"/>
      <c r="E5100" s="33"/>
      <c r="F5100" s="81">
        <v>43654</v>
      </c>
      <c r="G5100" s="103">
        <v>2.3793799999999997E-2</v>
      </c>
      <c r="H5100" s="103">
        <v>2.3377500000000002E-2</v>
      </c>
      <c r="I5100" s="103">
        <v>2.3397000000000001E-2</v>
      </c>
      <c r="J5100" s="103">
        <v>2.1995000000000001E-2</v>
      </c>
      <c r="K5100" s="105"/>
      <c r="L5100" s="105"/>
      <c r="M5100" s="105"/>
      <c r="N5100" s="103">
        <v>5.5E-2</v>
      </c>
      <c r="O5100" s="94"/>
    </row>
    <row r="5101" spans="4:15" ht="15.75" customHeight="1" x14ac:dyDescent="0.25">
      <c r="D5101" s="33"/>
      <c r="E5101" s="33"/>
      <c r="F5101" s="81">
        <v>43655</v>
      </c>
      <c r="G5101" s="103">
        <v>2.36863E-2</v>
      </c>
      <c r="H5101" s="103">
        <v>2.3407499999999998E-2</v>
      </c>
      <c r="I5101" s="103">
        <v>2.3278E-2</v>
      </c>
      <c r="J5101" s="103">
        <v>2.1924000000000003E-2</v>
      </c>
      <c r="K5101" s="105"/>
      <c r="L5101" s="105"/>
      <c r="M5101" s="105"/>
      <c r="N5101" s="103">
        <v>5.5E-2</v>
      </c>
      <c r="O5101" s="94"/>
    </row>
    <row r="5102" spans="4:15" ht="15.75" customHeight="1" x14ac:dyDescent="0.25">
      <c r="D5102" s="33"/>
      <c r="E5102" s="33"/>
      <c r="F5102" s="81">
        <v>43656</v>
      </c>
      <c r="G5102" s="103">
        <v>2.3691300000000002E-2</v>
      </c>
      <c r="H5102" s="103">
        <v>2.3395000000000003E-2</v>
      </c>
      <c r="I5102" s="103">
        <v>2.3411000000000001E-2</v>
      </c>
      <c r="J5102" s="103">
        <v>2.1996000000000002E-2</v>
      </c>
      <c r="K5102" s="105"/>
      <c r="L5102" s="105"/>
      <c r="M5102" s="105"/>
      <c r="N5102" s="103">
        <v>5.5E-2</v>
      </c>
      <c r="O5102" s="94"/>
    </row>
    <row r="5103" spans="4:15" ht="15.75" customHeight="1" x14ac:dyDescent="0.25">
      <c r="D5103" s="33"/>
      <c r="E5103" s="33"/>
      <c r="F5103" s="81">
        <v>43657</v>
      </c>
      <c r="G5103" s="103">
        <v>2.3250000000000003E-2</v>
      </c>
      <c r="H5103" s="103">
        <v>2.3033800000000004E-2</v>
      </c>
      <c r="I5103" s="103">
        <v>2.2947000000000002E-2</v>
      </c>
      <c r="J5103" s="103">
        <v>2.1529E-2</v>
      </c>
      <c r="K5103" s="105"/>
      <c r="L5103" s="105"/>
      <c r="M5103" s="105"/>
      <c r="N5103" s="103">
        <v>5.5E-2</v>
      </c>
      <c r="O5103" s="94"/>
    </row>
    <row r="5104" spans="4:15" ht="15.75" customHeight="1" x14ac:dyDescent="0.25">
      <c r="D5104" s="33"/>
      <c r="E5104" s="33"/>
      <c r="F5104" s="81">
        <v>43658</v>
      </c>
      <c r="G5104" s="103">
        <v>2.3319999999999997E-2</v>
      </c>
      <c r="H5104" s="103">
        <v>2.32225E-2</v>
      </c>
      <c r="I5104" s="103">
        <v>2.2783999999999999E-2</v>
      </c>
      <c r="J5104" s="103">
        <v>2.1448999999999999E-2</v>
      </c>
      <c r="K5104" s="105"/>
      <c r="L5104" s="105"/>
      <c r="M5104" s="105"/>
      <c r="N5104" s="103">
        <v>5.5E-2</v>
      </c>
      <c r="O5104" s="94"/>
    </row>
    <row r="5105" spans="4:15" ht="15.75" customHeight="1" x14ac:dyDescent="0.25">
      <c r="D5105" s="33"/>
      <c r="E5105" s="33"/>
      <c r="F5105" s="81">
        <v>43661</v>
      </c>
      <c r="G5105" s="103">
        <v>2.31413E-2</v>
      </c>
      <c r="H5105" s="103">
        <v>2.3032499999999997E-2</v>
      </c>
      <c r="I5105" s="103">
        <v>2.2567E-2</v>
      </c>
      <c r="J5105" s="103">
        <v>2.1373000000000003E-2</v>
      </c>
      <c r="K5105" s="105"/>
      <c r="L5105" s="105"/>
      <c r="M5105" s="105"/>
      <c r="N5105" s="103">
        <v>5.5E-2</v>
      </c>
      <c r="O5105" s="94"/>
    </row>
    <row r="5106" spans="4:15" ht="15.75" customHeight="1" x14ac:dyDescent="0.25">
      <c r="D5106" s="33"/>
      <c r="E5106" s="33"/>
      <c r="F5106" s="81">
        <v>43662</v>
      </c>
      <c r="G5106" s="103">
        <v>2.3003800000000001E-2</v>
      </c>
      <c r="H5106" s="103">
        <v>2.2996300000000001E-2</v>
      </c>
      <c r="I5106" s="103">
        <v>2.2511E-2</v>
      </c>
      <c r="J5106" s="103">
        <v>2.1278999999999999E-2</v>
      </c>
      <c r="K5106" s="105"/>
      <c r="L5106" s="105"/>
      <c r="M5106" s="105"/>
      <c r="N5106" s="103">
        <v>5.5E-2</v>
      </c>
      <c r="O5106" s="94"/>
    </row>
    <row r="5107" spans="4:15" ht="15.75" customHeight="1" x14ac:dyDescent="0.25">
      <c r="D5107" s="33"/>
      <c r="E5107" s="33"/>
      <c r="F5107" s="81">
        <v>43663</v>
      </c>
      <c r="G5107" s="103">
        <v>2.2978800000000001E-2</v>
      </c>
      <c r="H5107" s="103">
        <v>2.3025000000000004E-2</v>
      </c>
      <c r="I5107" s="103">
        <v>2.2583000000000002E-2</v>
      </c>
      <c r="J5107" s="103">
        <v>2.1312000000000001E-2</v>
      </c>
      <c r="K5107" s="105"/>
      <c r="L5107" s="105"/>
      <c r="M5107" s="105"/>
      <c r="N5107" s="103">
        <v>5.5E-2</v>
      </c>
      <c r="O5107" s="94"/>
    </row>
    <row r="5108" spans="4:15" ht="15.75" customHeight="1" x14ac:dyDescent="0.25">
      <c r="D5108" s="33"/>
      <c r="E5108" s="33"/>
      <c r="F5108" s="81">
        <v>43664</v>
      </c>
      <c r="G5108" s="103">
        <v>2.2714999999999999E-2</v>
      </c>
      <c r="H5108" s="103">
        <v>2.2776299999999999E-2</v>
      </c>
      <c r="I5108" s="103">
        <v>2.2407E-2</v>
      </c>
      <c r="J5108" s="103">
        <v>2.1215999999999999E-2</v>
      </c>
      <c r="K5108" s="105"/>
      <c r="L5108" s="105"/>
      <c r="M5108" s="105"/>
      <c r="N5108" s="103">
        <v>5.5E-2</v>
      </c>
      <c r="O5108" s="94"/>
    </row>
    <row r="5109" spans="4:15" ht="15.75" customHeight="1" x14ac:dyDescent="0.25">
      <c r="D5109" s="33"/>
      <c r="E5109" s="33"/>
      <c r="F5109" s="81">
        <v>43665</v>
      </c>
      <c r="G5109" s="103">
        <v>2.2611300000000001E-2</v>
      </c>
      <c r="H5109" s="103">
        <v>2.2593800000000001E-2</v>
      </c>
      <c r="I5109" s="103">
        <v>2.2241E-2</v>
      </c>
      <c r="J5109" s="103">
        <v>2.1065999999999998E-2</v>
      </c>
      <c r="K5109" s="105"/>
      <c r="L5109" s="105"/>
      <c r="M5109" s="105"/>
      <c r="N5109" s="103">
        <v>5.5E-2</v>
      </c>
      <c r="O5109" s="94"/>
    </row>
    <row r="5110" spans="4:15" ht="15.75" customHeight="1" x14ac:dyDescent="0.25">
      <c r="D5110" s="33"/>
      <c r="E5110" s="33"/>
      <c r="F5110" s="81">
        <v>43668</v>
      </c>
      <c r="G5110" s="103">
        <v>2.2691300000000001E-2</v>
      </c>
      <c r="H5110" s="103">
        <v>2.2827500000000001E-2</v>
      </c>
      <c r="I5110" s="103">
        <v>2.2046E-2</v>
      </c>
      <c r="J5110" s="103">
        <v>2.1023999999999998E-2</v>
      </c>
      <c r="K5110" s="105"/>
      <c r="L5110" s="105"/>
      <c r="M5110" s="105"/>
      <c r="N5110" s="103">
        <v>5.5E-2</v>
      </c>
      <c r="O5110" s="94"/>
    </row>
    <row r="5111" spans="4:15" ht="15.75" customHeight="1" x14ac:dyDescent="0.25">
      <c r="D5111" s="33"/>
      <c r="E5111" s="33"/>
      <c r="F5111" s="81">
        <v>43669</v>
      </c>
      <c r="G5111" s="103">
        <v>2.266E-2</v>
      </c>
      <c r="H5111" s="103">
        <v>2.2755000000000001E-2</v>
      </c>
      <c r="I5111" s="103">
        <v>2.2275999999999997E-2</v>
      </c>
      <c r="J5111" s="103">
        <v>2.128E-2</v>
      </c>
      <c r="K5111" s="105"/>
      <c r="L5111" s="105"/>
      <c r="M5111" s="105"/>
      <c r="N5111" s="103">
        <v>5.5E-2</v>
      </c>
      <c r="O5111" s="94"/>
    </row>
    <row r="5112" spans="4:15" ht="15.75" customHeight="1" x14ac:dyDescent="0.25">
      <c r="D5112" s="33"/>
      <c r="E5112" s="33"/>
      <c r="F5112" s="81">
        <v>43670</v>
      </c>
      <c r="G5112" s="103">
        <v>2.2617500000000002E-2</v>
      </c>
      <c r="H5112" s="103">
        <v>2.26663E-2</v>
      </c>
      <c r="I5112" s="103">
        <v>2.2273999999999999E-2</v>
      </c>
      <c r="J5112" s="103">
        <v>2.1316000000000002E-2</v>
      </c>
      <c r="K5112" s="105"/>
      <c r="L5112" s="105"/>
      <c r="M5112" s="105"/>
      <c r="N5112" s="103">
        <v>5.5E-2</v>
      </c>
      <c r="O5112" s="94"/>
    </row>
    <row r="5113" spans="4:15" ht="15.75" customHeight="1" x14ac:dyDescent="0.25">
      <c r="D5113" s="33"/>
      <c r="E5113" s="33"/>
      <c r="F5113" s="81">
        <v>43671</v>
      </c>
      <c r="G5113" s="103">
        <v>2.2411300000000002E-2</v>
      </c>
      <c r="H5113" s="103">
        <v>2.2557499999999998E-2</v>
      </c>
      <c r="I5113" s="103">
        <v>2.2048999999999999E-2</v>
      </c>
      <c r="J5113" s="103">
        <v>2.1192000000000003E-2</v>
      </c>
      <c r="K5113" s="105"/>
      <c r="L5113" s="105"/>
      <c r="M5113" s="105"/>
      <c r="N5113" s="103">
        <v>5.5E-2</v>
      </c>
      <c r="O5113" s="94"/>
    </row>
    <row r="5114" spans="4:15" ht="15.75" customHeight="1" x14ac:dyDescent="0.25">
      <c r="D5114" s="33"/>
      <c r="E5114" s="33"/>
      <c r="F5114" s="81">
        <v>43672</v>
      </c>
      <c r="G5114" s="103">
        <v>2.2370000000000001E-2</v>
      </c>
      <c r="H5114" s="103">
        <v>2.2657500000000001E-2</v>
      </c>
      <c r="I5114" s="103">
        <v>2.2061999999999998E-2</v>
      </c>
      <c r="J5114" s="103">
        <v>2.1255000000000003E-2</v>
      </c>
      <c r="K5114" s="105"/>
      <c r="L5114" s="105"/>
      <c r="M5114" s="105"/>
      <c r="N5114" s="103">
        <v>5.5E-2</v>
      </c>
      <c r="O5114" s="94"/>
    </row>
    <row r="5115" spans="4:15" ht="15.75" customHeight="1" x14ac:dyDescent="0.25">
      <c r="D5115" s="33"/>
      <c r="E5115" s="33"/>
      <c r="F5115" s="81">
        <v>43675</v>
      </c>
      <c r="G5115" s="103">
        <v>2.2343799999999997E-2</v>
      </c>
      <c r="H5115" s="103">
        <v>2.2555000000000002E-2</v>
      </c>
      <c r="I5115" s="103">
        <v>2.205E-2</v>
      </c>
      <c r="J5115" s="103">
        <v>2.1354000000000001E-2</v>
      </c>
      <c r="K5115" s="105"/>
      <c r="L5115" s="105"/>
      <c r="M5115" s="105"/>
      <c r="N5115" s="103">
        <v>5.5E-2</v>
      </c>
      <c r="O5115" s="94"/>
    </row>
    <row r="5116" spans="4:15" ht="15.75" customHeight="1" x14ac:dyDescent="0.25">
      <c r="D5116" s="33"/>
      <c r="E5116" s="33"/>
      <c r="F5116" s="81">
        <v>43676</v>
      </c>
      <c r="G5116" s="103">
        <v>2.2297500000000001E-2</v>
      </c>
      <c r="H5116" s="103">
        <v>2.2531300000000001E-2</v>
      </c>
      <c r="I5116" s="103">
        <v>2.1829999999999999E-2</v>
      </c>
      <c r="J5116" s="103">
        <v>2.1141999999999998E-2</v>
      </c>
      <c r="K5116" s="105"/>
      <c r="L5116" s="105"/>
      <c r="M5116" s="105"/>
      <c r="N5116" s="103">
        <v>5.5E-2</v>
      </c>
      <c r="O5116" s="94"/>
    </row>
    <row r="5117" spans="4:15" ht="15.75" customHeight="1" x14ac:dyDescent="0.25">
      <c r="D5117" s="33"/>
      <c r="E5117" s="33"/>
      <c r="F5117" s="81">
        <v>43677</v>
      </c>
      <c r="G5117" s="103">
        <v>2.2242500000000002E-2</v>
      </c>
      <c r="H5117" s="103">
        <v>2.2656299999999997E-2</v>
      </c>
      <c r="I5117" s="103">
        <v>2.1886000000000003E-2</v>
      </c>
      <c r="J5117" s="103">
        <v>2.1114999999999998E-2</v>
      </c>
      <c r="K5117" s="105"/>
      <c r="L5117" s="105"/>
      <c r="M5117" s="105"/>
      <c r="N5117" s="103">
        <v>5.5E-2</v>
      </c>
      <c r="O5117" s="94"/>
    </row>
    <row r="5118" spans="4:15" ht="15.75" customHeight="1" x14ac:dyDescent="0.25">
      <c r="D5118" s="33"/>
      <c r="E5118" s="33"/>
      <c r="F5118" s="81">
        <v>43678</v>
      </c>
      <c r="G5118" s="103">
        <v>2.2441300000000001E-2</v>
      </c>
      <c r="H5118" s="103">
        <v>2.2867499999999999E-2</v>
      </c>
      <c r="I5118" s="103">
        <v>2.1850999999999999E-2</v>
      </c>
      <c r="J5118" s="103">
        <v>2.1019999999999997E-2</v>
      </c>
      <c r="K5118" s="105"/>
      <c r="L5118" s="105"/>
      <c r="M5118" s="105"/>
      <c r="N5118" s="103">
        <v>5.2499999999999998E-2</v>
      </c>
      <c r="O5118" s="94"/>
    </row>
    <row r="5119" spans="4:15" ht="15.75" customHeight="1" x14ac:dyDescent="0.25">
      <c r="D5119" s="33"/>
      <c r="E5119" s="33"/>
      <c r="F5119" s="81">
        <v>43679</v>
      </c>
      <c r="G5119" s="103">
        <v>2.2284999999999999E-2</v>
      </c>
      <c r="H5119" s="103">
        <v>2.2392500000000003E-2</v>
      </c>
      <c r="I5119" s="103">
        <v>2.2200000000000001E-2</v>
      </c>
      <c r="J5119" s="103">
        <v>2.1295000000000001E-2</v>
      </c>
      <c r="K5119" s="105"/>
      <c r="L5119" s="105"/>
      <c r="M5119" s="105"/>
      <c r="N5119" s="103">
        <v>5.2499999999999998E-2</v>
      </c>
      <c r="O5119" s="94"/>
    </row>
    <row r="5120" spans="4:15" ht="15.75" customHeight="1" x14ac:dyDescent="0.25">
      <c r="D5120" s="33"/>
      <c r="E5120" s="33"/>
      <c r="F5120" s="81">
        <v>43682</v>
      </c>
      <c r="G5120" s="103">
        <v>2.223E-2</v>
      </c>
      <c r="H5120" s="103">
        <v>2.2090000000000002E-2</v>
      </c>
      <c r="I5120" s="103">
        <v>2.2079000000000001E-2</v>
      </c>
      <c r="J5120" s="103">
        <v>2.0705000000000001E-2</v>
      </c>
      <c r="K5120" s="105"/>
      <c r="L5120" s="105"/>
      <c r="M5120" s="105"/>
      <c r="N5120" s="103">
        <v>5.2499999999999998E-2</v>
      </c>
      <c r="O5120" s="94"/>
    </row>
    <row r="5121" spans="4:15" ht="15.75" customHeight="1" x14ac:dyDescent="0.25">
      <c r="D5121" s="33"/>
      <c r="E5121" s="33"/>
      <c r="F5121" s="81">
        <v>43683</v>
      </c>
      <c r="G5121" s="103">
        <v>2.2127500000000001E-2</v>
      </c>
      <c r="H5121" s="103">
        <v>2.1869999999999997E-2</v>
      </c>
      <c r="I5121" s="103">
        <v>2.1977000000000003E-2</v>
      </c>
      <c r="J5121" s="103">
        <v>2.0213999999999999E-2</v>
      </c>
      <c r="K5121" s="105"/>
      <c r="L5121" s="105"/>
      <c r="M5121" s="105"/>
      <c r="N5121" s="103">
        <v>5.2499999999999998E-2</v>
      </c>
      <c r="O5121" s="94"/>
    </row>
    <row r="5122" spans="4:15" ht="15.75" customHeight="1" x14ac:dyDescent="0.25">
      <c r="D5122" s="33"/>
      <c r="E5122" s="33"/>
      <c r="F5122" s="81">
        <v>43684</v>
      </c>
      <c r="G5122" s="103">
        <v>2.21125E-2</v>
      </c>
      <c r="H5122" s="103">
        <v>2.1845E-2</v>
      </c>
      <c r="I5122" s="103">
        <v>2.1899000000000002E-2</v>
      </c>
      <c r="J5122" s="103">
        <v>2.0065E-2</v>
      </c>
      <c r="K5122" s="105"/>
      <c r="L5122" s="105"/>
      <c r="M5122" s="105"/>
      <c r="N5122" s="103">
        <v>5.2499999999999998E-2</v>
      </c>
      <c r="O5122" s="94"/>
    </row>
    <row r="5123" spans="4:15" ht="15.75" customHeight="1" x14ac:dyDescent="0.25">
      <c r="D5123" s="33"/>
      <c r="E5123" s="33"/>
      <c r="F5123" s="81">
        <v>43685</v>
      </c>
      <c r="G5123" s="103">
        <v>2.2008800000000002E-2</v>
      </c>
      <c r="H5123" s="103">
        <v>2.181E-2</v>
      </c>
      <c r="I5123" s="103">
        <v>2.1760000000000002E-2</v>
      </c>
      <c r="J5123" s="103">
        <v>1.9628E-2</v>
      </c>
      <c r="K5123" s="105"/>
      <c r="L5123" s="105"/>
      <c r="M5123" s="105"/>
      <c r="N5123" s="103">
        <v>5.2499999999999998E-2</v>
      </c>
      <c r="O5123" s="94"/>
    </row>
    <row r="5124" spans="4:15" ht="15.75" customHeight="1" x14ac:dyDescent="0.25">
      <c r="D5124" s="33"/>
      <c r="E5124" s="33"/>
      <c r="F5124" s="81">
        <v>43686</v>
      </c>
      <c r="G5124" s="103">
        <v>2.1942499999999997E-2</v>
      </c>
      <c r="H5124" s="103">
        <v>2.1756299999999999E-2</v>
      </c>
      <c r="I5124" s="103">
        <v>2.1793999999999997E-2</v>
      </c>
      <c r="J5124" s="103">
        <v>1.9847E-2</v>
      </c>
      <c r="K5124" s="105"/>
      <c r="L5124" s="105"/>
      <c r="M5124" s="105"/>
      <c r="N5124" s="103">
        <v>5.2499999999999998E-2</v>
      </c>
      <c r="O5124" s="94"/>
    </row>
    <row r="5125" spans="4:15" ht="15.75" customHeight="1" x14ac:dyDescent="0.25">
      <c r="D5125" s="33"/>
      <c r="E5125" s="33"/>
      <c r="F5125" s="81">
        <v>43689</v>
      </c>
      <c r="G5125" s="103">
        <v>2.19525E-2</v>
      </c>
      <c r="H5125" s="103">
        <v>2.1752500000000001E-2</v>
      </c>
      <c r="I5125" s="103">
        <v>2.1826999999999999E-2</v>
      </c>
      <c r="J5125" s="103">
        <v>1.9807999999999999E-2</v>
      </c>
      <c r="K5125" s="105"/>
      <c r="L5125" s="105"/>
      <c r="M5125" s="105"/>
      <c r="N5125" s="103">
        <v>5.2499999999999998E-2</v>
      </c>
      <c r="O5125" s="94"/>
    </row>
    <row r="5126" spans="4:15" ht="15.75" customHeight="1" x14ac:dyDescent="0.25">
      <c r="D5126" s="33"/>
      <c r="E5126" s="33"/>
      <c r="F5126" s="81">
        <v>43690</v>
      </c>
      <c r="G5126" s="103">
        <v>2.1951299999999997E-2</v>
      </c>
      <c r="H5126" s="103">
        <v>2.1581299999999998E-2</v>
      </c>
      <c r="I5126" s="103">
        <v>2.1937000000000002E-2</v>
      </c>
      <c r="J5126" s="103">
        <v>1.9709000000000001E-2</v>
      </c>
      <c r="K5126" s="105"/>
      <c r="L5126" s="105"/>
      <c r="M5126" s="105"/>
      <c r="N5126" s="103">
        <v>5.2499999999999998E-2</v>
      </c>
      <c r="O5126" s="94"/>
    </row>
    <row r="5127" spans="4:15" ht="15.75" customHeight="1" x14ac:dyDescent="0.25">
      <c r="D5127" s="33"/>
      <c r="E5127" s="33"/>
      <c r="F5127" s="81">
        <v>43691</v>
      </c>
      <c r="G5127" s="103">
        <v>2.1973799999999998E-2</v>
      </c>
      <c r="H5127" s="103">
        <v>2.16838E-2</v>
      </c>
      <c r="I5127" s="103">
        <v>2.1943999999999998E-2</v>
      </c>
      <c r="J5127" s="103">
        <v>1.9823999999999998E-2</v>
      </c>
      <c r="K5127" s="105"/>
      <c r="L5127" s="105"/>
      <c r="M5127" s="105"/>
      <c r="N5127" s="103">
        <v>5.2499999999999998E-2</v>
      </c>
      <c r="O5127" s="94"/>
    </row>
    <row r="5128" spans="4:15" ht="15.75" customHeight="1" x14ac:dyDescent="0.25">
      <c r="D5128" s="33"/>
      <c r="E5128" s="33"/>
      <c r="F5128" s="81">
        <v>43692</v>
      </c>
      <c r="G5128" s="103">
        <v>2.1819999999999999E-2</v>
      </c>
      <c r="H5128" s="103">
        <v>2.1237499999999999E-2</v>
      </c>
      <c r="I5128" s="103">
        <v>2.1926999999999999E-2</v>
      </c>
      <c r="J5128" s="103">
        <v>1.9545E-2</v>
      </c>
      <c r="K5128" s="105"/>
      <c r="L5128" s="105"/>
      <c r="M5128" s="105"/>
      <c r="N5128" s="103">
        <v>5.2499999999999998E-2</v>
      </c>
      <c r="O5128" s="94"/>
    </row>
    <row r="5129" spans="4:15" ht="15.75" customHeight="1" x14ac:dyDescent="0.25">
      <c r="D5129" s="33"/>
      <c r="E5129" s="33"/>
      <c r="F5129" s="81">
        <v>43693</v>
      </c>
      <c r="G5129" s="103">
        <v>2.1721300000000002E-2</v>
      </c>
      <c r="H5129" s="103">
        <v>2.1358799999999997E-2</v>
      </c>
      <c r="I5129" s="103">
        <v>2.1722999999999999E-2</v>
      </c>
      <c r="J5129" s="103">
        <v>1.9269999999999999E-2</v>
      </c>
      <c r="K5129" s="105"/>
      <c r="L5129" s="105"/>
      <c r="M5129" s="105"/>
      <c r="N5129" s="103">
        <v>5.2499999999999998E-2</v>
      </c>
      <c r="O5129" s="94"/>
    </row>
    <row r="5130" spans="4:15" ht="15.75" customHeight="1" x14ac:dyDescent="0.25">
      <c r="D5130" s="33"/>
      <c r="E5130" s="33"/>
      <c r="F5130" s="81">
        <v>43696</v>
      </c>
      <c r="G5130" s="103">
        <v>2.1686299999999999E-2</v>
      </c>
      <c r="H5130" s="103">
        <v>2.1514999999999999E-2</v>
      </c>
      <c r="I5130" s="103">
        <v>2.1451999999999999E-2</v>
      </c>
      <c r="J5130" s="103">
        <v>1.9286000000000001E-2</v>
      </c>
      <c r="K5130" s="105"/>
      <c r="L5130" s="105"/>
      <c r="M5130" s="105"/>
      <c r="N5130" s="103">
        <v>5.2499999999999998E-2</v>
      </c>
      <c r="O5130" s="94"/>
    </row>
    <row r="5131" spans="4:15" ht="15.75" customHeight="1" x14ac:dyDescent="0.25">
      <c r="D5131" s="33"/>
      <c r="E5131" s="33"/>
      <c r="F5131" s="81">
        <v>43697</v>
      </c>
      <c r="G5131" s="103">
        <v>2.1700000000000001E-2</v>
      </c>
      <c r="H5131" s="103">
        <v>2.1495E-2</v>
      </c>
      <c r="I5131" s="103">
        <v>2.1591999999999997E-2</v>
      </c>
      <c r="J5131" s="103">
        <v>1.9491000000000001E-2</v>
      </c>
      <c r="K5131" s="105"/>
      <c r="L5131" s="105"/>
      <c r="M5131" s="105"/>
      <c r="N5131" s="103">
        <v>5.2499999999999998E-2</v>
      </c>
      <c r="O5131" s="94"/>
    </row>
    <row r="5132" spans="4:15" ht="15.75" customHeight="1" x14ac:dyDescent="0.25">
      <c r="D5132" s="33"/>
      <c r="E5132" s="33"/>
      <c r="F5132" s="81">
        <v>43698</v>
      </c>
      <c r="G5132" s="103">
        <v>2.1666299999999999E-2</v>
      </c>
      <c r="H5132" s="103">
        <v>2.14763E-2</v>
      </c>
      <c r="I5132" s="103">
        <v>2.155E-2</v>
      </c>
      <c r="J5132" s="103">
        <v>1.9361E-2</v>
      </c>
      <c r="K5132" s="105"/>
      <c r="L5132" s="105"/>
      <c r="M5132" s="105"/>
      <c r="N5132" s="103">
        <v>5.2499999999999998E-2</v>
      </c>
      <c r="O5132" s="94"/>
    </row>
    <row r="5133" spans="4:15" ht="15.75" customHeight="1" x14ac:dyDescent="0.25">
      <c r="D5133" s="33"/>
      <c r="E5133" s="33"/>
      <c r="F5133" s="81">
        <v>43699</v>
      </c>
      <c r="G5133" s="103">
        <v>2.1452499999999999E-2</v>
      </c>
      <c r="H5133" s="103">
        <v>2.1322500000000001E-2</v>
      </c>
      <c r="I5133" s="103">
        <v>2.1116000000000003E-2</v>
      </c>
      <c r="J5133" s="103">
        <v>1.9275E-2</v>
      </c>
      <c r="K5133" s="105"/>
      <c r="L5133" s="105"/>
      <c r="M5133" s="105"/>
      <c r="N5133" s="103">
        <v>5.2499999999999998E-2</v>
      </c>
      <c r="O5133" s="94"/>
    </row>
    <row r="5134" spans="4:15" ht="15.75" customHeight="1" x14ac:dyDescent="0.25">
      <c r="D5134" s="33"/>
      <c r="E5134" s="33"/>
      <c r="F5134" s="81">
        <v>43700</v>
      </c>
      <c r="G5134" s="103">
        <v>2.1395000000000001E-2</v>
      </c>
      <c r="H5134" s="103">
        <v>2.1443799999999999E-2</v>
      </c>
      <c r="I5134" s="103">
        <v>2.1138000000000001E-2</v>
      </c>
      <c r="J5134" s="103">
        <v>1.9477000000000001E-2</v>
      </c>
      <c r="K5134" s="105"/>
      <c r="L5134" s="105"/>
      <c r="M5134" s="105"/>
      <c r="N5134" s="103">
        <v>5.2499999999999998E-2</v>
      </c>
      <c r="O5134" s="94"/>
    </row>
    <row r="5135" spans="4:15" ht="15.75" customHeight="1" x14ac:dyDescent="0.25">
      <c r="D5135" s="33"/>
      <c r="E5135" s="33"/>
      <c r="F5135" s="81">
        <v>43703</v>
      </c>
      <c r="G5135" s="103" t="s">
        <v>26</v>
      </c>
      <c r="H5135" s="103" t="s">
        <v>26</v>
      </c>
      <c r="I5135" s="103">
        <v>2.0761999999999999E-2</v>
      </c>
      <c r="J5135" s="103">
        <v>1.915E-2</v>
      </c>
      <c r="K5135" s="105"/>
      <c r="L5135" s="105"/>
      <c r="M5135" s="105"/>
      <c r="N5135" s="103">
        <v>5.2499999999999998E-2</v>
      </c>
      <c r="O5135" s="94"/>
    </row>
    <row r="5136" spans="4:15" ht="15.75" customHeight="1" x14ac:dyDescent="0.25">
      <c r="D5136" s="33"/>
      <c r="E5136" s="33"/>
      <c r="F5136" s="81">
        <v>43704</v>
      </c>
      <c r="G5136" s="103">
        <v>2.1158800000000002E-2</v>
      </c>
      <c r="H5136" s="103">
        <v>2.11738E-2</v>
      </c>
      <c r="I5136" s="103">
        <v>2.0812000000000001E-2</v>
      </c>
      <c r="J5136" s="103">
        <v>1.9258000000000001E-2</v>
      </c>
      <c r="K5136" s="105"/>
      <c r="L5136" s="105"/>
      <c r="M5136" s="105"/>
      <c r="N5136" s="103">
        <v>5.2499999999999998E-2</v>
      </c>
      <c r="O5136" s="94"/>
    </row>
    <row r="5137" spans="4:15" ht="15.75" customHeight="1" x14ac:dyDescent="0.25">
      <c r="D5137" s="33"/>
      <c r="E5137" s="33"/>
      <c r="F5137" s="81">
        <v>43705</v>
      </c>
      <c r="G5137" s="103">
        <v>2.112E-2</v>
      </c>
      <c r="H5137" s="103">
        <v>2.1241300000000001E-2</v>
      </c>
      <c r="I5137" s="103">
        <v>2.0847999999999998E-2</v>
      </c>
      <c r="J5137" s="103">
        <v>1.9355000000000001E-2</v>
      </c>
      <c r="K5137" s="105"/>
      <c r="L5137" s="105"/>
      <c r="M5137" s="105"/>
      <c r="N5137" s="103">
        <v>5.2499999999999998E-2</v>
      </c>
      <c r="O5137" s="94"/>
    </row>
    <row r="5138" spans="4:15" ht="15.75" customHeight="1" x14ac:dyDescent="0.25">
      <c r="D5138" s="33"/>
      <c r="E5138" s="33"/>
      <c r="F5138" s="81">
        <v>43706</v>
      </c>
      <c r="G5138" s="103">
        <v>2.10025E-2</v>
      </c>
      <c r="H5138" s="103">
        <v>2.13175E-2</v>
      </c>
      <c r="I5138" s="103">
        <v>2.0514999999999999E-2</v>
      </c>
      <c r="J5138" s="103">
        <v>1.9086000000000002E-2</v>
      </c>
      <c r="K5138" s="105"/>
      <c r="L5138" s="105"/>
      <c r="M5138" s="105"/>
      <c r="N5138" s="103">
        <v>5.2499999999999998E-2</v>
      </c>
      <c r="O5138" s="94"/>
    </row>
    <row r="5139" spans="4:15" ht="15.75" customHeight="1" x14ac:dyDescent="0.25">
      <c r="D5139" s="33"/>
      <c r="E5139" s="33"/>
      <c r="F5139" s="81">
        <v>43707</v>
      </c>
      <c r="G5139" s="103">
        <v>2.0889999999999999E-2</v>
      </c>
      <c r="H5139" s="103">
        <v>2.1376300000000001E-2</v>
      </c>
      <c r="I5139" s="103">
        <v>2.0474000000000003E-2</v>
      </c>
      <c r="J5139" s="103">
        <v>1.9139E-2</v>
      </c>
      <c r="K5139" s="105"/>
      <c r="L5139" s="105"/>
      <c r="M5139" s="105"/>
      <c r="N5139" s="103">
        <v>5.2499999999999998E-2</v>
      </c>
      <c r="O5139" s="94"/>
    </row>
    <row r="5140" spans="4:15" ht="15.75" customHeight="1" x14ac:dyDescent="0.25">
      <c r="D5140" s="33"/>
      <c r="E5140" s="33"/>
      <c r="F5140" s="81">
        <v>43710</v>
      </c>
      <c r="G5140" s="103">
        <v>2.0818799999999998E-2</v>
      </c>
      <c r="H5140" s="103">
        <v>2.1327500000000003E-2</v>
      </c>
      <c r="I5140" s="103" t="s">
        <v>26</v>
      </c>
      <c r="J5140" s="103"/>
      <c r="K5140" s="105"/>
      <c r="L5140" s="105"/>
      <c r="M5140" s="105"/>
      <c r="N5140" s="103" t="s">
        <v>26</v>
      </c>
      <c r="O5140" s="94"/>
    </row>
    <row r="5141" spans="4:15" ht="15.75" customHeight="1" x14ac:dyDescent="0.25">
      <c r="D5141" s="33"/>
      <c r="E5141" s="33"/>
      <c r="F5141" s="81">
        <v>43711</v>
      </c>
      <c r="G5141" s="103">
        <v>2.0668799999999998E-2</v>
      </c>
      <c r="H5141" s="103">
        <v>2.1266300000000002E-2</v>
      </c>
      <c r="I5141" s="103">
        <v>2.0331000000000002E-2</v>
      </c>
      <c r="J5141" s="103">
        <v>1.9136E-2</v>
      </c>
      <c r="K5141" s="105"/>
      <c r="L5141" s="105"/>
      <c r="M5141" s="105"/>
      <c r="N5141" s="103">
        <v>5.2499999999999998E-2</v>
      </c>
      <c r="O5141" s="94"/>
    </row>
    <row r="5142" spans="4:15" ht="15.75" customHeight="1" x14ac:dyDescent="0.25">
      <c r="D5142" s="33"/>
      <c r="E5142" s="33"/>
      <c r="F5142" s="81">
        <v>43712</v>
      </c>
      <c r="G5142" s="103">
        <v>2.0572499999999997E-2</v>
      </c>
      <c r="H5142" s="103">
        <v>2.1123799999999998E-2</v>
      </c>
      <c r="I5142" s="103">
        <v>2.0205000000000001E-2</v>
      </c>
      <c r="J5142" s="103">
        <v>1.89E-2</v>
      </c>
      <c r="K5142" s="105"/>
      <c r="L5142" s="105"/>
      <c r="M5142" s="105"/>
      <c r="N5142" s="103">
        <v>5.2499999999999998E-2</v>
      </c>
      <c r="O5142" s="94"/>
    </row>
    <row r="5143" spans="4:15" ht="15.75" customHeight="1" x14ac:dyDescent="0.25">
      <c r="D5143" s="33"/>
      <c r="E5143" s="33"/>
      <c r="F5143" s="81">
        <v>43713</v>
      </c>
      <c r="G5143" s="103">
        <v>2.0421299999999996E-2</v>
      </c>
      <c r="H5143" s="103">
        <v>2.10213E-2</v>
      </c>
      <c r="I5143" s="103">
        <v>1.9935000000000001E-2</v>
      </c>
      <c r="J5143" s="103">
        <v>1.8636E-2</v>
      </c>
      <c r="K5143" s="105"/>
      <c r="L5143" s="105"/>
      <c r="M5143" s="105"/>
      <c r="N5143" s="103">
        <v>5.2499999999999998E-2</v>
      </c>
      <c r="O5143" s="94"/>
    </row>
    <row r="5144" spans="4:15" ht="15.75" customHeight="1" x14ac:dyDescent="0.25">
      <c r="D5144" s="33"/>
      <c r="E5144" s="33"/>
      <c r="F5144" s="81">
        <v>43714</v>
      </c>
      <c r="G5144" s="103">
        <v>2.0489999999999998E-2</v>
      </c>
      <c r="H5144" s="103">
        <v>2.1341299999999997E-2</v>
      </c>
      <c r="I5144" s="103">
        <v>2.0011000000000001E-2</v>
      </c>
      <c r="J5144" s="103">
        <v>1.8912999999999999E-2</v>
      </c>
      <c r="K5144" s="105"/>
      <c r="L5144" s="105"/>
      <c r="M5144" s="105"/>
      <c r="N5144" s="103">
        <v>5.2499999999999998E-2</v>
      </c>
      <c r="O5144" s="94"/>
    </row>
    <row r="5145" spans="4:15" ht="15.75" customHeight="1" x14ac:dyDescent="0.25">
      <c r="D5145" s="33"/>
      <c r="E5145" s="33"/>
      <c r="F5145" s="81">
        <v>43717</v>
      </c>
      <c r="G5145" s="103">
        <v>2.0494999999999999E-2</v>
      </c>
      <c r="H5145" s="103">
        <v>2.1383800000000001E-2</v>
      </c>
      <c r="I5145" s="103">
        <v>2.0038999999999998E-2</v>
      </c>
      <c r="J5145" s="103">
        <v>1.8959999999999998E-2</v>
      </c>
      <c r="K5145" s="105"/>
      <c r="L5145" s="105"/>
      <c r="M5145" s="105"/>
      <c r="N5145" s="103">
        <v>5.2499999999999998E-2</v>
      </c>
      <c r="O5145" s="94"/>
    </row>
    <row r="5146" spans="4:15" ht="15.75" customHeight="1" x14ac:dyDescent="0.25">
      <c r="D5146" s="33"/>
      <c r="E5146" s="33"/>
      <c r="F5146" s="81">
        <v>43718</v>
      </c>
      <c r="G5146" s="103">
        <v>2.03863E-2</v>
      </c>
      <c r="H5146" s="103">
        <v>2.13163E-2</v>
      </c>
      <c r="I5146" s="103">
        <v>1.9921000000000001E-2</v>
      </c>
      <c r="J5146" s="103">
        <v>1.8944000000000003E-2</v>
      </c>
      <c r="K5146" s="105"/>
      <c r="L5146" s="105"/>
      <c r="M5146" s="105"/>
      <c r="N5146" s="103">
        <v>5.2499999999999998E-2</v>
      </c>
      <c r="O5146" s="94"/>
    </row>
    <row r="5147" spans="4:15" ht="15.75" customHeight="1" x14ac:dyDescent="0.25">
      <c r="D5147" s="33"/>
      <c r="E5147" s="33"/>
      <c r="F5147" s="81">
        <v>43719</v>
      </c>
      <c r="G5147" s="103">
        <v>2.03588E-2</v>
      </c>
      <c r="H5147" s="103">
        <v>2.12725E-2</v>
      </c>
      <c r="I5147" s="103">
        <v>1.9862000000000001E-2</v>
      </c>
      <c r="J5147" s="103">
        <v>1.8945E-2</v>
      </c>
      <c r="K5147" s="105"/>
      <c r="L5147" s="105"/>
      <c r="M5147" s="105"/>
      <c r="N5147" s="103">
        <v>5.2499999999999998E-2</v>
      </c>
      <c r="O5147" s="94"/>
    </row>
    <row r="5148" spans="4:15" ht="15.75" customHeight="1" x14ac:dyDescent="0.25">
      <c r="D5148" s="33"/>
      <c r="E5148" s="33"/>
      <c r="F5148" s="81">
        <v>43720</v>
      </c>
      <c r="G5148" s="103">
        <v>2.0274999999999998E-2</v>
      </c>
      <c r="H5148" s="103">
        <v>2.1184999999999999E-2</v>
      </c>
      <c r="I5148" s="103">
        <v>1.9726E-2</v>
      </c>
      <c r="J5148" s="103">
        <v>1.8867999999999999E-2</v>
      </c>
      <c r="K5148" s="105"/>
      <c r="L5148" s="105"/>
      <c r="M5148" s="105"/>
      <c r="N5148" s="103">
        <v>5.2499999999999998E-2</v>
      </c>
      <c r="O5148" s="94"/>
    </row>
    <row r="5149" spans="4:15" ht="15.75" customHeight="1" x14ac:dyDescent="0.25">
      <c r="D5149" s="33"/>
      <c r="E5149" s="33"/>
      <c r="F5149" s="81">
        <v>43721</v>
      </c>
      <c r="G5149" s="103">
        <v>2.0247500000000002E-2</v>
      </c>
      <c r="H5149" s="103">
        <v>2.1393800000000001E-2</v>
      </c>
      <c r="I5149" s="103">
        <v>1.9681000000000001E-2</v>
      </c>
      <c r="J5149" s="103">
        <v>1.8938999999999998E-2</v>
      </c>
      <c r="K5149" s="105"/>
      <c r="L5149" s="105"/>
      <c r="M5149" s="105"/>
      <c r="N5149" s="103">
        <v>5.2499999999999998E-2</v>
      </c>
      <c r="O5149" s="94"/>
    </row>
    <row r="5150" spans="4:15" ht="15.75" customHeight="1" x14ac:dyDescent="0.25">
      <c r="D5150" s="33"/>
      <c r="E5150" s="33"/>
      <c r="F5150" s="81">
        <v>43724</v>
      </c>
      <c r="G5150" s="103">
        <v>2.0408800000000001E-2</v>
      </c>
      <c r="H5150" s="103">
        <v>2.14513E-2</v>
      </c>
      <c r="I5150" s="103">
        <v>1.9622000000000001E-2</v>
      </c>
      <c r="J5150" s="103">
        <v>1.9019999999999999E-2</v>
      </c>
      <c r="K5150" s="105"/>
      <c r="L5150" s="105"/>
      <c r="M5150" s="105"/>
      <c r="N5150" s="103">
        <v>5.2499999999999998E-2</v>
      </c>
      <c r="O5150" s="94"/>
    </row>
    <row r="5151" spans="4:15" ht="15.75" customHeight="1" x14ac:dyDescent="0.25">
      <c r="D5151" s="33"/>
      <c r="E5151" s="33"/>
      <c r="F5151" s="81">
        <v>43725</v>
      </c>
      <c r="G5151" s="103">
        <v>2.0569999999999998E-2</v>
      </c>
      <c r="H5151" s="103">
        <v>2.1641300000000002E-2</v>
      </c>
      <c r="I5151" s="103">
        <v>1.9902E-2</v>
      </c>
      <c r="J5151" s="103">
        <v>1.9220999999999999E-2</v>
      </c>
      <c r="K5151" s="105"/>
      <c r="L5151" s="105"/>
      <c r="M5151" s="105"/>
      <c r="N5151" s="103">
        <v>5.2499999999999998E-2</v>
      </c>
      <c r="O5151" s="94"/>
    </row>
    <row r="5152" spans="4:15" ht="15.75" customHeight="1" x14ac:dyDescent="0.25">
      <c r="D5152" s="33"/>
      <c r="E5152" s="33"/>
      <c r="F5152" s="81">
        <v>43726</v>
      </c>
      <c r="G5152" s="103">
        <v>2.0442499999999999E-2</v>
      </c>
      <c r="H5152" s="103">
        <v>2.1558799999999999E-2</v>
      </c>
      <c r="I5152" s="103">
        <v>1.9865000000000001E-2</v>
      </c>
      <c r="J5152" s="103">
        <v>1.9195E-2</v>
      </c>
      <c r="K5152" s="105"/>
      <c r="L5152" s="105"/>
      <c r="M5152" s="105"/>
      <c r="N5152" s="103">
        <v>5.2499999999999998E-2</v>
      </c>
      <c r="O5152" s="94"/>
    </row>
    <row r="5153" spans="4:15" ht="15.75" customHeight="1" x14ac:dyDescent="0.25">
      <c r="D5153" s="33"/>
      <c r="E5153" s="33"/>
      <c r="F5153" s="81">
        <v>43727</v>
      </c>
      <c r="G5153" s="103">
        <v>2.0458799999999999E-2</v>
      </c>
      <c r="H5153" s="103">
        <v>2.1588799999999998E-2</v>
      </c>
      <c r="I5153" s="103">
        <v>1.9731000000000002E-2</v>
      </c>
      <c r="J5153" s="103">
        <v>1.898E-2</v>
      </c>
      <c r="K5153" s="105"/>
      <c r="L5153" s="105"/>
      <c r="M5153" s="105"/>
      <c r="N5153" s="103">
        <v>0.05</v>
      </c>
      <c r="O5153" s="94"/>
    </row>
    <row r="5154" spans="4:15" ht="15.75" customHeight="1" x14ac:dyDescent="0.25">
      <c r="D5154" s="33"/>
      <c r="E5154" s="33"/>
      <c r="F5154" s="81">
        <v>43728</v>
      </c>
      <c r="G5154" s="103">
        <v>2.0365000000000001E-2</v>
      </c>
      <c r="H5154" s="103">
        <v>2.1346299999999999E-2</v>
      </c>
      <c r="I5154" s="103">
        <v>2.0556000000000001E-2</v>
      </c>
      <c r="J5154" s="103">
        <v>1.9539000000000001E-2</v>
      </c>
      <c r="K5154" s="105"/>
      <c r="L5154" s="105"/>
      <c r="M5154" s="105"/>
      <c r="N5154" s="103">
        <v>0.05</v>
      </c>
      <c r="O5154" s="94"/>
    </row>
    <row r="5155" spans="4:15" ht="15.75" customHeight="1" x14ac:dyDescent="0.25">
      <c r="D5155" s="33"/>
      <c r="E5155" s="33"/>
      <c r="F5155" s="81">
        <v>43731</v>
      </c>
      <c r="G5155" s="103">
        <v>2.0183800000000002E-2</v>
      </c>
      <c r="H5155" s="103">
        <v>2.1062500000000001E-2</v>
      </c>
      <c r="I5155" s="103">
        <v>1.9701E-2</v>
      </c>
      <c r="J5155" s="103">
        <v>1.8867999999999999E-2</v>
      </c>
      <c r="K5155" s="105"/>
      <c r="L5155" s="105"/>
      <c r="M5155" s="105"/>
      <c r="N5155" s="103">
        <v>0.05</v>
      </c>
      <c r="O5155" s="94"/>
    </row>
    <row r="5156" spans="4:15" ht="15.75" customHeight="1" x14ac:dyDescent="0.25">
      <c r="D5156" s="33"/>
      <c r="E5156" s="33"/>
      <c r="F5156" s="81">
        <v>43732</v>
      </c>
      <c r="G5156" s="103">
        <v>2.0458799999999999E-2</v>
      </c>
      <c r="H5156" s="103">
        <v>2.1129999999999999E-2</v>
      </c>
      <c r="I5156" s="103">
        <v>1.951E-2</v>
      </c>
      <c r="J5156" s="103">
        <v>1.8551999999999999E-2</v>
      </c>
      <c r="K5156" s="105"/>
      <c r="L5156" s="105"/>
      <c r="M5156" s="105"/>
      <c r="N5156" s="103">
        <v>0.05</v>
      </c>
      <c r="O5156" s="94"/>
    </row>
    <row r="5157" spans="4:15" ht="15.75" customHeight="1" x14ac:dyDescent="0.25">
      <c r="D5157" s="33"/>
      <c r="E5157" s="33"/>
      <c r="F5157" s="81">
        <v>43733</v>
      </c>
      <c r="G5157" s="103">
        <v>2.05363E-2</v>
      </c>
      <c r="H5157" s="103">
        <v>2.0996299999999999E-2</v>
      </c>
      <c r="I5157" s="103">
        <v>1.9816E-2</v>
      </c>
      <c r="J5157" s="103">
        <v>1.8713999999999998E-2</v>
      </c>
      <c r="K5157" s="105"/>
      <c r="L5157" s="105"/>
      <c r="M5157" s="105"/>
      <c r="N5157" s="103">
        <v>0.05</v>
      </c>
      <c r="O5157" s="94"/>
    </row>
    <row r="5158" spans="4:15" ht="15.75" customHeight="1" x14ac:dyDescent="0.25">
      <c r="D5158" s="33"/>
      <c r="E5158" s="33"/>
      <c r="F5158" s="81">
        <v>43734</v>
      </c>
      <c r="G5158" s="103">
        <v>2.0434999999999998E-2</v>
      </c>
      <c r="H5158" s="103">
        <v>2.1043799999999998E-2</v>
      </c>
      <c r="I5158" s="103">
        <v>1.9719E-2</v>
      </c>
      <c r="J5158" s="103">
        <v>1.8609000000000001E-2</v>
      </c>
      <c r="K5158" s="105"/>
      <c r="L5158" s="105"/>
      <c r="M5158" s="105"/>
      <c r="N5158" s="103">
        <v>0.05</v>
      </c>
      <c r="O5158" s="94"/>
    </row>
    <row r="5159" spans="4:15" ht="15.75" customHeight="1" x14ac:dyDescent="0.25">
      <c r="D5159" s="33"/>
      <c r="E5159" s="33"/>
      <c r="F5159" s="81">
        <v>43735</v>
      </c>
      <c r="G5159" s="103">
        <v>2.0315E-2</v>
      </c>
      <c r="H5159" s="103">
        <v>2.0986299999999999E-2</v>
      </c>
      <c r="I5159" s="103">
        <v>1.9362999999999998E-2</v>
      </c>
      <c r="J5159" s="103">
        <v>1.8367000000000001E-2</v>
      </c>
      <c r="K5159" s="105"/>
      <c r="L5159" s="105"/>
      <c r="M5159" s="105"/>
      <c r="N5159" s="103">
        <v>0.05</v>
      </c>
      <c r="O5159" s="94"/>
    </row>
    <row r="5160" spans="4:15" ht="15.75" customHeight="1" x14ac:dyDescent="0.25">
      <c r="D5160" s="33"/>
      <c r="E5160" s="33"/>
      <c r="F5160" s="81">
        <v>43738</v>
      </c>
      <c r="G5160" s="103">
        <v>2.0156299999999999E-2</v>
      </c>
      <c r="H5160" s="103">
        <v>2.08513E-2</v>
      </c>
      <c r="I5160" s="103">
        <v>1.9071000000000001E-2</v>
      </c>
      <c r="J5160" s="103">
        <v>1.8280000000000001E-2</v>
      </c>
      <c r="K5160" s="105"/>
      <c r="L5160" s="105"/>
      <c r="M5160" s="105"/>
      <c r="N5160" s="103">
        <v>0.05</v>
      </c>
      <c r="O5160" s="94"/>
    </row>
    <row r="5161" spans="4:15" ht="15.75" customHeight="1" x14ac:dyDescent="0.25">
      <c r="D5161" s="33"/>
      <c r="E5161" s="33"/>
      <c r="F5161" s="81">
        <v>43739</v>
      </c>
      <c r="G5161" s="103">
        <v>2.0108799999999996E-2</v>
      </c>
      <c r="H5161" s="103">
        <v>2.0886300000000003E-2</v>
      </c>
      <c r="I5161" s="103">
        <v>1.8935E-2</v>
      </c>
      <c r="J5161" s="103">
        <v>1.8172000000000001E-2</v>
      </c>
      <c r="K5161" s="105"/>
      <c r="L5161" s="105"/>
      <c r="M5161" s="105"/>
      <c r="N5161" s="103">
        <v>0.05</v>
      </c>
      <c r="O5161" s="94"/>
    </row>
    <row r="5162" spans="4:15" ht="15.75" customHeight="1" x14ac:dyDescent="0.25">
      <c r="D5162" s="33"/>
      <c r="E5162" s="33"/>
      <c r="F5162" s="81">
        <v>43740</v>
      </c>
      <c r="G5162" s="103">
        <v>1.9972500000000001E-2</v>
      </c>
      <c r="H5162" s="103">
        <v>2.05638E-2</v>
      </c>
      <c r="I5162" s="103">
        <v>1.8852999999999998E-2</v>
      </c>
      <c r="J5162" s="103">
        <v>1.7864999999999999E-2</v>
      </c>
      <c r="K5162" s="105"/>
      <c r="L5162" s="105"/>
      <c r="M5162" s="105"/>
      <c r="N5162" s="103">
        <v>0.05</v>
      </c>
      <c r="O5162" s="94"/>
    </row>
    <row r="5163" spans="4:15" ht="15.75" customHeight="1" x14ac:dyDescent="0.25">
      <c r="D5163" s="33"/>
      <c r="E5163" s="33"/>
      <c r="F5163" s="81">
        <v>43741</v>
      </c>
      <c r="G5163" s="103">
        <v>1.9894999999999999E-2</v>
      </c>
      <c r="H5163" s="103">
        <v>2.0431299999999999E-2</v>
      </c>
      <c r="I5163" s="103">
        <v>1.8634999999999999E-2</v>
      </c>
      <c r="J5163" s="103">
        <v>1.7473000000000002E-2</v>
      </c>
      <c r="K5163" s="105"/>
      <c r="L5163" s="105"/>
      <c r="M5163" s="105"/>
      <c r="N5163" s="103">
        <v>0.05</v>
      </c>
      <c r="O5163" s="94"/>
    </row>
    <row r="5164" spans="4:15" ht="15.75" customHeight="1" x14ac:dyDescent="0.25">
      <c r="D5164" s="33"/>
      <c r="E5164" s="33"/>
      <c r="F5164" s="81">
        <v>43742</v>
      </c>
      <c r="G5164" s="103">
        <v>1.9779999999999999E-2</v>
      </c>
      <c r="H5164" s="103">
        <v>2.027E-2</v>
      </c>
      <c r="I5164" s="103">
        <v>1.8432999999999998E-2</v>
      </c>
      <c r="J5164" s="103">
        <v>1.7063999999999999E-2</v>
      </c>
      <c r="K5164" s="105"/>
      <c r="L5164" s="105"/>
      <c r="M5164" s="105"/>
      <c r="N5164" s="103">
        <v>0.05</v>
      </c>
      <c r="O5164" s="94"/>
    </row>
    <row r="5165" spans="4:15" ht="15.75" customHeight="1" x14ac:dyDescent="0.25">
      <c r="D5165" s="33"/>
      <c r="E5165" s="33"/>
      <c r="F5165" s="81">
        <v>43745</v>
      </c>
      <c r="G5165" s="103">
        <v>1.94025E-2</v>
      </c>
      <c r="H5165" s="103">
        <v>2.0119999999999999E-2</v>
      </c>
      <c r="I5165" s="103">
        <v>1.8237E-2</v>
      </c>
      <c r="J5165" s="103">
        <v>1.7100000000000001E-2</v>
      </c>
      <c r="K5165" s="105"/>
      <c r="L5165" s="105"/>
      <c r="M5165" s="105"/>
      <c r="N5165" s="103">
        <v>0.05</v>
      </c>
      <c r="O5165" s="94"/>
    </row>
    <row r="5166" spans="4:15" ht="15.75" customHeight="1" x14ac:dyDescent="0.25">
      <c r="D5166" s="33"/>
      <c r="E5166" s="33"/>
      <c r="F5166" s="81">
        <v>43746</v>
      </c>
      <c r="G5166" s="103">
        <v>1.9387499999999998E-2</v>
      </c>
      <c r="H5166" s="103">
        <v>2.0095000000000002E-2</v>
      </c>
      <c r="I5166" s="103">
        <v>1.8053E-2</v>
      </c>
      <c r="J5166" s="103">
        <v>1.6987000000000002E-2</v>
      </c>
      <c r="K5166" s="105"/>
      <c r="L5166" s="105"/>
      <c r="M5166" s="105"/>
      <c r="N5166" s="103">
        <v>0.05</v>
      </c>
      <c r="O5166" s="94"/>
    </row>
    <row r="5167" spans="4:15" ht="15.75" customHeight="1" x14ac:dyDescent="0.25">
      <c r="D5167" s="33"/>
      <c r="E5167" s="33"/>
      <c r="F5167" s="81">
        <v>43747</v>
      </c>
      <c r="G5167" s="103">
        <v>1.9273800000000001E-2</v>
      </c>
      <c r="H5167" s="103">
        <v>1.9842499999999999E-2</v>
      </c>
      <c r="I5167" s="103">
        <v>1.8020999999999999E-2</v>
      </c>
      <c r="J5167" s="103">
        <v>1.6857E-2</v>
      </c>
      <c r="K5167" s="105"/>
      <c r="L5167" s="105"/>
      <c r="M5167" s="105"/>
      <c r="N5167" s="103">
        <v>0.05</v>
      </c>
      <c r="O5167" s="94"/>
    </row>
    <row r="5168" spans="4:15" ht="15.75" customHeight="1" x14ac:dyDescent="0.25">
      <c r="D5168" s="33"/>
      <c r="E5168" s="33"/>
      <c r="F5168" s="81">
        <v>43748</v>
      </c>
      <c r="G5168" s="103">
        <v>1.92125E-2</v>
      </c>
      <c r="H5168" s="103">
        <v>1.9861299999999998E-2</v>
      </c>
      <c r="I5168" s="103">
        <v>1.7793E-2</v>
      </c>
      <c r="J5168" s="103">
        <v>1.6677999999999998E-2</v>
      </c>
      <c r="K5168" s="105"/>
      <c r="L5168" s="105"/>
      <c r="M5168" s="105"/>
      <c r="N5168" s="103">
        <v>0.05</v>
      </c>
      <c r="O5168" s="94"/>
    </row>
    <row r="5169" spans="4:15" ht="15.75" customHeight="1" x14ac:dyDescent="0.25">
      <c r="D5169" s="33"/>
      <c r="E5169" s="33"/>
      <c r="F5169" s="81">
        <v>43749</v>
      </c>
      <c r="G5169" s="103">
        <v>1.9134999999999999E-2</v>
      </c>
      <c r="H5169" s="103">
        <v>2.00088E-2</v>
      </c>
      <c r="I5169" s="103">
        <v>1.7725999999999999E-2</v>
      </c>
      <c r="J5169" s="103">
        <v>1.6792999999999999E-2</v>
      </c>
      <c r="K5169" s="105"/>
      <c r="L5169" s="105"/>
      <c r="M5169" s="105"/>
      <c r="N5169" s="103">
        <v>0.05</v>
      </c>
      <c r="O5169" s="94"/>
    </row>
    <row r="5170" spans="4:15" ht="15.75" customHeight="1" x14ac:dyDescent="0.25">
      <c r="D5170" s="33"/>
      <c r="E5170" s="33"/>
      <c r="F5170" s="81">
        <v>43752</v>
      </c>
      <c r="G5170" s="103">
        <v>1.8907500000000001E-2</v>
      </c>
      <c r="H5170" s="103">
        <v>2.00088E-2</v>
      </c>
      <c r="I5170" s="103" t="s">
        <v>26</v>
      </c>
      <c r="J5170" s="103"/>
      <c r="K5170" s="105"/>
      <c r="L5170" s="105"/>
      <c r="M5170" s="105"/>
      <c r="N5170" s="103" t="s">
        <v>26</v>
      </c>
      <c r="O5170" s="94"/>
    </row>
    <row r="5171" spans="4:15" ht="15.75" customHeight="1" x14ac:dyDescent="0.25">
      <c r="D5171" s="33"/>
      <c r="E5171" s="33"/>
      <c r="F5171" s="81">
        <v>43753</v>
      </c>
      <c r="G5171" s="103">
        <v>1.88913E-2</v>
      </c>
      <c r="H5171" s="103">
        <v>2.0021300000000002E-2</v>
      </c>
      <c r="I5171" s="103">
        <v>1.7710999999999998E-2</v>
      </c>
      <c r="J5171" s="103">
        <v>1.6975000000000001E-2</v>
      </c>
      <c r="K5171" s="105"/>
      <c r="L5171" s="105"/>
      <c r="M5171" s="105"/>
      <c r="N5171" s="103">
        <v>0.05</v>
      </c>
      <c r="O5171" s="94"/>
    </row>
    <row r="5172" spans="4:15" ht="15.75" customHeight="1" x14ac:dyDescent="0.25">
      <c r="D5172" s="33"/>
      <c r="E5172" s="33"/>
      <c r="F5172" s="81">
        <v>43754</v>
      </c>
      <c r="G5172" s="103">
        <v>1.8775E-2</v>
      </c>
      <c r="H5172" s="103">
        <v>2.0032499999999998E-2</v>
      </c>
      <c r="I5172" s="103">
        <v>1.772E-2</v>
      </c>
      <c r="J5172" s="103">
        <v>1.6910999999999999E-2</v>
      </c>
      <c r="K5172" s="105"/>
      <c r="L5172" s="105"/>
      <c r="M5172" s="105"/>
      <c r="N5172" s="103">
        <v>0.05</v>
      </c>
      <c r="O5172" s="94"/>
    </row>
    <row r="5173" spans="4:15" ht="15.75" customHeight="1" x14ac:dyDescent="0.25">
      <c r="D5173" s="33"/>
      <c r="E5173" s="33"/>
      <c r="F5173" s="81">
        <v>43755</v>
      </c>
      <c r="G5173" s="103">
        <v>1.8463799999999999E-2</v>
      </c>
      <c r="H5173" s="103">
        <v>1.9658800000000001E-2</v>
      </c>
      <c r="I5173" s="103">
        <v>1.7467E-2</v>
      </c>
      <c r="J5173" s="103">
        <v>1.6724000000000003E-2</v>
      </c>
      <c r="K5173" s="105"/>
      <c r="L5173" s="105"/>
      <c r="M5173" s="105"/>
      <c r="N5173" s="103">
        <v>0.05</v>
      </c>
      <c r="O5173" s="94"/>
    </row>
    <row r="5174" spans="4:15" ht="15.75" customHeight="1" x14ac:dyDescent="0.25">
      <c r="D5174" s="33"/>
      <c r="E5174" s="33"/>
      <c r="F5174" s="81">
        <v>43756</v>
      </c>
      <c r="G5174" s="103">
        <v>1.8502499999999998E-2</v>
      </c>
      <c r="H5174" s="103">
        <v>1.9532499999999998E-2</v>
      </c>
      <c r="I5174" s="103">
        <v>1.7410999999999999E-2</v>
      </c>
      <c r="J5174" s="103">
        <v>1.6718999999999998E-2</v>
      </c>
      <c r="K5174" s="105"/>
      <c r="L5174" s="105"/>
      <c r="M5174" s="105"/>
      <c r="N5174" s="103">
        <v>0.05</v>
      </c>
      <c r="O5174" s="94"/>
    </row>
    <row r="5175" spans="4:15" ht="15.75" customHeight="1" x14ac:dyDescent="0.25">
      <c r="D5175" s="33"/>
      <c r="E5175" s="33"/>
      <c r="F5175" s="81">
        <v>43759</v>
      </c>
      <c r="G5175" s="103">
        <v>1.823E-2</v>
      </c>
      <c r="H5175" s="103">
        <v>1.934E-2</v>
      </c>
      <c r="I5175" s="103">
        <v>1.7233000000000002E-2</v>
      </c>
      <c r="J5175" s="103">
        <v>1.6576E-2</v>
      </c>
      <c r="K5175" s="105"/>
      <c r="L5175" s="105"/>
      <c r="M5175" s="105"/>
      <c r="N5175" s="103">
        <v>0.05</v>
      </c>
      <c r="O5175" s="94"/>
    </row>
    <row r="5176" spans="4:15" ht="15.75" customHeight="1" x14ac:dyDescent="0.25">
      <c r="D5176" s="33"/>
      <c r="E5176" s="33"/>
      <c r="F5176" s="81">
        <v>43760</v>
      </c>
      <c r="G5176" s="103">
        <v>1.8217500000000001E-2</v>
      </c>
      <c r="H5176" s="103">
        <v>1.9359999999999999E-2</v>
      </c>
      <c r="I5176" s="103">
        <v>1.7180000000000001E-2</v>
      </c>
      <c r="J5176" s="103">
        <v>1.6543000000000002E-2</v>
      </c>
      <c r="K5176" s="105"/>
      <c r="L5176" s="105"/>
      <c r="M5176" s="105"/>
      <c r="N5176" s="103">
        <v>0.05</v>
      </c>
      <c r="O5176" s="94"/>
    </row>
    <row r="5177" spans="4:15" ht="15.75" customHeight="1" x14ac:dyDescent="0.25">
      <c r="D5177" s="33"/>
      <c r="E5177" s="33"/>
      <c r="F5177" s="81">
        <v>43761</v>
      </c>
      <c r="G5177" s="103">
        <v>1.8227500000000001E-2</v>
      </c>
      <c r="H5177" s="103">
        <v>1.9396299999999998E-2</v>
      </c>
      <c r="I5177" s="103">
        <v>1.7191000000000001E-2</v>
      </c>
      <c r="J5177" s="103">
        <v>1.6514000000000001E-2</v>
      </c>
      <c r="K5177" s="105"/>
      <c r="L5177" s="105"/>
      <c r="M5177" s="105"/>
      <c r="N5177" s="103">
        <v>0.05</v>
      </c>
      <c r="O5177" s="94"/>
    </row>
    <row r="5178" spans="4:15" ht="15.75" customHeight="1" x14ac:dyDescent="0.25">
      <c r="D5178" s="33"/>
      <c r="E5178" s="33"/>
      <c r="F5178" s="81">
        <v>43762</v>
      </c>
      <c r="G5178" s="103">
        <v>1.80425E-2</v>
      </c>
      <c r="H5178" s="103">
        <v>1.93563E-2</v>
      </c>
      <c r="I5178" s="103">
        <v>1.6985E-2</v>
      </c>
      <c r="J5178" s="103">
        <v>1.6396000000000001E-2</v>
      </c>
      <c r="K5178" s="105"/>
      <c r="L5178" s="105"/>
      <c r="M5178" s="105"/>
      <c r="N5178" s="103">
        <v>0.05</v>
      </c>
      <c r="O5178" s="94"/>
    </row>
    <row r="5179" spans="4:15" ht="15.75" customHeight="1" x14ac:dyDescent="0.25">
      <c r="D5179" s="33"/>
      <c r="E5179" s="33"/>
      <c r="F5179" s="81">
        <v>43763</v>
      </c>
      <c r="G5179" s="103">
        <v>1.80488E-2</v>
      </c>
      <c r="H5179" s="103">
        <v>1.9281299999999998E-2</v>
      </c>
      <c r="I5179" s="103">
        <v>1.6903999999999999E-2</v>
      </c>
      <c r="J5179" s="103">
        <v>1.6357999999999998E-2</v>
      </c>
      <c r="K5179" s="105"/>
      <c r="L5179" s="105"/>
      <c r="M5179" s="105"/>
      <c r="N5179" s="103">
        <v>0.05</v>
      </c>
      <c r="O5179" s="94"/>
    </row>
    <row r="5180" spans="4:15" ht="15.75" customHeight="1" x14ac:dyDescent="0.25">
      <c r="D5180" s="33"/>
      <c r="E5180" s="33"/>
      <c r="F5180" s="81">
        <v>43766</v>
      </c>
      <c r="G5180" s="103">
        <v>1.79963E-2</v>
      </c>
      <c r="H5180" s="103">
        <v>1.9355000000000001E-2</v>
      </c>
      <c r="I5180" s="103">
        <v>1.6796999999999999E-2</v>
      </c>
      <c r="J5180" s="103">
        <v>1.6392E-2</v>
      </c>
      <c r="K5180" s="105"/>
      <c r="L5180" s="105"/>
      <c r="M5180" s="105"/>
      <c r="N5180" s="103">
        <v>0.05</v>
      </c>
      <c r="O5180" s="94"/>
    </row>
    <row r="5181" spans="4:15" ht="15.75" customHeight="1" x14ac:dyDescent="0.25">
      <c r="D5181" s="33"/>
      <c r="E5181" s="33"/>
      <c r="F5181" s="81">
        <v>43767</v>
      </c>
      <c r="G5181" s="103">
        <v>1.7858799999999998E-2</v>
      </c>
      <c r="H5181" s="103">
        <v>1.9271300000000002E-2</v>
      </c>
      <c r="I5181" s="103">
        <v>1.6668000000000002E-2</v>
      </c>
      <c r="J5181" s="103">
        <v>1.6396000000000001E-2</v>
      </c>
      <c r="K5181" s="105"/>
      <c r="L5181" s="105"/>
      <c r="M5181" s="105"/>
      <c r="N5181" s="103">
        <v>0.05</v>
      </c>
      <c r="O5181" s="94"/>
    </row>
    <row r="5182" spans="4:15" ht="15.75" customHeight="1" x14ac:dyDescent="0.25">
      <c r="D5182" s="33"/>
      <c r="E5182" s="33"/>
      <c r="F5182" s="81">
        <v>43768</v>
      </c>
      <c r="G5182" s="103">
        <v>1.7813800000000001E-2</v>
      </c>
      <c r="H5182" s="103">
        <v>1.9091299999999999E-2</v>
      </c>
      <c r="I5182" s="103">
        <v>1.6515999999999999E-2</v>
      </c>
      <c r="J5182" s="103">
        <v>1.6236999999999998E-2</v>
      </c>
      <c r="K5182" s="105"/>
      <c r="L5182" s="105"/>
      <c r="M5182" s="105"/>
      <c r="N5182" s="103">
        <v>0.05</v>
      </c>
      <c r="O5182" s="94"/>
    </row>
    <row r="5183" spans="4:15" ht="15.75" customHeight="1" x14ac:dyDescent="0.25">
      <c r="D5183" s="33"/>
      <c r="E5183" s="33"/>
      <c r="F5183" s="81">
        <v>43769</v>
      </c>
      <c r="G5183" s="103">
        <v>1.7848800000000001E-2</v>
      </c>
      <c r="H5183" s="103">
        <v>1.9022500000000001E-2</v>
      </c>
      <c r="I5183" s="103">
        <v>1.6407999999999999E-2</v>
      </c>
      <c r="J5183" s="103">
        <v>1.6055E-2</v>
      </c>
      <c r="K5183" s="105"/>
      <c r="L5183" s="105"/>
      <c r="M5183" s="105"/>
      <c r="N5183" s="103">
        <v>4.7500000000000001E-2</v>
      </c>
      <c r="O5183" s="94"/>
    </row>
    <row r="5184" spans="4:15" ht="15.75" customHeight="1" x14ac:dyDescent="0.25">
      <c r="D5184" s="33"/>
      <c r="E5184" s="33"/>
      <c r="F5184" s="81">
        <v>43770</v>
      </c>
      <c r="G5184" s="103">
        <v>1.7742500000000001E-2</v>
      </c>
      <c r="H5184" s="103">
        <v>1.8905000000000002E-2</v>
      </c>
      <c r="I5184" s="103">
        <v>1.6249E-2</v>
      </c>
      <c r="J5184" s="103">
        <v>1.5900000000000001E-2</v>
      </c>
      <c r="K5184" s="105"/>
      <c r="L5184" s="105"/>
      <c r="M5184" s="105"/>
      <c r="N5184" s="103">
        <v>4.7500000000000001E-2</v>
      </c>
      <c r="O5184" s="94"/>
    </row>
    <row r="5185" spans="4:15" ht="15.75" customHeight="1" x14ac:dyDescent="0.25">
      <c r="D5185" s="33"/>
      <c r="E5185" s="33"/>
      <c r="F5185" s="81">
        <v>43773</v>
      </c>
      <c r="G5185" s="103">
        <v>1.771E-2</v>
      </c>
      <c r="H5185" s="103">
        <v>1.9082499999999999E-2</v>
      </c>
      <c r="I5185" s="103">
        <v>1.6188000000000001E-2</v>
      </c>
      <c r="J5185" s="103">
        <v>1.6004000000000001E-2</v>
      </c>
      <c r="K5185" s="105"/>
      <c r="L5185" s="105"/>
      <c r="M5185" s="105"/>
      <c r="N5185" s="103">
        <v>4.7500000000000001E-2</v>
      </c>
      <c r="O5185" s="94"/>
    </row>
    <row r="5186" spans="4:15" ht="15.75" customHeight="1" x14ac:dyDescent="0.25">
      <c r="D5186" s="33"/>
      <c r="E5186" s="33"/>
      <c r="F5186" s="81">
        <v>43774</v>
      </c>
      <c r="G5186" s="103">
        <v>1.7698800000000001E-2</v>
      </c>
      <c r="H5186" s="103">
        <v>1.8935E-2</v>
      </c>
      <c r="I5186" s="103">
        <v>1.617E-2</v>
      </c>
      <c r="J5186" s="103">
        <v>1.6056000000000001E-2</v>
      </c>
      <c r="K5186" s="105"/>
      <c r="L5186" s="105"/>
      <c r="M5186" s="105"/>
      <c r="N5186" s="103">
        <v>4.7500000000000001E-2</v>
      </c>
      <c r="O5186" s="94"/>
    </row>
    <row r="5187" spans="4:15" ht="15.75" customHeight="1" x14ac:dyDescent="0.25">
      <c r="D5187" s="33"/>
      <c r="E5187" s="33"/>
      <c r="F5187" s="81">
        <v>43775</v>
      </c>
      <c r="G5187" s="103">
        <v>1.755E-2</v>
      </c>
      <c r="H5187" s="103">
        <v>1.90425E-2</v>
      </c>
      <c r="I5187" s="103">
        <v>1.6108000000000001E-2</v>
      </c>
      <c r="J5187" s="103">
        <v>1.6025000000000001E-2</v>
      </c>
      <c r="K5187" s="105"/>
      <c r="L5187" s="105"/>
      <c r="M5187" s="105"/>
      <c r="N5187" s="103">
        <v>4.7500000000000001E-2</v>
      </c>
      <c r="O5187" s="94"/>
    </row>
    <row r="5188" spans="4:15" ht="15.75" customHeight="1" x14ac:dyDescent="0.25">
      <c r="D5188" s="33"/>
      <c r="E5188" s="33"/>
      <c r="F5188" s="81">
        <v>43776</v>
      </c>
      <c r="G5188" s="103">
        <v>1.7579999999999998E-2</v>
      </c>
      <c r="H5188" s="103">
        <v>1.9013800000000001E-2</v>
      </c>
      <c r="I5188" s="103">
        <v>1.6126999999999999E-2</v>
      </c>
      <c r="J5188" s="103">
        <v>1.5953999999999999E-2</v>
      </c>
      <c r="K5188" s="105"/>
      <c r="L5188" s="105"/>
      <c r="M5188" s="105"/>
      <c r="N5188" s="103">
        <v>4.7500000000000001E-2</v>
      </c>
      <c r="O5188" s="94"/>
    </row>
    <row r="5189" spans="4:15" ht="15.75" customHeight="1" x14ac:dyDescent="0.25">
      <c r="D5189" s="33"/>
      <c r="E5189" s="33"/>
      <c r="F5189" s="81">
        <v>43777</v>
      </c>
      <c r="G5189" s="103">
        <v>1.7589999999999998E-2</v>
      </c>
      <c r="H5189" s="103">
        <v>1.90063E-2</v>
      </c>
      <c r="I5189" s="103">
        <v>1.61E-2</v>
      </c>
      <c r="J5189" s="103">
        <v>1.6017E-2</v>
      </c>
      <c r="K5189" s="105"/>
      <c r="L5189" s="105"/>
      <c r="M5189" s="105"/>
      <c r="N5189" s="103">
        <v>4.7500000000000001E-2</v>
      </c>
      <c r="O5189" s="94"/>
    </row>
    <row r="5190" spans="4:15" ht="15.75" customHeight="1" x14ac:dyDescent="0.25">
      <c r="D5190" s="33"/>
      <c r="E5190" s="33"/>
      <c r="F5190" s="81">
        <v>43780</v>
      </c>
      <c r="G5190" s="103">
        <v>1.7632499999999999E-2</v>
      </c>
      <c r="H5190" s="103">
        <v>1.9046300000000002E-2</v>
      </c>
      <c r="I5190" s="103" t="s">
        <v>26</v>
      </c>
      <c r="J5190" s="103"/>
      <c r="K5190" s="105"/>
      <c r="L5190" s="105"/>
      <c r="M5190" s="105"/>
      <c r="N5190" s="103" t="s">
        <v>26</v>
      </c>
      <c r="O5190" s="94"/>
    </row>
    <row r="5191" spans="4:15" ht="15.75" customHeight="1" x14ac:dyDescent="0.25">
      <c r="D5191" s="33"/>
      <c r="E5191" s="33"/>
      <c r="F5191" s="81">
        <v>43781</v>
      </c>
      <c r="G5191" s="103">
        <v>1.7616300000000001E-2</v>
      </c>
      <c r="H5191" s="103">
        <v>1.9092499999999998E-2</v>
      </c>
      <c r="I5191" s="103">
        <v>1.6041E-2</v>
      </c>
      <c r="J5191" s="103">
        <v>1.5958E-2</v>
      </c>
      <c r="K5191" s="105"/>
      <c r="L5191" s="105"/>
      <c r="M5191" s="105"/>
      <c r="N5191" s="103">
        <v>4.7500000000000001E-2</v>
      </c>
      <c r="O5191" s="94"/>
    </row>
    <row r="5192" spans="4:15" ht="15.75" customHeight="1" x14ac:dyDescent="0.25">
      <c r="D5192" s="33"/>
      <c r="E5192" s="33"/>
      <c r="F5192" s="81">
        <v>43782</v>
      </c>
      <c r="G5192" s="103">
        <v>1.7653800000000001E-2</v>
      </c>
      <c r="H5192" s="103">
        <v>1.9098799999999999E-2</v>
      </c>
      <c r="I5192" s="103">
        <v>1.6171999999999999E-2</v>
      </c>
      <c r="J5192" s="103">
        <v>1.6012999999999999E-2</v>
      </c>
      <c r="K5192" s="105"/>
      <c r="L5192" s="105"/>
      <c r="M5192" s="105"/>
      <c r="N5192" s="103">
        <v>4.7500000000000001E-2</v>
      </c>
      <c r="O5192" s="94"/>
    </row>
    <row r="5193" spans="4:15" ht="15.75" customHeight="1" x14ac:dyDescent="0.25">
      <c r="D5193" s="33"/>
      <c r="E5193" s="33"/>
      <c r="F5193" s="81">
        <v>43783</v>
      </c>
      <c r="G5193" s="103">
        <v>1.7624999999999998E-2</v>
      </c>
      <c r="H5193" s="103">
        <v>1.9041300000000001E-2</v>
      </c>
      <c r="I5193" s="103">
        <v>1.6195999999999999E-2</v>
      </c>
      <c r="J5193" s="103">
        <v>1.6012999999999999E-2</v>
      </c>
      <c r="K5193" s="105"/>
      <c r="L5193" s="105"/>
      <c r="M5193" s="105"/>
      <c r="N5193" s="103">
        <v>4.7500000000000001E-2</v>
      </c>
      <c r="O5193" s="94"/>
    </row>
    <row r="5194" spans="4:15" ht="15.75" customHeight="1" x14ac:dyDescent="0.25">
      <c r="D5194" s="33"/>
      <c r="E5194" s="33"/>
      <c r="F5194" s="81">
        <v>43784</v>
      </c>
      <c r="G5194" s="103">
        <v>1.7332500000000001E-2</v>
      </c>
      <c r="H5194" s="103">
        <v>1.9026299999999999E-2</v>
      </c>
      <c r="I5194" s="103">
        <v>1.6136999999999999E-2</v>
      </c>
      <c r="J5194" s="103">
        <v>1.5925000000000002E-2</v>
      </c>
      <c r="K5194" s="105"/>
      <c r="L5194" s="105"/>
      <c r="M5194" s="105"/>
      <c r="N5194" s="103">
        <v>4.7500000000000001E-2</v>
      </c>
      <c r="O5194" s="94"/>
    </row>
    <row r="5195" spans="4:15" ht="15.75" customHeight="1" x14ac:dyDescent="0.25">
      <c r="D5195" s="33"/>
      <c r="E5195" s="33"/>
      <c r="F5195" s="81">
        <v>43787</v>
      </c>
      <c r="G5195" s="103">
        <v>1.72363E-2</v>
      </c>
      <c r="H5195" s="103">
        <v>1.8985000000000002E-2</v>
      </c>
      <c r="I5195" s="103">
        <v>1.6052E-2</v>
      </c>
      <c r="J5195" s="103">
        <v>1.5923E-2</v>
      </c>
      <c r="K5195" s="105"/>
      <c r="L5195" s="105"/>
      <c r="M5195" s="105"/>
      <c r="N5195" s="103">
        <v>4.7500000000000001E-2</v>
      </c>
      <c r="O5195" s="94"/>
    </row>
    <row r="5196" spans="4:15" ht="15.75" customHeight="1" x14ac:dyDescent="0.25">
      <c r="D5196" s="33"/>
      <c r="E5196" s="33"/>
      <c r="F5196" s="81">
        <v>43788</v>
      </c>
      <c r="G5196" s="103">
        <v>1.72163E-2</v>
      </c>
      <c r="H5196" s="103">
        <v>1.8946299999999999E-2</v>
      </c>
      <c r="I5196" s="103">
        <v>1.6041E-2</v>
      </c>
      <c r="J5196" s="103">
        <v>1.5896999999999998E-2</v>
      </c>
      <c r="K5196" s="105"/>
      <c r="L5196" s="105"/>
      <c r="M5196" s="105"/>
      <c r="N5196" s="103">
        <v>4.7500000000000001E-2</v>
      </c>
      <c r="O5196" s="94"/>
    </row>
    <row r="5197" spans="4:15" ht="15.75" customHeight="1" x14ac:dyDescent="0.25">
      <c r="D5197" s="33"/>
      <c r="E5197" s="33"/>
      <c r="F5197" s="81">
        <v>43789</v>
      </c>
      <c r="G5197" s="103">
        <v>1.7156299999999999E-2</v>
      </c>
      <c r="H5197" s="103">
        <v>1.8987500000000001E-2</v>
      </c>
      <c r="I5197" s="103">
        <v>1.6135999999999998E-2</v>
      </c>
      <c r="J5197" s="103">
        <v>1.5966000000000001E-2</v>
      </c>
      <c r="K5197" s="105"/>
      <c r="L5197" s="105"/>
      <c r="M5197" s="105"/>
      <c r="N5197" s="103">
        <v>4.7500000000000001E-2</v>
      </c>
      <c r="O5197" s="94"/>
    </row>
    <row r="5198" spans="4:15" ht="15.75" customHeight="1" x14ac:dyDescent="0.25">
      <c r="D5198" s="33"/>
      <c r="E5198" s="33"/>
      <c r="F5198" s="81">
        <v>43790</v>
      </c>
      <c r="G5198" s="103">
        <v>1.7079999999999998E-2</v>
      </c>
      <c r="H5198" s="103">
        <v>1.9095000000000001E-2</v>
      </c>
      <c r="I5198" s="103">
        <v>1.6198000000000001E-2</v>
      </c>
      <c r="J5198" s="103">
        <v>1.5987000000000001E-2</v>
      </c>
      <c r="K5198" s="105"/>
      <c r="L5198" s="105"/>
      <c r="M5198" s="105"/>
      <c r="N5198" s="103">
        <v>4.7500000000000001E-2</v>
      </c>
      <c r="O5198" s="94"/>
    </row>
    <row r="5199" spans="4:15" ht="15.75" customHeight="1" x14ac:dyDescent="0.25">
      <c r="D5199" s="33"/>
      <c r="E5199" s="33"/>
      <c r="F5199" s="81">
        <v>43791</v>
      </c>
      <c r="G5199" s="103">
        <v>1.7027500000000001E-2</v>
      </c>
      <c r="H5199" s="103">
        <v>1.9172499999999999E-2</v>
      </c>
      <c r="I5199" s="103">
        <v>1.6327000000000001E-2</v>
      </c>
      <c r="J5199" s="103">
        <v>1.6156999999999998E-2</v>
      </c>
      <c r="K5199" s="105"/>
      <c r="L5199" s="105"/>
      <c r="M5199" s="105"/>
      <c r="N5199" s="103">
        <v>4.7500000000000001E-2</v>
      </c>
      <c r="O5199" s="94"/>
    </row>
    <row r="5200" spans="4:15" ht="15.75" customHeight="1" x14ac:dyDescent="0.25">
      <c r="D5200" s="33"/>
      <c r="E5200" s="33"/>
      <c r="F5200" s="81">
        <v>43794</v>
      </c>
      <c r="G5200" s="103">
        <v>1.6995E-2</v>
      </c>
      <c r="H5200" s="103">
        <v>1.91863E-2</v>
      </c>
      <c r="I5200" s="103">
        <v>1.6378999999999998E-2</v>
      </c>
      <c r="J5200" s="103">
        <v>1.6198999999999998E-2</v>
      </c>
      <c r="K5200" s="105"/>
      <c r="L5200" s="105"/>
      <c r="M5200" s="105"/>
      <c r="N5200" s="103">
        <v>4.7500000000000001E-2</v>
      </c>
      <c r="O5200" s="94"/>
    </row>
    <row r="5201" spans="4:15" ht="15.75" customHeight="1" x14ac:dyDescent="0.25">
      <c r="D5201" s="33"/>
      <c r="E5201" s="33"/>
      <c r="F5201" s="81">
        <v>43795</v>
      </c>
      <c r="G5201" s="103">
        <v>1.7016299999999998E-2</v>
      </c>
      <c r="H5201" s="103">
        <v>1.90863E-2</v>
      </c>
      <c r="I5201" s="103">
        <v>1.6342000000000002E-2</v>
      </c>
      <c r="J5201" s="103">
        <v>1.6182000000000002E-2</v>
      </c>
      <c r="K5201" s="105"/>
      <c r="L5201" s="105"/>
      <c r="M5201" s="105"/>
      <c r="N5201" s="103">
        <v>4.7500000000000001E-2</v>
      </c>
      <c r="O5201" s="94"/>
    </row>
    <row r="5202" spans="4:15" ht="15.75" customHeight="1" x14ac:dyDescent="0.25">
      <c r="D5202" s="33"/>
      <c r="E5202" s="33"/>
      <c r="F5202" s="81">
        <v>43796</v>
      </c>
      <c r="G5202" s="103">
        <v>1.6911300000000001E-2</v>
      </c>
      <c r="H5202" s="103">
        <v>1.9137500000000002E-2</v>
      </c>
      <c r="I5202" s="103">
        <v>1.6310000000000002E-2</v>
      </c>
      <c r="J5202" s="103">
        <v>1.6175999999999999E-2</v>
      </c>
      <c r="K5202" s="105"/>
      <c r="L5202" s="105"/>
      <c r="M5202" s="105"/>
      <c r="N5202" s="103">
        <v>4.7500000000000001E-2</v>
      </c>
      <c r="O5202" s="94"/>
    </row>
    <row r="5203" spans="4:15" ht="15.75" customHeight="1" x14ac:dyDescent="0.25">
      <c r="D5203" s="33"/>
      <c r="E5203" s="33"/>
      <c r="F5203" s="81">
        <v>43797</v>
      </c>
      <c r="G5203" s="103">
        <v>1.7084999999999999E-2</v>
      </c>
      <c r="H5203" s="103">
        <v>1.90688E-2</v>
      </c>
      <c r="I5203" s="103" t="s">
        <v>26</v>
      </c>
      <c r="J5203" s="103"/>
      <c r="K5203" s="105"/>
      <c r="L5203" s="105"/>
      <c r="M5203" s="105"/>
      <c r="N5203" s="103" t="s">
        <v>26</v>
      </c>
      <c r="O5203" s="94"/>
    </row>
    <row r="5204" spans="4:15" ht="15.75" customHeight="1" x14ac:dyDescent="0.25">
      <c r="D5204" s="33"/>
      <c r="E5204" s="33"/>
      <c r="F5204" s="81">
        <v>43798</v>
      </c>
      <c r="G5204" s="103">
        <v>1.6971300000000002E-2</v>
      </c>
      <c r="H5204" s="103">
        <v>1.9054999999999999E-2</v>
      </c>
      <c r="I5204" s="103">
        <v>1.6344000000000001E-2</v>
      </c>
      <c r="J5204" s="103">
        <v>1.6167000000000001E-2</v>
      </c>
      <c r="K5204" s="105"/>
      <c r="L5204" s="105"/>
      <c r="M5204" s="105"/>
      <c r="N5204" s="103">
        <v>4.7500000000000001E-2</v>
      </c>
      <c r="O5204" s="94"/>
    </row>
    <row r="5205" spans="4:15" ht="15.75" customHeight="1" x14ac:dyDescent="0.25">
      <c r="D5205" s="33"/>
      <c r="E5205" s="33"/>
      <c r="F5205" s="81">
        <v>43801</v>
      </c>
      <c r="G5205" s="103">
        <v>1.6937500000000001E-2</v>
      </c>
      <c r="H5205" s="103">
        <v>1.9001300000000002E-2</v>
      </c>
      <c r="I5205" s="103">
        <v>1.634E-2</v>
      </c>
      <c r="J5205" s="103">
        <v>1.6168000000000002E-2</v>
      </c>
      <c r="K5205" s="105"/>
      <c r="L5205" s="105"/>
      <c r="M5205" s="105"/>
      <c r="N5205" s="103">
        <v>4.7500000000000001E-2</v>
      </c>
      <c r="O5205" s="94"/>
    </row>
    <row r="5206" spans="4:15" ht="15.75" customHeight="1" x14ac:dyDescent="0.25">
      <c r="D5206" s="33"/>
      <c r="E5206" s="33"/>
      <c r="F5206" s="81">
        <v>43802</v>
      </c>
      <c r="G5206" s="103">
        <v>1.7036300000000001E-2</v>
      </c>
      <c r="H5206" s="103">
        <v>1.8915000000000001E-2</v>
      </c>
      <c r="I5206" s="103">
        <v>1.6286000000000002E-2</v>
      </c>
      <c r="J5206" s="103">
        <v>1.6128E-2</v>
      </c>
      <c r="K5206" s="105"/>
      <c r="L5206" s="105"/>
      <c r="M5206" s="105"/>
      <c r="N5206" s="103">
        <v>4.7500000000000001E-2</v>
      </c>
      <c r="O5206" s="94"/>
    </row>
    <row r="5207" spans="4:15" ht="15.75" customHeight="1" x14ac:dyDescent="0.25">
      <c r="D5207" s="33"/>
      <c r="E5207" s="33"/>
      <c r="F5207" s="81">
        <v>43803</v>
      </c>
      <c r="G5207" s="103">
        <v>1.7131300000000002E-2</v>
      </c>
      <c r="H5207" s="103">
        <v>1.8871300000000001E-2</v>
      </c>
      <c r="I5207" s="103">
        <v>1.6212000000000001E-2</v>
      </c>
      <c r="J5207" s="103">
        <v>1.602E-2</v>
      </c>
      <c r="K5207" s="105"/>
      <c r="L5207" s="105"/>
      <c r="M5207" s="105"/>
      <c r="N5207" s="103">
        <v>4.7500000000000001E-2</v>
      </c>
      <c r="O5207" s="94"/>
    </row>
    <row r="5208" spans="4:15" ht="15.75" customHeight="1" x14ac:dyDescent="0.25">
      <c r="D5208" s="33"/>
      <c r="E5208" s="33"/>
      <c r="F5208" s="81">
        <v>43804</v>
      </c>
      <c r="G5208" s="103">
        <v>1.71013E-2</v>
      </c>
      <c r="H5208" s="103">
        <v>1.8849999999999999E-2</v>
      </c>
      <c r="I5208" s="103">
        <v>1.6191000000000001E-2</v>
      </c>
      <c r="J5208" s="103">
        <v>1.5966000000000001E-2</v>
      </c>
      <c r="K5208" s="105"/>
      <c r="L5208" s="105"/>
      <c r="M5208" s="105"/>
      <c r="N5208" s="103">
        <v>4.7500000000000001E-2</v>
      </c>
      <c r="O5208" s="94"/>
    </row>
    <row r="5209" spans="4:15" ht="15.75" customHeight="1" x14ac:dyDescent="0.25">
      <c r="D5209" s="33"/>
      <c r="E5209" s="33"/>
      <c r="F5209" s="81">
        <v>43805</v>
      </c>
      <c r="G5209" s="103">
        <v>1.7151300000000001E-2</v>
      </c>
      <c r="H5209" s="103">
        <v>1.8905000000000002E-2</v>
      </c>
      <c r="I5209" s="103">
        <v>1.6220000000000002E-2</v>
      </c>
      <c r="J5209" s="103">
        <v>1.5980000000000001E-2</v>
      </c>
      <c r="K5209" s="105"/>
      <c r="L5209" s="105"/>
      <c r="M5209" s="105"/>
      <c r="N5209" s="103">
        <v>4.7500000000000001E-2</v>
      </c>
      <c r="O5209" s="94"/>
    </row>
    <row r="5210" spans="4:15" ht="15.75" customHeight="1" x14ac:dyDescent="0.25">
      <c r="D5210" s="33"/>
      <c r="E5210" s="33"/>
      <c r="F5210" s="81">
        <v>43808</v>
      </c>
      <c r="G5210" s="103">
        <v>1.7176299999999999E-2</v>
      </c>
      <c r="H5210" s="103">
        <v>1.8883799999999999E-2</v>
      </c>
      <c r="I5210" s="103">
        <v>1.6309000000000001E-2</v>
      </c>
      <c r="J5210" s="103">
        <v>1.6074999999999999E-2</v>
      </c>
      <c r="K5210" s="105"/>
      <c r="L5210" s="105"/>
      <c r="M5210" s="105"/>
      <c r="N5210" s="103">
        <v>4.7500000000000001E-2</v>
      </c>
      <c r="O5210" s="94"/>
    </row>
    <row r="5211" spans="4:15" ht="15.75" customHeight="1" x14ac:dyDescent="0.25">
      <c r="D5211" s="33"/>
      <c r="E5211" s="33"/>
      <c r="F5211" s="81">
        <v>43809</v>
      </c>
      <c r="G5211" s="103">
        <v>1.7356300000000002E-2</v>
      </c>
      <c r="H5211" s="103">
        <v>1.88725E-2</v>
      </c>
      <c r="I5211" s="103">
        <v>1.6272999999999999E-2</v>
      </c>
      <c r="J5211" s="103">
        <v>1.6043000000000002E-2</v>
      </c>
      <c r="K5211" s="105"/>
      <c r="L5211" s="105"/>
      <c r="M5211" s="105"/>
      <c r="N5211" s="103">
        <v>4.7500000000000001E-2</v>
      </c>
      <c r="O5211" s="94"/>
    </row>
    <row r="5212" spans="4:15" ht="15.75" customHeight="1" x14ac:dyDescent="0.25">
      <c r="D5212" s="33"/>
      <c r="E5212" s="33"/>
      <c r="F5212" s="81">
        <v>43810</v>
      </c>
      <c r="G5212" s="103">
        <v>1.7405E-2</v>
      </c>
      <c r="H5212" s="103">
        <v>1.88738E-2</v>
      </c>
      <c r="I5212" s="103">
        <v>1.6265999999999999E-2</v>
      </c>
      <c r="J5212" s="103">
        <v>1.6036999999999999E-2</v>
      </c>
      <c r="K5212" s="105"/>
      <c r="L5212" s="105"/>
      <c r="M5212" s="105"/>
      <c r="N5212" s="103">
        <v>4.7500000000000001E-2</v>
      </c>
      <c r="O5212" s="94"/>
    </row>
    <row r="5213" spans="4:15" ht="15.75" customHeight="1" x14ac:dyDescent="0.25">
      <c r="D5213" s="33"/>
      <c r="E5213" s="33"/>
      <c r="F5213" s="81">
        <v>43811</v>
      </c>
      <c r="G5213" s="103">
        <v>1.73975E-2</v>
      </c>
      <c r="H5213" s="103">
        <v>1.89363E-2</v>
      </c>
      <c r="I5213" s="103">
        <v>1.6362000000000002E-2</v>
      </c>
      <c r="J5213" s="103">
        <v>1.6102000000000002E-2</v>
      </c>
      <c r="K5213" s="105"/>
      <c r="L5213" s="105"/>
      <c r="M5213" s="105"/>
      <c r="N5213" s="103">
        <v>4.7500000000000001E-2</v>
      </c>
      <c r="O5213" s="94"/>
    </row>
    <row r="5214" spans="4:15" ht="15.75" customHeight="1" x14ac:dyDescent="0.25">
      <c r="D5214" s="33"/>
      <c r="E5214" s="33"/>
      <c r="F5214" s="81">
        <v>43812</v>
      </c>
      <c r="G5214" s="103">
        <v>1.7373799999999998E-2</v>
      </c>
      <c r="H5214" s="103">
        <v>1.8996300000000001E-2</v>
      </c>
      <c r="I5214" s="103">
        <v>1.6282000000000001E-2</v>
      </c>
      <c r="J5214" s="103">
        <v>1.6043000000000002E-2</v>
      </c>
      <c r="K5214" s="105"/>
      <c r="L5214" s="105"/>
      <c r="M5214" s="105"/>
      <c r="N5214" s="103">
        <v>4.7500000000000001E-2</v>
      </c>
      <c r="O5214" s="94"/>
    </row>
    <row r="5215" spans="4:15" ht="15.75" customHeight="1" x14ac:dyDescent="0.25">
      <c r="D5215" s="33"/>
      <c r="E5215" s="33"/>
      <c r="F5215" s="81">
        <v>43815</v>
      </c>
      <c r="G5215" s="103">
        <v>1.74488E-2</v>
      </c>
      <c r="H5215" s="103">
        <v>1.8985000000000002E-2</v>
      </c>
      <c r="I5215" s="103">
        <v>1.6091000000000001E-2</v>
      </c>
      <c r="J5215" s="103">
        <v>1.5952000000000001E-2</v>
      </c>
      <c r="K5215" s="105"/>
      <c r="L5215" s="105"/>
      <c r="M5215" s="105"/>
      <c r="N5215" s="103">
        <v>4.7500000000000001E-2</v>
      </c>
      <c r="O5215" s="94"/>
    </row>
    <row r="5216" spans="4:15" ht="15.75" customHeight="1" x14ac:dyDescent="0.25">
      <c r="D5216" s="33"/>
      <c r="E5216" s="33"/>
      <c r="F5216" s="81">
        <v>43816</v>
      </c>
      <c r="G5216" s="103">
        <v>1.76388E-2</v>
      </c>
      <c r="H5216" s="103">
        <v>1.9025E-2</v>
      </c>
      <c r="I5216" s="103">
        <v>1.6046000000000001E-2</v>
      </c>
      <c r="J5216" s="103">
        <v>1.5928999999999999E-2</v>
      </c>
      <c r="K5216" s="105"/>
      <c r="L5216" s="105"/>
      <c r="M5216" s="105"/>
      <c r="N5216" s="103">
        <v>4.7500000000000001E-2</v>
      </c>
      <c r="O5216" s="94"/>
    </row>
    <row r="5217" spans="4:15" ht="15.75" customHeight="1" x14ac:dyDescent="0.25">
      <c r="D5217" s="33"/>
      <c r="E5217" s="33"/>
      <c r="F5217" s="81">
        <v>43817</v>
      </c>
      <c r="G5217" s="103">
        <v>1.76463E-2</v>
      </c>
      <c r="H5217" s="103">
        <v>1.908E-2</v>
      </c>
      <c r="I5217" s="103">
        <v>1.6048E-2</v>
      </c>
      <c r="J5217" s="103">
        <v>1.5931999999999998E-2</v>
      </c>
      <c r="K5217" s="105"/>
      <c r="L5217" s="105"/>
      <c r="M5217" s="105"/>
      <c r="N5217" s="103">
        <v>4.7500000000000001E-2</v>
      </c>
      <c r="O5217" s="94"/>
    </row>
    <row r="5218" spans="4:15" ht="15.75" customHeight="1" x14ac:dyDescent="0.25">
      <c r="D5218" s="33"/>
      <c r="E5218" s="33"/>
      <c r="F5218" s="81">
        <v>43818</v>
      </c>
      <c r="G5218" s="103">
        <v>1.7851300000000001E-2</v>
      </c>
      <c r="H5218" s="103">
        <v>1.9277499999999999E-2</v>
      </c>
      <c r="I5218" s="103">
        <v>1.6025999999999999E-2</v>
      </c>
      <c r="J5218" s="103">
        <v>1.5914999999999999E-2</v>
      </c>
      <c r="K5218" s="105"/>
      <c r="L5218" s="105"/>
      <c r="M5218" s="105"/>
      <c r="N5218" s="103">
        <v>4.7500000000000001E-2</v>
      </c>
      <c r="O5218" s="94"/>
    </row>
    <row r="5219" spans="4:15" ht="15.75" customHeight="1" x14ac:dyDescent="0.25">
      <c r="D5219" s="33"/>
      <c r="E5219" s="33"/>
      <c r="F5219" s="81">
        <v>43819</v>
      </c>
      <c r="G5219" s="103">
        <v>1.77988E-2</v>
      </c>
      <c r="H5219" s="103">
        <v>1.93475E-2</v>
      </c>
      <c r="I5219" s="103">
        <v>1.5968E-2</v>
      </c>
      <c r="J5219" s="103">
        <v>1.5866999999999999E-2</v>
      </c>
      <c r="K5219" s="105"/>
      <c r="L5219" s="105"/>
      <c r="M5219" s="105"/>
      <c r="N5219" s="103">
        <v>4.7500000000000001E-2</v>
      </c>
      <c r="O5219" s="94"/>
    </row>
    <row r="5220" spans="4:15" ht="15.75" customHeight="1" x14ac:dyDescent="0.25">
      <c r="D5220" s="33"/>
      <c r="E5220" s="33"/>
      <c r="F5220" s="81">
        <v>43822</v>
      </c>
      <c r="G5220" s="103">
        <v>1.7920000000000002E-2</v>
      </c>
      <c r="H5220" s="103">
        <v>1.9466300000000002E-2</v>
      </c>
      <c r="I5220" s="103">
        <v>1.593E-2</v>
      </c>
      <c r="J5220" s="103">
        <v>1.5842000000000002E-2</v>
      </c>
      <c r="K5220" s="105"/>
      <c r="L5220" s="105"/>
      <c r="M5220" s="105"/>
      <c r="N5220" s="103">
        <v>4.7500000000000001E-2</v>
      </c>
      <c r="O5220" s="94"/>
    </row>
    <row r="5221" spans="4:15" ht="15.75" customHeight="1" x14ac:dyDescent="0.25">
      <c r="D5221" s="33"/>
      <c r="E5221" s="33"/>
      <c r="F5221" s="81">
        <v>43823</v>
      </c>
      <c r="G5221" s="103">
        <v>1.8047500000000001E-2</v>
      </c>
      <c r="H5221" s="103">
        <v>1.9604999999999997E-2</v>
      </c>
      <c r="I5221" s="103">
        <v>1.5946000000000002E-2</v>
      </c>
      <c r="J5221" s="103">
        <v>1.5864E-2</v>
      </c>
      <c r="K5221" s="105"/>
      <c r="L5221" s="105"/>
      <c r="M5221" s="105"/>
      <c r="N5221" s="103">
        <v>4.7500000000000001E-2</v>
      </c>
      <c r="O5221" s="94"/>
    </row>
    <row r="5222" spans="4:15" ht="15.75" customHeight="1" x14ac:dyDescent="0.25">
      <c r="D5222" s="33"/>
      <c r="E5222" s="33"/>
      <c r="F5222" s="81">
        <v>43824</v>
      </c>
      <c r="G5222" s="103" t="s">
        <v>26</v>
      </c>
      <c r="H5222" s="103" t="s">
        <v>26</v>
      </c>
      <c r="I5222" s="103" t="s">
        <v>26</v>
      </c>
      <c r="J5222" s="103"/>
      <c r="K5222" s="105"/>
      <c r="L5222" s="105"/>
      <c r="M5222" s="105"/>
      <c r="N5222" s="103" t="s">
        <v>26</v>
      </c>
      <c r="O5222" s="94"/>
    </row>
    <row r="5223" spans="4:15" ht="15.75" customHeight="1" x14ac:dyDescent="0.25">
      <c r="D5223" s="33"/>
      <c r="E5223" s="33"/>
      <c r="F5223" s="81">
        <v>43825</v>
      </c>
      <c r="G5223" s="103" t="s">
        <v>26</v>
      </c>
      <c r="H5223" s="103" t="s">
        <v>26</v>
      </c>
      <c r="I5223" s="103">
        <v>1.5963000000000001E-2</v>
      </c>
      <c r="J5223" s="103">
        <v>1.5875E-2</v>
      </c>
      <c r="K5223" s="105"/>
      <c r="L5223" s="105"/>
      <c r="M5223" s="105"/>
      <c r="N5223" s="103">
        <v>4.7500000000000001E-2</v>
      </c>
      <c r="O5223" s="94"/>
    </row>
    <row r="5224" spans="4:15" ht="15.75" customHeight="1" x14ac:dyDescent="0.25">
      <c r="D5224" s="33"/>
      <c r="E5224" s="33"/>
      <c r="F5224" s="81">
        <v>43826</v>
      </c>
      <c r="G5224" s="103">
        <v>1.7993800000000001E-2</v>
      </c>
      <c r="H5224" s="103">
        <v>1.94463E-2</v>
      </c>
      <c r="I5224" s="103">
        <v>1.5952999999999998E-2</v>
      </c>
      <c r="J5224" s="103">
        <v>1.5854E-2</v>
      </c>
      <c r="K5224" s="105"/>
      <c r="L5224" s="105"/>
      <c r="M5224" s="105"/>
      <c r="N5224" s="103">
        <v>4.7500000000000001E-2</v>
      </c>
      <c r="O5224" s="94"/>
    </row>
    <row r="5225" spans="4:15" ht="15.75" customHeight="1" x14ac:dyDescent="0.25">
      <c r="D5225" s="33"/>
      <c r="E5225" s="33"/>
      <c r="F5225" s="81">
        <v>43829</v>
      </c>
      <c r="G5225" s="103">
        <v>1.78088E-2</v>
      </c>
      <c r="H5225" s="103">
        <v>1.9093800000000001E-2</v>
      </c>
      <c r="I5225" s="103">
        <v>1.5841000000000001E-2</v>
      </c>
      <c r="J5225" s="103">
        <v>1.5789999999999998E-2</v>
      </c>
      <c r="K5225" s="105"/>
      <c r="L5225" s="105"/>
      <c r="M5225" s="105"/>
      <c r="N5225" s="103">
        <v>4.7500000000000001E-2</v>
      </c>
      <c r="O5225" s="94"/>
    </row>
    <row r="5226" spans="4:15" ht="15.75" customHeight="1" x14ac:dyDescent="0.25">
      <c r="D5226" s="33"/>
      <c r="E5226" s="33"/>
      <c r="F5226" s="81">
        <v>43830</v>
      </c>
      <c r="G5226" s="103">
        <v>1.7624999999999998E-2</v>
      </c>
      <c r="H5226" s="103">
        <v>1.9083799999999998E-2</v>
      </c>
      <c r="I5226" s="103">
        <v>1.567E-2</v>
      </c>
      <c r="J5226" s="103">
        <v>1.5713999999999999E-2</v>
      </c>
      <c r="K5226" s="105"/>
      <c r="L5226" s="105"/>
      <c r="M5226" s="105"/>
      <c r="N5226" s="103">
        <v>4.7500000000000001E-2</v>
      </c>
      <c r="O5226" s="94"/>
    </row>
    <row r="5227" spans="4:15" ht="15.75" customHeight="1" x14ac:dyDescent="0.25">
      <c r="D5227" s="33"/>
      <c r="E5227" s="33"/>
      <c r="F5227" s="81">
        <v>43831</v>
      </c>
      <c r="G5227" s="103" t="s">
        <v>26</v>
      </c>
      <c r="H5227" s="103" t="s">
        <v>26</v>
      </c>
      <c r="I5227" s="103" t="s">
        <v>26</v>
      </c>
      <c r="J5227" s="103"/>
      <c r="K5227" s="105"/>
      <c r="L5227" s="105"/>
      <c r="M5227" s="105"/>
      <c r="N5227" s="103" t="s">
        <v>26</v>
      </c>
      <c r="O5227" s="94"/>
    </row>
    <row r="5228" spans="4:15" ht="15.75" customHeight="1" x14ac:dyDescent="0.25">
      <c r="D5228" s="33"/>
      <c r="E5228" s="33"/>
      <c r="F5228" s="81">
        <v>43832</v>
      </c>
      <c r="G5228" s="103">
        <v>1.7343799999999999E-2</v>
      </c>
      <c r="H5228" s="103">
        <v>1.9002499999999999E-2</v>
      </c>
      <c r="I5228" s="103">
        <v>1.5561E-2</v>
      </c>
      <c r="J5228" s="103">
        <v>1.5637000000000002E-2</v>
      </c>
      <c r="K5228" s="105"/>
      <c r="L5228" s="105"/>
      <c r="M5228" s="105"/>
      <c r="N5228" s="103">
        <v>4.7500000000000001E-2</v>
      </c>
      <c r="O5228" s="94"/>
    </row>
    <row r="5229" spans="4:15" ht="15.75" customHeight="1" x14ac:dyDescent="0.25">
      <c r="D5229" s="33"/>
      <c r="E5229" s="33"/>
      <c r="F5229" s="81">
        <v>43833</v>
      </c>
      <c r="G5229" s="103">
        <v>1.7142500000000001E-2</v>
      </c>
      <c r="H5229" s="103">
        <v>1.87388E-2</v>
      </c>
      <c r="I5229" s="103">
        <v>1.5556E-2</v>
      </c>
      <c r="J5229" s="103">
        <v>1.5654999999999999E-2</v>
      </c>
      <c r="K5229" s="105"/>
      <c r="L5229" s="105"/>
      <c r="M5229" s="105"/>
      <c r="N5229" s="103">
        <v>4.7500000000000001E-2</v>
      </c>
      <c r="O5229" s="94"/>
    </row>
    <row r="5230" spans="4:15" ht="15.75" customHeight="1" x14ac:dyDescent="0.25">
      <c r="D5230" s="33"/>
      <c r="E5230" s="33"/>
      <c r="F5230" s="81">
        <v>43836</v>
      </c>
      <c r="G5230" s="103">
        <v>1.69213E-2</v>
      </c>
      <c r="H5230" s="103">
        <v>1.87225E-2</v>
      </c>
      <c r="I5230" s="103">
        <v>1.5579000000000001E-2</v>
      </c>
      <c r="J5230" s="103">
        <v>1.5613999999999999E-2</v>
      </c>
      <c r="K5230" s="105"/>
      <c r="L5230" s="105"/>
      <c r="M5230" s="105"/>
      <c r="N5230" s="103">
        <v>4.7500000000000001E-2</v>
      </c>
      <c r="O5230" s="94"/>
    </row>
    <row r="5231" spans="4:15" ht="15.75" customHeight="1" x14ac:dyDescent="0.25">
      <c r="D5231" s="33"/>
      <c r="E5231" s="33"/>
      <c r="F5231" s="81">
        <v>43837</v>
      </c>
      <c r="G5231" s="103">
        <v>1.6990000000000002E-2</v>
      </c>
      <c r="H5231" s="103">
        <v>1.8779999999999998E-2</v>
      </c>
      <c r="I5231" s="103">
        <v>1.5712E-2</v>
      </c>
      <c r="J5231" s="103">
        <v>1.5818000000000002E-2</v>
      </c>
      <c r="K5231" s="105"/>
      <c r="L5231" s="105"/>
      <c r="M5231" s="105"/>
      <c r="N5231" s="103">
        <v>4.7500000000000001E-2</v>
      </c>
      <c r="O5231" s="94"/>
    </row>
    <row r="5232" spans="4:15" ht="15.75" customHeight="1" x14ac:dyDescent="0.25">
      <c r="D5232" s="33"/>
      <c r="E5232" s="33"/>
      <c r="F5232" s="81">
        <v>43838</v>
      </c>
      <c r="G5232" s="103">
        <v>1.6771299999999999E-2</v>
      </c>
      <c r="H5232" s="103">
        <v>1.8340000000000002E-2</v>
      </c>
      <c r="I5232" s="103">
        <v>1.5741999999999999E-2</v>
      </c>
      <c r="J5232" s="103">
        <v>1.584E-2</v>
      </c>
      <c r="K5232" s="105"/>
      <c r="L5232" s="105"/>
      <c r="M5232" s="105"/>
      <c r="N5232" s="103">
        <v>4.7500000000000001E-2</v>
      </c>
      <c r="O5232" s="94"/>
    </row>
    <row r="5233" spans="4:15" ht="15.75" customHeight="1" x14ac:dyDescent="0.25">
      <c r="D5233" s="33"/>
      <c r="E5233" s="33"/>
      <c r="F5233" s="81">
        <v>43839</v>
      </c>
      <c r="G5233" s="103">
        <v>1.6836299999999998E-2</v>
      </c>
      <c r="H5233" s="103">
        <v>1.84788E-2</v>
      </c>
      <c r="I5233" s="103">
        <v>1.5747000000000001E-2</v>
      </c>
      <c r="J5233" s="103">
        <v>1.5839000000000002E-2</v>
      </c>
      <c r="K5233" s="105"/>
      <c r="L5233" s="105"/>
      <c r="M5233" s="105"/>
      <c r="N5233" s="103">
        <v>4.7500000000000001E-2</v>
      </c>
      <c r="O5233" s="94"/>
    </row>
    <row r="5234" spans="4:15" ht="15.75" customHeight="1" x14ac:dyDescent="0.25">
      <c r="D5234" s="33"/>
      <c r="E5234" s="33"/>
      <c r="F5234" s="81">
        <v>43840</v>
      </c>
      <c r="G5234" s="103">
        <v>1.6766300000000001E-2</v>
      </c>
      <c r="H5234" s="103">
        <v>1.8377500000000001E-2</v>
      </c>
      <c r="I5234" s="103">
        <v>1.5771E-2</v>
      </c>
      <c r="J5234" s="103">
        <v>1.5862000000000001E-2</v>
      </c>
      <c r="K5234" s="105"/>
      <c r="L5234" s="105"/>
      <c r="M5234" s="105"/>
      <c r="N5234" s="103">
        <v>4.7500000000000001E-2</v>
      </c>
      <c r="O5234" s="94"/>
    </row>
    <row r="5235" spans="4:15" ht="15.75" customHeight="1" x14ac:dyDescent="0.25">
      <c r="D5235" s="33"/>
      <c r="E5235" s="33"/>
      <c r="F5235" s="81">
        <v>43843</v>
      </c>
      <c r="G5235" s="103">
        <v>1.67625E-2</v>
      </c>
      <c r="H5235" s="103">
        <v>1.8312499999999999E-2</v>
      </c>
      <c r="I5235" s="103">
        <v>1.5774E-2</v>
      </c>
      <c r="J5235" s="103">
        <v>1.585E-2</v>
      </c>
      <c r="K5235" s="105"/>
      <c r="L5235" s="105"/>
      <c r="M5235" s="105"/>
      <c r="N5235" s="103">
        <v>4.7500000000000001E-2</v>
      </c>
      <c r="O5235" s="94"/>
    </row>
    <row r="5236" spans="4:15" ht="15.75" customHeight="1" x14ac:dyDescent="0.25">
      <c r="D5236" s="33"/>
      <c r="E5236" s="33"/>
      <c r="F5236" s="81">
        <v>43844</v>
      </c>
      <c r="G5236" s="103">
        <v>1.6696300000000001E-2</v>
      </c>
      <c r="H5236" s="103">
        <v>1.84263E-2</v>
      </c>
      <c r="I5236" s="103">
        <v>1.5812E-2</v>
      </c>
      <c r="J5236" s="103">
        <v>1.5916E-2</v>
      </c>
      <c r="K5236" s="105"/>
      <c r="L5236" s="105"/>
      <c r="M5236" s="105"/>
      <c r="N5236" s="103">
        <v>4.7500000000000001E-2</v>
      </c>
      <c r="O5236" s="94"/>
    </row>
    <row r="5237" spans="4:15" ht="15.75" customHeight="1" x14ac:dyDescent="0.25">
      <c r="D5237" s="33"/>
      <c r="E5237" s="33"/>
      <c r="F5237" s="81">
        <v>43845</v>
      </c>
      <c r="G5237" s="103">
        <v>1.669E-2</v>
      </c>
      <c r="H5237" s="103">
        <v>1.8361300000000001E-2</v>
      </c>
      <c r="I5237" s="103">
        <v>1.5831999999999999E-2</v>
      </c>
      <c r="J5237" s="103">
        <v>1.5941E-2</v>
      </c>
      <c r="K5237" s="105"/>
      <c r="L5237" s="105"/>
      <c r="M5237" s="105"/>
      <c r="N5237" s="103">
        <v>4.7500000000000001E-2</v>
      </c>
      <c r="O5237" s="94"/>
    </row>
    <row r="5238" spans="4:15" ht="15.75" customHeight="1" x14ac:dyDescent="0.25">
      <c r="D5238" s="33"/>
      <c r="E5238" s="33"/>
      <c r="F5238" s="81">
        <v>43846</v>
      </c>
      <c r="G5238" s="103">
        <v>1.6577500000000002E-2</v>
      </c>
      <c r="H5238" s="103">
        <v>1.8266299999999999E-2</v>
      </c>
      <c r="I5238" s="103">
        <v>1.5819E-2</v>
      </c>
      <c r="J5238" s="103">
        <v>1.5901999999999999E-2</v>
      </c>
      <c r="K5238" s="105"/>
      <c r="L5238" s="105"/>
      <c r="M5238" s="105"/>
      <c r="N5238" s="103">
        <v>4.7500000000000001E-2</v>
      </c>
      <c r="O5238" s="94"/>
    </row>
    <row r="5239" spans="4:15" ht="15.75" customHeight="1" x14ac:dyDescent="0.25">
      <c r="D5239" s="33"/>
      <c r="E5239" s="33"/>
      <c r="F5239" s="81">
        <v>43847</v>
      </c>
      <c r="G5239" s="103">
        <v>1.6543800000000001E-2</v>
      </c>
      <c r="H5239" s="103">
        <v>1.8191300000000001E-2</v>
      </c>
      <c r="I5239" s="103">
        <v>1.5813000000000001E-2</v>
      </c>
      <c r="J5239" s="103">
        <v>1.5893999999999998E-2</v>
      </c>
      <c r="K5239" s="105"/>
      <c r="L5239" s="105"/>
      <c r="M5239" s="105"/>
      <c r="N5239" s="103">
        <v>4.7500000000000001E-2</v>
      </c>
      <c r="O5239" s="94"/>
    </row>
    <row r="5240" spans="4:15" ht="15.75" customHeight="1" x14ac:dyDescent="0.25">
      <c r="D5240" s="33"/>
      <c r="E5240" s="33"/>
      <c r="F5240" s="81">
        <v>43850</v>
      </c>
      <c r="G5240" s="103">
        <v>1.6533800000000001E-2</v>
      </c>
      <c r="H5240" s="103">
        <v>1.8021300000000001E-2</v>
      </c>
      <c r="I5240" s="103" t="s">
        <v>26</v>
      </c>
      <c r="J5240" s="103"/>
      <c r="K5240" s="105"/>
      <c r="L5240" s="105"/>
      <c r="M5240" s="105"/>
      <c r="N5240" s="103" t="s">
        <v>26</v>
      </c>
      <c r="O5240" s="94"/>
    </row>
    <row r="5241" spans="4:15" ht="15.75" customHeight="1" x14ac:dyDescent="0.25">
      <c r="D5241" s="33"/>
      <c r="E5241" s="33"/>
      <c r="F5241" s="81">
        <v>43851</v>
      </c>
      <c r="G5241" s="103">
        <v>1.6594999999999999E-2</v>
      </c>
      <c r="H5241" s="103">
        <v>1.8062499999999999E-2</v>
      </c>
      <c r="I5241" s="103">
        <v>1.5806000000000001E-2</v>
      </c>
      <c r="J5241" s="103">
        <v>1.5876999999999999E-2</v>
      </c>
      <c r="K5241" s="105"/>
      <c r="L5241" s="105"/>
      <c r="M5241" s="105"/>
      <c r="N5241" s="103">
        <v>4.7500000000000001E-2</v>
      </c>
      <c r="O5241" s="94"/>
    </row>
    <row r="5242" spans="4:15" ht="15.75" customHeight="1" x14ac:dyDescent="0.25">
      <c r="D5242" s="33"/>
      <c r="E5242" s="33"/>
      <c r="F5242" s="81">
        <v>43852</v>
      </c>
      <c r="G5242" s="103">
        <v>1.6593800000000002E-2</v>
      </c>
      <c r="H5242" s="103">
        <v>1.8008800000000002E-2</v>
      </c>
      <c r="I5242" s="103">
        <v>1.5803999999999999E-2</v>
      </c>
      <c r="J5242" s="103">
        <v>1.584E-2</v>
      </c>
      <c r="K5242" s="105"/>
      <c r="L5242" s="105"/>
      <c r="M5242" s="105"/>
      <c r="N5242" s="103">
        <v>4.7500000000000001E-2</v>
      </c>
      <c r="O5242" s="94"/>
    </row>
    <row r="5243" spans="4:15" ht="15.75" customHeight="1" x14ac:dyDescent="0.25">
      <c r="D5243" s="33"/>
      <c r="E5243" s="33"/>
      <c r="F5243" s="81">
        <v>43853</v>
      </c>
      <c r="G5243" s="103">
        <v>1.66088E-2</v>
      </c>
      <c r="H5243" s="103">
        <v>1.79413E-2</v>
      </c>
      <c r="I5243" s="103">
        <v>1.5800000000000002E-2</v>
      </c>
      <c r="J5243" s="103">
        <v>1.5837E-2</v>
      </c>
      <c r="K5243" s="105"/>
      <c r="L5243" s="105"/>
      <c r="M5243" s="105"/>
      <c r="N5243" s="103">
        <v>4.7500000000000001E-2</v>
      </c>
      <c r="O5243" s="94"/>
    </row>
    <row r="5244" spans="4:15" ht="15.75" customHeight="1" x14ac:dyDescent="0.25">
      <c r="D5244" s="33"/>
      <c r="E5244" s="33"/>
      <c r="F5244" s="81">
        <v>43854</v>
      </c>
      <c r="G5244" s="103">
        <v>1.6594999999999999E-2</v>
      </c>
      <c r="H5244" s="103">
        <v>1.7953799999999999E-2</v>
      </c>
      <c r="I5244" s="103">
        <v>1.583E-2</v>
      </c>
      <c r="J5244" s="103">
        <v>1.5839000000000002E-2</v>
      </c>
      <c r="K5244" s="105"/>
      <c r="L5244" s="105"/>
      <c r="M5244" s="105"/>
      <c r="N5244" s="103">
        <v>4.7500000000000001E-2</v>
      </c>
      <c r="O5244" s="94"/>
    </row>
    <row r="5245" spans="4:15" ht="15.75" customHeight="1" x14ac:dyDescent="0.25">
      <c r="D5245" s="33"/>
      <c r="E5245" s="33"/>
      <c r="F5245" s="81">
        <v>43857</v>
      </c>
      <c r="G5245" s="103">
        <v>1.64925E-2</v>
      </c>
      <c r="H5245" s="103">
        <v>1.7745E-2</v>
      </c>
      <c r="I5245" s="103">
        <v>1.5839000000000002E-2</v>
      </c>
      <c r="J5245" s="103">
        <v>1.5842999999999999E-2</v>
      </c>
      <c r="K5245" s="105"/>
      <c r="L5245" s="105"/>
      <c r="M5245" s="105"/>
      <c r="N5245" s="103">
        <v>4.7500000000000001E-2</v>
      </c>
      <c r="O5245" s="94"/>
    </row>
    <row r="5246" spans="4:15" ht="15.75" customHeight="1" x14ac:dyDescent="0.25">
      <c r="D5246" s="33"/>
      <c r="E5246" s="33"/>
      <c r="F5246" s="81">
        <v>43858</v>
      </c>
      <c r="G5246" s="103">
        <v>1.6500000000000001E-2</v>
      </c>
      <c r="H5246" s="103">
        <v>1.7695000000000002E-2</v>
      </c>
      <c r="I5246" s="103">
        <v>1.5817000000000001E-2</v>
      </c>
      <c r="J5246" s="103">
        <v>1.5733999999999998E-2</v>
      </c>
      <c r="K5246" s="105"/>
      <c r="L5246" s="105"/>
      <c r="M5246" s="105"/>
      <c r="N5246" s="103">
        <v>4.7500000000000001E-2</v>
      </c>
      <c r="O5246" s="94"/>
    </row>
    <row r="5247" spans="4:15" ht="15.75" customHeight="1" x14ac:dyDescent="0.25">
      <c r="D5247" s="33"/>
      <c r="E5247" s="33"/>
      <c r="F5247" s="81">
        <v>43859</v>
      </c>
      <c r="G5247" s="103">
        <v>1.6452500000000002E-2</v>
      </c>
      <c r="H5247" s="103">
        <v>1.77713E-2</v>
      </c>
      <c r="I5247" s="103">
        <v>1.584E-2</v>
      </c>
      <c r="J5247" s="103">
        <v>1.5789000000000001E-2</v>
      </c>
      <c r="K5247" s="105"/>
      <c r="L5247" s="105"/>
      <c r="M5247" s="105"/>
      <c r="N5247" s="103">
        <v>4.7500000000000001E-2</v>
      </c>
      <c r="O5247" s="94"/>
    </row>
    <row r="5248" spans="4:15" ht="15.75" customHeight="1" x14ac:dyDescent="0.25">
      <c r="D5248" s="33"/>
      <c r="E5248" s="33"/>
      <c r="F5248" s="81">
        <v>43860</v>
      </c>
      <c r="G5248" s="103">
        <v>1.6549999999999999E-2</v>
      </c>
      <c r="H5248" s="103">
        <v>1.7632499999999999E-2</v>
      </c>
      <c r="I5248" s="103">
        <v>1.5848999999999999E-2</v>
      </c>
      <c r="J5248" s="103">
        <v>1.5824999999999999E-2</v>
      </c>
      <c r="K5248" s="105"/>
      <c r="L5248" s="105"/>
      <c r="M5248" s="105"/>
      <c r="N5248" s="103">
        <v>4.7500000000000001E-2</v>
      </c>
      <c r="O5248" s="94"/>
    </row>
    <row r="5249" spans="4:15" ht="15.75" customHeight="1" x14ac:dyDescent="0.25">
      <c r="D5249" s="33"/>
      <c r="E5249" s="33"/>
      <c r="F5249" s="81">
        <v>43861</v>
      </c>
      <c r="G5249" s="103">
        <v>1.66188E-2</v>
      </c>
      <c r="H5249" s="103">
        <v>1.75113E-2</v>
      </c>
      <c r="I5249" s="103">
        <v>1.5880000000000002E-2</v>
      </c>
      <c r="J5249" s="103">
        <v>1.5720999999999999E-2</v>
      </c>
      <c r="K5249" s="105"/>
      <c r="L5249" s="105"/>
      <c r="M5249" s="105"/>
      <c r="N5249" s="103">
        <v>4.7500000000000001E-2</v>
      </c>
      <c r="O5249" s="94"/>
    </row>
    <row r="5250" spans="4:15" ht="15.75" customHeight="1" x14ac:dyDescent="0.25">
      <c r="D5250" s="33"/>
      <c r="E5250" s="33"/>
      <c r="F5250" s="81">
        <v>43864</v>
      </c>
      <c r="G5250" s="103">
        <v>1.6677500000000001E-2</v>
      </c>
      <c r="H5250" s="103">
        <v>1.7410000000000002E-2</v>
      </c>
      <c r="I5250" s="103">
        <v>1.5876999999999999E-2</v>
      </c>
      <c r="J5250" s="103">
        <v>1.5664999999999998E-2</v>
      </c>
      <c r="K5250" s="105"/>
      <c r="L5250" s="105"/>
      <c r="M5250" s="105"/>
      <c r="N5250" s="103">
        <v>4.7500000000000001E-2</v>
      </c>
      <c r="O5250" s="94"/>
    </row>
    <row r="5251" spans="4:15" ht="15.75" customHeight="1" x14ac:dyDescent="0.25">
      <c r="D5251" s="33"/>
      <c r="E5251" s="33"/>
      <c r="F5251" s="81">
        <v>43865</v>
      </c>
      <c r="G5251" s="103">
        <v>1.66625E-2</v>
      </c>
      <c r="H5251" s="103">
        <v>1.7373799999999998E-2</v>
      </c>
      <c r="I5251" s="103">
        <v>1.5862000000000001E-2</v>
      </c>
      <c r="J5251" s="103">
        <v>1.5615E-2</v>
      </c>
      <c r="K5251" s="105"/>
      <c r="L5251" s="105"/>
      <c r="M5251" s="105"/>
      <c r="N5251" s="103">
        <v>4.7500000000000001E-2</v>
      </c>
      <c r="O5251" s="94"/>
    </row>
    <row r="5252" spans="4:15" ht="15.75" customHeight="1" x14ac:dyDescent="0.25">
      <c r="D5252" s="33"/>
      <c r="E5252" s="33"/>
      <c r="F5252" s="81">
        <v>43866</v>
      </c>
      <c r="G5252" s="103">
        <v>1.6696300000000001E-2</v>
      </c>
      <c r="H5252" s="103">
        <v>1.7416299999999999E-2</v>
      </c>
      <c r="I5252" s="103">
        <v>1.5890000000000001E-2</v>
      </c>
      <c r="J5252" s="103">
        <v>1.5751999999999999E-2</v>
      </c>
      <c r="K5252" s="105"/>
      <c r="L5252" s="105"/>
      <c r="M5252" s="105"/>
      <c r="N5252" s="103">
        <v>4.7500000000000001E-2</v>
      </c>
      <c r="O5252" s="94"/>
    </row>
    <row r="5253" spans="4:15" ht="15.75" customHeight="1" x14ac:dyDescent="0.25">
      <c r="D5253" s="33"/>
      <c r="E5253" s="33"/>
      <c r="F5253" s="81">
        <v>43867</v>
      </c>
      <c r="G5253" s="103">
        <v>1.6708799999999999E-2</v>
      </c>
      <c r="H5253" s="103">
        <v>1.73413E-2</v>
      </c>
      <c r="I5253" s="103">
        <v>1.5910999999999998E-2</v>
      </c>
      <c r="J5253" s="103">
        <v>1.5780000000000002E-2</v>
      </c>
      <c r="K5253" s="105"/>
      <c r="L5253" s="105"/>
      <c r="M5253" s="105"/>
      <c r="N5253" s="103">
        <v>4.7500000000000001E-2</v>
      </c>
      <c r="O5253" s="94"/>
    </row>
    <row r="5254" spans="4:15" ht="15.75" customHeight="1" x14ac:dyDescent="0.25">
      <c r="D5254" s="33"/>
      <c r="E5254" s="33"/>
      <c r="F5254" s="81">
        <v>43868</v>
      </c>
      <c r="G5254" s="103">
        <v>1.6652500000000001E-2</v>
      </c>
      <c r="H5254" s="103">
        <v>1.7308799999999999E-2</v>
      </c>
      <c r="I5254" s="103">
        <v>1.5907999999999999E-2</v>
      </c>
      <c r="J5254" s="103">
        <v>1.5783999999999999E-2</v>
      </c>
      <c r="K5254" s="105"/>
      <c r="L5254" s="105"/>
      <c r="M5254" s="105"/>
      <c r="N5254" s="103">
        <v>4.7500000000000001E-2</v>
      </c>
      <c r="O5254" s="94"/>
    </row>
    <row r="5255" spans="4:15" ht="15.75" customHeight="1" x14ac:dyDescent="0.25">
      <c r="D5255" s="33"/>
      <c r="E5255" s="33"/>
      <c r="F5255" s="81">
        <v>43871</v>
      </c>
      <c r="G5255" s="103">
        <v>1.6578800000000001E-2</v>
      </c>
      <c r="H5255" s="103">
        <v>1.7131300000000002E-2</v>
      </c>
      <c r="I5255" s="103">
        <v>1.5904999999999999E-2</v>
      </c>
      <c r="J5255" s="103">
        <v>1.5719E-2</v>
      </c>
      <c r="K5255" s="105"/>
      <c r="L5255" s="105"/>
      <c r="M5255" s="105"/>
      <c r="N5255" s="103">
        <v>4.7500000000000001E-2</v>
      </c>
      <c r="O5255" s="94"/>
    </row>
    <row r="5256" spans="4:15" ht="15.75" customHeight="1" x14ac:dyDescent="0.25">
      <c r="D5256" s="33"/>
      <c r="E5256" s="33"/>
      <c r="F5256" s="81">
        <v>43872</v>
      </c>
      <c r="G5256" s="103">
        <v>1.6527500000000001E-2</v>
      </c>
      <c r="H5256" s="103">
        <v>1.7072500000000001E-2</v>
      </c>
      <c r="I5256" s="103">
        <v>1.5844E-2</v>
      </c>
      <c r="J5256" s="103">
        <v>1.5578000000000002E-2</v>
      </c>
      <c r="K5256" s="105"/>
      <c r="L5256" s="105"/>
      <c r="M5256" s="105"/>
      <c r="N5256" s="103">
        <v>4.7500000000000001E-2</v>
      </c>
      <c r="O5256" s="94"/>
    </row>
    <row r="5257" spans="4:15" ht="15.75" customHeight="1" x14ac:dyDescent="0.25">
      <c r="D5257" s="33"/>
      <c r="E5257" s="33"/>
      <c r="F5257" s="81">
        <v>43873</v>
      </c>
      <c r="G5257" s="103">
        <v>1.65013E-2</v>
      </c>
      <c r="H5257" s="103">
        <v>1.7037500000000001E-2</v>
      </c>
      <c r="I5257" s="103">
        <v>1.5851000000000001E-2</v>
      </c>
      <c r="J5257" s="103">
        <v>1.5649E-2</v>
      </c>
      <c r="K5257" s="105"/>
      <c r="L5257" s="105"/>
      <c r="M5257" s="105"/>
      <c r="N5257" s="103">
        <v>4.7500000000000001E-2</v>
      </c>
      <c r="O5257" s="94"/>
    </row>
    <row r="5258" spans="4:15" ht="15.75" customHeight="1" x14ac:dyDescent="0.25">
      <c r="D5258" s="33"/>
      <c r="E5258" s="33"/>
      <c r="F5258" s="81">
        <v>43874</v>
      </c>
      <c r="G5258" s="103">
        <v>1.6585000000000003E-2</v>
      </c>
      <c r="H5258" s="103">
        <v>1.6916299999999999E-2</v>
      </c>
      <c r="I5258" s="103">
        <v>1.584E-2</v>
      </c>
      <c r="J5258" s="103">
        <v>1.5611E-2</v>
      </c>
      <c r="K5258" s="105"/>
      <c r="L5258" s="105"/>
      <c r="M5258" s="105"/>
      <c r="N5258" s="103">
        <v>4.7500000000000001E-2</v>
      </c>
      <c r="O5258" s="94"/>
    </row>
    <row r="5259" spans="4:15" ht="15.75" customHeight="1" x14ac:dyDescent="0.25">
      <c r="D5259" s="33"/>
      <c r="E5259" s="33"/>
      <c r="F5259" s="81">
        <v>43875</v>
      </c>
      <c r="G5259" s="103">
        <v>1.65825E-2</v>
      </c>
      <c r="H5259" s="103">
        <v>1.6917500000000002E-2</v>
      </c>
      <c r="I5259" s="103">
        <v>1.5852999999999999E-2</v>
      </c>
      <c r="J5259" s="103">
        <v>1.5549E-2</v>
      </c>
      <c r="K5259" s="105"/>
      <c r="L5259" s="105"/>
      <c r="M5259" s="105"/>
      <c r="N5259" s="103">
        <v>4.7500000000000001E-2</v>
      </c>
      <c r="O5259" s="94"/>
    </row>
    <row r="5260" spans="4:15" ht="15.75" customHeight="1" x14ac:dyDescent="0.25">
      <c r="D5260" s="33"/>
      <c r="E5260" s="33"/>
      <c r="F5260" s="81">
        <v>43878</v>
      </c>
      <c r="G5260" s="103">
        <v>1.6467499999999999E-2</v>
      </c>
      <c r="H5260" s="103">
        <v>1.6928800000000001E-2</v>
      </c>
      <c r="I5260" s="103" t="s">
        <v>26</v>
      </c>
      <c r="J5260" s="103"/>
      <c r="K5260" s="105"/>
      <c r="L5260" s="105"/>
      <c r="M5260" s="105"/>
      <c r="N5260" s="103" t="s">
        <v>26</v>
      </c>
      <c r="O5260" s="94"/>
    </row>
    <row r="5261" spans="4:15" ht="15.75" customHeight="1" x14ac:dyDescent="0.25">
      <c r="D5261" s="33"/>
      <c r="E5261" s="33"/>
      <c r="F5261" s="81">
        <v>43879</v>
      </c>
      <c r="G5261" s="103">
        <v>1.6469999999999999E-2</v>
      </c>
      <c r="H5261" s="103">
        <v>1.6946300000000001E-2</v>
      </c>
      <c r="I5261" s="103">
        <v>1.5827000000000001E-2</v>
      </c>
      <c r="J5261" s="103">
        <v>1.5524E-2</v>
      </c>
      <c r="K5261" s="105"/>
      <c r="L5261" s="105"/>
      <c r="M5261" s="105"/>
      <c r="N5261" s="103">
        <v>4.7500000000000001E-2</v>
      </c>
      <c r="O5261" s="94"/>
    </row>
    <row r="5262" spans="4:15" ht="15.75" customHeight="1" x14ac:dyDescent="0.25">
      <c r="D5262" s="33"/>
      <c r="E5262" s="33"/>
      <c r="F5262" s="81">
        <v>43880</v>
      </c>
      <c r="G5262" s="103">
        <v>1.63938E-2</v>
      </c>
      <c r="H5262" s="103">
        <v>1.6959999999999999E-2</v>
      </c>
      <c r="I5262" s="103">
        <v>1.5785E-2</v>
      </c>
      <c r="J5262" s="103">
        <v>1.5491999999999999E-2</v>
      </c>
      <c r="K5262" s="105"/>
      <c r="L5262" s="105"/>
      <c r="M5262" s="105"/>
      <c r="N5262" s="103">
        <v>4.7500000000000001E-2</v>
      </c>
      <c r="O5262" s="94"/>
    </row>
    <row r="5263" spans="4:15" ht="15.75" customHeight="1" x14ac:dyDescent="0.25">
      <c r="D5263" s="33"/>
      <c r="E5263" s="33"/>
      <c r="F5263" s="81">
        <v>43881</v>
      </c>
      <c r="G5263" s="103">
        <v>1.6288800000000003E-2</v>
      </c>
      <c r="H5263" s="103">
        <v>1.6827499999999999E-2</v>
      </c>
      <c r="I5263" s="103">
        <v>1.5828999999999999E-2</v>
      </c>
      <c r="J5263" s="103">
        <v>1.5563E-2</v>
      </c>
      <c r="K5263" s="105"/>
      <c r="L5263" s="105"/>
      <c r="M5263" s="105"/>
      <c r="N5263" s="103">
        <v>4.7500000000000001E-2</v>
      </c>
      <c r="O5263" s="94"/>
    </row>
    <row r="5264" spans="4:15" ht="15.75" customHeight="1" x14ac:dyDescent="0.25">
      <c r="D5264" s="33"/>
      <c r="E5264" s="33"/>
      <c r="F5264" s="81">
        <v>43882</v>
      </c>
      <c r="G5264" s="103">
        <v>1.6267500000000001E-2</v>
      </c>
      <c r="H5264" s="103">
        <v>1.6792499999999998E-2</v>
      </c>
      <c r="I5264" s="103">
        <v>1.5857E-2</v>
      </c>
      <c r="J5264" s="103">
        <v>1.5602E-2</v>
      </c>
      <c r="K5264" s="105"/>
      <c r="L5264" s="105"/>
      <c r="M5264" s="105"/>
      <c r="N5264" s="103">
        <v>4.7500000000000001E-2</v>
      </c>
      <c r="O5264" s="94"/>
    </row>
    <row r="5265" spans="4:15" ht="15.75" customHeight="1" x14ac:dyDescent="0.25">
      <c r="D5265" s="33"/>
      <c r="E5265" s="33"/>
      <c r="F5265" s="81">
        <v>43885</v>
      </c>
      <c r="G5265" s="103">
        <v>1.61613E-2</v>
      </c>
      <c r="H5265" s="103">
        <v>1.64663E-2</v>
      </c>
      <c r="I5265" s="103">
        <v>1.5802E-2</v>
      </c>
      <c r="J5265" s="103">
        <v>1.5523E-2</v>
      </c>
      <c r="K5265" s="105"/>
      <c r="L5265" s="105"/>
      <c r="M5265" s="105"/>
      <c r="N5265" s="103">
        <v>4.7500000000000001E-2</v>
      </c>
      <c r="O5265" s="94"/>
    </row>
    <row r="5266" spans="4:15" ht="15.75" customHeight="1" x14ac:dyDescent="0.25">
      <c r="D5266" s="33"/>
      <c r="E5266" s="33"/>
      <c r="F5266" s="81">
        <v>43886</v>
      </c>
      <c r="G5266" s="103">
        <v>1.61263E-2</v>
      </c>
      <c r="H5266" s="103">
        <v>1.63763E-2</v>
      </c>
      <c r="I5266" s="103">
        <v>1.5674999999999998E-2</v>
      </c>
      <c r="J5266" s="103">
        <v>1.5191E-2</v>
      </c>
      <c r="K5266" s="105"/>
      <c r="L5266" s="105"/>
      <c r="M5266" s="105"/>
      <c r="N5266" s="103">
        <v>4.7500000000000001E-2</v>
      </c>
      <c r="O5266" s="94"/>
    </row>
    <row r="5267" spans="4:15" ht="15.75" customHeight="1" x14ac:dyDescent="0.25">
      <c r="D5267" s="33"/>
      <c r="E5267" s="33"/>
      <c r="F5267" s="81">
        <v>43887</v>
      </c>
      <c r="G5267" s="103">
        <v>1.6033800000000001E-2</v>
      </c>
      <c r="H5267" s="103">
        <v>1.6132500000000001E-2</v>
      </c>
      <c r="I5267" s="103">
        <v>1.5606E-2</v>
      </c>
      <c r="J5267" s="103">
        <v>1.5084999999999999E-2</v>
      </c>
      <c r="K5267" s="105"/>
      <c r="L5267" s="105"/>
      <c r="M5267" s="105"/>
      <c r="N5267" s="103">
        <v>4.7500000000000001E-2</v>
      </c>
      <c r="O5267" s="94"/>
    </row>
    <row r="5268" spans="4:15" ht="15.75" customHeight="1" x14ac:dyDescent="0.25">
      <c r="D5268" s="33"/>
      <c r="E5268" s="33"/>
      <c r="F5268" s="81">
        <v>43888</v>
      </c>
      <c r="G5268" s="103">
        <v>1.58113E-2</v>
      </c>
      <c r="H5268" s="103">
        <v>1.58038E-2</v>
      </c>
      <c r="I5268" s="103">
        <v>1.5486E-2</v>
      </c>
      <c r="J5268" s="103">
        <v>1.4819000000000001E-2</v>
      </c>
      <c r="K5268" s="105"/>
      <c r="L5268" s="105"/>
      <c r="M5268" s="105"/>
      <c r="N5268" s="103">
        <v>4.7500000000000001E-2</v>
      </c>
      <c r="O5268" s="94"/>
    </row>
    <row r="5269" spans="4:15" ht="15.75" customHeight="1" x14ac:dyDescent="0.25">
      <c r="D5269" s="33"/>
      <c r="E5269" s="33"/>
      <c r="F5269" s="81">
        <v>43889</v>
      </c>
      <c r="G5269" s="103">
        <v>1.5152499999999999E-2</v>
      </c>
      <c r="H5269" s="103">
        <v>1.46275E-2</v>
      </c>
      <c r="I5269" s="103">
        <v>1.5113000000000001E-2</v>
      </c>
      <c r="J5269" s="103">
        <v>1.4043000000000002E-2</v>
      </c>
      <c r="K5269" s="105"/>
      <c r="L5269" s="105"/>
      <c r="M5269" s="105"/>
      <c r="N5269" s="103">
        <v>4.7500000000000001E-2</v>
      </c>
      <c r="O5269" s="94"/>
    </row>
    <row r="5270" spans="4:15" ht="15.75" customHeight="1" x14ac:dyDescent="0.25">
      <c r="D5270" s="33"/>
      <c r="E5270" s="33"/>
      <c r="F5270" s="81">
        <v>43892</v>
      </c>
      <c r="G5270" s="103">
        <v>1.35575E-2</v>
      </c>
      <c r="H5270" s="103">
        <v>1.25375E-2</v>
      </c>
      <c r="I5270" s="103">
        <v>1.4079E-2</v>
      </c>
      <c r="J5270" s="103">
        <v>1.2789999999999999E-2</v>
      </c>
      <c r="K5270" s="103">
        <v>1.5873100000000001E-2</v>
      </c>
      <c r="L5270" s="103"/>
      <c r="M5270" s="103"/>
      <c r="N5270" s="103">
        <v>4.7500000000000001E-2</v>
      </c>
      <c r="O5270" s="94"/>
    </row>
    <row r="5271" spans="4:15" ht="15.75" customHeight="1" x14ac:dyDescent="0.25">
      <c r="D5271" s="33"/>
      <c r="E5271" s="33"/>
      <c r="F5271" s="81">
        <v>43893</v>
      </c>
      <c r="G5271" s="103">
        <v>1.3767499999999998E-2</v>
      </c>
      <c r="H5271" s="103">
        <v>1.31425E-2</v>
      </c>
      <c r="I5271" s="103">
        <v>1.238E-2</v>
      </c>
      <c r="J5271" s="103">
        <v>1.076E-2</v>
      </c>
      <c r="K5271" s="103">
        <v>1.58698E-2</v>
      </c>
      <c r="L5271" s="103"/>
      <c r="M5271" s="103"/>
      <c r="N5271" s="103">
        <v>4.7500000000000001E-2</v>
      </c>
      <c r="O5271" s="94"/>
    </row>
    <row r="5272" spans="4:15" ht="15.75" customHeight="1" x14ac:dyDescent="0.25">
      <c r="D5272" s="33"/>
      <c r="E5272" s="33"/>
      <c r="F5272" s="81">
        <v>43894</v>
      </c>
      <c r="G5272" s="103">
        <v>1.0162500000000001E-2</v>
      </c>
      <c r="H5272" s="103">
        <v>1.0006299999999999E-2</v>
      </c>
      <c r="I5272" s="103">
        <v>9.8529999999999989E-3</v>
      </c>
      <c r="J5272" s="103">
        <v>9.1180000000000011E-3</v>
      </c>
      <c r="K5272" s="103">
        <v>1.5883100000000001E-2</v>
      </c>
      <c r="L5272" s="103"/>
      <c r="M5272" s="103"/>
      <c r="N5272" s="103">
        <v>4.2500000000000003E-2</v>
      </c>
      <c r="O5272" s="94"/>
    </row>
    <row r="5273" spans="4:15" ht="15.75" customHeight="1" x14ac:dyDescent="0.25">
      <c r="D5273" s="33"/>
      <c r="E5273" s="33"/>
      <c r="F5273" s="81">
        <v>43895</v>
      </c>
      <c r="G5273" s="103">
        <v>1.0051300000000001E-2</v>
      </c>
      <c r="H5273" s="103">
        <v>9.9887999999999991E-3</v>
      </c>
      <c r="I5273" s="103">
        <v>9.2230000000000003E-3</v>
      </c>
      <c r="J5273" s="103">
        <v>7.6930000000000002E-3</v>
      </c>
      <c r="K5273" s="103">
        <v>1.5762999999999999E-2</v>
      </c>
      <c r="L5273" s="103"/>
      <c r="M5273" s="103"/>
      <c r="N5273" s="103">
        <v>4.2500000000000003E-2</v>
      </c>
      <c r="O5273" s="94"/>
    </row>
    <row r="5274" spans="4:15" ht="15.75" customHeight="1" x14ac:dyDescent="0.25">
      <c r="D5274" s="33"/>
      <c r="E5274" s="33"/>
      <c r="F5274" s="81">
        <v>43896</v>
      </c>
      <c r="G5274" s="103">
        <v>8.6262999999999999E-3</v>
      </c>
      <c r="H5274" s="103">
        <v>8.9600000000000009E-3</v>
      </c>
      <c r="I5274" s="103">
        <v>8.2959999999999996E-3</v>
      </c>
      <c r="J5274" s="103">
        <v>6.7730000000000004E-3</v>
      </c>
      <c r="K5274" s="103">
        <v>1.5602799999999998E-2</v>
      </c>
      <c r="L5274" s="103"/>
      <c r="M5274" s="103"/>
      <c r="N5274" s="103">
        <v>4.2500000000000003E-2</v>
      </c>
      <c r="O5274" s="94"/>
    </row>
    <row r="5275" spans="4:15" ht="15.75" customHeight="1" x14ac:dyDescent="0.25">
      <c r="D5275" s="33"/>
      <c r="E5275" s="33"/>
      <c r="F5275" s="81">
        <v>43899</v>
      </c>
      <c r="G5275" s="103">
        <v>7.2487999999999997E-3</v>
      </c>
      <c r="H5275" s="103">
        <v>7.6812999999999994E-3</v>
      </c>
      <c r="I5275" s="103">
        <v>6.7340000000000004E-3</v>
      </c>
      <c r="J5275" s="103">
        <v>5.3039999999999997E-3</v>
      </c>
      <c r="K5275" s="103">
        <v>1.5115499999999999E-2</v>
      </c>
      <c r="L5275" s="103"/>
      <c r="M5275" s="103"/>
      <c r="N5275" s="103">
        <v>4.2500000000000003E-2</v>
      </c>
      <c r="O5275" s="94"/>
    </row>
    <row r="5276" spans="4:15" ht="15.75" customHeight="1" x14ac:dyDescent="0.25">
      <c r="D5276" s="33"/>
      <c r="E5276" s="33"/>
      <c r="F5276" s="81">
        <v>43900</v>
      </c>
      <c r="G5276" s="103">
        <v>8.1137999999999991E-3</v>
      </c>
      <c r="H5276" s="103">
        <v>7.8413000000000007E-3</v>
      </c>
      <c r="I5276" s="103">
        <v>4.725E-3</v>
      </c>
      <c r="J5276" s="103">
        <v>3.405E-3</v>
      </c>
      <c r="K5276" s="103">
        <v>1.4952E-2</v>
      </c>
      <c r="L5276" s="103"/>
      <c r="M5276" s="103"/>
      <c r="N5276" s="103">
        <v>4.2500000000000003E-2</v>
      </c>
      <c r="O5276" s="94"/>
    </row>
    <row r="5277" spans="4:15" ht="15.75" customHeight="1" x14ac:dyDescent="0.25">
      <c r="D5277" s="33"/>
      <c r="E5277" s="33"/>
      <c r="F5277" s="81">
        <v>43901</v>
      </c>
      <c r="G5277" s="103">
        <v>7.9662999999999991E-3</v>
      </c>
      <c r="H5277" s="103">
        <v>7.7249999999999992E-3</v>
      </c>
      <c r="I5277" s="103">
        <v>5.6860000000000001E-3</v>
      </c>
      <c r="J5277" s="103">
        <v>4.0769999999999999E-3</v>
      </c>
      <c r="K5277" s="103">
        <v>1.47952E-2</v>
      </c>
      <c r="L5277" s="103"/>
      <c r="M5277" s="103"/>
      <c r="N5277" s="103">
        <v>4.2500000000000003E-2</v>
      </c>
      <c r="O5277" s="94"/>
    </row>
    <row r="5278" spans="4:15" ht="15.75" customHeight="1" x14ac:dyDescent="0.25">
      <c r="D5278" s="33"/>
      <c r="E5278" s="33"/>
      <c r="F5278" s="81">
        <v>43902</v>
      </c>
      <c r="G5278" s="103">
        <v>7.0463000000000001E-3</v>
      </c>
      <c r="H5278" s="103">
        <v>7.4050000000000001E-3</v>
      </c>
      <c r="I5278" s="103">
        <v>4.4000000000000003E-3</v>
      </c>
      <c r="J5278" s="103">
        <v>3.2200000000000002E-3</v>
      </c>
      <c r="K5278" s="103">
        <v>1.46517E-2</v>
      </c>
      <c r="L5278" s="103"/>
      <c r="M5278" s="103"/>
      <c r="N5278" s="103">
        <v>4.2500000000000003E-2</v>
      </c>
      <c r="O5278" s="94"/>
    </row>
    <row r="5279" spans="4:15" ht="15.75" customHeight="1" x14ac:dyDescent="0.25">
      <c r="D5279" s="33"/>
      <c r="E5279" s="33"/>
      <c r="F5279" s="81">
        <v>43903</v>
      </c>
      <c r="G5279" s="103">
        <v>8.0012999999999994E-3</v>
      </c>
      <c r="H5279" s="103">
        <v>8.4313000000000009E-3</v>
      </c>
      <c r="I5279" s="103">
        <v>2.7060000000000001E-3</v>
      </c>
      <c r="J5279" s="103">
        <v>2.1029999999999998E-3</v>
      </c>
      <c r="K5279" s="103">
        <v>1.4524799999999999E-2</v>
      </c>
      <c r="L5279" s="103"/>
      <c r="M5279" s="103"/>
      <c r="N5279" s="103">
        <v>4.2500000000000003E-2</v>
      </c>
      <c r="O5279" s="94"/>
    </row>
    <row r="5280" spans="4:15" ht="15.75" customHeight="1" x14ac:dyDescent="0.25">
      <c r="D5280" s="33"/>
      <c r="E5280" s="33"/>
      <c r="F5280" s="81">
        <v>43906</v>
      </c>
      <c r="G5280" s="103">
        <v>6.1162999999999999E-3</v>
      </c>
      <c r="H5280" s="103">
        <v>8.8938000000000003E-3</v>
      </c>
      <c r="I5280" s="103">
        <v>2.1649999999999998E-3</v>
      </c>
      <c r="J5280" s="103">
        <v>1.7780000000000001E-3</v>
      </c>
      <c r="K5280" s="103">
        <v>1.4051000000000001E-2</v>
      </c>
      <c r="L5280" s="103"/>
      <c r="M5280" s="103"/>
      <c r="N5280" s="103">
        <v>3.2500000000000001E-2</v>
      </c>
      <c r="O5280" s="94"/>
    </row>
    <row r="5281" spans="4:15" ht="15.75" customHeight="1" x14ac:dyDescent="0.25">
      <c r="D5281" s="33"/>
      <c r="E5281" s="33"/>
      <c r="F5281" s="81">
        <v>43907</v>
      </c>
      <c r="G5281" s="103">
        <v>7.4999999999999997E-3</v>
      </c>
      <c r="H5281" s="103">
        <v>1.05188E-2</v>
      </c>
      <c r="I5281" s="103">
        <v>1.655E-3</v>
      </c>
      <c r="J5281" s="103">
        <v>1.4159999999999999E-3</v>
      </c>
      <c r="K5281" s="103">
        <v>1.3610500000000001E-2</v>
      </c>
      <c r="L5281" s="103"/>
      <c r="M5281" s="103"/>
      <c r="N5281" s="103">
        <v>3.2500000000000001E-2</v>
      </c>
      <c r="O5281" s="94"/>
    </row>
    <row r="5282" spans="4:15" ht="15.75" customHeight="1" x14ac:dyDescent="0.25">
      <c r="D5282" s="33"/>
      <c r="E5282" s="33"/>
      <c r="F5282" s="81">
        <v>43908</v>
      </c>
      <c r="G5282" s="103">
        <v>7.7288000000000001E-3</v>
      </c>
      <c r="H5282" s="103">
        <v>1.1157500000000001E-2</v>
      </c>
      <c r="I5282" s="103">
        <v>1.583E-3</v>
      </c>
      <c r="J5282" s="103">
        <v>1.3810000000000001E-3</v>
      </c>
      <c r="K5282" s="103">
        <v>1.3263499999999999E-2</v>
      </c>
      <c r="L5282" s="103"/>
      <c r="M5282" s="103"/>
      <c r="N5282" s="103">
        <v>3.2500000000000001E-2</v>
      </c>
      <c r="O5282" s="94"/>
    </row>
    <row r="5283" spans="4:15" ht="15.75" customHeight="1" x14ac:dyDescent="0.25">
      <c r="D5283" s="33"/>
      <c r="E5283" s="33"/>
      <c r="F5283" s="81">
        <v>43909</v>
      </c>
      <c r="G5283" s="103">
        <v>9.2362999999999994E-3</v>
      </c>
      <c r="H5283" s="103">
        <v>1.19513E-2</v>
      </c>
      <c r="I5283" s="103">
        <v>1.4089999999999999E-3</v>
      </c>
      <c r="J5283" s="103">
        <v>1.2929999999999999E-3</v>
      </c>
      <c r="K5283" s="103">
        <v>1.27697E-2</v>
      </c>
      <c r="L5283" s="103"/>
      <c r="M5283" s="103"/>
      <c r="N5283" s="103">
        <v>3.2500000000000001E-2</v>
      </c>
      <c r="O5283" s="94"/>
    </row>
    <row r="5284" spans="4:15" ht="15.75" customHeight="1" x14ac:dyDescent="0.25">
      <c r="D5284" s="33"/>
      <c r="E5284" s="33"/>
      <c r="F5284" s="81">
        <v>43910</v>
      </c>
      <c r="G5284" s="103">
        <v>9.2849999999999999E-3</v>
      </c>
      <c r="H5284" s="103">
        <v>1.20413E-2</v>
      </c>
      <c r="I5284" s="103">
        <v>1.1799999999999998E-3</v>
      </c>
      <c r="J5284" s="103">
        <v>1.1360000000000001E-3</v>
      </c>
      <c r="K5284" s="103">
        <v>1.2255799999999999E-2</v>
      </c>
      <c r="L5284" s="103"/>
      <c r="M5284" s="103"/>
      <c r="N5284" s="103">
        <v>3.2500000000000001E-2</v>
      </c>
      <c r="O5284" s="94"/>
    </row>
    <row r="5285" spans="4:15" ht="15.75" customHeight="1" x14ac:dyDescent="0.25">
      <c r="D5285" s="33"/>
      <c r="E5285" s="33"/>
      <c r="F5285" s="81">
        <v>43913</v>
      </c>
      <c r="G5285" s="103">
        <v>9.4663000000000004E-3</v>
      </c>
      <c r="H5285" s="103">
        <v>1.21563E-2</v>
      </c>
      <c r="I5285" s="103">
        <v>8.8099999999999995E-4</v>
      </c>
      <c r="J5285" s="103">
        <v>9.2000000000000003E-4</v>
      </c>
      <c r="K5285" s="103">
        <v>1.0704400000000001E-2</v>
      </c>
      <c r="L5285" s="103"/>
      <c r="M5285" s="103"/>
      <c r="N5285" s="103">
        <v>3.2500000000000001E-2</v>
      </c>
      <c r="O5285" s="94"/>
    </row>
    <row r="5286" spans="4:15" ht="15.75" customHeight="1" x14ac:dyDescent="0.25">
      <c r="D5286" s="33"/>
      <c r="E5286" s="33"/>
      <c r="F5286" s="81">
        <v>43914</v>
      </c>
      <c r="G5286" s="103">
        <v>9.2487999999999997E-3</v>
      </c>
      <c r="H5286" s="103">
        <v>1.2323800000000001E-2</v>
      </c>
      <c r="I5286" s="103">
        <v>6.3000000000000003E-4</v>
      </c>
      <c r="J5286" s="103">
        <v>7.2099999999999996E-4</v>
      </c>
      <c r="K5286" s="103">
        <v>1.0184E-2</v>
      </c>
      <c r="L5286" s="103"/>
      <c r="M5286" s="103"/>
      <c r="N5286" s="103">
        <v>3.2500000000000001E-2</v>
      </c>
      <c r="O5286" s="94"/>
    </row>
    <row r="5287" spans="4:15" ht="15.75" customHeight="1" x14ac:dyDescent="0.25">
      <c r="D5287" s="33"/>
      <c r="E5287" s="33"/>
      <c r="F5287" s="81">
        <v>43915</v>
      </c>
      <c r="G5287" s="103">
        <v>9.5913000000000005E-3</v>
      </c>
      <c r="H5287" s="103">
        <v>1.2669999999999999E-2</v>
      </c>
      <c r="I5287" s="103">
        <v>5.0500000000000002E-4</v>
      </c>
      <c r="J5287" s="103">
        <v>6.4299999999999991E-4</v>
      </c>
      <c r="K5287" s="103">
        <v>9.6602000000000007E-3</v>
      </c>
      <c r="L5287" s="103"/>
      <c r="M5287" s="103"/>
      <c r="N5287" s="103">
        <v>3.2500000000000001E-2</v>
      </c>
      <c r="O5287" s="94"/>
    </row>
    <row r="5288" spans="4:15" ht="15.75" customHeight="1" x14ac:dyDescent="0.25">
      <c r="D5288" s="33"/>
      <c r="E5288" s="33"/>
      <c r="F5288" s="81">
        <v>43916</v>
      </c>
      <c r="G5288" s="103">
        <v>9.4088000000000001E-3</v>
      </c>
      <c r="H5288" s="103">
        <v>1.3746299999999999E-2</v>
      </c>
      <c r="I5288" s="103">
        <v>5.5400000000000002E-4</v>
      </c>
      <c r="J5288" s="103">
        <v>6.8800000000000003E-4</v>
      </c>
      <c r="K5288" s="103">
        <v>9.1364999999999988E-3</v>
      </c>
      <c r="L5288" s="103"/>
      <c r="M5288" s="103"/>
      <c r="N5288" s="103">
        <v>3.2500000000000001E-2</v>
      </c>
      <c r="O5288" s="94"/>
    </row>
    <row r="5289" spans="4:15" ht="15.75" customHeight="1" x14ac:dyDescent="0.25">
      <c r="D5289" s="33"/>
      <c r="E5289" s="33"/>
      <c r="F5289" s="81">
        <v>43917</v>
      </c>
      <c r="G5289" s="103">
        <v>9.8938000000000012E-3</v>
      </c>
      <c r="H5289" s="103">
        <v>1.45013E-2</v>
      </c>
      <c r="I5289" s="103">
        <v>5.4699999999999996E-4</v>
      </c>
      <c r="J5289" s="103">
        <v>5.8200000000000005E-4</v>
      </c>
      <c r="K5289" s="103">
        <v>8.6094999999999991E-3</v>
      </c>
      <c r="L5289" s="103"/>
      <c r="M5289" s="103"/>
      <c r="N5289" s="103">
        <v>3.2500000000000001E-2</v>
      </c>
      <c r="O5289" s="94"/>
    </row>
    <row r="5290" spans="4:15" ht="15.75" customHeight="1" x14ac:dyDescent="0.25">
      <c r="D5290" s="33"/>
      <c r="E5290" s="33"/>
      <c r="F5290" s="81">
        <v>43920</v>
      </c>
      <c r="G5290" s="103">
        <v>9.8449999999999996E-3</v>
      </c>
      <c r="H5290" s="103">
        <v>1.4333800000000001E-2</v>
      </c>
      <c r="I5290" s="103">
        <v>4.7800000000000002E-4</v>
      </c>
      <c r="J5290" s="103">
        <v>5.3199999999999992E-4</v>
      </c>
      <c r="K5290" s="103">
        <v>7.0318000000000004E-3</v>
      </c>
      <c r="L5290" s="103"/>
      <c r="M5290" s="103"/>
      <c r="N5290" s="103">
        <v>3.2500000000000001E-2</v>
      </c>
      <c r="O5290" s="94"/>
    </row>
    <row r="5291" spans="4:15" ht="15.75" customHeight="1" x14ac:dyDescent="0.25">
      <c r="D5291" s="33"/>
      <c r="E5291" s="33"/>
      <c r="F5291" s="81">
        <v>43921</v>
      </c>
      <c r="G5291" s="103">
        <v>9.9287999999999998E-3</v>
      </c>
      <c r="H5291" s="103">
        <v>1.4504999999999999E-2</v>
      </c>
      <c r="I5291" s="103">
        <v>5.1699999999999999E-4</v>
      </c>
      <c r="J5291" s="103">
        <v>5.8100000000000003E-4</v>
      </c>
      <c r="K5291" s="103">
        <v>6.5015999999999997E-3</v>
      </c>
      <c r="L5291" s="103"/>
      <c r="M5291" s="103"/>
      <c r="N5291" s="103">
        <v>3.2500000000000001E-2</v>
      </c>
      <c r="O5291" s="94"/>
    </row>
    <row r="5292" spans="4:15" ht="15.75" customHeight="1" x14ac:dyDescent="0.25">
      <c r="D5292" s="33"/>
      <c r="E5292" s="33"/>
      <c r="F5292" s="81">
        <v>43922</v>
      </c>
      <c r="G5292" s="103">
        <v>1.0162500000000001E-2</v>
      </c>
      <c r="H5292" s="103">
        <v>1.4365000000000001E-2</v>
      </c>
      <c r="I5292" s="103">
        <v>4.5199999999999998E-4</v>
      </c>
      <c r="J5292" s="103">
        <v>5.4299999999999997E-4</v>
      </c>
      <c r="K5292" s="103">
        <v>5.9713000000000006E-3</v>
      </c>
      <c r="L5292" s="103"/>
      <c r="M5292" s="103"/>
      <c r="N5292" s="103">
        <v>3.2500000000000001E-2</v>
      </c>
      <c r="O5292" s="94"/>
    </row>
    <row r="5293" spans="4:15" ht="15.75" customHeight="1" x14ac:dyDescent="0.25">
      <c r="D5293" s="33"/>
      <c r="E5293" s="33"/>
      <c r="F5293" s="81">
        <v>43923</v>
      </c>
      <c r="G5293" s="103">
        <v>9.8163E-3</v>
      </c>
      <c r="H5293" s="103">
        <v>1.3729999999999999E-2</v>
      </c>
      <c r="I5293" s="103">
        <v>4.8899999999999996E-4</v>
      </c>
      <c r="J5293" s="103">
        <v>6.0400000000000004E-4</v>
      </c>
      <c r="K5293" s="103">
        <v>5.4444000000000003E-3</v>
      </c>
      <c r="L5293" s="103"/>
      <c r="M5293" s="103"/>
      <c r="N5293" s="103">
        <v>3.2500000000000001E-2</v>
      </c>
      <c r="O5293" s="94"/>
    </row>
    <row r="5294" spans="4:15" ht="15.75" customHeight="1" x14ac:dyDescent="0.25">
      <c r="D5294" s="33"/>
      <c r="E5294" s="33"/>
      <c r="F5294" s="81">
        <v>43924</v>
      </c>
      <c r="G5294" s="103">
        <v>9.8513000000000003E-3</v>
      </c>
      <c r="H5294" s="103">
        <v>1.38738E-2</v>
      </c>
      <c r="I5294" s="103">
        <v>4.9299999999999995E-4</v>
      </c>
      <c r="J5294" s="103">
        <v>5.8799999999999998E-4</v>
      </c>
      <c r="K5294" s="103">
        <v>4.9009000000000006E-3</v>
      </c>
      <c r="L5294" s="103"/>
      <c r="M5294" s="103"/>
      <c r="N5294" s="103">
        <v>3.2500000000000001E-2</v>
      </c>
      <c r="O5294" s="94"/>
    </row>
    <row r="5295" spans="4:15" ht="15.75" customHeight="1" x14ac:dyDescent="0.25">
      <c r="D5295" s="33"/>
      <c r="E5295" s="33"/>
      <c r="F5295" s="81">
        <v>43927</v>
      </c>
      <c r="G5295" s="103">
        <v>9.2125000000000002E-3</v>
      </c>
      <c r="H5295" s="103">
        <v>1.3523799999999999E-2</v>
      </c>
      <c r="I5295" s="103">
        <v>4.0800000000000005E-4</v>
      </c>
      <c r="J5295" s="103">
        <v>5.4100000000000003E-4</v>
      </c>
      <c r="K5295" s="103">
        <v>3.7605E-3</v>
      </c>
      <c r="L5295" s="103"/>
      <c r="M5295" s="103"/>
      <c r="N5295" s="103">
        <v>3.2500000000000001E-2</v>
      </c>
      <c r="O5295" s="94"/>
    </row>
    <row r="5296" spans="4:15" ht="15.75" customHeight="1" x14ac:dyDescent="0.25">
      <c r="D5296" s="33"/>
      <c r="E5296" s="33"/>
      <c r="F5296" s="81">
        <v>43928</v>
      </c>
      <c r="G5296" s="103">
        <v>8.6350000000000003E-3</v>
      </c>
      <c r="H5296" s="103">
        <v>1.31988E-2</v>
      </c>
      <c r="I5296" s="103">
        <v>5.04E-4</v>
      </c>
      <c r="J5296" s="103">
        <v>6.5199999999999991E-4</v>
      </c>
      <c r="K5296" s="103">
        <v>3.3971000000000001E-3</v>
      </c>
      <c r="L5296" s="103"/>
      <c r="M5296" s="103"/>
      <c r="N5296" s="103">
        <v>3.2500000000000001E-2</v>
      </c>
      <c r="O5296" s="94"/>
    </row>
    <row r="5297" spans="4:19" ht="15.75" customHeight="1" x14ac:dyDescent="0.25">
      <c r="D5297" s="33"/>
      <c r="E5297" s="33"/>
      <c r="F5297" s="81">
        <v>43929</v>
      </c>
      <c r="G5297" s="103">
        <v>8.2887999999999989E-3</v>
      </c>
      <c r="H5297" s="103">
        <v>1.31138E-2</v>
      </c>
      <c r="I5297" s="103">
        <v>5.5800000000000001E-4</v>
      </c>
      <c r="J5297" s="103">
        <v>6.9800000000000005E-4</v>
      </c>
      <c r="K5297" s="103">
        <v>3.0336E-3</v>
      </c>
      <c r="L5297" s="103"/>
      <c r="M5297" s="103"/>
      <c r="N5297" s="103">
        <v>3.2500000000000001E-2</v>
      </c>
      <c r="O5297" s="94"/>
    </row>
    <row r="5298" spans="4:19" ht="15.75" customHeight="1" x14ac:dyDescent="0.25">
      <c r="D5298" s="33"/>
      <c r="E5298" s="33"/>
      <c r="F5298" s="81">
        <v>43930</v>
      </c>
      <c r="G5298" s="103">
        <v>8.1399999999999997E-3</v>
      </c>
      <c r="H5298" s="103">
        <v>1.21888E-2</v>
      </c>
      <c r="I5298" s="103">
        <v>5.8299999999999997E-4</v>
      </c>
      <c r="J5298" s="103">
        <v>6.9099999999999999E-4</v>
      </c>
      <c r="K5298" s="103">
        <v>2.6735999999999999E-3</v>
      </c>
      <c r="L5298" s="103"/>
      <c r="M5298" s="103"/>
      <c r="N5298" s="103">
        <v>3.2500000000000001E-2</v>
      </c>
      <c r="O5298" s="94"/>
    </row>
    <row r="5299" spans="4:19" ht="15.75" customHeight="1" x14ac:dyDescent="0.25">
      <c r="D5299" s="33"/>
      <c r="E5299" s="33"/>
      <c r="F5299" s="81">
        <v>43931</v>
      </c>
      <c r="G5299" s="103" t="s">
        <v>26</v>
      </c>
      <c r="H5299" s="103" t="s">
        <v>26</v>
      </c>
      <c r="I5299" s="103" t="s">
        <v>26</v>
      </c>
      <c r="J5299" s="103"/>
      <c r="K5299" s="103" t="s">
        <v>26</v>
      </c>
      <c r="L5299" s="103"/>
      <c r="M5299" s="103"/>
      <c r="N5299" s="103" t="s">
        <v>26</v>
      </c>
      <c r="O5299" s="94"/>
    </row>
    <row r="5300" spans="4:19" ht="15.75" customHeight="1" x14ac:dyDescent="0.25">
      <c r="D5300" s="33"/>
      <c r="E5300" s="33"/>
      <c r="F5300" s="81">
        <v>43934</v>
      </c>
      <c r="G5300" s="103" t="s">
        <v>26</v>
      </c>
      <c r="H5300" s="103" t="s">
        <v>26</v>
      </c>
      <c r="I5300" s="103">
        <v>5.6499999999999996E-4</v>
      </c>
      <c r="J5300" s="103">
        <v>6.6399999999999999E-4</v>
      </c>
      <c r="K5300" s="103">
        <v>1.1666999999999999E-3</v>
      </c>
      <c r="L5300" s="103"/>
      <c r="M5300" s="103"/>
      <c r="N5300" s="103">
        <v>3.2500000000000001E-2</v>
      </c>
      <c r="O5300" s="94"/>
    </row>
    <row r="5301" spans="4:19" ht="15.75" customHeight="1" x14ac:dyDescent="0.25">
      <c r="D5301" s="33"/>
      <c r="E5301" s="33"/>
      <c r="F5301" s="81">
        <v>43935</v>
      </c>
      <c r="G5301" s="103">
        <v>7.9413000000000001E-3</v>
      </c>
      <c r="H5301" s="103">
        <v>1.1761299999999999E-2</v>
      </c>
      <c r="I5301" s="103">
        <v>6.4000000000000005E-4</v>
      </c>
      <c r="J5301" s="103">
        <v>7.1199999999999996E-4</v>
      </c>
      <c r="K5301" s="103">
        <v>8.0670000000000004E-4</v>
      </c>
      <c r="L5301" s="103"/>
      <c r="M5301" s="103"/>
      <c r="N5301" s="103">
        <v>3.2500000000000001E-2</v>
      </c>
      <c r="O5301" s="94"/>
    </row>
    <row r="5302" spans="4:19" ht="15.75" customHeight="1" x14ac:dyDescent="0.25">
      <c r="D5302" s="33"/>
      <c r="E5302" s="33"/>
      <c r="F5302" s="81">
        <v>43936</v>
      </c>
      <c r="G5302" s="103">
        <v>7.5075000000000003E-3</v>
      </c>
      <c r="H5302" s="103">
        <v>1.1348800000000001E-2</v>
      </c>
      <c r="I5302" s="103">
        <v>7.2800000000000002E-4</v>
      </c>
      <c r="J5302" s="103">
        <v>7.9600000000000005E-4</v>
      </c>
      <c r="K5302" s="103">
        <v>4.6000000000000001E-4</v>
      </c>
      <c r="L5302" s="103"/>
      <c r="M5302" s="103"/>
      <c r="N5302" s="103">
        <v>3.2500000000000001E-2</v>
      </c>
      <c r="O5302" s="94"/>
    </row>
    <row r="5303" spans="4:19" ht="15.75" customHeight="1" x14ac:dyDescent="0.25">
      <c r="D5303" s="33"/>
      <c r="E5303" s="33"/>
      <c r="F5303" s="81">
        <v>43937</v>
      </c>
      <c r="G5303" s="103">
        <v>7.1825000000000005E-3</v>
      </c>
      <c r="H5303" s="103">
        <v>1.1352500000000001E-2</v>
      </c>
      <c r="I5303" s="103">
        <v>6.6199999999999994E-4</v>
      </c>
      <c r="J5303" s="103">
        <v>7.4200000000000004E-4</v>
      </c>
      <c r="K5303" s="103">
        <v>3.8330000000000005E-4</v>
      </c>
      <c r="L5303" s="103"/>
      <c r="M5303" s="103"/>
      <c r="N5303" s="103">
        <v>3.2500000000000001E-2</v>
      </c>
      <c r="O5303" s="94"/>
    </row>
    <row r="5304" spans="4:19" ht="15.75" customHeight="1" x14ac:dyDescent="0.25">
      <c r="D5304" s="33"/>
      <c r="E5304" s="33"/>
      <c r="F5304" s="81">
        <v>43938</v>
      </c>
      <c r="G5304" s="103">
        <v>6.7275E-3</v>
      </c>
      <c r="H5304" s="103">
        <v>1.1089999999999999E-2</v>
      </c>
      <c r="I5304" s="103">
        <v>6.6299999999999996E-4</v>
      </c>
      <c r="J5304" s="103">
        <v>7.3800000000000005E-4</v>
      </c>
      <c r="K5304" s="103">
        <v>2.1329999999999998E-4</v>
      </c>
      <c r="L5304" s="103"/>
      <c r="M5304" s="103"/>
      <c r="N5304" s="103">
        <v>3.2500000000000001E-2</v>
      </c>
      <c r="O5304" s="94"/>
    </row>
    <row r="5305" spans="4:19" ht="15.75" customHeight="1" x14ac:dyDescent="0.25">
      <c r="D5305" s="33"/>
      <c r="E5305" s="33"/>
      <c r="F5305" s="81">
        <v>43941</v>
      </c>
      <c r="G5305" s="103">
        <v>6.6737999999999997E-3</v>
      </c>
      <c r="H5305" s="103">
        <v>1.0976300000000001E-2</v>
      </c>
      <c r="I5305" s="103">
        <v>5.8100000000000003E-4</v>
      </c>
      <c r="J5305" s="103">
        <v>6.6799999999999997E-4</v>
      </c>
      <c r="K5305" s="103">
        <v>1.7670000000000001E-4</v>
      </c>
      <c r="L5305" s="103"/>
      <c r="M5305" s="103"/>
      <c r="N5305" s="103">
        <v>3.2500000000000001E-2</v>
      </c>
      <c r="O5305" s="94"/>
    </row>
    <row r="5306" spans="4:19" ht="15.75" customHeight="1" x14ac:dyDescent="0.25">
      <c r="D5306" s="33"/>
      <c r="E5306" s="33"/>
      <c r="F5306" s="81">
        <v>43942</v>
      </c>
      <c r="G5306" s="103">
        <v>6.2462999999999998E-3</v>
      </c>
      <c r="H5306" s="103">
        <v>1.043E-2</v>
      </c>
      <c r="I5306" s="103">
        <v>4.95E-4</v>
      </c>
      <c r="J5306" s="103">
        <v>6.0099999999999997E-4</v>
      </c>
      <c r="K5306" s="103">
        <v>1.7000000000000001E-4</v>
      </c>
      <c r="L5306" s="103"/>
      <c r="M5306" s="103"/>
      <c r="N5306" s="103">
        <v>3.2500000000000001E-2</v>
      </c>
      <c r="O5306" s="94"/>
    </row>
    <row r="5307" spans="4:19" ht="15.75" customHeight="1" x14ac:dyDescent="0.25">
      <c r="D5307" s="33"/>
      <c r="E5307" s="33"/>
      <c r="F5307" s="81">
        <v>43943</v>
      </c>
      <c r="G5307" s="103">
        <v>5.6974999999999994E-3</v>
      </c>
      <c r="H5307" s="103">
        <v>1.0202500000000001E-2</v>
      </c>
      <c r="I5307" s="103">
        <v>4.2900000000000002E-4</v>
      </c>
      <c r="J5307" s="103">
        <v>5.22E-4</v>
      </c>
      <c r="K5307" s="103">
        <v>1.6000000000000001E-4</v>
      </c>
      <c r="L5307" s="103"/>
      <c r="M5307" s="103"/>
      <c r="N5307" s="103">
        <v>3.2500000000000001E-2</v>
      </c>
      <c r="O5307" s="94"/>
    </row>
    <row r="5308" spans="4:19" ht="15.75" customHeight="1" x14ac:dyDescent="0.25">
      <c r="D5308" s="33"/>
      <c r="E5308" s="33"/>
      <c r="F5308" s="81">
        <v>43944</v>
      </c>
      <c r="G5308" s="103">
        <v>4.8725000000000001E-3</v>
      </c>
      <c r="H5308" s="103">
        <v>9.9138000000000004E-3</v>
      </c>
      <c r="I5308" s="103">
        <v>4.44E-4</v>
      </c>
      <c r="J5308" s="103">
        <v>5.0000000000000001E-4</v>
      </c>
      <c r="K5308" s="103">
        <v>1.5669999999999999E-4</v>
      </c>
      <c r="L5308" s="103"/>
      <c r="M5308" s="103"/>
      <c r="N5308" s="103">
        <v>3.2500000000000001E-2</v>
      </c>
      <c r="O5308" s="94"/>
    </row>
    <row r="5309" spans="4:19" ht="15.75" customHeight="1" x14ac:dyDescent="0.25">
      <c r="D5309" s="33"/>
      <c r="E5309" s="33"/>
      <c r="F5309" s="81">
        <v>43945</v>
      </c>
      <c r="G5309" s="103">
        <v>4.4088E-3</v>
      </c>
      <c r="H5309" s="103">
        <v>8.8713000000000004E-3</v>
      </c>
      <c r="I5309" s="103">
        <v>5.04E-4</v>
      </c>
      <c r="J5309" s="103">
        <v>5.5599999999999996E-4</v>
      </c>
      <c r="K5309" s="103">
        <v>1.5669999999999999E-4</v>
      </c>
      <c r="L5309" s="103"/>
      <c r="M5309" s="103"/>
      <c r="N5309" s="103">
        <v>3.2500000000000001E-2</v>
      </c>
      <c r="O5309" s="94"/>
    </row>
    <row r="5310" spans="4:19" ht="15.75" customHeight="1" x14ac:dyDescent="0.25">
      <c r="D5310" s="33"/>
      <c r="E5310" s="33"/>
      <c r="F5310" s="81">
        <v>43948</v>
      </c>
      <c r="G5310" s="103">
        <v>4.3763000000000005E-3</v>
      </c>
      <c r="H5310" s="103">
        <v>8.4075E-3</v>
      </c>
      <c r="I5310" s="103">
        <v>5.2400000000000005E-4</v>
      </c>
      <c r="J5310" s="103">
        <v>5.5800000000000001E-4</v>
      </c>
      <c r="K5310" s="103">
        <v>1.7670000000000001E-4</v>
      </c>
      <c r="L5310" s="103"/>
      <c r="M5310" s="103"/>
      <c r="N5310" s="103">
        <v>3.2500000000000001E-2</v>
      </c>
      <c r="O5310" s="94"/>
      <c r="Q5310" s="38"/>
      <c r="R5310" s="38"/>
      <c r="S5310" s="38"/>
    </row>
    <row r="5311" spans="4:19" ht="15.75" customHeight="1" x14ac:dyDescent="0.25">
      <c r="D5311" s="33"/>
      <c r="E5311" s="33"/>
      <c r="F5311" s="81">
        <v>43949</v>
      </c>
      <c r="G5311" s="103">
        <v>4.0362999999999996E-3</v>
      </c>
      <c r="H5311" s="103">
        <v>7.6013000000000001E-3</v>
      </c>
      <c r="I5311" s="103">
        <v>4.5800000000000002E-4</v>
      </c>
      <c r="J5311" s="103">
        <v>5.1199999999999998E-4</v>
      </c>
      <c r="K5311" s="103">
        <v>1.8329999999999998E-4</v>
      </c>
      <c r="L5311" s="103"/>
      <c r="M5311" s="103"/>
      <c r="N5311" s="103">
        <v>3.2500000000000001E-2</v>
      </c>
      <c r="O5311" s="94"/>
    </row>
    <row r="5312" spans="4:19" ht="15.75" customHeight="1" x14ac:dyDescent="0.25">
      <c r="D5312" s="33"/>
      <c r="E5312" s="33"/>
      <c r="F5312" s="81">
        <v>43950</v>
      </c>
      <c r="G5312" s="103">
        <v>3.7013000000000002E-3</v>
      </c>
      <c r="H5312" s="103">
        <v>6.8662999999999997E-3</v>
      </c>
      <c r="I5312" s="103">
        <v>4.2999999999999999E-4</v>
      </c>
      <c r="J5312" s="103">
        <v>4.84E-4</v>
      </c>
      <c r="K5312" s="103">
        <v>1.8329999999999998E-4</v>
      </c>
      <c r="L5312" s="103"/>
      <c r="M5312" s="103"/>
      <c r="N5312" s="103">
        <v>3.2500000000000001E-2</v>
      </c>
      <c r="O5312" s="94"/>
    </row>
    <row r="5313" spans="4:19" ht="15.75" customHeight="1" x14ac:dyDescent="0.25">
      <c r="D5313" s="33"/>
      <c r="E5313" s="33"/>
      <c r="F5313" s="81">
        <v>43951</v>
      </c>
      <c r="G5313" s="103">
        <v>3.2962999999999998E-3</v>
      </c>
      <c r="H5313" s="103">
        <v>5.5612999999999999E-3</v>
      </c>
      <c r="I5313" s="103">
        <v>2.1579999999999999E-4</v>
      </c>
      <c r="J5313" s="103">
        <v>2.6279999999999999E-4</v>
      </c>
      <c r="K5313" s="103">
        <v>1.8329999999999998E-4</v>
      </c>
      <c r="L5313" s="103"/>
      <c r="M5313" s="103"/>
      <c r="N5313" s="103">
        <v>3.2500000000000001E-2</v>
      </c>
      <c r="O5313" s="94"/>
    </row>
    <row r="5314" spans="4:19" ht="15.75" customHeight="1" x14ac:dyDescent="0.25">
      <c r="D5314" s="33"/>
      <c r="E5314" s="33"/>
      <c r="F5314" s="81">
        <v>43952</v>
      </c>
      <c r="G5314" s="103">
        <v>3.0337999999999997E-3</v>
      </c>
      <c r="H5314" s="103">
        <v>5.4088000000000001E-3</v>
      </c>
      <c r="I5314" s="103">
        <v>3.055E-4</v>
      </c>
      <c r="J5314" s="103">
        <v>3.1280000000000001E-4</v>
      </c>
      <c r="K5314" s="103">
        <v>1.9330000000000001E-4</v>
      </c>
      <c r="L5314" s="103"/>
      <c r="M5314" s="103"/>
      <c r="N5314" s="103">
        <v>3.2500000000000001E-2</v>
      </c>
      <c r="O5314" s="94"/>
    </row>
    <row r="5315" spans="4:19" ht="15.75" customHeight="1" x14ac:dyDescent="0.25">
      <c r="D5315" s="33"/>
      <c r="E5315" s="33"/>
      <c r="F5315" s="81">
        <v>43955</v>
      </c>
      <c r="G5315" s="103">
        <v>2.6274999999999996E-3</v>
      </c>
      <c r="H5315" s="103">
        <v>5.0087999999999999E-3</v>
      </c>
      <c r="I5315" s="103">
        <v>3.9300000000000001E-4</v>
      </c>
      <c r="J5315" s="103">
        <v>4.3999999999999996E-4</v>
      </c>
      <c r="K5315" s="103">
        <v>2.1329999999999998E-4</v>
      </c>
      <c r="L5315" s="103"/>
      <c r="M5315" s="103"/>
      <c r="N5315" s="103">
        <v>3.2500000000000001E-2</v>
      </c>
      <c r="O5315" s="94"/>
      <c r="Q5315" s="38"/>
      <c r="R5315" s="38"/>
      <c r="S5315" s="38"/>
    </row>
    <row r="5316" spans="4:19" ht="15.75" customHeight="1" x14ac:dyDescent="0.25">
      <c r="D5316" s="33"/>
      <c r="E5316" s="33"/>
      <c r="F5316" s="81">
        <v>43956</v>
      </c>
      <c r="G5316" s="103">
        <v>2.4724999999999999E-3</v>
      </c>
      <c r="H5316" s="103">
        <v>4.7399999999999994E-3</v>
      </c>
      <c r="I5316" s="103">
        <v>3.0600000000000001E-4</v>
      </c>
      <c r="J5316" s="103">
        <v>2.9E-4</v>
      </c>
      <c r="K5316" s="103">
        <v>2.2669999999999998E-4</v>
      </c>
      <c r="L5316" s="103"/>
      <c r="M5316" s="103"/>
      <c r="N5316" s="103">
        <v>3.2500000000000001E-2</v>
      </c>
      <c r="O5316" s="94"/>
    </row>
    <row r="5317" spans="4:19" ht="15.75" customHeight="1" x14ac:dyDescent="0.25">
      <c r="D5317" s="33"/>
      <c r="E5317" s="33"/>
      <c r="F5317" s="81">
        <v>43957</v>
      </c>
      <c r="G5317" s="103">
        <v>2.2163E-3</v>
      </c>
      <c r="H5317" s="103">
        <v>4.4762999999999999E-3</v>
      </c>
      <c r="I5317" s="103">
        <v>4.6499999999999997E-4</v>
      </c>
      <c r="J5317" s="103">
        <v>4.5300000000000001E-4</v>
      </c>
      <c r="K5317" s="103">
        <v>2.4000000000000001E-4</v>
      </c>
      <c r="L5317" s="103"/>
      <c r="M5317" s="103"/>
      <c r="N5317" s="103">
        <v>3.2500000000000001E-2</v>
      </c>
      <c r="O5317" s="94"/>
    </row>
    <row r="5318" spans="4:19" ht="15.75" customHeight="1" x14ac:dyDescent="0.25">
      <c r="D5318" s="33"/>
      <c r="E5318" s="33"/>
      <c r="F5318" s="81">
        <v>43958</v>
      </c>
      <c r="G5318" s="103">
        <v>1.98E-3</v>
      </c>
      <c r="H5318" s="103">
        <v>4.3463E-3</v>
      </c>
      <c r="I5318" s="103">
        <v>5.4799999999999998E-4</v>
      </c>
      <c r="J5318" s="103">
        <v>4.7399999999999997E-4</v>
      </c>
      <c r="K5318" s="103">
        <v>2.5329999999999998E-4</v>
      </c>
      <c r="L5318" s="103"/>
      <c r="M5318" s="103"/>
      <c r="N5318" s="103">
        <v>3.2500000000000001E-2</v>
      </c>
      <c r="O5318" s="94"/>
    </row>
    <row r="5319" spans="4:19" ht="15.75" customHeight="1" x14ac:dyDescent="0.25">
      <c r="D5319" s="33"/>
      <c r="E5319" s="33"/>
      <c r="F5319" s="81">
        <v>43959</v>
      </c>
      <c r="G5319" s="103" t="s">
        <v>26</v>
      </c>
      <c r="H5319" s="103" t="s">
        <v>26</v>
      </c>
      <c r="I5319" s="103">
        <v>6.5299999999999993E-4</v>
      </c>
      <c r="J5319" s="103">
        <v>5.2400000000000005E-4</v>
      </c>
      <c r="K5319" s="103">
        <v>2.6669999999999998E-4</v>
      </c>
      <c r="L5319" s="103"/>
      <c r="M5319" s="103"/>
      <c r="N5319" s="103">
        <v>3.2500000000000001E-2</v>
      </c>
      <c r="O5319" s="94"/>
    </row>
    <row r="5320" spans="4:19" ht="15.75" customHeight="1" x14ac:dyDescent="0.25">
      <c r="D5320" s="33"/>
      <c r="E5320" s="33"/>
      <c r="F5320" s="81">
        <v>43962</v>
      </c>
      <c r="G5320" s="103">
        <v>1.9088E-3</v>
      </c>
      <c r="H5320" s="103">
        <v>4.3350000000000003E-3</v>
      </c>
      <c r="I5320" s="103">
        <v>6.6799999999999997E-4</v>
      </c>
      <c r="J5320" s="103">
        <v>5.4500000000000002E-4</v>
      </c>
      <c r="K5320" s="103">
        <v>3.1669999999999995E-4</v>
      </c>
      <c r="L5320" s="103"/>
      <c r="M5320" s="103"/>
      <c r="N5320" s="103">
        <v>3.2500000000000001E-2</v>
      </c>
      <c r="O5320" s="94"/>
    </row>
    <row r="5321" spans="4:19" ht="15.75" customHeight="1" x14ac:dyDescent="0.25">
      <c r="D5321" s="33"/>
      <c r="E5321" s="33"/>
      <c r="F5321" s="81">
        <v>43963</v>
      </c>
      <c r="G5321" s="103">
        <v>1.8387999999999998E-3</v>
      </c>
      <c r="H5321" s="103">
        <v>4.2399999999999998E-3</v>
      </c>
      <c r="I5321" s="103">
        <v>6.9000000000000008E-4</v>
      </c>
      <c r="J5321" s="103">
        <v>5.9299999999999999E-4</v>
      </c>
      <c r="K5321" s="103">
        <v>3.3329999999999997E-4</v>
      </c>
      <c r="L5321" s="103"/>
      <c r="M5321" s="103"/>
      <c r="N5321" s="103">
        <v>3.2500000000000001E-2</v>
      </c>
      <c r="O5321" s="94"/>
    </row>
    <row r="5322" spans="4:19" ht="15.75" customHeight="1" x14ac:dyDescent="0.25">
      <c r="D5322" s="33"/>
      <c r="E5322" s="33"/>
      <c r="F5322" s="81">
        <v>43964</v>
      </c>
      <c r="G5322" s="103">
        <v>1.8362999999999999E-3</v>
      </c>
      <c r="H5322" s="103">
        <v>3.9237999999999999E-3</v>
      </c>
      <c r="I5322" s="103">
        <v>7.000000000000001E-4</v>
      </c>
      <c r="J5322" s="103">
        <v>6.510000000000001E-4</v>
      </c>
      <c r="K5322" s="103">
        <v>3.5000000000000005E-4</v>
      </c>
      <c r="L5322" s="103"/>
      <c r="M5322" s="103"/>
      <c r="N5322" s="103">
        <v>3.2500000000000001E-2</v>
      </c>
      <c r="O5322" s="94"/>
    </row>
    <row r="5323" spans="4:19" ht="15.75" customHeight="1" x14ac:dyDescent="0.25">
      <c r="D5323" s="33"/>
      <c r="E5323" s="33"/>
      <c r="F5323" s="81">
        <v>43965</v>
      </c>
      <c r="G5323" s="103">
        <v>1.8212999999999999E-3</v>
      </c>
      <c r="H5323" s="103">
        <v>3.8562999999999996E-3</v>
      </c>
      <c r="I5323" s="103">
        <v>6.3500000000000004E-4</v>
      </c>
      <c r="J5323" s="103">
        <v>6.2E-4</v>
      </c>
      <c r="K5323" s="103">
        <v>3.567E-4</v>
      </c>
      <c r="L5323" s="103"/>
      <c r="M5323" s="103"/>
      <c r="N5323" s="103">
        <v>3.2500000000000001E-2</v>
      </c>
      <c r="O5323" s="94"/>
    </row>
    <row r="5324" spans="4:19" ht="15.75" customHeight="1" x14ac:dyDescent="0.25">
      <c r="D5324" s="33"/>
      <c r="E5324" s="33"/>
      <c r="F5324" s="81">
        <v>43966</v>
      </c>
      <c r="G5324" s="103">
        <v>1.7238000000000002E-3</v>
      </c>
      <c r="H5324" s="103">
        <v>3.8050000000000002E-3</v>
      </c>
      <c r="I5324" s="103">
        <v>5.7700000000000004E-4</v>
      </c>
      <c r="J5324" s="103">
        <v>6.1200000000000002E-4</v>
      </c>
      <c r="K5324" s="103">
        <v>3.433E-4</v>
      </c>
      <c r="L5324" s="103"/>
      <c r="M5324" s="103"/>
      <c r="N5324" s="103">
        <v>3.2500000000000001E-2</v>
      </c>
      <c r="O5324" s="94"/>
    </row>
    <row r="5325" spans="4:19" ht="15.75" customHeight="1" x14ac:dyDescent="0.25">
      <c r="D5325" s="33"/>
      <c r="E5325" s="33"/>
      <c r="F5325" s="81">
        <v>43969</v>
      </c>
      <c r="G5325" s="103">
        <v>1.7075E-3</v>
      </c>
      <c r="H5325" s="103">
        <v>3.7663000000000002E-3</v>
      </c>
      <c r="I5325" s="103">
        <v>5.53E-4</v>
      </c>
      <c r="J5325" s="103">
        <v>5.8399999999999999E-4</v>
      </c>
      <c r="K5325" s="103">
        <v>3.6329999999999999E-4</v>
      </c>
      <c r="L5325" s="103"/>
      <c r="M5325" s="103"/>
      <c r="N5325" s="103">
        <v>3.2500000000000001E-2</v>
      </c>
      <c r="O5325" s="94"/>
    </row>
    <row r="5326" spans="4:19" ht="15.75" customHeight="1" x14ac:dyDescent="0.25">
      <c r="D5326" s="33"/>
      <c r="E5326" s="33"/>
      <c r="F5326" s="81">
        <v>43970</v>
      </c>
      <c r="G5326" s="103">
        <v>1.7088000000000001E-3</v>
      </c>
      <c r="H5326" s="103">
        <v>3.7413000000000004E-3</v>
      </c>
      <c r="I5326" s="103">
        <v>5.9299999999999999E-4</v>
      </c>
      <c r="J5326" s="103">
        <v>6.5899999999999997E-4</v>
      </c>
      <c r="K5326" s="103">
        <v>3.6670000000000002E-4</v>
      </c>
      <c r="L5326" s="103"/>
      <c r="M5326" s="103"/>
      <c r="N5326" s="103">
        <v>3.2500000000000001E-2</v>
      </c>
      <c r="O5326" s="94"/>
    </row>
    <row r="5327" spans="4:19" ht="15.75" customHeight="1" x14ac:dyDescent="0.25">
      <c r="D5327" s="33"/>
      <c r="E5327" s="33"/>
      <c r="F5327" s="81">
        <v>43971</v>
      </c>
      <c r="G5327" s="103">
        <v>1.7299999999999998E-3</v>
      </c>
      <c r="H5327" s="103">
        <v>3.5799999999999998E-3</v>
      </c>
      <c r="I5327" s="103">
        <v>5.8399999999999999E-4</v>
      </c>
      <c r="J5327" s="103">
        <v>6.5499999999999998E-4</v>
      </c>
      <c r="K5327" s="103">
        <v>3.6999999999999999E-4</v>
      </c>
      <c r="L5327" s="103"/>
      <c r="M5327" s="103"/>
      <c r="N5327" s="103">
        <v>3.2500000000000001E-2</v>
      </c>
      <c r="O5327" s="94"/>
    </row>
    <row r="5328" spans="4:19" ht="15.75" customHeight="1" x14ac:dyDescent="0.25">
      <c r="D5328" s="33"/>
      <c r="E5328" s="33"/>
      <c r="F5328" s="81">
        <v>43972</v>
      </c>
      <c r="G5328" s="103">
        <v>1.6825000000000002E-3</v>
      </c>
      <c r="H5328" s="103">
        <v>3.5949999999999997E-3</v>
      </c>
      <c r="I5328" s="103">
        <v>5.6599999999999999E-4</v>
      </c>
      <c r="J5328" s="103">
        <v>6.2600000000000004E-4</v>
      </c>
      <c r="K5328" s="103">
        <v>3.6670000000000002E-4</v>
      </c>
      <c r="L5328" s="103"/>
      <c r="M5328" s="103"/>
      <c r="N5328" s="103">
        <v>3.2500000000000001E-2</v>
      </c>
      <c r="O5328" s="94"/>
    </row>
    <row r="5329" spans="4:15" ht="15.75" customHeight="1" x14ac:dyDescent="0.25">
      <c r="D5329" s="33"/>
      <c r="E5329" s="33"/>
      <c r="F5329" s="81">
        <v>43973</v>
      </c>
      <c r="G5329" s="103">
        <v>1.7374999999999999E-3</v>
      </c>
      <c r="H5329" s="103">
        <v>3.6925E-3</v>
      </c>
      <c r="I5329" s="103">
        <v>5.31E-4</v>
      </c>
      <c r="J5329" s="103">
        <v>5.62E-4</v>
      </c>
      <c r="K5329" s="103">
        <v>3.6999999999999999E-4</v>
      </c>
      <c r="L5329" s="103"/>
      <c r="M5329" s="103"/>
      <c r="N5329" s="103">
        <v>3.2500000000000001E-2</v>
      </c>
      <c r="O5329" s="94"/>
    </row>
    <row r="5330" spans="4:15" ht="15.75" customHeight="1" x14ac:dyDescent="0.25">
      <c r="D5330" s="33"/>
      <c r="E5330" s="33"/>
      <c r="F5330" s="81">
        <v>43976</v>
      </c>
      <c r="G5330" s="103" t="s">
        <v>26</v>
      </c>
      <c r="H5330" s="103" t="s">
        <v>26</v>
      </c>
      <c r="I5330" s="103" t="s">
        <v>26</v>
      </c>
      <c r="J5330" s="103"/>
      <c r="K5330" s="103" t="s">
        <v>26</v>
      </c>
      <c r="L5330" s="103"/>
      <c r="M5330" s="103"/>
      <c r="N5330" s="103" t="s">
        <v>26</v>
      </c>
      <c r="O5330" s="94"/>
    </row>
    <row r="5331" spans="4:15" ht="15.75" customHeight="1" x14ac:dyDescent="0.25">
      <c r="D5331" s="33"/>
      <c r="E5331" s="33"/>
      <c r="F5331" s="81">
        <v>43977</v>
      </c>
      <c r="G5331" s="103">
        <v>1.6950000000000001E-3</v>
      </c>
      <c r="H5331" s="103">
        <v>3.7125000000000001E-3</v>
      </c>
      <c r="I5331" s="103">
        <v>5.31E-4</v>
      </c>
      <c r="J5331" s="103">
        <v>5.6800000000000004E-4</v>
      </c>
      <c r="K5331" s="103">
        <v>3.9669999999999999E-4</v>
      </c>
      <c r="L5331" s="103"/>
      <c r="M5331" s="103"/>
      <c r="N5331" s="103">
        <v>3.2500000000000001E-2</v>
      </c>
      <c r="O5331" s="94"/>
    </row>
    <row r="5332" spans="4:15" ht="15.75" customHeight="1" x14ac:dyDescent="0.25">
      <c r="D5332" s="33"/>
      <c r="E5332" s="33"/>
      <c r="F5332" s="81">
        <v>43978</v>
      </c>
      <c r="G5332" s="103">
        <v>1.7363000000000001E-3</v>
      </c>
      <c r="H5332" s="103">
        <v>3.6249999999999998E-3</v>
      </c>
      <c r="I5332" s="103">
        <v>5.9999999999999995E-4</v>
      </c>
      <c r="J5332" s="103">
        <v>6.469999999999999E-4</v>
      </c>
      <c r="K5332" s="103">
        <v>4.0669999999999997E-4</v>
      </c>
      <c r="L5332" s="103"/>
      <c r="M5332" s="103"/>
      <c r="N5332" s="103">
        <v>3.2500000000000001E-2</v>
      </c>
      <c r="O5332" s="94"/>
    </row>
    <row r="5333" spans="4:15" ht="15.75" customHeight="1" x14ac:dyDescent="0.25">
      <c r="D5333" s="33"/>
      <c r="E5333" s="33"/>
      <c r="F5333" s="81">
        <v>43979</v>
      </c>
      <c r="G5333" s="103">
        <v>1.7263000000000001E-3</v>
      </c>
      <c r="H5333" s="103">
        <v>3.4999999999999996E-3</v>
      </c>
      <c r="I5333" s="103">
        <v>6.6199999999999994E-4</v>
      </c>
      <c r="J5333" s="103">
        <v>6.9000000000000008E-4</v>
      </c>
      <c r="K5333" s="103">
        <v>4.1669999999999999E-4</v>
      </c>
      <c r="L5333" s="103"/>
      <c r="M5333" s="103"/>
      <c r="N5333" s="103">
        <v>3.2500000000000001E-2</v>
      </c>
      <c r="O5333" s="94"/>
    </row>
    <row r="5334" spans="4:15" ht="15.75" customHeight="1" x14ac:dyDescent="0.25">
      <c r="D5334" s="33"/>
      <c r="E5334" s="33"/>
      <c r="F5334" s="81">
        <v>43980</v>
      </c>
      <c r="G5334" s="103">
        <v>1.825E-3</v>
      </c>
      <c r="H5334" s="103">
        <v>3.4399999999999999E-3</v>
      </c>
      <c r="I5334" s="103">
        <v>7.1400000000000001E-4</v>
      </c>
      <c r="J5334" s="103">
        <v>7.4100000000000001E-4</v>
      </c>
      <c r="K5334" s="103">
        <v>4.3330000000000002E-4</v>
      </c>
      <c r="L5334" s="103"/>
      <c r="M5334" s="103"/>
      <c r="N5334" s="103">
        <v>3.2500000000000001E-2</v>
      </c>
      <c r="O5334" s="94"/>
    </row>
    <row r="5335" spans="4:15" ht="15.75" customHeight="1" x14ac:dyDescent="0.25">
      <c r="D5335" s="33"/>
      <c r="E5335" s="33"/>
      <c r="F5335" s="81">
        <v>43983</v>
      </c>
      <c r="G5335" s="103">
        <v>1.7813000000000002E-3</v>
      </c>
      <c r="H5335" s="103">
        <v>3.3712999999999998E-3</v>
      </c>
      <c r="I5335" s="103">
        <v>6.9000000000000008E-4</v>
      </c>
      <c r="J5335" s="103">
        <v>7.1699999999999997E-4</v>
      </c>
      <c r="K5335" s="103">
        <v>4.6670000000000001E-4</v>
      </c>
      <c r="L5335" s="103"/>
      <c r="M5335" s="103"/>
      <c r="N5335" s="103">
        <v>3.2500000000000001E-2</v>
      </c>
      <c r="O5335" s="94"/>
    </row>
    <row r="5336" spans="4:15" ht="15.75" customHeight="1" x14ac:dyDescent="0.25">
      <c r="D5336" s="33"/>
      <c r="E5336" s="33"/>
      <c r="F5336" s="81">
        <v>43984</v>
      </c>
      <c r="G5336" s="103">
        <v>1.7875E-3</v>
      </c>
      <c r="H5336" s="103">
        <v>3.3050000000000002E-3</v>
      </c>
      <c r="I5336" s="103">
        <v>7.0300000000000007E-4</v>
      </c>
      <c r="J5336" s="103">
        <v>7.2400000000000003E-4</v>
      </c>
      <c r="K5336" s="103">
        <v>4.7669999999999999E-4</v>
      </c>
      <c r="L5336" s="103"/>
      <c r="M5336" s="103"/>
      <c r="N5336" s="103">
        <v>3.2500000000000001E-2</v>
      </c>
      <c r="O5336" s="94"/>
    </row>
    <row r="5337" spans="4:15" ht="15.75" customHeight="1" x14ac:dyDescent="0.25">
      <c r="D5337" s="33"/>
      <c r="E5337" s="33"/>
      <c r="F5337" s="81">
        <v>43985</v>
      </c>
      <c r="G5337" s="103">
        <v>1.7363000000000001E-3</v>
      </c>
      <c r="H5337" s="103">
        <v>3.2662999999999998E-3</v>
      </c>
      <c r="I5337" s="103">
        <v>7.0300000000000007E-4</v>
      </c>
      <c r="J5337" s="103">
        <v>7.27E-4</v>
      </c>
      <c r="K5337" s="103">
        <v>4.8999999999999998E-4</v>
      </c>
      <c r="L5337" s="103"/>
      <c r="M5337" s="103"/>
      <c r="N5337" s="103">
        <v>3.2500000000000001E-2</v>
      </c>
      <c r="O5337" s="94"/>
    </row>
    <row r="5338" spans="4:15" ht="15.75" customHeight="1" x14ac:dyDescent="0.25">
      <c r="D5338" s="33"/>
      <c r="E5338" s="33"/>
      <c r="F5338" s="81">
        <v>43986</v>
      </c>
      <c r="G5338" s="103">
        <v>1.7524999999999999E-3</v>
      </c>
      <c r="H5338" s="103">
        <v>3.1763000000000004E-3</v>
      </c>
      <c r="I5338" s="103">
        <v>7.5500000000000003E-4</v>
      </c>
      <c r="J5338" s="103">
        <v>7.5999999999999993E-4</v>
      </c>
      <c r="K5338" s="103">
        <v>4.9330000000000001E-4</v>
      </c>
      <c r="L5338" s="103"/>
      <c r="M5338" s="103"/>
      <c r="N5338" s="103">
        <v>3.2500000000000001E-2</v>
      </c>
      <c r="O5338" s="94"/>
    </row>
    <row r="5339" spans="4:15" ht="15.75" customHeight="1" x14ac:dyDescent="0.25">
      <c r="D5339" s="33"/>
      <c r="E5339" s="33"/>
      <c r="F5339" s="81">
        <v>43987</v>
      </c>
      <c r="G5339" s="103">
        <v>1.8013E-3</v>
      </c>
      <c r="H5339" s="103">
        <v>3.1287999999999997E-3</v>
      </c>
      <c r="I5339" s="103">
        <v>7.7799999999999994E-4</v>
      </c>
      <c r="J5339" s="103">
        <v>7.85E-4</v>
      </c>
      <c r="K5339" s="103">
        <v>5.0000000000000001E-4</v>
      </c>
      <c r="L5339" s="103"/>
      <c r="M5339" s="103"/>
      <c r="N5339" s="103">
        <v>3.2500000000000001E-2</v>
      </c>
      <c r="O5339" s="94"/>
    </row>
    <row r="5340" spans="4:15" ht="15.75" customHeight="1" x14ac:dyDescent="0.25">
      <c r="D5340" s="33"/>
      <c r="E5340" s="33"/>
      <c r="F5340" s="81">
        <v>43990</v>
      </c>
      <c r="G5340" s="103">
        <v>1.7663000000000002E-3</v>
      </c>
      <c r="H5340" s="103">
        <v>3.0975000000000004E-3</v>
      </c>
      <c r="I5340" s="103">
        <v>7.5899999999999991E-4</v>
      </c>
      <c r="J5340" s="103">
        <v>7.7099999999999998E-4</v>
      </c>
      <c r="K5340" s="103">
        <v>5.1670000000000004E-4</v>
      </c>
      <c r="L5340" s="103"/>
      <c r="M5340" s="103"/>
      <c r="N5340" s="103">
        <v>3.2500000000000001E-2</v>
      </c>
      <c r="O5340" s="94"/>
    </row>
    <row r="5341" spans="4:15" ht="15.75" customHeight="1" x14ac:dyDescent="0.25">
      <c r="D5341" s="33"/>
      <c r="E5341" s="33"/>
      <c r="F5341" s="81">
        <v>43991</v>
      </c>
      <c r="G5341" s="103">
        <v>1.8787999999999999E-3</v>
      </c>
      <c r="H5341" s="103">
        <v>3.1463000000000003E-3</v>
      </c>
      <c r="I5341" s="103">
        <v>8.0000000000000004E-4</v>
      </c>
      <c r="J5341" s="103">
        <v>8.0199999999999998E-4</v>
      </c>
      <c r="K5341" s="103">
        <v>5.1999999999999995E-4</v>
      </c>
      <c r="L5341" s="103"/>
      <c r="M5341" s="103"/>
      <c r="N5341" s="103">
        <v>3.2500000000000001E-2</v>
      </c>
      <c r="O5341" s="94"/>
    </row>
    <row r="5342" spans="4:15" ht="15.75" customHeight="1" x14ac:dyDescent="0.25">
      <c r="D5342" s="33"/>
      <c r="E5342" s="33"/>
      <c r="F5342" s="81">
        <v>43992</v>
      </c>
      <c r="G5342" s="103">
        <v>1.905E-3</v>
      </c>
      <c r="H5342" s="103">
        <v>3.1838000000000001E-3</v>
      </c>
      <c r="I5342" s="103">
        <v>8.3699999999999996E-4</v>
      </c>
      <c r="J5342" s="103">
        <v>8.1999999999999998E-4</v>
      </c>
      <c r="K5342" s="103">
        <v>5.2670000000000006E-4</v>
      </c>
      <c r="L5342" s="103"/>
      <c r="M5342" s="103"/>
      <c r="N5342" s="103">
        <v>3.2500000000000001E-2</v>
      </c>
      <c r="O5342" s="94"/>
    </row>
    <row r="5343" spans="4:15" ht="15.75" customHeight="1" x14ac:dyDescent="0.25">
      <c r="D5343" s="33"/>
      <c r="E5343" s="33"/>
      <c r="F5343" s="81">
        <v>43993</v>
      </c>
      <c r="G5343" s="103">
        <v>1.8475E-3</v>
      </c>
      <c r="H5343" s="103">
        <v>3.1338E-3</v>
      </c>
      <c r="I5343" s="103">
        <v>7.9799999999999999E-4</v>
      </c>
      <c r="J5343" s="103">
        <v>7.9500000000000003E-4</v>
      </c>
      <c r="K5343" s="103">
        <v>5.2999999999999998E-4</v>
      </c>
      <c r="L5343" s="103"/>
      <c r="M5343" s="103"/>
      <c r="N5343" s="103">
        <v>3.2500000000000001E-2</v>
      </c>
      <c r="O5343" s="94"/>
    </row>
    <row r="5344" spans="4:15" ht="15.75" customHeight="1" x14ac:dyDescent="0.25">
      <c r="D5344" s="33"/>
      <c r="E5344" s="33"/>
      <c r="F5344" s="81">
        <v>43994</v>
      </c>
      <c r="G5344" s="103">
        <v>1.9513E-3</v>
      </c>
      <c r="H5344" s="103">
        <v>3.2087999999999999E-3</v>
      </c>
      <c r="I5344" s="103">
        <v>7.8200000000000003E-4</v>
      </c>
      <c r="J5344" s="103">
        <v>7.67E-4</v>
      </c>
      <c r="K5344" s="103">
        <v>5.3669999999999998E-4</v>
      </c>
      <c r="L5344" s="103"/>
      <c r="M5344" s="103"/>
      <c r="N5344" s="103">
        <v>3.2500000000000001E-2</v>
      </c>
      <c r="O5344" s="94"/>
    </row>
    <row r="5345" spans="4:15" ht="15.75" customHeight="1" x14ac:dyDescent="0.25">
      <c r="D5345" s="33"/>
      <c r="E5345" s="33"/>
      <c r="F5345" s="81">
        <v>43997</v>
      </c>
      <c r="G5345" s="103">
        <v>1.9388000000000001E-3</v>
      </c>
      <c r="H5345" s="103">
        <v>2.99E-3</v>
      </c>
      <c r="I5345" s="103">
        <v>9.8499999999999998E-4</v>
      </c>
      <c r="J5345" s="103">
        <v>9.9500000000000001E-4</v>
      </c>
      <c r="K5345" s="103">
        <v>5.8E-4</v>
      </c>
      <c r="L5345" s="103"/>
      <c r="M5345" s="103"/>
      <c r="N5345" s="103">
        <v>3.2500000000000001E-2</v>
      </c>
      <c r="O5345" s="94"/>
    </row>
    <row r="5346" spans="4:15" ht="15.75" customHeight="1" x14ac:dyDescent="0.25">
      <c r="D5346" s="33"/>
      <c r="E5346" s="33"/>
      <c r="F5346" s="81">
        <v>43998</v>
      </c>
      <c r="G5346" s="103">
        <v>1.9375E-3</v>
      </c>
      <c r="H5346" s="103">
        <v>3.0788E-3</v>
      </c>
      <c r="I5346" s="103">
        <v>1.01E-3</v>
      </c>
      <c r="J5346" s="103">
        <v>9.9500000000000001E-4</v>
      </c>
      <c r="K5346" s="103">
        <v>5.9330000000000006E-4</v>
      </c>
      <c r="L5346" s="103"/>
      <c r="M5346" s="103"/>
      <c r="N5346" s="103">
        <v>3.2500000000000001E-2</v>
      </c>
      <c r="O5346" s="94"/>
    </row>
    <row r="5347" spans="4:15" ht="15.75" customHeight="1" x14ac:dyDescent="0.25">
      <c r="D5347" s="33"/>
      <c r="E5347" s="33"/>
      <c r="F5347" s="81">
        <v>43999</v>
      </c>
      <c r="G5347" s="103">
        <v>1.9388000000000001E-3</v>
      </c>
      <c r="H5347" s="103">
        <v>3.1624999999999999E-3</v>
      </c>
      <c r="I5347" s="103">
        <v>8.4900000000000004E-4</v>
      </c>
      <c r="J5347" s="103">
        <v>8.4500000000000005E-4</v>
      </c>
      <c r="K5347" s="103">
        <v>6.0670000000000006E-4</v>
      </c>
      <c r="L5347" s="103"/>
      <c r="M5347" s="103"/>
      <c r="N5347" s="103">
        <v>3.2500000000000001E-2</v>
      </c>
      <c r="O5347" s="94"/>
    </row>
    <row r="5348" spans="4:15" ht="15.75" customHeight="1" x14ac:dyDescent="0.25">
      <c r="D5348" s="33"/>
      <c r="E5348" s="33"/>
      <c r="F5348" s="81">
        <v>44000</v>
      </c>
      <c r="G5348" s="103">
        <v>1.9E-3</v>
      </c>
      <c r="H5348" s="103">
        <v>3.0637999999999998E-3</v>
      </c>
      <c r="I5348" s="103">
        <v>9.5699999999999995E-4</v>
      </c>
      <c r="J5348" s="103">
        <v>9.279999999999999E-4</v>
      </c>
      <c r="K5348" s="103">
        <v>6.2330000000000003E-4</v>
      </c>
      <c r="L5348" s="103"/>
      <c r="M5348" s="103"/>
      <c r="N5348" s="103">
        <v>3.2500000000000001E-2</v>
      </c>
      <c r="O5348" s="94"/>
    </row>
    <row r="5349" spans="4:15" ht="15.75" customHeight="1" x14ac:dyDescent="0.25">
      <c r="D5349" s="33"/>
      <c r="E5349" s="33"/>
      <c r="F5349" s="81">
        <v>44001</v>
      </c>
      <c r="G5349" s="103">
        <v>1.9012999999999999E-3</v>
      </c>
      <c r="H5349" s="103">
        <v>3.0513000000000003E-3</v>
      </c>
      <c r="I5349" s="103">
        <v>8.5000000000000006E-4</v>
      </c>
      <c r="J5349" s="103">
        <v>8.2899999999999998E-4</v>
      </c>
      <c r="K5349" s="103">
        <v>6.4000000000000005E-4</v>
      </c>
      <c r="L5349" s="103"/>
      <c r="M5349" s="103"/>
      <c r="N5349" s="103">
        <v>3.2500000000000001E-2</v>
      </c>
      <c r="O5349" s="94"/>
    </row>
    <row r="5350" spans="4:15" ht="15.75" customHeight="1" x14ac:dyDescent="0.25">
      <c r="D5350" s="33"/>
      <c r="E5350" s="33"/>
      <c r="F5350" s="81">
        <v>44004</v>
      </c>
      <c r="G5350" s="103">
        <v>1.8475E-3</v>
      </c>
      <c r="H5350" s="103">
        <v>2.9662999999999998E-3</v>
      </c>
      <c r="I5350" s="103">
        <v>8.4400000000000002E-4</v>
      </c>
      <c r="J5350" s="103">
        <v>7.9600000000000005E-4</v>
      </c>
      <c r="K5350" s="103">
        <v>7.0669999999999999E-4</v>
      </c>
      <c r="L5350" s="103"/>
      <c r="M5350" s="103"/>
      <c r="N5350" s="103">
        <v>3.2500000000000001E-2</v>
      </c>
      <c r="O5350" s="94"/>
    </row>
    <row r="5351" spans="4:15" ht="15.75" customHeight="1" x14ac:dyDescent="0.25">
      <c r="D5351" s="33"/>
      <c r="E5351" s="33"/>
      <c r="F5351" s="81">
        <v>44005</v>
      </c>
      <c r="G5351" s="103">
        <v>1.8450000000000001E-3</v>
      </c>
      <c r="H5351" s="103">
        <v>2.9687999999999997E-3</v>
      </c>
      <c r="I5351" s="103">
        <v>8.43E-4</v>
      </c>
      <c r="J5351" s="103">
        <v>7.8399999999999997E-4</v>
      </c>
      <c r="K5351" s="103">
        <v>7.1999999999999994E-4</v>
      </c>
      <c r="L5351" s="103"/>
      <c r="M5351" s="103"/>
      <c r="N5351" s="103">
        <v>3.2500000000000001E-2</v>
      </c>
      <c r="O5351" s="94"/>
    </row>
    <row r="5352" spans="4:15" ht="15.75" customHeight="1" x14ac:dyDescent="0.25">
      <c r="D5352" s="33"/>
      <c r="E5352" s="33"/>
      <c r="F5352" s="81">
        <v>44006</v>
      </c>
      <c r="G5352" s="103">
        <v>1.7949999999999999E-3</v>
      </c>
      <c r="H5352" s="103">
        <v>2.8375000000000002E-3</v>
      </c>
      <c r="I5352" s="103">
        <v>7.9600000000000005E-4</v>
      </c>
      <c r="J5352" s="103">
        <v>7.45E-4</v>
      </c>
      <c r="K5352" s="103">
        <v>7.2999999999999996E-4</v>
      </c>
      <c r="L5352" s="103"/>
      <c r="M5352" s="103"/>
      <c r="N5352" s="103">
        <v>3.2500000000000001E-2</v>
      </c>
      <c r="O5352" s="94"/>
    </row>
    <row r="5353" spans="4:15" ht="15.75" customHeight="1" x14ac:dyDescent="0.25">
      <c r="D5353" s="33"/>
      <c r="E5353" s="33"/>
      <c r="F5353" s="81">
        <v>44007</v>
      </c>
      <c r="G5353" s="103">
        <v>1.8362999999999999E-3</v>
      </c>
      <c r="H5353" s="103">
        <v>3.0599999999999998E-3</v>
      </c>
      <c r="I5353" s="103">
        <v>7.5600000000000005E-4</v>
      </c>
      <c r="J5353" s="103">
        <v>7.2599999999999997E-4</v>
      </c>
      <c r="K5353" s="103">
        <v>7.4340000000000007E-4</v>
      </c>
      <c r="L5353" s="103"/>
      <c r="M5353" s="103"/>
      <c r="N5353" s="103">
        <v>3.2500000000000001E-2</v>
      </c>
      <c r="O5353" s="94"/>
    </row>
    <row r="5354" spans="4:15" ht="15.75" customHeight="1" x14ac:dyDescent="0.25">
      <c r="D5354" s="33"/>
      <c r="E5354" s="33"/>
      <c r="F5354" s="81">
        <v>44008</v>
      </c>
      <c r="G5354" s="103">
        <v>1.7825E-3</v>
      </c>
      <c r="H5354" s="103">
        <v>3.0788E-3</v>
      </c>
      <c r="I5354" s="103">
        <v>7.45E-4</v>
      </c>
      <c r="J5354" s="103">
        <v>7.0699999999999995E-4</v>
      </c>
      <c r="K5354" s="103">
        <v>7.5339999999999999E-4</v>
      </c>
      <c r="L5354" s="103"/>
      <c r="M5354" s="103"/>
      <c r="N5354" s="103">
        <v>3.2500000000000001E-2</v>
      </c>
      <c r="O5354" s="94"/>
    </row>
    <row r="5355" spans="4:15" ht="15.75" customHeight="1" x14ac:dyDescent="0.25">
      <c r="D5355" s="33"/>
      <c r="E5355" s="33"/>
      <c r="F5355" s="81">
        <v>44011</v>
      </c>
      <c r="G5355" s="103">
        <v>1.7100000000000001E-3</v>
      </c>
      <c r="H5355" s="103">
        <v>2.9613E-3</v>
      </c>
      <c r="I5355" s="103">
        <v>7.4800000000000008E-4</v>
      </c>
      <c r="J5355" s="103">
        <v>7.0099999999999991E-4</v>
      </c>
      <c r="K5355" s="103">
        <v>7.7340000000000004E-4</v>
      </c>
      <c r="L5355" s="103"/>
      <c r="M5355" s="103"/>
      <c r="N5355" s="103">
        <v>3.2500000000000001E-2</v>
      </c>
      <c r="O5355" s="94"/>
    </row>
    <row r="5356" spans="4:15" ht="15.75" customHeight="1" x14ac:dyDescent="0.25">
      <c r="D5356" s="33"/>
      <c r="E5356" s="33"/>
      <c r="F5356" s="81">
        <v>44012</v>
      </c>
      <c r="G5356" s="103">
        <v>1.6225E-3</v>
      </c>
      <c r="H5356" s="103">
        <v>3.0200000000000001E-3</v>
      </c>
      <c r="I5356" s="103">
        <v>7.0899999999999999E-4</v>
      </c>
      <c r="J5356" s="103">
        <v>6.7100000000000005E-4</v>
      </c>
      <c r="K5356" s="103">
        <v>7.7999999999999999E-4</v>
      </c>
      <c r="L5356" s="103"/>
      <c r="M5356" s="103"/>
      <c r="N5356" s="103">
        <v>3.2500000000000001E-2</v>
      </c>
      <c r="O5356" s="94"/>
    </row>
    <row r="5357" spans="4:15" ht="15.75" customHeight="1" x14ac:dyDescent="0.25">
      <c r="D5357" s="33"/>
      <c r="E5357" s="33"/>
      <c r="F5357" s="81">
        <v>44013</v>
      </c>
      <c r="G5357" s="103">
        <v>1.6625000000000001E-3</v>
      </c>
      <c r="H5357" s="103">
        <v>2.9849999999999998E-3</v>
      </c>
      <c r="I5357" s="103">
        <v>6.9300000000000004E-4</v>
      </c>
      <c r="J5357" s="103">
        <v>6.4299999999999991E-4</v>
      </c>
      <c r="K5357" s="103">
        <v>7.9339999999999999E-4</v>
      </c>
      <c r="L5357" s="103"/>
      <c r="M5357" s="103"/>
      <c r="N5357" s="103">
        <v>3.2500000000000001E-2</v>
      </c>
      <c r="O5357" s="94"/>
    </row>
    <row r="5358" spans="4:15" ht="15.75" customHeight="1" x14ac:dyDescent="0.25">
      <c r="D5358" s="33"/>
      <c r="E5358" s="33"/>
      <c r="F5358" s="81">
        <v>44014</v>
      </c>
      <c r="G5358" s="103">
        <v>1.6375000000000001E-3</v>
      </c>
      <c r="H5358" s="103">
        <v>3.0375000000000003E-3</v>
      </c>
      <c r="I5358" s="103">
        <v>7.3700000000000002E-4</v>
      </c>
      <c r="J5358" s="103">
        <v>6.7699999999999998E-4</v>
      </c>
      <c r="K5358" s="103">
        <v>8.1000000000000006E-4</v>
      </c>
      <c r="L5358" s="103"/>
      <c r="M5358" s="103"/>
      <c r="N5358" s="103">
        <v>3.2500000000000001E-2</v>
      </c>
      <c r="O5358" s="94"/>
    </row>
    <row r="5359" spans="4:15" ht="15.75" customHeight="1" x14ac:dyDescent="0.25">
      <c r="D5359" s="33"/>
      <c r="E5359" s="33"/>
      <c r="F5359" s="81">
        <v>44015</v>
      </c>
      <c r="G5359" s="103">
        <v>1.6263E-3</v>
      </c>
      <c r="H5359" s="103">
        <v>2.7588000000000001E-3</v>
      </c>
      <c r="I5359" s="103" t="s">
        <v>26</v>
      </c>
      <c r="J5359" s="103"/>
      <c r="K5359" s="103" t="s">
        <v>26</v>
      </c>
      <c r="L5359" s="103"/>
      <c r="M5359" s="103"/>
      <c r="N5359" s="103" t="s">
        <v>26</v>
      </c>
      <c r="O5359" s="94"/>
    </row>
    <row r="5360" spans="4:15" ht="15.75" customHeight="1" x14ac:dyDescent="0.25">
      <c r="D5360" s="33"/>
      <c r="E5360" s="33"/>
      <c r="F5360" s="81">
        <v>44018</v>
      </c>
      <c r="G5360" s="103">
        <v>1.6588E-3</v>
      </c>
      <c r="H5360" s="103">
        <v>2.7650000000000001E-3</v>
      </c>
      <c r="I5360" s="103">
        <v>8.4599999999999996E-4</v>
      </c>
      <c r="J5360" s="103">
        <v>7.8899999999999999E-4</v>
      </c>
      <c r="K5360" s="103">
        <v>8.6669999999999998E-4</v>
      </c>
      <c r="L5360" s="103"/>
      <c r="M5360" s="103"/>
      <c r="N5360" s="103">
        <v>3.2500000000000001E-2</v>
      </c>
      <c r="O5360" s="94"/>
    </row>
    <row r="5361" spans="4:15" ht="15.75" customHeight="1" x14ac:dyDescent="0.25">
      <c r="D5361" s="33"/>
      <c r="E5361" s="33"/>
      <c r="F5361" s="81">
        <v>44019</v>
      </c>
      <c r="G5361" s="103">
        <v>1.825E-3</v>
      </c>
      <c r="H5361" s="103">
        <v>2.6838000000000001E-3</v>
      </c>
      <c r="I5361" s="103">
        <v>8.8900000000000003E-4</v>
      </c>
      <c r="J5361" s="103">
        <v>8.2899999999999998E-4</v>
      </c>
      <c r="K5361" s="103">
        <v>8.7670000000000001E-4</v>
      </c>
      <c r="L5361" s="103"/>
      <c r="M5361" s="103"/>
      <c r="N5361" s="103">
        <v>3.2500000000000001E-2</v>
      </c>
      <c r="O5361" s="94"/>
    </row>
    <row r="5362" spans="4:15" ht="15.75" customHeight="1" x14ac:dyDescent="0.25">
      <c r="D5362" s="33"/>
      <c r="E5362" s="33"/>
      <c r="F5362" s="81">
        <v>44020</v>
      </c>
      <c r="G5362" s="103">
        <v>1.8825000000000001E-3</v>
      </c>
      <c r="H5362" s="103">
        <v>2.7288E-3</v>
      </c>
      <c r="I5362" s="103">
        <v>9.1600000000000004E-4</v>
      </c>
      <c r="J5362" s="103">
        <v>8.34E-4</v>
      </c>
      <c r="K5362" s="103">
        <v>8.8670000000000003E-4</v>
      </c>
      <c r="L5362" s="103"/>
      <c r="M5362" s="103"/>
      <c r="N5362" s="103">
        <v>3.2500000000000001E-2</v>
      </c>
      <c r="O5362" s="94"/>
    </row>
    <row r="5363" spans="4:15" ht="15.75" customHeight="1" x14ac:dyDescent="0.25">
      <c r="D5363" s="33"/>
      <c r="E5363" s="33"/>
      <c r="F5363" s="81">
        <v>44021</v>
      </c>
      <c r="G5363" s="103">
        <v>1.7825E-3</v>
      </c>
      <c r="H5363" s="103">
        <v>2.6624999999999999E-3</v>
      </c>
      <c r="I5363" s="103">
        <v>8.5999999999999998E-4</v>
      </c>
      <c r="J5363" s="103">
        <v>7.9699999999999997E-4</v>
      </c>
      <c r="K5363" s="103">
        <v>8.9669999999999995E-4</v>
      </c>
      <c r="L5363" s="103"/>
      <c r="M5363" s="103"/>
      <c r="N5363" s="103">
        <v>3.2500000000000001E-2</v>
      </c>
      <c r="O5363" s="94"/>
    </row>
    <row r="5364" spans="4:15" ht="15.75" customHeight="1" x14ac:dyDescent="0.25">
      <c r="D5364" s="33"/>
      <c r="E5364" s="33"/>
      <c r="F5364" s="81">
        <v>44022</v>
      </c>
      <c r="G5364" s="103">
        <v>1.7538E-3</v>
      </c>
      <c r="H5364" s="103">
        <v>2.6812999999999997E-3</v>
      </c>
      <c r="I5364" s="103">
        <v>8.699999999999999E-4</v>
      </c>
      <c r="J5364" s="103">
        <v>7.9299999999999998E-4</v>
      </c>
      <c r="K5364" s="103">
        <v>9.0340000000000006E-4</v>
      </c>
      <c r="L5364" s="103"/>
      <c r="M5364" s="103"/>
      <c r="N5364" s="103">
        <v>3.2500000000000001E-2</v>
      </c>
      <c r="O5364" s="94"/>
    </row>
    <row r="5365" spans="4:15" ht="15.75" customHeight="1" x14ac:dyDescent="0.25">
      <c r="D5365" s="33"/>
      <c r="E5365" s="33"/>
      <c r="F5365" s="81">
        <v>44025</v>
      </c>
      <c r="G5365" s="103">
        <v>1.7474999999999999E-3</v>
      </c>
      <c r="H5365" s="103">
        <v>2.7500000000000003E-3</v>
      </c>
      <c r="I5365" s="103">
        <v>9.1399999999999999E-4</v>
      </c>
      <c r="J5365" s="103">
        <v>8.2699999999999994E-4</v>
      </c>
      <c r="K5365" s="103">
        <v>9.2670000000000003E-4</v>
      </c>
      <c r="L5365" s="103"/>
      <c r="M5365" s="103"/>
      <c r="N5365" s="103">
        <v>3.2500000000000001E-2</v>
      </c>
      <c r="O5365" s="94"/>
    </row>
    <row r="5366" spans="4:15" ht="15.75" customHeight="1" x14ac:dyDescent="0.25">
      <c r="D5366" s="33"/>
      <c r="E5366" s="33"/>
      <c r="F5366" s="81">
        <v>44026</v>
      </c>
      <c r="G5366" s="103">
        <v>1.7663000000000002E-3</v>
      </c>
      <c r="H5366" s="103">
        <v>2.7087999999999999E-3</v>
      </c>
      <c r="I5366" s="103">
        <v>9.19E-4</v>
      </c>
      <c r="J5366" s="103">
        <v>8.34E-4</v>
      </c>
      <c r="K5366" s="103">
        <v>9.3340000000000003E-4</v>
      </c>
      <c r="L5366" s="103"/>
      <c r="M5366" s="103"/>
      <c r="N5366" s="103">
        <v>3.2500000000000001E-2</v>
      </c>
      <c r="O5366" s="94"/>
    </row>
    <row r="5367" spans="4:15" ht="15.75" customHeight="1" x14ac:dyDescent="0.25">
      <c r="D5367" s="33"/>
      <c r="E5367" s="33"/>
      <c r="F5367" s="81">
        <v>44027</v>
      </c>
      <c r="G5367" s="103">
        <v>1.8088000000000002E-3</v>
      </c>
      <c r="H5367" s="103">
        <v>2.7288E-3</v>
      </c>
      <c r="I5367" s="103">
        <v>9.3099999999999997E-4</v>
      </c>
      <c r="J5367" s="103">
        <v>8.3699999999999996E-4</v>
      </c>
      <c r="K5367" s="103">
        <v>9.4339999999999995E-4</v>
      </c>
      <c r="L5367" s="103"/>
      <c r="M5367" s="103"/>
      <c r="N5367" s="103">
        <v>3.2500000000000001E-2</v>
      </c>
      <c r="O5367" s="94"/>
    </row>
    <row r="5368" spans="4:15" ht="15.75" customHeight="1" x14ac:dyDescent="0.25">
      <c r="D5368" s="33"/>
      <c r="E5368" s="33"/>
      <c r="F5368" s="81">
        <v>44028</v>
      </c>
      <c r="G5368" s="103">
        <v>1.8675E-3</v>
      </c>
      <c r="H5368" s="103">
        <v>2.7174999999999999E-3</v>
      </c>
      <c r="I5368" s="103">
        <v>9.3799999999999992E-4</v>
      </c>
      <c r="J5368" s="103">
        <v>8.4099999999999995E-4</v>
      </c>
      <c r="K5368" s="103">
        <v>9.567E-4</v>
      </c>
      <c r="L5368" s="103"/>
      <c r="M5368" s="103"/>
      <c r="N5368" s="103">
        <v>3.2500000000000001E-2</v>
      </c>
      <c r="O5368" s="94"/>
    </row>
    <row r="5369" spans="4:15" ht="15.75" customHeight="1" x14ac:dyDescent="0.25">
      <c r="D5369" s="33"/>
      <c r="E5369" s="33"/>
      <c r="F5369" s="81">
        <v>44029</v>
      </c>
      <c r="G5369" s="103">
        <v>1.7988000000000001E-3</v>
      </c>
      <c r="H5369" s="103">
        <v>2.7138000000000002E-3</v>
      </c>
      <c r="I5369" s="103">
        <v>8.6700000000000004E-4</v>
      </c>
      <c r="J5369" s="103">
        <v>7.8799999999999996E-4</v>
      </c>
      <c r="K5369" s="103">
        <v>9.6670000000000002E-4</v>
      </c>
      <c r="L5369" s="103"/>
      <c r="M5369" s="103"/>
      <c r="N5369" s="103">
        <v>3.2500000000000001E-2</v>
      </c>
      <c r="O5369" s="94"/>
    </row>
    <row r="5370" spans="4:15" ht="15.75" customHeight="1" x14ac:dyDescent="0.25">
      <c r="D5370" s="33"/>
      <c r="E5370" s="33"/>
      <c r="F5370" s="81">
        <v>44032</v>
      </c>
      <c r="G5370" s="103">
        <v>1.7563000000000001E-3</v>
      </c>
      <c r="H5370" s="103">
        <v>2.5774999999999999E-3</v>
      </c>
      <c r="I5370" s="103">
        <v>8.8499999999999994E-4</v>
      </c>
      <c r="J5370" s="103">
        <v>8.0500000000000005E-4</v>
      </c>
      <c r="K5370" s="103">
        <v>9.9669999999999989E-4</v>
      </c>
      <c r="L5370" s="103"/>
      <c r="M5370" s="103"/>
      <c r="N5370" s="103">
        <v>3.2500000000000001E-2</v>
      </c>
      <c r="O5370" s="94"/>
    </row>
    <row r="5371" spans="4:15" ht="15.75" customHeight="1" x14ac:dyDescent="0.25">
      <c r="D5371" s="33"/>
      <c r="E5371" s="33"/>
      <c r="F5371" s="81">
        <v>44033</v>
      </c>
      <c r="G5371" s="103">
        <v>1.7574999999999999E-3</v>
      </c>
      <c r="H5371" s="103">
        <v>2.555E-3</v>
      </c>
      <c r="I5371" s="103">
        <v>8.9700000000000001E-4</v>
      </c>
      <c r="J5371" s="103">
        <v>8.1699999999999991E-4</v>
      </c>
      <c r="K5371" s="103">
        <v>1.0066999999999999E-3</v>
      </c>
      <c r="L5371" s="103"/>
      <c r="M5371" s="103"/>
      <c r="N5371" s="103">
        <v>3.2500000000000001E-2</v>
      </c>
      <c r="O5371" s="94"/>
    </row>
    <row r="5372" spans="4:15" ht="15.75" customHeight="1" x14ac:dyDescent="0.25">
      <c r="D5372" s="33"/>
      <c r="E5372" s="33"/>
      <c r="F5372" s="81">
        <v>44034</v>
      </c>
      <c r="G5372" s="103">
        <v>1.7899999999999999E-3</v>
      </c>
      <c r="H5372" s="103">
        <v>2.6350000000000002E-3</v>
      </c>
      <c r="I5372" s="103">
        <v>9.4899999999999997E-4</v>
      </c>
      <c r="J5372" s="103">
        <v>8.4699999999999999E-4</v>
      </c>
      <c r="K5372" s="103">
        <v>1.0134E-3</v>
      </c>
      <c r="L5372" s="103"/>
      <c r="M5372" s="103"/>
      <c r="N5372" s="103">
        <v>3.2500000000000001E-2</v>
      </c>
      <c r="O5372" s="94"/>
    </row>
    <row r="5373" spans="4:15" ht="15.75" customHeight="1" x14ac:dyDescent="0.25">
      <c r="D5373" s="33"/>
      <c r="E5373" s="33"/>
      <c r="F5373" s="81">
        <v>44035</v>
      </c>
      <c r="G5373" s="103">
        <v>1.7163E-3</v>
      </c>
      <c r="H5373" s="103">
        <v>2.4450000000000001E-3</v>
      </c>
      <c r="I5373" s="103">
        <v>9.4299999999999994E-4</v>
      </c>
      <c r="J5373" s="103">
        <v>8.4500000000000005E-4</v>
      </c>
      <c r="K5373" s="103">
        <v>1.0199999999999999E-3</v>
      </c>
      <c r="L5373" s="103"/>
      <c r="M5373" s="103"/>
      <c r="N5373" s="103">
        <v>3.2500000000000001E-2</v>
      </c>
      <c r="O5373" s="94"/>
    </row>
    <row r="5374" spans="4:15" ht="15.75" customHeight="1" x14ac:dyDescent="0.25">
      <c r="D5374" s="33"/>
      <c r="E5374" s="33"/>
      <c r="F5374" s="81">
        <v>44036</v>
      </c>
      <c r="G5374" s="103">
        <v>1.7263000000000001E-3</v>
      </c>
      <c r="H5374" s="103">
        <v>2.4675000000000001E-3</v>
      </c>
      <c r="I5374" s="103">
        <v>8.9399999999999994E-4</v>
      </c>
      <c r="J5374" s="103">
        <v>8.0699999999999999E-4</v>
      </c>
      <c r="K5374" s="103">
        <v>1.0299999999999999E-3</v>
      </c>
      <c r="L5374" s="103"/>
      <c r="M5374" s="103"/>
      <c r="N5374" s="103">
        <v>3.2500000000000001E-2</v>
      </c>
      <c r="O5374" s="94"/>
    </row>
    <row r="5375" spans="4:15" ht="15.75" customHeight="1" x14ac:dyDescent="0.25">
      <c r="D5375" s="33"/>
      <c r="E5375" s="33"/>
      <c r="F5375" s="81">
        <v>44039</v>
      </c>
      <c r="G5375" s="103">
        <v>1.6625000000000001E-3</v>
      </c>
      <c r="H5375" s="103">
        <v>2.6963E-3</v>
      </c>
      <c r="I5375" s="103">
        <v>8.8999999999999995E-4</v>
      </c>
      <c r="J5375" s="103">
        <v>7.8600000000000002E-4</v>
      </c>
      <c r="K5375" s="103">
        <v>1.0467E-3</v>
      </c>
      <c r="L5375" s="103"/>
      <c r="M5375" s="103"/>
      <c r="N5375" s="103">
        <v>3.2500000000000001E-2</v>
      </c>
      <c r="O5375" s="94"/>
    </row>
    <row r="5376" spans="4:15" ht="15.75" customHeight="1" x14ac:dyDescent="0.25">
      <c r="D5376" s="33"/>
      <c r="E5376" s="33"/>
      <c r="F5376" s="81">
        <v>44040</v>
      </c>
      <c r="G5376" s="103">
        <v>1.6688E-3</v>
      </c>
      <c r="H5376" s="103">
        <v>2.6825E-3</v>
      </c>
      <c r="I5376" s="103">
        <v>8.9999999999999998E-4</v>
      </c>
      <c r="J5376" s="103">
        <v>7.9799999999999999E-4</v>
      </c>
      <c r="K5376" s="103">
        <v>1.0534000000000001E-3</v>
      </c>
      <c r="L5376" s="103"/>
      <c r="M5376" s="103"/>
      <c r="N5376" s="103">
        <v>3.2500000000000001E-2</v>
      </c>
      <c r="O5376" s="94"/>
    </row>
    <row r="5377" spans="4:15" ht="15.75" customHeight="1" x14ac:dyDescent="0.25">
      <c r="D5377" s="33"/>
      <c r="E5377" s="33"/>
      <c r="F5377" s="81">
        <v>44041</v>
      </c>
      <c r="G5377" s="103">
        <v>1.6113E-3</v>
      </c>
      <c r="H5377" s="103">
        <v>2.6062999999999998E-3</v>
      </c>
      <c r="I5377" s="103">
        <v>8.9399999999999994E-4</v>
      </c>
      <c r="J5377" s="103">
        <v>7.8100000000000001E-4</v>
      </c>
      <c r="K5377" s="103">
        <v>1.06E-3</v>
      </c>
      <c r="L5377" s="103"/>
      <c r="M5377" s="103"/>
      <c r="N5377" s="103">
        <v>3.2500000000000001E-2</v>
      </c>
      <c r="O5377" s="94"/>
    </row>
    <row r="5378" spans="4:15" ht="15.75" customHeight="1" x14ac:dyDescent="0.25">
      <c r="D5378" s="33"/>
      <c r="E5378" s="33"/>
      <c r="F5378" s="81">
        <v>44042</v>
      </c>
      <c r="G5378" s="103">
        <v>1.5562999999999998E-3</v>
      </c>
      <c r="H5378" s="103">
        <v>2.5100000000000001E-3</v>
      </c>
      <c r="I5378" s="103">
        <v>8.5300000000000003E-4</v>
      </c>
      <c r="J5378" s="103">
        <v>7.3800000000000005E-4</v>
      </c>
      <c r="K5378" s="103">
        <v>1.0633999999999999E-3</v>
      </c>
      <c r="L5378" s="103"/>
      <c r="M5378" s="103"/>
      <c r="N5378" s="103">
        <v>3.2500000000000001E-2</v>
      </c>
      <c r="O5378" s="94"/>
    </row>
    <row r="5379" spans="4:15" ht="15.75" customHeight="1" x14ac:dyDescent="0.25">
      <c r="D5379" s="33"/>
      <c r="E5379" s="33"/>
      <c r="F5379" s="81">
        <v>44043</v>
      </c>
      <c r="G5379" s="103">
        <v>1.5487999999999999E-3</v>
      </c>
      <c r="H5379" s="103">
        <v>2.4875000000000001E-3</v>
      </c>
      <c r="I5379" s="103">
        <v>8.1000000000000006E-4</v>
      </c>
      <c r="J5379" s="103">
        <v>7.1499999999999992E-4</v>
      </c>
      <c r="K5379" s="103">
        <v>1.0633999999999999E-3</v>
      </c>
      <c r="L5379" s="103"/>
      <c r="M5379" s="103"/>
      <c r="N5379" s="103">
        <v>3.2500000000000001E-2</v>
      </c>
      <c r="O5379" s="94"/>
    </row>
    <row r="5380" spans="4:15" ht="15.75" customHeight="1" x14ac:dyDescent="0.25">
      <c r="D5380" s="33"/>
      <c r="E5380" s="33"/>
      <c r="F5380" s="81">
        <v>44046</v>
      </c>
      <c r="G5380" s="103">
        <v>1.57E-3</v>
      </c>
      <c r="H5380" s="103">
        <v>2.49E-3</v>
      </c>
      <c r="I5380" s="103">
        <v>8.160000000000001E-4</v>
      </c>
      <c r="J5380" s="103">
        <v>7.1099999999999994E-4</v>
      </c>
      <c r="K5380" s="103">
        <v>1.0534000000000001E-3</v>
      </c>
      <c r="L5380" s="103"/>
      <c r="M5380" s="103"/>
      <c r="N5380" s="103">
        <v>3.2500000000000001E-2</v>
      </c>
      <c r="O5380" s="94"/>
    </row>
    <row r="5381" spans="4:15" ht="15.75" customHeight="1" x14ac:dyDescent="0.25">
      <c r="D5381" s="33"/>
      <c r="E5381" s="33"/>
      <c r="F5381" s="81">
        <v>44047</v>
      </c>
      <c r="G5381" s="103">
        <v>1.4924999999999999E-3</v>
      </c>
      <c r="H5381" s="103">
        <v>2.4849999999999998E-3</v>
      </c>
      <c r="I5381" s="103">
        <v>8.1699999999999991E-4</v>
      </c>
      <c r="J5381" s="103">
        <v>7.1999999999999994E-4</v>
      </c>
      <c r="K5381" s="103">
        <v>1.0499999999999999E-3</v>
      </c>
      <c r="L5381" s="103"/>
      <c r="M5381" s="103"/>
      <c r="N5381" s="103">
        <v>3.2500000000000001E-2</v>
      </c>
      <c r="O5381" s="94"/>
    </row>
    <row r="5382" spans="4:15" ht="15.75" customHeight="1" x14ac:dyDescent="0.25">
      <c r="D5382" s="33"/>
      <c r="E5382" s="33"/>
      <c r="F5382" s="81">
        <v>44048</v>
      </c>
      <c r="G5382" s="103">
        <v>1.5349999999999999E-3</v>
      </c>
      <c r="H5382" s="103">
        <v>2.4199999999999998E-3</v>
      </c>
      <c r="I5382" s="103">
        <v>8.3099999999999992E-4</v>
      </c>
      <c r="J5382" s="103">
        <v>7.3899999999999997E-4</v>
      </c>
      <c r="K5382" s="103">
        <v>1.0434000000000001E-3</v>
      </c>
      <c r="L5382" s="103"/>
      <c r="M5382" s="103"/>
      <c r="N5382" s="103">
        <v>3.2500000000000001E-2</v>
      </c>
      <c r="O5382" s="94"/>
    </row>
    <row r="5383" spans="4:15" ht="15.75" customHeight="1" x14ac:dyDescent="0.25">
      <c r="D5383" s="33"/>
      <c r="E5383" s="33"/>
      <c r="F5383" s="81">
        <v>44049</v>
      </c>
      <c r="G5383" s="103">
        <v>1.5537999999999999E-3</v>
      </c>
      <c r="H5383" s="103">
        <v>2.4324999999999998E-3</v>
      </c>
      <c r="I5383" s="103">
        <v>8.0699999999999999E-4</v>
      </c>
      <c r="J5383" s="103">
        <v>7.1299999999999998E-4</v>
      </c>
      <c r="K5383" s="103">
        <v>1.0399999999999999E-3</v>
      </c>
      <c r="L5383" s="103"/>
      <c r="M5383" s="103"/>
      <c r="N5383" s="103">
        <v>3.2500000000000001E-2</v>
      </c>
      <c r="O5383" s="94"/>
    </row>
    <row r="5384" spans="4:15" ht="15.75" customHeight="1" x14ac:dyDescent="0.25">
      <c r="D5384" s="33"/>
      <c r="E5384" s="33"/>
      <c r="F5384" s="81">
        <v>44050</v>
      </c>
      <c r="G5384" s="103">
        <v>1.6337999999999999E-3</v>
      </c>
      <c r="H5384" s="103">
        <v>2.5249999999999999E-3</v>
      </c>
      <c r="I5384" s="103">
        <v>8.2199999999999992E-4</v>
      </c>
      <c r="J5384" s="103">
        <v>7.3499999999999998E-4</v>
      </c>
      <c r="K5384" s="103">
        <v>1.0367E-3</v>
      </c>
      <c r="L5384" s="103"/>
      <c r="M5384" s="103"/>
      <c r="N5384" s="103">
        <v>3.2500000000000001E-2</v>
      </c>
      <c r="O5384" s="94"/>
    </row>
    <row r="5385" spans="4:15" ht="15.75" customHeight="1" x14ac:dyDescent="0.25">
      <c r="D5385" s="33"/>
      <c r="E5385" s="33"/>
      <c r="F5385" s="81">
        <v>44053</v>
      </c>
      <c r="G5385" s="103">
        <v>1.6825000000000002E-3</v>
      </c>
      <c r="H5385" s="103">
        <v>2.5688E-3</v>
      </c>
      <c r="I5385" s="103">
        <v>8.0400000000000003E-4</v>
      </c>
      <c r="J5385" s="103">
        <v>7.2400000000000003E-4</v>
      </c>
      <c r="K5385" s="103">
        <v>1.0267E-3</v>
      </c>
      <c r="L5385" s="103"/>
      <c r="M5385" s="103"/>
      <c r="N5385" s="103">
        <v>3.2500000000000001E-2</v>
      </c>
      <c r="O5385" s="94"/>
    </row>
    <row r="5386" spans="4:15" ht="15.75" customHeight="1" x14ac:dyDescent="0.25">
      <c r="D5386" s="33"/>
      <c r="E5386" s="33"/>
      <c r="F5386" s="81">
        <v>44054</v>
      </c>
      <c r="G5386" s="103">
        <v>1.6413000000000001E-3</v>
      </c>
      <c r="H5386" s="103">
        <v>2.5349999999999999E-3</v>
      </c>
      <c r="I5386" s="103">
        <v>8.2299999999999995E-4</v>
      </c>
      <c r="J5386" s="103">
        <v>7.2400000000000003E-4</v>
      </c>
      <c r="K5386" s="103">
        <v>1.0234E-3</v>
      </c>
      <c r="L5386" s="103"/>
      <c r="M5386" s="103"/>
      <c r="N5386" s="103">
        <v>3.2500000000000001E-2</v>
      </c>
      <c r="O5386" s="94"/>
    </row>
    <row r="5387" spans="4:15" ht="15.75" customHeight="1" x14ac:dyDescent="0.25">
      <c r="D5387" s="33"/>
      <c r="E5387" s="33"/>
      <c r="F5387" s="81">
        <v>44055</v>
      </c>
      <c r="G5387" s="103">
        <v>1.58E-3</v>
      </c>
      <c r="H5387" s="103">
        <v>2.6474999999999997E-3</v>
      </c>
      <c r="I5387" s="103">
        <v>8.2399999999999997E-4</v>
      </c>
      <c r="J5387" s="103">
        <v>7.4700000000000005E-4</v>
      </c>
      <c r="K5387" s="103">
        <v>1.0234E-3</v>
      </c>
      <c r="L5387" s="103"/>
      <c r="M5387" s="103"/>
      <c r="N5387" s="103">
        <v>3.2500000000000001E-2</v>
      </c>
      <c r="O5387" s="94"/>
    </row>
    <row r="5388" spans="4:15" ht="15.75" customHeight="1" x14ac:dyDescent="0.25">
      <c r="D5388" s="33"/>
      <c r="E5388" s="33"/>
      <c r="F5388" s="81">
        <v>44056</v>
      </c>
      <c r="G5388" s="103">
        <v>1.6187999999999999E-3</v>
      </c>
      <c r="H5388" s="103">
        <v>2.8013000000000001E-3</v>
      </c>
      <c r="I5388" s="103">
        <v>8.4000000000000003E-4</v>
      </c>
      <c r="J5388" s="103">
        <v>7.7399999999999995E-4</v>
      </c>
      <c r="K5388" s="103">
        <v>1.0199999999999999E-3</v>
      </c>
      <c r="L5388" s="103"/>
      <c r="M5388" s="103"/>
      <c r="N5388" s="103">
        <v>3.2500000000000001E-2</v>
      </c>
      <c r="O5388" s="94"/>
    </row>
    <row r="5389" spans="4:15" ht="15.75" customHeight="1" x14ac:dyDescent="0.25">
      <c r="D5389" s="33"/>
      <c r="E5389" s="33"/>
      <c r="F5389" s="81">
        <v>44057</v>
      </c>
      <c r="G5389" s="103">
        <v>1.5149999999999999E-3</v>
      </c>
      <c r="H5389" s="103">
        <v>2.7038000000000001E-3</v>
      </c>
      <c r="I5389" s="103">
        <v>8.5400000000000005E-4</v>
      </c>
      <c r="J5389" s="103">
        <v>8.0100000000000006E-4</v>
      </c>
      <c r="K5389" s="103">
        <v>1.0134E-3</v>
      </c>
      <c r="L5389" s="103"/>
      <c r="M5389" s="103"/>
      <c r="N5389" s="103">
        <v>3.2500000000000001E-2</v>
      </c>
      <c r="O5389" s="94"/>
    </row>
    <row r="5390" spans="4:15" ht="15.75" customHeight="1" x14ac:dyDescent="0.25">
      <c r="D5390" s="33"/>
      <c r="E5390" s="33"/>
      <c r="F5390" s="81">
        <v>44060</v>
      </c>
      <c r="G5390" s="103">
        <v>1.6137999999999999E-3</v>
      </c>
      <c r="H5390" s="103">
        <v>2.6774999999999998E-3</v>
      </c>
      <c r="I5390" s="103">
        <v>8.5999999999999998E-4</v>
      </c>
      <c r="J5390" s="103">
        <v>8.2699999999999994E-4</v>
      </c>
      <c r="K5390" s="103">
        <v>9.7999999999999997E-4</v>
      </c>
      <c r="L5390" s="103"/>
      <c r="M5390" s="103"/>
      <c r="N5390" s="103">
        <v>3.2500000000000001E-2</v>
      </c>
      <c r="O5390" s="94"/>
    </row>
    <row r="5391" spans="4:15" ht="15.75" customHeight="1" x14ac:dyDescent="0.25">
      <c r="D5391" s="33"/>
      <c r="E5391" s="33"/>
      <c r="F5391" s="81">
        <v>44061</v>
      </c>
      <c r="G5391" s="103">
        <v>1.58E-3</v>
      </c>
      <c r="H5391" s="103">
        <v>2.5300000000000001E-3</v>
      </c>
      <c r="I5391" s="103">
        <v>8.7999999999999992E-4</v>
      </c>
      <c r="J5391" s="103">
        <v>8.4500000000000005E-4</v>
      </c>
      <c r="K5391" s="103">
        <v>9.7339999999999992E-4</v>
      </c>
      <c r="L5391" s="103"/>
      <c r="M5391" s="103"/>
      <c r="N5391" s="103">
        <v>3.2500000000000001E-2</v>
      </c>
      <c r="O5391" s="94"/>
    </row>
    <row r="5392" spans="4:15" ht="15.75" customHeight="1" x14ac:dyDescent="0.25">
      <c r="D5392" s="33"/>
      <c r="E5392" s="33"/>
      <c r="F5392" s="81">
        <v>44062</v>
      </c>
      <c r="G5392" s="103">
        <v>1.7088000000000001E-3</v>
      </c>
      <c r="H5392" s="103">
        <v>2.4687999999999997E-3</v>
      </c>
      <c r="I5392" s="103">
        <v>8.5500000000000007E-4</v>
      </c>
      <c r="J5392" s="103">
        <v>8.3099999999999992E-4</v>
      </c>
      <c r="K5392" s="103">
        <v>9.634E-4</v>
      </c>
      <c r="L5392" s="103"/>
      <c r="M5392" s="103"/>
      <c r="N5392" s="103">
        <v>3.2500000000000001E-2</v>
      </c>
      <c r="O5392" s="94"/>
    </row>
    <row r="5393" spans="4:15" ht="15.75" customHeight="1" x14ac:dyDescent="0.25">
      <c r="D5393" s="33"/>
      <c r="E5393" s="33"/>
      <c r="F5393" s="81">
        <v>44063</v>
      </c>
      <c r="G5393" s="103">
        <v>1.8324999999999999E-3</v>
      </c>
      <c r="H5393" s="103">
        <v>2.5613000000000003E-3</v>
      </c>
      <c r="I5393" s="103">
        <v>7.7200000000000001E-4</v>
      </c>
      <c r="J5393" s="103">
        <v>7.580000000000001E-4</v>
      </c>
      <c r="K5393" s="103">
        <v>9.5339999999999997E-4</v>
      </c>
      <c r="L5393" s="103"/>
      <c r="M5393" s="103"/>
      <c r="N5393" s="103">
        <v>3.2500000000000001E-2</v>
      </c>
      <c r="O5393" s="94"/>
    </row>
    <row r="5394" spans="4:15" ht="15.75" customHeight="1" x14ac:dyDescent="0.25">
      <c r="D5394" s="33"/>
      <c r="E5394" s="33"/>
      <c r="F5394" s="81">
        <v>44064</v>
      </c>
      <c r="G5394" s="103">
        <v>1.7513000000000001E-3</v>
      </c>
      <c r="H5394" s="103">
        <v>2.5000000000000001E-3</v>
      </c>
      <c r="I5394" s="103">
        <v>7.3400000000000006E-4</v>
      </c>
      <c r="J5394" s="103">
        <v>7.1499999999999992E-4</v>
      </c>
      <c r="K5394" s="103">
        <v>9.3999999999999997E-4</v>
      </c>
      <c r="L5394" s="103"/>
      <c r="M5394" s="103"/>
      <c r="N5394" s="103">
        <v>3.2500000000000001E-2</v>
      </c>
      <c r="O5394" s="94"/>
    </row>
    <row r="5395" spans="4:15" ht="15.75" customHeight="1" x14ac:dyDescent="0.25">
      <c r="D5395" s="33"/>
      <c r="E5395" s="33"/>
      <c r="F5395" s="81">
        <v>44067</v>
      </c>
      <c r="G5395" s="103">
        <v>1.7424999999999999E-3</v>
      </c>
      <c r="H5395" s="103">
        <v>2.3375000000000002E-3</v>
      </c>
      <c r="I5395" s="103">
        <v>7.000000000000001E-4</v>
      </c>
      <c r="J5395" s="103">
        <v>6.9099999999999999E-4</v>
      </c>
      <c r="K5395" s="103">
        <v>9.1E-4</v>
      </c>
      <c r="L5395" s="103"/>
      <c r="M5395" s="103"/>
      <c r="N5395" s="103">
        <v>3.2500000000000001E-2</v>
      </c>
      <c r="O5395" s="94"/>
    </row>
    <row r="5396" spans="4:15" ht="15.75" customHeight="1" x14ac:dyDescent="0.25">
      <c r="D5396" s="33"/>
      <c r="E5396" s="33"/>
      <c r="F5396" s="81">
        <v>44068</v>
      </c>
      <c r="G5396" s="103">
        <v>1.7025E-3</v>
      </c>
      <c r="H5396" s="103">
        <v>2.5100000000000001E-3</v>
      </c>
      <c r="I5396" s="103">
        <v>7.1299999999999998E-4</v>
      </c>
      <c r="J5396" s="103">
        <v>7.0099999999999991E-4</v>
      </c>
      <c r="K5396" s="103">
        <v>9.0340000000000006E-4</v>
      </c>
      <c r="L5396" s="103"/>
      <c r="M5396" s="103"/>
      <c r="N5396" s="103">
        <v>3.2500000000000001E-2</v>
      </c>
      <c r="O5396" s="94"/>
    </row>
    <row r="5397" spans="4:15" ht="15.75" customHeight="1" x14ac:dyDescent="0.25">
      <c r="D5397" s="33"/>
      <c r="E5397" s="33"/>
      <c r="F5397" s="81">
        <v>44069</v>
      </c>
      <c r="G5397" s="103">
        <v>1.5638E-3</v>
      </c>
      <c r="H5397" s="103">
        <v>2.5588E-3</v>
      </c>
      <c r="I5397" s="103">
        <v>7.6999999999999996E-4</v>
      </c>
      <c r="J5397" s="103">
        <v>7.5999999999999993E-4</v>
      </c>
      <c r="K5397" s="103">
        <v>8.9669999999999995E-4</v>
      </c>
      <c r="L5397" s="103"/>
      <c r="M5397" s="103"/>
      <c r="N5397" s="103">
        <v>3.2500000000000001E-2</v>
      </c>
      <c r="O5397" s="94"/>
    </row>
    <row r="5398" spans="4:15" ht="15.75" customHeight="1" x14ac:dyDescent="0.25">
      <c r="D5398" s="33"/>
      <c r="E5398" s="33"/>
      <c r="F5398" s="81">
        <v>44070</v>
      </c>
      <c r="G5398" s="103">
        <v>1.5512999999999998E-3</v>
      </c>
      <c r="H5398" s="103">
        <v>2.4599999999999999E-3</v>
      </c>
      <c r="I5398" s="103">
        <v>7.7299999999999992E-4</v>
      </c>
      <c r="J5398" s="103">
        <v>7.7499999999999997E-4</v>
      </c>
      <c r="K5398" s="103">
        <v>8.8670000000000003E-4</v>
      </c>
      <c r="L5398" s="103"/>
      <c r="M5398" s="103"/>
      <c r="N5398" s="103">
        <v>3.2500000000000001E-2</v>
      </c>
      <c r="O5398" s="94"/>
    </row>
    <row r="5399" spans="4:15" ht="15.75" customHeight="1" x14ac:dyDescent="0.25">
      <c r="D5399" s="33"/>
      <c r="E5399" s="33"/>
      <c r="F5399" s="81">
        <v>44071</v>
      </c>
      <c r="G5399" s="103">
        <v>1.5675000000000001E-3</v>
      </c>
      <c r="H5399" s="103">
        <v>2.4088E-3</v>
      </c>
      <c r="I5399" s="103">
        <v>7.2900000000000005E-4</v>
      </c>
      <c r="J5399" s="103">
        <v>7.3800000000000005E-4</v>
      </c>
      <c r="K5399" s="103">
        <v>8.7670000000000001E-4</v>
      </c>
      <c r="L5399" s="103"/>
      <c r="M5399" s="103"/>
      <c r="N5399" s="103">
        <v>3.2500000000000001E-2</v>
      </c>
      <c r="O5399" s="94"/>
    </row>
    <row r="5400" spans="4:15" ht="15.75" customHeight="1" x14ac:dyDescent="0.25">
      <c r="D5400" s="33"/>
      <c r="E5400" s="33"/>
      <c r="F5400" s="81">
        <v>44074</v>
      </c>
      <c r="G5400" s="103" t="s">
        <v>26</v>
      </c>
      <c r="H5400" s="103" t="s">
        <v>26</v>
      </c>
      <c r="I5400" s="103">
        <v>7.0099999999999991E-4</v>
      </c>
      <c r="J5400" s="103">
        <v>6.9800000000000005E-4</v>
      </c>
      <c r="K5400" s="103">
        <v>8.5000000000000006E-4</v>
      </c>
      <c r="L5400" s="103"/>
      <c r="M5400" s="103"/>
      <c r="N5400" s="103">
        <v>3.2500000000000001E-2</v>
      </c>
      <c r="O5400" s="94"/>
    </row>
    <row r="5401" spans="4:15" ht="15.75" customHeight="1" x14ac:dyDescent="0.25">
      <c r="D5401" s="33"/>
      <c r="E5401" s="33"/>
      <c r="F5401" s="81">
        <v>44075</v>
      </c>
      <c r="G5401" s="103">
        <v>1.5562999999999998E-3</v>
      </c>
      <c r="H5401" s="103">
        <v>2.5113000000000002E-3</v>
      </c>
      <c r="I5401" s="103">
        <v>7.3499999999999998E-4</v>
      </c>
      <c r="J5401" s="103">
        <v>7.4700000000000005E-4</v>
      </c>
      <c r="K5401" s="103">
        <v>8.4669999999999993E-4</v>
      </c>
      <c r="L5401" s="103"/>
      <c r="M5401" s="103"/>
      <c r="N5401" s="103">
        <v>3.2500000000000001E-2</v>
      </c>
      <c r="O5401" s="94"/>
    </row>
    <row r="5402" spans="4:15" ht="15.75" customHeight="1" x14ac:dyDescent="0.25">
      <c r="D5402" s="33"/>
      <c r="E5402" s="33"/>
      <c r="F5402" s="81">
        <v>44076</v>
      </c>
      <c r="G5402" s="103">
        <v>1.5475E-3</v>
      </c>
      <c r="H5402" s="103">
        <v>2.5124999999999995E-3</v>
      </c>
      <c r="I5402" s="103">
        <v>7.5000000000000002E-4</v>
      </c>
      <c r="J5402" s="103">
        <v>7.539999999999999E-4</v>
      </c>
      <c r="K5402" s="103">
        <v>8.4340000000000001E-4</v>
      </c>
      <c r="L5402" s="103"/>
      <c r="M5402" s="103"/>
      <c r="N5402" s="103">
        <v>3.2500000000000001E-2</v>
      </c>
      <c r="O5402" s="94"/>
    </row>
    <row r="5403" spans="4:15" ht="15.75" customHeight="1" x14ac:dyDescent="0.25">
      <c r="D5403" s="33"/>
      <c r="E5403" s="33"/>
      <c r="F5403" s="81">
        <v>44077</v>
      </c>
      <c r="G5403" s="103">
        <v>1.5862999999999999E-3</v>
      </c>
      <c r="H5403" s="103">
        <v>2.4949999999999998E-3</v>
      </c>
      <c r="I5403" s="103">
        <v>7.4399999999999998E-4</v>
      </c>
      <c r="J5403" s="103">
        <v>7.3999999999999999E-4</v>
      </c>
      <c r="K5403" s="103">
        <v>8.4000000000000003E-4</v>
      </c>
      <c r="L5403" s="103"/>
      <c r="M5403" s="103"/>
      <c r="N5403" s="103">
        <v>3.2500000000000001E-2</v>
      </c>
      <c r="O5403" s="94"/>
    </row>
    <row r="5404" spans="4:15" ht="15.75" customHeight="1" x14ac:dyDescent="0.25">
      <c r="D5404" s="33"/>
      <c r="E5404" s="33"/>
      <c r="F5404" s="81">
        <v>44078</v>
      </c>
      <c r="G5404" s="103">
        <v>1.5425E-3</v>
      </c>
      <c r="H5404" s="103">
        <v>2.48E-3</v>
      </c>
      <c r="I5404" s="103">
        <v>7.7099999999999998E-4</v>
      </c>
      <c r="J5404" s="103">
        <v>7.6399999999999992E-4</v>
      </c>
      <c r="K5404" s="103">
        <v>8.4340000000000001E-4</v>
      </c>
      <c r="L5404" s="103"/>
      <c r="M5404" s="103"/>
      <c r="N5404" s="103">
        <v>3.2500000000000001E-2</v>
      </c>
      <c r="O5404" s="94"/>
    </row>
    <row r="5405" spans="4:15" ht="15.75" customHeight="1" x14ac:dyDescent="0.25">
      <c r="D5405" s="33"/>
      <c r="E5405" s="33"/>
      <c r="F5405" s="81">
        <v>44081</v>
      </c>
      <c r="G5405" s="103">
        <v>1.5562999999999998E-3</v>
      </c>
      <c r="H5405" s="103">
        <v>2.4174999999999999E-3</v>
      </c>
      <c r="I5405" s="103" t="s">
        <v>26</v>
      </c>
      <c r="J5405" s="103"/>
      <c r="K5405" s="103" t="s">
        <v>26</v>
      </c>
      <c r="L5405" s="103"/>
      <c r="M5405" s="103"/>
      <c r="N5405" s="103" t="s">
        <v>26</v>
      </c>
      <c r="O5405" s="94"/>
    </row>
    <row r="5406" spans="4:15" ht="15.75" customHeight="1" x14ac:dyDescent="0.25">
      <c r="D5406" s="33"/>
      <c r="E5406" s="33"/>
      <c r="F5406" s="81">
        <v>44082</v>
      </c>
      <c r="G5406" s="103">
        <v>1.555E-3</v>
      </c>
      <c r="H5406" s="103">
        <v>2.4949999999999998E-3</v>
      </c>
      <c r="I5406" s="103">
        <v>8.1500000000000008E-4</v>
      </c>
      <c r="J5406" s="103">
        <v>8.03E-4</v>
      </c>
      <c r="K5406" s="103">
        <v>8.4340000000000001E-4</v>
      </c>
      <c r="L5406" s="103"/>
      <c r="M5406" s="103"/>
      <c r="N5406" s="103">
        <v>3.2500000000000001E-2</v>
      </c>
      <c r="O5406" s="94"/>
    </row>
    <row r="5407" spans="4:15" ht="15.75" customHeight="1" x14ac:dyDescent="0.25">
      <c r="D5407" s="33"/>
      <c r="E5407" s="33"/>
      <c r="F5407" s="81">
        <v>44083</v>
      </c>
      <c r="G5407" s="103">
        <v>1.5125E-3</v>
      </c>
      <c r="H5407" s="103">
        <v>2.5024999999999995E-3</v>
      </c>
      <c r="I5407" s="103">
        <v>8.4199999999999998E-4</v>
      </c>
      <c r="J5407" s="103">
        <v>8.1299999999999992E-4</v>
      </c>
      <c r="K5407" s="103">
        <v>8.4340000000000001E-4</v>
      </c>
      <c r="L5407" s="103"/>
      <c r="M5407" s="103"/>
      <c r="N5407" s="103">
        <v>3.2500000000000001E-2</v>
      </c>
      <c r="O5407" s="94"/>
    </row>
    <row r="5408" spans="4:15" ht="15.75" customHeight="1" x14ac:dyDescent="0.25">
      <c r="D5408" s="33"/>
      <c r="E5408" s="33"/>
      <c r="F5408" s="81">
        <v>44084</v>
      </c>
      <c r="G5408" s="103">
        <v>1.5112999999999999E-3</v>
      </c>
      <c r="H5408" s="103">
        <v>2.4913000000000001E-3</v>
      </c>
      <c r="I5408" s="103">
        <v>8.3199999999999995E-4</v>
      </c>
      <c r="J5408" s="103">
        <v>8.1999999999999998E-4</v>
      </c>
      <c r="K5408" s="103">
        <v>8.4340000000000001E-4</v>
      </c>
      <c r="L5408" s="103"/>
      <c r="M5408" s="103"/>
      <c r="N5408" s="103">
        <v>3.2500000000000001E-2</v>
      </c>
      <c r="O5408" s="94"/>
    </row>
    <row r="5409" spans="4:15" ht="15.75" customHeight="1" x14ac:dyDescent="0.25">
      <c r="D5409" s="33"/>
      <c r="E5409" s="33"/>
      <c r="F5409" s="81">
        <v>44085</v>
      </c>
      <c r="G5409" s="103">
        <v>1.5237999999999999E-3</v>
      </c>
      <c r="H5409" s="103">
        <v>2.5038E-3</v>
      </c>
      <c r="I5409" s="103">
        <v>8.25E-4</v>
      </c>
      <c r="J5409" s="103">
        <v>8.1299999999999992E-4</v>
      </c>
      <c r="K5409" s="103">
        <v>8.4000000000000003E-4</v>
      </c>
      <c r="L5409" s="103"/>
      <c r="M5409" s="103"/>
      <c r="N5409" s="103">
        <v>3.2500000000000001E-2</v>
      </c>
      <c r="O5409" s="94"/>
    </row>
    <row r="5410" spans="4:15" ht="15.75" customHeight="1" x14ac:dyDescent="0.25">
      <c r="D5410" s="33"/>
      <c r="E5410" s="33"/>
      <c r="F5410" s="81">
        <v>44088</v>
      </c>
      <c r="G5410" s="103">
        <v>1.5213E-3</v>
      </c>
      <c r="H5410" s="103">
        <v>2.3725E-3</v>
      </c>
      <c r="I5410" s="103">
        <v>8.0400000000000003E-4</v>
      </c>
      <c r="J5410" s="103">
        <v>7.8899999999999999E-4</v>
      </c>
      <c r="K5410" s="103">
        <v>8.4000000000000003E-4</v>
      </c>
      <c r="L5410" s="103"/>
      <c r="M5410" s="103"/>
      <c r="N5410" s="103">
        <v>3.2500000000000001E-2</v>
      </c>
      <c r="O5410" s="94"/>
    </row>
    <row r="5411" spans="4:15" ht="15.75" customHeight="1" x14ac:dyDescent="0.25">
      <c r="D5411" s="33"/>
      <c r="E5411" s="33"/>
      <c r="F5411" s="81">
        <v>44089</v>
      </c>
      <c r="G5411" s="103">
        <v>1.505E-3</v>
      </c>
      <c r="H5411" s="103">
        <v>2.4613E-3</v>
      </c>
      <c r="I5411" s="103">
        <v>7.5500000000000003E-4</v>
      </c>
      <c r="J5411" s="103">
        <v>7.5999999999999993E-4</v>
      </c>
      <c r="K5411" s="103">
        <v>8.4000000000000003E-4</v>
      </c>
      <c r="L5411" s="103"/>
      <c r="M5411" s="103"/>
      <c r="N5411" s="103">
        <v>3.2500000000000001E-2</v>
      </c>
      <c r="O5411" s="94"/>
    </row>
    <row r="5412" spans="4:15" ht="15.75" customHeight="1" x14ac:dyDescent="0.25">
      <c r="D5412" s="33"/>
      <c r="E5412" s="33"/>
      <c r="F5412" s="81">
        <v>44090</v>
      </c>
      <c r="G5412" s="103">
        <v>1.5E-3</v>
      </c>
      <c r="H5412" s="103">
        <v>2.3324999999999999E-3</v>
      </c>
      <c r="I5412" s="103">
        <v>7.9100000000000004E-4</v>
      </c>
      <c r="J5412" s="103">
        <v>7.7200000000000001E-4</v>
      </c>
      <c r="K5412" s="103">
        <v>8.4340000000000001E-4</v>
      </c>
      <c r="L5412" s="103"/>
      <c r="M5412" s="103"/>
      <c r="N5412" s="103">
        <v>3.2500000000000001E-2</v>
      </c>
      <c r="O5412" s="94"/>
    </row>
    <row r="5413" spans="4:15" ht="15.75" customHeight="1" x14ac:dyDescent="0.25">
      <c r="D5413" s="33"/>
      <c r="E5413" s="33"/>
      <c r="F5413" s="81">
        <v>44091</v>
      </c>
      <c r="G5413" s="103">
        <v>1.5625000000000001E-3</v>
      </c>
      <c r="H5413" s="103">
        <v>2.2737999999999999E-3</v>
      </c>
      <c r="I5413" s="103">
        <v>7.6200000000000009E-4</v>
      </c>
      <c r="J5413" s="103">
        <v>7.4700000000000005E-4</v>
      </c>
      <c r="K5413" s="103">
        <v>8.4340000000000001E-4</v>
      </c>
      <c r="L5413" s="103"/>
      <c r="M5413" s="103"/>
      <c r="N5413" s="103">
        <v>3.2500000000000001E-2</v>
      </c>
      <c r="O5413" s="94"/>
    </row>
    <row r="5414" spans="4:15" ht="15.75" customHeight="1" x14ac:dyDescent="0.25">
      <c r="D5414" s="33"/>
      <c r="E5414" s="33"/>
      <c r="F5414" s="81">
        <v>44092</v>
      </c>
      <c r="G5414" s="103">
        <v>1.5575000000000001E-3</v>
      </c>
      <c r="H5414" s="103">
        <v>2.2537999999999998E-3</v>
      </c>
      <c r="I5414" s="103">
        <v>7.7899999999999996E-4</v>
      </c>
      <c r="J5414" s="103">
        <v>7.5100000000000004E-4</v>
      </c>
      <c r="K5414" s="103">
        <v>8.4669999999999993E-4</v>
      </c>
      <c r="L5414" s="103"/>
      <c r="M5414" s="103"/>
      <c r="N5414" s="103">
        <v>3.2500000000000001E-2</v>
      </c>
      <c r="O5414" s="94"/>
    </row>
    <row r="5415" spans="4:15" ht="15.75" customHeight="1" x14ac:dyDescent="0.25">
      <c r="D5415" s="33"/>
      <c r="E5415" s="33"/>
      <c r="F5415" s="81">
        <v>44095</v>
      </c>
      <c r="G5415" s="103">
        <v>1.5187999999999998E-3</v>
      </c>
      <c r="H5415" s="103">
        <v>2.2325000000000001E-3</v>
      </c>
      <c r="I5415" s="103">
        <v>7.8899999999999999E-4</v>
      </c>
      <c r="J5415" s="103">
        <v>7.6099999999999996E-4</v>
      </c>
      <c r="K5415" s="103">
        <v>8.5999999999999998E-4</v>
      </c>
      <c r="L5415" s="103"/>
      <c r="M5415" s="103"/>
      <c r="N5415" s="103">
        <v>3.2500000000000001E-2</v>
      </c>
      <c r="O5415" s="94"/>
    </row>
    <row r="5416" spans="4:15" ht="15.75" customHeight="1" x14ac:dyDescent="0.25">
      <c r="D5416" s="33"/>
      <c r="E5416" s="33"/>
      <c r="F5416" s="81">
        <v>44096</v>
      </c>
      <c r="G5416" s="103">
        <v>1.5112999999999999E-3</v>
      </c>
      <c r="H5416" s="103">
        <v>2.225E-3</v>
      </c>
      <c r="I5416" s="103">
        <v>7.5500000000000003E-4</v>
      </c>
      <c r="J5416" s="103">
        <v>7.3300000000000004E-4</v>
      </c>
      <c r="K5416" s="103">
        <v>8.6339999999999995E-4</v>
      </c>
      <c r="L5416" s="103"/>
      <c r="M5416" s="103"/>
      <c r="N5416" s="103">
        <v>3.2500000000000001E-2</v>
      </c>
      <c r="O5416" s="94"/>
    </row>
    <row r="5417" spans="4:15" ht="15.75" customHeight="1" x14ac:dyDescent="0.25">
      <c r="D5417" s="33"/>
      <c r="E5417" s="33"/>
      <c r="F5417" s="81">
        <v>44097</v>
      </c>
      <c r="G5417" s="103">
        <v>1.4813000000000001E-3</v>
      </c>
      <c r="H5417" s="103">
        <v>2.2500000000000003E-3</v>
      </c>
      <c r="I5417" s="103">
        <v>7.4399999999999998E-4</v>
      </c>
      <c r="J5417" s="103">
        <v>7.2300000000000001E-4</v>
      </c>
      <c r="K5417" s="103">
        <v>8.6339999999999995E-4</v>
      </c>
      <c r="L5417" s="103"/>
      <c r="M5417" s="103"/>
      <c r="N5417" s="103">
        <v>3.2500000000000001E-2</v>
      </c>
      <c r="O5417" s="94"/>
    </row>
    <row r="5418" spans="4:15" ht="15.75" customHeight="1" x14ac:dyDescent="0.25">
      <c r="D5418" s="33"/>
      <c r="E5418" s="33"/>
      <c r="F5418" s="81">
        <v>44098</v>
      </c>
      <c r="G5418" s="103">
        <v>1.4475E-3</v>
      </c>
      <c r="H5418" s="103">
        <v>2.3324999999999999E-3</v>
      </c>
      <c r="I5418" s="103">
        <v>7.4899999999999999E-4</v>
      </c>
      <c r="J5418" s="103">
        <v>7.3300000000000004E-4</v>
      </c>
      <c r="K5418" s="103">
        <v>8.5669999999999995E-4</v>
      </c>
      <c r="L5418" s="103"/>
      <c r="M5418" s="103"/>
      <c r="N5418" s="103">
        <v>3.2500000000000001E-2</v>
      </c>
      <c r="O5418" s="94"/>
    </row>
    <row r="5419" spans="4:15" ht="15.75" customHeight="1" x14ac:dyDescent="0.25">
      <c r="D5419" s="33"/>
      <c r="E5419" s="33"/>
      <c r="F5419" s="81">
        <v>44099</v>
      </c>
      <c r="G5419" s="103">
        <v>1.4613E-3</v>
      </c>
      <c r="H5419" s="103">
        <v>2.1787999999999998E-3</v>
      </c>
      <c r="I5419" s="103">
        <v>7.3700000000000002E-4</v>
      </c>
      <c r="J5419" s="103">
        <v>7.2099999999999996E-4</v>
      </c>
      <c r="K5419" s="103">
        <v>8.5340000000000004E-4</v>
      </c>
      <c r="L5419" s="103"/>
      <c r="M5419" s="103"/>
      <c r="N5419" s="103">
        <v>3.2500000000000001E-2</v>
      </c>
      <c r="O5419" s="94"/>
    </row>
    <row r="5420" spans="4:15" ht="15.75" customHeight="1" x14ac:dyDescent="0.25">
      <c r="D5420" s="33"/>
      <c r="E5420" s="33"/>
      <c r="F5420" s="81">
        <v>44102</v>
      </c>
      <c r="G5420" s="103">
        <v>1.4663E-3</v>
      </c>
      <c r="H5420" s="103">
        <v>2.2038000000000001E-3</v>
      </c>
      <c r="I5420" s="103">
        <v>7.4399999999999998E-4</v>
      </c>
      <c r="J5420" s="103">
        <v>7.36E-4</v>
      </c>
      <c r="K5420" s="103">
        <v>8.6339999999999995E-4</v>
      </c>
      <c r="L5420" s="103"/>
      <c r="M5420" s="103"/>
      <c r="N5420" s="103">
        <v>3.2500000000000001E-2</v>
      </c>
      <c r="O5420" s="94"/>
    </row>
    <row r="5421" spans="4:15" ht="15.75" customHeight="1" x14ac:dyDescent="0.25">
      <c r="D5421" s="33"/>
      <c r="E5421" s="33"/>
      <c r="F5421" s="81">
        <v>44103</v>
      </c>
      <c r="G5421" s="103">
        <v>1.49E-3</v>
      </c>
      <c r="H5421" s="103">
        <v>2.2512999999999999E-3</v>
      </c>
      <c r="I5421" s="103">
        <v>7.6399999999999992E-4</v>
      </c>
      <c r="J5421" s="103">
        <v>7.5100000000000004E-4</v>
      </c>
      <c r="K5421" s="103">
        <v>8.6669999999999998E-4</v>
      </c>
      <c r="L5421" s="103"/>
      <c r="M5421" s="103"/>
      <c r="N5421" s="103">
        <v>3.2500000000000001E-2</v>
      </c>
      <c r="O5421" s="94"/>
    </row>
    <row r="5422" spans="4:15" ht="15.75" customHeight="1" x14ac:dyDescent="0.25">
      <c r="D5422" s="33"/>
      <c r="E5422" s="33"/>
      <c r="F5422" s="81">
        <v>44104</v>
      </c>
      <c r="G5422" s="103">
        <v>1.4824999999999999E-3</v>
      </c>
      <c r="H5422" s="103">
        <v>2.3388000000000003E-3</v>
      </c>
      <c r="I5422" s="103">
        <v>7.36E-4</v>
      </c>
      <c r="J5422" s="103">
        <v>7.1900000000000002E-4</v>
      </c>
      <c r="K5422" s="103">
        <v>8.6669999999999998E-4</v>
      </c>
      <c r="L5422" s="103"/>
      <c r="M5422" s="103"/>
      <c r="N5422" s="103">
        <v>3.2500000000000001E-2</v>
      </c>
      <c r="O5422" s="94"/>
    </row>
    <row r="5423" spans="4:15" ht="15.75" customHeight="1" x14ac:dyDescent="0.25">
      <c r="D5423" s="33"/>
      <c r="E5423" s="33"/>
      <c r="F5423" s="81">
        <v>44105</v>
      </c>
      <c r="G5423" s="103">
        <v>1.3950000000000002E-3</v>
      </c>
      <c r="H5423" s="103">
        <v>2.3400000000000001E-3</v>
      </c>
      <c r="I5423" s="103">
        <v>7.2900000000000005E-4</v>
      </c>
      <c r="J5423" s="103">
        <v>7.2900000000000005E-4</v>
      </c>
      <c r="K5423" s="103">
        <v>8.6339999999999995E-4</v>
      </c>
      <c r="L5423" s="103"/>
      <c r="M5423" s="103"/>
      <c r="N5423" s="103">
        <v>3.2500000000000001E-2</v>
      </c>
      <c r="O5423" s="94"/>
    </row>
    <row r="5424" spans="4:15" ht="15.75" customHeight="1" x14ac:dyDescent="0.25">
      <c r="D5424" s="33"/>
      <c r="E5424" s="33"/>
      <c r="F5424" s="81">
        <v>44106</v>
      </c>
      <c r="G5424" s="103">
        <v>1.4000000000000002E-3</v>
      </c>
      <c r="H5424" s="103">
        <v>2.3350000000000003E-3</v>
      </c>
      <c r="I5424" s="103">
        <v>7.1099999999999994E-4</v>
      </c>
      <c r="J5424" s="103">
        <v>7.18E-4</v>
      </c>
      <c r="K5424" s="103">
        <v>8.5999999999999998E-4</v>
      </c>
      <c r="L5424" s="103"/>
      <c r="M5424" s="103"/>
      <c r="N5424" s="103">
        <v>3.2500000000000001E-2</v>
      </c>
      <c r="O5424" s="94"/>
    </row>
    <row r="5425" spans="4:15" ht="15.75" customHeight="1" x14ac:dyDescent="0.25">
      <c r="D5425" s="33"/>
      <c r="E5425" s="33"/>
      <c r="F5425" s="81">
        <v>44109</v>
      </c>
      <c r="G5425" s="103">
        <v>1.4274999999999999E-3</v>
      </c>
      <c r="H5425" s="103">
        <v>2.2025E-3</v>
      </c>
      <c r="I5425" s="103">
        <v>7.27E-4</v>
      </c>
      <c r="J5425" s="103">
        <v>7.2499999999999995E-4</v>
      </c>
      <c r="K5425" s="103">
        <v>8.6669999999999998E-4</v>
      </c>
      <c r="L5425" s="103"/>
      <c r="M5425" s="103"/>
      <c r="N5425" s="103">
        <v>3.2500000000000001E-2</v>
      </c>
      <c r="O5425" s="94"/>
    </row>
    <row r="5426" spans="4:15" ht="15.75" customHeight="1" x14ac:dyDescent="0.25">
      <c r="D5426" s="33"/>
      <c r="E5426" s="33"/>
      <c r="F5426" s="81">
        <v>44110</v>
      </c>
      <c r="G5426" s="103">
        <v>1.3963000000000001E-3</v>
      </c>
      <c r="H5426" s="103">
        <v>2.2975000000000001E-3</v>
      </c>
      <c r="I5426" s="103">
        <v>7.5500000000000003E-4</v>
      </c>
      <c r="J5426" s="103">
        <v>7.3999999999999999E-4</v>
      </c>
      <c r="K5426" s="103">
        <v>8.6669999999999998E-4</v>
      </c>
      <c r="L5426" s="103"/>
      <c r="M5426" s="103"/>
      <c r="N5426" s="103">
        <v>3.2500000000000001E-2</v>
      </c>
      <c r="O5426" s="94"/>
    </row>
    <row r="5427" spans="4:15" ht="15.75" customHeight="1" x14ac:dyDescent="0.25">
      <c r="D5427" s="33"/>
      <c r="E5427" s="33"/>
      <c r="F5427" s="81">
        <v>44111</v>
      </c>
      <c r="G5427" s="103">
        <v>1.47E-3</v>
      </c>
      <c r="H5427" s="103">
        <v>2.2950000000000002E-3</v>
      </c>
      <c r="I5427" s="103">
        <v>7.6200000000000009E-4</v>
      </c>
      <c r="J5427" s="103">
        <v>7.5100000000000004E-4</v>
      </c>
      <c r="K5427" s="103">
        <v>8.699999999999999E-4</v>
      </c>
      <c r="L5427" s="103"/>
      <c r="M5427" s="103"/>
      <c r="N5427" s="103">
        <v>3.2500000000000001E-2</v>
      </c>
      <c r="O5427" s="94"/>
    </row>
    <row r="5428" spans="4:15" ht="15.75" customHeight="1" x14ac:dyDescent="0.25">
      <c r="D5428" s="33"/>
      <c r="E5428" s="33"/>
      <c r="F5428" s="81">
        <v>44112</v>
      </c>
      <c r="G5428" s="103">
        <v>1.4688000000000001E-3</v>
      </c>
      <c r="H5428" s="103">
        <v>2.2049999999999999E-3</v>
      </c>
      <c r="I5428" s="103">
        <v>7.5100000000000004E-4</v>
      </c>
      <c r="J5428" s="103">
        <v>7.580000000000001E-4</v>
      </c>
      <c r="K5428" s="103">
        <v>8.699999999999999E-4</v>
      </c>
      <c r="L5428" s="103"/>
      <c r="M5428" s="103"/>
      <c r="N5428" s="103">
        <v>3.2500000000000001E-2</v>
      </c>
      <c r="O5428" s="94"/>
    </row>
    <row r="5429" spans="4:15" ht="15.75" customHeight="1" x14ac:dyDescent="0.25">
      <c r="D5429" s="33"/>
      <c r="E5429" s="33"/>
      <c r="F5429" s="81">
        <v>44113</v>
      </c>
      <c r="G5429" s="103">
        <v>1.4524999999999998E-3</v>
      </c>
      <c r="H5429" s="103">
        <v>2.2412999999999999E-3</v>
      </c>
      <c r="I5429" s="103">
        <v>7.3999999999999999E-4</v>
      </c>
      <c r="J5429" s="103">
        <v>7.5999999999999993E-4</v>
      </c>
      <c r="K5429" s="103">
        <v>8.6669999999999998E-4</v>
      </c>
      <c r="L5429" s="103"/>
      <c r="M5429" s="103"/>
      <c r="N5429" s="103">
        <v>3.2500000000000001E-2</v>
      </c>
      <c r="O5429" s="94"/>
    </row>
    <row r="5430" spans="4:15" ht="15.75" customHeight="1" x14ac:dyDescent="0.25">
      <c r="D5430" s="33"/>
      <c r="E5430" s="33"/>
      <c r="F5430" s="81">
        <v>44116</v>
      </c>
      <c r="G5430" s="103">
        <v>1.4425E-3</v>
      </c>
      <c r="H5430" s="103">
        <v>2.2888000000000001E-3</v>
      </c>
      <c r="I5430" s="103" t="s">
        <v>26</v>
      </c>
      <c r="J5430" s="103"/>
      <c r="K5430" s="103" t="s">
        <v>26</v>
      </c>
      <c r="L5430" s="103"/>
      <c r="M5430" s="103"/>
      <c r="N5430" s="103" t="s">
        <v>26</v>
      </c>
      <c r="O5430" s="94"/>
    </row>
    <row r="5431" spans="4:15" ht="15.75" customHeight="1" x14ac:dyDescent="0.25">
      <c r="D5431" s="33"/>
      <c r="E5431" s="33"/>
      <c r="F5431" s="81">
        <v>44117</v>
      </c>
      <c r="G5431" s="103">
        <v>1.4838000000000002E-3</v>
      </c>
      <c r="H5431" s="103">
        <v>2.3687999999999999E-3</v>
      </c>
      <c r="I5431" s="103">
        <v>7.3800000000000005E-4</v>
      </c>
      <c r="J5431" s="103">
        <v>7.5899999999999991E-4</v>
      </c>
      <c r="K5431" s="103">
        <v>8.6669999999999998E-4</v>
      </c>
      <c r="L5431" s="103"/>
      <c r="M5431" s="103"/>
      <c r="N5431" s="103">
        <v>3.2500000000000001E-2</v>
      </c>
      <c r="O5431" s="94"/>
    </row>
    <row r="5432" spans="4:15" ht="15.75" customHeight="1" x14ac:dyDescent="0.25">
      <c r="D5432" s="33"/>
      <c r="E5432" s="33"/>
      <c r="F5432" s="81">
        <v>44118</v>
      </c>
      <c r="G5432" s="103">
        <v>1.4574999999999998E-3</v>
      </c>
      <c r="H5432" s="103">
        <v>2.3013E-3</v>
      </c>
      <c r="I5432" s="103">
        <v>7.5300000000000009E-4</v>
      </c>
      <c r="J5432" s="103">
        <v>7.7299999999999992E-4</v>
      </c>
      <c r="K5432" s="103">
        <v>8.6669999999999998E-4</v>
      </c>
      <c r="L5432" s="103"/>
      <c r="M5432" s="103"/>
      <c r="N5432" s="103">
        <v>3.2500000000000001E-2</v>
      </c>
      <c r="O5432" s="94"/>
    </row>
    <row r="5433" spans="4:15" ht="15.75" customHeight="1" x14ac:dyDescent="0.25">
      <c r="D5433" s="33"/>
      <c r="E5433" s="33"/>
      <c r="F5433" s="81">
        <v>44119</v>
      </c>
      <c r="G5433" s="103">
        <v>1.4724999999999999E-3</v>
      </c>
      <c r="H5433" s="103">
        <v>2.1775000000000002E-3</v>
      </c>
      <c r="I5433" s="103">
        <v>7.8700000000000005E-4</v>
      </c>
      <c r="J5433" s="103">
        <v>7.8100000000000001E-4</v>
      </c>
      <c r="K5433" s="103">
        <v>8.6669999999999998E-4</v>
      </c>
      <c r="L5433" s="103"/>
      <c r="M5433" s="103"/>
      <c r="N5433" s="103">
        <v>3.2500000000000001E-2</v>
      </c>
      <c r="O5433" s="94"/>
    </row>
    <row r="5434" spans="4:15" ht="15.75" customHeight="1" x14ac:dyDescent="0.25">
      <c r="D5434" s="33"/>
      <c r="E5434" s="33"/>
      <c r="F5434" s="81">
        <v>44120</v>
      </c>
      <c r="G5434" s="103">
        <v>1.5137999999999998E-3</v>
      </c>
      <c r="H5434" s="103">
        <v>2.1838000000000001E-3</v>
      </c>
      <c r="I5434" s="103">
        <v>8.0800000000000002E-4</v>
      </c>
      <c r="J5434" s="103">
        <v>8.0400000000000003E-4</v>
      </c>
      <c r="K5434" s="103">
        <v>8.6669999999999998E-4</v>
      </c>
      <c r="L5434" s="103"/>
      <c r="M5434" s="103"/>
      <c r="N5434" s="103">
        <v>3.2500000000000001E-2</v>
      </c>
      <c r="O5434" s="94"/>
    </row>
    <row r="5435" spans="4:15" ht="15.75" customHeight="1" x14ac:dyDescent="0.25">
      <c r="D5435" s="33"/>
      <c r="E5435" s="33"/>
      <c r="F5435" s="81">
        <v>44123</v>
      </c>
      <c r="G5435" s="103">
        <v>1.4338E-3</v>
      </c>
      <c r="H5435" s="103">
        <v>2.0863000000000001E-3</v>
      </c>
      <c r="I5435" s="103">
        <v>8.2199999999999992E-4</v>
      </c>
      <c r="J5435" s="103">
        <v>8.2600000000000002E-4</v>
      </c>
      <c r="K5435" s="103">
        <v>8.5999999999999998E-4</v>
      </c>
      <c r="L5435" s="103"/>
      <c r="M5435" s="103"/>
      <c r="N5435" s="103">
        <v>3.2500000000000001E-2</v>
      </c>
      <c r="O5435" s="94"/>
    </row>
    <row r="5436" spans="4:15" ht="15.75" customHeight="1" x14ac:dyDescent="0.25">
      <c r="D5436" s="33"/>
      <c r="E5436" s="33"/>
      <c r="F5436" s="81">
        <v>44124</v>
      </c>
      <c r="G5436" s="103">
        <v>1.4574999999999998E-3</v>
      </c>
      <c r="H5436" s="103">
        <v>2.1575000000000001E-3</v>
      </c>
      <c r="I5436" s="103">
        <v>8.1799999999999993E-4</v>
      </c>
      <c r="J5436" s="103">
        <v>8.3699999999999996E-4</v>
      </c>
      <c r="K5436" s="103">
        <v>8.5999999999999998E-4</v>
      </c>
      <c r="L5436" s="103"/>
      <c r="M5436" s="103"/>
      <c r="N5436" s="103">
        <v>3.2500000000000001E-2</v>
      </c>
      <c r="O5436" s="94"/>
    </row>
    <row r="5437" spans="4:15" ht="15.75" customHeight="1" x14ac:dyDescent="0.25">
      <c r="D5437" s="33"/>
      <c r="E5437" s="33"/>
      <c r="F5437" s="81">
        <v>44125</v>
      </c>
      <c r="G5437" s="103">
        <v>1.4788000000000002E-3</v>
      </c>
      <c r="H5437" s="103">
        <v>2.0912999999999999E-3</v>
      </c>
      <c r="I5437" s="103">
        <v>8.2600000000000002E-4</v>
      </c>
      <c r="J5437" s="103">
        <v>8.3799999999999999E-4</v>
      </c>
      <c r="K5437" s="103">
        <v>8.5669999999999995E-4</v>
      </c>
      <c r="L5437" s="103"/>
      <c r="M5437" s="103"/>
      <c r="N5437" s="103">
        <v>3.2500000000000001E-2</v>
      </c>
      <c r="O5437" s="94"/>
    </row>
    <row r="5438" spans="4:15" ht="15.75" customHeight="1" x14ac:dyDescent="0.25">
      <c r="D5438" s="33"/>
      <c r="E5438" s="33"/>
      <c r="F5438" s="81">
        <v>44126</v>
      </c>
      <c r="G5438" s="103">
        <v>1.4924999999999999E-3</v>
      </c>
      <c r="H5438" s="103">
        <v>2.1475000000000001E-3</v>
      </c>
      <c r="I5438" s="103">
        <v>8.0199999999999998E-4</v>
      </c>
      <c r="J5438" s="103">
        <v>8.25E-4</v>
      </c>
      <c r="K5438" s="103">
        <v>8.5340000000000004E-4</v>
      </c>
      <c r="L5438" s="103"/>
      <c r="M5438" s="103"/>
      <c r="N5438" s="103">
        <v>3.2500000000000001E-2</v>
      </c>
      <c r="O5438" s="94"/>
    </row>
    <row r="5439" spans="4:15" ht="15.75" customHeight="1" x14ac:dyDescent="0.25">
      <c r="D5439" s="33"/>
      <c r="E5439" s="33"/>
      <c r="F5439" s="81">
        <v>44127</v>
      </c>
      <c r="G5439" s="103">
        <v>1.5625000000000001E-3</v>
      </c>
      <c r="H5439" s="103">
        <v>2.1649999999999998E-3</v>
      </c>
      <c r="I5439" s="103">
        <v>7.9900000000000001E-4</v>
      </c>
      <c r="J5439" s="103">
        <v>8.3099999999999992E-4</v>
      </c>
      <c r="K5439" s="103">
        <v>8.5340000000000004E-4</v>
      </c>
      <c r="L5439" s="103"/>
      <c r="M5439" s="103"/>
      <c r="N5439" s="103">
        <v>3.2500000000000001E-2</v>
      </c>
      <c r="O5439" s="94"/>
    </row>
    <row r="5440" spans="4:15" ht="15.75" customHeight="1" x14ac:dyDescent="0.25">
      <c r="D5440" s="33"/>
      <c r="E5440" s="33"/>
      <c r="F5440" s="81">
        <v>44130</v>
      </c>
      <c r="G5440" s="103">
        <v>1.5149999999999999E-3</v>
      </c>
      <c r="H5440" s="103">
        <v>2.2225000000000001E-3</v>
      </c>
      <c r="I5440" s="103">
        <v>8.0800000000000002E-4</v>
      </c>
      <c r="J5440" s="103">
        <v>8.4400000000000002E-4</v>
      </c>
      <c r="K5440" s="103">
        <v>8.6339999999999995E-4</v>
      </c>
      <c r="L5440" s="103"/>
      <c r="M5440" s="103"/>
      <c r="N5440" s="103">
        <v>3.2500000000000001E-2</v>
      </c>
      <c r="O5440" s="94"/>
    </row>
    <row r="5441" spans="4:15" ht="15.75" customHeight="1" x14ac:dyDescent="0.25">
      <c r="D5441" s="33"/>
      <c r="E5441" s="33"/>
      <c r="F5441" s="81">
        <v>44131</v>
      </c>
      <c r="G5441" s="103">
        <v>1.4463000000000002E-3</v>
      </c>
      <c r="H5441" s="103">
        <v>2.1324999999999998E-3</v>
      </c>
      <c r="I5441" s="103">
        <v>7.9900000000000001E-4</v>
      </c>
      <c r="J5441" s="103">
        <v>8.0500000000000005E-4</v>
      </c>
      <c r="K5441" s="103">
        <v>8.6669999999999998E-4</v>
      </c>
      <c r="L5441" s="103"/>
      <c r="M5441" s="103"/>
      <c r="N5441" s="103">
        <v>3.2500000000000001E-2</v>
      </c>
      <c r="O5441" s="94"/>
    </row>
    <row r="5442" spans="4:15" ht="15.75" customHeight="1" x14ac:dyDescent="0.25">
      <c r="D5442" s="33"/>
      <c r="E5442" s="33"/>
      <c r="F5442" s="81">
        <v>44132</v>
      </c>
      <c r="G5442" s="103">
        <v>1.4774999999999999E-3</v>
      </c>
      <c r="H5442" s="103">
        <v>2.1438E-3</v>
      </c>
      <c r="I5442" s="103">
        <v>8.2100000000000012E-4</v>
      </c>
      <c r="J5442" s="103">
        <v>8.1799999999999993E-4</v>
      </c>
      <c r="K5442" s="103">
        <v>8.699999999999999E-4</v>
      </c>
      <c r="L5442" s="103"/>
      <c r="M5442" s="103"/>
      <c r="N5442" s="103">
        <v>3.2500000000000001E-2</v>
      </c>
      <c r="O5442" s="94"/>
    </row>
    <row r="5443" spans="4:15" ht="15.75" customHeight="1" x14ac:dyDescent="0.25">
      <c r="D5443" s="33"/>
      <c r="E5443" s="33"/>
      <c r="F5443" s="81">
        <v>44133</v>
      </c>
      <c r="G5443" s="103">
        <v>1.4913000000000001E-3</v>
      </c>
      <c r="H5443" s="103">
        <v>2.1438E-3</v>
      </c>
      <c r="I5443" s="103">
        <v>8.1899999999999996E-4</v>
      </c>
      <c r="J5443" s="103">
        <v>8.1999999999999998E-4</v>
      </c>
      <c r="K5443" s="103">
        <v>8.699999999999999E-4</v>
      </c>
      <c r="L5443" s="103"/>
      <c r="M5443" s="103"/>
      <c r="N5443" s="103">
        <v>3.2500000000000001E-2</v>
      </c>
      <c r="O5443" s="94"/>
    </row>
    <row r="5444" spans="4:15" ht="15.75" customHeight="1" x14ac:dyDescent="0.25">
      <c r="D5444" s="33"/>
      <c r="E5444" s="33"/>
      <c r="F5444" s="81">
        <v>44134</v>
      </c>
      <c r="G5444" s="103">
        <v>1.4025000000000001E-3</v>
      </c>
      <c r="H5444" s="103">
        <v>2.1575000000000001E-3</v>
      </c>
      <c r="I5444" s="103">
        <v>8.4000000000000003E-4</v>
      </c>
      <c r="J5444" s="103">
        <v>8.2899999999999998E-4</v>
      </c>
      <c r="K5444" s="103">
        <v>8.7670000000000001E-4</v>
      </c>
      <c r="L5444" s="103"/>
      <c r="M5444" s="103"/>
      <c r="N5444" s="103">
        <v>3.2500000000000001E-2</v>
      </c>
      <c r="O5444" s="94"/>
    </row>
    <row r="5445" spans="4:15" ht="15.75" customHeight="1" x14ac:dyDescent="0.25">
      <c r="D5445" s="33"/>
      <c r="E5445" s="33"/>
      <c r="F5445" s="81">
        <v>44137</v>
      </c>
      <c r="G5445" s="103">
        <v>1.4050000000000002E-3</v>
      </c>
      <c r="H5445" s="103">
        <v>2.2012999999999998E-3</v>
      </c>
      <c r="I5445" s="103">
        <v>8.0500000000000005E-4</v>
      </c>
      <c r="J5445" s="103">
        <v>8.1500000000000008E-4</v>
      </c>
      <c r="K5445" s="103">
        <v>8.7999999999999992E-4</v>
      </c>
      <c r="L5445" s="103"/>
      <c r="M5445" s="103"/>
      <c r="N5445" s="103">
        <v>3.2500000000000001E-2</v>
      </c>
      <c r="O5445" s="94"/>
    </row>
    <row r="5446" spans="4:15" ht="15.75" customHeight="1" x14ac:dyDescent="0.25">
      <c r="D5446" s="33"/>
      <c r="E5446" s="33"/>
      <c r="F5446" s="81">
        <v>44138</v>
      </c>
      <c r="G5446" s="103">
        <v>1.3763E-3</v>
      </c>
      <c r="H5446" s="103">
        <v>2.2474999999999999E-3</v>
      </c>
      <c r="I5446" s="103">
        <v>8.2989999999999995E-4</v>
      </c>
      <c r="J5446" s="103">
        <v>8.1979999999999998E-4</v>
      </c>
      <c r="K5446" s="103">
        <v>8.8340000000000001E-4</v>
      </c>
      <c r="L5446" s="103"/>
      <c r="M5446" s="103"/>
      <c r="N5446" s="103">
        <v>3.2500000000000001E-2</v>
      </c>
      <c r="O5446" s="94"/>
    </row>
    <row r="5447" spans="4:15" ht="15.75" customHeight="1" x14ac:dyDescent="0.25">
      <c r="D5447" s="33"/>
      <c r="E5447" s="33"/>
      <c r="F5447" s="81">
        <v>44139</v>
      </c>
      <c r="G5447" s="103">
        <v>1.3613E-3</v>
      </c>
      <c r="H5447" s="103">
        <v>2.3224999999999999E-3</v>
      </c>
      <c r="I5447" s="103">
        <v>8.4680000000000009E-4</v>
      </c>
      <c r="J5447" s="103">
        <v>8.384E-4</v>
      </c>
      <c r="K5447" s="103">
        <v>8.8340000000000001E-4</v>
      </c>
      <c r="L5447" s="103"/>
      <c r="M5447" s="103"/>
      <c r="N5447" s="103">
        <v>3.2500000000000001E-2</v>
      </c>
      <c r="O5447" s="94"/>
    </row>
    <row r="5448" spans="4:15" ht="15.75" customHeight="1" x14ac:dyDescent="0.25">
      <c r="D5448" s="33"/>
      <c r="E5448" s="33"/>
      <c r="F5448" s="81">
        <v>44140</v>
      </c>
      <c r="G5448" s="103">
        <v>1.2662999999999999E-3</v>
      </c>
      <c r="H5448" s="103">
        <v>2.1299999999999999E-3</v>
      </c>
      <c r="I5448" s="103">
        <v>8.7290000000000002E-4</v>
      </c>
      <c r="J5448" s="103">
        <v>8.5059999999999997E-4</v>
      </c>
      <c r="K5448" s="103">
        <v>8.8670000000000003E-4</v>
      </c>
      <c r="L5448" s="103"/>
      <c r="M5448" s="103"/>
      <c r="N5448" s="103">
        <v>3.2500000000000001E-2</v>
      </c>
      <c r="O5448" s="94"/>
    </row>
    <row r="5449" spans="4:15" ht="15.75" customHeight="1" x14ac:dyDescent="0.25">
      <c r="D5449" s="33"/>
      <c r="E5449" s="33"/>
      <c r="F5449" s="81">
        <v>44141</v>
      </c>
      <c r="G5449" s="103">
        <v>1.2775E-3</v>
      </c>
      <c r="H5449" s="103">
        <v>2.0588E-3</v>
      </c>
      <c r="I5449" s="103">
        <v>9.1359999999999998E-4</v>
      </c>
      <c r="J5449" s="103">
        <v>8.7270000000000002E-4</v>
      </c>
      <c r="K5449" s="103">
        <v>8.8999999999999995E-4</v>
      </c>
      <c r="L5449" s="103"/>
      <c r="M5449" s="103"/>
      <c r="N5449" s="103">
        <v>3.2500000000000001E-2</v>
      </c>
      <c r="O5449" s="94"/>
    </row>
    <row r="5450" spans="4:15" ht="15.75" customHeight="1" x14ac:dyDescent="0.25">
      <c r="D5450" s="33"/>
      <c r="E5450" s="33"/>
      <c r="F5450" s="81">
        <v>44144</v>
      </c>
      <c r="G5450" s="103">
        <v>1.2987999999999999E-3</v>
      </c>
      <c r="H5450" s="103">
        <v>2.0499999999999997E-3</v>
      </c>
      <c r="I5450" s="103">
        <v>9.4439999999999997E-4</v>
      </c>
      <c r="J5450" s="103">
        <v>8.8980000000000005E-4</v>
      </c>
      <c r="K5450" s="103">
        <v>9.0340000000000006E-4</v>
      </c>
      <c r="L5450" s="103"/>
      <c r="M5450" s="103"/>
      <c r="N5450" s="103">
        <v>3.2500000000000001E-2</v>
      </c>
      <c r="O5450" s="94"/>
    </row>
    <row r="5451" spans="4:15" ht="15.75" customHeight="1" x14ac:dyDescent="0.25">
      <c r="D5451" s="33"/>
      <c r="E5451" s="33"/>
      <c r="F5451" s="81">
        <v>44145</v>
      </c>
      <c r="G5451" s="103">
        <v>1.4013000000000001E-3</v>
      </c>
      <c r="H5451" s="103">
        <v>2.1362999999999998E-3</v>
      </c>
      <c r="I5451" s="103">
        <v>9.2060000000000004E-4</v>
      </c>
      <c r="J5451" s="103">
        <v>8.7460000000000001E-4</v>
      </c>
      <c r="K5451" s="103">
        <v>9.0669999999999998E-4</v>
      </c>
      <c r="L5451" s="103"/>
      <c r="M5451" s="103"/>
      <c r="N5451" s="103">
        <v>3.2500000000000001E-2</v>
      </c>
      <c r="O5451" s="94"/>
    </row>
    <row r="5452" spans="4:15" ht="15.75" customHeight="1" x14ac:dyDescent="0.25">
      <c r="D5452" s="33"/>
      <c r="E5452" s="33"/>
      <c r="F5452" s="81">
        <v>44146</v>
      </c>
      <c r="G5452" s="103">
        <v>1.4138E-3</v>
      </c>
      <c r="H5452" s="103">
        <v>2.2063E-3</v>
      </c>
      <c r="I5452" s="103" t="s">
        <v>26</v>
      </c>
      <c r="J5452" s="103"/>
      <c r="K5452" s="103" t="s">
        <v>26</v>
      </c>
      <c r="L5452" s="103"/>
      <c r="M5452" s="103"/>
      <c r="N5452" s="103" t="s">
        <v>26</v>
      </c>
      <c r="O5452" s="94"/>
    </row>
    <row r="5453" spans="4:15" ht="15.75" customHeight="1" x14ac:dyDescent="0.25">
      <c r="D5453" s="33"/>
      <c r="E5453" s="33"/>
      <c r="F5453" s="81">
        <v>44147</v>
      </c>
      <c r="G5453" s="103">
        <v>1.4088E-3</v>
      </c>
      <c r="H5453" s="103">
        <v>2.2100000000000002E-3</v>
      </c>
      <c r="I5453" s="103">
        <v>9.2789999999999995E-4</v>
      </c>
      <c r="J5453" s="103">
        <v>8.7319999999999997E-4</v>
      </c>
      <c r="K5453" s="103">
        <v>9.1340000000000008E-4</v>
      </c>
      <c r="L5453" s="103"/>
      <c r="M5453" s="103"/>
      <c r="N5453" s="103">
        <v>3.2500000000000001E-2</v>
      </c>
      <c r="O5453" s="94"/>
    </row>
    <row r="5454" spans="4:15" ht="15.75" customHeight="1" x14ac:dyDescent="0.25">
      <c r="D5454" s="33"/>
      <c r="E5454" s="33"/>
      <c r="F5454" s="81">
        <v>44148</v>
      </c>
      <c r="G5454" s="103">
        <v>1.3638000000000001E-3</v>
      </c>
      <c r="H5454" s="103">
        <v>2.2200000000000002E-3</v>
      </c>
      <c r="I5454" s="103">
        <v>9.0140000000000001E-4</v>
      </c>
      <c r="J5454" s="103">
        <v>8.7169999999999999E-4</v>
      </c>
      <c r="K5454" s="103">
        <v>9.1340000000000008E-4</v>
      </c>
      <c r="L5454" s="103"/>
      <c r="M5454" s="103"/>
      <c r="N5454" s="103">
        <v>3.2500000000000001E-2</v>
      </c>
      <c r="O5454" s="94"/>
    </row>
    <row r="5455" spans="4:15" ht="15.75" customHeight="1" x14ac:dyDescent="0.25">
      <c r="D5455" s="33"/>
      <c r="E5455" s="33"/>
      <c r="F5455" s="81">
        <v>44151</v>
      </c>
      <c r="G5455" s="103">
        <v>1.4349999999999999E-3</v>
      </c>
      <c r="H5455" s="103">
        <v>2.2038000000000001E-3</v>
      </c>
      <c r="I5455" s="103">
        <v>8.5459999999999996E-4</v>
      </c>
      <c r="J5455" s="103">
        <v>8.5650000000000006E-4</v>
      </c>
      <c r="K5455" s="103">
        <v>9.1E-4</v>
      </c>
      <c r="L5455" s="103"/>
      <c r="M5455" s="103"/>
      <c r="N5455" s="103">
        <v>3.2500000000000001E-2</v>
      </c>
      <c r="O5455" s="94"/>
    </row>
    <row r="5456" spans="4:15" ht="15.75" customHeight="1" x14ac:dyDescent="0.25">
      <c r="D5456" s="33"/>
      <c r="E5456" s="33"/>
      <c r="F5456" s="81">
        <v>44152</v>
      </c>
      <c r="G5456" s="103">
        <v>1.495E-3</v>
      </c>
      <c r="H5456" s="103">
        <v>2.31E-3</v>
      </c>
      <c r="I5456" s="103">
        <v>8.6589999999999996E-4</v>
      </c>
      <c r="J5456" s="103">
        <v>8.5110000000000003E-4</v>
      </c>
      <c r="K5456" s="103">
        <v>9.1340000000000008E-4</v>
      </c>
      <c r="L5456" s="103"/>
      <c r="M5456" s="103"/>
      <c r="N5456" s="103">
        <v>3.2500000000000001E-2</v>
      </c>
      <c r="O5456" s="94"/>
    </row>
    <row r="5457" spans="4:15" ht="15.75" customHeight="1" x14ac:dyDescent="0.25">
      <c r="D5457" s="33"/>
      <c r="E5457" s="33"/>
      <c r="F5457" s="81">
        <v>44153</v>
      </c>
      <c r="G5457" s="103">
        <v>1.4649999999999999E-3</v>
      </c>
      <c r="H5457" s="103">
        <v>2.2374999999999999E-3</v>
      </c>
      <c r="I5457" s="103">
        <v>8.4400000000000002E-4</v>
      </c>
      <c r="J5457" s="103">
        <v>8.3250000000000002E-4</v>
      </c>
      <c r="K5457" s="103">
        <v>9.1340000000000008E-4</v>
      </c>
      <c r="L5457" s="103"/>
      <c r="M5457" s="103"/>
      <c r="N5457" s="103">
        <v>3.2500000000000001E-2</v>
      </c>
      <c r="O5457" s="94"/>
    </row>
    <row r="5458" spans="4:15" ht="15.75" customHeight="1" x14ac:dyDescent="0.25">
      <c r="D5458" s="33"/>
      <c r="E5458" s="33"/>
      <c r="F5458" s="81">
        <v>44154</v>
      </c>
      <c r="G5458" s="103">
        <v>1.4549999999999999E-3</v>
      </c>
      <c r="H5458" s="103">
        <v>2.1263000000000002E-3</v>
      </c>
      <c r="I5458" s="103">
        <v>8.1460000000000007E-4</v>
      </c>
      <c r="J5458" s="103">
        <v>8.0829999999999997E-4</v>
      </c>
      <c r="K5458" s="103">
        <v>9.0669999999999998E-4</v>
      </c>
      <c r="L5458" s="103"/>
      <c r="M5458" s="103"/>
      <c r="N5458" s="103">
        <v>3.2500000000000001E-2</v>
      </c>
      <c r="O5458" s="94"/>
    </row>
    <row r="5459" spans="4:15" ht="15.75" customHeight="1" x14ac:dyDescent="0.25">
      <c r="D5459" s="33"/>
      <c r="E5459" s="33"/>
      <c r="F5459" s="81">
        <v>44155</v>
      </c>
      <c r="G5459" s="103">
        <v>1.5013000000000001E-3</v>
      </c>
      <c r="H5459" s="103">
        <v>2.0487999999999999E-3</v>
      </c>
      <c r="I5459" s="103">
        <v>7.6730000000000006E-4</v>
      </c>
      <c r="J5459" s="103">
        <v>7.7200000000000001E-4</v>
      </c>
      <c r="K5459" s="103">
        <v>8.9999999999999998E-4</v>
      </c>
      <c r="L5459" s="103"/>
      <c r="M5459" s="103"/>
      <c r="N5459" s="103">
        <v>3.2500000000000001E-2</v>
      </c>
      <c r="O5459" s="94"/>
    </row>
    <row r="5460" spans="4:15" ht="15.75" customHeight="1" x14ac:dyDescent="0.25">
      <c r="D5460" s="33"/>
      <c r="E5460" s="33"/>
      <c r="F5460" s="81">
        <v>44158</v>
      </c>
      <c r="G5460" s="103">
        <v>1.5013000000000001E-3</v>
      </c>
      <c r="H5460" s="103">
        <v>2.065E-3</v>
      </c>
      <c r="I5460" s="103">
        <v>7.1499999999999992E-4</v>
      </c>
      <c r="J5460" s="103">
        <v>6.9760000000000004E-4</v>
      </c>
      <c r="K5460" s="103">
        <v>8.7670000000000001E-4</v>
      </c>
      <c r="L5460" s="103"/>
      <c r="M5460" s="103"/>
      <c r="N5460" s="103">
        <v>3.2500000000000001E-2</v>
      </c>
      <c r="O5460" s="94"/>
    </row>
    <row r="5461" spans="4:15" ht="15.75" customHeight="1" x14ac:dyDescent="0.25">
      <c r="D5461" s="33"/>
      <c r="E5461" s="33"/>
      <c r="F5461" s="81">
        <v>44159</v>
      </c>
      <c r="G5461" s="103">
        <v>1.4299999999999998E-3</v>
      </c>
      <c r="H5461" s="103">
        <v>2.3224999999999999E-3</v>
      </c>
      <c r="I5461" s="103">
        <v>7.1499999999999992E-4</v>
      </c>
      <c r="J5461" s="103">
        <v>6.9410000000000001E-4</v>
      </c>
      <c r="K5461" s="103">
        <v>8.6669999999999998E-4</v>
      </c>
      <c r="L5461" s="103"/>
      <c r="M5461" s="103"/>
      <c r="N5461" s="103">
        <v>3.2500000000000001E-2</v>
      </c>
      <c r="O5461" s="94"/>
    </row>
    <row r="5462" spans="4:15" ht="15.75" customHeight="1" x14ac:dyDescent="0.25">
      <c r="D5462" s="33"/>
      <c r="E5462" s="33"/>
      <c r="F5462" s="81">
        <v>44160</v>
      </c>
      <c r="G5462" s="103">
        <v>1.4549999999999999E-3</v>
      </c>
      <c r="H5462" s="103">
        <v>2.33E-3</v>
      </c>
      <c r="I5462" s="103">
        <v>7.448E-4</v>
      </c>
      <c r="J5462" s="103">
        <v>7.1349999999999994E-4</v>
      </c>
      <c r="K5462" s="103">
        <v>8.6339999999999995E-4</v>
      </c>
      <c r="L5462" s="103"/>
      <c r="M5462" s="103"/>
      <c r="N5462" s="103">
        <v>3.2500000000000001E-2</v>
      </c>
      <c r="O5462" s="94"/>
    </row>
    <row r="5463" spans="4:15" ht="15.75" customHeight="1" x14ac:dyDescent="0.25">
      <c r="D5463" s="33"/>
      <c r="E5463" s="33"/>
      <c r="F5463" s="81">
        <v>44161</v>
      </c>
      <c r="G5463" s="103">
        <v>1.4674999999999998E-3</v>
      </c>
      <c r="H5463" s="103">
        <v>2.2437999999999998E-3</v>
      </c>
      <c r="I5463" s="103" t="s">
        <v>26</v>
      </c>
      <c r="J5463" s="103"/>
      <c r="K5463" s="103" t="s">
        <v>26</v>
      </c>
      <c r="L5463" s="103"/>
      <c r="M5463" s="103"/>
      <c r="N5463" s="103" t="s">
        <v>26</v>
      </c>
      <c r="O5463" s="94"/>
    </row>
    <row r="5464" spans="4:15" ht="15.75" customHeight="1" x14ac:dyDescent="0.25">
      <c r="D5464" s="33"/>
      <c r="E5464" s="33"/>
      <c r="F5464" s="81">
        <v>44162</v>
      </c>
      <c r="G5464" s="103">
        <v>1.5475E-3</v>
      </c>
      <c r="H5464" s="103">
        <v>2.2537999999999998E-3</v>
      </c>
      <c r="I5464" s="103">
        <v>7.4019999999999999E-4</v>
      </c>
      <c r="J5464" s="103">
        <v>7.1900000000000002E-4</v>
      </c>
      <c r="K5464" s="103">
        <v>8.5669999999999995E-4</v>
      </c>
      <c r="L5464" s="103"/>
      <c r="M5464" s="103"/>
      <c r="N5464" s="103">
        <v>3.2500000000000001E-2</v>
      </c>
      <c r="O5464" s="94"/>
    </row>
    <row r="5465" spans="4:15" ht="15.75" customHeight="1" x14ac:dyDescent="0.25">
      <c r="D5465" s="33"/>
      <c r="E5465" s="33"/>
      <c r="F5465" s="81">
        <v>44165</v>
      </c>
      <c r="G5465" s="103">
        <v>1.5337999999999999E-3</v>
      </c>
      <c r="H5465" s="103">
        <v>2.2763000000000002E-3</v>
      </c>
      <c r="I5465" s="103">
        <v>7.7240000000000002E-4</v>
      </c>
      <c r="J5465" s="103">
        <v>7.2249999999999994E-4</v>
      </c>
      <c r="K5465" s="103">
        <v>8.5000000000000006E-4</v>
      </c>
      <c r="L5465" s="103"/>
      <c r="M5465" s="103"/>
      <c r="N5465" s="103">
        <v>3.2500000000000001E-2</v>
      </c>
      <c r="O5465" s="94"/>
    </row>
    <row r="5466" spans="4:15" ht="15.75" customHeight="1" x14ac:dyDescent="0.25">
      <c r="D5466" s="33"/>
      <c r="E5466" s="33"/>
      <c r="F5466" s="81">
        <v>44166</v>
      </c>
      <c r="G5466" s="103">
        <v>1.4763000000000001E-3</v>
      </c>
      <c r="H5466" s="103">
        <v>2.32E-3</v>
      </c>
      <c r="I5466" s="103">
        <v>7.3779999999999994E-4</v>
      </c>
      <c r="J5466" s="103">
        <v>7.1139999999999994E-4</v>
      </c>
      <c r="K5466" s="103">
        <v>8.5000000000000006E-4</v>
      </c>
      <c r="L5466" s="103"/>
      <c r="M5466" s="103"/>
      <c r="N5466" s="103">
        <v>3.2500000000000001E-2</v>
      </c>
      <c r="O5466" s="94"/>
    </row>
    <row r="5467" spans="4:15" ht="15.75" customHeight="1" x14ac:dyDescent="0.25">
      <c r="D5467" s="33"/>
      <c r="E5467" s="33"/>
      <c r="F5467" s="81">
        <v>44167</v>
      </c>
      <c r="G5467" s="103">
        <v>1.5213E-3</v>
      </c>
      <c r="H5467" s="103">
        <v>2.3050000000000002E-3</v>
      </c>
      <c r="I5467" s="103">
        <v>7.1459999999999991E-4</v>
      </c>
      <c r="J5467" s="103">
        <v>6.9760000000000004E-4</v>
      </c>
      <c r="K5467" s="103">
        <v>8.4669999999999993E-4</v>
      </c>
      <c r="L5467" s="103"/>
      <c r="M5467" s="103"/>
      <c r="N5467" s="103">
        <v>3.2500000000000001E-2</v>
      </c>
      <c r="O5467" s="94"/>
    </row>
    <row r="5468" spans="4:15" ht="15.75" customHeight="1" x14ac:dyDescent="0.25">
      <c r="D5468" s="33"/>
      <c r="E5468" s="33"/>
      <c r="F5468" s="81">
        <v>44168</v>
      </c>
      <c r="G5468" s="103">
        <v>1.5275E-3</v>
      </c>
      <c r="H5468" s="103">
        <v>2.2537999999999998E-3</v>
      </c>
      <c r="I5468" s="103">
        <v>7.2449999999999999E-4</v>
      </c>
      <c r="J5468" s="103">
        <v>7.1400000000000001E-4</v>
      </c>
      <c r="K5468" s="103">
        <v>8.366999999999999E-4</v>
      </c>
      <c r="L5468" s="103"/>
      <c r="M5468" s="103"/>
      <c r="N5468" s="103">
        <v>3.2500000000000001E-2</v>
      </c>
      <c r="O5468" s="94"/>
    </row>
    <row r="5469" spans="4:15" ht="15.75" customHeight="1" x14ac:dyDescent="0.25">
      <c r="D5469" s="33"/>
      <c r="E5469" s="33"/>
      <c r="F5469" s="81">
        <v>44169</v>
      </c>
      <c r="G5469" s="103">
        <v>1.5175E-3</v>
      </c>
      <c r="H5469" s="103">
        <v>2.2588E-3</v>
      </c>
      <c r="I5469" s="103">
        <v>7.3499999999999998E-4</v>
      </c>
      <c r="J5469" s="103">
        <v>7.0910000000000005E-4</v>
      </c>
      <c r="K5469" s="103">
        <v>8.3000000000000001E-4</v>
      </c>
      <c r="L5469" s="103"/>
      <c r="M5469" s="103"/>
      <c r="N5469" s="103">
        <v>3.2500000000000001E-2</v>
      </c>
      <c r="O5469" s="94"/>
    </row>
    <row r="5470" spans="4:15" ht="15.75" customHeight="1" x14ac:dyDescent="0.25">
      <c r="D5470" s="33"/>
      <c r="E5470" s="33"/>
      <c r="F5470" s="81">
        <v>44172</v>
      </c>
      <c r="G5470" s="103">
        <v>1.4574999999999998E-3</v>
      </c>
      <c r="H5470" s="103">
        <v>2.3037999999999999E-3</v>
      </c>
      <c r="I5470" s="103">
        <v>7.337E-4</v>
      </c>
      <c r="J5470" s="103">
        <v>6.9410000000000001E-4</v>
      </c>
      <c r="K5470" s="103">
        <v>8.1670000000000006E-4</v>
      </c>
      <c r="L5470" s="103"/>
      <c r="M5470" s="103"/>
      <c r="N5470" s="103">
        <v>3.2500000000000001E-2</v>
      </c>
      <c r="O5470" s="94"/>
    </row>
    <row r="5471" spans="4:15" ht="15.75" customHeight="1" x14ac:dyDescent="0.25">
      <c r="D5471" s="33"/>
      <c r="E5471" s="33"/>
      <c r="F5471" s="81">
        <v>44173</v>
      </c>
      <c r="G5471" s="103">
        <v>1.4874999999999999E-3</v>
      </c>
      <c r="H5471" s="103">
        <v>2.3E-3</v>
      </c>
      <c r="I5471" s="103">
        <v>6.8019999999999995E-4</v>
      </c>
      <c r="J5471" s="103">
        <v>6.3089999999999989E-4</v>
      </c>
      <c r="K5471" s="103">
        <v>8.1000000000000006E-4</v>
      </c>
      <c r="L5471" s="103"/>
      <c r="M5471" s="103"/>
      <c r="N5471" s="103">
        <v>3.2500000000000001E-2</v>
      </c>
      <c r="O5471" s="94"/>
    </row>
    <row r="5472" spans="4:15" ht="15.75" customHeight="1" x14ac:dyDescent="0.25">
      <c r="D5472" s="33"/>
      <c r="E5472" s="33"/>
      <c r="F5472" s="81">
        <v>44174</v>
      </c>
      <c r="G5472" s="103">
        <v>1.4788000000000002E-3</v>
      </c>
      <c r="H5472" s="103">
        <v>2.2063E-3</v>
      </c>
      <c r="I5472" s="103">
        <v>6.7089999999999999E-4</v>
      </c>
      <c r="J5472" s="103">
        <v>6.3270000000000004E-4</v>
      </c>
      <c r="K5472" s="103">
        <v>8.0000000000000004E-4</v>
      </c>
      <c r="L5472" s="103"/>
      <c r="M5472" s="103"/>
      <c r="N5472" s="103">
        <v>3.2500000000000001E-2</v>
      </c>
      <c r="O5472" s="94"/>
    </row>
    <row r="5473" spans="4:15" ht="15.75" customHeight="1" x14ac:dyDescent="0.25">
      <c r="D5473" s="33"/>
      <c r="E5473" s="33"/>
      <c r="F5473" s="81">
        <v>44175</v>
      </c>
      <c r="G5473" s="103">
        <v>1.5387999999999999E-3</v>
      </c>
      <c r="H5473" s="103">
        <v>2.1949999999999999E-3</v>
      </c>
      <c r="I5473" s="103">
        <v>6.4490000000000001E-4</v>
      </c>
      <c r="J5473" s="103">
        <v>6.0090000000000002E-4</v>
      </c>
      <c r="K5473" s="103">
        <v>7.9339999999999999E-4</v>
      </c>
      <c r="L5473" s="103"/>
      <c r="M5473" s="103"/>
      <c r="N5473" s="103">
        <v>3.2500000000000001E-2</v>
      </c>
      <c r="O5473" s="94"/>
    </row>
    <row r="5474" spans="4:15" ht="15.75" customHeight="1" x14ac:dyDescent="0.25">
      <c r="D5474" s="33"/>
      <c r="E5474" s="33"/>
      <c r="F5474" s="81">
        <v>44176</v>
      </c>
      <c r="G5474" s="103">
        <v>1.5862999999999999E-3</v>
      </c>
      <c r="H5474" s="103">
        <v>2.1649999999999998E-3</v>
      </c>
      <c r="I5474" s="103">
        <v>6.7449999999999997E-4</v>
      </c>
      <c r="J5474" s="103">
        <v>6.1949999999999993E-4</v>
      </c>
      <c r="K5474" s="103">
        <v>7.8669999999999999E-4</v>
      </c>
      <c r="L5474" s="103"/>
      <c r="M5474" s="103"/>
      <c r="N5474" s="103">
        <v>3.2500000000000001E-2</v>
      </c>
      <c r="O5474" s="94"/>
    </row>
    <row r="5475" spans="4:15" ht="15.75" customHeight="1" x14ac:dyDescent="0.25">
      <c r="D5475" s="33"/>
      <c r="E5475" s="33"/>
      <c r="F5475" s="81">
        <v>44179</v>
      </c>
      <c r="G5475" s="103">
        <v>1.5313E-3</v>
      </c>
      <c r="H5475" s="103">
        <v>2.1925E-3</v>
      </c>
      <c r="I5475" s="103">
        <v>6.3829999999999996E-4</v>
      </c>
      <c r="J5475" s="103">
        <v>5.7910000000000004E-4</v>
      </c>
      <c r="K5475" s="103">
        <v>7.7340000000000004E-4</v>
      </c>
      <c r="L5475" s="103"/>
      <c r="M5475" s="103"/>
      <c r="N5475" s="103">
        <v>3.2500000000000001E-2</v>
      </c>
      <c r="O5475" s="94"/>
    </row>
    <row r="5476" spans="4:15" ht="15.75" customHeight="1" x14ac:dyDescent="0.25">
      <c r="D5476" s="33"/>
      <c r="E5476" s="33"/>
      <c r="F5476" s="81">
        <v>44180</v>
      </c>
      <c r="G5476" s="103">
        <v>1.5249999999999999E-3</v>
      </c>
      <c r="H5476" s="103">
        <v>2.2875E-3</v>
      </c>
      <c r="I5476" s="103">
        <v>6.5640000000000002E-4</v>
      </c>
      <c r="J5476" s="103">
        <v>6.022E-4</v>
      </c>
      <c r="K5476" s="103">
        <v>7.6999999999999996E-4</v>
      </c>
      <c r="L5476" s="103"/>
      <c r="M5476" s="103"/>
      <c r="N5476" s="103">
        <v>3.2500000000000001E-2</v>
      </c>
      <c r="O5476" s="94"/>
    </row>
    <row r="5477" spans="4:15" ht="15.75" customHeight="1" x14ac:dyDescent="0.25">
      <c r="D5477" s="33"/>
      <c r="E5477" s="33"/>
      <c r="F5477" s="81">
        <v>44181</v>
      </c>
      <c r="G5477" s="103">
        <v>1.5788E-3</v>
      </c>
      <c r="H5477" s="103">
        <v>2.3638000000000001E-3</v>
      </c>
      <c r="I5477" s="103">
        <v>6.5559999999999989E-4</v>
      </c>
      <c r="J5477" s="103">
        <v>6.1160000000000001E-4</v>
      </c>
      <c r="K5477" s="103">
        <v>7.6999999999999996E-4</v>
      </c>
      <c r="L5477" s="103"/>
      <c r="M5477" s="103"/>
      <c r="N5477" s="103">
        <v>3.2500000000000001E-2</v>
      </c>
      <c r="O5477" s="94"/>
    </row>
    <row r="5478" spans="4:15" ht="15.75" customHeight="1" x14ac:dyDescent="0.25">
      <c r="D5478" s="33"/>
      <c r="E5478" s="33"/>
      <c r="F5478" s="81">
        <v>44182</v>
      </c>
      <c r="G5478" s="103">
        <v>1.5162999999999999E-3</v>
      </c>
      <c r="H5478" s="103">
        <v>2.3863000000000001E-3</v>
      </c>
      <c r="I5478" s="103">
        <v>6.9400000000000006E-4</v>
      </c>
      <c r="J5478" s="103">
        <v>6.4380000000000004E-4</v>
      </c>
      <c r="K5478" s="103">
        <v>7.6670000000000004E-4</v>
      </c>
      <c r="L5478" s="103"/>
      <c r="M5478" s="103"/>
      <c r="N5478" s="103">
        <v>3.2500000000000001E-2</v>
      </c>
      <c r="O5478" s="94"/>
    </row>
    <row r="5479" spans="4:15" ht="15.75" customHeight="1" x14ac:dyDescent="0.25">
      <c r="D5479" s="33"/>
      <c r="E5479" s="33"/>
      <c r="F5479" s="81">
        <v>44183</v>
      </c>
      <c r="G5479" s="103">
        <v>1.4375E-3</v>
      </c>
      <c r="H5479" s="103">
        <v>2.3574999999999998E-3</v>
      </c>
      <c r="I5479" s="103">
        <v>7.515E-4</v>
      </c>
      <c r="J5479" s="103">
        <v>6.9129999999999994E-4</v>
      </c>
      <c r="K5479" s="103">
        <v>7.6670000000000004E-4</v>
      </c>
      <c r="L5479" s="103"/>
      <c r="M5479" s="103"/>
      <c r="N5479" s="103">
        <v>3.2500000000000001E-2</v>
      </c>
      <c r="O5479" s="94"/>
    </row>
    <row r="5480" spans="4:15" ht="15.75" customHeight="1" x14ac:dyDescent="0.25">
      <c r="D5480" s="33"/>
      <c r="E5480" s="33"/>
      <c r="F5480" s="81">
        <v>44186</v>
      </c>
      <c r="G5480" s="103">
        <v>1.4524999999999998E-3</v>
      </c>
      <c r="H5480" s="103">
        <v>2.4487999999999997E-3</v>
      </c>
      <c r="I5480" s="103">
        <v>7.2080000000000006E-4</v>
      </c>
      <c r="J5480" s="103">
        <v>6.4250000000000006E-4</v>
      </c>
      <c r="K5480" s="103">
        <v>7.9670000000000001E-4</v>
      </c>
      <c r="L5480" s="103"/>
      <c r="M5480" s="103"/>
      <c r="N5480" s="103">
        <v>3.2500000000000001E-2</v>
      </c>
      <c r="O5480" s="94"/>
    </row>
    <row r="5481" spans="4:15" ht="15.75" customHeight="1" x14ac:dyDescent="0.25">
      <c r="D5481" s="33"/>
      <c r="E5481" s="33"/>
      <c r="F5481" s="81">
        <v>44187</v>
      </c>
      <c r="G5481" s="103">
        <v>1.4325E-3</v>
      </c>
      <c r="H5481" s="103">
        <v>2.3813000000000003E-3</v>
      </c>
      <c r="I5481" s="103">
        <v>7.5350000000000005E-4</v>
      </c>
      <c r="J5481" s="103">
        <v>6.4619999999999999E-4</v>
      </c>
      <c r="K5481" s="103">
        <v>8.1000000000000006E-4</v>
      </c>
      <c r="L5481" s="103"/>
      <c r="M5481" s="103"/>
      <c r="N5481" s="103">
        <v>3.2500000000000001E-2</v>
      </c>
      <c r="O5481" s="94"/>
    </row>
    <row r="5482" spans="4:15" ht="15.75" customHeight="1" x14ac:dyDescent="0.25">
      <c r="D5482" s="33"/>
      <c r="E5482" s="33"/>
      <c r="F5482" s="81">
        <v>44188</v>
      </c>
      <c r="G5482" s="103">
        <v>1.48E-3</v>
      </c>
      <c r="H5482" s="103">
        <v>2.5100000000000001E-3</v>
      </c>
      <c r="I5482" s="103">
        <v>7.7270000000000008E-4</v>
      </c>
      <c r="J5482" s="103">
        <v>6.7009999999999997E-4</v>
      </c>
      <c r="K5482" s="103">
        <v>8.1670000000000006E-4</v>
      </c>
      <c r="L5482" s="103"/>
      <c r="M5482" s="103"/>
      <c r="N5482" s="103">
        <v>3.2500000000000001E-2</v>
      </c>
      <c r="O5482" s="94"/>
    </row>
    <row r="5483" spans="4:15" ht="15.75" customHeight="1" x14ac:dyDescent="0.25">
      <c r="D5483" s="33"/>
      <c r="E5483" s="33"/>
      <c r="F5483" s="81">
        <v>44189</v>
      </c>
      <c r="G5483" s="103">
        <v>1.4513E-3</v>
      </c>
      <c r="H5483" s="103">
        <v>2.4013000000000003E-3</v>
      </c>
      <c r="I5483" s="103">
        <v>7.6360000000000002E-4</v>
      </c>
      <c r="J5483" s="103">
        <v>6.6730000000000001E-4</v>
      </c>
      <c r="K5483" s="103">
        <v>8.1999999999999998E-4</v>
      </c>
      <c r="L5483" s="103"/>
      <c r="M5483" s="103"/>
      <c r="N5483" s="103">
        <v>3.2500000000000001E-2</v>
      </c>
      <c r="O5483" s="94"/>
    </row>
    <row r="5484" spans="4:15" ht="15.75" customHeight="1" x14ac:dyDescent="0.25">
      <c r="D5484" s="33"/>
      <c r="E5484" s="33"/>
      <c r="F5484" s="81">
        <v>44190</v>
      </c>
      <c r="G5484" s="103" t="s">
        <v>26</v>
      </c>
      <c r="H5484" s="103" t="s">
        <v>26</v>
      </c>
      <c r="I5484" s="103" t="s">
        <v>26</v>
      </c>
      <c r="J5484" s="103"/>
      <c r="K5484" s="103" t="s">
        <v>26</v>
      </c>
      <c r="L5484" s="103"/>
      <c r="M5484" s="103"/>
      <c r="N5484" s="103" t="s">
        <v>26</v>
      </c>
      <c r="O5484" s="94"/>
    </row>
    <row r="5485" spans="4:15" ht="15.75" customHeight="1" x14ac:dyDescent="0.25">
      <c r="D5485" s="33"/>
      <c r="E5485" s="33"/>
      <c r="F5485" s="81">
        <v>44193</v>
      </c>
      <c r="G5485" s="103" t="s">
        <v>26</v>
      </c>
      <c r="H5485" s="103" t="s">
        <v>26</v>
      </c>
      <c r="I5485" s="103">
        <v>7.8009999999999993E-4</v>
      </c>
      <c r="J5485" s="103">
        <v>6.7030000000000008E-4</v>
      </c>
      <c r="K5485" s="103">
        <v>8.2339999999999996E-4</v>
      </c>
      <c r="L5485" s="103"/>
      <c r="M5485" s="103"/>
      <c r="N5485" s="103">
        <v>3.2500000000000001E-2</v>
      </c>
      <c r="O5485" s="94"/>
    </row>
    <row r="5486" spans="4:15" ht="15.75" customHeight="1" x14ac:dyDescent="0.25">
      <c r="D5486" s="33"/>
      <c r="E5486" s="33"/>
      <c r="F5486" s="81">
        <v>44194</v>
      </c>
      <c r="G5486" s="103">
        <v>1.4674999999999998E-3</v>
      </c>
      <c r="H5486" s="103">
        <v>2.5387999999999999E-3</v>
      </c>
      <c r="I5486" s="103">
        <v>7.8580000000000002E-4</v>
      </c>
      <c r="J5486" s="103">
        <v>6.7769999999999994E-4</v>
      </c>
      <c r="K5486" s="103">
        <v>8.2669999999999998E-4</v>
      </c>
      <c r="L5486" s="103"/>
      <c r="M5486" s="103"/>
      <c r="N5486" s="103">
        <v>3.2500000000000001E-2</v>
      </c>
      <c r="O5486" s="94"/>
    </row>
    <row r="5487" spans="4:15" ht="15.75" customHeight="1" x14ac:dyDescent="0.25">
      <c r="D5487" s="33"/>
      <c r="E5487" s="33"/>
      <c r="F5487" s="81">
        <v>44195</v>
      </c>
      <c r="G5487" s="103">
        <v>1.4399999999999999E-3</v>
      </c>
      <c r="H5487" s="103">
        <v>2.3749999999999999E-3</v>
      </c>
      <c r="I5487" s="103">
        <v>7.739E-4</v>
      </c>
      <c r="J5487" s="103">
        <v>6.7119999999999994E-4</v>
      </c>
      <c r="K5487" s="103">
        <v>8.3339999999999998E-4</v>
      </c>
      <c r="L5487" s="103"/>
      <c r="M5487" s="103"/>
      <c r="N5487" s="103">
        <v>3.2500000000000001E-2</v>
      </c>
      <c r="O5487" s="94"/>
    </row>
    <row r="5488" spans="4:15" ht="15.75" customHeight="1" x14ac:dyDescent="0.25">
      <c r="D5488" s="33"/>
      <c r="E5488" s="33"/>
      <c r="F5488" s="81">
        <v>44196</v>
      </c>
      <c r="G5488" s="103">
        <v>1.4388000000000001E-3</v>
      </c>
      <c r="H5488" s="103">
        <v>2.3838000000000002E-3</v>
      </c>
      <c r="I5488" s="103">
        <v>7.3219999999999991E-4</v>
      </c>
      <c r="J5488" s="103">
        <v>6.5210000000000008E-4</v>
      </c>
      <c r="K5488" s="103">
        <v>8.3339999999999998E-4</v>
      </c>
      <c r="L5488" s="103"/>
      <c r="M5488" s="103"/>
      <c r="N5488" s="103">
        <v>3.2500000000000001E-2</v>
      </c>
      <c r="O5488" s="94"/>
    </row>
    <row r="5489" spans="4:15" ht="15.75" customHeight="1" x14ac:dyDescent="0.25">
      <c r="D5489" s="33"/>
      <c r="E5489" s="33"/>
      <c r="F5489" s="81">
        <v>44197</v>
      </c>
      <c r="G5489" s="103" t="s">
        <v>26</v>
      </c>
      <c r="H5489" s="103" t="s">
        <v>26</v>
      </c>
      <c r="I5489" s="103" t="s">
        <v>26</v>
      </c>
      <c r="J5489" s="103"/>
      <c r="K5489" s="103" t="s">
        <v>26</v>
      </c>
      <c r="L5489" s="103"/>
      <c r="M5489" s="103"/>
      <c r="N5489" s="103" t="s">
        <v>26</v>
      </c>
      <c r="O5489" s="94"/>
    </row>
    <row r="5490" spans="4:15" ht="15.75" customHeight="1" x14ac:dyDescent="0.25">
      <c r="D5490" s="33"/>
      <c r="E5490" s="33"/>
      <c r="F5490" s="81">
        <v>44200</v>
      </c>
      <c r="G5490" s="103">
        <v>1.3975000000000001E-3</v>
      </c>
      <c r="H5490" s="103">
        <v>2.3725E-3</v>
      </c>
      <c r="I5490" s="103">
        <v>6.9769999999999999E-4</v>
      </c>
      <c r="J5490" s="103">
        <v>6.2960000000000002E-4</v>
      </c>
      <c r="K5490" s="103">
        <v>8.1670000000000006E-4</v>
      </c>
      <c r="L5490" s="103"/>
      <c r="M5490" s="103"/>
      <c r="N5490" s="103">
        <v>3.2500000000000001E-2</v>
      </c>
      <c r="O5490" s="94"/>
    </row>
    <row r="5491" spans="4:15" ht="15.75" customHeight="1" x14ac:dyDescent="0.25">
      <c r="D5491" s="33"/>
      <c r="E5491" s="33"/>
      <c r="F5491" s="81">
        <v>44201</v>
      </c>
      <c r="G5491" s="103">
        <v>1.3087999999999999E-3</v>
      </c>
      <c r="H5491" s="103">
        <v>2.3687999999999999E-3</v>
      </c>
      <c r="I5491" s="103">
        <v>6.984999999999999E-4</v>
      </c>
      <c r="J5491" s="103">
        <v>6.2839999999999988E-4</v>
      </c>
      <c r="K5491" s="103">
        <v>8.1999999999999998E-4</v>
      </c>
      <c r="L5491" s="103"/>
      <c r="M5491" s="103"/>
      <c r="N5491" s="103">
        <v>3.2500000000000001E-2</v>
      </c>
      <c r="O5491" s="94"/>
    </row>
    <row r="5492" spans="4:15" ht="15.75" customHeight="1" x14ac:dyDescent="0.25">
      <c r="D5492" s="33"/>
      <c r="E5492" s="33"/>
      <c r="F5492" s="81">
        <v>44202</v>
      </c>
      <c r="G5492" s="103">
        <v>1.32E-3</v>
      </c>
      <c r="H5492" s="103">
        <v>2.3400000000000001E-3</v>
      </c>
      <c r="I5492" s="103">
        <v>7.6009999999999999E-4</v>
      </c>
      <c r="J5492" s="103">
        <v>6.6769999999999991E-4</v>
      </c>
      <c r="K5492" s="103">
        <v>8.2669999999999998E-4</v>
      </c>
      <c r="L5492" s="103"/>
      <c r="M5492" s="103"/>
      <c r="N5492" s="103">
        <v>3.2500000000000001E-2</v>
      </c>
      <c r="O5492" s="94"/>
    </row>
    <row r="5493" spans="4:15" ht="15.75" customHeight="1" x14ac:dyDescent="0.25">
      <c r="D5493" s="33"/>
      <c r="E5493" s="33"/>
      <c r="F5493" s="81">
        <v>44203</v>
      </c>
      <c r="G5493" s="103">
        <v>1.3262999999999999E-3</v>
      </c>
      <c r="H5493" s="103">
        <v>2.2474999999999999E-3</v>
      </c>
      <c r="I5493" s="103">
        <v>7.693E-4</v>
      </c>
      <c r="J5493" s="103">
        <v>7.0599999999999992E-4</v>
      </c>
      <c r="K5493" s="103">
        <v>8.3339999999999998E-4</v>
      </c>
      <c r="L5493" s="103"/>
      <c r="M5493" s="103"/>
      <c r="N5493" s="103">
        <v>3.2500000000000001E-2</v>
      </c>
      <c r="O5493" s="94"/>
    </row>
    <row r="5494" spans="4:15" ht="15.75" customHeight="1" x14ac:dyDescent="0.25">
      <c r="D5494" s="33"/>
      <c r="E5494" s="33"/>
      <c r="F5494" s="81">
        <v>44204</v>
      </c>
      <c r="G5494" s="103">
        <v>1.2637999999999998E-3</v>
      </c>
      <c r="H5494" s="103">
        <v>2.2437999999999998E-3</v>
      </c>
      <c r="I5494" s="103">
        <v>7.6079999999999995E-4</v>
      </c>
      <c r="J5494" s="103">
        <v>6.9729999999999998E-4</v>
      </c>
      <c r="K5494" s="103">
        <v>8.4340000000000001E-4</v>
      </c>
      <c r="L5494" s="103"/>
      <c r="M5494" s="103"/>
      <c r="N5494" s="103">
        <v>3.2500000000000001E-2</v>
      </c>
      <c r="O5494" s="94"/>
    </row>
    <row r="5495" spans="4:15" ht="15.75" customHeight="1" x14ac:dyDescent="0.25">
      <c r="D5495" s="33"/>
      <c r="E5495" s="33"/>
      <c r="F5495" s="81">
        <v>44207</v>
      </c>
      <c r="G5495" s="103">
        <v>1.2600000000000001E-3</v>
      </c>
      <c r="H5495" s="103">
        <v>2.245E-3</v>
      </c>
      <c r="I5495" s="103">
        <v>7.492E-4</v>
      </c>
      <c r="J5495" s="103">
        <v>6.889000000000001E-4</v>
      </c>
      <c r="K5495" s="103">
        <v>8.5340000000000004E-4</v>
      </c>
      <c r="L5495" s="103"/>
      <c r="M5495" s="103"/>
      <c r="N5495" s="103">
        <v>3.2500000000000001E-2</v>
      </c>
      <c r="O5495" s="94"/>
    </row>
    <row r="5496" spans="4:15" ht="15.75" customHeight="1" x14ac:dyDescent="0.25">
      <c r="D5496" s="33"/>
      <c r="E5496" s="33"/>
      <c r="F5496" s="81">
        <v>44208</v>
      </c>
      <c r="G5496" s="103">
        <v>1.2725E-3</v>
      </c>
      <c r="H5496" s="103">
        <v>2.3375000000000002E-3</v>
      </c>
      <c r="I5496" s="103">
        <v>7.2170000000000003E-4</v>
      </c>
      <c r="J5496" s="103">
        <v>6.6100000000000002E-4</v>
      </c>
      <c r="K5496" s="103">
        <v>8.5669999999999995E-4</v>
      </c>
      <c r="L5496" s="103"/>
      <c r="M5496" s="103"/>
      <c r="N5496" s="103">
        <v>3.2500000000000001E-2</v>
      </c>
      <c r="O5496" s="94"/>
    </row>
    <row r="5497" spans="4:15" ht="15.75" customHeight="1" x14ac:dyDescent="0.25">
      <c r="D5497" s="33"/>
      <c r="E5497" s="33"/>
      <c r="F5497" s="81">
        <v>44209</v>
      </c>
      <c r="G5497" s="103">
        <v>1.2650000000000001E-3</v>
      </c>
      <c r="H5497" s="103">
        <v>2.4124999999999997E-3</v>
      </c>
      <c r="I5497" s="103">
        <v>7.5039999999999992E-4</v>
      </c>
      <c r="J5497" s="103">
        <v>6.9950000000000003E-4</v>
      </c>
      <c r="K5497" s="103">
        <v>8.5669999999999995E-4</v>
      </c>
      <c r="L5497" s="103"/>
      <c r="M5497" s="103"/>
      <c r="N5497" s="103">
        <v>3.2500000000000001E-2</v>
      </c>
      <c r="O5497" s="94"/>
    </row>
    <row r="5498" spans="4:15" ht="15.75" customHeight="1" x14ac:dyDescent="0.25">
      <c r="D5498" s="33"/>
      <c r="E5498" s="33"/>
      <c r="F5498" s="81">
        <v>44210</v>
      </c>
      <c r="G5498" s="103">
        <v>1.2887999999999999E-3</v>
      </c>
      <c r="H5498" s="103">
        <v>2.2563000000000001E-3</v>
      </c>
      <c r="I5498" s="103">
        <v>7.1699999999999997E-4</v>
      </c>
      <c r="J5498" s="103">
        <v>6.8199999999999999E-4</v>
      </c>
      <c r="K5498" s="103">
        <v>8.5669999999999995E-4</v>
      </c>
      <c r="L5498" s="103"/>
      <c r="M5498" s="103"/>
      <c r="N5498" s="103">
        <v>3.2500000000000001E-2</v>
      </c>
      <c r="O5498" s="94"/>
    </row>
    <row r="5499" spans="4:15" ht="15.75" customHeight="1" x14ac:dyDescent="0.25">
      <c r="D5499" s="33"/>
      <c r="E5499" s="33"/>
      <c r="F5499" s="81">
        <v>44211</v>
      </c>
      <c r="G5499" s="103">
        <v>1.2950000000000001E-3</v>
      </c>
      <c r="H5499" s="103">
        <v>2.2337999999999998E-3</v>
      </c>
      <c r="I5499" s="103">
        <v>7.2230000000000005E-4</v>
      </c>
      <c r="J5499" s="103">
        <v>6.9200000000000002E-4</v>
      </c>
      <c r="K5499" s="103">
        <v>8.5340000000000004E-4</v>
      </c>
      <c r="L5499" s="103"/>
      <c r="M5499" s="103"/>
      <c r="N5499" s="103">
        <v>3.2500000000000001E-2</v>
      </c>
      <c r="O5499" s="94"/>
    </row>
    <row r="5500" spans="4:15" ht="15.75" customHeight="1" x14ac:dyDescent="0.25">
      <c r="D5500" s="33"/>
      <c r="E5500" s="33"/>
      <c r="F5500" s="81">
        <v>44214</v>
      </c>
      <c r="G5500" s="103">
        <v>1.3087999999999999E-3</v>
      </c>
      <c r="H5500" s="103">
        <v>2.2400000000000002E-3</v>
      </c>
      <c r="I5500" s="103" t="s">
        <v>26</v>
      </c>
      <c r="J5500" s="103"/>
      <c r="K5500" s="103" t="s">
        <v>26</v>
      </c>
      <c r="L5500" s="103"/>
      <c r="M5500" s="103"/>
      <c r="N5500" s="103" t="s">
        <v>26</v>
      </c>
      <c r="O5500" s="94"/>
    </row>
    <row r="5501" spans="4:15" ht="15.75" customHeight="1" x14ac:dyDescent="0.25">
      <c r="D5501" s="33"/>
      <c r="E5501" s="33"/>
      <c r="F5501" s="81">
        <v>44215</v>
      </c>
      <c r="G5501" s="103">
        <v>1.2950000000000001E-3</v>
      </c>
      <c r="H5501" s="103">
        <v>2.2363000000000001E-3</v>
      </c>
      <c r="I5501" s="103">
        <v>6.9669999999999997E-4</v>
      </c>
      <c r="J5501" s="103">
        <v>6.7969999999999999E-4</v>
      </c>
      <c r="K5501" s="103">
        <v>8.4000000000000003E-4</v>
      </c>
      <c r="L5501" s="103"/>
      <c r="M5501" s="103"/>
      <c r="N5501" s="103">
        <v>3.2500000000000001E-2</v>
      </c>
      <c r="O5501" s="94"/>
    </row>
    <row r="5502" spans="4:15" ht="15.75" customHeight="1" x14ac:dyDescent="0.25">
      <c r="D5502" s="33"/>
      <c r="E5502" s="33"/>
      <c r="F5502" s="81">
        <v>44216</v>
      </c>
      <c r="G5502" s="103">
        <v>1.2850000000000001E-3</v>
      </c>
      <c r="H5502" s="103">
        <v>2.2237999999999997E-3</v>
      </c>
      <c r="I5502" s="103">
        <v>6.9519999999999998E-4</v>
      </c>
      <c r="J5502" s="103">
        <v>6.7219999999999997E-4</v>
      </c>
      <c r="K5502" s="103">
        <v>8.3339999999999998E-4</v>
      </c>
      <c r="L5502" s="103"/>
      <c r="M5502" s="103"/>
      <c r="N5502" s="103">
        <v>3.2500000000000001E-2</v>
      </c>
      <c r="O5502" s="94"/>
    </row>
    <row r="5503" spans="4:15" ht="15.75" customHeight="1" x14ac:dyDescent="0.25">
      <c r="D5503" s="33"/>
      <c r="E5503" s="33"/>
      <c r="F5503" s="81">
        <v>44217</v>
      </c>
      <c r="G5503" s="103">
        <v>1.2999999999999999E-3</v>
      </c>
      <c r="H5503" s="103">
        <v>2.1775000000000002E-3</v>
      </c>
      <c r="I5503" s="103">
        <v>6.5539999999999999E-4</v>
      </c>
      <c r="J5503" s="103">
        <v>6.3069999999999999E-4</v>
      </c>
      <c r="K5503" s="103">
        <v>8.2339999999999996E-4</v>
      </c>
      <c r="L5503" s="103"/>
      <c r="M5503" s="103"/>
      <c r="N5503" s="103">
        <v>3.2500000000000001E-2</v>
      </c>
      <c r="O5503" s="94"/>
    </row>
    <row r="5504" spans="4:15" ht="15.75" customHeight="1" x14ac:dyDescent="0.25">
      <c r="D5504" s="33"/>
      <c r="E5504" s="33"/>
      <c r="F5504" s="81">
        <v>44218</v>
      </c>
      <c r="G5504" s="103">
        <v>1.2474999999999999E-3</v>
      </c>
      <c r="H5504" s="103">
        <v>2.1524999999999999E-3</v>
      </c>
      <c r="I5504" s="103">
        <v>6.0700000000000001E-4</v>
      </c>
      <c r="J5504" s="103">
        <v>5.777E-4</v>
      </c>
      <c r="K5504" s="103">
        <v>8.1339999999999993E-4</v>
      </c>
      <c r="L5504" s="103"/>
      <c r="M5504" s="103"/>
      <c r="N5504" s="103">
        <v>3.2500000000000001E-2</v>
      </c>
      <c r="O5504" s="94"/>
    </row>
    <row r="5505" spans="4:15" ht="15.75" customHeight="1" x14ac:dyDescent="0.25">
      <c r="D5505" s="33"/>
      <c r="E5505" s="33"/>
      <c r="F5505" s="81">
        <v>44221</v>
      </c>
      <c r="G5505" s="103">
        <v>1.2750000000000001E-3</v>
      </c>
      <c r="H5505" s="103">
        <v>2.1288000000000001E-3</v>
      </c>
      <c r="I5505" s="103">
        <v>5.9560000000000006E-4</v>
      </c>
      <c r="J5505" s="103">
        <v>5.6499999999999996E-4</v>
      </c>
      <c r="K5505" s="103">
        <v>7.9000000000000001E-4</v>
      </c>
      <c r="L5505" s="103"/>
      <c r="M5505" s="103"/>
      <c r="N5505" s="103">
        <v>3.2500000000000001E-2</v>
      </c>
      <c r="O5505" s="94"/>
    </row>
    <row r="5506" spans="4:15" ht="15.75" customHeight="1" x14ac:dyDescent="0.25">
      <c r="D5506" s="33"/>
      <c r="E5506" s="33"/>
      <c r="F5506" s="81">
        <v>44222</v>
      </c>
      <c r="G5506" s="103">
        <v>1.225E-3</v>
      </c>
      <c r="H5506" s="103">
        <v>2.1849999999999999E-3</v>
      </c>
      <c r="I5506" s="103">
        <v>5.7830000000000002E-4</v>
      </c>
      <c r="J5506" s="103">
        <v>5.4719999999999997E-4</v>
      </c>
      <c r="K5506" s="103">
        <v>7.8340000000000007E-4</v>
      </c>
      <c r="L5506" s="103"/>
      <c r="M5506" s="103"/>
      <c r="N5506" s="103">
        <v>3.2500000000000001E-2</v>
      </c>
      <c r="O5506" s="94"/>
    </row>
    <row r="5507" spans="4:15" ht="15.75" customHeight="1" x14ac:dyDescent="0.25">
      <c r="D5507" s="33"/>
      <c r="E5507" s="33"/>
      <c r="F5507" s="81">
        <v>44223</v>
      </c>
      <c r="G5507" s="103">
        <v>1.2075E-3</v>
      </c>
      <c r="H5507" s="103">
        <v>2.1150000000000001E-3</v>
      </c>
      <c r="I5507" s="103">
        <v>4.9839999999999997E-4</v>
      </c>
      <c r="J5507" s="103">
        <v>4.7370000000000002E-4</v>
      </c>
      <c r="K5507" s="103">
        <v>7.6670000000000004E-4</v>
      </c>
      <c r="L5507" s="103"/>
      <c r="M5507" s="103"/>
      <c r="N5507" s="103">
        <v>3.2500000000000001E-2</v>
      </c>
      <c r="O5507" s="94"/>
    </row>
    <row r="5508" spans="4:15" ht="15.75" customHeight="1" x14ac:dyDescent="0.25">
      <c r="D5508" s="33"/>
      <c r="E5508" s="33"/>
      <c r="F5508" s="81">
        <v>44224</v>
      </c>
      <c r="G5508" s="103">
        <v>1.2287999999999999E-3</v>
      </c>
      <c r="H5508" s="103">
        <v>2.0499999999999997E-3</v>
      </c>
      <c r="I5508" s="103">
        <v>4.706E-4</v>
      </c>
      <c r="J5508" s="103">
        <v>4.4030000000000002E-4</v>
      </c>
      <c r="K5508" s="103">
        <v>7.4669999999999999E-4</v>
      </c>
      <c r="L5508" s="103"/>
      <c r="M5508" s="103"/>
      <c r="N5508" s="103">
        <v>3.2500000000000001E-2</v>
      </c>
      <c r="O5508" s="94"/>
    </row>
    <row r="5509" spans="4:15" ht="15.75" customHeight="1" x14ac:dyDescent="0.25">
      <c r="D5509" s="33"/>
      <c r="E5509" s="33"/>
      <c r="F5509" s="81">
        <v>44225</v>
      </c>
      <c r="G5509" s="103">
        <v>1.1949999999999999E-3</v>
      </c>
      <c r="H5509" s="103">
        <v>2.0187999999999998E-3</v>
      </c>
      <c r="I5509" s="103">
        <v>5.0880000000000001E-4</v>
      </c>
      <c r="J5509" s="103">
        <v>4.7019999999999999E-4</v>
      </c>
      <c r="K5509" s="103">
        <v>7.2669999999999994E-4</v>
      </c>
      <c r="L5509" s="103"/>
      <c r="M5509" s="103"/>
      <c r="N5509" s="103">
        <v>3.2500000000000001E-2</v>
      </c>
      <c r="O5509" s="94"/>
    </row>
    <row r="5510" spans="4:15" ht="15.75" customHeight="1" x14ac:dyDescent="0.25">
      <c r="D5510" s="33"/>
      <c r="E5510" s="33"/>
      <c r="F5510" s="81">
        <v>44228</v>
      </c>
      <c r="G5510" s="103">
        <v>1.1299999999999999E-3</v>
      </c>
      <c r="H5510" s="103">
        <v>1.9550000000000001E-3</v>
      </c>
      <c r="I5510" s="103">
        <v>4.2020000000000002E-4</v>
      </c>
      <c r="J5510" s="103">
        <v>4.036E-4</v>
      </c>
      <c r="K5510" s="103">
        <v>7.0999999999999991E-4</v>
      </c>
      <c r="L5510" s="103"/>
      <c r="M5510" s="103"/>
      <c r="N5510" s="103">
        <v>3.2500000000000001E-2</v>
      </c>
      <c r="O5510" s="94"/>
    </row>
    <row r="5511" spans="4:15" ht="15.75" customHeight="1" x14ac:dyDescent="0.25">
      <c r="D5511" s="33"/>
      <c r="E5511" s="33"/>
      <c r="F5511" s="81">
        <v>44229</v>
      </c>
      <c r="G5511" s="103">
        <v>1.1525000000000001E-3</v>
      </c>
      <c r="H5511" s="103">
        <v>1.9224999999999999E-3</v>
      </c>
      <c r="I5511" s="103">
        <v>4.2789999999999999E-4</v>
      </c>
      <c r="J5511" s="103">
        <v>4.0880000000000002E-4</v>
      </c>
      <c r="K5511" s="103">
        <v>7.0999999999999991E-4</v>
      </c>
      <c r="L5511" s="103"/>
      <c r="M5511" s="103"/>
      <c r="N5511" s="103">
        <v>3.2500000000000001E-2</v>
      </c>
      <c r="O5511" s="94"/>
    </row>
    <row r="5512" spans="4:15" ht="15.75" customHeight="1" x14ac:dyDescent="0.25">
      <c r="D5512" s="33"/>
      <c r="E5512" s="33"/>
      <c r="F5512" s="81">
        <v>44230</v>
      </c>
      <c r="G5512" s="103">
        <v>1.1325E-3</v>
      </c>
      <c r="H5512" s="103">
        <v>1.9513E-3</v>
      </c>
      <c r="I5512" s="103">
        <v>4.6410000000000001E-4</v>
      </c>
      <c r="J5512" s="103">
        <v>4.347E-4</v>
      </c>
      <c r="K5512" s="103">
        <v>7.0999999999999991E-4</v>
      </c>
      <c r="L5512" s="103"/>
      <c r="M5512" s="103"/>
      <c r="N5512" s="103">
        <v>3.2500000000000001E-2</v>
      </c>
      <c r="O5512" s="94"/>
    </row>
    <row r="5513" spans="4:15" ht="15.75" customHeight="1" x14ac:dyDescent="0.25">
      <c r="D5513" s="33"/>
      <c r="E5513" s="33"/>
      <c r="F5513" s="81">
        <v>44231</v>
      </c>
      <c r="G5513" s="103">
        <v>1.235E-3</v>
      </c>
      <c r="H5513" s="103">
        <v>1.9262999999999999E-3</v>
      </c>
      <c r="I5513" s="103">
        <v>4.5490000000000005E-4</v>
      </c>
      <c r="J5513" s="103">
        <v>4.4030000000000002E-4</v>
      </c>
      <c r="K5513" s="103">
        <v>7.000000000000001E-4</v>
      </c>
      <c r="L5513" s="103"/>
      <c r="M5513" s="103"/>
      <c r="N5513" s="103">
        <v>3.2500000000000001E-2</v>
      </c>
      <c r="O5513" s="94"/>
    </row>
    <row r="5514" spans="4:15" ht="15.75" customHeight="1" x14ac:dyDescent="0.25">
      <c r="D5514" s="33"/>
      <c r="E5514" s="33"/>
      <c r="F5514" s="81">
        <v>44232</v>
      </c>
      <c r="G5514" s="103">
        <v>1.1888000000000001E-3</v>
      </c>
      <c r="H5514" s="103">
        <v>1.9088E-3</v>
      </c>
      <c r="I5514" s="103">
        <v>3.3290000000000001E-4</v>
      </c>
      <c r="J5514" s="103">
        <v>3.6479999999999998E-4</v>
      </c>
      <c r="K5514" s="103">
        <v>6.8000000000000005E-4</v>
      </c>
      <c r="L5514" s="103"/>
      <c r="M5514" s="103"/>
      <c r="N5514" s="103">
        <v>3.2500000000000001E-2</v>
      </c>
      <c r="O5514" s="94"/>
    </row>
    <row r="5515" spans="4:15" ht="15.75" customHeight="1" x14ac:dyDescent="0.25">
      <c r="D5515" s="33"/>
      <c r="E5515" s="33"/>
      <c r="F5515" s="81">
        <v>44235</v>
      </c>
      <c r="G5515" s="103">
        <v>1.2049999999999999E-3</v>
      </c>
      <c r="H5515" s="103">
        <v>1.9537999999999999E-3</v>
      </c>
      <c r="I5515" s="103">
        <v>2.767E-4</v>
      </c>
      <c r="J5515" s="103">
        <v>3.2930000000000004E-4</v>
      </c>
      <c r="K5515" s="103">
        <v>6.0329999999999997E-4</v>
      </c>
      <c r="L5515" s="103"/>
      <c r="M5515" s="103"/>
      <c r="N5515" s="103">
        <v>3.2500000000000001E-2</v>
      </c>
      <c r="O5515" s="94"/>
    </row>
    <row r="5516" spans="4:15" ht="15.75" customHeight="1" x14ac:dyDescent="0.25">
      <c r="D5516" s="33"/>
      <c r="E5516" s="33"/>
      <c r="F5516" s="81">
        <v>44236</v>
      </c>
      <c r="G5516" s="103">
        <v>1.1588E-3</v>
      </c>
      <c r="H5516" s="103">
        <v>2.0250000000000003E-3</v>
      </c>
      <c r="I5516" s="103">
        <v>2.4499999999999999E-4</v>
      </c>
      <c r="J5516" s="103">
        <v>3.3849999999999999E-4</v>
      </c>
      <c r="K5516" s="103">
        <v>5.8E-4</v>
      </c>
      <c r="L5516" s="103"/>
      <c r="M5516" s="103"/>
      <c r="N5516" s="103">
        <v>3.2500000000000001E-2</v>
      </c>
      <c r="O5516" s="94"/>
    </row>
    <row r="5517" spans="4:15" ht="15.75" customHeight="1" x14ac:dyDescent="0.25">
      <c r="D5517" s="33"/>
      <c r="E5517" s="33"/>
      <c r="F5517" s="81">
        <v>44237</v>
      </c>
      <c r="G5517" s="103">
        <v>1.0950000000000001E-3</v>
      </c>
      <c r="H5517" s="103">
        <v>2.0087999999999998E-3</v>
      </c>
      <c r="I5517" s="103">
        <v>2.8410000000000002E-4</v>
      </c>
      <c r="J5517" s="103">
        <v>3.6380000000000001E-4</v>
      </c>
      <c r="K5517" s="103">
        <v>5.6669999999999995E-4</v>
      </c>
      <c r="L5517" s="103"/>
      <c r="M5517" s="103"/>
      <c r="N5517" s="103">
        <v>3.2500000000000001E-2</v>
      </c>
      <c r="O5517" s="94"/>
    </row>
    <row r="5518" spans="4:15" ht="15.75" customHeight="1" x14ac:dyDescent="0.25">
      <c r="D5518" s="33"/>
      <c r="E5518" s="33"/>
      <c r="F5518" s="81">
        <v>44238</v>
      </c>
      <c r="G5518" s="103">
        <v>1.1225E-3</v>
      </c>
      <c r="H5518" s="103">
        <v>1.9762999999999998E-3</v>
      </c>
      <c r="I5518" s="103">
        <v>3.211E-4</v>
      </c>
      <c r="J5518" s="103">
        <v>3.7220000000000005E-4</v>
      </c>
      <c r="K5518" s="103">
        <v>5.5669999999999992E-4</v>
      </c>
      <c r="L5518" s="103"/>
      <c r="M5518" s="103"/>
      <c r="N5518" s="103">
        <v>3.2500000000000001E-2</v>
      </c>
      <c r="O5518" s="94"/>
    </row>
    <row r="5519" spans="4:15" ht="15.75" customHeight="1" x14ac:dyDescent="0.25">
      <c r="D5519" s="33"/>
      <c r="E5519" s="33"/>
      <c r="F5519" s="81">
        <v>44239</v>
      </c>
      <c r="G5519" s="103">
        <v>1.0738E-3</v>
      </c>
      <c r="H5519" s="103">
        <v>1.9375E-3</v>
      </c>
      <c r="I5519" s="103">
        <v>3.3840000000000004E-4</v>
      </c>
      <c r="J5519" s="103">
        <v>3.658E-4</v>
      </c>
      <c r="K5519" s="103">
        <v>5.5000000000000003E-4</v>
      </c>
      <c r="L5519" s="103"/>
      <c r="M5519" s="103"/>
      <c r="N5519" s="103">
        <v>3.2500000000000001E-2</v>
      </c>
      <c r="O5519" s="94"/>
    </row>
    <row r="5520" spans="4:15" ht="15.75" customHeight="1" x14ac:dyDescent="0.25">
      <c r="D5520" s="33"/>
      <c r="E5520" s="33"/>
      <c r="F5520" s="81">
        <v>44242</v>
      </c>
      <c r="G5520" s="103">
        <v>1.0575000000000001E-3</v>
      </c>
      <c r="H5520" s="103">
        <v>1.915E-3</v>
      </c>
      <c r="I5520" s="103" t="s">
        <v>26</v>
      </c>
      <c r="J5520" s="103"/>
      <c r="K5520" s="103" t="s">
        <v>26</v>
      </c>
      <c r="L5520" s="103"/>
      <c r="M5520" s="103"/>
      <c r="N5520" s="103" t="s">
        <v>26</v>
      </c>
      <c r="O5520" s="94"/>
    </row>
    <row r="5521" spans="4:17" ht="15.75" customHeight="1" x14ac:dyDescent="0.25">
      <c r="D5521" s="33"/>
      <c r="E5521" s="33"/>
      <c r="F5521" s="81">
        <v>44243</v>
      </c>
      <c r="G5521" s="103">
        <v>1.0824999999999999E-3</v>
      </c>
      <c r="H5521" s="103">
        <v>1.8862999999999998E-3</v>
      </c>
      <c r="I5521" s="103">
        <v>2.9760000000000002E-4</v>
      </c>
      <c r="J5521" s="103">
        <v>3.503E-4</v>
      </c>
      <c r="K5521" s="103">
        <v>5.0999999999999993E-4</v>
      </c>
      <c r="L5521" s="103"/>
      <c r="M5521" s="103"/>
      <c r="N5521" s="103">
        <v>3.2500000000000001E-2</v>
      </c>
      <c r="O5521" s="94"/>
    </row>
    <row r="5522" spans="4:17" ht="15.75" customHeight="1" x14ac:dyDescent="0.25">
      <c r="D5522" s="33"/>
      <c r="E5522" s="33"/>
      <c r="F5522" s="81">
        <v>44244</v>
      </c>
      <c r="G5522" s="103">
        <v>1.1100000000000001E-3</v>
      </c>
      <c r="H5522" s="103">
        <v>1.8138000000000002E-3</v>
      </c>
      <c r="I5522" s="103">
        <v>2.9590000000000004E-4</v>
      </c>
      <c r="J5522" s="103">
        <v>3.5999999999999997E-4</v>
      </c>
      <c r="K5522" s="103">
        <v>5.0330000000000004E-4</v>
      </c>
      <c r="L5522" s="103"/>
      <c r="M5522" s="103"/>
      <c r="N5522" s="103">
        <v>3.2500000000000001E-2</v>
      </c>
      <c r="O5522" s="94"/>
    </row>
    <row r="5523" spans="4:17" ht="15.75" customHeight="1" x14ac:dyDescent="0.25">
      <c r="D5523" s="33"/>
      <c r="E5523" s="33"/>
      <c r="F5523" s="81">
        <v>44245</v>
      </c>
      <c r="G5523" s="103">
        <v>1.1113E-3</v>
      </c>
      <c r="H5523" s="103">
        <v>1.8237999999999998E-3</v>
      </c>
      <c r="I5523" s="103">
        <v>2.787E-4</v>
      </c>
      <c r="J5523" s="103">
        <v>3.5479999999999995E-4</v>
      </c>
      <c r="K5523" s="103">
        <v>4.9669999999999998E-4</v>
      </c>
      <c r="L5523" s="103"/>
      <c r="M5523" s="103"/>
      <c r="N5523" s="103">
        <v>3.2500000000000001E-2</v>
      </c>
      <c r="O5523" s="94"/>
    </row>
    <row r="5524" spans="4:17" ht="15.75" customHeight="1" x14ac:dyDescent="0.25">
      <c r="D5524" s="33"/>
      <c r="E5524" s="33"/>
      <c r="F5524" s="81">
        <v>44246</v>
      </c>
      <c r="G5524" s="103">
        <v>1.155E-3</v>
      </c>
      <c r="H5524" s="103">
        <v>1.7524999999999999E-3</v>
      </c>
      <c r="I5524" s="103">
        <v>2.7080000000000002E-4</v>
      </c>
      <c r="J5524" s="103">
        <v>3.4470000000000003E-4</v>
      </c>
      <c r="K5524" s="103">
        <v>4.8329999999999998E-4</v>
      </c>
      <c r="L5524" s="103"/>
      <c r="M5524" s="103"/>
      <c r="N5524" s="103">
        <v>3.2500000000000001E-2</v>
      </c>
      <c r="O5524" s="94"/>
    </row>
    <row r="5525" spans="4:17" ht="15.75" customHeight="1" x14ac:dyDescent="0.25">
      <c r="D5525" s="33"/>
      <c r="E5525" s="33"/>
      <c r="F5525" s="81">
        <v>44249</v>
      </c>
      <c r="G5525" s="103">
        <v>1.1488E-3</v>
      </c>
      <c r="H5525" s="103">
        <v>1.7549999999999998E-3</v>
      </c>
      <c r="I5525" s="103">
        <v>2.454E-4</v>
      </c>
      <c r="J5525" s="103">
        <v>3.323E-4</v>
      </c>
      <c r="K5525" s="103">
        <v>4.5330000000000001E-4</v>
      </c>
      <c r="L5525" s="103"/>
      <c r="M5525" s="103"/>
      <c r="N5525" s="103">
        <v>3.2500000000000001E-2</v>
      </c>
      <c r="O5525" s="94"/>
    </row>
    <row r="5526" spans="4:17" ht="15.75" customHeight="1" x14ac:dyDescent="0.25">
      <c r="D5526" s="33"/>
      <c r="E5526" s="33"/>
      <c r="F5526" s="81">
        <v>44250</v>
      </c>
      <c r="G5526" s="103">
        <v>1.1762999999999999E-3</v>
      </c>
      <c r="H5526" s="103">
        <v>1.8749999999999999E-3</v>
      </c>
      <c r="I5526" s="103">
        <v>2.5579999999999998E-4</v>
      </c>
      <c r="J5526" s="103">
        <v>3.367E-4</v>
      </c>
      <c r="K5526" s="103">
        <v>4.4670000000000002E-4</v>
      </c>
      <c r="L5526" s="103"/>
      <c r="M5526" s="103"/>
      <c r="N5526" s="103">
        <v>3.2500000000000001E-2</v>
      </c>
      <c r="O5526" s="94"/>
    </row>
    <row r="5527" spans="4:17" ht="15.75" customHeight="1" x14ac:dyDescent="0.25">
      <c r="D5527" s="33"/>
      <c r="E5527" s="33"/>
      <c r="F5527" s="81">
        <v>44251</v>
      </c>
      <c r="G5527" s="103">
        <v>1.145E-3</v>
      </c>
      <c r="H5527" s="103">
        <v>1.8975000000000001E-3</v>
      </c>
      <c r="I5527" s="103">
        <v>3.098E-4</v>
      </c>
      <c r="J5527" s="103">
        <v>3.8860000000000001E-4</v>
      </c>
      <c r="K5527" s="103">
        <v>4.3330000000000002E-4</v>
      </c>
      <c r="L5527" s="103"/>
      <c r="M5527" s="103"/>
      <c r="N5527" s="103">
        <v>3.2500000000000001E-2</v>
      </c>
      <c r="O5527" s="94"/>
      <c r="P5527" s="38"/>
      <c r="Q5527" s="38"/>
    </row>
    <row r="5528" spans="4:17" ht="15.75" customHeight="1" x14ac:dyDescent="0.25">
      <c r="D5528" s="33"/>
      <c r="E5528" s="33"/>
      <c r="F5528" s="81">
        <v>44252</v>
      </c>
      <c r="G5528" s="103">
        <v>1.1513000000000001E-3</v>
      </c>
      <c r="H5528" s="103">
        <v>1.905E-3</v>
      </c>
      <c r="I5528" s="103">
        <v>3.6220000000000002E-4</v>
      </c>
      <c r="J5528" s="103">
        <v>4.5420000000000004E-4</v>
      </c>
      <c r="K5528" s="103">
        <v>4.2000000000000002E-4</v>
      </c>
      <c r="L5528" s="103"/>
      <c r="M5528" s="103"/>
      <c r="N5528" s="103">
        <v>3.2500000000000001E-2</v>
      </c>
      <c r="O5528" s="94"/>
    </row>
    <row r="5529" spans="4:17" ht="15.75" customHeight="1" x14ac:dyDescent="0.25">
      <c r="D5529" s="33"/>
      <c r="E5529" s="33"/>
      <c r="F5529" s="81">
        <v>44253</v>
      </c>
      <c r="G5529" s="103">
        <v>1.1849999999999999E-3</v>
      </c>
      <c r="H5529" s="103">
        <v>1.8837999999999999E-3</v>
      </c>
      <c r="I5529" s="103">
        <v>3.8760000000000004E-4</v>
      </c>
      <c r="J5529" s="103">
        <v>4.9620000000000003E-4</v>
      </c>
      <c r="K5529" s="103">
        <v>4.2000000000000002E-4</v>
      </c>
      <c r="L5529" s="103"/>
      <c r="M5529" s="103"/>
      <c r="N5529" s="103">
        <v>3.2500000000000001E-2</v>
      </c>
      <c r="O5529" s="94"/>
    </row>
    <row r="5530" spans="4:17" ht="15.75" customHeight="1" x14ac:dyDescent="0.25">
      <c r="D5530" s="33"/>
      <c r="E5530" s="33"/>
      <c r="F5530" s="81">
        <v>44256</v>
      </c>
      <c r="G5530" s="103">
        <v>1.0924999999999999E-3</v>
      </c>
      <c r="H5530" s="103">
        <v>1.8425E-3</v>
      </c>
      <c r="I5530" s="103">
        <v>3.2810000000000001E-4</v>
      </c>
      <c r="J5530" s="103">
        <v>4.3610000000000003E-4</v>
      </c>
      <c r="K5530" s="103">
        <v>3.8670000000000002E-4</v>
      </c>
      <c r="L5530" s="103"/>
      <c r="M5530" s="103"/>
      <c r="N5530" s="103">
        <v>3.2500000000000001E-2</v>
      </c>
      <c r="O5530" s="94"/>
    </row>
    <row r="5531" spans="4:17" ht="15.75" customHeight="1" x14ac:dyDescent="0.25">
      <c r="D5531" s="33"/>
      <c r="E5531" s="33"/>
      <c r="F5531" s="81">
        <v>44257</v>
      </c>
      <c r="G5531" s="103">
        <v>1.0838E-3</v>
      </c>
      <c r="H5531" s="103">
        <v>1.8337999999999998E-3</v>
      </c>
      <c r="I5531" s="103">
        <v>3.2410000000000002E-4</v>
      </c>
      <c r="J5531" s="103">
        <v>4.328E-4</v>
      </c>
      <c r="K5531" s="103">
        <v>3.7330000000000002E-4</v>
      </c>
      <c r="L5531" s="103"/>
      <c r="M5531" s="103"/>
      <c r="N5531" s="103">
        <v>3.2500000000000001E-2</v>
      </c>
      <c r="O5531" s="94"/>
      <c r="Q5531" s="39"/>
    </row>
    <row r="5532" spans="4:17" ht="15.75" customHeight="1" x14ac:dyDescent="0.25">
      <c r="D5532" s="33"/>
      <c r="E5532" s="33"/>
      <c r="F5532" s="81">
        <v>44258</v>
      </c>
      <c r="G5532" s="103">
        <v>1.0299999999999999E-3</v>
      </c>
      <c r="H5532" s="103">
        <v>1.9375E-3</v>
      </c>
      <c r="I5532" s="103">
        <v>3.7209999999999999E-4</v>
      </c>
      <c r="J5532" s="103">
        <v>4.6430000000000001E-4</v>
      </c>
      <c r="K5532" s="103">
        <v>3.6670000000000002E-4</v>
      </c>
      <c r="L5532" s="103"/>
      <c r="M5532" s="103"/>
      <c r="N5532" s="103">
        <v>3.2500000000000001E-2</v>
      </c>
      <c r="O5532" s="94"/>
    </row>
    <row r="5533" spans="4:17" ht="15.75" customHeight="1" x14ac:dyDescent="0.25">
      <c r="D5533" s="33"/>
      <c r="E5533" s="33"/>
      <c r="F5533" s="81">
        <v>44259</v>
      </c>
      <c r="G5533" s="103">
        <v>1.0349999999999999E-3</v>
      </c>
      <c r="H5533" s="103">
        <v>1.7549999999999998E-3</v>
      </c>
      <c r="I5533" s="103">
        <v>3.7510000000000001E-4</v>
      </c>
      <c r="J5533" s="103">
        <v>4.638E-4</v>
      </c>
      <c r="K5533" s="103">
        <v>3.567E-4</v>
      </c>
      <c r="L5533" s="103"/>
      <c r="M5533" s="103"/>
      <c r="N5533" s="103">
        <v>3.2500000000000001E-2</v>
      </c>
      <c r="O5533" s="94"/>
    </row>
    <row r="5534" spans="4:17" ht="15.75" customHeight="1" x14ac:dyDescent="0.25">
      <c r="D5534" s="33"/>
      <c r="E5534" s="33"/>
      <c r="F5534" s="81">
        <v>44260</v>
      </c>
      <c r="G5534" s="103">
        <v>1.0325E-3</v>
      </c>
      <c r="H5534" s="103">
        <v>1.8537999999999998E-3</v>
      </c>
      <c r="I5534" s="103">
        <v>3.48E-4</v>
      </c>
      <c r="J5534" s="103">
        <v>4.4089999999999998E-4</v>
      </c>
      <c r="K5534" s="103">
        <v>3.4000000000000002E-4</v>
      </c>
      <c r="L5534" s="103"/>
      <c r="M5534" s="103"/>
      <c r="N5534" s="103">
        <v>3.2500000000000001E-2</v>
      </c>
      <c r="O5534" s="94"/>
    </row>
    <row r="5535" spans="4:17" ht="15.75" customHeight="1" x14ac:dyDescent="0.25">
      <c r="D5535" s="33"/>
      <c r="E5535" s="33"/>
      <c r="F5535" s="81">
        <v>44263</v>
      </c>
      <c r="G5535" s="103">
        <v>1.06E-3</v>
      </c>
      <c r="H5535" s="103">
        <v>1.825E-3</v>
      </c>
      <c r="I5535" s="103">
        <v>3.3060000000000001E-4</v>
      </c>
      <c r="J5535" s="103">
        <v>4.3619999999999998E-4</v>
      </c>
      <c r="K5535" s="103">
        <v>3.1329999999999997E-4</v>
      </c>
      <c r="L5535" s="103"/>
      <c r="M5535" s="103"/>
      <c r="N5535" s="103">
        <v>3.2500000000000001E-2</v>
      </c>
      <c r="O5535" s="94"/>
    </row>
    <row r="5536" spans="4:17" ht="15.75" customHeight="1" x14ac:dyDescent="0.25">
      <c r="D5536" s="33"/>
      <c r="E5536" s="33"/>
      <c r="F5536" s="81">
        <v>44264</v>
      </c>
      <c r="G5536" s="103">
        <v>1.0713000000000001E-3</v>
      </c>
      <c r="H5536" s="103">
        <v>1.7725E-3</v>
      </c>
      <c r="I5536" s="103">
        <v>2.9609999999999999E-4</v>
      </c>
      <c r="J5536" s="103">
        <v>3.8280000000000003E-4</v>
      </c>
      <c r="K5536" s="103">
        <v>3.1329999999999997E-4</v>
      </c>
      <c r="L5536" s="103"/>
      <c r="M5536" s="103"/>
      <c r="N5536" s="103">
        <v>3.2500000000000001E-2</v>
      </c>
      <c r="O5536" s="94"/>
    </row>
    <row r="5537" spans="4:15" ht="15.75" customHeight="1" x14ac:dyDescent="0.25">
      <c r="D5537" s="33"/>
      <c r="E5537" s="33"/>
      <c r="F5537" s="81">
        <v>44265</v>
      </c>
      <c r="G5537" s="103">
        <v>1.0587999999999999E-3</v>
      </c>
      <c r="H5537" s="103">
        <v>1.8412999999999999E-3</v>
      </c>
      <c r="I5537" s="103">
        <v>2.9530000000000002E-4</v>
      </c>
      <c r="J5537" s="103">
        <v>3.8779999999999999E-4</v>
      </c>
      <c r="K5537" s="103">
        <v>3.1329999999999997E-4</v>
      </c>
      <c r="L5537" s="103"/>
      <c r="M5537" s="103"/>
      <c r="N5537" s="103">
        <v>3.2500000000000001E-2</v>
      </c>
      <c r="O5537" s="94"/>
    </row>
    <row r="5538" spans="4:15" ht="15.75" customHeight="1" x14ac:dyDescent="0.25">
      <c r="D5538" s="33"/>
      <c r="E5538" s="33"/>
      <c r="F5538" s="81">
        <v>44266</v>
      </c>
      <c r="G5538" s="103">
        <v>1.06E-3</v>
      </c>
      <c r="H5538" s="103">
        <v>1.8387999999999998E-3</v>
      </c>
      <c r="I5538" s="103">
        <v>3.3590000000000003E-4</v>
      </c>
      <c r="J5538" s="103">
        <v>4.1829999999999998E-4</v>
      </c>
      <c r="K5538" s="103">
        <v>3.1329999999999997E-4</v>
      </c>
      <c r="L5538" s="103"/>
      <c r="M5538" s="103"/>
      <c r="N5538" s="103">
        <v>3.2500000000000001E-2</v>
      </c>
      <c r="O5538" s="94"/>
    </row>
    <row r="5539" spans="4:15" ht="15.75" customHeight="1" x14ac:dyDescent="0.25">
      <c r="D5539" s="33"/>
      <c r="E5539" s="33"/>
      <c r="F5539" s="81">
        <v>44267</v>
      </c>
      <c r="G5539" s="103">
        <v>1.0613E-3</v>
      </c>
      <c r="H5539" s="103">
        <v>1.895E-3</v>
      </c>
      <c r="I5539" s="103">
        <v>3.3419999999999999E-4</v>
      </c>
      <c r="J5539" s="103">
        <v>4.1099999999999996E-4</v>
      </c>
      <c r="K5539" s="103">
        <v>2.9999999999999997E-4</v>
      </c>
      <c r="L5539" s="103"/>
      <c r="M5539" s="103"/>
      <c r="N5539" s="103">
        <v>3.2500000000000001E-2</v>
      </c>
      <c r="O5539" s="94"/>
    </row>
    <row r="5540" spans="4:15" ht="15.75" customHeight="1" x14ac:dyDescent="0.25">
      <c r="D5540" s="33"/>
      <c r="E5540" s="33"/>
      <c r="F5540" s="81">
        <v>44270</v>
      </c>
      <c r="G5540" s="103">
        <v>1.075E-3</v>
      </c>
      <c r="H5540" s="103">
        <v>1.82E-3</v>
      </c>
      <c r="I5540" s="103">
        <v>2.7819999999999999E-4</v>
      </c>
      <c r="J5540" s="103">
        <v>3.5779999999999997E-4</v>
      </c>
      <c r="K5540" s="103">
        <v>2.5329999999999998E-4</v>
      </c>
      <c r="L5540" s="103"/>
      <c r="M5540" s="103"/>
      <c r="N5540" s="103">
        <v>3.2500000000000001E-2</v>
      </c>
      <c r="O5540" s="94"/>
    </row>
    <row r="5541" spans="4:15" ht="15.75" customHeight="1" x14ac:dyDescent="0.25">
      <c r="D5541" s="33"/>
      <c r="E5541" s="33"/>
      <c r="F5541" s="81">
        <v>44271</v>
      </c>
      <c r="G5541" s="103">
        <v>1.0813000000000001E-3</v>
      </c>
      <c r="H5541" s="103">
        <v>1.9E-3</v>
      </c>
      <c r="I5541" s="103">
        <v>2.6179999999999997E-4</v>
      </c>
      <c r="J5541" s="103">
        <v>3.4459999999999997E-4</v>
      </c>
      <c r="K5541" s="103">
        <v>2.4000000000000001E-4</v>
      </c>
      <c r="L5541" s="103"/>
      <c r="M5541" s="103"/>
      <c r="N5541" s="103">
        <v>3.2500000000000001E-2</v>
      </c>
      <c r="O5541" s="94"/>
    </row>
    <row r="5542" spans="4:15" ht="15.75" customHeight="1" x14ac:dyDescent="0.25">
      <c r="D5542" s="33"/>
      <c r="E5542" s="33"/>
      <c r="F5542" s="81">
        <v>44272</v>
      </c>
      <c r="G5542" s="103">
        <v>1.1025E-3</v>
      </c>
      <c r="H5542" s="103">
        <v>1.8962999999999999E-3</v>
      </c>
      <c r="I5542" s="103">
        <v>2.6419999999999997E-4</v>
      </c>
      <c r="J5542" s="103">
        <v>3.6380000000000001E-4</v>
      </c>
      <c r="K5542" s="103">
        <v>2.2669999999999998E-4</v>
      </c>
      <c r="L5542" s="103"/>
      <c r="M5542" s="103"/>
      <c r="N5542" s="103">
        <v>3.2500000000000001E-2</v>
      </c>
      <c r="O5542" s="94"/>
    </row>
    <row r="5543" spans="4:15" ht="15.75" customHeight="1" x14ac:dyDescent="0.25">
      <c r="D5543" s="33"/>
      <c r="E5543" s="33"/>
      <c r="F5543" s="81">
        <v>44273</v>
      </c>
      <c r="G5543" s="103">
        <v>1.1088000000000001E-3</v>
      </c>
      <c r="H5543" s="103">
        <v>1.8663E-3</v>
      </c>
      <c r="I5543" s="103">
        <v>2.5940000000000002E-4</v>
      </c>
      <c r="J5543" s="103">
        <v>3.5150000000000003E-4</v>
      </c>
      <c r="K5543" s="103">
        <v>2.1329999999999998E-4</v>
      </c>
      <c r="L5543" s="103"/>
      <c r="M5543" s="103"/>
      <c r="N5543" s="103">
        <v>3.2500000000000001E-2</v>
      </c>
      <c r="O5543" s="94"/>
    </row>
    <row r="5544" spans="4:15" ht="15.75" customHeight="1" x14ac:dyDescent="0.25">
      <c r="D5544" s="33"/>
      <c r="E5544" s="33"/>
      <c r="F5544" s="81">
        <v>44274</v>
      </c>
      <c r="G5544" s="103">
        <v>1.0838E-3</v>
      </c>
      <c r="H5544" s="103">
        <v>1.9688000000000002E-3</v>
      </c>
      <c r="I5544" s="103">
        <v>2.0740000000000003E-4</v>
      </c>
      <c r="J5544" s="103">
        <v>2.7060000000000002E-4</v>
      </c>
      <c r="K5544" s="103">
        <v>1.9670000000000001E-4</v>
      </c>
      <c r="L5544" s="103"/>
      <c r="M5544" s="103"/>
      <c r="N5544" s="103">
        <v>3.2500000000000001E-2</v>
      </c>
      <c r="O5544" s="94"/>
    </row>
    <row r="5545" spans="4:15" ht="15.75" customHeight="1" x14ac:dyDescent="0.25">
      <c r="D5545" s="33"/>
      <c r="E5545" s="33"/>
      <c r="F5545" s="81">
        <v>44277</v>
      </c>
      <c r="G5545" s="103">
        <v>1.0738E-3</v>
      </c>
      <c r="H5545" s="103">
        <v>1.905E-3</v>
      </c>
      <c r="I5545" s="103">
        <v>1.317E-4</v>
      </c>
      <c r="J5545" s="103">
        <v>2.0219999999999998E-4</v>
      </c>
      <c r="K5545" s="103">
        <v>1.7000000000000001E-4</v>
      </c>
      <c r="L5545" s="103"/>
      <c r="M5545" s="103"/>
      <c r="N5545" s="103">
        <v>3.2500000000000001E-2</v>
      </c>
      <c r="O5545" s="94"/>
    </row>
    <row r="5546" spans="4:15" ht="15.75" customHeight="1" x14ac:dyDescent="0.25">
      <c r="D5546" s="33"/>
      <c r="E5546" s="33"/>
      <c r="F5546" s="81">
        <v>44278</v>
      </c>
      <c r="G5546" s="103">
        <v>1.0863000000000001E-3</v>
      </c>
      <c r="H5546" s="103">
        <v>2.0062999999999999E-3</v>
      </c>
      <c r="I5546" s="103">
        <v>1.1549999999999999E-4</v>
      </c>
      <c r="J5546" s="103">
        <v>1.5959999999999998E-4</v>
      </c>
      <c r="K5546" s="103">
        <v>1.6670000000000001E-4</v>
      </c>
      <c r="L5546" s="103"/>
      <c r="M5546" s="103"/>
      <c r="N5546" s="103">
        <v>3.2500000000000001E-2</v>
      </c>
      <c r="O5546" s="94"/>
    </row>
    <row r="5547" spans="4:15" ht="15.75" customHeight="1" x14ac:dyDescent="0.25">
      <c r="D5547" s="33"/>
      <c r="E5547" s="33"/>
      <c r="F5547" s="81">
        <v>44279</v>
      </c>
      <c r="G5547" s="103">
        <v>1.1025E-3</v>
      </c>
      <c r="H5547" s="103">
        <v>1.9513E-3</v>
      </c>
      <c r="I5547" s="103">
        <v>1.403E-4</v>
      </c>
      <c r="J5547" s="103">
        <v>1.8809999999999999E-4</v>
      </c>
      <c r="K5547" s="103">
        <v>1.6330000000000001E-4</v>
      </c>
      <c r="L5547" s="103"/>
      <c r="M5547" s="103"/>
      <c r="N5547" s="103">
        <v>3.2500000000000001E-2</v>
      </c>
      <c r="O5547" s="94"/>
    </row>
    <row r="5548" spans="4:15" ht="15.75" customHeight="1" x14ac:dyDescent="0.25">
      <c r="D5548" s="33"/>
      <c r="E5548" s="33"/>
      <c r="F5548" s="81">
        <v>44280</v>
      </c>
      <c r="G5548" s="103">
        <v>1.0913000000000001E-3</v>
      </c>
      <c r="H5548" s="103">
        <v>1.9300000000000001E-3</v>
      </c>
      <c r="I5548" s="103">
        <v>1.6299999999999998E-4</v>
      </c>
      <c r="J5548" s="103">
        <v>1.9589999999999999E-4</v>
      </c>
      <c r="K5548" s="103">
        <v>1.5669999999999999E-4</v>
      </c>
      <c r="L5548" s="103"/>
      <c r="M5548" s="103"/>
      <c r="N5548" s="103">
        <v>3.2500000000000001E-2</v>
      </c>
      <c r="O5548" s="94"/>
    </row>
    <row r="5549" spans="4:15" ht="15.75" customHeight="1" x14ac:dyDescent="0.25">
      <c r="D5549" s="33"/>
      <c r="E5549" s="33"/>
      <c r="F5549" s="81">
        <v>44281</v>
      </c>
      <c r="G5549" s="103">
        <v>1.0724999999999999E-3</v>
      </c>
      <c r="H5549" s="103">
        <v>1.99E-3</v>
      </c>
      <c r="I5549" s="103">
        <v>1.752E-4</v>
      </c>
      <c r="J5549" s="103">
        <v>1.9240000000000001E-4</v>
      </c>
      <c r="K5549" s="103">
        <v>1.5669999999999999E-4</v>
      </c>
      <c r="L5549" s="103"/>
      <c r="M5549" s="103"/>
      <c r="N5549" s="103">
        <v>3.2500000000000001E-2</v>
      </c>
      <c r="O5549" s="94"/>
    </row>
    <row r="5550" spans="4:15" ht="15.75" customHeight="1" x14ac:dyDescent="0.25">
      <c r="D5550" s="33"/>
      <c r="E5550" s="33"/>
      <c r="F5550" s="81">
        <v>44284</v>
      </c>
      <c r="G5550" s="103">
        <v>1.085E-3</v>
      </c>
      <c r="H5550" s="103">
        <v>2.0250000000000003E-3</v>
      </c>
      <c r="I5550" s="103">
        <v>1.8669999999999998E-4</v>
      </c>
      <c r="J5550" s="103">
        <v>2.1210000000000001E-4</v>
      </c>
      <c r="K5550" s="103">
        <v>1.4670000000000002E-4</v>
      </c>
      <c r="L5550" s="103"/>
      <c r="M5550" s="103"/>
      <c r="N5550" s="103">
        <v>3.2500000000000001E-2</v>
      </c>
      <c r="O5550" s="94"/>
    </row>
    <row r="5551" spans="4:15" ht="15.75" customHeight="1" x14ac:dyDescent="0.25">
      <c r="D5551" s="33"/>
      <c r="E5551" s="33"/>
      <c r="F5551" s="81">
        <v>44285</v>
      </c>
      <c r="G5551" s="103">
        <v>1.1513000000000001E-3</v>
      </c>
      <c r="H5551" s="103">
        <v>2.0162999999999999E-3</v>
      </c>
      <c r="I5551" s="103">
        <v>1.8919999999999999E-4</v>
      </c>
      <c r="J5551" s="103">
        <v>2.2710000000000002E-4</v>
      </c>
      <c r="K5551" s="103">
        <v>1.4670000000000002E-4</v>
      </c>
      <c r="L5551" s="103"/>
      <c r="M5551" s="103"/>
      <c r="N5551" s="103">
        <v>3.2500000000000001E-2</v>
      </c>
      <c r="O5551" s="94"/>
    </row>
    <row r="5552" spans="4:15" ht="15.75" customHeight="1" x14ac:dyDescent="0.25">
      <c r="D5552" s="33"/>
      <c r="E5552" s="33"/>
      <c r="F5552" s="81">
        <v>44286</v>
      </c>
      <c r="G5552" s="103">
        <v>1.1113E-3</v>
      </c>
      <c r="H5552" s="103">
        <v>1.9425E-3</v>
      </c>
      <c r="I5552" s="103">
        <v>1.6789999999999999E-4</v>
      </c>
      <c r="J5552" s="103">
        <v>2.184E-4</v>
      </c>
      <c r="K5552" s="103">
        <v>1.4670000000000002E-4</v>
      </c>
      <c r="L5552" s="103"/>
      <c r="M5552" s="103"/>
      <c r="N5552" s="103">
        <v>3.2500000000000001E-2</v>
      </c>
      <c r="O5552" s="94"/>
    </row>
    <row r="5553" spans="4:15" ht="15.75" customHeight="1" x14ac:dyDescent="0.25">
      <c r="D5553" s="33"/>
      <c r="E5553" s="33"/>
      <c r="F5553" s="81">
        <v>44287</v>
      </c>
      <c r="G5553" s="103">
        <v>1.1038000000000001E-3</v>
      </c>
      <c r="H5553" s="103">
        <v>1.9975000000000001E-3</v>
      </c>
      <c r="I5553" s="103">
        <v>1.407E-4</v>
      </c>
      <c r="J5553" s="103">
        <v>1.9099999999999998E-4</v>
      </c>
      <c r="K5553" s="103">
        <v>1.4330000000000001E-4</v>
      </c>
      <c r="L5553" s="103"/>
      <c r="M5553" s="103"/>
      <c r="N5553" s="103">
        <v>3.2500000000000001E-2</v>
      </c>
      <c r="O5553" s="94"/>
    </row>
    <row r="5554" spans="4:15" ht="15.75" customHeight="1" x14ac:dyDescent="0.25">
      <c r="D5554" s="33"/>
      <c r="E5554" s="33"/>
      <c r="F5554" s="81">
        <v>44288</v>
      </c>
      <c r="G5554" s="103" t="s">
        <v>26</v>
      </c>
      <c r="H5554" s="103" t="s">
        <v>26</v>
      </c>
      <c r="I5554" s="103" t="s">
        <v>26</v>
      </c>
      <c r="J5554" s="103"/>
      <c r="K5554" s="103" t="s">
        <v>26</v>
      </c>
      <c r="L5554" s="103"/>
      <c r="M5554" s="103"/>
      <c r="N5554" s="103" t="s">
        <v>26</v>
      </c>
      <c r="O5554" s="94"/>
    </row>
    <row r="5555" spans="4:15" ht="15.75" customHeight="1" x14ac:dyDescent="0.25">
      <c r="D5555" s="33"/>
      <c r="E5555" s="33"/>
      <c r="F5555" s="81">
        <v>44291</v>
      </c>
      <c r="G5555" s="103" t="s">
        <v>26</v>
      </c>
      <c r="H5555" s="103" t="s">
        <v>26</v>
      </c>
      <c r="I5555" s="103">
        <v>1.3990000000000001E-4</v>
      </c>
      <c r="J5555" s="103">
        <v>1.9579999999999999E-4</v>
      </c>
      <c r="K5555" s="103">
        <v>1.167E-4</v>
      </c>
      <c r="L5555" s="103"/>
      <c r="M5555" s="103"/>
      <c r="N5555" s="103">
        <v>3.2500000000000001E-2</v>
      </c>
      <c r="O5555" s="94"/>
    </row>
    <row r="5556" spans="4:15" ht="15.75" customHeight="1" x14ac:dyDescent="0.25">
      <c r="D5556" s="33"/>
      <c r="E5556" s="33"/>
      <c r="F5556" s="81">
        <v>44292</v>
      </c>
      <c r="G5556" s="103">
        <v>1.1013000000000002E-3</v>
      </c>
      <c r="H5556" s="103">
        <v>1.9737999999999999E-3</v>
      </c>
      <c r="I5556" s="103">
        <v>1.4890000000000001E-4</v>
      </c>
      <c r="J5556" s="103">
        <v>1.9959999999999997E-4</v>
      </c>
      <c r="K5556" s="103">
        <v>1.133E-4</v>
      </c>
      <c r="L5556" s="103"/>
      <c r="M5556" s="103"/>
      <c r="N5556" s="103">
        <v>3.2500000000000001E-2</v>
      </c>
      <c r="O5556" s="94"/>
    </row>
    <row r="5557" spans="4:15" ht="15.75" customHeight="1" x14ac:dyDescent="0.25">
      <c r="D5557" s="33"/>
      <c r="E5557" s="33"/>
      <c r="F5557" s="81">
        <v>44293</v>
      </c>
      <c r="G5557" s="103">
        <v>1.1250000000000001E-3</v>
      </c>
      <c r="H5557" s="103">
        <v>1.9363E-3</v>
      </c>
      <c r="I5557" s="103">
        <v>1.695E-4</v>
      </c>
      <c r="J5557" s="103">
        <v>2.2100000000000001E-4</v>
      </c>
      <c r="K5557" s="103">
        <v>1.0999999999999999E-4</v>
      </c>
      <c r="L5557" s="103"/>
      <c r="M5557" s="103"/>
      <c r="N5557" s="103">
        <v>3.2500000000000001E-2</v>
      </c>
      <c r="O5557" s="94"/>
    </row>
    <row r="5558" spans="4:15" ht="15.75" customHeight="1" x14ac:dyDescent="0.25">
      <c r="D5558" s="33"/>
      <c r="E5558" s="33"/>
      <c r="F5558" s="81">
        <v>44294</v>
      </c>
      <c r="G5558" s="103">
        <v>1.1050000000000001E-3</v>
      </c>
      <c r="H5558" s="103">
        <v>1.8775E-3</v>
      </c>
      <c r="I5558" s="103">
        <v>1.8859999999999998E-4</v>
      </c>
      <c r="J5558" s="103">
        <v>2.609E-4</v>
      </c>
      <c r="K5558" s="103">
        <v>1.0670000000000001E-4</v>
      </c>
      <c r="L5558" s="103"/>
      <c r="M5558" s="103"/>
      <c r="N5558" s="103">
        <v>3.2500000000000001E-2</v>
      </c>
      <c r="O5558" s="94"/>
    </row>
    <row r="5559" spans="4:15" ht="15.75" customHeight="1" x14ac:dyDescent="0.25">
      <c r="D5559" s="33"/>
      <c r="E5559" s="33"/>
      <c r="F5559" s="81">
        <v>44295</v>
      </c>
      <c r="G5559" s="103">
        <v>1.1125E-3</v>
      </c>
      <c r="H5559" s="103">
        <v>1.8749999999999999E-3</v>
      </c>
      <c r="I5559" s="103">
        <v>1.9959999999999997E-4</v>
      </c>
      <c r="J5559" s="103">
        <v>2.722E-4</v>
      </c>
      <c r="K5559" s="103">
        <v>1.033E-4</v>
      </c>
      <c r="L5559" s="103"/>
      <c r="M5559" s="103"/>
      <c r="N5559" s="103">
        <v>3.2500000000000001E-2</v>
      </c>
      <c r="O5559" s="94"/>
    </row>
    <row r="5560" spans="4:15" ht="15.75" customHeight="1" x14ac:dyDescent="0.25">
      <c r="D5560" s="33"/>
      <c r="E5560" s="33"/>
      <c r="F5560" s="81">
        <v>44298</v>
      </c>
      <c r="G5560" s="103">
        <v>1.1225E-3</v>
      </c>
      <c r="H5560" s="103">
        <v>1.8575E-3</v>
      </c>
      <c r="I5560" s="103">
        <v>2.2669999999999998E-4</v>
      </c>
      <c r="J5560" s="103">
        <v>2.9490000000000001E-4</v>
      </c>
      <c r="K5560" s="103">
        <v>1E-4</v>
      </c>
      <c r="L5560" s="103"/>
      <c r="M5560" s="103"/>
      <c r="N5560" s="103">
        <v>3.2500000000000001E-2</v>
      </c>
      <c r="O5560" s="94"/>
    </row>
    <row r="5561" spans="4:15" ht="15.75" customHeight="1" x14ac:dyDescent="0.25">
      <c r="D5561" s="33"/>
      <c r="E5561" s="33"/>
      <c r="F5561" s="81">
        <v>44299</v>
      </c>
      <c r="G5561" s="103">
        <v>1.1463000000000001E-3</v>
      </c>
      <c r="H5561" s="103">
        <v>1.8374999999999999E-3</v>
      </c>
      <c r="I5561" s="103">
        <v>2.274E-4</v>
      </c>
      <c r="J5561" s="103">
        <v>2.9590000000000004E-4</v>
      </c>
      <c r="K5561" s="103">
        <v>1E-4</v>
      </c>
      <c r="L5561" s="103"/>
      <c r="M5561" s="103"/>
      <c r="N5561" s="103">
        <v>3.2500000000000001E-2</v>
      </c>
      <c r="O5561" s="94"/>
    </row>
    <row r="5562" spans="4:15" ht="15.75" customHeight="1" x14ac:dyDescent="0.25">
      <c r="D5562" s="33"/>
      <c r="E5562" s="33"/>
      <c r="F5562" s="81">
        <v>44300</v>
      </c>
      <c r="G5562" s="103">
        <v>1.1562999999999999E-3</v>
      </c>
      <c r="H5562" s="103">
        <v>1.8362999999999999E-3</v>
      </c>
      <c r="I5562" s="103">
        <v>2.365E-4</v>
      </c>
      <c r="J5562" s="103">
        <v>3.0679999999999998E-4</v>
      </c>
      <c r="K5562" s="103">
        <v>1E-4</v>
      </c>
      <c r="L5562" s="103"/>
      <c r="M5562" s="103"/>
      <c r="N5562" s="103">
        <v>3.2500000000000001E-2</v>
      </c>
      <c r="O5562" s="94"/>
    </row>
    <row r="5563" spans="4:15" ht="15.75" customHeight="1" x14ac:dyDescent="0.25">
      <c r="D5563" s="33"/>
      <c r="E5563" s="33"/>
      <c r="F5563" s="81">
        <v>44301</v>
      </c>
      <c r="G5563" s="103">
        <v>1.15E-3</v>
      </c>
      <c r="H5563" s="103">
        <v>1.8975000000000001E-3</v>
      </c>
      <c r="I5563" s="103">
        <v>2.4729999999999999E-4</v>
      </c>
      <c r="J5563" s="103">
        <v>3.2539999999999999E-4</v>
      </c>
      <c r="K5563" s="103">
        <v>1E-4</v>
      </c>
      <c r="L5563" s="103"/>
      <c r="M5563" s="103"/>
      <c r="N5563" s="103">
        <v>3.2500000000000001E-2</v>
      </c>
      <c r="O5563" s="94"/>
    </row>
    <row r="5564" spans="4:15" ht="15.75" customHeight="1" x14ac:dyDescent="0.25">
      <c r="D5564" s="33"/>
      <c r="E5564" s="33"/>
      <c r="F5564" s="81">
        <v>44302</v>
      </c>
      <c r="G5564" s="103">
        <v>1.1588E-3</v>
      </c>
      <c r="H5564" s="103">
        <v>1.8825000000000001E-3</v>
      </c>
      <c r="I5564" s="103">
        <v>2.8039999999999999E-4</v>
      </c>
      <c r="J5564" s="103">
        <v>3.5069999999999996E-4</v>
      </c>
      <c r="K5564" s="103">
        <v>1E-4</v>
      </c>
      <c r="L5564" s="103"/>
      <c r="M5564" s="103"/>
      <c r="N5564" s="103">
        <v>3.2500000000000001E-2</v>
      </c>
      <c r="O5564" s="94"/>
    </row>
    <row r="5565" spans="4:15" ht="15.75" customHeight="1" x14ac:dyDescent="0.25">
      <c r="D5565" s="33"/>
      <c r="E5565" s="33"/>
      <c r="F5565" s="81">
        <v>44305</v>
      </c>
      <c r="G5565" s="103">
        <v>1.1375000000000001E-3</v>
      </c>
      <c r="H5565" s="103">
        <v>1.8599999999999999E-3</v>
      </c>
      <c r="I5565" s="103">
        <v>2.5710000000000002E-4</v>
      </c>
      <c r="J5565" s="103">
        <v>3.3419999999999999E-4</v>
      </c>
      <c r="K5565" s="103">
        <v>1E-4</v>
      </c>
      <c r="L5565" s="103"/>
      <c r="M5565" s="103"/>
      <c r="N5565" s="103">
        <v>3.2500000000000001E-2</v>
      </c>
      <c r="O5565" s="94"/>
    </row>
    <row r="5566" spans="4:15" ht="15.75" customHeight="1" x14ac:dyDescent="0.25">
      <c r="D5566" s="33"/>
      <c r="E5566" s="33"/>
      <c r="F5566" s="81">
        <v>44306</v>
      </c>
      <c r="G5566" s="103">
        <v>1.075E-3</v>
      </c>
      <c r="H5566" s="103">
        <v>1.8374999999999999E-3</v>
      </c>
      <c r="I5566" s="103">
        <v>2.1080000000000003E-4</v>
      </c>
      <c r="J5566" s="103">
        <v>3.0179999999999996E-4</v>
      </c>
      <c r="K5566" s="103">
        <v>1E-4</v>
      </c>
      <c r="L5566" s="103"/>
      <c r="M5566" s="103"/>
      <c r="N5566" s="103">
        <v>3.2500000000000001E-2</v>
      </c>
      <c r="O5566" s="94"/>
    </row>
    <row r="5567" spans="4:15" ht="15.75" customHeight="1" x14ac:dyDescent="0.25">
      <c r="D5567" s="33"/>
      <c r="E5567" s="33"/>
      <c r="F5567" s="81">
        <v>44307</v>
      </c>
      <c r="G5567" s="103">
        <v>1.1025E-3</v>
      </c>
      <c r="H5567" s="103">
        <v>1.7288E-3</v>
      </c>
      <c r="I5567" s="103">
        <v>2.1340000000000001E-4</v>
      </c>
      <c r="J5567" s="103">
        <v>3.0380000000000001E-4</v>
      </c>
      <c r="K5567" s="103">
        <v>1E-4</v>
      </c>
      <c r="L5567" s="103"/>
      <c r="M5567" s="103"/>
      <c r="N5567" s="103">
        <v>3.2500000000000001E-2</v>
      </c>
      <c r="O5567" s="94"/>
    </row>
    <row r="5568" spans="4:15" ht="15.75" customHeight="1" x14ac:dyDescent="0.25">
      <c r="D5568" s="33"/>
      <c r="E5568" s="33"/>
      <c r="F5568" s="81">
        <v>44308</v>
      </c>
      <c r="G5568" s="103">
        <v>1.0613E-3</v>
      </c>
      <c r="H5568" s="103">
        <v>1.7574999999999999E-3</v>
      </c>
      <c r="I5568" s="103">
        <v>2.1600000000000002E-4</v>
      </c>
      <c r="J5568" s="103">
        <v>3.0509999999999999E-4</v>
      </c>
      <c r="K5568" s="103">
        <v>1E-4</v>
      </c>
      <c r="L5568" s="103"/>
      <c r="M5568" s="103"/>
      <c r="N5568" s="103">
        <v>3.2500000000000001E-2</v>
      </c>
      <c r="O5568" s="94"/>
    </row>
    <row r="5569" spans="4:15" ht="15.75" customHeight="1" x14ac:dyDescent="0.25">
      <c r="D5569" s="33"/>
      <c r="E5569" s="33"/>
      <c r="F5569" s="81">
        <v>44309</v>
      </c>
      <c r="G5569" s="103">
        <v>1.1100000000000001E-3</v>
      </c>
      <c r="H5569" s="103">
        <v>1.8138000000000002E-3</v>
      </c>
      <c r="I5569" s="103">
        <v>2.3630000000000002E-4</v>
      </c>
      <c r="J5569" s="103">
        <v>3.1060000000000001E-4</v>
      </c>
      <c r="K5569" s="103">
        <v>1E-4</v>
      </c>
      <c r="L5569" s="103"/>
      <c r="M5569" s="103"/>
      <c r="N5569" s="103">
        <v>3.2500000000000001E-2</v>
      </c>
      <c r="O5569" s="94"/>
    </row>
    <row r="5570" spans="4:15" ht="15.75" customHeight="1" x14ac:dyDescent="0.25">
      <c r="D5570" s="33"/>
      <c r="E5570" s="33"/>
      <c r="F5570" s="81">
        <v>44312</v>
      </c>
      <c r="G5570" s="103">
        <v>1.1100000000000001E-3</v>
      </c>
      <c r="H5570" s="103">
        <v>1.8400000000000001E-3</v>
      </c>
      <c r="I5570" s="103">
        <v>2.342E-4</v>
      </c>
      <c r="J5570" s="103">
        <v>3.0509999999999999E-4</v>
      </c>
      <c r="K5570" s="103">
        <v>1E-4</v>
      </c>
      <c r="L5570" s="103"/>
      <c r="M5570" s="103"/>
      <c r="N5570" s="103">
        <v>3.2500000000000001E-2</v>
      </c>
      <c r="O5570" s="94"/>
    </row>
    <row r="5571" spans="4:15" ht="15.75" customHeight="1" x14ac:dyDescent="0.25">
      <c r="D5571" s="33"/>
      <c r="E5571" s="33"/>
      <c r="F5571" s="81">
        <v>44313</v>
      </c>
      <c r="G5571" s="103">
        <v>1.1025E-3</v>
      </c>
      <c r="H5571" s="103">
        <v>1.7713000000000002E-3</v>
      </c>
      <c r="I5571" s="103">
        <v>2.4509999999999999E-4</v>
      </c>
      <c r="J5571" s="103">
        <v>3.1189999999999999E-4</v>
      </c>
      <c r="K5571" s="103">
        <v>1E-4</v>
      </c>
      <c r="L5571" s="103"/>
      <c r="M5571" s="103"/>
      <c r="N5571" s="103">
        <v>3.2500000000000001E-2</v>
      </c>
      <c r="O5571" s="94"/>
    </row>
    <row r="5572" spans="4:15" ht="15.75" customHeight="1" x14ac:dyDescent="0.25">
      <c r="D5572" s="33"/>
      <c r="E5572" s="33"/>
      <c r="F5572" s="81">
        <v>44314</v>
      </c>
      <c r="G5572" s="103">
        <v>1.1325E-3</v>
      </c>
      <c r="H5572" s="103">
        <v>1.8549999999999999E-3</v>
      </c>
      <c r="I5572" s="103">
        <v>2.1919999999999999E-4</v>
      </c>
      <c r="J5572" s="103">
        <v>3.0509999999999999E-4</v>
      </c>
      <c r="K5572" s="103">
        <v>1E-4</v>
      </c>
      <c r="L5572" s="103"/>
      <c r="M5572" s="103"/>
      <c r="N5572" s="103">
        <v>3.2500000000000001E-2</v>
      </c>
      <c r="O5572" s="94"/>
    </row>
    <row r="5573" spans="4:15" ht="15.75" customHeight="1" x14ac:dyDescent="0.25">
      <c r="D5573" s="33"/>
      <c r="E5573" s="33"/>
      <c r="F5573" s="81">
        <v>44315</v>
      </c>
      <c r="G5573" s="103">
        <v>1.1013000000000002E-3</v>
      </c>
      <c r="H5573" s="103">
        <v>1.7563000000000001E-3</v>
      </c>
      <c r="I5573" s="103">
        <v>2.1120000000000001E-4</v>
      </c>
      <c r="J5573" s="103">
        <v>2.989E-4</v>
      </c>
      <c r="K5573" s="103">
        <v>1E-4</v>
      </c>
      <c r="L5573" s="103"/>
      <c r="M5573" s="103"/>
      <c r="N5573" s="103">
        <v>3.2500000000000001E-2</v>
      </c>
      <c r="O5573" s="94"/>
    </row>
    <row r="5574" spans="4:15" ht="15.75" customHeight="1" x14ac:dyDescent="0.25">
      <c r="D5574" s="33"/>
      <c r="E5574" s="33"/>
      <c r="F5574" s="81">
        <v>44316</v>
      </c>
      <c r="G5574" s="103">
        <v>1.0724999999999999E-3</v>
      </c>
      <c r="H5574" s="103">
        <v>1.7638E-3</v>
      </c>
      <c r="I5574" s="103">
        <v>2.0039999999999999E-4</v>
      </c>
      <c r="J5574" s="103">
        <v>3.1379999999999998E-4</v>
      </c>
      <c r="K5574" s="103">
        <v>1E-4</v>
      </c>
      <c r="L5574" s="103"/>
      <c r="M5574" s="103"/>
      <c r="N5574" s="103">
        <v>3.2500000000000001E-2</v>
      </c>
      <c r="O5574" s="94"/>
    </row>
    <row r="5575" spans="4:15" ht="15.75" customHeight="1" x14ac:dyDescent="0.25">
      <c r="D5575" s="33"/>
      <c r="E5575" s="33"/>
      <c r="F5575" s="81">
        <v>44319</v>
      </c>
      <c r="G5575" s="103" t="s">
        <v>26</v>
      </c>
      <c r="H5575" s="103" t="s">
        <v>26</v>
      </c>
      <c r="I5575" s="103">
        <v>2.1680000000000001E-4</v>
      </c>
      <c r="J5575" s="103">
        <v>3.3210000000000005E-4</v>
      </c>
      <c r="K5575" s="103">
        <v>1E-4</v>
      </c>
      <c r="L5575" s="103"/>
      <c r="M5575" s="103"/>
      <c r="N5575" s="103">
        <v>3.2500000000000001E-2</v>
      </c>
      <c r="O5575" s="94"/>
    </row>
    <row r="5576" spans="4:15" ht="15.75" customHeight="1" x14ac:dyDescent="0.25">
      <c r="D5576" s="33"/>
      <c r="E5576" s="33"/>
      <c r="F5576" s="81">
        <v>44320</v>
      </c>
      <c r="G5576" s="103">
        <v>1.0838E-3</v>
      </c>
      <c r="H5576" s="103">
        <v>1.7538E-3</v>
      </c>
      <c r="I5576" s="103">
        <v>2.3499999999999999E-4</v>
      </c>
      <c r="J5576" s="103">
        <v>3.481E-4</v>
      </c>
      <c r="K5576" s="103">
        <v>1E-4</v>
      </c>
      <c r="L5576" s="103"/>
      <c r="M5576" s="103"/>
      <c r="N5576" s="103">
        <v>3.2500000000000001E-2</v>
      </c>
      <c r="O5576" s="94"/>
    </row>
    <row r="5577" spans="4:15" ht="15.75" customHeight="1" x14ac:dyDescent="0.25">
      <c r="D5577" s="33"/>
      <c r="E5577" s="33"/>
      <c r="F5577" s="81">
        <v>44321</v>
      </c>
      <c r="G5577" s="103">
        <v>1.0563E-3</v>
      </c>
      <c r="H5577" s="103">
        <v>1.6988000000000001E-3</v>
      </c>
      <c r="I5577" s="103">
        <v>2.0559999999999998E-4</v>
      </c>
      <c r="J5577" s="103">
        <v>3.6319999999999999E-4</v>
      </c>
      <c r="K5577" s="103">
        <v>1E-4</v>
      </c>
      <c r="L5577" s="103"/>
      <c r="M5577" s="103"/>
      <c r="N5577" s="103">
        <v>3.2500000000000001E-2</v>
      </c>
      <c r="O5577" s="94"/>
    </row>
    <row r="5578" spans="4:15" ht="15.75" customHeight="1" x14ac:dyDescent="0.25">
      <c r="D5578" s="33"/>
      <c r="E5578" s="33"/>
      <c r="F5578" s="81">
        <v>44322</v>
      </c>
      <c r="G5578" s="103">
        <v>9.5130000000000008E-4</v>
      </c>
      <c r="H5578" s="103">
        <v>1.6200000000000001E-3</v>
      </c>
      <c r="I5578" s="103">
        <v>2.0490000000000002E-4</v>
      </c>
      <c r="J5578" s="103">
        <v>3.4739999999999999E-4</v>
      </c>
      <c r="K5578" s="103">
        <v>1E-4</v>
      </c>
      <c r="L5578" s="103"/>
      <c r="M5578" s="103"/>
      <c r="N5578" s="103">
        <v>3.2500000000000001E-2</v>
      </c>
      <c r="O5578" s="94"/>
    </row>
    <row r="5579" spans="4:15" ht="15.75" customHeight="1" x14ac:dyDescent="0.25">
      <c r="D5579" s="33"/>
      <c r="E5579" s="33"/>
      <c r="F5579" s="81">
        <v>44323</v>
      </c>
      <c r="G5579" s="103">
        <v>1.0138E-3</v>
      </c>
      <c r="H5579" s="103">
        <v>1.5988E-3</v>
      </c>
      <c r="I5579" s="103">
        <v>1.7229999999999999E-4</v>
      </c>
      <c r="J5579" s="103">
        <v>3.0299999999999999E-4</v>
      </c>
      <c r="K5579" s="103">
        <v>1E-4</v>
      </c>
      <c r="L5579" s="103"/>
      <c r="M5579" s="103"/>
      <c r="N5579" s="103">
        <v>3.2500000000000001E-2</v>
      </c>
      <c r="O5579" s="94"/>
    </row>
    <row r="5580" spans="4:15" ht="15.75" customHeight="1" x14ac:dyDescent="0.25">
      <c r="D5580" s="33"/>
      <c r="E5580" s="33"/>
      <c r="F5580" s="81">
        <v>44326</v>
      </c>
      <c r="G5580" s="103">
        <v>9.8130000000000005E-4</v>
      </c>
      <c r="H5580" s="103">
        <v>1.6750000000000001E-3</v>
      </c>
      <c r="I5580" s="103">
        <v>1.695E-4</v>
      </c>
      <c r="J5580" s="103">
        <v>2.8800000000000001E-4</v>
      </c>
      <c r="K5580" s="103">
        <v>1E-4</v>
      </c>
      <c r="L5580" s="103"/>
      <c r="M5580" s="103"/>
      <c r="N5580" s="103">
        <v>3.2500000000000001E-2</v>
      </c>
      <c r="O5580" s="94"/>
    </row>
    <row r="5581" spans="4:15" ht="15.75" customHeight="1" x14ac:dyDescent="0.25">
      <c r="D5581" s="33"/>
      <c r="E5581" s="33"/>
      <c r="F5581" s="81">
        <v>44327</v>
      </c>
      <c r="G5581" s="103">
        <v>9.3749999999999997E-4</v>
      </c>
      <c r="H5581" s="103">
        <v>1.6025E-3</v>
      </c>
      <c r="I5581" s="103">
        <v>1.5869999999999998E-4</v>
      </c>
      <c r="J5581" s="103">
        <v>2.61E-4</v>
      </c>
      <c r="K5581" s="103">
        <v>1E-4</v>
      </c>
      <c r="L5581" s="103"/>
      <c r="M5581" s="103"/>
      <c r="N5581" s="103">
        <v>3.2500000000000001E-2</v>
      </c>
      <c r="O5581" s="94"/>
    </row>
    <row r="5582" spans="4:15" ht="15.75" customHeight="1" x14ac:dyDescent="0.25">
      <c r="D5582" s="33"/>
      <c r="E5582" s="33"/>
      <c r="F5582" s="81">
        <v>44328</v>
      </c>
      <c r="G5582" s="103">
        <v>9.8130000000000005E-4</v>
      </c>
      <c r="H5582" s="103">
        <v>1.5412999999999998E-3</v>
      </c>
      <c r="I5582" s="103">
        <v>1.672E-4</v>
      </c>
      <c r="J5582" s="103">
        <v>2.8000000000000003E-4</v>
      </c>
      <c r="K5582" s="103">
        <v>1E-4</v>
      </c>
      <c r="L5582" s="103"/>
      <c r="M5582" s="103"/>
      <c r="N5582" s="103">
        <v>3.2500000000000001E-2</v>
      </c>
      <c r="O5582" s="94"/>
    </row>
    <row r="5583" spans="4:15" ht="15.75" customHeight="1" x14ac:dyDescent="0.25">
      <c r="D5583" s="33"/>
      <c r="E5583" s="33"/>
      <c r="F5583" s="81">
        <v>44329</v>
      </c>
      <c r="G5583" s="103">
        <v>1.0088E-3</v>
      </c>
      <c r="H5583" s="103">
        <v>1.5587999999999999E-3</v>
      </c>
      <c r="I5583" s="103">
        <v>1.4689999999999999E-4</v>
      </c>
      <c r="J5583" s="103">
        <v>2.765E-4</v>
      </c>
      <c r="K5583" s="103">
        <v>1E-4</v>
      </c>
      <c r="L5583" s="103"/>
      <c r="M5583" s="103"/>
      <c r="N5583" s="103">
        <v>3.2500000000000001E-2</v>
      </c>
      <c r="O5583" s="94"/>
    </row>
    <row r="5584" spans="4:15" ht="15.75" customHeight="1" x14ac:dyDescent="0.25">
      <c r="D5584" s="33"/>
      <c r="E5584" s="33"/>
      <c r="F5584" s="81">
        <v>44330</v>
      </c>
      <c r="G5584" s="103">
        <v>9.7500000000000006E-4</v>
      </c>
      <c r="H5584" s="103">
        <v>1.5512999999999998E-3</v>
      </c>
      <c r="I5584" s="103">
        <v>1.4980000000000001E-4</v>
      </c>
      <c r="J5584" s="103">
        <v>2.834E-4</v>
      </c>
      <c r="K5584" s="103">
        <v>1E-4</v>
      </c>
      <c r="L5584" s="103"/>
      <c r="M5584" s="103"/>
      <c r="N5584" s="103">
        <v>3.2500000000000001E-2</v>
      </c>
      <c r="O5584" s="94"/>
    </row>
    <row r="5585" spans="4:15" ht="15.75" customHeight="1" x14ac:dyDescent="0.25">
      <c r="D5585" s="33"/>
      <c r="E5585" s="33"/>
      <c r="F5585" s="81">
        <v>44333</v>
      </c>
      <c r="G5585" s="103">
        <v>9.7500000000000006E-4</v>
      </c>
      <c r="H5585" s="103">
        <v>1.4963000000000001E-3</v>
      </c>
      <c r="I5585" s="103">
        <v>1.5579999999999999E-4</v>
      </c>
      <c r="J5585" s="103">
        <v>2.6820000000000001E-4</v>
      </c>
      <c r="K5585" s="103">
        <v>1E-4</v>
      </c>
      <c r="L5585" s="103"/>
      <c r="M5585" s="103"/>
      <c r="N5585" s="103">
        <v>3.2500000000000001E-2</v>
      </c>
      <c r="O5585" s="94"/>
    </row>
    <row r="5586" spans="4:15" ht="15.75" customHeight="1" x14ac:dyDescent="0.25">
      <c r="D5586" s="33"/>
      <c r="E5586" s="33"/>
      <c r="F5586" s="81">
        <v>44334</v>
      </c>
      <c r="G5586" s="103">
        <v>9.9250000000000011E-4</v>
      </c>
      <c r="H5586" s="103">
        <v>1.5525000000000001E-3</v>
      </c>
      <c r="I5586" s="103">
        <v>1.5689999999999999E-4</v>
      </c>
      <c r="J5586" s="103">
        <v>2.5710000000000002E-4</v>
      </c>
      <c r="K5586" s="103">
        <v>1E-4</v>
      </c>
      <c r="L5586" s="103"/>
      <c r="M5586" s="103"/>
      <c r="N5586" s="103">
        <v>3.2500000000000001E-2</v>
      </c>
      <c r="O5586" s="94"/>
    </row>
    <row r="5587" spans="4:15" ht="15.75" customHeight="1" x14ac:dyDescent="0.25">
      <c r="D5587" s="33"/>
      <c r="E5587" s="33"/>
      <c r="F5587" s="81">
        <v>44335</v>
      </c>
      <c r="G5587" s="103">
        <v>9.6500000000000004E-4</v>
      </c>
      <c r="H5587" s="103">
        <v>1.4924999999999999E-3</v>
      </c>
      <c r="I5587" s="103">
        <v>1.4890000000000001E-4</v>
      </c>
      <c r="J5587" s="103">
        <v>2.5250000000000001E-4</v>
      </c>
      <c r="K5587" s="103">
        <v>1E-4</v>
      </c>
      <c r="L5587" s="103"/>
      <c r="M5587" s="103"/>
      <c r="N5587" s="103">
        <v>3.2500000000000001E-2</v>
      </c>
      <c r="O5587" s="94"/>
    </row>
    <row r="5588" spans="4:15" ht="15.75" customHeight="1" x14ac:dyDescent="0.25">
      <c r="D5588" s="33"/>
      <c r="E5588" s="33"/>
      <c r="F5588" s="81">
        <v>44336</v>
      </c>
      <c r="G5588" s="103">
        <v>9.2500000000000004E-4</v>
      </c>
      <c r="H5588" s="103">
        <v>1.5013000000000001E-3</v>
      </c>
      <c r="I5588" s="103">
        <v>1.8270000000000002E-4</v>
      </c>
      <c r="J5588" s="103">
        <v>2.7070000000000002E-4</v>
      </c>
      <c r="K5588" s="103">
        <v>1E-4</v>
      </c>
      <c r="L5588" s="103"/>
      <c r="M5588" s="103"/>
      <c r="N5588" s="103">
        <v>3.2500000000000001E-2</v>
      </c>
      <c r="O5588" s="94"/>
    </row>
    <row r="5589" spans="4:15" ht="15.75" customHeight="1" x14ac:dyDescent="0.25">
      <c r="D5589" s="33"/>
      <c r="E5589" s="33"/>
      <c r="F5589" s="81">
        <v>44337</v>
      </c>
      <c r="G5589" s="103">
        <v>9.1629999999999999E-4</v>
      </c>
      <c r="H5589" s="103">
        <v>1.47E-3</v>
      </c>
      <c r="I5589" s="103">
        <v>1.8700000000000002E-4</v>
      </c>
      <c r="J5589" s="103">
        <v>2.834E-4</v>
      </c>
      <c r="K5589" s="103">
        <v>1E-4</v>
      </c>
      <c r="L5589" s="103"/>
      <c r="M5589" s="103"/>
      <c r="N5589" s="103">
        <v>3.2500000000000001E-2</v>
      </c>
      <c r="O5589" s="94"/>
    </row>
    <row r="5590" spans="4:15" ht="15.75" customHeight="1" x14ac:dyDescent="0.25">
      <c r="D5590" s="33"/>
      <c r="E5590" s="33"/>
      <c r="F5590" s="81">
        <v>44340</v>
      </c>
      <c r="G5590" s="103">
        <v>9.1E-4</v>
      </c>
      <c r="H5590" s="103">
        <v>1.4088E-3</v>
      </c>
      <c r="I5590" s="103">
        <v>1.9189999999999998E-4</v>
      </c>
      <c r="J5590" s="103">
        <v>2.8269999999999999E-4</v>
      </c>
      <c r="K5590" s="103">
        <v>1E-4</v>
      </c>
      <c r="L5590" s="103"/>
      <c r="M5590" s="103"/>
      <c r="N5590" s="103">
        <v>3.2500000000000001E-2</v>
      </c>
      <c r="O5590" s="94"/>
    </row>
    <row r="5591" spans="4:15" ht="15.75" customHeight="1" x14ac:dyDescent="0.25">
      <c r="D5591" s="33"/>
      <c r="E5591" s="33"/>
      <c r="F5591" s="81">
        <v>44341</v>
      </c>
      <c r="G5591" s="103">
        <v>8.9999999999999998E-4</v>
      </c>
      <c r="H5591" s="103">
        <v>1.3850000000000002E-3</v>
      </c>
      <c r="I5591" s="103">
        <v>1.8679999999999999E-4</v>
      </c>
      <c r="J5591" s="103">
        <v>2.7930000000000001E-4</v>
      </c>
      <c r="K5591" s="103">
        <v>1E-4</v>
      </c>
      <c r="L5591" s="103"/>
      <c r="M5591" s="103"/>
      <c r="N5591" s="103">
        <v>3.2500000000000001E-2</v>
      </c>
      <c r="O5591" s="94"/>
    </row>
    <row r="5592" spans="4:15" ht="15.75" customHeight="1" x14ac:dyDescent="0.25">
      <c r="D5592" s="33"/>
      <c r="E5592" s="33"/>
      <c r="F5592" s="81">
        <v>44342</v>
      </c>
      <c r="G5592" s="103">
        <v>9.2500000000000004E-4</v>
      </c>
      <c r="H5592" s="103">
        <v>1.3500000000000001E-3</v>
      </c>
      <c r="I5592" s="103">
        <v>1.7989999999999998E-4</v>
      </c>
      <c r="J5592" s="103">
        <v>2.743E-4</v>
      </c>
      <c r="K5592" s="103">
        <v>1E-4</v>
      </c>
      <c r="L5592" s="103"/>
      <c r="M5592" s="103"/>
      <c r="N5592" s="103">
        <v>3.2500000000000001E-2</v>
      </c>
      <c r="O5592" s="94"/>
    </row>
    <row r="5593" spans="4:15" ht="15.75" customHeight="1" x14ac:dyDescent="0.25">
      <c r="D5593" s="33"/>
      <c r="E5593" s="33"/>
      <c r="F5593" s="81">
        <v>44343</v>
      </c>
      <c r="G5593" s="103">
        <v>9.2130000000000001E-4</v>
      </c>
      <c r="H5593" s="103">
        <v>1.3462999999999999E-3</v>
      </c>
      <c r="I5593" s="103">
        <v>1.6639999999999998E-4</v>
      </c>
      <c r="J5593" s="103">
        <v>2.522E-4</v>
      </c>
      <c r="K5593" s="103">
        <v>1E-4</v>
      </c>
      <c r="L5593" s="103"/>
      <c r="M5593" s="103"/>
      <c r="N5593" s="103">
        <v>3.2500000000000001E-2</v>
      </c>
      <c r="O5593" s="94"/>
    </row>
    <row r="5594" spans="4:15" ht="15.75" customHeight="1" x14ac:dyDescent="0.25">
      <c r="D5594" s="33"/>
      <c r="E5594" s="33"/>
      <c r="F5594" s="81">
        <v>44344</v>
      </c>
      <c r="G5594" s="103">
        <v>8.5879999999999995E-4</v>
      </c>
      <c r="H5594" s="103">
        <v>1.3138E-3</v>
      </c>
      <c r="I5594" s="103">
        <v>1.897E-4</v>
      </c>
      <c r="J5594" s="103">
        <v>2.631E-4</v>
      </c>
      <c r="K5594" s="103">
        <v>1E-4</v>
      </c>
      <c r="L5594" s="103"/>
      <c r="M5594" s="103"/>
      <c r="N5594" s="103">
        <v>3.2500000000000001E-2</v>
      </c>
      <c r="O5594" s="94"/>
    </row>
    <row r="5595" spans="4:15" ht="15.75" customHeight="1" x14ac:dyDescent="0.25">
      <c r="D5595" s="33"/>
      <c r="E5595" s="33"/>
      <c r="F5595" s="81">
        <v>44348</v>
      </c>
      <c r="G5595" s="103">
        <v>8.8749999999999994E-4</v>
      </c>
      <c r="H5595" s="103">
        <v>1.2850000000000001E-3</v>
      </c>
      <c r="I5595" s="103">
        <v>1.9560000000000001E-4</v>
      </c>
      <c r="J5595" s="103">
        <v>2.6069999999999999E-4</v>
      </c>
      <c r="K5595" s="103">
        <v>1E-4</v>
      </c>
      <c r="L5595" s="103"/>
      <c r="M5595" s="103"/>
      <c r="N5595" s="103">
        <v>3.2500000000000001E-2</v>
      </c>
      <c r="O5595" s="94"/>
    </row>
    <row r="5596" spans="4:15" ht="15.75" customHeight="1" x14ac:dyDescent="0.25">
      <c r="D5596" s="33"/>
      <c r="E5596" s="33"/>
      <c r="F5596" s="81">
        <v>44349</v>
      </c>
      <c r="G5596" s="103">
        <v>8.5500000000000007E-4</v>
      </c>
      <c r="H5596" s="103">
        <v>1.34E-3</v>
      </c>
      <c r="I5596" s="103">
        <v>2.0459999999999999E-4</v>
      </c>
      <c r="J5596" s="103">
        <v>2.7829999999999999E-4</v>
      </c>
      <c r="K5596" s="103">
        <v>1E-4</v>
      </c>
      <c r="L5596" s="103"/>
      <c r="M5596" s="103"/>
      <c r="N5596" s="103">
        <v>3.2500000000000001E-2</v>
      </c>
      <c r="O5596" s="94"/>
    </row>
    <row r="5597" spans="4:15" ht="15.75" customHeight="1" x14ac:dyDescent="0.25">
      <c r="D5597" s="33"/>
      <c r="E5597" s="33"/>
      <c r="F5597" s="81">
        <v>44350</v>
      </c>
      <c r="G5597" s="103">
        <v>8.0000000000000004E-4</v>
      </c>
      <c r="H5597" s="103">
        <v>1.3075000000000001E-3</v>
      </c>
      <c r="I5597" s="103">
        <v>2.3000000000000001E-4</v>
      </c>
      <c r="J5597" s="103">
        <v>3.012E-4</v>
      </c>
      <c r="K5597" s="103">
        <v>1E-4</v>
      </c>
      <c r="L5597" s="103"/>
      <c r="M5597" s="103"/>
      <c r="N5597" s="103">
        <v>3.2500000000000001E-2</v>
      </c>
      <c r="O5597" s="94"/>
    </row>
    <row r="5598" spans="4:15" ht="15.75" customHeight="1" x14ac:dyDescent="0.25">
      <c r="D5598" s="33"/>
      <c r="E5598" s="33"/>
      <c r="F5598" s="81">
        <v>44351</v>
      </c>
      <c r="G5598" s="103">
        <v>8.1250000000000007E-4</v>
      </c>
      <c r="H5598" s="103">
        <v>1.2825E-3</v>
      </c>
      <c r="I5598" s="103">
        <v>2.251E-4</v>
      </c>
      <c r="J5598" s="103">
        <v>2.8570000000000001E-4</v>
      </c>
      <c r="K5598" s="103">
        <v>1E-4</v>
      </c>
      <c r="L5598" s="103"/>
      <c r="M5598" s="103"/>
      <c r="N5598" s="103">
        <v>3.2500000000000001E-2</v>
      </c>
      <c r="O5598" s="94"/>
    </row>
    <row r="5599" spans="4:15" ht="15.75" customHeight="1" x14ac:dyDescent="0.25">
      <c r="D5599" s="33"/>
      <c r="E5599" s="33"/>
      <c r="F5599" s="81">
        <v>44354</v>
      </c>
      <c r="G5599" s="103">
        <v>8.1250000000000007E-4</v>
      </c>
      <c r="H5599" s="103">
        <v>1.2313000000000001E-3</v>
      </c>
      <c r="I5599" s="103">
        <v>2.2919999999999999E-4</v>
      </c>
      <c r="J5599" s="103">
        <v>2.8729999999999999E-4</v>
      </c>
      <c r="K5599" s="103">
        <v>1E-4</v>
      </c>
      <c r="L5599" s="103"/>
      <c r="M5599" s="103"/>
      <c r="N5599" s="103">
        <v>3.2500000000000001E-2</v>
      </c>
      <c r="O5599" s="94"/>
    </row>
    <row r="5600" spans="4:15" ht="15.75" customHeight="1" x14ac:dyDescent="0.25">
      <c r="D5600" s="33"/>
      <c r="E5600" s="33"/>
      <c r="F5600" s="81">
        <v>44355</v>
      </c>
      <c r="G5600" s="103">
        <v>7.6999999999999996E-4</v>
      </c>
      <c r="H5600" s="103">
        <v>1.2800000000000001E-3</v>
      </c>
      <c r="I5600" s="103">
        <v>2.3099999999999998E-4</v>
      </c>
      <c r="J5600" s="103">
        <v>2.853E-4</v>
      </c>
      <c r="K5600" s="103">
        <v>1E-4</v>
      </c>
      <c r="L5600" s="103"/>
      <c r="M5600" s="103"/>
      <c r="N5600" s="103">
        <v>3.2500000000000001E-2</v>
      </c>
      <c r="O5600" s="94"/>
    </row>
    <row r="5601" spans="4:15" ht="15.75" customHeight="1" x14ac:dyDescent="0.25">
      <c r="D5601" s="33"/>
      <c r="E5601" s="33"/>
      <c r="F5601" s="81">
        <v>44356</v>
      </c>
      <c r="G5601" s="103">
        <v>7.4629999999999998E-4</v>
      </c>
      <c r="H5601" s="103">
        <v>1.2474999999999999E-3</v>
      </c>
      <c r="I5601" s="103">
        <v>2.1850000000000003E-4</v>
      </c>
      <c r="J5601" s="103">
        <v>2.8969999999999999E-4</v>
      </c>
      <c r="K5601" s="103">
        <v>1E-4</v>
      </c>
      <c r="L5601" s="103"/>
      <c r="M5601" s="103"/>
      <c r="N5601" s="103">
        <v>3.2500000000000001E-2</v>
      </c>
      <c r="O5601" s="94"/>
    </row>
    <row r="5602" spans="4:15" ht="15.75" customHeight="1" x14ac:dyDescent="0.25">
      <c r="D5602" s="33"/>
      <c r="E5602" s="33"/>
      <c r="F5602" s="81">
        <v>44357</v>
      </c>
      <c r="G5602" s="103">
        <v>7.2630000000000004E-4</v>
      </c>
      <c r="H5602" s="103">
        <v>1.1899999999999999E-3</v>
      </c>
      <c r="I5602" s="103">
        <v>2.1110000000000001E-4</v>
      </c>
      <c r="J5602" s="103">
        <v>2.7819999999999999E-4</v>
      </c>
      <c r="K5602" s="103">
        <v>1E-4</v>
      </c>
      <c r="L5602" s="103"/>
      <c r="M5602" s="103"/>
      <c r="N5602" s="103">
        <v>3.2500000000000001E-2</v>
      </c>
      <c r="O5602" s="94"/>
    </row>
    <row r="5603" spans="4:15" ht="15.75" customHeight="1" x14ac:dyDescent="0.25">
      <c r="D5603" s="33"/>
      <c r="E5603" s="33"/>
      <c r="F5603" s="81">
        <v>44358</v>
      </c>
      <c r="G5603" s="103">
        <v>7.2880000000000004E-4</v>
      </c>
      <c r="H5603" s="103">
        <v>1.1888000000000001E-3</v>
      </c>
      <c r="I5603" s="103">
        <v>2.0570000000000001E-4</v>
      </c>
      <c r="J5603" s="103">
        <v>2.6679999999999998E-4</v>
      </c>
      <c r="K5603" s="103">
        <v>1E-4</v>
      </c>
      <c r="L5603" s="103"/>
      <c r="M5603" s="103"/>
      <c r="N5603" s="103">
        <v>3.2500000000000001E-2</v>
      </c>
      <c r="O5603" s="94"/>
    </row>
    <row r="5604" spans="4:15" ht="15.75" customHeight="1" x14ac:dyDescent="0.25">
      <c r="D5604" s="33"/>
      <c r="E5604" s="33"/>
      <c r="F5604" s="81">
        <v>44361</v>
      </c>
      <c r="G5604" s="103">
        <v>7.4629999999999998E-4</v>
      </c>
      <c r="H5604" s="103">
        <v>1.1799999999999998E-3</v>
      </c>
      <c r="I5604" s="103">
        <v>1.875E-4</v>
      </c>
      <c r="J5604" s="103">
        <v>2.5770000000000003E-4</v>
      </c>
      <c r="K5604" s="103">
        <v>1E-4</v>
      </c>
      <c r="L5604" s="103"/>
      <c r="M5604" s="103"/>
      <c r="N5604" s="103">
        <v>3.2500000000000001E-2</v>
      </c>
      <c r="O5604" s="94"/>
    </row>
    <row r="5605" spans="4:15" ht="15.75" customHeight="1" x14ac:dyDescent="0.25">
      <c r="D5605" s="33"/>
      <c r="E5605" s="33"/>
      <c r="F5605" s="81">
        <v>44362</v>
      </c>
      <c r="G5605" s="103">
        <v>8.1750000000000008E-4</v>
      </c>
      <c r="H5605" s="103">
        <v>1.2474999999999999E-3</v>
      </c>
      <c r="I5605" s="103">
        <v>2.4400000000000002E-4</v>
      </c>
      <c r="J5605" s="103">
        <v>3.0509999999999999E-4</v>
      </c>
      <c r="K5605" s="103">
        <v>1E-4</v>
      </c>
      <c r="L5605" s="103"/>
      <c r="M5605" s="103"/>
      <c r="N5605" s="103">
        <v>3.2500000000000001E-2</v>
      </c>
      <c r="O5605" s="94"/>
    </row>
    <row r="5606" spans="4:15" ht="15.75" customHeight="1" x14ac:dyDescent="0.25">
      <c r="D5606" s="33"/>
      <c r="E5606" s="33"/>
      <c r="F5606" s="81">
        <v>44363</v>
      </c>
      <c r="G5606" s="103">
        <v>8.25E-4</v>
      </c>
      <c r="H5606" s="103">
        <v>1.245E-3</v>
      </c>
      <c r="I5606" s="103">
        <v>2.5920000000000001E-4</v>
      </c>
      <c r="J5606" s="103">
        <v>3.1700000000000001E-4</v>
      </c>
      <c r="K5606" s="103">
        <v>1E-4</v>
      </c>
      <c r="L5606" s="103"/>
      <c r="M5606" s="103"/>
      <c r="N5606" s="103">
        <v>3.2500000000000001E-2</v>
      </c>
      <c r="O5606" s="94"/>
    </row>
    <row r="5607" spans="4:15" ht="15.75" customHeight="1" x14ac:dyDescent="0.25">
      <c r="D5607" s="33"/>
      <c r="E5607" s="33"/>
      <c r="F5607" s="81">
        <v>44364</v>
      </c>
      <c r="G5607" s="103">
        <v>9.3380000000000004E-4</v>
      </c>
      <c r="H5607" s="103">
        <v>1.3450000000000001E-3</v>
      </c>
      <c r="I5607" s="103">
        <v>4.0899999999999997E-4</v>
      </c>
      <c r="J5607" s="103">
        <v>4.2590000000000005E-4</v>
      </c>
      <c r="K5607" s="103">
        <v>1E-4</v>
      </c>
      <c r="L5607" s="103"/>
      <c r="M5607" s="103"/>
      <c r="N5607" s="103">
        <v>3.2500000000000001E-2</v>
      </c>
      <c r="O5607" s="94"/>
    </row>
    <row r="5608" spans="4:15" ht="15.75" customHeight="1" x14ac:dyDescent="0.25">
      <c r="D5608" s="33"/>
      <c r="E5608" s="33"/>
      <c r="F5608" s="81">
        <v>44365</v>
      </c>
      <c r="G5608" s="103">
        <v>9.1E-4</v>
      </c>
      <c r="H5608" s="103">
        <v>1.3488E-3</v>
      </c>
      <c r="I5608" s="103">
        <v>4.7239999999999999E-4</v>
      </c>
      <c r="J5608" s="103">
        <v>4.8309999999999998E-4</v>
      </c>
      <c r="K5608" s="103">
        <v>1.133E-4</v>
      </c>
      <c r="L5608" s="103"/>
      <c r="M5608" s="103"/>
      <c r="N5608" s="103">
        <v>3.2500000000000001E-2</v>
      </c>
      <c r="O5608" s="94"/>
    </row>
    <row r="5609" spans="4:15" ht="15.75" customHeight="1" x14ac:dyDescent="0.25">
      <c r="D5609" s="33"/>
      <c r="E5609" s="33"/>
      <c r="F5609" s="81">
        <v>44368</v>
      </c>
      <c r="G5609" s="103">
        <v>9.588000000000001E-4</v>
      </c>
      <c r="H5609" s="103">
        <v>1.3788000000000001E-3</v>
      </c>
      <c r="I5609" s="103">
        <v>4.8789999999999999E-4</v>
      </c>
      <c r="J5609" s="103">
        <v>4.9189999999999998E-4</v>
      </c>
      <c r="K5609" s="103">
        <v>1.5329999999999999E-4</v>
      </c>
      <c r="L5609" s="103"/>
      <c r="M5609" s="103"/>
      <c r="N5609" s="103">
        <v>3.2500000000000001E-2</v>
      </c>
      <c r="O5609" s="94"/>
    </row>
    <row r="5610" spans="4:15" ht="15.75" customHeight="1" x14ac:dyDescent="0.25">
      <c r="D5610" s="33"/>
      <c r="E5610" s="33"/>
      <c r="F5610" s="81">
        <v>44369</v>
      </c>
      <c r="G5610" s="103">
        <v>9.075E-4</v>
      </c>
      <c r="H5610" s="103">
        <v>1.3375000000000001E-3</v>
      </c>
      <c r="I5610" s="103">
        <v>4.8300000000000003E-4</v>
      </c>
      <c r="J5610" s="103">
        <v>4.9549999999999996E-4</v>
      </c>
      <c r="K5610" s="103">
        <v>1.6670000000000001E-4</v>
      </c>
      <c r="L5610" s="103"/>
      <c r="M5610" s="103"/>
      <c r="N5610" s="103">
        <v>3.2500000000000001E-2</v>
      </c>
      <c r="O5610" s="94"/>
    </row>
    <row r="5611" spans="4:15" ht="15.75" customHeight="1" x14ac:dyDescent="0.25">
      <c r="D5611" s="33"/>
      <c r="E5611" s="33"/>
      <c r="F5611" s="81">
        <v>44370</v>
      </c>
      <c r="G5611" s="103">
        <v>7.4549999999999996E-4</v>
      </c>
      <c r="H5611" s="103">
        <v>1.4725000000000001E-3</v>
      </c>
      <c r="I5611" s="103">
        <v>4.2529999999999998E-4</v>
      </c>
      <c r="J5611" s="103">
        <v>4.4240000000000002E-4</v>
      </c>
      <c r="K5611" s="103">
        <v>1.7999999999999998E-4</v>
      </c>
      <c r="L5611" s="103"/>
      <c r="M5611" s="103"/>
      <c r="N5611" s="103">
        <v>3.2500000000000001E-2</v>
      </c>
      <c r="O5611" s="94"/>
    </row>
    <row r="5612" spans="4:15" ht="15.75" customHeight="1" x14ac:dyDescent="0.25">
      <c r="D5612" s="33"/>
      <c r="E5612" s="33"/>
      <c r="F5612" s="81">
        <v>44371</v>
      </c>
      <c r="G5612" s="103">
        <f>7.478%/100</f>
        <v>7.4779999999999996E-4</v>
      </c>
      <c r="H5612" s="103">
        <f>14.6%/100</f>
        <v>1.4599999999999999E-3</v>
      </c>
      <c r="I5612" s="103">
        <v>4.3860000000000004E-4</v>
      </c>
      <c r="J5612" s="103">
        <v>4.5850000000000003E-4</v>
      </c>
      <c r="K5612" s="103">
        <v>1.9330000000000001E-4</v>
      </c>
      <c r="L5612" s="103"/>
      <c r="M5612" s="103"/>
      <c r="N5612" s="103">
        <f>325%/100</f>
        <v>3.2500000000000001E-2</v>
      </c>
      <c r="O5612" s="94"/>
    </row>
    <row r="5613" spans="4:15" ht="15.75" customHeight="1" x14ac:dyDescent="0.25">
      <c r="D5613" s="33"/>
      <c r="E5613" s="33"/>
      <c r="F5613" s="81">
        <v>44372</v>
      </c>
      <c r="G5613" s="103">
        <v>7.5300000000000009E-4</v>
      </c>
      <c r="H5613" s="103">
        <v>1.4599999999999999E-3</v>
      </c>
      <c r="I5613" s="103">
        <v>4.3200000000000004E-4</v>
      </c>
      <c r="J5613" s="103">
        <v>4.5609999999999997E-4</v>
      </c>
      <c r="K5613" s="103">
        <v>2.0670000000000001E-4</v>
      </c>
      <c r="L5613" s="103"/>
      <c r="M5613" s="103"/>
      <c r="N5613" s="103">
        <v>3.2500000000000001E-2</v>
      </c>
      <c r="O5613" s="94"/>
    </row>
    <row r="5614" spans="4:15" ht="15.75" customHeight="1" x14ac:dyDescent="0.25">
      <c r="D5614" s="33"/>
      <c r="E5614" s="33"/>
      <c r="F5614" s="81">
        <v>44375</v>
      </c>
      <c r="G5614" s="103">
        <v>7.2039999999999995E-4</v>
      </c>
      <c r="H5614" s="103">
        <v>1.4725000000000001E-3</v>
      </c>
      <c r="I5614" s="103">
        <v>4.526E-4</v>
      </c>
      <c r="J5614" s="103">
        <v>4.661E-4</v>
      </c>
      <c r="K5614" s="103">
        <v>2.4670000000000003E-4</v>
      </c>
      <c r="L5614" s="103"/>
      <c r="M5614" s="103"/>
      <c r="N5614" s="103">
        <v>3.2500000000000001E-2</v>
      </c>
      <c r="O5614" s="94"/>
    </row>
    <row r="5615" spans="4:15" ht="15.75" customHeight="1" x14ac:dyDescent="0.25">
      <c r="D5615" s="33"/>
      <c r="E5615" s="33"/>
      <c r="F5615" s="81">
        <v>44376</v>
      </c>
      <c r="G5615" s="103">
        <v>7.1929999999999997E-4</v>
      </c>
      <c r="H5615" s="103">
        <v>1.4488000000000001E-3</v>
      </c>
      <c r="I5615" s="103">
        <v>4.5889999999999999E-4</v>
      </c>
      <c r="J5615" s="103">
        <v>4.75E-4</v>
      </c>
      <c r="K5615" s="103">
        <v>2.5999999999999998E-4</v>
      </c>
      <c r="L5615" s="103"/>
      <c r="M5615" s="103"/>
      <c r="N5615" s="103">
        <v>3.2500000000000001E-2</v>
      </c>
      <c r="O5615" s="94"/>
    </row>
    <row r="5616" spans="4:15" ht="15.75" customHeight="1" x14ac:dyDescent="0.25">
      <c r="D5616" s="33"/>
      <c r="E5616" s="33"/>
      <c r="F5616" s="81">
        <v>44377</v>
      </c>
      <c r="G5616" s="103">
        <v>7.1949999999999998E-4</v>
      </c>
      <c r="H5616" s="103">
        <v>1.4575E-3</v>
      </c>
      <c r="I5616" s="103">
        <v>4.6350000000000004E-4</v>
      </c>
      <c r="J5616" s="103">
        <v>4.705E-4</v>
      </c>
      <c r="K5616" s="103">
        <v>2.7329999999999998E-4</v>
      </c>
      <c r="L5616" s="103"/>
      <c r="M5616" s="103"/>
      <c r="N5616" s="103">
        <v>3.2500000000000001E-2</v>
      </c>
      <c r="O5616" s="94"/>
    </row>
    <row r="5617" spans="4:15" ht="15.75" customHeight="1" x14ac:dyDescent="0.25">
      <c r="D5617" s="33"/>
      <c r="E5617" s="33"/>
      <c r="F5617" s="81">
        <v>44378</v>
      </c>
      <c r="G5617" s="103">
        <v>7.2199999999999999E-4</v>
      </c>
      <c r="H5617" s="103">
        <v>1.4475E-3</v>
      </c>
      <c r="I5617" s="103">
        <v>4.6980000000000004E-4</v>
      </c>
      <c r="J5617" s="103">
        <v>4.7449999999999999E-4</v>
      </c>
      <c r="K5617" s="103">
        <v>2.8670000000000003E-4</v>
      </c>
      <c r="L5617" s="103"/>
      <c r="M5617" s="103"/>
      <c r="N5617" s="103">
        <v>3.2500000000000001E-2</v>
      </c>
      <c r="O5617" s="94"/>
    </row>
    <row r="5618" spans="4:15" ht="15.75" customHeight="1" x14ac:dyDescent="0.25">
      <c r="D5618" s="33"/>
      <c r="E5618" s="33"/>
      <c r="F5618" s="81">
        <v>44379</v>
      </c>
      <c r="G5618" s="103">
        <v>7.3200000000000001E-4</v>
      </c>
      <c r="H5618" s="103">
        <v>1.3787999999999999E-3</v>
      </c>
      <c r="I5618" s="103">
        <v>4.6569999999999999E-4</v>
      </c>
      <c r="J5618" s="103">
        <v>4.7019999999999999E-4</v>
      </c>
      <c r="K5618" s="103">
        <v>2.9999999999999997E-4</v>
      </c>
      <c r="L5618" s="103"/>
      <c r="M5618" s="103"/>
      <c r="N5618" s="103">
        <v>3.2500000000000001E-2</v>
      </c>
      <c r="O5618" s="94"/>
    </row>
    <row r="5619" spans="4:15" ht="15.75" customHeight="1" x14ac:dyDescent="0.25">
      <c r="D5619" s="33"/>
      <c r="E5619" s="33"/>
      <c r="F5619" s="81">
        <v>44383</v>
      </c>
      <c r="G5619" s="103">
        <v>7.2119999999999997E-4</v>
      </c>
      <c r="H5619" s="103">
        <v>1.3488E-3</v>
      </c>
      <c r="I5619" s="103">
        <v>4.8579999999999999E-4</v>
      </c>
      <c r="J5619" s="103">
        <v>4.8259999999999997E-4</v>
      </c>
      <c r="K5619" s="103">
        <v>3.5330000000000002E-4</v>
      </c>
      <c r="L5619" s="103"/>
      <c r="M5619" s="103"/>
      <c r="N5619" s="103">
        <v>3.2500000000000001E-2</v>
      </c>
      <c r="O5619" s="94"/>
    </row>
    <row r="5620" spans="4:15" ht="15.75" customHeight="1" x14ac:dyDescent="0.25">
      <c r="D5620" s="33"/>
      <c r="E5620" s="33"/>
      <c r="F5620" s="81">
        <v>44384</v>
      </c>
      <c r="G5620" s="103">
        <v>7.2409999999999998E-4</v>
      </c>
      <c r="H5620" s="103">
        <v>1.2388E-3</v>
      </c>
      <c r="I5620" s="103">
        <v>4.773E-4</v>
      </c>
      <c r="J5620" s="103">
        <v>4.7559999999999996E-4</v>
      </c>
      <c r="K5620" s="103">
        <v>3.6670000000000002E-4</v>
      </c>
      <c r="L5620" s="103"/>
      <c r="M5620" s="103"/>
      <c r="N5620" s="103">
        <v>3.2500000000000001E-2</v>
      </c>
      <c r="O5620" s="94"/>
    </row>
    <row r="5621" spans="4:15" ht="15.75" customHeight="1" x14ac:dyDescent="0.25">
      <c r="D5621" s="33"/>
      <c r="E5621" s="33"/>
      <c r="F5621" s="81">
        <v>44385</v>
      </c>
      <c r="G5621" s="103">
        <v>7.1880000000000002E-4</v>
      </c>
      <c r="H5621" s="103">
        <v>1.1900000000000001E-3</v>
      </c>
      <c r="I5621" s="103">
        <v>4.86E-4</v>
      </c>
      <c r="J5621" s="103">
        <v>4.8470000000000002E-4</v>
      </c>
      <c r="K5621" s="103">
        <v>3.7999999999999997E-4</v>
      </c>
      <c r="L5621" s="103"/>
      <c r="M5621" s="103"/>
      <c r="N5621" s="103">
        <v>3.2500000000000001E-2</v>
      </c>
      <c r="O5621" s="94"/>
    </row>
    <row r="5622" spans="4:15" ht="15.75" customHeight="1" x14ac:dyDescent="0.25">
      <c r="D5622" s="33"/>
      <c r="E5622" s="33"/>
      <c r="F5622" s="81">
        <v>44386</v>
      </c>
      <c r="G5622" s="103">
        <v>7.2900000000000005E-4</v>
      </c>
      <c r="H5622" s="103">
        <v>1.286E-3</v>
      </c>
      <c r="I5622" s="103">
        <v>4.8239999999999996E-4</v>
      </c>
      <c r="J5622" s="103">
        <v>4.7919999999999999E-4</v>
      </c>
      <c r="K5622" s="103">
        <v>3.9329999999999996E-4</v>
      </c>
      <c r="L5622" s="103"/>
      <c r="M5622" s="103"/>
      <c r="N5622" s="103">
        <v>3.2500000000000001E-2</v>
      </c>
      <c r="O5622" s="94"/>
    </row>
    <row r="5623" spans="4:15" ht="15.75" customHeight="1" x14ac:dyDescent="0.25">
      <c r="D5623" s="33"/>
      <c r="E5623" s="33"/>
      <c r="F5623" s="81">
        <v>44389</v>
      </c>
      <c r="G5623" s="103">
        <v>7.1880000000000002E-4</v>
      </c>
      <c r="H5623" s="103">
        <v>1.1900000000000001E-3</v>
      </c>
      <c r="I5623" s="103">
        <v>4.818E-4</v>
      </c>
      <c r="J5623" s="103">
        <v>4.795E-4</v>
      </c>
      <c r="K5623" s="103">
        <v>4.3330000000000002E-4</v>
      </c>
      <c r="L5623" s="103"/>
      <c r="M5623" s="103"/>
      <c r="N5623" s="103">
        <v>3.2500000000000001E-2</v>
      </c>
      <c r="O5623" s="94"/>
    </row>
    <row r="5624" spans="4:15" ht="15.75" customHeight="1" x14ac:dyDescent="0.25">
      <c r="D5624" s="33"/>
      <c r="E5624" s="33"/>
      <c r="F5624" s="81">
        <v>44390</v>
      </c>
      <c r="G5624" s="103">
        <v>7.2269999999999995E-4</v>
      </c>
      <c r="H5624" s="103">
        <v>1.2612999999999999E-3</v>
      </c>
      <c r="I5624" s="103">
        <v>4.7329999999999996E-4</v>
      </c>
      <c r="J5624" s="103">
        <v>4.8050000000000002E-4</v>
      </c>
      <c r="K5624" s="103">
        <v>4.4670000000000002E-4</v>
      </c>
      <c r="L5624" s="103"/>
      <c r="M5624" s="103"/>
      <c r="N5624" s="103">
        <v>3.2500000000000001E-2</v>
      </c>
      <c r="O5624" s="94"/>
    </row>
    <row r="5625" spans="4:15" ht="15.75" customHeight="1" x14ac:dyDescent="0.25">
      <c r="D5625" s="33"/>
      <c r="E5625" s="33"/>
      <c r="F5625" s="81">
        <v>44391</v>
      </c>
      <c r="G5625" s="103">
        <v>9.1129999999999998E-4</v>
      </c>
      <c r="H5625" s="103">
        <v>1.2638E-3</v>
      </c>
      <c r="I5625" s="103">
        <v>4.8039999999999997E-4</v>
      </c>
      <c r="J5625" s="103">
        <v>4.8470000000000002E-4</v>
      </c>
      <c r="K5625" s="103">
        <v>4.6000000000000001E-4</v>
      </c>
      <c r="L5625" s="103"/>
      <c r="M5625" s="103"/>
      <c r="N5625" s="103">
        <v>3.2500000000000001E-2</v>
      </c>
      <c r="O5625" s="94"/>
    </row>
    <row r="5626" spans="4:15" ht="15.75" customHeight="1" x14ac:dyDescent="0.25">
      <c r="D5626" s="33"/>
      <c r="E5626" s="33"/>
      <c r="F5626" s="81">
        <v>44392</v>
      </c>
      <c r="G5626" s="103">
        <v>8.9130000000000003E-4</v>
      </c>
      <c r="H5626" s="103">
        <v>1.3388E-3</v>
      </c>
      <c r="I5626" s="103">
        <v>4.7629999999999998E-4</v>
      </c>
      <c r="J5626" s="103">
        <v>4.8329999999999998E-4</v>
      </c>
      <c r="K5626" s="103">
        <v>4.7329999999999996E-4</v>
      </c>
      <c r="L5626" s="103"/>
      <c r="M5626" s="103"/>
      <c r="N5626" s="103">
        <v>3.2500000000000001E-2</v>
      </c>
      <c r="O5626" s="94"/>
    </row>
    <row r="5627" spans="4:15" ht="15.75" customHeight="1" x14ac:dyDescent="0.25">
      <c r="D5627" s="33"/>
      <c r="E5627" s="33"/>
      <c r="F5627" s="81">
        <v>44393</v>
      </c>
      <c r="G5627" s="103">
        <v>7.2569999999999991E-4</v>
      </c>
      <c r="H5627" s="103">
        <v>1.3425000000000002E-3</v>
      </c>
      <c r="I5627" s="103">
        <v>4.7550000000000001E-4</v>
      </c>
      <c r="J5627" s="103">
        <v>4.7879999999999998E-4</v>
      </c>
      <c r="K5627" s="103">
        <v>4.8669999999999996E-4</v>
      </c>
      <c r="L5627" s="103"/>
      <c r="M5627" s="103"/>
      <c r="N5627" s="103">
        <v>3.2500000000000001E-2</v>
      </c>
      <c r="O5627" s="94"/>
    </row>
    <row r="5628" spans="4:15" ht="15.75" customHeight="1" x14ac:dyDescent="0.25">
      <c r="D5628" s="33"/>
      <c r="E5628" s="33"/>
      <c r="F5628" s="81">
        <v>44396</v>
      </c>
      <c r="G5628" s="103">
        <v>7.3660000000000002E-4</v>
      </c>
      <c r="H5628" s="103">
        <v>1.3425000000000002E-3</v>
      </c>
      <c r="I5628" s="103">
        <v>4.774E-4</v>
      </c>
      <c r="J5628" s="103">
        <v>4.796E-4</v>
      </c>
      <c r="K5628" s="103">
        <v>5.0000000000000001E-4</v>
      </c>
      <c r="L5628" s="103"/>
      <c r="M5628" s="103"/>
      <c r="N5628" s="103">
        <v>3.2500000000000001E-2</v>
      </c>
      <c r="O5628" s="94"/>
    </row>
    <row r="5629" spans="4:15" ht="15.75" customHeight="1" x14ac:dyDescent="0.25">
      <c r="D5629" s="33"/>
      <c r="E5629" s="33"/>
      <c r="F5629" s="81">
        <v>44397</v>
      </c>
      <c r="G5629" s="103">
        <v>7.157E-4</v>
      </c>
      <c r="H5629" s="103">
        <v>1.3825E-3</v>
      </c>
      <c r="I5629" s="103">
        <v>4.7010000000000004E-4</v>
      </c>
      <c r="J5629" s="103">
        <v>4.7849999999999998E-4</v>
      </c>
      <c r="K5629" s="103">
        <v>5.0000000000000001E-4</v>
      </c>
      <c r="L5629" s="103"/>
      <c r="M5629" s="103"/>
      <c r="N5629" s="103">
        <v>3.2500000000000001E-2</v>
      </c>
      <c r="O5629" s="94"/>
    </row>
    <row r="5630" spans="4:15" ht="15.75" customHeight="1" x14ac:dyDescent="0.25">
      <c r="D5630" s="33"/>
      <c r="E5630" s="33"/>
      <c r="F5630" s="81">
        <v>44398</v>
      </c>
      <c r="G5630" s="103">
        <v>7.1069999999999998E-4</v>
      </c>
      <c r="H5630" s="103">
        <v>1.3787999999999999E-3</v>
      </c>
      <c r="I5630" s="103">
        <v>4.6580000000000005E-4</v>
      </c>
      <c r="J5630" s="103">
        <v>4.7919999999999999E-4</v>
      </c>
      <c r="K5630" s="103">
        <v>5.0000000000000001E-4</v>
      </c>
      <c r="L5630" s="103"/>
      <c r="M5630" s="103"/>
      <c r="N5630" s="103">
        <v>3.2500000000000001E-2</v>
      </c>
      <c r="O5630" s="94"/>
    </row>
    <row r="5631" spans="4:15" ht="15.75" customHeight="1" x14ac:dyDescent="0.25">
      <c r="D5631" s="33"/>
      <c r="E5631" s="33"/>
      <c r="F5631" s="81">
        <v>44399</v>
      </c>
      <c r="G5631" s="103">
        <v>7.157E-4</v>
      </c>
      <c r="H5631" s="103">
        <v>1.2524999999999999E-3</v>
      </c>
      <c r="I5631" s="103">
        <v>4.7479999999999999E-4</v>
      </c>
      <c r="J5631" s="103">
        <v>4.8539999999999998E-4</v>
      </c>
      <c r="K5631" s="103">
        <v>5.0000000000000001E-4</v>
      </c>
      <c r="L5631" s="103"/>
      <c r="M5631" s="103"/>
      <c r="N5631" s="103">
        <v>3.2500000000000001E-2</v>
      </c>
      <c r="O5631" s="94"/>
    </row>
    <row r="5632" spans="4:15" ht="15.75" customHeight="1" x14ac:dyDescent="0.25">
      <c r="D5632" s="33"/>
      <c r="E5632" s="33"/>
      <c r="F5632" s="81">
        <v>44400</v>
      </c>
      <c r="G5632" s="103">
        <v>7.1339999999999999E-4</v>
      </c>
      <c r="H5632" s="103">
        <v>1.2888000000000001E-3</v>
      </c>
      <c r="I5632" s="103">
        <v>4.774E-4</v>
      </c>
      <c r="J5632" s="103">
        <v>4.8329999999999998E-4</v>
      </c>
      <c r="K5632" s="103">
        <v>5.0000000000000001E-4</v>
      </c>
      <c r="L5632" s="103"/>
      <c r="M5632" s="103"/>
      <c r="N5632" s="103">
        <v>3.2500000000000001E-2</v>
      </c>
      <c r="O5632" s="94"/>
    </row>
    <row r="5633" spans="3:15" ht="15.75" customHeight="1" x14ac:dyDescent="0.25">
      <c r="D5633" s="33"/>
      <c r="E5633" s="33"/>
      <c r="F5633" s="81">
        <v>44403</v>
      </c>
      <c r="G5633" s="103">
        <v>6.9059999999999998E-4</v>
      </c>
      <c r="H5633" s="103">
        <v>1.3163000000000001E-3</v>
      </c>
      <c r="I5633" s="103">
        <v>4.7899999999999999E-4</v>
      </c>
      <c r="J5633" s="103">
        <v>4.8619999999999995E-4</v>
      </c>
      <c r="K5633" s="103">
        <v>5.0000000000000001E-4</v>
      </c>
      <c r="L5633" s="103"/>
      <c r="M5633" s="103"/>
      <c r="N5633" s="103">
        <v>3.2500000000000001E-2</v>
      </c>
      <c r="O5633" s="94"/>
    </row>
    <row r="5634" spans="3:15" ht="15.75" customHeight="1" x14ac:dyDescent="0.25">
      <c r="C5634" s="40"/>
      <c r="F5634" s="81">
        <v>44404</v>
      </c>
      <c r="G5634" s="103">
        <v>6.8900000000000005E-4</v>
      </c>
      <c r="H5634" s="103">
        <v>1.2963E-3</v>
      </c>
      <c r="I5634" s="103">
        <v>4.6190000000000001E-4</v>
      </c>
      <c r="J5634" s="103">
        <v>4.7229999999999999E-4</v>
      </c>
      <c r="K5634" s="103">
        <v>5.0000000000000001E-4</v>
      </c>
      <c r="L5634" s="103"/>
      <c r="M5634" s="103"/>
      <c r="N5634" s="103">
        <v>3.2500000000000001E-2</v>
      </c>
      <c r="O5634" s="94"/>
    </row>
    <row r="5635" spans="3:15" ht="15.75" customHeight="1" x14ac:dyDescent="0.25">
      <c r="C5635" s="40"/>
      <c r="F5635" s="81">
        <v>44405</v>
      </c>
      <c r="G5635" s="103">
        <v>6.8729999999999996E-4</v>
      </c>
      <c r="H5635" s="103">
        <v>1.2849999999999999E-3</v>
      </c>
      <c r="I5635" s="103">
        <v>4.7750000000000001E-4</v>
      </c>
      <c r="J5635" s="103">
        <v>4.796E-4</v>
      </c>
      <c r="K5635" s="103">
        <v>5.0000000000000001E-4</v>
      </c>
      <c r="L5635" s="103"/>
      <c r="M5635" s="103"/>
      <c r="N5635" s="103">
        <v>3.2500000000000001E-2</v>
      </c>
      <c r="O5635" s="94"/>
    </row>
    <row r="5636" spans="3:15" ht="15.75" customHeight="1" x14ac:dyDescent="0.25">
      <c r="C5636" s="40"/>
      <c r="F5636" s="81">
        <v>44406</v>
      </c>
      <c r="G5636" s="103">
        <v>6.9300000000000004E-4</v>
      </c>
      <c r="H5636" s="103">
        <v>1.2574999999999999E-3</v>
      </c>
      <c r="I5636" s="103">
        <v>4.7879999999999998E-4</v>
      </c>
      <c r="J5636" s="103">
        <v>4.8970000000000003E-4</v>
      </c>
      <c r="K5636" s="103">
        <v>5.0000000000000001E-4</v>
      </c>
      <c r="L5636" s="103"/>
      <c r="M5636" s="103"/>
      <c r="N5636" s="103">
        <v>3.2500000000000001E-2</v>
      </c>
      <c r="O5636" s="94"/>
    </row>
    <row r="5637" spans="3:15" ht="15.75" customHeight="1" x14ac:dyDescent="0.25">
      <c r="C5637" s="40"/>
      <c r="F5637" s="81">
        <v>44407</v>
      </c>
      <c r="G5637" s="103">
        <v>6.9240000000000002E-4</v>
      </c>
      <c r="H5637" s="103">
        <v>1.1774999999999999E-3</v>
      </c>
      <c r="I5637" s="103">
        <v>4.795E-4</v>
      </c>
      <c r="J5637" s="103">
        <v>4.8220000000000001E-4</v>
      </c>
      <c r="K5637" s="103">
        <v>5.0000000000000001E-4</v>
      </c>
      <c r="L5637" s="103"/>
      <c r="M5637" s="103"/>
      <c r="N5637" s="103">
        <v>3.2500000000000001E-2</v>
      </c>
      <c r="O5637" s="94"/>
    </row>
    <row r="5638" spans="3:15" ht="15.75" customHeight="1" x14ac:dyDescent="0.25">
      <c r="C5638" s="40"/>
      <c r="F5638" s="81">
        <v>44410</v>
      </c>
      <c r="G5638" s="103">
        <v>6.7219999999999997E-4</v>
      </c>
      <c r="H5638" s="103">
        <v>1.2137999999999999E-3</v>
      </c>
      <c r="I5638" s="103">
        <v>4.7790000000000002E-4</v>
      </c>
      <c r="J5638" s="103">
        <v>4.8009999999999996E-4</v>
      </c>
      <c r="K5638" s="103">
        <v>5.0000000000000001E-4</v>
      </c>
      <c r="L5638" s="103"/>
      <c r="M5638" s="103"/>
      <c r="N5638" s="103">
        <v>3.2500000000000001E-2</v>
      </c>
      <c r="O5638" s="94"/>
    </row>
    <row r="5639" spans="3:15" ht="15.75" customHeight="1" x14ac:dyDescent="0.25">
      <c r="C5639" s="40"/>
      <c r="F5639" s="81">
        <v>44411</v>
      </c>
      <c r="G5639" s="103">
        <v>6.5439999999999997E-4</v>
      </c>
      <c r="H5639" s="103">
        <v>1.2137999999999999E-3</v>
      </c>
      <c r="I5639" s="103">
        <v>4.8470000000000002E-4</v>
      </c>
      <c r="J5639" s="103">
        <v>4.7770000000000001E-4</v>
      </c>
      <c r="K5639" s="103">
        <v>5.0000000000000001E-4</v>
      </c>
      <c r="L5639" s="103"/>
      <c r="M5639" s="103"/>
      <c r="N5639" s="103">
        <v>3.2500000000000001E-2</v>
      </c>
      <c r="O5639" s="94"/>
    </row>
    <row r="5640" spans="3:15" ht="15.75" customHeight="1" x14ac:dyDescent="0.25">
      <c r="C5640" s="40"/>
      <c r="F5640" s="81">
        <v>44412</v>
      </c>
      <c r="G5640" s="103">
        <v>6.5160000000000001E-4</v>
      </c>
      <c r="H5640" s="103">
        <v>1.2175E-3</v>
      </c>
      <c r="I5640" s="103">
        <v>4.8329999999999998E-4</v>
      </c>
      <c r="J5640" s="103">
        <v>4.7759999999999995E-4</v>
      </c>
      <c r="K5640" s="103">
        <v>5.0000000000000001E-4</v>
      </c>
      <c r="L5640" s="103"/>
      <c r="M5640" s="103"/>
      <c r="N5640" s="103">
        <v>3.2500000000000001E-2</v>
      </c>
      <c r="O5640" s="94"/>
    </row>
    <row r="5641" spans="3:15" ht="15.75" customHeight="1" x14ac:dyDescent="0.25">
      <c r="C5641" s="40"/>
      <c r="F5641" s="81">
        <v>44413</v>
      </c>
      <c r="G5641" s="103">
        <v>6.6410000000000004E-4</v>
      </c>
      <c r="H5641" s="103">
        <v>1.2538E-3</v>
      </c>
      <c r="I5641" s="103">
        <v>4.8120000000000004E-4</v>
      </c>
      <c r="J5641" s="103">
        <v>4.7620000000000003E-4</v>
      </c>
      <c r="K5641" s="103">
        <v>5.0000000000000001E-4</v>
      </c>
      <c r="L5641" s="103"/>
      <c r="M5641" s="103"/>
      <c r="N5641" s="103">
        <v>3.2500000000000001E-2</v>
      </c>
      <c r="O5641" s="94"/>
    </row>
    <row r="5642" spans="3:15" ht="15.75" customHeight="1" x14ac:dyDescent="0.25">
      <c r="C5642" s="40"/>
      <c r="F5642" s="81">
        <v>44414</v>
      </c>
      <c r="G5642" s="103">
        <v>6.7309999999999994E-4</v>
      </c>
      <c r="H5642" s="103">
        <v>1.2837999999999999E-3</v>
      </c>
      <c r="I5642" s="103">
        <v>4.8680000000000001E-4</v>
      </c>
      <c r="J5642" s="103">
        <v>4.8480000000000002E-4</v>
      </c>
      <c r="K5642" s="103">
        <v>5.0000000000000001E-4</v>
      </c>
      <c r="L5642" s="103"/>
      <c r="M5642" s="103"/>
      <c r="N5642" s="103">
        <v>3.2500000000000001E-2</v>
      </c>
      <c r="O5642" s="94"/>
    </row>
    <row r="5643" spans="3:15" ht="15.75" customHeight="1" x14ac:dyDescent="0.25">
      <c r="C5643" s="40"/>
      <c r="F5643" s="81">
        <v>44417</v>
      </c>
      <c r="G5643" s="103">
        <v>6.6030000000000006E-4</v>
      </c>
      <c r="H5643" s="103">
        <v>1.2725E-3</v>
      </c>
      <c r="I5643" s="103">
        <v>4.7609999999999997E-4</v>
      </c>
      <c r="J5643" s="103">
        <v>4.9620000000000003E-4</v>
      </c>
      <c r="K5643" s="103">
        <v>5.0000000000000001E-4</v>
      </c>
      <c r="L5643" s="103"/>
      <c r="M5643" s="103"/>
      <c r="N5643" s="103">
        <v>3.2500000000000001E-2</v>
      </c>
      <c r="O5643" s="94"/>
    </row>
    <row r="5644" spans="3:15" ht="15.75" customHeight="1" x14ac:dyDescent="0.25">
      <c r="C5644" s="40"/>
      <c r="F5644" s="81">
        <v>44418</v>
      </c>
      <c r="G5644" s="103">
        <v>6.6799999999999997E-4</v>
      </c>
      <c r="H5644" s="103">
        <v>1.2275000000000001E-3</v>
      </c>
      <c r="I5644" s="103">
        <v>4.6870000000000001E-4</v>
      </c>
      <c r="J5644" s="103">
        <v>4.8979999999999998E-4</v>
      </c>
      <c r="K5644" s="103">
        <v>5.0000000000000001E-4</v>
      </c>
      <c r="L5644" s="103"/>
      <c r="M5644" s="103"/>
      <c r="N5644" s="103">
        <v>3.2500000000000001E-2</v>
      </c>
      <c r="O5644" s="94"/>
    </row>
    <row r="5645" spans="3:15" ht="15.75" customHeight="1" x14ac:dyDescent="0.25">
      <c r="C5645" s="40"/>
      <c r="F5645" s="81">
        <v>44419</v>
      </c>
      <c r="G5645" s="103">
        <v>6.5170000000000007E-4</v>
      </c>
      <c r="H5645" s="103">
        <v>1.2125E-3</v>
      </c>
      <c r="I5645" s="103">
        <v>4.7600000000000002E-4</v>
      </c>
      <c r="J5645" s="103">
        <v>5.0180000000000005E-4</v>
      </c>
      <c r="K5645" s="103">
        <v>5.0000000000000001E-4</v>
      </c>
      <c r="L5645" s="103"/>
      <c r="M5645" s="103"/>
      <c r="N5645" s="103">
        <v>3.2500000000000001E-2</v>
      </c>
      <c r="O5645" s="94"/>
    </row>
    <row r="5646" spans="3:15" ht="15.75" customHeight="1" x14ac:dyDescent="0.25">
      <c r="C5646" s="40"/>
      <c r="F5646" s="81">
        <v>44420</v>
      </c>
      <c r="G5646" s="103">
        <v>6.4630000000000004E-4</v>
      </c>
      <c r="H5646" s="103">
        <v>1.2474999999999999E-3</v>
      </c>
      <c r="I5646" s="103">
        <v>4.749E-4</v>
      </c>
      <c r="J5646" s="103">
        <v>4.9649999999999998E-4</v>
      </c>
      <c r="K5646" s="103">
        <v>5.0000000000000001E-4</v>
      </c>
      <c r="L5646" s="103"/>
      <c r="M5646" s="103"/>
      <c r="N5646" s="103">
        <v>3.2500000000000001E-2</v>
      </c>
      <c r="O5646" s="94"/>
    </row>
    <row r="5647" spans="3:15" ht="15.75" customHeight="1" x14ac:dyDescent="0.25">
      <c r="C5647" s="40"/>
      <c r="F5647" s="81">
        <v>44421</v>
      </c>
      <c r="G5647" s="103">
        <v>6.6790000000000003E-4</v>
      </c>
      <c r="H5647" s="103">
        <v>1.2424999999999999E-3</v>
      </c>
      <c r="I5647" s="103">
        <v>4.7019999999999999E-4</v>
      </c>
      <c r="J5647" s="103">
        <v>4.9299999999999995E-4</v>
      </c>
      <c r="K5647" s="103">
        <v>5.0000000000000001E-4</v>
      </c>
      <c r="L5647" s="103"/>
      <c r="M5647" s="103"/>
      <c r="N5647" s="103">
        <v>3.2500000000000001E-2</v>
      </c>
      <c r="O5647" s="94"/>
    </row>
    <row r="5648" spans="3:15" ht="15.75" customHeight="1" x14ac:dyDescent="0.25">
      <c r="C5648" s="40"/>
      <c r="F5648" s="81">
        <v>44424</v>
      </c>
      <c r="G5648" s="103">
        <v>6.5360000000000006E-4</v>
      </c>
      <c r="H5648" s="103">
        <v>1.245E-3</v>
      </c>
      <c r="I5648" s="103">
        <v>4.8779999999999998E-4</v>
      </c>
      <c r="J5648" s="103">
        <v>5.2229999999999996E-4</v>
      </c>
      <c r="K5648" s="103">
        <v>5.0000000000000001E-4</v>
      </c>
      <c r="L5648" s="103"/>
      <c r="M5648" s="103"/>
      <c r="N5648" s="103">
        <v>3.2500000000000001E-2</v>
      </c>
      <c r="O5648" s="94"/>
    </row>
    <row r="5649" spans="3:15" ht="15.75" customHeight="1" x14ac:dyDescent="0.25">
      <c r="C5649" s="40"/>
      <c r="F5649" s="81">
        <v>44425</v>
      </c>
      <c r="G5649" s="103">
        <v>6.6220000000000005E-4</v>
      </c>
      <c r="H5649" s="103">
        <v>1.2725E-3</v>
      </c>
      <c r="I5649" s="103">
        <v>5.1290000000000005E-4</v>
      </c>
      <c r="J5649" s="103">
        <v>5.1340000000000001E-4</v>
      </c>
      <c r="K5649" s="103">
        <v>5.0000000000000001E-4</v>
      </c>
      <c r="L5649" s="103"/>
      <c r="M5649" s="103"/>
      <c r="N5649" s="103">
        <v>3.2500000000000001E-2</v>
      </c>
      <c r="O5649" s="94"/>
    </row>
    <row r="5650" spans="3:15" ht="15.75" customHeight="1" x14ac:dyDescent="0.25">
      <c r="C5650" s="40"/>
      <c r="F5650" s="81">
        <v>44426</v>
      </c>
      <c r="G5650" s="103">
        <v>6.4649999999999994E-4</v>
      </c>
      <c r="H5650" s="103">
        <v>1.3087999999999999E-3</v>
      </c>
      <c r="I5650" s="103">
        <v>4.6549999999999998E-4</v>
      </c>
      <c r="J5650" s="103">
        <v>5.0139999999999994E-4</v>
      </c>
      <c r="K5650" s="103">
        <v>5.0000000000000001E-4</v>
      </c>
      <c r="L5650" s="103"/>
      <c r="M5650" s="103"/>
      <c r="N5650" s="103">
        <v>3.2500000000000001E-2</v>
      </c>
      <c r="O5650" s="94"/>
    </row>
    <row r="5651" spans="3:15" ht="15.75" customHeight="1" x14ac:dyDescent="0.25">
      <c r="C5651" s="40"/>
      <c r="F5651" s="81">
        <v>44427</v>
      </c>
      <c r="G5651" s="103">
        <v>6.4490000000000001E-4</v>
      </c>
      <c r="H5651" s="103">
        <v>1.3075000000000001E-3</v>
      </c>
      <c r="I5651" s="103">
        <v>4.841E-4</v>
      </c>
      <c r="J5651" s="103">
        <v>5.0219999999999996E-4</v>
      </c>
      <c r="K5651" s="103">
        <v>5.0000000000000001E-4</v>
      </c>
      <c r="L5651" s="103"/>
      <c r="M5651" s="103"/>
      <c r="N5651" s="103">
        <v>3.2500000000000001E-2</v>
      </c>
      <c r="O5651" s="94"/>
    </row>
    <row r="5652" spans="3:15" ht="15.75" customHeight="1" x14ac:dyDescent="0.25">
      <c r="C5652" s="40"/>
      <c r="F5652" s="81">
        <v>44428</v>
      </c>
      <c r="G5652" s="103">
        <v>6.3310000000000005E-4</v>
      </c>
      <c r="H5652" s="103">
        <v>1.2838000000000001E-3</v>
      </c>
      <c r="I5652" s="103">
        <v>4.818E-4</v>
      </c>
      <c r="J5652" s="103">
        <v>5.0430000000000006E-4</v>
      </c>
      <c r="K5652" s="103">
        <v>5.0000000000000001E-4</v>
      </c>
      <c r="L5652" s="103"/>
      <c r="M5652" s="103"/>
      <c r="N5652" s="103">
        <v>3.2500000000000001E-2</v>
      </c>
      <c r="O5652" s="94"/>
    </row>
    <row r="5653" spans="3:15" ht="15.75" customHeight="1" x14ac:dyDescent="0.25">
      <c r="C5653" s="40"/>
      <c r="F5653" s="81">
        <v>44431</v>
      </c>
      <c r="G5653" s="103">
        <v>6.1050000000000004E-4</v>
      </c>
      <c r="H5653" s="103">
        <v>1.2925E-3</v>
      </c>
      <c r="I5653" s="103">
        <v>4.7350000000000002E-4</v>
      </c>
      <c r="J5653" s="103">
        <v>4.9669999999999998E-4</v>
      </c>
      <c r="K5653" s="103">
        <v>5.0000000000000001E-4</v>
      </c>
      <c r="L5653" s="103"/>
      <c r="M5653" s="103"/>
      <c r="N5653" s="103">
        <v>3.2500000000000001E-2</v>
      </c>
      <c r="O5653" s="94"/>
    </row>
    <row r="5654" spans="3:15" ht="15.75" customHeight="1" x14ac:dyDescent="0.25">
      <c r="C5654" s="40"/>
      <c r="F5654" s="81">
        <v>44432</v>
      </c>
      <c r="G5654" s="103">
        <v>6.0720000000000001E-4</v>
      </c>
      <c r="H5654" s="103">
        <v>1.2175E-3</v>
      </c>
      <c r="I5654" s="103">
        <v>4.8430000000000001E-4</v>
      </c>
      <c r="J5654" s="103">
        <v>4.9770000000000001E-4</v>
      </c>
      <c r="K5654" s="103">
        <v>5.0000000000000001E-4</v>
      </c>
      <c r="L5654" s="103"/>
      <c r="M5654" s="103"/>
      <c r="N5654" s="103">
        <v>3.2500000000000001E-2</v>
      </c>
      <c r="O5654" s="94"/>
    </row>
    <row r="5655" spans="3:15" ht="15.75" customHeight="1" x14ac:dyDescent="0.25">
      <c r="C5655" s="40"/>
      <c r="F5655" s="81">
        <v>44433</v>
      </c>
      <c r="G5655" s="103">
        <v>6.0579999999999998E-4</v>
      </c>
      <c r="H5655" s="103">
        <v>1.2374999999999999E-3</v>
      </c>
      <c r="I5655" s="103">
        <v>4.4990000000000004E-4</v>
      </c>
      <c r="J5655" s="103">
        <v>5.0509999999999997E-4</v>
      </c>
      <c r="K5655" s="103">
        <v>5.0000000000000001E-4</v>
      </c>
      <c r="L5655" s="103"/>
      <c r="M5655" s="103"/>
      <c r="N5655" s="103">
        <v>3.2500000000000001E-2</v>
      </c>
      <c r="O5655" s="94"/>
    </row>
    <row r="5656" spans="3:15" ht="15.75" customHeight="1" x14ac:dyDescent="0.25">
      <c r="C5656" s="40"/>
      <c r="F5656" s="81">
        <v>44434</v>
      </c>
      <c r="G5656" s="103">
        <v>5.976E-4</v>
      </c>
      <c r="H5656" s="103">
        <v>1.2075E-3</v>
      </c>
      <c r="I5656" s="103">
        <v>5.0310000000000003E-4</v>
      </c>
      <c r="J5656" s="103">
        <v>5.3109999999999995E-4</v>
      </c>
      <c r="K5656" s="103">
        <v>5.0000000000000001E-4</v>
      </c>
      <c r="L5656" s="103"/>
      <c r="M5656" s="103"/>
      <c r="N5656" s="103">
        <v>3.2500000000000001E-2</v>
      </c>
      <c r="O5656" s="94"/>
    </row>
    <row r="5657" spans="3:15" ht="15.75" customHeight="1" x14ac:dyDescent="0.25">
      <c r="C5657" s="40"/>
      <c r="F5657" s="81">
        <v>44435</v>
      </c>
      <c r="G5657" s="103">
        <v>5.9690000000000003E-4</v>
      </c>
      <c r="H5657" s="103">
        <v>1.1988000000000001E-3</v>
      </c>
      <c r="I5657" s="103">
        <v>5.2030000000000002E-4</v>
      </c>
      <c r="J5657" s="103">
        <v>5.329E-4</v>
      </c>
      <c r="K5657" s="103">
        <v>5.0000000000000001E-4</v>
      </c>
      <c r="L5657" s="103"/>
      <c r="M5657" s="103"/>
      <c r="N5657" s="103">
        <v>3.2500000000000001E-2</v>
      </c>
      <c r="O5657" s="94"/>
    </row>
    <row r="5658" spans="3:15" ht="15.75" customHeight="1" x14ac:dyDescent="0.25">
      <c r="C5658" s="40"/>
      <c r="F5658" s="81">
        <v>44439</v>
      </c>
      <c r="G5658" s="103">
        <v>5.8310000000000002E-4</v>
      </c>
      <c r="H5658" s="103">
        <v>1.1963E-3</v>
      </c>
      <c r="I5658" s="103">
        <v>4.8789999999999999E-4</v>
      </c>
      <c r="J5658" s="103">
        <v>4.9790000000000001E-4</v>
      </c>
      <c r="K5658" s="103">
        <v>5.0000000000000001E-4</v>
      </c>
      <c r="L5658" s="103"/>
      <c r="M5658" s="103"/>
      <c r="N5658" s="103">
        <v>3.2500000000000001E-2</v>
      </c>
      <c r="O5658" s="94"/>
    </row>
    <row r="5659" spans="3:15" ht="15.75" customHeight="1" x14ac:dyDescent="0.25">
      <c r="C5659" s="40"/>
      <c r="F5659" s="81">
        <v>44440</v>
      </c>
      <c r="G5659" s="103">
        <v>5.8330000000000003E-4</v>
      </c>
      <c r="H5659" s="103">
        <v>1.1888000000000001E-3</v>
      </c>
      <c r="I5659" s="103">
        <v>4.8550000000000004E-4</v>
      </c>
      <c r="J5659" s="103">
        <v>4.9620000000000003E-4</v>
      </c>
      <c r="K5659" s="103">
        <v>5.0000000000000001E-4</v>
      </c>
      <c r="L5659" s="103"/>
      <c r="M5659" s="103"/>
      <c r="N5659" s="103">
        <v>3.2500000000000001E-2</v>
      </c>
      <c r="O5659" s="94"/>
    </row>
    <row r="5660" spans="3:15" ht="15.75" customHeight="1" x14ac:dyDescent="0.25">
      <c r="C5660" s="40"/>
      <c r="F5660" s="81">
        <v>44441</v>
      </c>
      <c r="G5660" s="103">
        <v>6.0099999999999997E-4</v>
      </c>
      <c r="H5660" s="103">
        <v>1.1762999999999999E-3</v>
      </c>
      <c r="I5660" s="103">
        <v>4.9090000000000006E-4</v>
      </c>
      <c r="J5660" s="103">
        <v>5.1360000000000002E-4</v>
      </c>
      <c r="K5660" s="103">
        <v>5.0000000000000001E-4</v>
      </c>
      <c r="L5660" s="103"/>
      <c r="M5660" s="103"/>
      <c r="N5660" s="103">
        <v>3.2500000000000001E-2</v>
      </c>
      <c r="O5660" s="94"/>
    </row>
    <row r="5661" spans="3:15" ht="15.75" customHeight="1" x14ac:dyDescent="0.25">
      <c r="C5661" s="40"/>
      <c r="F5661" s="81">
        <v>44442</v>
      </c>
      <c r="G5661" s="103">
        <v>6.2040000000000001E-4</v>
      </c>
      <c r="H5661" s="103">
        <v>1.155E-3</v>
      </c>
      <c r="I5661" s="103">
        <v>5.109E-4</v>
      </c>
      <c r="J5661" s="103">
        <v>5.2339999999999993E-4</v>
      </c>
      <c r="K5661" s="103">
        <v>5.0000000000000001E-4</v>
      </c>
      <c r="L5661" s="103"/>
      <c r="M5661" s="103"/>
      <c r="N5661" s="103">
        <v>3.2500000000000001E-2</v>
      </c>
      <c r="O5661" s="94"/>
    </row>
    <row r="5662" spans="3:15" ht="15.75" customHeight="1" x14ac:dyDescent="0.25">
      <c r="C5662" s="40"/>
      <c r="F5662" s="81">
        <v>44446</v>
      </c>
      <c r="G5662" s="103">
        <v>6.179E-4</v>
      </c>
      <c r="H5662" s="103">
        <v>1.16E-3</v>
      </c>
      <c r="I5662" s="103">
        <v>5.176E-4</v>
      </c>
      <c r="J5662" s="103">
        <v>5.2970000000000003E-4</v>
      </c>
      <c r="K5662" s="103">
        <v>5.0000000000000001E-4</v>
      </c>
      <c r="L5662" s="103"/>
      <c r="M5662" s="103"/>
      <c r="N5662" s="103">
        <v>3.2500000000000001E-2</v>
      </c>
      <c r="O5662" s="94"/>
    </row>
    <row r="5663" spans="3:15" ht="15.75" customHeight="1" x14ac:dyDescent="0.25">
      <c r="C5663" s="40"/>
      <c r="F5663" s="81">
        <v>44447</v>
      </c>
      <c r="G5663" s="103">
        <v>6.1550000000000005E-4</v>
      </c>
      <c r="H5663" s="103">
        <v>1.1575000000000001E-3</v>
      </c>
      <c r="I5663" s="103">
        <v>5.1990000000000001E-4</v>
      </c>
      <c r="J5663" s="103">
        <v>5.2359999999999993E-4</v>
      </c>
      <c r="K5663" s="103">
        <v>5.0000000000000001E-4</v>
      </c>
      <c r="L5663" s="103"/>
      <c r="M5663" s="103"/>
      <c r="N5663" s="103">
        <v>3.2500000000000001E-2</v>
      </c>
      <c r="O5663" s="94"/>
    </row>
    <row r="5664" spans="3:15" ht="15.75" customHeight="1" x14ac:dyDescent="0.25">
      <c r="C5664" s="40"/>
      <c r="F5664" s="81">
        <v>44448</v>
      </c>
      <c r="G5664" s="103">
        <v>6.1669999999999997E-4</v>
      </c>
      <c r="H5664" s="103">
        <v>1.1413E-3</v>
      </c>
      <c r="I5664" s="103">
        <v>5.2099999999999998E-4</v>
      </c>
      <c r="J5664" s="103">
        <v>5.2359999999999993E-4</v>
      </c>
      <c r="K5664" s="103">
        <v>5.0000000000000001E-4</v>
      </c>
      <c r="L5664" s="103"/>
      <c r="M5664" s="103"/>
      <c r="N5664" s="103">
        <v>3.2500000000000001E-2</v>
      </c>
      <c r="O5664" s="94"/>
    </row>
    <row r="5665" spans="3:15" ht="15.75" customHeight="1" x14ac:dyDescent="0.25">
      <c r="C5665" s="40"/>
      <c r="F5665" s="81">
        <v>44449</v>
      </c>
      <c r="G5665" s="103">
        <v>6.2149999999999998E-4</v>
      </c>
      <c r="H5665" s="103">
        <v>1.1575000000000001E-3</v>
      </c>
      <c r="I5665" s="103">
        <v>5.1889999999999998E-4</v>
      </c>
      <c r="J5665" s="103">
        <v>5.2339999999999993E-4</v>
      </c>
      <c r="K5665" s="103">
        <v>5.0000000000000001E-4</v>
      </c>
      <c r="L5665" s="103"/>
      <c r="M5665" s="103"/>
      <c r="N5665" s="103">
        <v>3.2500000000000001E-2</v>
      </c>
      <c r="O5665" s="94"/>
    </row>
    <row r="5666" spans="3:15" ht="15.75" customHeight="1" x14ac:dyDescent="0.25">
      <c r="C5666" s="40"/>
      <c r="F5666" s="81">
        <v>44452</v>
      </c>
      <c r="G5666" s="103">
        <v>6.2260000000000006E-4</v>
      </c>
      <c r="H5666" s="103">
        <v>1.16E-3</v>
      </c>
      <c r="I5666" s="103">
        <v>5.2280000000000002E-4</v>
      </c>
      <c r="J5666" s="103">
        <v>5.2490000000000002E-4</v>
      </c>
      <c r="K5666" s="103">
        <v>5.0000000000000001E-4</v>
      </c>
      <c r="L5666" s="103"/>
      <c r="M5666" s="103"/>
      <c r="N5666" s="103">
        <v>3.2500000000000001E-2</v>
      </c>
      <c r="O5666" s="94"/>
    </row>
    <row r="5667" spans="3:15" ht="15.75" customHeight="1" x14ac:dyDescent="0.25">
      <c r="C5667" s="40"/>
      <c r="F5667" s="81">
        <v>44453</v>
      </c>
      <c r="G5667" s="103">
        <v>6.2310000000000002E-4</v>
      </c>
      <c r="H5667" s="103">
        <v>1.1799999999999998E-3</v>
      </c>
      <c r="I5667" s="103">
        <v>5.1699999999999999E-4</v>
      </c>
      <c r="J5667" s="103">
        <v>5.1820000000000002E-4</v>
      </c>
      <c r="K5667" s="103">
        <v>5.0000000000000001E-4</v>
      </c>
      <c r="L5667" s="103"/>
      <c r="M5667" s="103"/>
      <c r="N5667" s="103">
        <v>3.2500000000000001E-2</v>
      </c>
      <c r="O5667" s="94"/>
    </row>
    <row r="5668" spans="3:15" ht="15.75" customHeight="1" x14ac:dyDescent="0.25">
      <c r="C5668" s="40"/>
      <c r="F5668" s="81">
        <v>44454</v>
      </c>
      <c r="G5668" s="103">
        <v>6.1269999999999999E-4</v>
      </c>
      <c r="H5668" s="103">
        <v>1.1999999999999999E-3</v>
      </c>
      <c r="I5668" s="103">
        <v>5.2450000000000001E-4</v>
      </c>
      <c r="J5668" s="103">
        <v>5.2540000000000009E-4</v>
      </c>
      <c r="K5668" s="103">
        <v>5.0000000000000001E-4</v>
      </c>
      <c r="L5668" s="103"/>
      <c r="M5668" s="103"/>
      <c r="N5668" s="103">
        <v>3.2500000000000001E-2</v>
      </c>
      <c r="O5668" s="94"/>
    </row>
    <row r="5669" spans="3:15" ht="15.75" customHeight="1" x14ac:dyDescent="0.25">
      <c r="C5669" s="40"/>
      <c r="F5669" s="81">
        <v>44455</v>
      </c>
      <c r="G5669" s="103">
        <v>6.3100000000000005E-4</v>
      </c>
      <c r="H5669" s="103">
        <v>1.2199999999999999E-3</v>
      </c>
      <c r="I5669" s="103">
        <v>5.4659999999999995E-4</v>
      </c>
      <c r="J5669" s="103">
        <v>5.7049999999999994E-4</v>
      </c>
      <c r="K5669" s="103">
        <v>5.0000000000000001E-4</v>
      </c>
      <c r="L5669" s="103"/>
      <c r="M5669" s="103"/>
      <c r="N5669" s="103">
        <v>3.2500000000000001E-2</v>
      </c>
      <c r="O5669" s="94"/>
    </row>
    <row r="5670" spans="3:15" ht="15.75" customHeight="1" x14ac:dyDescent="0.25">
      <c r="C5670" s="40"/>
      <c r="F5670" s="81">
        <v>44456</v>
      </c>
      <c r="G5670" s="103">
        <v>6.0260000000000001E-4</v>
      </c>
      <c r="H5670" s="103">
        <v>1.2388E-3</v>
      </c>
      <c r="I5670" s="103">
        <v>5.6930000000000001E-4</v>
      </c>
      <c r="J5670" s="103">
        <v>5.9820000000000001E-4</v>
      </c>
      <c r="K5670" s="103">
        <v>5.0000000000000001E-4</v>
      </c>
      <c r="L5670" s="103"/>
      <c r="M5670" s="103"/>
      <c r="N5670" s="103">
        <v>3.2500000000000001E-2</v>
      </c>
      <c r="O5670" s="94"/>
    </row>
    <row r="5671" spans="3:15" ht="15.75" customHeight="1" x14ac:dyDescent="0.25">
      <c r="C5671" s="40"/>
      <c r="F5671" s="81">
        <v>44459</v>
      </c>
      <c r="G5671" s="103">
        <v>5.9570000000000001E-4</v>
      </c>
      <c r="H5671" s="103">
        <v>1.2538E-3</v>
      </c>
      <c r="I5671" s="103">
        <v>5.7350000000000001E-4</v>
      </c>
      <c r="J5671" s="103">
        <v>5.9769999999999995E-4</v>
      </c>
      <c r="K5671" s="103">
        <v>5.0000000000000001E-4</v>
      </c>
      <c r="L5671" s="103"/>
      <c r="M5671" s="103"/>
      <c r="N5671" s="103">
        <v>3.2500000000000001E-2</v>
      </c>
      <c r="O5671" s="94"/>
    </row>
    <row r="5672" spans="3:15" ht="15.75" customHeight="1" x14ac:dyDescent="0.25">
      <c r="C5672" s="40"/>
      <c r="F5672" s="81">
        <v>44460</v>
      </c>
      <c r="G5672" s="103">
        <v>5.7499999999999999E-4</v>
      </c>
      <c r="H5672" s="103">
        <v>1.2837999999999999E-3</v>
      </c>
      <c r="I5672" s="103">
        <v>5.5929999999999999E-4</v>
      </c>
      <c r="J5672" s="103">
        <v>5.9420000000000002E-4</v>
      </c>
      <c r="K5672" s="103">
        <v>5.0000000000000001E-4</v>
      </c>
      <c r="L5672" s="103"/>
      <c r="M5672" s="103"/>
      <c r="N5672" s="103">
        <v>3.2500000000000001E-2</v>
      </c>
      <c r="O5672" s="94"/>
    </row>
    <row r="5673" spans="3:15" ht="15.75" customHeight="1" x14ac:dyDescent="0.25">
      <c r="C5673" s="40"/>
      <c r="F5673" s="81">
        <v>44461</v>
      </c>
      <c r="G5673" s="103">
        <v>5.5829999999999996E-4</v>
      </c>
      <c r="H5673" s="103">
        <v>1.2925E-3</v>
      </c>
      <c r="I5673" s="103" t="s">
        <v>26</v>
      </c>
      <c r="J5673" s="103">
        <v>5.7950000000000005E-4</v>
      </c>
      <c r="K5673" s="103" t="s">
        <v>26</v>
      </c>
      <c r="L5673" s="103"/>
      <c r="M5673" s="103"/>
      <c r="N5673" s="103">
        <v>3.2500000000000001E-2</v>
      </c>
      <c r="O5673" s="94"/>
    </row>
    <row r="5674" spans="3:15" ht="15.75" customHeight="1" x14ac:dyDescent="0.25">
      <c r="C5674" s="40"/>
      <c r="F5674" s="81">
        <v>44462</v>
      </c>
      <c r="G5674" s="103">
        <v>5.4089999999999997E-4</v>
      </c>
      <c r="H5674" s="103">
        <v>1.3225000000000001E-3</v>
      </c>
      <c r="I5674" s="103">
        <v>5.421E-4</v>
      </c>
      <c r="J5674" s="103">
        <v>5.6879999999999995E-4</v>
      </c>
      <c r="K5674" s="103">
        <v>5.0000000000000001E-4</v>
      </c>
      <c r="L5674" s="103"/>
      <c r="M5674" s="103"/>
      <c r="N5674" s="103">
        <v>3.2500000000000001E-2</v>
      </c>
      <c r="O5674" s="94"/>
    </row>
    <row r="5675" spans="3:15" ht="15.75" customHeight="1" x14ac:dyDescent="0.25">
      <c r="C5675" s="40"/>
      <c r="F5675" s="81">
        <v>44463</v>
      </c>
      <c r="G5675" s="103">
        <v>5.2369999999999999E-4</v>
      </c>
      <c r="H5675" s="103">
        <v>1.3225000000000001E-3</v>
      </c>
      <c r="I5675" s="103">
        <v>5.5929999999999999E-4</v>
      </c>
      <c r="J5675" s="103">
        <v>5.7879999999999997E-4</v>
      </c>
      <c r="K5675" s="103">
        <v>5.0000000000000001E-4</v>
      </c>
      <c r="L5675" s="103"/>
      <c r="M5675" s="103"/>
      <c r="N5675" s="103">
        <v>3.2500000000000001E-2</v>
      </c>
      <c r="O5675" s="94"/>
    </row>
    <row r="5676" spans="3:15" ht="15.75" customHeight="1" x14ac:dyDescent="0.25">
      <c r="C5676" s="40"/>
      <c r="F5676" s="81">
        <v>44466</v>
      </c>
      <c r="G5676" s="103">
        <v>5.3939999999999999E-4</v>
      </c>
      <c r="H5676" s="103">
        <v>1.3175000000000001E-3</v>
      </c>
      <c r="I5676" s="103">
        <v>5.687E-4</v>
      </c>
      <c r="J5676" s="103">
        <v>5.8310000000000002E-4</v>
      </c>
      <c r="K5676" s="103">
        <v>5.0000000000000001E-4</v>
      </c>
      <c r="L5676" s="103"/>
      <c r="M5676" s="103"/>
      <c r="N5676" s="103">
        <v>3.2500000000000001E-2</v>
      </c>
      <c r="O5676" s="94"/>
    </row>
    <row r="5677" spans="3:15" ht="15.75" customHeight="1" x14ac:dyDescent="0.25">
      <c r="C5677" s="40"/>
      <c r="F5677" s="81">
        <v>44467</v>
      </c>
      <c r="G5677" s="103">
        <v>4.8539999999999998E-4</v>
      </c>
      <c r="H5677" s="103">
        <v>1.315E-3</v>
      </c>
      <c r="I5677" s="103">
        <v>5.6630000000000005E-4</v>
      </c>
      <c r="J5677" s="103">
        <v>5.8619999999999994E-4</v>
      </c>
      <c r="K5677" s="103">
        <v>5.0000000000000001E-4</v>
      </c>
      <c r="L5677" s="103"/>
      <c r="M5677" s="103"/>
      <c r="N5677" s="103">
        <v>3.2500000000000001E-2</v>
      </c>
      <c r="O5677" s="94"/>
    </row>
    <row r="5678" spans="3:15" ht="15.75" customHeight="1" x14ac:dyDescent="0.25">
      <c r="C5678" s="40"/>
      <c r="F5678" s="81">
        <v>44468</v>
      </c>
      <c r="G5678" s="103">
        <v>4.8660000000000001E-4</v>
      </c>
      <c r="H5678" s="103">
        <v>1.3087999999999999E-3</v>
      </c>
      <c r="I5678" s="103">
        <v>6.0280000000000002E-4</v>
      </c>
      <c r="J5678" s="103">
        <v>6.0530000000000002E-4</v>
      </c>
      <c r="K5678" s="103">
        <v>5.0000000000000001E-4</v>
      </c>
      <c r="L5678" s="103"/>
      <c r="M5678" s="103"/>
      <c r="N5678" s="103">
        <v>3.2500000000000001E-2</v>
      </c>
      <c r="O5678" s="94"/>
    </row>
    <row r="5679" spans="3:15" ht="15.75" customHeight="1" x14ac:dyDescent="0.25">
      <c r="C5679" s="40"/>
      <c r="F5679" s="81">
        <v>44469</v>
      </c>
      <c r="G5679" s="103">
        <v>4.6640000000000001E-4</v>
      </c>
      <c r="H5679" s="103">
        <v>1.3013E-3</v>
      </c>
      <c r="I5679" s="103">
        <v>5.7810000000000001E-4</v>
      </c>
      <c r="J5679" s="103">
        <v>5.7379999999999996E-4</v>
      </c>
      <c r="K5679" s="103">
        <v>5.0000000000000001E-4</v>
      </c>
      <c r="L5679" s="103"/>
      <c r="M5679" s="103"/>
      <c r="N5679" s="103">
        <v>3.2500000000000001E-2</v>
      </c>
      <c r="O5679" s="94"/>
    </row>
    <row r="5680" spans="3:15" ht="15.75" customHeight="1" x14ac:dyDescent="0.25">
      <c r="C5680" s="40"/>
      <c r="F5680" s="81">
        <v>44470</v>
      </c>
      <c r="G5680" s="103">
        <v>4.9430000000000003E-4</v>
      </c>
      <c r="H5680" s="103">
        <v>1.3312999999999999E-3</v>
      </c>
      <c r="I5680" s="103">
        <v>5.4850000000000005E-4</v>
      </c>
      <c r="J5680" s="103">
        <v>5.5409999999999997E-4</v>
      </c>
      <c r="K5680" s="103">
        <v>5.0000000000000001E-4</v>
      </c>
      <c r="L5680" s="103"/>
      <c r="M5680" s="103"/>
      <c r="N5680" s="103">
        <v>3.2500000000000001E-2</v>
      </c>
      <c r="O5680" s="94"/>
    </row>
    <row r="5681" spans="3:15" ht="15.75" customHeight="1" x14ac:dyDescent="0.25">
      <c r="C5681" s="40"/>
      <c r="F5681" s="81">
        <v>44473</v>
      </c>
      <c r="G5681" s="103">
        <v>5.932E-4</v>
      </c>
      <c r="H5681" s="103">
        <v>1.2662999999999999E-3</v>
      </c>
      <c r="I5681" s="103">
        <v>5.8310000000000002E-4</v>
      </c>
      <c r="J5681" s="103">
        <v>5.7059999999999999E-4</v>
      </c>
      <c r="K5681" s="103">
        <v>5.0000000000000001E-4</v>
      </c>
      <c r="L5681" s="103"/>
      <c r="M5681" s="103"/>
      <c r="N5681" s="103">
        <v>3.2500000000000001E-2</v>
      </c>
      <c r="O5681" s="94"/>
    </row>
    <row r="5682" spans="3:15" ht="15.75" customHeight="1" x14ac:dyDescent="0.25">
      <c r="C5682" s="40"/>
      <c r="F5682" s="81">
        <v>44474</v>
      </c>
      <c r="G5682" s="103">
        <v>5.9940000000000004E-4</v>
      </c>
      <c r="H5682" s="103">
        <v>1.24E-3</v>
      </c>
      <c r="I5682" s="103">
        <v>5.7810000000000001E-4</v>
      </c>
      <c r="J5682" s="103">
        <v>5.7029999999999993E-4</v>
      </c>
      <c r="K5682" s="103">
        <v>5.0000000000000001E-4</v>
      </c>
      <c r="L5682" s="103"/>
      <c r="M5682" s="103"/>
      <c r="N5682" s="103">
        <v>3.2500000000000001E-2</v>
      </c>
      <c r="O5682" s="94"/>
    </row>
    <row r="5683" spans="3:15" ht="15.75" customHeight="1" x14ac:dyDescent="0.25">
      <c r="C5683" s="40"/>
      <c r="F5683" s="81">
        <v>44475</v>
      </c>
      <c r="G5683" s="103">
        <v>8.7129999999999998E-4</v>
      </c>
      <c r="H5683" s="103">
        <v>1.24E-3</v>
      </c>
      <c r="I5683" s="103">
        <v>5.8839999999999999E-4</v>
      </c>
      <c r="J5683" s="103">
        <v>5.7240000000000004E-4</v>
      </c>
      <c r="K5683" s="103">
        <v>5.0000000000000001E-4</v>
      </c>
      <c r="L5683" s="103"/>
      <c r="M5683" s="103"/>
      <c r="N5683" s="103">
        <v>3.2500000000000001E-2</v>
      </c>
      <c r="O5683" s="94"/>
    </row>
    <row r="5684" spans="3:15" ht="15.75" customHeight="1" x14ac:dyDescent="0.25">
      <c r="C5684" s="40"/>
      <c r="F5684" s="81">
        <v>44476</v>
      </c>
      <c r="G5684" s="103">
        <v>8.5999999999999998E-4</v>
      </c>
      <c r="H5684" s="103">
        <v>1.2363000000000001E-3</v>
      </c>
      <c r="I5684" s="103">
        <v>5.5650000000000003E-4</v>
      </c>
      <c r="J5684" s="103">
        <v>5.5449999999999998E-4</v>
      </c>
      <c r="K5684" s="103">
        <v>5.0000000000000001E-4</v>
      </c>
      <c r="L5684" s="103"/>
      <c r="M5684" s="103"/>
      <c r="N5684" s="103">
        <v>3.2500000000000001E-2</v>
      </c>
      <c r="O5684" s="94"/>
    </row>
    <row r="5685" spans="3:15" ht="15.75" customHeight="1" x14ac:dyDescent="0.25">
      <c r="C5685" s="40"/>
      <c r="F5685" s="81">
        <v>44477</v>
      </c>
      <c r="G5685" s="103">
        <v>8.363E-4</v>
      </c>
      <c r="H5685" s="103">
        <v>1.2113E-3</v>
      </c>
      <c r="I5685" s="103">
        <v>5.4149999999999999E-4</v>
      </c>
      <c r="J5685" s="103">
        <v>5.5049999999999999E-4</v>
      </c>
      <c r="K5685" s="103">
        <v>5.0000000000000001E-4</v>
      </c>
      <c r="L5685" s="103"/>
      <c r="M5685" s="103"/>
      <c r="N5685" s="103">
        <v>3.2500000000000001E-2</v>
      </c>
      <c r="O5685" s="94"/>
    </row>
    <row r="5686" spans="3:15" ht="15.75" customHeight="1" x14ac:dyDescent="0.25">
      <c r="C5686" s="40"/>
      <c r="F5686" s="81">
        <v>44481</v>
      </c>
      <c r="G5686" s="103">
        <v>8.788E-4</v>
      </c>
      <c r="H5686" s="103">
        <v>1.2675E-3</v>
      </c>
      <c r="I5686" s="103">
        <v>5.2670000000000006E-4</v>
      </c>
      <c r="J5686" s="103">
        <v>5.4480000000000002E-4</v>
      </c>
      <c r="K5686" s="103">
        <v>5.0000000000000001E-4</v>
      </c>
      <c r="L5686" s="103"/>
      <c r="M5686" s="103"/>
      <c r="N5686" s="103">
        <v>3.2500000000000001E-2</v>
      </c>
      <c r="O5686" s="94"/>
    </row>
    <row r="5687" spans="3:15" ht="15.75" customHeight="1" x14ac:dyDescent="0.25">
      <c r="C5687" s="40"/>
      <c r="F5687" s="81">
        <v>44482</v>
      </c>
      <c r="G5687" s="103">
        <v>9.0249999999999998E-4</v>
      </c>
      <c r="H5687" s="103">
        <v>1.2374999999999999E-3</v>
      </c>
      <c r="I5687" s="103">
        <v>5.2339999999999993E-4</v>
      </c>
      <c r="J5687" s="103">
        <v>5.4770000000000003E-4</v>
      </c>
      <c r="K5687" s="103">
        <v>5.0000000000000001E-4</v>
      </c>
      <c r="L5687" s="103"/>
      <c r="M5687" s="103"/>
      <c r="N5687" s="103">
        <v>3.2500000000000001E-2</v>
      </c>
      <c r="O5687" s="94"/>
    </row>
    <row r="5688" spans="3:15" ht="15.75" customHeight="1" x14ac:dyDescent="0.25">
      <c r="C5688" s="40"/>
      <c r="F5688" s="81">
        <v>44483</v>
      </c>
      <c r="G5688" s="103">
        <v>8.5879999999999995E-4</v>
      </c>
      <c r="H5688" s="103">
        <v>1.2225000000000001E-3</v>
      </c>
      <c r="I5688" s="103">
        <v>5.243E-4</v>
      </c>
      <c r="J5688" s="103">
        <v>5.4319999999999998E-4</v>
      </c>
      <c r="K5688" s="103">
        <v>5.0000000000000001E-4</v>
      </c>
      <c r="L5688" s="103"/>
      <c r="M5688" s="103"/>
      <c r="N5688" s="103">
        <v>3.2500000000000001E-2</v>
      </c>
      <c r="O5688" s="94"/>
    </row>
    <row r="5689" spans="3:15" ht="15.75" customHeight="1" x14ac:dyDescent="0.25">
      <c r="C5689" s="40"/>
      <c r="F5689" s="81">
        <v>44484</v>
      </c>
      <c r="G5689" s="103">
        <v>8.0380000000000002E-4</v>
      </c>
      <c r="H5689" s="103">
        <v>1.2363000000000001E-3</v>
      </c>
      <c r="I5689" s="103">
        <v>5.2900000000000006E-4</v>
      </c>
      <c r="J5689" s="103">
        <v>5.3459999999999998E-4</v>
      </c>
      <c r="K5689" s="103">
        <v>5.0000000000000001E-4</v>
      </c>
      <c r="L5689" s="103"/>
      <c r="M5689" s="103"/>
      <c r="N5689" s="103">
        <v>3.2500000000000001E-2</v>
      </c>
      <c r="O5689" s="94"/>
    </row>
    <row r="5690" spans="3:15" ht="15.75" customHeight="1" x14ac:dyDescent="0.25">
      <c r="C5690" s="40"/>
      <c r="F5690" s="81">
        <v>44487</v>
      </c>
      <c r="G5690" s="103">
        <v>8.5630000000000005E-4</v>
      </c>
      <c r="H5690" s="103">
        <v>1.315E-3</v>
      </c>
      <c r="I5690" s="103">
        <v>5.2689999999999996E-4</v>
      </c>
      <c r="J5690" s="103">
        <v>5.4339999999999998E-4</v>
      </c>
      <c r="K5690" s="103">
        <v>5.0000000000000001E-4</v>
      </c>
      <c r="L5690" s="103"/>
      <c r="M5690" s="103"/>
      <c r="N5690" s="103">
        <v>3.2500000000000001E-2</v>
      </c>
      <c r="O5690" s="94"/>
    </row>
    <row r="5691" spans="3:15" ht="15.75" customHeight="1" x14ac:dyDescent="0.25">
      <c r="C5691" s="40"/>
      <c r="F5691" s="81">
        <v>44488</v>
      </c>
      <c r="G5691" s="103">
        <v>8.5629999999999994E-4</v>
      </c>
      <c r="H5691" s="103">
        <v>1.2950000000000001E-3</v>
      </c>
      <c r="I5691" s="103">
        <v>5.0029999999999996E-4</v>
      </c>
      <c r="J5691" s="103">
        <v>5.3719999999999994E-4</v>
      </c>
      <c r="K5691" s="103">
        <v>5.0000000000000001E-4</v>
      </c>
      <c r="L5691" s="103"/>
      <c r="M5691" s="103"/>
      <c r="N5691" s="103">
        <v>3.2500000000000001E-2</v>
      </c>
      <c r="O5691" s="94"/>
    </row>
    <row r="5692" spans="3:15" ht="15.75" customHeight="1" x14ac:dyDescent="0.25">
      <c r="C5692" s="40"/>
      <c r="F5692" s="81">
        <v>44489</v>
      </c>
      <c r="G5692" s="103">
        <v>8.5750000000000008E-4</v>
      </c>
      <c r="H5692" s="103">
        <v>1.2825E-3</v>
      </c>
      <c r="I5692" s="103">
        <v>4.8370000000000005E-4</v>
      </c>
      <c r="J5692" s="103">
        <v>5.1499999999999994E-4</v>
      </c>
      <c r="K5692" s="103">
        <v>4.9330000000000001E-4</v>
      </c>
      <c r="L5692" s="103"/>
      <c r="M5692" s="103"/>
      <c r="N5692" s="103">
        <v>3.2500000000000001E-2</v>
      </c>
      <c r="O5692" s="94"/>
    </row>
    <row r="5693" spans="3:15" ht="15.75" customHeight="1" x14ac:dyDescent="0.25">
      <c r="C5693" s="40"/>
      <c r="F5693" s="81">
        <v>44490</v>
      </c>
      <c r="G5693" s="103">
        <v>8.9249999999999996E-4</v>
      </c>
      <c r="H5693" s="103">
        <v>1.2388E-3</v>
      </c>
      <c r="I5693" s="103">
        <v>4.2129999999999999E-4</v>
      </c>
      <c r="J5693" s="103">
        <v>4.5389999999999997E-4</v>
      </c>
      <c r="K5693" s="103">
        <v>4.8669999999999996E-4</v>
      </c>
      <c r="L5693" s="103"/>
      <c r="M5693" s="103"/>
      <c r="N5693" s="103">
        <v>3.2500000000000001E-2</v>
      </c>
      <c r="O5693" s="94"/>
    </row>
    <row r="5694" spans="3:15" ht="15.75" customHeight="1" x14ac:dyDescent="0.25">
      <c r="C5694" s="40"/>
      <c r="F5694" s="81">
        <v>44491</v>
      </c>
      <c r="G5694" s="103">
        <v>8.788E-4</v>
      </c>
      <c r="H5694" s="103">
        <v>1.2488E-3</v>
      </c>
      <c r="I5694" s="103">
        <v>4.351E-4</v>
      </c>
      <c r="J5694" s="103">
        <v>4.7309999999999995E-4</v>
      </c>
      <c r="K5694" s="103">
        <v>4.8000000000000001E-4</v>
      </c>
      <c r="L5694" s="103"/>
      <c r="M5694" s="103"/>
      <c r="N5694" s="103">
        <v>3.2500000000000001E-2</v>
      </c>
      <c r="O5694" s="94"/>
    </row>
    <row r="5695" spans="3:15" ht="15.75" customHeight="1" x14ac:dyDescent="0.25">
      <c r="C5695" s="40"/>
      <c r="F5695" s="81">
        <v>44494</v>
      </c>
      <c r="G5695" s="103">
        <v>8.7749999999999992E-4</v>
      </c>
      <c r="H5695" s="103">
        <v>1.3450000000000001E-3</v>
      </c>
      <c r="I5695" s="103">
        <v>4.3430000000000004E-4</v>
      </c>
      <c r="J5695" s="103">
        <v>4.5459999999999999E-4</v>
      </c>
      <c r="K5695" s="103">
        <v>4.8000000000000001E-4</v>
      </c>
      <c r="L5695" s="103"/>
      <c r="M5695" s="103"/>
      <c r="N5695" s="103">
        <v>3.2500000000000001E-2</v>
      </c>
      <c r="O5695" s="94"/>
    </row>
    <row r="5696" spans="3:15" ht="15.75" customHeight="1" x14ac:dyDescent="0.25">
      <c r="C5696" s="40"/>
      <c r="F5696" s="81">
        <v>44495</v>
      </c>
      <c r="G5696" s="103">
        <v>8.699999999999999E-4</v>
      </c>
      <c r="H5696" s="103">
        <v>1.3588000000000001E-3</v>
      </c>
      <c r="I5696" s="103">
        <v>4.5379999999999997E-4</v>
      </c>
      <c r="J5696" s="103">
        <v>4.7600000000000002E-4</v>
      </c>
      <c r="K5696" s="103">
        <v>4.7669999999999999E-4</v>
      </c>
      <c r="L5696" s="103"/>
      <c r="M5696" s="103"/>
      <c r="N5696" s="103">
        <v>3.2500000000000001E-2</v>
      </c>
      <c r="O5696" s="94"/>
    </row>
    <row r="5697" spans="3:15" ht="15.75" customHeight="1" x14ac:dyDescent="0.25">
      <c r="C5697" s="40"/>
      <c r="F5697" s="81">
        <v>44496</v>
      </c>
      <c r="G5697" s="103">
        <v>8.7000000000000001E-4</v>
      </c>
      <c r="H5697" s="103">
        <v>1.2863E-3</v>
      </c>
      <c r="I5697" s="103">
        <v>4.2270000000000003E-4</v>
      </c>
      <c r="J5697" s="103">
        <v>4.6530000000000003E-4</v>
      </c>
      <c r="K5697" s="103">
        <v>4.7669999999999999E-4</v>
      </c>
      <c r="L5697" s="103"/>
      <c r="M5697" s="103"/>
      <c r="N5697" s="103">
        <v>3.2500000000000001E-2</v>
      </c>
      <c r="O5697" s="94"/>
    </row>
    <row r="5698" spans="3:15" ht="15.75" customHeight="1" x14ac:dyDescent="0.25">
      <c r="C5698" s="40"/>
      <c r="F5698" s="81">
        <v>44497</v>
      </c>
      <c r="G5698" s="103">
        <v>8.6379999999999996E-4</v>
      </c>
      <c r="H5698" s="103">
        <v>1.3163000000000001E-3</v>
      </c>
      <c r="I5698" s="103">
        <v>4.3450000000000004E-4</v>
      </c>
      <c r="J5698" s="103">
        <v>4.7640000000000003E-4</v>
      </c>
      <c r="K5698" s="103">
        <v>4.7669999999999999E-4</v>
      </c>
      <c r="L5698" s="103"/>
      <c r="M5698" s="103"/>
      <c r="N5698" s="103">
        <v>3.2500000000000001E-2</v>
      </c>
      <c r="O5698" s="94"/>
    </row>
    <row r="5699" spans="3:15" ht="15.75" customHeight="1" x14ac:dyDescent="0.25">
      <c r="C5699" s="40"/>
      <c r="F5699" s="81">
        <v>44498</v>
      </c>
      <c r="G5699" s="103">
        <v>8.7500000000000002E-4</v>
      </c>
      <c r="H5699" s="103">
        <v>1.3225000000000001E-3</v>
      </c>
      <c r="I5699" s="103">
        <v>4.3229999999999999E-4</v>
      </c>
      <c r="J5699" s="103">
        <v>4.7759999999999995E-4</v>
      </c>
      <c r="K5699" s="103">
        <v>4.7669999999999999E-4</v>
      </c>
      <c r="L5699" s="103"/>
      <c r="M5699" s="103"/>
      <c r="N5699" s="103">
        <v>3.2500000000000001E-2</v>
      </c>
      <c r="O5699" s="94"/>
    </row>
    <row r="5700" spans="3:15" ht="15.75" customHeight="1" x14ac:dyDescent="0.25">
      <c r="C5700" s="40"/>
      <c r="F5700" s="81">
        <v>44501</v>
      </c>
      <c r="G5700" s="103">
        <v>8.1129999999999993E-4</v>
      </c>
      <c r="H5700" s="103">
        <v>1.4088E-3</v>
      </c>
      <c r="I5700" s="103">
        <v>4.3599999999999997E-4</v>
      </c>
      <c r="J5700" s="103">
        <v>4.8189999999999995E-4</v>
      </c>
      <c r="K5700" s="103">
        <v>4.7669999999999999E-4</v>
      </c>
      <c r="L5700" s="103"/>
      <c r="M5700" s="103"/>
      <c r="N5700" s="103">
        <v>3.2500000000000001E-2</v>
      </c>
      <c r="O5700" s="94"/>
    </row>
    <row r="5701" spans="3:15" ht="15.75" customHeight="1" x14ac:dyDescent="0.25">
      <c r="C5701" s="40"/>
      <c r="F5701" s="81">
        <v>44502</v>
      </c>
      <c r="G5701" s="103">
        <v>8.0879999999999993E-4</v>
      </c>
      <c r="H5701" s="103">
        <v>1.4499999999999999E-3</v>
      </c>
      <c r="I5701" s="103" t="s">
        <v>26</v>
      </c>
      <c r="J5701" s="103">
        <v>4.7840000000000003E-4</v>
      </c>
      <c r="K5701" s="103" t="s">
        <v>26</v>
      </c>
      <c r="L5701" s="103"/>
      <c r="M5701" s="103"/>
      <c r="N5701" s="103">
        <v>3.2500000000000001E-2</v>
      </c>
      <c r="O5701" s="94"/>
    </row>
    <row r="5702" spans="3:15" ht="15.75" customHeight="1" x14ac:dyDescent="0.25">
      <c r="C5702" s="40"/>
      <c r="F5702" s="81">
        <v>44503</v>
      </c>
      <c r="G5702" s="103">
        <v>8.5500000000000007E-4</v>
      </c>
      <c r="H5702" s="103">
        <v>1.3975000000000001E-3</v>
      </c>
      <c r="I5702" s="103">
        <v>4.1449999999999999E-4</v>
      </c>
      <c r="J5702" s="103">
        <v>4.774E-4</v>
      </c>
      <c r="K5702" s="103">
        <v>4.7669999999999999E-4</v>
      </c>
      <c r="L5702" s="103"/>
      <c r="M5702" s="103"/>
      <c r="N5702" s="103">
        <v>3.2500000000000001E-2</v>
      </c>
      <c r="O5702" s="94"/>
    </row>
    <row r="5703" spans="3:15" ht="15.75" customHeight="1" x14ac:dyDescent="0.25">
      <c r="C5703" s="40"/>
      <c r="F5703" s="81">
        <v>44504</v>
      </c>
      <c r="G5703" s="103">
        <v>8.9630000000000005E-4</v>
      </c>
      <c r="H5703" s="103">
        <v>1.4438000000000001E-3</v>
      </c>
      <c r="I5703" s="103">
        <v>4.2049999999999998E-4</v>
      </c>
      <c r="J5703" s="103">
        <v>4.6030000000000002E-4</v>
      </c>
      <c r="K5703" s="103">
        <v>4.7669999999999999E-4</v>
      </c>
      <c r="L5703" s="103"/>
      <c r="M5703" s="103"/>
      <c r="N5703" s="103">
        <v>3.2500000000000001E-2</v>
      </c>
      <c r="O5703" s="94"/>
    </row>
    <row r="5704" spans="3:15" ht="15.75" customHeight="1" x14ac:dyDescent="0.25">
      <c r="C5704" s="40"/>
      <c r="F5704" s="81">
        <v>44505</v>
      </c>
      <c r="G5704" s="103">
        <v>8.8630000000000002E-4</v>
      </c>
      <c r="H5704" s="103">
        <v>1.4274999999999999E-3</v>
      </c>
      <c r="I5704" s="103">
        <v>4.3139999999999997E-4</v>
      </c>
      <c r="J5704" s="103">
        <v>4.439E-4</v>
      </c>
      <c r="K5704" s="103">
        <v>4.7669999999999999E-4</v>
      </c>
      <c r="L5704" s="103"/>
      <c r="M5704" s="103"/>
      <c r="N5704" s="103">
        <v>3.2500000000000001E-2</v>
      </c>
      <c r="O5704" s="94"/>
    </row>
    <row r="5705" spans="3:15" ht="15.75" customHeight="1" x14ac:dyDescent="0.25">
      <c r="C5705" s="40"/>
      <c r="F5705" s="81">
        <v>44508</v>
      </c>
      <c r="G5705" s="103">
        <v>9.1129999999999998E-4</v>
      </c>
      <c r="H5705" s="103">
        <v>1.4563E-3</v>
      </c>
      <c r="I5705" s="103">
        <v>4.2659999999999996E-4</v>
      </c>
      <c r="J5705" s="103">
        <v>4.4790000000000005E-4</v>
      </c>
      <c r="K5705" s="103">
        <v>4.7669999999999999E-4</v>
      </c>
      <c r="L5705" s="103"/>
      <c r="M5705" s="103"/>
      <c r="N5705" s="103">
        <v>3.2500000000000001E-2</v>
      </c>
      <c r="O5705" s="94"/>
    </row>
    <row r="5706" spans="3:15" ht="15.75" customHeight="1" x14ac:dyDescent="0.25">
      <c r="C5706" s="40"/>
      <c r="F5706" s="81">
        <v>44509</v>
      </c>
      <c r="G5706" s="103">
        <v>8.9249999999999996E-4</v>
      </c>
      <c r="H5706" s="103">
        <v>1.495E-3</v>
      </c>
      <c r="I5706" s="103">
        <v>4.3409999999999998E-4</v>
      </c>
      <c r="J5706" s="103">
        <v>4.6430000000000001E-4</v>
      </c>
      <c r="K5706" s="103">
        <v>4.7669999999999999E-4</v>
      </c>
      <c r="L5706" s="103"/>
      <c r="M5706" s="103"/>
      <c r="N5706" s="103">
        <v>3.2500000000000001E-2</v>
      </c>
      <c r="O5706" s="94"/>
    </row>
    <row r="5707" spans="3:15" ht="15.75" customHeight="1" x14ac:dyDescent="0.25">
      <c r="C5707" s="40"/>
      <c r="F5707" s="81">
        <v>44510</v>
      </c>
      <c r="G5707" s="103">
        <v>8.9249999999999996E-4</v>
      </c>
      <c r="H5707" s="103">
        <v>1.5437999999999999E-3</v>
      </c>
      <c r="I5707" s="103">
        <v>4.3400000000000003E-4</v>
      </c>
      <c r="J5707" s="103">
        <v>4.6100000000000004E-4</v>
      </c>
      <c r="K5707" s="103">
        <v>4.7669999999999999E-4</v>
      </c>
      <c r="L5707" s="103"/>
      <c r="M5707" s="103"/>
      <c r="N5707" s="103">
        <v>3.2500000000000001E-2</v>
      </c>
      <c r="O5707" s="94"/>
    </row>
    <row r="5708" spans="3:15" ht="15.75" customHeight="1" x14ac:dyDescent="0.25">
      <c r="C5708" s="40"/>
      <c r="F5708" s="81">
        <v>44512</v>
      </c>
      <c r="G5708" s="103">
        <v>8.9130000000000003E-4</v>
      </c>
      <c r="H5708" s="103">
        <v>1.5499999999999999E-3</v>
      </c>
      <c r="I5708" s="103">
        <v>4.484E-4</v>
      </c>
      <c r="J5708" s="103">
        <v>4.9790000000000001E-4</v>
      </c>
      <c r="K5708" s="103">
        <v>4.7669999999999999E-4</v>
      </c>
      <c r="L5708" s="103"/>
      <c r="M5708" s="103"/>
      <c r="N5708" s="103">
        <v>3.2500000000000001E-2</v>
      </c>
    </row>
    <row r="5709" spans="3:15" ht="15.75" customHeight="1" x14ac:dyDescent="0.25">
      <c r="C5709" s="40"/>
      <c r="F5709" s="81">
        <v>44515</v>
      </c>
      <c r="G5709" s="103">
        <v>9.1129999999999998E-4</v>
      </c>
      <c r="H5709" s="103">
        <v>1.5788E-3</v>
      </c>
      <c r="I5709" s="103">
        <v>4.4279999999999998E-4</v>
      </c>
      <c r="J5709" s="103">
        <v>5.0040000000000002E-4</v>
      </c>
      <c r="K5709" s="103">
        <v>4.7669999999999999E-4</v>
      </c>
      <c r="L5709" s="103"/>
      <c r="M5709" s="103"/>
      <c r="N5709" s="103">
        <v>3.2500000000000001E-2</v>
      </c>
    </row>
    <row r="5710" spans="3:15" ht="15.75" customHeight="1" x14ac:dyDescent="0.25">
      <c r="C5710" s="40"/>
      <c r="F5710" s="81">
        <v>44516</v>
      </c>
      <c r="G5710" s="103">
        <v>8.8880000000000003E-4</v>
      </c>
      <c r="H5710" s="103">
        <v>1.6000000000000001E-3</v>
      </c>
      <c r="I5710" s="103">
        <v>4.4200000000000001E-4</v>
      </c>
      <c r="J5710" s="103">
        <v>5.1199999999999998E-4</v>
      </c>
      <c r="K5710" s="103">
        <v>4.7669999999999999E-4</v>
      </c>
      <c r="L5710" s="103"/>
      <c r="M5710" s="103"/>
      <c r="N5710" s="103">
        <v>3.2500000000000001E-2</v>
      </c>
    </row>
    <row r="5711" spans="3:15" ht="15.75" customHeight="1" x14ac:dyDescent="0.25">
      <c r="C5711" s="40"/>
      <c r="F5711" s="81">
        <v>44517</v>
      </c>
      <c r="G5711" s="103">
        <v>8.8749999999999994E-4</v>
      </c>
      <c r="H5711" s="103">
        <v>1.575E-3</v>
      </c>
      <c r="I5711" s="103">
        <v>4.5620000000000003E-4</v>
      </c>
      <c r="J5711" s="103">
        <v>5.3379999999999996E-4</v>
      </c>
      <c r="K5711" s="103">
        <v>4.7669999999999999E-4</v>
      </c>
      <c r="L5711" s="103"/>
      <c r="M5711" s="103"/>
      <c r="N5711" s="103">
        <v>3.2500000000000001E-2</v>
      </c>
    </row>
    <row r="5712" spans="3:15" ht="15.75" customHeight="1" x14ac:dyDescent="0.25">
      <c r="C5712" s="40"/>
      <c r="F5712" s="81">
        <v>44518</v>
      </c>
      <c r="G5712" s="103">
        <v>9.1129999999999998E-4</v>
      </c>
      <c r="H5712" s="103">
        <v>1.5962999999999999E-3</v>
      </c>
      <c r="I5712" s="103">
        <v>4.7449999999999999E-4</v>
      </c>
      <c r="J5712" s="103">
        <v>5.3150000000000007E-4</v>
      </c>
      <c r="K5712" s="103">
        <v>4.7669999999999999E-4</v>
      </c>
      <c r="L5712" s="103"/>
      <c r="M5712" s="103"/>
      <c r="N5712" s="103">
        <v>3.2500000000000001E-2</v>
      </c>
    </row>
    <row r="5713" spans="3:14" ht="15.75" customHeight="1" x14ac:dyDescent="0.25">
      <c r="C5713" s="40"/>
      <c r="F5713" s="81">
        <v>44519</v>
      </c>
      <c r="G5713" s="103">
        <v>9.3380000000000004E-4</v>
      </c>
      <c r="H5713" s="103">
        <v>1.64E-3</v>
      </c>
      <c r="I5713" s="103">
        <v>4.6960000000000003E-4</v>
      </c>
      <c r="J5713" s="103">
        <v>5.2780000000000004E-4</v>
      </c>
      <c r="K5713" s="103">
        <v>4.8329999999999998E-4</v>
      </c>
      <c r="L5713" s="103"/>
      <c r="M5713" s="103"/>
      <c r="N5713" s="103">
        <v>3.2500000000000001E-2</v>
      </c>
    </row>
    <row r="5714" spans="3:14" ht="15.75" customHeight="1" x14ac:dyDescent="0.25">
      <c r="C5714" s="40"/>
      <c r="F5714" s="81">
        <v>44522</v>
      </c>
      <c r="G5714" s="103">
        <v>9.2380000000000001E-4</v>
      </c>
      <c r="H5714" s="103">
        <v>1.6963E-3</v>
      </c>
      <c r="I5714" s="103">
        <v>4.7429999999999998E-4</v>
      </c>
      <c r="J5714" s="103">
        <v>5.1550000000000001E-4</v>
      </c>
      <c r="K5714" s="103">
        <v>4.9669999999999998E-4</v>
      </c>
      <c r="L5714" s="103"/>
      <c r="M5714" s="103"/>
      <c r="N5714" s="103">
        <v>3.2500000000000001E-2</v>
      </c>
    </row>
    <row r="5715" spans="3:14" ht="15.75" customHeight="1" x14ac:dyDescent="0.25">
      <c r="C5715" s="40"/>
      <c r="F5715" s="81">
        <v>44523</v>
      </c>
      <c r="G5715" s="103">
        <v>9.2000000000000003E-4</v>
      </c>
      <c r="H5715" s="103">
        <v>1.7799999999999999E-3</v>
      </c>
      <c r="I5715" s="103">
        <v>4.7460000000000004E-4</v>
      </c>
      <c r="J5715" s="103">
        <v>5.3839999999999997E-4</v>
      </c>
      <c r="K5715" s="103">
        <v>4.9669999999999998E-4</v>
      </c>
      <c r="L5715" s="103"/>
      <c r="M5715" s="103"/>
      <c r="N5715" s="103">
        <v>3.2500000000000001E-2</v>
      </c>
    </row>
    <row r="5716" spans="3:14" ht="15.75" customHeight="1" x14ac:dyDescent="0.25">
      <c r="C5716" s="40"/>
      <c r="F5716" s="81">
        <v>44524</v>
      </c>
      <c r="G5716" s="103">
        <v>9.1629999999999999E-4</v>
      </c>
      <c r="H5716" s="103">
        <v>1.8025000000000001E-3</v>
      </c>
      <c r="I5716" s="103">
        <v>5.0369999999999994E-4</v>
      </c>
      <c r="J5716" s="103">
        <v>5.5559999999999995E-4</v>
      </c>
      <c r="K5716" s="103">
        <v>4.9669999999999998E-4</v>
      </c>
      <c r="L5716" s="103"/>
      <c r="M5716" s="103"/>
      <c r="N5716" s="103">
        <v>3.2500000000000001E-2</v>
      </c>
    </row>
    <row r="5717" spans="3:14" ht="15.75" customHeight="1" x14ac:dyDescent="0.25">
      <c r="C5717" s="40"/>
      <c r="F5717" s="81">
        <v>44525</v>
      </c>
      <c r="G5717" s="103">
        <v>9.3000000000000005E-4</v>
      </c>
      <c r="H5717" s="103">
        <v>1.7562999999999999E-3</v>
      </c>
      <c r="I5717" s="103" t="s">
        <v>26</v>
      </c>
      <c r="J5717" s="103"/>
      <c r="K5717" s="103" t="s">
        <v>26</v>
      </c>
      <c r="L5717" s="103"/>
      <c r="M5717" s="103"/>
      <c r="N5717" s="103"/>
    </row>
    <row r="5718" spans="3:14" ht="15.75" customHeight="1" x14ac:dyDescent="0.25">
      <c r="C5718" s="40"/>
      <c r="F5718" s="81">
        <v>44526</v>
      </c>
      <c r="G5718" s="103">
        <v>9.0379999999999996E-4</v>
      </c>
      <c r="H5718" s="103">
        <v>1.7538E-3</v>
      </c>
      <c r="I5718" s="103">
        <v>5.1369999999999996E-4</v>
      </c>
      <c r="J5718" s="103">
        <v>5.5750000000000005E-4</v>
      </c>
      <c r="K5718" s="103">
        <v>5.0000000000000001E-4</v>
      </c>
      <c r="L5718" s="103"/>
      <c r="M5718" s="103"/>
      <c r="N5718" s="103">
        <v>3.2500000000000001E-2</v>
      </c>
    </row>
    <row r="5719" spans="3:14" ht="15.75" customHeight="1" x14ac:dyDescent="0.25">
      <c r="C5719" s="40"/>
      <c r="F5719" s="81">
        <v>44529</v>
      </c>
      <c r="G5719" s="103">
        <v>9.9250000000000011E-4</v>
      </c>
      <c r="H5719" s="103">
        <v>1.7088000000000001E-3</v>
      </c>
      <c r="I5719" s="103">
        <v>5.1690000000000004E-4</v>
      </c>
      <c r="J5719" s="103">
        <v>5.3530000000000006E-4</v>
      </c>
      <c r="K5719" s="103">
        <v>5.0000000000000001E-4</v>
      </c>
      <c r="L5719" s="103"/>
      <c r="M5719" s="103"/>
      <c r="N5719" s="103">
        <v>3.2500000000000001E-2</v>
      </c>
    </row>
    <row r="5720" spans="3:14" ht="15.75" customHeight="1" x14ac:dyDescent="0.25">
      <c r="C5720" s="40"/>
      <c r="F5720" s="81">
        <v>44530</v>
      </c>
      <c r="G5720" s="103">
        <v>9.3999999999999997E-4</v>
      </c>
      <c r="H5720" s="103">
        <v>1.7324999999999999E-3</v>
      </c>
      <c r="I5720" s="103">
        <v>5.1040000000000005E-4</v>
      </c>
      <c r="J5720" s="103">
        <v>5.3629999999999997E-4</v>
      </c>
      <c r="K5720" s="103">
        <v>5.0000000000000001E-4</v>
      </c>
      <c r="L5720" s="103"/>
      <c r="M5720" s="103"/>
      <c r="N5720" s="103">
        <v>3.2500000000000001E-2</v>
      </c>
    </row>
    <row r="5721" spans="3:14" ht="15.75" customHeight="1" x14ac:dyDescent="0.25">
      <c r="C5721" s="40"/>
      <c r="F5721" s="81">
        <v>44531</v>
      </c>
      <c r="G5721" s="103">
        <v>1.0263E-3</v>
      </c>
      <c r="H5721" s="103">
        <v>1.7463000000000001E-3</v>
      </c>
      <c r="I5721" s="103">
        <v>5.1440000000000004E-4</v>
      </c>
      <c r="J5721" s="103">
        <v>5.4129999999999998E-4</v>
      </c>
      <c r="K5721" s="103">
        <v>5.0000000000000001E-4</v>
      </c>
      <c r="L5721" s="103"/>
      <c r="M5721" s="103"/>
      <c r="N5721" s="103">
        <v>3.2500000000000001E-2</v>
      </c>
    </row>
    <row r="5722" spans="3:14" ht="15.75" customHeight="1" x14ac:dyDescent="0.25">
      <c r="C5722" s="40"/>
      <c r="F5722" s="81">
        <v>44532</v>
      </c>
      <c r="G5722" s="103">
        <v>1.0349999999999999E-3</v>
      </c>
      <c r="H5722" s="103">
        <v>1.8013E-3</v>
      </c>
      <c r="I5722" s="103">
        <v>5.2339999999999993E-4</v>
      </c>
      <c r="J5722" s="103">
        <v>5.5860000000000003E-4</v>
      </c>
      <c r="K5722" s="103">
        <v>5.0000000000000001E-4</v>
      </c>
      <c r="L5722" s="103"/>
      <c r="M5722" s="103"/>
      <c r="N5722" s="103">
        <v>3.2500000000000001E-2</v>
      </c>
    </row>
    <row r="5723" spans="3:14" ht="15.75" customHeight="1" x14ac:dyDescent="0.25">
      <c r="C5723" s="40"/>
      <c r="F5723" s="81">
        <v>44533</v>
      </c>
      <c r="G5723" s="103">
        <v>1.0413E-3</v>
      </c>
      <c r="H5723" s="103">
        <v>1.8763E-3</v>
      </c>
      <c r="I5723" s="103">
        <v>5.2339999999999993E-4</v>
      </c>
      <c r="J5723" s="103">
        <v>5.5210000000000003E-4</v>
      </c>
      <c r="K5723" s="103">
        <v>5.0000000000000001E-4</v>
      </c>
      <c r="L5723" s="103"/>
      <c r="M5723" s="103"/>
      <c r="N5723" s="103">
        <v>3.2500000000000001E-2</v>
      </c>
    </row>
    <row r="5724" spans="3:14" ht="15.75" customHeight="1" x14ac:dyDescent="0.25">
      <c r="C5724" s="40"/>
      <c r="F5724" s="81">
        <v>44536</v>
      </c>
      <c r="G5724" s="103">
        <v>1.0313E-3</v>
      </c>
      <c r="H5724" s="103">
        <v>1.9E-3</v>
      </c>
      <c r="I5724" s="103">
        <v>5.1599999999999997E-4</v>
      </c>
      <c r="J5724" s="103">
        <v>5.5690000000000004E-4</v>
      </c>
      <c r="K5724" s="103">
        <v>5.0000000000000001E-4</v>
      </c>
      <c r="L5724" s="103"/>
      <c r="M5724" s="103"/>
      <c r="N5724" s="103">
        <v>3.2500000000000001E-2</v>
      </c>
    </row>
    <row r="5725" spans="3:14" ht="15.75" customHeight="1" x14ac:dyDescent="0.25">
      <c r="C5725" s="40"/>
      <c r="F5725" s="81">
        <v>44537</v>
      </c>
      <c r="G5725" s="103">
        <v>1.0200000000000001E-3</v>
      </c>
      <c r="H5725" s="103">
        <v>1.9824999999999999E-3</v>
      </c>
      <c r="I5725" s="103">
        <v>5.3039999999999999E-4</v>
      </c>
      <c r="J5725" s="103">
        <v>5.7419999999999997E-4</v>
      </c>
      <c r="K5725" s="103">
        <v>5.0000000000000001E-4</v>
      </c>
      <c r="L5725" s="103"/>
      <c r="M5725" s="103"/>
      <c r="N5725" s="103">
        <v>3.2500000000000001E-2</v>
      </c>
    </row>
    <row r="5726" spans="3:14" ht="15.75" customHeight="1" x14ac:dyDescent="0.25">
      <c r="C5726" s="40"/>
      <c r="F5726" s="81">
        <v>44538</v>
      </c>
      <c r="G5726" s="103">
        <v>1.0138E-3</v>
      </c>
      <c r="H5726" s="103">
        <v>2.0050000000000003E-3</v>
      </c>
      <c r="I5726" s="103">
        <v>5.2680000000000001E-4</v>
      </c>
      <c r="J5726" s="103">
        <v>5.8480000000000001E-4</v>
      </c>
      <c r="K5726" s="103">
        <v>5.0000000000000001E-4</v>
      </c>
      <c r="L5726" s="103"/>
      <c r="M5726" s="103"/>
      <c r="N5726" s="103">
        <v>3.2500000000000001E-2</v>
      </c>
    </row>
    <row r="5727" spans="3:14" ht="15.75" customHeight="1" x14ac:dyDescent="0.25">
      <c r="C5727" s="40"/>
      <c r="F5727" s="81">
        <v>44539</v>
      </c>
      <c r="G5727" s="103">
        <v>1.0463E-3</v>
      </c>
      <c r="H5727" s="103">
        <v>2.0087999999999998E-3</v>
      </c>
      <c r="I5727" s="103">
        <v>5.2150000000000005E-4</v>
      </c>
      <c r="J5727" s="103">
        <v>5.8850000000000005E-4</v>
      </c>
      <c r="K5727" s="103">
        <v>5.0000000000000001E-4</v>
      </c>
      <c r="L5727" s="103"/>
      <c r="M5727" s="103"/>
      <c r="N5727" s="103">
        <v>3.2500000000000001E-2</v>
      </c>
    </row>
    <row r="5728" spans="3:14" ht="15.75" customHeight="1" x14ac:dyDescent="0.25">
      <c r="C5728" s="40"/>
      <c r="F5728" s="81">
        <v>44540</v>
      </c>
      <c r="G5728" s="103">
        <v>1.0863000000000001E-3</v>
      </c>
      <c r="H5728" s="103">
        <v>1.9824999999999999E-3</v>
      </c>
      <c r="I5728" s="103">
        <v>5.285E-4</v>
      </c>
      <c r="J5728" s="103">
        <v>5.9029999999999998E-4</v>
      </c>
      <c r="K5728" s="103">
        <v>5.0000000000000001E-4</v>
      </c>
      <c r="L5728" s="103"/>
      <c r="M5728" s="103"/>
      <c r="N5728" s="103">
        <v>3.2500000000000001E-2</v>
      </c>
    </row>
    <row r="5729" spans="3:14" ht="15.75" customHeight="1" x14ac:dyDescent="0.25">
      <c r="C5729" s="40"/>
      <c r="F5729" s="81">
        <v>44543</v>
      </c>
      <c r="G5729" s="103">
        <v>1.0975E-3</v>
      </c>
      <c r="H5729" s="103">
        <v>2.0275000000000002E-3</v>
      </c>
      <c r="I5729" s="103">
        <v>5.2550000000000003E-4</v>
      </c>
      <c r="J5729" s="103">
        <v>5.886E-4</v>
      </c>
      <c r="K5729" s="103">
        <v>5.0000000000000001E-4</v>
      </c>
      <c r="L5729" s="103"/>
      <c r="M5729" s="103"/>
      <c r="N5729" s="103">
        <v>3.2500000000000001E-2</v>
      </c>
    </row>
    <row r="5730" spans="3:14" ht="15.75" customHeight="1" x14ac:dyDescent="0.25">
      <c r="C5730" s="40"/>
      <c r="F5730" s="81">
        <v>44544</v>
      </c>
      <c r="G5730" s="103">
        <v>1.075E-3</v>
      </c>
      <c r="H5730" s="103">
        <v>2.1088000000000001E-3</v>
      </c>
      <c r="I5730" s="103">
        <v>5.5650000000000003E-4</v>
      </c>
      <c r="J5730" s="103">
        <v>6.2109999999999997E-4</v>
      </c>
      <c r="K5730" s="103">
        <v>5.0000000000000001E-4</v>
      </c>
      <c r="L5730" s="103"/>
      <c r="M5730" s="103"/>
      <c r="N5730" s="103">
        <v>3.2500000000000001E-2</v>
      </c>
    </row>
    <row r="5731" spans="3:14" ht="15.75" customHeight="1" x14ac:dyDescent="0.25">
      <c r="C5731" s="40"/>
      <c r="F5731" s="81">
        <v>44545</v>
      </c>
      <c r="G5731" s="103">
        <v>1.0863000000000001E-3</v>
      </c>
      <c r="H5731" s="103">
        <v>2.1562999999999999E-3</v>
      </c>
      <c r="I5731" s="103">
        <v>6.1240000000000003E-4</v>
      </c>
      <c r="J5731" s="103">
        <v>6.6589999999999998E-4</v>
      </c>
      <c r="K5731" s="103">
        <v>5.0000000000000001E-4</v>
      </c>
      <c r="L5731" s="103"/>
      <c r="M5731" s="103"/>
      <c r="N5731" s="103">
        <v>3.2500000000000001E-2</v>
      </c>
    </row>
    <row r="5732" spans="3:14" ht="15.75" customHeight="1" x14ac:dyDescent="0.25">
      <c r="C5732" s="40"/>
      <c r="F5732" s="81">
        <v>44546</v>
      </c>
      <c r="G5732" s="103">
        <v>1.0388000000000001E-3</v>
      </c>
      <c r="H5732" s="103">
        <v>2.1362999999999998E-3</v>
      </c>
      <c r="I5732" s="103">
        <v>5.8850000000000005E-4</v>
      </c>
      <c r="J5732" s="103">
        <v>7.0810000000000003E-4</v>
      </c>
      <c r="K5732" s="103">
        <v>5.0000000000000001E-4</v>
      </c>
      <c r="L5732" s="103"/>
      <c r="M5732" s="103"/>
      <c r="N5732" s="103">
        <v>3.2500000000000001E-2</v>
      </c>
    </row>
    <row r="5733" spans="3:14" ht="15.75" customHeight="1" x14ac:dyDescent="0.25">
      <c r="C5733" s="40"/>
      <c r="F5733" s="81">
        <v>44547</v>
      </c>
      <c r="G5733" s="103">
        <v>1.0249999999999999E-3</v>
      </c>
      <c r="H5733" s="103">
        <v>2.1263000000000002E-3</v>
      </c>
      <c r="I5733" s="103">
        <v>5.4710000000000002E-4</v>
      </c>
      <c r="J5733" s="103">
        <v>6.4360000000000003E-4</v>
      </c>
      <c r="K5733" s="103">
        <v>5.0000000000000001E-4</v>
      </c>
      <c r="L5733" s="103"/>
      <c r="M5733" s="103"/>
      <c r="N5733" s="103">
        <v>3.2500000000000001E-2</v>
      </c>
    </row>
    <row r="5734" spans="3:14" ht="15.75" customHeight="1" x14ac:dyDescent="0.25">
      <c r="C5734" s="40"/>
      <c r="F5734" s="81">
        <v>44550</v>
      </c>
      <c r="G5734" s="103">
        <v>1.0349999999999999E-3</v>
      </c>
      <c r="H5734" s="103">
        <v>2.1424999999999999E-3</v>
      </c>
      <c r="I5734" s="103">
        <v>5.3260000000000004E-4</v>
      </c>
      <c r="J5734" s="103">
        <v>6.5470000000000003E-4</v>
      </c>
      <c r="K5734" s="103">
        <v>5.0000000000000001E-4</v>
      </c>
      <c r="L5734" s="103"/>
      <c r="M5734" s="103"/>
      <c r="N5734" s="103">
        <v>3.2500000000000001E-2</v>
      </c>
    </row>
    <row r="5735" spans="3:14" ht="15.75" customHeight="1" x14ac:dyDescent="0.25">
      <c r="C5735" s="40"/>
      <c r="F5735" s="81">
        <v>44551</v>
      </c>
      <c r="G5735" s="103">
        <v>1.0425E-3</v>
      </c>
      <c r="H5735" s="103">
        <v>2.16E-3</v>
      </c>
      <c r="I5735" s="103">
        <v>5.2760000000000003E-4</v>
      </c>
      <c r="J5735" s="103">
        <v>6.7199999999999996E-4</v>
      </c>
      <c r="K5735" s="103">
        <v>4.9669999999999998E-4</v>
      </c>
      <c r="L5735" s="103"/>
      <c r="M5735" s="103"/>
      <c r="N5735" s="103">
        <v>3.2500000000000001E-2</v>
      </c>
    </row>
    <row r="5736" spans="3:14" ht="15.75" customHeight="1" x14ac:dyDescent="0.25">
      <c r="C5736" s="40"/>
      <c r="F5736" s="81">
        <v>44552</v>
      </c>
      <c r="G5736" s="103">
        <v>1.0275E-3</v>
      </c>
      <c r="H5736" s="103">
        <v>2.1138000000000003E-3</v>
      </c>
      <c r="I5736" s="103">
        <v>5.1570000000000001E-4</v>
      </c>
      <c r="J5736" s="103">
        <v>7.5789999999999994E-4</v>
      </c>
      <c r="K5736" s="103">
        <v>4.9669999999999998E-4</v>
      </c>
      <c r="L5736" s="103"/>
      <c r="M5736" s="103"/>
      <c r="N5736" s="103">
        <v>3.2500000000000001E-2</v>
      </c>
    </row>
    <row r="5737" spans="3:14" ht="15.75" customHeight="1" x14ac:dyDescent="0.25">
      <c r="C5737" s="40"/>
      <c r="F5737" s="81">
        <v>44553</v>
      </c>
      <c r="G5737" s="103">
        <v>1.0188E-3</v>
      </c>
      <c r="H5737" s="103">
        <v>2.1974999999999998E-3</v>
      </c>
      <c r="I5737" s="103">
        <v>5.1409999999999997E-4</v>
      </c>
      <c r="J5737" s="103">
        <v>7.5210000000000001E-4</v>
      </c>
      <c r="K5737" s="103">
        <v>4.9669999999999998E-4</v>
      </c>
      <c r="L5737" s="103"/>
      <c r="M5737" s="103"/>
      <c r="N5737" s="103">
        <v>3.2500000000000001E-2</v>
      </c>
    </row>
    <row r="5738" spans="3:14" ht="15.75" customHeight="1" x14ac:dyDescent="0.25">
      <c r="C5738" s="40"/>
      <c r="F5738" s="81">
        <v>44557</v>
      </c>
      <c r="G5738" s="103"/>
      <c r="H5738" s="103"/>
      <c r="I5738" s="103">
        <v>5.2300000000000003E-4</v>
      </c>
      <c r="J5738" s="103">
        <v>7.8619999999999992E-4</v>
      </c>
      <c r="K5738" s="103">
        <v>4.9669999999999998E-4</v>
      </c>
      <c r="L5738" s="103"/>
      <c r="M5738" s="103"/>
      <c r="N5738" s="103">
        <v>3.2500000000000001E-2</v>
      </c>
    </row>
    <row r="5739" spans="3:14" ht="15.75" customHeight="1" x14ac:dyDescent="0.25">
      <c r="C5739" s="40"/>
      <c r="F5739" s="81">
        <v>44558</v>
      </c>
      <c r="G5739" s="103"/>
      <c r="H5739" s="103"/>
      <c r="I5739" s="103">
        <v>5.3069999999999994E-4</v>
      </c>
      <c r="J5739" s="103">
        <v>7.9069999999999997E-4</v>
      </c>
      <c r="K5739" s="103">
        <v>4.9669999999999998E-4</v>
      </c>
      <c r="L5739" s="103"/>
      <c r="M5739" s="103"/>
      <c r="N5739" s="103">
        <v>3.2500000000000001E-2</v>
      </c>
    </row>
    <row r="5740" spans="3:14" ht="15.75" customHeight="1" x14ac:dyDescent="0.25">
      <c r="C5740" s="40"/>
      <c r="F5740" s="81">
        <v>44559</v>
      </c>
      <c r="G5740" s="103">
        <v>1.0425E-3</v>
      </c>
      <c r="H5740" s="103">
        <v>2.2374999999999999E-3</v>
      </c>
      <c r="I5740" s="103">
        <v>5.1449999999999998E-4</v>
      </c>
      <c r="J5740" s="103">
        <v>8.2160000000000002E-4</v>
      </c>
      <c r="K5740" s="103">
        <v>4.9669999999999998E-4</v>
      </c>
      <c r="L5740" s="103"/>
      <c r="M5740" s="103"/>
      <c r="N5740" s="103">
        <v>3.2500000000000001E-2</v>
      </c>
    </row>
    <row r="5741" spans="3:14" ht="15.75" customHeight="1" x14ac:dyDescent="0.25">
      <c r="C5741" s="40"/>
      <c r="F5741" s="81">
        <v>44560</v>
      </c>
      <c r="G5741" s="103">
        <v>1.0188E-3</v>
      </c>
      <c r="H5741" s="103">
        <v>2.1438E-3</v>
      </c>
      <c r="I5741" s="103">
        <v>5.2689999999999996E-4</v>
      </c>
      <c r="J5741" s="103">
        <v>9.2810000000000006E-4</v>
      </c>
      <c r="K5741" s="103">
        <v>4.9669999999999998E-4</v>
      </c>
      <c r="L5741" s="103"/>
      <c r="M5741" s="103"/>
      <c r="N5741" s="103">
        <v>3.2500000000000001E-2</v>
      </c>
    </row>
    <row r="5742" spans="3:14" ht="15.75" customHeight="1" x14ac:dyDescent="0.25">
      <c r="C5742" s="40"/>
      <c r="F5742" s="81">
        <v>44565</v>
      </c>
      <c r="G5742" s="103">
        <v>1.0371E-3</v>
      </c>
      <c r="H5742" s="103">
        <v>2.16E-3</v>
      </c>
      <c r="I5742" s="103">
        <v>5.4969999999999997E-4</v>
      </c>
      <c r="J5742" s="103">
        <v>9.2739999999999999E-4</v>
      </c>
      <c r="K5742" s="103">
        <v>4.9669999999999998E-4</v>
      </c>
      <c r="L5742" s="103"/>
      <c r="M5742" s="103"/>
      <c r="N5742" s="103">
        <v>3.2500000000000001E-2</v>
      </c>
    </row>
    <row r="5743" spans="3:14" ht="15.75" customHeight="1" x14ac:dyDescent="0.25">
      <c r="C5743" s="40"/>
      <c r="F5743" s="81">
        <v>44566</v>
      </c>
      <c r="G5743" s="103">
        <v>1.0199999999999999E-3</v>
      </c>
      <c r="H5743" s="103">
        <v>2.2556999999999998E-3</v>
      </c>
      <c r="I5743" s="103">
        <v>5.3859999999999997E-4</v>
      </c>
      <c r="J5743" s="103">
        <v>9.3170000000000004E-4</v>
      </c>
      <c r="K5743" s="103">
        <v>4.9669999999999998E-4</v>
      </c>
      <c r="L5743" s="103"/>
      <c r="M5743" s="103"/>
      <c r="N5743" s="103">
        <v>3.2500000000000001E-2</v>
      </c>
    </row>
    <row r="5744" spans="3:14" ht="15.75" customHeight="1" x14ac:dyDescent="0.25">
      <c r="C5744" s="40"/>
      <c r="F5744" s="81">
        <v>44567</v>
      </c>
      <c r="G5744" s="103">
        <v>1.0414000000000001E-3</v>
      </c>
      <c r="H5744" s="103">
        <v>2.3129000000000001E-3</v>
      </c>
      <c r="I5744" s="103">
        <v>5.5480000000000004E-4</v>
      </c>
      <c r="J5744" s="103">
        <v>1.0434999999999999E-3</v>
      </c>
      <c r="K5744" s="103">
        <v>4.9669999999999998E-4</v>
      </c>
      <c r="L5744" s="103"/>
      <c r="M5744" s="103"/>
      <c r="N5744" s="103">
        <v>3.2500000000000001E-2</v>
      </c>
    </row>
    <row r="5745" spans="3:14" ht="15.75" customHeight="1" x14ac:dyDescent="0.25">
      <c r="C5745" s="40"/>
      <c r="F5745" s="81">
        <v>44571</v>
      </c>
      <c r="G5745" s="103">
        <v>1.0399999999999999E-3</v>
      </c>
      <c r="H5745" s="103">
        <v>2.3828999999999999E-3</v>
      </c>
      <c r="I5745" s="103">
        <v>5.9499999999999993E-4</v>
      </c>
      <c r="J5745" s="103">
        <v>1.1685000000000001E-3</v>
      </c>
      <c r="K5745" s="103">
        <v>4.9669999999999998E-4</v>
      </c>
      <c r="L5745" s="103"/>
      <c r="M5745" s="103"/>
      <c r="N5745" s="103">
        <v>3.2500000000000001E-2</v>
      </c>
    </row>
    <row r="5746" spans="3:14" ht="15.75" customHeight="1" x14ac:dyDescent="0.25">
      <c r="C5746" s="40"/>
      <c r="F5746" s="81">
        <v>44572</v>
      </c>
      <c r="G5746" s="103">
        <v>1.1299999999999999E-3</v>
      </c>
      <c r="H5746" s="103">
        <v>2.4442999999999999E-3</v>
      </c>
      <c r="I5746" s="103">
        <v>6.3450000000000008E-4</v>
      </c>
      <c r="J5746" s="103">
        <v>1.2478000000000001E-3</v>
      </c>
      <c r="K5746" s="103">
        <v>4.9669999999999998E-4</v>
      </c>
      <c r="L5746" s="103"/>
      <c r="M5746" s="103"/>
      <c r="N5746" s="103">
        <v>3.2500000000000001E-2</v>
      </c>
    </row>
    <row r="5747" spans="3:14" ht="15.75" customHeight="1" x14ac:dyDescent="0.25">
      <c r="C5747" s="40"/>
      <c r="F5747" s="81">
        <v>44573</v>
      </c>
      <c r="G5747" s="103">
        <v>1.1014E-3</v>
      </c>
      <c r="H5747" s="103">
        <v>2.3843000000000002E-3</v>
      </c>
      <c r="I5747" s="103">
        <v>5.9360000000000001E-4</v>
      </c>
      <c r="J5747" s="103">
        <v>1.2432000000000001E-3</v>
      </c>
      <c r="K5747" s="103">
        <v>4.9669999999999998E-4</v>
      </c>
      <c r="L5747" s="103"/>
      <c r="M5747" s="103"/>
      <c r="N5747" s="103">
        <v>3.2500000000000001E-2</v>
      </c>
    </row>
    <row r="5748" spans="3:14" ht="15.75" customHeight="1" x14ac:dyDescent="0.25">
      <c r="C5748" s="40"/>
      <c r="F5748" s="81">
        <v>44574</v>
      </c>
      <c r="G5748" s="103">
        <v>1.0628999999999999E-3</v>
      </c>
      <c r="H5748" s="103">
        <v>2.3914000000000001E-3</v>
      </c>
      <c r="I5748" s="103">
        <v>5.8350000000000003E-4</v>
      </c>
      <c r="J5748" s="103">
        <v>1.3148999999999999E-3</v>
      </c>
      <c r="K5748" s="103">
        <v>4.9669999999999998E-4</v>
      </c>
      <c r="L5748" s="103"/>
      <c r="M5748" s="103"/>
      <c r="N5748" s="103">
        <v>3.2500000000000001E-2</v>
      </c>
    </row>
    <row r="5749" spans="3:14" ht="15.75" customHeight="1" x14ac:dyDescent="0.25">
      <c r="C5749" s="40"/>
      <c r="F5749" s="81">
        <v>44575</v>
      </c>
      <c r="G5749" s="103">
        <v>1.0329E-3</v>
      </c>
      <c r="H5749" s="103">
        <v>2.4128999999999999E-3</v>
      </c>
      <c r="I5749" s="103">
        <v>5.6050000000000002E-4</v>
      </c>
      <c r="J5749" s="103">
        <v>1.3671E-3</v>
      </c>
      <c r="K5749" s="103">
        <v>4.9669999999999998E-4</v>
      </c>
      <c r="L5749" s="103"/>
      <c r="M5749" s="103"/>
      <c r="N5749" s="103">
        <v>3.2500000000000001E-2</v>
      </c>
    </row>
    <row r="5750" spans="3:14" ht="15.75" customHeight="1" x14ac:dyDescent="0.25">
      <c r="C5750" s="40"/>
      <c r="F5750" s="81">
        <v>44579</v>
      </c>
      <c r="G5750" s="103">
        <v>1.0371E-3</v>
      </c>
      <c r="H5750" s="103">
        <v>2.5400000000000002E-3</v>
      </c>
      <c r="I5750" s="103">
        <v>5.7240000000000004E-4</v>
      </c>
      <c r="J5750" s="103">
        <v>1.4247999999999999E-3</v>
      </c>
      <c r="K5750" s="103">
        <v>4.9669999999999998E-4</v>
      </c>
      <c r="L5750" s="103"/>
      <c r="M5750" s="103"/>
      <c r="N5750" s="103">
        <v>3.2500000000000001E-2</v>
      </c>
    </row>
    <row r="5751" spans="3:14" ht="15.75" customHeight="1" x14ac:dyDescent="0.25">
      <c r="C5751" s="40"/>
      <c r="F5751" s="81">
        <v>44580</v>
      </c>
      <c r="G5751" s="103">
        <v>1.0914E-3</v>
      </c>
      <c r="H5751" s="103">
        <v>2.5513999999999997E-3</v>
      </c>
      <c r="I5751" s="103">
        <v>6.0269999999999996E-4</v>
      </c>
      <c r="J5751" s="103">
        <v>1.6037000000000002E-3</v>
      </c>
      <c r="K5751" s="103">
        <v>4.9669999999999998E-4</v>
      </c>
      <c r="L5751" s="103"/>
      <c r="M5751" s="103"/>
      <c r="N5751" s="103">
        <v>3.2500000000000001E-2</v>
      </c>
    </row>
    <row r="5752" spans="3:14" ht="15.75" customHeight="1" x14ac:dyDescent="0.25">
      <c r="C5752" s="40"/>
      <c r="F5752" s="81">
        <v>44581</v>
      </c>
      <c r="G5752" s="103">
        <v>1.0928999999999999E-3</v>
      </c>
      <c r="H5752" s="103">
        <v>2.5885999999999999E-3</v>
      </c>
      <c r="I5752" s="103">
        <v>6.2869999999999994E-4</v>
      </c>
      <c r="J5752" s="103">
        <v>1.7063999999999998E-3</v>
      </c>
      <c r="K5752" s="103">
        <v>5.0000000000000001E-4</v>
      </c>
      <c r="L5752" s="103"/>
      <c r="M5752" s="103"/>
      <c r="N5752" s="103">
        <v>3.2500000000000001E-2</v>
      </c>
    </row>
    <row r="5753" spans="3:14" ht="15.75" customHeight="1" x14ac:dyDescent="0.25">
      <c r="C5753" s="40"/>
      <c r="F5753" s="81">
        <v>44582</v>
      </c>
      <c r="G5753" s="103">
        <v>1.0771000000000001E-3</v>
      </c>
      <c r="H5753" s="103">
        <v>2.5771000000000001E-3</v>
      </c>
      <c r="I5753" s="103">
        <v>6.112E-4</v>
      </c>
      <c r="J5753" s="103">
        <v>1.7113999999999999E-3</v>
      </c>
      <c r="K5753" s="103">
        <v>4.9669999999999998E-4</v>
      </c>
      <c r="L5753" s="103"/>
      <c r="M5753" s="103"/>
      <c r="N5753" s="103">
        <v>3.2500000000000001E-2</v>
      </c>
    </row>
    <row r="5754" spans="3:14" ht="15.75" customHeight="1" x14ac:dyDescent="0.25">
      <c r="C5754" s="40"/>
      <c r="F5754" s="81">
        <v>44585</v>
      </c>
      <c r="G5754" s="103">
        <v>1.0843000000000001E-3</v>
      </c>
      <c r="H5754" s="103">
        <v>2.6714E-3</v>
      </c>
      <c r="I5754" s="103">
        <v>5.8830000000000004E-4</v>
      </c>
      <c r="J5754" s="103">
        <v>1.6711999999999999E-3</v>
      </c>
      <c r="K5754" s="103">
        <v>4.9669999999999998E-4</v>
      </c>
      <c r="L5754" s="103"/>
      <c r="M5754" s="103"/>
      <c r="N5754" s="103">
        <v>3.2500000000000001E-2</v>
      </c>
    </row>
    <row r="5755" spans="3:14" ht="15.75" customHeight="1" x14ac:dyDescent="0.25">
      <c r="C5755" s="40"/>
      <c r="F5755" s="81">
        <v>44586</v>
      </c>
      <c r="G5755" s="103">
        <v>1.0785999999999999E-3</v>
      </c>
      <c r="H5755" s="103">
        <v>2.6756999999999996E-3</v>
      </c>
      <c r="I5755" s="103">
        <v>5.8600000000000004E-4</v>
      </c>
      <c r="J5755" s="103">
        <v>1.6527E-3</v>
      </c>
      <c r="K5755" s="103">
        <v>4.9330000000000001E-4</v>
      </c>
      <c r="L5755" s="103"/>
      <c r="M5755" s="103"/>
      <c r="N5755" s="103">
        <v>3.2500000000000001E-2</v>
      </c>
    </row>
    <row r="5756" spans="3:14" ht="15.75" customHeight="1" x14ac:dyDescent="0.25">
      <c r="C5756" s="40"/>
      <c r="F5756" s="81">
        <v>44587</v>
      </c>
      <c r="G5756" s="103">
        <v>1.0914E-3</v>
      </c>
      <c r="H5756" s="103">
        <v>2.7756999999999999E-3</v>
      </c>
      <c r="I5756" s="103">
        <v>5.8029999999999996E-4</v>
      </c>
      <c r="J5756" s="103">
        <v>1.7238999999999998E-3</v>
      </c>
      <c r="K5756" s="103">
        <v>4.9330000000000001E-4</v>
      </c>
      <c r="L5756" s="103"/>
      <c r="M5756" s="103"/>
      <c r="N5756" s="103">
        <v>3.2500000000000001E-2</v>
      </c>
    </row>
    <row r="5757" spans="3:14" ht="15.75" customHeight="1" x14ac:dyDescent="0.25">
      <c r="C5757" s="40"/>
      <c r="F5757" s="81">
        <v>44588</v>
      </c>
      <c r="G5757" s="103">
        <v>1.0499999999999999E-3</v>
      </c>
      <c r="H5757" s="103">
        <v>2.99E-3</v>
      </c>
      <c r="I5757" s="103">
        <v>5.6030000000000001E-4</v>
      </c>
      <c r="J5757" s="103">
        <v>1.7939E-3</v>
      </c>
      <c r="K5757" s="103">
        <v>4.8999999999999998E-4</v>
      </c>
      <c r="L5757" s="103"/>
      <c r="M5757" s="103"/>
      <c r="N5757" s="103">
        <v>3.2500000000000001E-2</v>
      </c>
    </row>
    <row r="5758" spans="3:14" ht="15.75" customHeight="1" x14ac:dyDescent="0.25">
      <c r="C5758" s="40"/>
      <c r="F5758" s="81">
        <v>44589</v>
      </c>
      <c r="G5758" s="103">
        <v>1.0628999999999999E-3</v>
      </c>
      <c r="H5758" s="103">
        <v>3.1657E-3</v>
      </c>
      <c r="I5758" s="103">
        <v>5.0599999999999994E-4</v>
      </c>
      <c r="J5758" s="103">
        <v>2.0424000000000002E-3</v>
      </c>
      <c r="K5758" s="103">
        <v>4.8669999999999996E-4</v>
      </c>
      <c r="L5758" s="103"/>
      <c r="M5758" s="103"/>
      <c r="N5758" s="103">
        <v>3.2500000000000001E-2</v>
      </c>
    </row>
    <row r="5759" spans="3:14" ht="15.75" customHeight="1" x14ac:dyDescent="0.25">
      <c r="C5759" s="40"/>
      <c r="F5759" s="81">
        <v>44592</v>
      </c>
      <c r="G5759" s="103">
        <v>1.0686000000000001E-3</v>
      </c>
      <c r="H5759" s="103">
        <v>3.0886000000000004E-3</v>
      </c>
      <c r="I5759" s="103">
        <v>4.7989999999999996E-4</v>
      </c>
      <c r="J5759" s="103">
        <v>2.0155999999999998E-3</v>
      </c>
      <c r="K5759" s="103">
        <v>4.8669999999999996E-4</v>
      </c>
      <c r="L5759" s="103"/>
      <c r="M5759" s="103"/>
      <c r="N5759" s="103">
        <v>3.2500000000000001E-2</v>
      </c>
    </row>
    <row r="5760" spans="3:14" ht="15.75" customHeight="1" x14ac:dyDescent="0.25">
      <c r="C5760" s="40"/>
      <c r="F5760" s="81">
        <v>44593</v>
      </c>
      <c r="G5760" s="103">
        <v>1.1299999999999999E-3</v>
      </c>
      <c r="H5760" s="103">
        <v>3.0270999999999996E-3</v>
      </c>
      <c r="I5760" s="103">
        <v>4.9930000000000005E-4</v>
      </c>
      <c r="J5760" s="103">
        <v>2.0923999999999999E-3</v>
      </c>
      <c r="K5760" s="103">
        <v>4.8669999999999996E-4</v>
      </c>
      <c r="L5760" s="103"/>
      <c r="M5760" s="103"/>
      <c r="N5760" s="103">
        <v>3.2500000000000001E-2</v>
      </c>
    </row>
    <row r="5761" spans="3:14" ht="15.75" customHeight="1" x14ac:dyDescent="0.25">
      <c r="C5761" s="40"/>
      <c r="F5761" s="81">
        <v>44594</v>
      </c>
      <c r="G5761" s="103">
        <v>1.0813999999999999E-3</v>
      </c>
      <c r="H5761" s="103">
        <v>3.1057000000000003E-3</v>
      </c>
      <c r="I5761" s="103">
        <v>5.0139999999999994E-4</v>
      </c>
      <c r="J5761" s="103">
        <v>2.0721999999999997E-3</v>
      </c>
      <c r="K5761" s="103">
        <v>4.8669999999999996E-4</v>
      </c>
      <c r="L5761" s="103"/>
      <c r="M5761" s="103"/>
      <c r="N5761" s="103">
        <v>3.2500000000000001E-2</v>
      </c>
    </row>
    <row r="5762" spans="3:14" ht="15.75" customHeight="1" x14ac:dyDescent="0.25">
      <c r="C5762" s="40"/>
      <c r="F5762" s="81">
        <v>44595</v>
      </c>
      <c r="G5762" s="103">
        <v>1.1129E-3</v>
      </c>
      <c r="H5762" s="103">
        <v>3.15E-3</v>
      </c>
      <c r="I5762" s="103">
        <v>4.9509999999999995E-4</v>
      </c>
      <c r="J5762" s="103">
        <v>2.1976999999999999E-3</v>
      </c>
      <c r="K5762" s="103">
        <v>4.8669999999999996E-4</v>
      </c>
      <c r="L5762" s="103"/>
      <c r="M5762" s="103"/>
      <c r="N5762" s="103">
        <v>3.2500000000000001E-2</v>
      </c>
    </row>
    <row r="5763" spans="3:14" ht="15.75" customHeight="1" x14ac:dyDescent="0.25">
      <c r="C5763" s="40"/>
      <c r="F5763" s="81">
        <v>44596</v>
      </c>
      <c r="G5763" s="103">
        <v>1.1529000000000001E-3</v>
      </c>
      <c r="H5763" s="103">
        <v>3.3900000000000002E-3</v>
      </c>
      <c r="I5763" s="103">
        <v>4.8979999999999998E-4</v>
      </c>
      <c r="J5763" s="103">
        <v>2.2962E-3</v>
      </c>
      <c r="K5763" s="103">
        <v>4.8669999999999996E-4</v>
      </c>
      <c r="L5763" s="103"/>
      <c r="M5763" s="103"/>
      <c r="N5763" s="103">
        <v>3.2500000000000001E-2</v>
      </c>
    </row>
    <row r="5764" spans="3:14" ht="15.75" customHeight="1" x14ac:dyDescent="0.25">
      <c r="C5764" s="40"/>
      <c r="F5764" s="81">
        <v>44599</v>
      </c>
      <c r="G5764" s="103">
        <v>1.2471000000000001E-3</v>
      </c>
      <c r="H5764" s="103">
        <v>3.6242999999999996E-3</v>
      </c>
      <c r="I5764" s="103">
        <v>5.4089999999999997E-4</v>
      </c>
      <c r="J5764" s="103">
        <v>2.6401999999999997E-3</v>
      </c>
      <c r="K5764" s="103">
        <v>4.8669999999999996E-4</v>
      </c>
      <c r="L5764" s="103"/>
      <c r="M5764" s="103"/>
      <c r="N5764" s="103">
        <v>3.2500000000000001E-2</v>
      </c>
    </row>
    <row r="5765" spans="3:14" ht="15.75" customHeight="1" x14ac:dyDescent="0.25">
      <c r="C5765" s="40"/>
      <c r="F5765" s="81">
        <v>44600</v>
      </c>
      <c r="G5765" s="103">
        <v>1.2570999999999999E-3</v>
      </c>
      <c r="H5765" s="103">
        <v>3.6629000000000002E-3</v>
      </c>
      <c r="I5765" s="103">
        <v>5.8529999999999997E-4</v>
      </c>
      <c r="J5765" s="103">
        <v>2.6779999999999998E-3</v>
      </c>
      <c r="K5765" s="103">
        <v>4.8669999999999996E-4</v>
      </c>
      <c r="L5765" s="103"/>
      <c r="M5765" s="103"/>
      <c r="N5765" s="103">
        <v>3.2500000000000001E-2</v>
      </c>
    </row>
    <row r="5766" spans="3:14" ht="15.75" customHeight="1" x14ac:dyDescent="0.25">
      <c r="C5766" s="40"/>
      <c r="F5766" s="81">
        <v>44601</v>
      </c>
      <c r="G5766" s="103">
        <v>1.2271000000000001E-3</v>
      </c>
      <c r="H5766" s="103">
        <v>3.7743E-3</v>
      </c>
      <c r="I5766" s="103">
        <v>5.6779999999999992E-4</v>
      </c>
      <c r="J5766" s="103">
        <v>2.7365000000000002E-3</v>
      </c>
      <c r="K5766" s="103">
        <v>4.8669999999999996E-4</v>
      </c>
      <c r="L5766" s="103"/>
      <c r="M5766" s="103"/>
      <c r="N5766" s="103">
        <v>3.2500000000000001E-2</v>
      </c>
    </row>
    <row r="5767" spans="3:14" ht="15.75" customHeight="1" x14ac:dyDescent="0.25">
      <c r="C5767" s="40"/>
      <c r="F5767" s="81">
        <v>44602</v>
      </c>
      <c r="G5767" s="103">
        <v>1.2371000000000001E-3</v>
      </c>
      <c r="H5767" s="103">
        <v>3.9486E-3</v>
      </c>
      <c r="I5767" s="103">
        <v>5.7049999999999994E-4</v>
      </c>
      <c r="J5767" s="103">
        <v>2.9971999999999998E-3</v>
      </c>
      <c r="K5767" s="103">
        <v>4.8329999999999998E-4</v>
      </c>
      <c r="L5767" s="103"/>
      <c r="M5767" s="103"/>
      <c r="N5767" s="103">
        <v>3.2500000000000001E-2</v>
      </c>
    </row>
    <row r="5768" spans="3:14" ht="15.75" customHeight="1" x14ac:dyDescent="0.25">
      <c r="C5768" s="40"/>
      <c r="F5768" s="81">
        <v>44603</v>
      </c>
      <c r="G5768" s="103">
        <v>1.9113999999999999E-3</v>
      </c>
      <c r="H5768" s="103">
        <v>5.0643000000000007E-3</v>
      </c>
      <c r="I5768" s="103">
        <v>9.9189999999999999E-4</v>
      </c>
      <c r="J5768" s="103">
        <v>3.7486000000000004E-3</v>
      </c>
      <c r="K5768" s="103">
        <v>4.8329999999999998E-4</v>
      </c>
      <c r="L5768" s="103"/>
      <c r="M5768" s="103"/>
      <c r="N5768" s="103">
        <v>3.2500000000000001E-2</v>
      </c>
    </row>
    <row r="5769" spans="3:14" ht="15.75" customHeight="1" x14ac:dyDescent="0.25">
      <c r="C5769" s="40"/>
      <c r="F5769" s="81">
        <v>44606</v>
      </c>
      <c r="G5769" s="103">
        <v>1.2570999999999999E-3</v>
      </c>
      <c r="H5769" s="103">
        <v>4.5856999999999998E-3</v>
      </c>
      <c r="I5769" s="103">
        <v>9.452000000000001E-4</v>
      </c>
      <c r="J5769" s="103">
        <v>3.7579000000000002E-3</v>
      </c>
      <c r="K5769" s="103">
        <v>4.8329999999999998E-4</v>
      </c>
      <c r="L5769" s="103"/>
      <c r="M5769" s="103"/>
      <c r="N5769" s="103">
        <v>3.2500000000000001E-2</v>
      </c>
    </row>
    <row r="5770" spans="3:14" ht="15.75" customHeight="1" x14ac:dyDescent="0.25">
      <c r="C5770" s="40"/>
      <c r="F5770" s="81">
        <v>44607</v>
      </c>
      <c r="G5770" s="103">
        <v>1.1971E-3</v>
      </c>
      <c r="H5770" s="103">
        <v>4.6871000000000005E-3</v>
      </c>
      <c r="I5770" s="103">
        <v>7.092E-4</v>
      </c>
      <c r="J5770" s="103">
        <v>3.7989E-3</v>
      </c>
      <c r="K5770" s="103">
        <v>4.8329999999999998E-4</v>
      </c>
      <c r="L5770" s="103"/>
      <c r="M5770" s="103"/>
      <c r="N5770" s="103">
        <v>3.2500000000000001E-2</v>
      </c>
    </row>
    <row r="5771" spans="3:14" ht="15.75" customHeight="1" x14ac:dyDescent="0.25">
      <c r="C5771" s="40"/>
      <c r="F5771" s="81">
        <v>44608</v>
      </c>
      <c r="G5771" s="103">
        <v>1.3671E-3</v>
      </c>
      <c r="H5771" s="103">
        <v>4.8814000000000001E-3</v>
      </c>
      <c r="I5771" s="103">
        <v>8.0290000000000005E-4</v>
      </c>
      <c r="J5771" s="103">
        <v>3.7696000000000001E-3</v>
      </c>
      <c r="K5771" s="103">
        <v>4.8329999999999998E-4</v>
      </c>
      <c r="L5771" s="103"/>
      <c r="M5771" s="103"/>
      <c r="N5771" s="103">
        <v>3.2500000000000001E-2</v>
      </c>
    </row>
    <row r="5772" spans="3:14" ht="15.75" customHeight="1" x14ac:dyDescent="0.25">
      <c r="C5772" s="40"/>
      <c r="F5772" s="81">
        <v>44609</v>
      </c>
      <c r="G5772" s="103">
        <v>1.6171E-3</v>
      </c>
      <c r="H5772" s="103">
        <v>4.81E-3</v>
      </c>
      <c r="I5772" s="103">
        <v>1.3254E-3</v>
      </c>
      <c r="J5772" s="103">
        <v>3.9223000000000001E-3</v>
      </c>
      <c r="K5772" s="103">
        <v>4.8329999999999998E-4</v>
      </c>
      <c r="L5772" s="103"/>
      <c r="M5772" s="103"/>
      <c r="N5772" s="103">
        <v>3.2500000000000001E-2</v>
      </c>
    </row>
    <row r="5773" spans="3:14" ht="15.75" customHeight="1" x14ac:dyDescent="0.25">
      <c r="C5773" s="40"/>
      <c r="F5773" s="81">
        <v>44610</v>
      </c>
      <c r="G5773" s="103">
        <v>1.7071E-3</v>
      </c>
      <c r="H5773" s="103">
        <v>4.7957E-3</v>
      </c>
      <c r="I5773" s="103">
        <v>1.3148999999999999E-3</v>
      </c>
      <c r="J5773" s="103">
        <v>3.7064999999999997E-3</v>
      </c>
      <c r="K5773" s="103">
        <v>4.8329999999999998E-4</v>
      </c>
      <c r="L5773" s="103"/>
      <c r="M5773" s="103"/>
      <c r="N5773" s="103">
        <v>3.2500000000000001E-2</v>
      </c>
    </row>
    <row r="5774" spans="3:14" ht="15.75" customHeight="1" x14ac:dyDescent="0.25">
      <c r="C5774" s="40"/>
      <c r="F5774" s="81">
        <v>44614</v>
      </c>
      <c r="G5774" s="103">
        <v>1.7585999999999999E-3</v>
      </c>
      <c r="H5774" s="103">
        <v>4.8786000000000003E-3</v>
      </c>
      <c r="I5774" s="103">
        <v>1.4032000000000001E-3</v>
      </c>
      <c r="J5774" s="103">
        <v>3.669E-3</v>
      </c>
      <c r="K5774" s="103">
        <v>4.8669999999999996E-4</v>
      </c>
      <c r="L5774" s="103"/>
      <c r="M5774" s="103"/>
      <c r="N5774" s="103">
        <v>3.2500000000000001E-2</v>
      </c>
    </row>
    <row r="5775" spans="3:14" ht="15.75" customHeight="1" x14ac:dyDescent="0.25">
      <c r="C5775" s="40"/>
      <c r="F5775" s="81">
        <v>44615</v>
      </c>
      <c r="G5775" s="103">
        <v>1.8686E-3</v>
      </c>
      <c r="H5775" s="103">
        <v>4.9757000000000004E-3</v>
      </c>
      <c r="I5775" s="103">
        <v>1.5426000000000001E-3</v>
      </c>
      <c r="J5775" s="103">
        <v>3.8658E-3</v>
      </c>
      <c r="K5775" s="103">
        <v>4.8669999999999996E-4</v>
      </c>
      <c r="L5775" s="103"/>
      <c r="M5775" s="103"/>
      <c r="N5775" s="103">
        <v>3.2500000000000001E-2</v>
      </c>
    </row>
    <row r="5776" spans="3:14" ht="15.75" customHeight="1" x14ac:dyDescent="0.25">
      <c r="C5776" s="40"/>
      <c r="F5776" s="81">
        <v>44616</v>
      </c>
      <c r="G5776" s="103">
        <v>2.0857000000000002E-3</v>
      </c>
      <c r="H5776" s="103">
        <v>5.0786E-3</v>
      </c>
      <c r="I5776" s="103">
        <v>1.9040999999999999E-3</v>
      </c>
      <c r="J5776" s="103">
        <v>4.2617000000000002E-3</v>
      </c>
      <c r="K5776" s="103">
        <v>4.8999999999999998E-4</v>
      </c>
      <c r="L5776" s="103"/>
      <c r="M5776" s="103"/>
      <c r="N5776" s="103">
        <v>3.2500000000000001E-2</v>
      </c>
    </row>
    <row r="5777" spans="3:14" ht="15.75" customHeight="1" x14ac:dyDescent="0.25">
      <c r="C5777" s="40"/>
      <c r="F5777" s="81">
        <v>44617</v>
      </c>
      <c r="G5777" s="103">
        <v>2.3056999999999999E-3</v>
      </c>
      <c r="H5777" s="103">
        <v>5.2300000000000003E-3</v>
      </c>
      <c r="I5777" s="103">
        <v>1.9497E-3</v>
      </c>
      <c r="J5777" s="103">
        <v>3.7661000000000001E-3</v>
      </c>
      <c r="K5777" s="103">
        <v>4.8999999999999998E-4</v>
      </c>
      <c r="L5777" s="103"/>
      <c r="M5777" s="103"/>
      <c r="N5777" s="103">
        <v>3.2500000000000001E-2</v>
      </c>
    </row>
    <row r="5778" spans="3:14" ht="15.75" customHeight="1" x14ac:dyDescent="0.25">
      <c r="C5778" s="40"/>
      <c r="F5778" s="81">
        <v>44620</v>
      </c>
      <c r="G5778" s="103">
        <v>2.4142999999999999E-3</v>
      </c>
      <c r="H5778" s="103">
        <v>5.0429000000000003E-3</v>
      </c>
      <c r="I5778" s="103">
        <v>2.2256999999999997E-3</v>
      </c>
      <c r="J5778" s="103">
        <v>4.1099999999999999E-3</v>
      </c>
      <c r="K5778" s="103">
        <v>4.9669999999999998E-4</v>
      </c>
      <c r="L5778" s="103"/>
      <c r="M5778" s="103"/>
      <c r="N5778" s="103">
        <v>3.2500000000000001E-2</v>
      </c>
    </row>
    <row r="5779" spans="3:14" ht="15.75" customHeight="1" x14ac:dyDescent="0.25">
      <c r="C5779" s="40"/>
      <c r="F5779" s="81">
        <v>44621</v>
      </c>
      <c r="G5779" s="103">
        <v>2.3457E-3</v>
      </c>
      <c r="H5779" s="103">
        <v>5.1085999999999996E-3</v>
      </c>
      <c r="I5779" s="103">
        <v>2.2095999999999999E-3</v>
      </c>
      <c r="J5779" s="103">
        <v>3.8252000000000004E-3</v>
      </c>
      <c r="K5779" s="103">
        <v>4.9669999999999998E-4</v>
      </c>
      <c r="L5779" s="103"/>
      <c r="M5779" s="103"/>
      <c r="N5779" s="103">
        <v>3.2500000000000001E-2</v>
      </c>
    </row>
    <row r="5780" spans="3:14" ht="15.75" customHeight="1" x14ac:dyDescent="0.25">
      <c r="C5780" s="40"/>
      <c r="F5780" s="81">
        <v>44622</v>
      </c>
      <c r="G5780" s="103">
        <v>2.4242999999999999E-3</v>
      </c>
      <c r="H5780" s="103">
        <v>5.2214000000000002E-3</v>
      </c>
      <c r="I5780" s="103">
        <v>2.1762999999999999E-3</v>
      </c>
      <c r="J5780" s="103">
        <v>3.7075000000000003E-3</v>
      </c>
      <c r="K5780" s="103">
        <v>4.9669999999999998E-4</v>
      </c>
      <c r="L5780" s="103"/>
      <c r="M5780" s="103"/>
      <c r="N5780" s="103">
        <v>3.2500000000000001E-2</v>
      </c>
    </row>
    <row r="5781" spans="3:14" ht="15.75" customHeight="1" x14ac:dyDescent="0.25">
      <c r="C5781" s="40"/>
      <c r="F5781" s="81">
        <v>44623</v>
      </c>
      <c r="G5781" s="103">
        <v>2.8914000000000001E-3</v>
      </c>
      <c r="H5781" s="103">
        <v>5.8313999999999996E-3</v>
      </c>
      <c r="I5781" s="103">
        <v>2.4418999999999999E-3</v>
      </c>
      <c r="J5781" s="103">
        <v>4.0961999999999995E-3</v>
      </c>
      <c r="K5781" s="103">
        <v>4.9669999999999998E-4</v>
      </c>
      <c r="L5781" s="103"/>
      <c r="M5781" s="103"/>
      <c r="N5781" s="103">
        <v>3.2500000000000001E-2</v>
      </c>
    </row>
    <row r="5782" spans="3:14" ht="15.75" customHeight="1" x14ac:dyDescent="0.25">
      <c r="C5782" s="40"/>
      <c r="F5782" s="81">
        <v>44624</v>
      </c>
      <c r="G5782" s="103">
        <v>3.1014000000000003E-3</v>
      </c>
      <c r="H5782" s="103">
        <v>6.1013999999999999E-3</v>
      </c>
      <c r="I5782" s="103">
        <v>2.4394999999999998E-3</v>
      </c>
      <c r="J5782" s="103">
        <v>4.0934999999999999E-3</v>
      </c>
      <c r="K5782" s="103">
        <v>4.9669999999999998E-4</v>
      </c>
      <c r="L5782" s="103"/>
      <c r="M5782" s="103"/>
      <c r="N5782" s="103">
        <v>3.2500000000000001E-2</v>
      </c>
    </row>
    <row r="5783" spans="3:14" ht="15.75" customHeight="1" x14ac:dyDescent="0.25">
      <c r="C5783" s="40"/>
      <c r="F5783" s="81">
        <v>44627</v>
      </c>
      <c r="G5783" s="103">
        <v>3.0628999999999999E-3</v>
      </c>
      <c r="H5783" s="103">
        <v>6.4285999999999996E-3</v>
      </c>
      <c r="I5783" s="103">
        <v>2.5373000000000001E-3</v>
      </c>
      <c r="J5783" s="103">
        <v>4.0793000000000001E-3</v>
      </c>
      <c r="K5783" s="103">
        <v>4.9669999999999998E-4</v>
      </c>
      <c r="L5783" s="103"/>
      <c r="M5783" s="103"/>
      <c r="N5783" s="103">
        <v>3.2500000000000001E-2</v>
      </c>
    </row>
    <row r="5784" spans="3:14" ht="15.75" customHeight="1" x14ac:dyDescent="0.25">
      <c r="C5784" s="40"/>
      <c r="F5784" s="81">
        <v>44628</v>
      </c>
      <c r="G5784" s="103">
        <v>3.2113999999999997E-3</v>
      </c>
      <c r="H5784" s="103">
        <v>7.0299999999999998E-3</v>
      </c>
      <c r="I5784" s="103">
        <v>2.6202999999999999E-3</v>
      </c>
      <c r="J5784" s="103">
        <v>4.2940000000000001E-3</v>
      </c>
      <c r="K5784" s="103">
        <v>4.9669999999999998E-4</v>
      </c>
      <c r="L5784" s="103"/>
      <c r="M5784" s="103"/>
      <c r="N5784" s="103">
        <v>3.2500000000000001E-2</v>
      </c>
    </row>
    <row r="5785" spans="3:14" ht="15.75" customHeight="1" x14ac:dyDescent="0.25">
      <c r="C5785" s="40"/>
      <c r="F5785" s="81">
        <v>44629</v>
      </c>
      <c r="G5785" s="103">
        <v>3.5171000000000004E-3</v>
      </c>
      <c r="H5785" s="103">
        <v>7.45E-3</v>
      </c>
      <c r="I5785" s="103">
        <v>2.6858999999999997E-3</v>
      </c>
      <c r="J5785" s="103">
        <v>4.3733000000000001E-3</v>
      </c>
      <c r="K5785" s="103">
        <v>4.9669999999999998E-4</v>
      </c>
      <c r="L5785" s="103"/>
      <c r="M5785" s="103"/>
      <c r="N5785" s="103">
        <v>3.2500000000000001E-2</v>
      </c>
    </row>
    <row r="5786" spans="3:14" ht="15.75" customHeight="1" x14ac:dyDescent="0.25">
      <c r="C5786" s="40"/>
      <c r="F5786" s="81">
        <v>44630</v>
      </c>
      <c r="G5786" s="103">
        <v>3.8700000000000002E-3</v>
      </c>
      <c r="H5786" s="103">
        <v>8.0286000000000003E-3</v>
      </c>
      <c r="I5786" s="103">
        <v>2.9831999999999997E-3</v>
      </c>
      <c r="J5786" s="103">
        <v>4.6470000000000001E-3</v>
      </c>
      <c r="K5786" s="103">
        <v>4.9669999999999998E-4</v>
      </c>
      <c r="L5786" s="103"/>
      <c r="M5786" s="103"/>
      <c r="N5786" s="103">
        <v>3.2500000000000001E-2</v>
      </c>
    </row>
    <row r="5787" spans="3:14" ht="15.75" customHeight="1" x14ac:dyDescent="0.25">
      <c r="C5787" s="40"/>
      <c r="F5787" s="81">
        <v>44631</v>
      </c>
      <c r="G5787" s="103">
        <v>3.9657E-3</v>
      </c>
      <c r="H5787" s="103">
        <v>8.26E-3</v>
      </c>
      <c r="I5787" s="103">
        <v>3.0115999999999997E-3</v>
      </c>
      <c r="J5787" s="103">
        <v>4.7802000000000001E-3</v>
      </c>
      <c r="K5787" s="103">
        <v>4.9669999999999998E-4</v>
      </c>
      <c r="L5787" s="103"/>
      <c r="M5787" s="103"/>
      <c r="N5787" s="103">
        <v>3.2500000000000001E-2</v>
      </c>
    </row>
    <row r="5788" spans="3:14" ht="15.75" customHeight="1" x14ac:dyDescent="0.25">
      <c r="C5788" s="40"/>
      <c r="F5788" s="81">
        <v>44634</v>
      </c>
      <c r="G5788" s="103">
        <v>4.3057E-3</v>
      </c>
      <c r="H5788" s="103">
        <v>8.8471000000000001E-3</v>
      </c>
      <c r="I5788" s="103">
        <v>3.0426999999999997E-3</v>
      </c>
      <c r="J5788" s="103">
        <v>4.7981999999999999E-3</v>
      </c>
      <c r="K5788" s="103">
        <v>5.0000000000000001E-4</v>
      </c>
      <c r="L5788" s="103"/>
      <c r="M5788" s="103"/>
      <c r="N5788" s="103">
        <v>3.2500000000000001E-2</v>
      </c>
    </row>
    <row r="5789" spans="3:14" ht="15.75" customHeight="1" x14ac:dyDescent="0.25">
      <c r="C5789" s="40"/>
      <c r="F5789" s="81">
        <v>44635</v>
      </c>
      <c r="G5789" s="103">
        <v>4.4142999999999995E-3</v>
      </c>
      <c r="H5789" s="103">
        <v>9.1643000000000002E-3</v>
      </c>
      <c r="I5789" s="103">
        <v>3.2856999999999999E-3</v>
      </c>
      <c r="J5789" s="103">
        <v>5.1507999999999996E-3</v>
      </c>
      <c r="K5789" s="103">
        <v>5.0000000000000001E-4</v>
      </c>
      <c r="L5789" s="103"/>
      <c r="M5789" s="103"/>
      <c r="N5789" s="103">
        <v>3.2500000000000001E-2</v>
      </c>
    </row>
    <row r="5790" spans="3:14" ht="15.75" customHeight="1" x14ac:dyDescent="0.25">
      <c r="C5790" s="40"/>
      <c r="F5790" s="81">
        <v>44636</v>
      </c>
      <c r="G5790" s="103">
        <v>4.6756999999999996E-3</v>
      </c>
      <c r="H5790" s="103">
        <v>9.4813999999999992E-3</v>
      </c>
      <c r="I5790" s="103">
        <v>3.3498E-3</v>
      </c>
      <c r="J5790" s="103">
        <v>5.3974999999999995E-3</v>
      </c>
      <c r="K5790" s="103">
        <v>5.0000000000000001E-4</v>
      </c>
      <c r="L5790" s="103"/>
      <c r="M5790" s="103"/>
      <c r="N5790" s="103">
        <v>3.2500000000000001E-2</v>
      </c>
    </row>
    <row r="5791" spans="3:14" ht="15.75" customHeight="1" x14ac:dyDescent="0.25">
      <c r="C5791" s="40"/>
      <c r="F5791" s="81">
        <v>44637</v>
      </c>
      <c r="G5791" s="103">
        <v>4.4857000000000005E-3</v>
      </c>
      <c r="H5791" s="103">
        <v>9.2785999999999997E-3</v>
      </c>
      <c r="I5791" s="103">
        <v>3.2979000000000003E-3</v>
      </c>
      <c r="J5791" s="103">
        <v>5.4949999999999999E-3</v>
      </c>
      <c r="K5791" s="103">
        <v>5.0000000000000001E-4</v>
      </c>
      <c r="L5791" s="103"/>
      <c r="M5791" s="103"/>
      <c r="N5791" s="103">
        <v>3.5000000000000003E-2</v>
      </c>
    </row>
    <row r="5792" spans="3:14" ht="15.75" customHeight="1" x14ac:dyDescent="0.25">
      <c r="C5792" s="40"/>
      <c r="F5792" s="81">
        <v>44638</v>
      </c>
      <c r="G5792" s="103">
        <v>4.4657000000000004E-3</v>
      </c>
      <c r="H5792" s="103">
        <v>9.3400000000000011E-3</v>
      </c>
      <c r="I5792" s="103">
        <v>3.0658E-3</v>
      </c>
      <c r="J5792" s="103">
        <v>5.1604000000000008E-3</v>
      </c>
      <c r="K5792" s="103">
        <v>5.8330000000000003E-4</v>
      </c>
      <c r="L5792" s="103"/>
      <c r="M5792" s="103"/>
      <c r="N5792" s="103">
        <v>3.5000000000000003E-2</v>
      </c>
    </row>
    <row r="5793" spans="3:14" ht="15.75" customHeight="1" x14ac:dyDescent="0.25">
      <c r="C5793" s="40"/>
      <c r="F5793" s="81">
        <v>44641</v>
      </c>
      <c r="G5793" s="103">
        <v>4.4400000000000004E-3</v>
      </c>
      <c r="H5793" s="103">
        <v>9.5756999999999995E-3</v>
      </c>
      <c r="I5793" s="103">
        <v>3.0597000000000003E-3</v>
      </c>
      <c r="J5793" s="103">
        <v>5.3141000000000004E-3</v>
      </c>
      <c r="K5793" s="103">
        <v>8.3339999999999998E-4</v>
      </c>
      <c r="L5793" s="103"/>
      <c r="M5793" s="103"/>
      <c r="N5793" s="103">
        <v>3.5000000000000003E-2</v>
      </c>
    </row>
    <row r="5794" spans="3:14" ht="15.75" customHeight="1" x14ac:dyDescent="0.25">
      <c r="C5794" s="40"/>
      <c r="F5794" s="81">
        <v>44642</v>
      </c>
      <c r="G5794" s="103">
        <v>4.5485999999999999E-3</v>
      </c>
      <c r="H5794" s="103">
        <v>9.5370999999999997E-3</v>
      </c>
      <c r="I5794" s="103">
        <v>3.1210000000000001E-3</v>
      </c>
      <c r="J5794" s="103">
        <v>5.6213999999999995E-3</v>
      </c>
      <c r="K5794" s="103">
        <v>9.1340000000000008E-4</v>
      </c>
      <c r="L5794" s="103"/>
      <c r="M5794" s="103"/>
      <c r="N5794" s="103">
        <v>3.5000000000000003E-2</v>
      </c>
    </row>
    <row r="5795" spans="3:14" ht="15.75" customHeight="1" x14ac:dyDescent="0.25">
      <c r="C5795" s="40"/>
      <c r="F5795" s="81">
        <v>44643</v>
      </c>
      <c r="G5795" s="103">
        <v>4.5656999999999998E-3</v>
      </c>
      <c r="H5795" s="103">
        <v>9.6571000000000001E-3</v>
      </c>
      <c r="I5795" s="103">
        <v>3.1668E-3</v>
      </c>
      <c r="J5795" s="103">
        <v>6.0743000000000004E-3</v>
      </c>
      <c r="K5795" s="103">
        <v>9.8999999999999999E-4</v>
      </c>
      <c r="L5795" s="103"/>
      <c r="M5795" s="103"/>
      <c r="N5795" s="103">
        <v>3.5000000000000003E-2</v>
      </c>
    </row>
    <row r="5796" spans="3:14" ht="15.75" customHeight="1" x14ac:dyDescent="0.25">
      <c r="C5796" s="40"/>
      <c r="F5796" s="81">
        <v>44644</v>
      </c>
      <c r="G5796" s="103">
        <v>4.4713999999999995E-3</v>
      </c>
      <c r="H5796" s="103">
        <v>9.6556999999999997E-3</v>
      </c>
      <c r="I5796" s="103">
        <v>3.0994E-3</v>
      </c>
      <c r="J5796" s="103">
        <v>6.1602999999999996E-3</v>
      </c>
      <c r="K5796" s="103">
        <v>1.0633999999999999E-3</v>
      </c>
      <c r="L5796" s="103"/>
      <c r="M5796" s="103"/>
      <c r="N5796" s="103">
        <v>3.5000000000000003E-2</v>
      </c>
    </row>
    <row r="5797" spans="3:14" ht="15.75" customHeight="1" x14ac:dyDescent="0.25">
      <c r="C5797" s="40"/>
      <c r="F5797" s="81">
        <v>44645</v>
      </c>
      <c r="G5797" s="103">
        <v>4.4513999999999995E-3</v>
      </c>
      <c r="H5797" s="103">
        <v>9.8285999999999998E-3</v>
      </c>
      <c r="I5797" s="103">
        <v>3.0404E-3</v>
      </c>
      <c r="J5797" s="103">
        <v>6.2402999999999998E-3</v>
      </c>
      <c r="K5797" s="103">
        <v>1.1367E-3</v>
      </c>
      <c r="L5797" s="103"/>
      <c r="M5797" s="103"/>
      <c r="N5797" s="103">
        <v>3.5000000000000003E-2</v>
      </c>
    </row>
    <row r="5798" spans="3:14" ht="15.75" customHeight="1" x14ac:dyDescent="0.25">
      <c r="C5798" s="40"/>
      <c r="F5798" s="81">
        <v>44648</v>
      </c>
      <c r="G5798" s="103">
        <v>4.4942999999999997E-3</v>
      </c>
      <c r="H5798" s="103">
        <v>9.9629000000000002E-3</v>
      </c>
      <c r="I5798" s="103">
        <v>3.0653999999999998E-3</v>
      </c>
      <c r="J5798" s="103">
        <v>6.4113E-3</v>
      </c>
      <c r="K5798" s="103">
        <v>1.3667000000000002E-3</v>
      </c>
      <c r="L5798" s="103"/>
      <c r="M5798" s="103"/>
      <c r="N5798" s="103">
        <v>3.5000000000000003E-2</v>
      </c>
    </row>
    <row r="5799" spans="3:14" ht="15.75" customHeight="1" x14ac:dyDescent="0.25">
      <c r="C5799" s="40"/>
      <c r="F5799" s="81">
        <v>44649</v>
      </c>
      <c r="G5799" s="103">
        <v>4.5742999999999999E-3</v>
      </c>
      <c r="H5799" s="103">
        <v>1.0059999999999999E-2</v>
      </c>
      <c r="I5799" s="103">
        <v>3.1258000000000002E-3</v>
      </c>
      <c r="J5799" s="103">
        <v>6.5112E-3</v>
      </c>
      <c r="K5799" s="103">
        <v>1.4434000000000001E-3</v>
      </c>
      <c r="L5799" s="103"/>
      <c r="M5799" s="103"/>
      <c r="N5799" s="103">
        <v>3.5000000000000003E-2</v>
      </c>
    </row>
    <row r="5800" spans="3:14" ht="15.75" customHeight="1" x14ac:dyDescent="0.25">
      <c r="C5800" s="40"/>
      <c r="F5800" s="81">
        <v>44650</v>
      </c>
      <c r="G5800" s="103">
        <v>4.5513999999999997E-3</v>
      </c>
      <c r="H5800" s="103">
        <v>9.6686000000000012E-3</v>
      </c>
      <c r="I5800" s="103">
        <v>3.0552000000000001E-3</v>
      </c>
      <c r="J5800" s="103">
        <v>6.509E-3</v>
      </c>
      <c r="K5800" s="103">
        <v>1.5201000000000001E-3</v>
      </c>
      <c r="L5800" s="103"/>
      <c r="M5800" s="103"/>
      <c r="N5800" s="103">
        <v>3.5000000000000003E-2</v>
      </c>
    </row>
    <row r="5801" spans="3:14" ht="15.75" customHeight="1" x14ac:dyDescent="0.25">
      <c r="C5801" s="40"/>
      <c r="F5801" s="81">
        <v>44651</v>
      </c>
      <c r="G5801" s="103">
        <v>4.5199999999999997E-3</v>
      </c>
      <c r="H5801" s="103">
        <v>9.6156999999999996E-3</v>
      </c>
      <c r="I5801" s="103">
        <v>3.0240000000000002E-3</v>
      </c>
      <c r="J5801" s="103">
        <v>6.7512000000000006E-3</v>
      </c>
      <c r="K5801" s="103">
        <v>1.5934E-3</v>
      </c>
      <c r="L5801" s="103"/>
      <c r="M5801" s="103"/>
      <c r="N5801" s="103">
        <v>3.5000000000000003E-2</v>
      </c>
    </row>
    <row r="5802" spans="3:14" ht="15.75" customHeight="1" x14ac:dyDescent="0.25">
      <c r="C5802" s="40"/>
      <c r="F5802" s="81">
        <v>44652</v>
      </c>
      <c r="G5802" s="103">
        <v>4.3756999999999997E-3</v>
      </c>
      <c r="H5802" s="103">
        <v>9.6200000000000001E-3</v>
      </c>
      <c r="I5802" s="103">
        <v>2.9327999999999997E-3</v>
      </c>
      <c r="J5802" s="103">
        <v>6.7342999999999995E-3</v>
      </c>
      <c r="K5802" s="103">
        <v>1.6733999999999998E-3</v>
      </c>
      <c r="L5802" s="103"/>
      <c r="M5802" s="103"/>
      <c r="N5802" s="103">
        <v>3.5000000000000003E-2</v>
      </c>
    </row>
    <row r="5803" spans="3:14" ht="15.75" customHeight="1" x14ac:dyDescent="0.25">
      <c r="C5803" s="40"/>
      <c r="F5803" s="81">
        <v>44655</v>
      </c>
      <c r="G5803" s="103">
        <v>4.2856999999999999E-3</v>
      </c>
      <c r="H5803" s="103">
        <v>9.689999999999999E-3</v>
      </c>
      <c r="I5803" s="103">
        <v>3.1046000000000003E-3</v>
      </c>
      <c r="J5803" s="103">
        <v>6.9754000000000005E-3</v>
      </c>
      <c r="K5803" s="103">
        <v>1.9234999999999999E-3</v>
      </c>
      <c r="L5803" s="103"/>
      <c r="M5803" s="103"/>
      <c r="N5803" s="103">
        <v>3.5000000000000003E-2</v>
      </c>
    </row>
    <row r="5804" spans="3:14" ht="15.75" customHeight="1" x14ac:dyDescent="0.25">
      <c r="C5804" s="40"/>
      <c r="F5804" s="81">
        <v>44656</v>
      </c>
      <c r="G5804" s="103">
        <v>4.4600000000000004E-3</v>
      </c>
      <c r="H5804" s="103">
        <v>9.665700000000001E-3</v>
      </c>
      <c r="I5804" s="103">
        <v>3.5848000000000004E-3</v>
      </c>
      <c r="J5804" s="103">
        <v>7.1284E-3</v>
      </c>
      <c r="K5804" s="103">
        <v>2.0068E-3</v>
      </c>
      <c r="L5804" s="103"/>
      <c r="M5804" s="103"/>
      <c r="N5804" s="103">
        <v>3.5000000000000003E-2</v>
      </c>
    </row>
    <row r="5805" spans="3:14" ht="15.75" customHeight="1" x14ac:dyDescent="0.25">
      <c r="C5805" s="40"/>
      <c r="F5805" s="81">
        <v>44657</v>
      </c>
      <c r="G5805" s="103">
        <v>4.5142999999999997E-3</v>
      </c>
      <c r="H5805" s="103">
        <v>9.8642999999999995E-3</v>
      </c>
      <c r="I5805" s="103">
        <v>3.6500999999999999E-3</v>
      </c>
      <c r="J5805" s="103">
        <v>7.3446999999999991E-3</v>
      </c>
      <c r="K5805" s="103">
        <v>2.0902E-3</v>
      </c>
      <c r="L5805" s="103"/>
      <c r="M5805" s="103"/>
      <c r="N5805" s="103">
        <v>3.5000000000000003E-2</v>
      </c>
    </row>
    <row r="5806" spans="3:14" ht="15.75" customHeight="1" x14ac:dyDescent="0.25">
      <c r="C5806" s="40"/>
      <c r="F5806" s="81">
        <v>44658</v>
      </c>
      <c r="G5806" s="103">
        <v>4.8814000000000001E-3</v>
      </c>
      <c r="H5806" s="103">
        <v>9.8885999999999991E-3</v>
      </c>
      <c r="I5806" s="103">
        <v>3.9846999999999999E-3</v>
      </c>
      <c r="J5806" s="103">
        <v>7.6931000000000005E-3</v>
      </c>
      <c r="K5806" s="103">
        <v>2.1735000000000001E-3</v>
      </c>
      <c r="L5806" s="103"/>
      <c r="M5806" s="103"/>
      <c r="N5806" s="103">
        <v>3.5000000000000003E-2</v>
      </c>
    </row>
    <row r="5807" spans="3:14" ht="15.75" customHeight="1" x14ac:dyDescent="0.25">
      <c r="C5807" s="40"/>
      <c r="F5807" s="81">
        <v>44659</v>
      </c>
      <c r="G5807" s="103">
        <v>5.1400000000000005E-3</v>
      </c>
      <c r="H5807" s="103">
        <v>1.0107100000000001E-2</v>
      </c>
      <c r="I5807" s="103">
        <v>4.1411E-3</v>
      </c>
      <c r="J5807" s="103">
        <v>7.8386999999999988E-3</v>
      </c>
      <c r="K5807" s="103">
        <v>2.2569000000000001E-3</v>
      </c>
      <c r="L5807" s="103"/>
      <c r="M5807" s="103"/>
      <c r="N5807" s="103">
        <v>3.5000000000000003E-2</v>
      </c>
    </row>
    <row r="5808" spans="3:14" ht="15.75" customHeight="1" x14ac:dyDescent="0.25">
      <c r="C5808" s="40"/>
      <c r="F5808" s="81">
        <v>44662</v>
      </c>
      <c r="G5808" s="103">
        <v>5.2456999999999998E-3</v>
      </c>
      <c r="H5808" s="103">
        <v>1.0214300000000001E-2</v>
      </c>
      <c r="I5808" s="103">
        <v>4.3335000000000005E-3</v>
      </c>
      <c r="J5808" s="103">
        <v>8.0029000000000003E-3</v>
      </c>
      <c r="K5808" s="103">
        <v>2.5069000000000003E-3</v>
      </c>
      <c r="L5808" s="103"/>
      <c r="M5808" s="103"/>
      <c r="N5808" s="103">
        <v>3.5000000000000003E-2</v>
      </c>
    </row>
    <row r="5809" spans="3:14" ht="15.75" customHeight="1" x14ac:dyDescent="0.25">
      <c r="C5809" s="40"/>
      <c r="F5809" s="81">
        <v>44663</v>
      </c>
      <c r="G5809" s="103">
        <v>5.5128999999999994E-3</v>
      </c>
      <c r="H5809" s="103">
        <v>1.0384299999999999E-2</v>
      </c>
      <c r="I5809" s="103">
        <v>4.7276000000000002E-3</v>
      </c>
      <c r="J5809" s="103">
        <v>8.1355000000000004E-3</v>
      </c>
      <c r="K5809" s="103">
        <v>2.5902999999999998E-3</v>
      </c>
      <c r="L5809" s="103"/>
      <c r="M5809" s="103"/>
      <c r="N5809" s="103">
        <v>3.5000000000000003E-2</v>
      </c>
    </row>
    <row r="5810" spans="3:14" ht="15.75" customHeight="1" x14ac:dyDescent="0.25">
      <c r="C5810" s="40"/>
      <c r="F5810" s="81">
        <v>44664</v>
      </c>
      <c r="G5810" s="103">
        <v>5.5413999999999993E-3</v>
      </c>
      <c r="H5810" s="103">
        <v>1.04429E-2</v>
      </c>
      <c r="I5810" s="103">
        <v>5.0897E-3</v>
      </c>
      <c r="J5810" s="103">
        <v>8.4635000000000005E-3</v>
      </c>
      <c r="K5810" s="103">
        <v>2.6703E-3</v>
      </c>
      <c r="L5810" s="103"/>
      <c r="M5810" s="103"/>
      <c r="N5810" s="103">
        <v>3.5000000000000003E-2</v>
      </c>
    </row>
    <row r="5811" spans="3:14" ht="15.75" customHeight="1" x14ac:dyDescent="0.25">
      <c r="C5811" s="40"/>
      <c r="F5811" s="81">
        <v>44665</v>
      </c>
      <c r="G5811" s="103">
        <v>5.9443000000000005E-3</v>
      </c>
      <c r="H5811" s="103">
        <v>1.06271E-2</v>
      </c>
      <c r="I5811" s="103">
        <v>5.2188999999999994E-3</v>
      </c>
      <c r="J5811" s="103">
        <v>8.5120999999999999E-3</v>
      </c>
      <c r="K5811" s="103">
        <v>2.7502999999999998E-3</v>
      </c>
      <c r="L5811" s="103"/>
      <c r="M5811" s="103"/>
      <c r="N5811" s="103">
        <v>3.5000000000000003E-2</v>
      </c>
    </row>
    <row r="5812" spans="3:14" ht="15.75" customHeight="1" x14ac:dyDescent="0.25">
      <c r="C5812" s="40"/>
      <c r="F5812" s="81">
        <v>44669</v>
      </c>
      <c r="G5812" s="103"/>
      <c r="H5812" s="103"/>
      <c r="I5812" s="103">
        <v>5.3988999999999999E-3</v>
      </c>
      <c r="J5812" s="103">
        <v>8.7343000000000004E-3</v>
      </c>
      <c r="K5812" s="103">
        <v>2.9037000000000004E-3</v>
      </c>
      <c r="L5812" s="103"/>
      <c r="M5812" s="103"/>
      <c r="N5812" s="103">
        <v>3.5000000000000003E-2</v>
      </c>
    </row>
    <row r="5813" spans="3:14" ht="15.75" customHeight="1" x14ac:dyDescent="0.25">
      <c r="C5813" s="40"/>
      <c r="F5813" s="81">
        <v>44670</v>
      </c>
      <c r="G5813" s="103">
        <v>6.2471000000000002E-3</v>
      </c>
      <c r="H5813" s="103">
        <v>1.09829E-2</v>
      </c>
      <c r="I5813" s="103">
        <v>5.7110000000000008E-3</v>
      </c>
      <c r="J5813" s="103">
        <v>8.8729999999999989E-3</v>
      </c>
      <c r="K5813" s="103">
        <v>2.9003000000000002E-3</v>
      </c>
      <c r="L5813" s="103"/>
      <c r="M5813" s="103"/>
      <c r="N5813" s="103">
        <v>3.5000000000000003E-2</v>
      </c>
    </row>
    <row r="5814" spans="3:14" ht="15.75" customHeight="1" x14ac:dyDescent="0.25">
      <c r="C5814" s="40"/>
      <c r="F5814" s="81">
        <v>44671</v>
      </c>
      <c r="G5814" s="103">
        <v>6.3156999999999996E-3</v>
      </c>
      <c r="H5814" s="103">
        <v>1.13629E-2</v>
      </c>
      <c r="I5814" s="103">
        <v>5.8043999999999995E-3</v>
      </c>
      <c r="J5814" s="103">
        <v>9.0486000000000004E-3</v>
      </c>
      <c r="K5814" s="103">
        <v>2.8937000000000004E-3</v>
      </c>
      <c r="L5814" s="103"/>
      <c r="M5814" s="103"/>
      <c r="N5814" s="103">
        <v>3.5000000000000003E-2</v>
      </c>
    </row>
    <row r="5815" spans="3:14" ht="15.75" customHeight="1" x14ac:dyDescent="0.25">
      <c r="C5815" s="40"/>
      <c r="F5815" s="81">
        <v>44672</v>
      </c>
      <c r="G5815" s="103">
        <v>6.6785999999999998E-3</v>
      </c>
      <c r="H5815" s="103">
        <v>1.184E-2</v>
      </c>
      <c r="I5815" s="103">
        <v>6.2360999999999996E-3</v>
      </c>
      <c r="J5815" s="103">
        <v>9.4913000000000011E-3</v>
      </c>
      <c r="K5815" s="103">
        <v>2.8870000000000002E-3</v>
      </c>
      <c r="L5815" s="103"/>
      <c r="M5815" s="103"/>
      <c r="N5815" s="103">
        <v>3.5000000000000003E-2</v>
      </c>
    </row>
    <row r="5816" spans="3:14" ht="15.75" customHeight="1" x14ac:dyDescent="0.25">
      <c r="C5816" s="40"/>
      <c r="F5816" s="81">
        <v>44673</v>
      </c>
      <c r="G5816" s="103">
        <v>7.0343000000000003E-3</v>
      </c>
      <c r="H5816" s="103">
        <v>1.2137100000000001E-2</v>
      </c>
      <c r="I5816" s="103">
        <v>6.4600999999999999E-3</v>
      </c>
      <c r="J5816" s="103">
        <v>9.8438999999999992E-3</v>
      </c>
      <c r="K5816" s="103">
        <v>2.8803000000000001E-3</v>
      </c>
      <c r="L5816" s="103"/>
      <c r="M5816" s="103"/>
      <c r="N5816" s="103">
        <v>3.5000000000000003E-2</v>
      </c>
    </row>
    <row r="5817" spans="3:14" ht="15.75" customHeight="1" x14ac:dyDescent="0.25">
      <c r="C5817" s="40"/>
      <c r="F5817" s="81">
        <v>44676</v>
      </c>
      <c r="G5817" s="103">
        <v>6.9799999999999992E-3</v>
      </c>
      <c r="H5817" s="103">
        <v>1.22486E-2</v>
      </c>
      <c r="I5817" s="103">
        <v>6.6876999999999995E-3</v>
      </c>
      <c r="J5817" s="103">
        <v>1.0252799999999999E-2</v>
      </c>
      <c r="K5817" s="103">
        <v>2.8770000000000002E-3</v>
      </c>
      <c r="L5817" s="103"/>
      <c r="M5817" s="103"/>
      <c r="N5817" s="103">
        <v>3.5000000000000003E-2</v>
      </c>
    </row>
    <row r="5818" spans="3:14" ht="15.75" customHeight="1" x14ac:dyDescent="0.25">
      <c r="C5818" s="40"/>
      <c r="F5818" s="81">
        <v>44677</v>
      </c>
      <c r="G5818" s="103">
        <v>7.4871E-3</v>
      </c>
      <c r="H5818" s="103">
        <v>1.2381400000000001E-2</v>
      </c>
      <c r="I5818" s="103">
        <v>6.8820000000000001E-3</v>
      </c>
      <c r="J5818" s="103">
        <v>1.0059199999999999E-2</v>
      </c>
      <c r="K5818" s="103">
        <v>2.8737000000000003E-3</v>
      </c>
      <c r="L5818" s="103"/>
      <c r="M5818" s="103"/>
      <c r="N5818" s="103">
        <v>3.5000000000000003E-2</v>
      </c>
    </row>
    <row r="5819" spans="3:14" ht="15.75" customHeight="1" x14ac:dyDescent="0.25">
      <c r="C5819" s="40"/>
      <c r="F5819" s="81">
        <v>44678</v>
      </c>
      <c r="G5819" s="103">
        <v>7.6371E-3</v>
      </c>
      <c r="H5819" s="103">
        <v>1.2388600000000001E-2</v>
      </c>
      <c r="I5819" s="103">
        <v>7.0035999999999996E-3</v>
      </c>
      <c r="J5819" s="103">
        <v>1.0254600000000001E-2</v>
      </c>
      <c r="K5819" s="103">
        <v>2.8703000000000001E-3</v>
      </c>
      <c r="L5819" s="103"/>
      <c r="M5819" s="103"/>
      <c r="N5819" s="103">
        <v>3.5000000000000003E-2</v>
      </c>
    </row>
    <row r="5820" spans="3:14" ht="15.75" customHeight="1" x14ac:dyDescent="0.25">
      <c r="C5820" s="40"/>
      <c r="F5820" s="81">
        <v>44679</v>
      </c>
      <c r="G5820" s="103">
        <v>8.0000000000000002E-3</v>
      </c>
      <c r="H5820" s="103">
        <v>1.286E-2</v>
      </c>
      <c r="I5820" s="103">
        <v>7.4162999999999998E-3</v>
      </c>
      <c r="J5820" s="103">
        <v>1.0740300000000001E-2</v>
      </c>
      <c r="K5820" s="103">
        <v>2.8703000000000001E-3</v>
      </c>
      <c r="L5820" s="103"/>
      <c r="M5820" s="103"/>
      <c r="N5820" s="103">
        <v>3.5000000000000003E-2</v>
      </c>
    </row>
    <row r="5821" spans="3:14" ht="15.75" customHeight="1" x14ac:dyDescent="0.25">
      <c r="C5821" s="40"/>
      <c r="F5821" s="81">
        <v>44680</v>
      </c>
      <c r="G5821" s="103">
        <v>8.0328999999999991E-3</v>
      </c>
      <c r="H5821" s="103">
        <v>1.3348599999999999E-2</v>
      </c>
      <c r="I5821" s="103">
        <v>7.6629999999999997E-3</v>
      </c>
      <c r="J5821" s="103">
        <v>1.1115600000000002E-2</v>
      </c>
      <c r="K5821" s="103">
        <v>2.8703000000000001E-3</v>
      </c>
      <c r="L5821" s="103"/>
      <c r="M5821" s="103"/>
      <c r="N5821" s="103">
        <v>3.5000000000000003E-2</v>
      </c>
    </row>
    <row r="5822" spans="3:14" ht="15.75" customHeight="1" x14ac:dyDescent="0.25">
      <c r="C5822" s="40"/>
      <c r="F5822" s="81">
        <v>44683</v>
      </c>
      <c r="G5822" s="103"/>
      <c r="H5822" s="103"/>
      <c r="I5822" s="103">
        <v>7.9459000000000005E-3</v>
      </c>
      <c r="J5822" s="103">
        <v>1.1535500000000001E-2</v>
      </c>
      <c r="K5822" s="103">
        <v>2.8637000000000003E-3</v>
      </c>
      <c r="L5822" s="103"/>
      <c r="M5822" s="103"/>
      <c r="N5822" s="103">
        <v>3.5000000000000003E-2</v>
      </c>
    </row>
    <row r="5823" spans="3:14" ht="15.75" customHeight="1" x14ac:dyDescent="0.25">
      <c r="C5823" s="40"/>
      <c r="F5823" s="81">
        <v>44684</v>
      </c>
      <c r="G5823" s="103">
        <v>8.3170999999999991E-3</v>
      </c>
      <c r="H5823" s="103">
        <v>1.3632899999999998E-2</v>
      </c>
      <c r="I5823" s="103">
        <v>8.1083000000000006E-3</v>
      </c>
      <c r="J5823" s="103">
        <v>1.1555500000000002E-2</v>
      </c>
      <c r="K5823" s="103">
        <v>2.8637000000000003E-3</v>
      </c>
      <c r="L5823" s="103"/>
      <c r="M5823" s="103"/>
      <c r="N5823" s="103">
        <v>3.5000000000000003E-2</v>
      </c>
    </row>
    <row r="5824" spans="3:14" ht="15.75" customHeight="1" x14ac:dyDescent="0.25">
      <c r="C5824" s="40"/>
      <c r="F5824" s="81">
        <v>44685</v>
      </c>
      <c r="G5824" s="103">
        <v>8.4513999999999995E-3</v>
      </c>
      <c r="H5824" s="103">
        <v>1.40614E-2</v>
      </c>
      <c r="I5824" s="103">
        <v>8.0765999999999998E-3</v>
      </c>
      <c r="J5824" s="103">
        <v>1.1807000000000002E-2</v>
      </c>
      <c r="K5824" s="103">
        <v>2.8637000000000003E-3</v>
      </c>
      <c r="L5824" s="103"/>
      <c r="M5824" s="103"/>
      <c r="N5824" s="103">
        <v>3.5000000000000003E-2</v>
      </c>
    </row>
    <row r="5825" spans="3:14" ht="15.75" customHeight="1" x14ac:dyDescent="0.25">
      <c r="C5825" s="40"/>
      <c r="F5825" s="81">
        <v>44686</v>
      </c>
      <c r="G5825" s="103">
        <v>8.4486000000000006E-3</v>
      </c>
      <c r="H5825" s="103">
        <v>1.3707100000000002E-2</v>
      </c>
      <c r="I5825" s="103">
        <v>7.980000000000001E-3</v>
      </c>
      <c r="J5825" s="103">
        <v>1.2007799999999999E-2</v>
      </c>
      <c r="K5825" s="103">
        <v>2.8637000000000003E-3</v>
      </c>
      <c r="L5825" s="103"/>
      <c r="M5825" s="103"/>
      <c r="N5825" s="103">
        <v>0.04</v>
      </c>
    </row>
    <row r="5826" spans="3:14" ht="15.75" customHeight="1" x14ac:dyDescent="0.25">
      <c r="C5826" s="40"/>
      <c r="F5826" s="81">
        <v>44687</v>
      </c>
      <c r="G5826" s="103">
        <v>8.4214000000000008E-3</v>
      </c>
      <c r="H5826" s="103">
        <v>1.4018600000000001E-2</v>
      </c>
      <c r="I5826" s="103">
        <v>7.8986000000000004E-3</v>
      </c>
      <c r="J5826" s="103">
        <v>1.1876899999999999E-2</v>
      </c>
      <c r="K5826" s="103">
        <v>3.0270000000000002E-3</v>
      </c>
      <c r="L5826" s="103"/>
      <c r="M5826" s="103"/>
      <c r="N5826" s="103">
        <v>0.04</v>
      </c>
    </row>
    <row r="5827" spans="3:14" ht="15.75" customHeight="1" x14ac:dyDescent="0.25">
      <c r="C5827" s="40"/>
      <c r="F5827" s="81">
        <v>44690</v>
      </c>
      <c r="G5827" s="103">
        <v>8.4443000000000001E-3</v>
      </c>
      <c r="H5827" s="103">
        <v>1.39857E-2</v>
      </c>
      <c r="I5827" s="103">
        <v>7.8778000000000008E-3</v>
      </c>
      <c r="J5827" s="103">
        <v>1.19942E-2</v>
      </c>
      <c r="K5827" s="103">
        <v>3.5071000000000004E-3</v>
      </c>
      <c r="L5827" s="103"/>
      <c r="M5827" s="103"/>
      <c r="N5827" s="103">
        <v>0.04</v>
      </c>
    </row>
    <row r="5828" spans="3:14" ht="15.75" customHeight="1" x14ac:dyDescent="0.25">
      <c r="C5828" s="40"/>
      <c r="F5828" s="81">
        <v>44691</v>
      </c>
      <c r="G5828" s="103">
        <v>8.4314000000000004E-3</v>
      </c>
      <c r="H5828" s="103">
        <v>1.3998600000000002E-2</v>
      </c>
      <c r="I5828" s="103">
        <v>7.8694000000000004E-3</v>
      </c>
      <c r="J5828" s="103">
        <v>1.1973800000000001E-2</v>
      </c>
      <c r="K5828" s="103">
        <v>3.6671999999999998E-3</v>
      </c>
      <c r="L5828" s="103"/>
      <c r="M5828" s="103"/>
      <c r="N5828" s="103">
        <v>0.04</v>
      </c>
    </row>
    <row r="5829" spans="3:14" ht="15.75" customHeight="1" x14ac:dyDescent="0.25">
      <c r="C5829" s="40"/>
      <c r="F5829" s="81">
        <v>44692</v>
      </c>
      <c r="G5829" s="103">
        <v>8.5413999999999993E-3</v>
      </c>
      <c r="H5829" s="103">
        <v>1.42186E-2</v>
      </c>
      <c r="I5829" s="103">
        <v>7.8385E-3</v>
      </c>
      <c r="J5829" s="103">
        <v>1.2157100000000001E-2</v>
      </c>
      <c r="K5829" s="103">
        <v>3.8272000000000002E-3</v>
      </c>
      <c r="L5829" s="103"/>
      <c r="M5829" s="103"/>
      <c r="N5829" s="103">
        <v>0.04</v>
      </c>
    </row>
    <row r="5830" spans="3:14" ht="15.75" customHeight="1" x14ac:dyDescent="0.25">
      <c r="C5830" s="40"/>
      <c r="F5830" s="81">
        <v>44693</v>
      </c>
      <c r="G5830" s="103">
        <v>8.7471000000000007E-3</v>
      </c>
      <c r="H5830" s="103">
        <v>1.4112899999999999E-2</v>
      </c>
      <c r="I5830" s="103">
        <v>7.8164999999999988E-3</v>
      </c>
      <c r="J5830" s="103">
        <v>1.25226E-2</v>
      </c>
      <c r="K5830" s="103">
        <v>3.9873E-3</v>
      </c>
      <c r="L5830" s="103"/>
      <c r="M5830" s="103"/>
      <c r="N5830" s="103">
        <v>0.04</v>
      </c>
    </row>
    <row r="5831" spans="3:14" ht="15.75" customHeight="1" x14ac:dyDescent="0.25">
      <c r="C5831" s="40"/>
      <c r="F5831" s="81">
        <v>44694</v>
      </c>
      <c r="G5831" s="103">
        <v>8.8670999999999993E-3</v>
      </c>
      <c r="H5831" s="103">
        <v>1.4437100000000001E-2</v>
      </c>
      <c r="I5831" s="103">
        <v>7.9597000000000001E-3</v>
      </c>
      <c r="J5831" s="103">
        <v>1.2390699999999999E-2</v>
      </c>
      <c r="K5831" s="103">
        <v>4.1539999999999997E-3</v>
      </c>
      <c r="L5831" s="103"/>
      <c r="M5831" s="103"/>
      <c r="N5831" s="103">
        <v>0.04</v>
      </c>
    </row>
    <row r="5832" spans="3:14" ht="15.75" customHeight="1" x14ac:dyDescent="0.25">
      <c r="C5832" s="40"/>
      <c r="F5832" s="81">
        <v>44697</v>
      </c>
      <c r="G5832" s="103">
        <v>9.3556999999999998E-3</v>
      </c>
      <c r="H5832" s="103">
        <v>1.455E-2</v>
      </c>
      <c r="I5832" s="103">
        <v>8.6275999999999992E-3</v>
      </c>
      <c r="J5832" s="103">
        <v>1.2678E-2</v>
      </c>
      <c r="K5832" s="103">
        <v>4.6541999999999998E-3</v>
      </c>
      <c r="L5832" s="103"/>
      <c r="M5832" s="103"/>
      <c r="N5832" s="103">
        <v>0.04</v>
      </c>
    </row>
    <row r="5833" spans="3:14" ht="15.75" customHeight="1" x14ac:dyDescent="0.25">
      <c r="C5833" s="40"/>
      <c r="F5833" s="81">
        <v>44698</v>
      </c>
      <c r="G5833" s="103">
        <v>9.2843000000000005E-3</v>
      </c>
      <c r="H5833" s="103">
        <v>1.4475700000000001E-2</v>
      </c>
      <c r="I5833" s="103">
        <v>8.6444E-3</v>
      </c>
      <c r="J5833" s="103">
        <v>1.2740800000000002E-2</v>
      </c>
      <c r="K5833" s="103">
        <v>4.8241999999999998E-3</v>
      </c>
      <c r="L5833" s="103"/>
      <c r="M5833" s="103"/>
      <c r="N5833" s="103">
        <v>0.04</v>
      </c>
    </row>
    <row r="5834" spans="3:14" ht="15.75" customHeight="1" x14ac:dyDescent="0.25">
      <c r="C5834" s="40"/>
      <c r="F5834" s="81">
        <v>44699</v>
      </c>
      <c r="G5834" s="103">
        <v>9.2728999999999989E-3</v>
      </c>
      <c r="H5834" s="103">
        <v>1.478E-2</v>
      </c>
      <c r="I5834" s="103">
        <v>8.7160999999999992E-3</v>
      </c>
      <c r="J5834" s="103">
        <v>1.3110999999999999E-2</v>
      </c>
      <c r="K5834" s="103">
        <v>4.9943000000000001E-3</v>
      </c>
      <c r="L5834" s="103"/>
      <c r="M5834" s="103"/>
      <c r="N5834" s="103">
        <v>0.04</v>
      </c>
    </row>
    <row r="5835" spans="3:14" ht="15.75" customHeight="1" x14ac:dyDescent="0.25">
      <c r="C5835" s="40"/>
      <c r="F5835" s="81">
        <v>44700</v>
      </c>
      <c r="G5835" s="103">
        <v>9.6071000000000004E-3</v>
      </c>
      <c r="H5835" s="103">
        <v>1.5048600000000001E-2</v>
      </c>
      <c r="I5835" s="103">
        <v>9.0767E-3</v>
      </c>
      <c r="J5835" s="103">
        <v>1.3302000000000001E-2</v>
      </c>
      <c r="K5835" s="103">
        <v>5.1609999999999998E-3</v>
      </c>
      <c r="L5835" s="103"/>
      <c r="M5835" s="103"/>
      <c r="N5835" s="103">
        <v>0.04</v>
      </c>
    </row>
    <row r="5836" spans="3:14" ht="15.75" customHeight="1" x14ac:dyDescent="0.25">
      <c r="C5836" s="40"/>
      <c r="F5836" s="81">
        <v>44701</v>
      </c>
      <c r="G5836" s="103">
        <v>9.7356999999999999E-3</v>
      </c>
      <c r="H5836" s="103">
        <v>1.5064299999999999E-2</v>
      </c>
      <c r="I5836" s="103">
        <v>9.2242000000000001E-3</v>
      </c>
      <c r="J5836" s="103">
        <v>1.33048E-2</v>
      </c>
      <c r="K5836" s="103">
        <v>5.3311000000000001E-3</v>
      </c>
      <c r="L5836" s="103"/>
      <c r="M5836" s="103"/>
      <c r="N5836" s="103">
        <v>0.04</v>
      </c>
    </row>
    <row r="5837" spans="3:14" ht="15.75" customHeight="1" x14ac:dyDescent="0.25">
      <c r="C5837" s="40"/>
      <c r="F5837" s="81">
        <v>44704</v>
      </c>
      <c r="G5837" s="103">
        <v>1.0057100000000001E-2</v>
      </c>
      <c r="H5837" s="103">
        <v>1.52386E-2</v>
      </c>
      <c r="I5837" s="103">
        <v>9.6396999999999993E-3</v>
      </c>
      <c r="J5837" s="103">
        <v>1.3416900000000001E-2</v>
      </c>
      <c r="K5837" s="103">
        <v>5.8446000000000001E-3</v>
      </c>
      <c r="L5837" s="103"/>
      <c r="M5837" s="103"/>
      <c r="N5837" s="103">
        <v>0.04</v>
      </c>
    </row>
    <row r="5838" spans="3:14" ht="15.75" customHeight="1" x14ac:dyDescent="0.25">
      <c r="C5838" s="40"/>
      <c r="F5838" s="81">
        <v>44705</v>
      </c>
      <c r="G5838" s="103">
        <v>1.01657E-2</v>
      </c>
      <c r="H5838" s="103">
        <v>1.5309999999999999E-2</v>
      </c>
      <c r="I5838" s="103">
        <v>9.7178999999999998E-3</v>
      </c>
      <c r="J5838" s="103">
        <v>1.35809E-2</v>
      </c>
      <c r="K5838" s="103">
        <v>6.0146999999999996E-3</v>
      </c>
      <c r="L5838" s="103"/>
      <c r="M5838" s="103"/>
      <c r="N5838" s="103">
        <v>0.04</v>
      </c>
    </row>
    <row r="5839" spans="3:14" ht="15.75" customHeight="1" x14ac:dyDescent="0.25">
      <c r="C5839" s="40"/>
      <c r="F5839" s="81">
        <v>44706</v>
      </c>
      <c r="G5839" s="103">
        <v>1.023E-2</v>
      </c>
      <c r="H5839" s="103">
        <v>1.5528599999999998E-2</v>
      </c>
      <c r="I5839" s="103">
        <v>9.7529999999999995E-3</v>
      </c>
      <c r="J5839" s="103">
        <v>1.3708E-2</v>
      </c>
      <c r="K5839" s="103">
        <v>6.1848000000000007E-3</v>
      </c>
      <c r="L5839" s="103"/>
      <c r="M5839" s="103"/>
      <c r="N5839" s="103">
        <v>0.04</v>
      </c>
    </row>
    <row r="5840" spans="3:14" ht="15.75" customHeight="1" x14ac:dyDescent="0.25">
      <c r="C5840" s="40"/>
      <c r="F5840" s="81">
        <v>44707</v>
      </c>
      <c r="G5840" s="103">
        <v>1.05957E-2</v>
      </c>
      <c r="H5840" s="103">
        <v>1.5748599999999998E-2</v>
      </c>
      <c r="I5840" s="103">
        <v>1.03409E-2</v>
      </c>
      <c r="J5840" s="103">
        <v>1.39709E-2</v>
      </c>
      <c r="K5840" s="103">
        <v>6.3549000000000001E-3</v>
      </c>
      <c r="L5840" s="103"/>
      <c r="M5840" s="103"/>
      <c r="N5840" s="103">
        <v>0.04</v>
      </c>
    </row>
    <row r="5841" spans="3:14" ht="15.75" customHeight="1" x14ac:dyDescent="0.25">
      <c r="C5841" s="40"/>
      <c r="F5841" s="81">
        <v>44708</v>
      </c>
      <c r="G5841" s="103">
        <v>1.0617099999999999E-2</v>
      </c>
      <c r="H5841" s="103">
        <v>1.5978599999999999E-2</v>
      </c>
      <c r="I5841" s="103">
        <v>1.04505E-2</v>
      </c>
      <c r="J5841" s="103">
        <v>1.3995E-2</v>
      </c>
      <c r="K5841" s="103">
        <v>6.5249999999999996E-3</v>
      </c>
      <c r="L5841" s="103"/>
      <c r="M5841" s="103"/>
      <c r="N5841" s="103">
        <v>0.04</v>
      </c>
    </row>
    <row r="5842" spans="3:14" ht="15.75" customHeight="1" x14ac:dyDescent="0.25">
      <c r="C5842" s="40"/>
      <c r="F5842" s="81">
        <v>44711</v>
      </c>
      <c r="G5842" s="103">
        <v>1.0615699999999999E-2</v>
      </c>
      <c r="H5842" s="103">
        <v>1.58043E-2</v>
      </c>
      <c r="I5842" s="103"/>
      <c r="J5842" s="103"/>
      <c r="K5842" s="103"/>
      <c r="L5842" s="103"/>
      <c r="M5842" s="103"/>
      <c r="N5842" s="103"/>
    </row>
    <row r="5843" spans="3:14" ht="15.75" customHeight="1" x14ac:dyDescent="0.25">
      <c r="C5843" s="40"/>
      <c r="F5843" s="81">
        <v>44712</v>
      </c>
      <c r="G5843" s="103">
        <v>1.1198600000000001E-2</v>
      </c>
      <c r="H5843" s="103">
        <v>1.6107099999999999E-2</v>
      </c>
      <c r="I5843" s="103">
        <v>1.08077E-2</v>
      </c>
      <c r="J5843" s="103">
        <v>1.4048E-2</v>
      </c>
      <c r="K5843" s="103">
        <v>7.1919999999999996E-3</v>
      </c>
      <c r="L5843" s="103"/>
      <c r="M5843" s="103"/>
      <c r="N5843" s="103">
        <v>0.04</v>
      </c>
    </row>
    <row r="5844" spans="3:14" ht="15.75" customHeight="1" x14ac:dyDescent="0.25">
      <c r="C5844" s="40"/>
      <c r="F5844" s="81">
        <v>44713</v>
      </c>
      <c r="G5844" s="103">
        <v>1.11971E-2</v>
      </c>
      <c r="H5844" s="103">
        <v>1.626E-2</v>
      </c>
      <c r="I5844" s="103">
        <v>1.0879000000000002E-2</v>
      </c>
      <c r="J5844" s="103">
        <v>1.4328799999999999E-2</v>
      </c>
      <c r="K5844" s="103">
        <v>7.3620999999999999E-3</v>
      </c>
      <c r="L5844" s="103"/>
      <c r="M5844" s="103"/>
      <c r="N5844" s="103">
        <v>0.04</v>
      </c>
    </row>
    <row r="5845" spans="3:14" ht="15.75" customHeight="1" x14ac:dyDescent="0.25">
      <c r="C5845" s="40"/>
      <c r="F5845" s="81">
        <v>44714</v>
      </c>
      <c r="G5845" s="103"/>
      <c r="H5845" s="103"/>
      <c r="I5845" s="103">
        <v>1.1260600000000001E-2</v>
      </c>
      <c r="J5845" s="103">
        <v>1.46018E-2</v>
      </c>
      <c r="K5845" s="103">
        <v>7.5288999999999998E-3</v>
      </c>
      <c r="L5845" s="103"/>
      <c r="M5845" s="103"/>
      <c r="N5845" s="103">
        <v>0.04</v>
      </c>
    </row>
    <row r="5846" spans="3:14" ht="15.75" customHeight="1" x14ac:dyDescent="0.25">
      <c r="C5846" s="40"/>
      <c r="F5846" s="81">
        <v>44715</v>
      </c>
      <c r="G5846" s="103"/>
      <c r="H5846" s="103"/>
      <c r="I5846" s="103">
        <v>1.1426199999999999E-2</v>
      </c>
      <c r="J5846" s="103">
        <v>1.4722900000000001E-2</v>
      </c>
      <c r="K5846" s="103">
        <v>7.6923E-3</v>
      </c>
      <c r="L5846" s="103"/>
      <c r="M5846" s="103"/>
      <c r="N5846" s="103">
        <v>0.04</v>
      </c>
    </row>
    <row r="5847" spans="3:14" ht="15.75" customHeight="1" x14ac:dyDescent="0.25">
      <c r="C5847" s="40"/>
      <c r="F5847" s="81">
        <v>44718</v>
      </c>
      <c r="G5847" s="103">
        <v>1.1597100000000001E-2</v>
      </c>
      <c r="H5847" s="103">
        <v>1.6650000000000002E-2</v>
      </c>
      <c r="I5847" s="103">
        <v>1.1581300000000001E-2</v>
      </c>
      <c r="J5847" s="103">
        <v>1.4811000000000001E-2</v>
      </c>
      <c r="K5847" s="103">
        <v>7.8490999999999995E-3</v>
      </c>
      <c r="L5847" s="103"/>
      <c r="M5847" s="103"/>
      <c r="N5847" s="103">
        <v>0.04</v>
      </c>
    </row>
    <row r="5848" spans="3:14" ht="15.75" customHeight="1" x14ac:dyDescent="0.25">
      <c r="C5848" s="40"/>
      <c r="F5848" s="81">
        <v>44719</v>
      </c>
      <c r="G5848" s="103">
        <v>1.1902900000000001E-2</v>
      </c>
      <c r="H5848" s="103">
        <v>1.6904300000000001E-2</v>
      </c>
      <c r="I5848" s="103">
        <v>1.1839599999999999E-2</v>
      </c>
      <c r="J5848" s="103">
        <v>1.4962700000000001E-2</v>
      </c>
      <c r="K5848" s="103">
        <v>7.8490999999999995E-3</v>
      </c>
      <c r="L5848" s="103"/>
      <c r="M5848" s="103"/>
      <c r="N5848" s="103">
        <v>0.04</v>
      </c>
    </row>
    <row r="5849" spans="3:14" ht="15.75" customHeight="1" x14ac:dyDescent="0.25">
      <c r="C5849" s="40"/>
      <c r="F5849" s="81">
        <v>44720</v>
      </c>
      <c r="G5849" s="103">
        <v>1.19971E-2</v>
      </c>
      <c r="H5849" s="103">
        <v>1.6877099999999999E-2</v>
      </c>
      <c r="I5849" s="103">
        <v>1.1994400000000001E-2</v>
      </c>
      <c r="J5849" s="103">
        <v>1.5158E-2</v>
      </c>
      <c r="K5849" s="103">
        <v>7.8457000000000006E-3</v>
      </c>
      <c r="L5849" s="103"/>
      <c r="M5849" s="103"/>
      <c r="N5849" s="103">
        <v>0.04</v>
      </c>
    </row>
    <row r="5850" spans="3:14" ht="15.75" customHeight="1" x14ac:dyDescent="0.25">
      <c r="C5850" s="40"/>
      <c r="F5850" s="81">
        <v>44721</v>
      </c>
      <c r="G5850" s="103">
        <v>1.25471E-2</v>
      </c>
      <c r="H5850" s="103">
        <v>1.72129E-2</v>
      </c>
      <c r="I5850" s="103">
        <v>1.2439E-2</v>
      </c>
      <c r="J5850" s="103">
        <v>1.54112E-2</v>
      </c>
      <c r="K5850" s="103">
        <v>7.8390999999999999E-3</v>
      </c>
      <c r="L5850" s="103"/>
      <c r="M5850" s="103"/>
      <c r="N5850" s="103">
        <v>0.04</v>
      </c>
    </row>
    <row r="5851" spans="3:14" ht="15.75" customHeight="1" x14ac:dyDescent="0.25">
      <c r="C5851" s="40"/>
      <c r="F5851" s="81">
        <v>44722</v>
      </c>
      <c r="G5851" s="103">
        <v>1.28214E-2</v>
      </c>
      <c r="H5851" s="103">
        <v>1.74471E-2</v>
      </c>
      <c r="I5851" s="103">
        <v>1.2577E-2</v>
      </c>
      <c r="J5851" s="103">
        <v>1.5546899999999999E-2</v>
      </c>
      <c r="K5851" s="103">
        <v>7.8290000000000009E-3</v>
      </c>
      <c r="L5851" s="103"/>
      <c r="M5851" s="103"/>
      <c r="N5851" s="103">
        <v>0.04</v>
      </c>
    </row>
    <row r="5852" spans="3:14" ht="15.75" customHeight="1" x14ac:dyDescent="0.25">
      <c r="C5852" s="40"/>
      <c r="F5852" s="81">
        <v>44725</v>
      </c>
      <c r="G5852" s="103">
        <v>1.324E-2</v>
      </c>
      <c r="H5852" s="103">
        <v>1.8288599999999999E-2</v>
      </c>
      <c r="I5852" s="103">
        <v>1.2786500000000001E-2</v>
      </c>
      <c r="J5852" s="103">
        <v>1.5971800000000001E-2</v>
      </c>
      <c r="K5852" s="103">
        <v>7.7924000000000005E-3</v>
      </c>
      <c r="L5852" s="103"/>
      <c r="M5852" s="103"/>
      <c r="N5852" s="103">
        <v>0.04</v>
      </c>
    </row>
    <row r="5853" spans="3:14" ht="15.75" customHeight="1" x14ac:dyDescent="0.25">
      <c r="C5853" s="40"/>
      <c r="F5853" s="81">
        <v>44726</v>
      </c>
      <c r="G5853" s="103">
        <v>1.5092899999999999E-2</v>
      </c>
      <c r="H5853" s="103">
        <v>2.0032899999999999E-2</v>
      </c>
      <c r="I5853" s="103">
        <v>1.33382E-2</v>
      </c>
      <c r="J5853" s="103">
        <v>1.6759800000000002E-2</v>
      </c>
      <c r="K5853" s="103">
        <v>7.7722999999999993E-3</v>
      </c>
      <c r="L5853" s="103"/>
      <c r="M5853" s="103"/>
      <c r="N5853" s="103">
        <v>0.04</v>
      </c>
    </row>
    <row r="5854" spans="3:14" ht="15.75" customHeight="1" x14ac:dyDescent="0.25">
      <c r="C5854" s="40"/>
      <c r="F5854" s="81">
        <v>44727</v>
      </c>
      <c r="G5854" s="103">
        <v>1.5234300000000001E-2</v>
      </c>
      <c r="H5854" s="103">
        <v>2.02957E-2</v>
      </c>
      <c r="I5854" s="103">
        <v>1.47739E-2</v>
      </c>
      <c r="J5854" s="103">
        <v>1.8859399999999998E-2</v>
      </c>
      <c r="K5854" s="103">
        <v>7.7390000000000002E-3</v>
      </c>
      <c r="L5854" s="103"/>
      <c r="M5854" s="103"/>
      <c r="N5854" s="103">
        <v>0.04</v>
      </c>
    </row>
    <row r="5855" spans="3:14" ht="15.75" customHeight="1" x14ac:dyDescent="0.25">
      <c r="C5855" s="40"/>
      <c r="F5855" s="81">
        <v>44728</v>
      </c>
      <c r="G5855" s="103">
        <v>1.5951400000000001E-2</v>
      </c>
      <c r="H5855" s="103">
        <v>2.0634299999999998E-2</v>
      </c>
      <c r="I5855" s="103">
        <v>1.50914E-2</v>
      </c>
      <c r="J5855" s="103">
        <v>1.9435999999999998E-2</v>
      </c>
      <c r="K5855" s="103">
        <v>7.7055999999999999E-3</v>
      </c>
      <c r="L5855" s="103"/>
      <c r="M5855" s="103"/>
      <c r="N5855" s="103">
        <v>4.7500000000000001E-2</v>
      </c>
    </row>
    <row r="5856" spans="3:14" ht="15.75" customHeight="1" x14ac:dyDescent="0.25">
      <c r="C5856" s="40"/>
      <c r="F5856" s="81">
        <v>44729</v>
      </c>
      <c r="G5856" s="103">
        <v>1.6122899999999999E-2</v>
      </c>
      <c r="H5856" s="103">
        <v>2.0958600000000001E-2</v>
      </c>
      <c r="I5856" s="103">
        <v>1.5068399999999999E-2</v>
      </c>
      <c r="J5856" s="103">
        <v>1.93428E-2</v>
      </c>
      <c r="K5856" s="103">
        <v>7.9224000000000013E-3</v>
      </c>
      <c r="L5856" s="103"/>
      <c r="M5856" s="103"/>
      <c r="N5856" s="103">
        <v>4.7500000000000001E-2</v>
      </c>
    </row>
    <row r="5857" spans="3:14" ht="15.75" customHeight="1" x14ac:dyDescent="0.25">
      <c r="C5857" s="40"/>
      <c r="F5857" s="81">
        <v>44732</v>
      </c>
      <c r="G5857" s="103">
        <v>1.62629E-2</v>
      </c>
      <c r="H5857" s="103">
        <v>2.1234299999999998E-2</v>
      </c>
      <c r="I5857" s="103"/>
      <c r="J5857" s="103"/>
      <c r="K5857" s="103"/>
      <c r="L5857" s="103"/>
      <c r="M5857" s="103"/>
      <c r="N5857" s="103"/>
    </row>
    <row r="5858" spans="3:14" ht="15.75" customHeight="1" x14ac:dyDescent="0.25">
      <c r="C5858" s="40"/>
      <c r="F5858" s="81">
        <v>44733</v>
      </c>
      <c r="G5858" s="103">
        <v>1.6415699999999998E-2</v>
      </c>
      <c r="H5858" s="103">
        <v>2.1544300000000002E-2</v>
      </c>
      <c r="I5858" s="103">
        <v>1.4985E-2</v>
      </c>
      <c r="J5858" s="103">
        <v>1.9572799999999998E-2</v>
      </c>
      <c r="K5858" s="103">
        <v>8.809599999999999E-3</v>
      </c>
      <c r="L5858" s="103"/>
      <c r="M5858" s="103"/>
      <c r="N5858" s="103">
        <v>4.7500000000000001E-2</v>
      </c>
    </row>
    <row r="5859" spans="3:14" ht="15.75" customHeight="1" x14ac:dyDescent="0.25">
      <c r="C5859" s="40"/>
      <c r="F5859" s="81">
        <v>44734</v>
      </c>
      <c r="G5859" s="103">
        <v>1.6327100000000001E-2</v>
      </c>
      <c r="H5859" s="103">
        <v>2.1845699999999999E-2</v>
      </c>
      <c r="I5859" s="103">
        <v>1.50502E-2</v>
      </c>
      <c r="J5859" s="103">
        <v>2.0043399999999999E-2</v>
      </c>
      <c r="K5859" s="103">
        <v>9.0330999999999988E-3</v>
      </c>
      <c r="L5859" s="103"/>
      <c r="M5859" s="103"/>
      <c r="N5859" s="103">
        <v>4.7500000000000001E-2</v>
      </c>
    </row>
    <row r="5860" spans="3:14" ht="15.75" customHeight="1" x14ac:dyDescent="0.25">
      <c r="C5860" s="40"/>
      <c r="F5860" s="81">
        <v>44735</v>
      </c>
      <c r="G5860" s="103">
        <v>1.6235699999999999E-2</v>
      </c>
      <c r="H5860" s="103">
        <v>2.1972900000000004E-2</v>
      </c>
      <c r="I5860" s="103">
        <v>1.4973799999999999E-2</v>
      </c>
      <c r="J5860" s="103">
        <v>2.0132199999999999E-2</v>
      </c>
      <c r="K5860" s="103">
        <v>9.2566000000000002E-3</v>
      </c>
      <c r="L5860" s="103"/>
      <c r="M5860" s="103"/>
      <c r="N5860" s="103">
        <v>4.7500000000000001E-2</v>
      </c>
    </row>
    <row r="5861" spans="3:14" ht="15.75" customHeight="1" x14ac:dyDescent="0.25">
      <c r="C5861" s="40"/>
      <c r="F5861" s="81">
        <v>44736</v>
      </c>
      <c r="G5861" s="103">
        <v>1.6327100000000001E-2</v>
      </c>
      <c r="H5861" s="103">
        <v>2.2344300000000001E-2</v>
      </c>
      <c r="I5861" s="103">
        <v>1.4864599999999999E-2</v>
      </c>
      <c r="J5861" s="103">
        <v>2.00923E-2</v>
      </c>
      <c r="K5861" s="103">
        <v>9.4768000000000005E-3</v>
      </c>
      <c r="L5861" s="103"/>
      <c r="M5861" s="103"/>
      <c r="N5861" s="103">
        <v>4.7500000000000001E-2</v>
      </c>
    </row>
    <row r="5862" spans="3:14" ht="15.75" customHeight="1" x14ac:dyDescent="0.25">
      <c r="C5862" s="40"/>
      <c r="F5862" s="81">
        <v>44739</v>
      </c>
      <c r="G5862" s="103">
        <v>1.65229E-2</v>
      </c>
      <c r="H5862" s="103">
        <v>2.2315700000000001E-2</v>
      </c>
      <c r="I5862" s="103">
        <v>1.5182899999999999E-2</v>
      </c>
      <c r="J5862" s="103">
        <v>2.02963E-2</v>
      </c>
      <c r="K5862" s="103">
        <v>1.01572E-2</v>
      </c>
      <c r="L5862" s="103"/>
      <c r="M5862" s="103"/>
      <c r="N5862" s="103">
        <v>4.7500000000000001E-2</v>
      </c>
    </row>
    <row r="5863" spans="3:14" ht="15.75" customHeight="1" x14ac:dyDescent="0.25">
      <c r="C5863" s="40"/>
      <c r="F5863" s="81">
        <v>44740</v>
      </c>
      <c r="G5863" s="103">
        <v>1.66614E-2</v>
      </c>
      <c r="H5863" s="103">
        <v>2.2504300000000001E-2</v>
      </c>
      <c r="I5863" s="103">
        <v>1.52532E-2</v>
      </c>
      <c r="J5863" s="103">
        <v>2.0544400000000001E-2</v>
      </c>
      <c r="K5863" s="103">
        <v>1.0397499999999999E-2</v>
      </c>
      <c r="L5863" s="103"/>
      <c r="M5863" s="103"/>
      <c r="N5863" s="103">
        <v>4.7500000000000001E-2</v>
      </c>
    </row>
    <row r="5864" spans="3:14" ht="15.75" customHeight="1" x14ac:dyDescent="0.25">
      <c r="C5864" s="40"/>
      <c r="F5864" s="81">
        <v>44741</v>
      </c>
      <c r="G5864" s="103">
        <v>1.7131400000000001E-2</v>
      </c>
      <c r="H5864" s="103">
        <v>2.2771400000000001E-2</v>
      </c>
      <c r="I5864" s="103">
        <v>1.5985199999999998E-2</v>
      </c>
      <c r="J5864" s="103">
        <v>2.0774300000000002E-2</v>
      </c>
      <c r="K5864" s="103">
        <v>1.0644300000000001E-2</v>
      </c>
      <c r="L5864" s="103"/>
      <c r="M5864" s="103"/>
      <c r="N5864" s="103">
        <v>4.7500000000000001E-2</v>
      </c>
    </row>
    <row r="5865" spans="3:14" ht="15.75" customHeight="1" x14ac:dyDescent="0.25">
      <c r="C5865" s="40"/>
      <c r="F5865" s="81">
        <v>44742</v>
      </c>
      <c r="G5865" s="103">
        <v>1.78671E-2</v>
      </c>
      <c r="H5865" s="103">
        <v>2.2851400000000001E-2</v>
      </c>
      <c r="I5865" s="103">
        <v>1.6859699999999998E-2</v>
      </c>
      <c r="J5865" s="103">
        <v>2.1165400000000001E-2</v>
      </c>
      <c r="K5865" s="103">
        <v>1.0887899999999999E-2</v>
      </c>
      <c r="L5865" s="103"/>
      <c r="M5865" s="103"/>
      <c r="N5865" s="103">
        <v>4.7500000000000001E-2</v>
      </c>
    </row>
    <row r="5866" spans="3:14" ht="15.75" customHeight="1" x14ac:dyDescent="0.25">
      <c r="C5866" s="40"/>
      <c r="F5866" s="81">
        <v>44743</v>
      </c>
      <c r="G5866" s="103">
        <v>1.7975699999999997E-2</v>
      </c>
      <c r="H5866" s="103">
        <v>2.29286E-2</v>
      </c>
      <c r="I5866" s="103">
        <v>1.72789E-2</v>
      </c>
      <c r="J5866" s="103">
        <v>2.10954E-2</v>
      </c>
      <c r="K5866" s="103">
        <v>1.1124799999999999E-2</v>
      </c>
      <c r="L5866" s="103"/>
      <c r="M5866" s="103"/>
      <c r="N5866" s="103">
        <v>4.7500000000000001E-2</v>
      </c>
    </row>
    <row r="5867" spans="3:14" ht="15.75" customHeight="1" x14ac:dyDescent="0.25">
      <c r="C5867" s="40"/>
      <c r="F5867" s="81">
        <v>44747</v>
      </c>
      <c r="G5867" s="103">
        <v>1.7909999999999999E-2</v>
      </c>
      <c r="H5867" s="103">
        <v>2.3482900000000001E-2</v>
      </c>
      <c r="I5867" s="103">
        <v>1.7301400000000002E-2</v>
      </c>
      <c r="J5867" s="103">
        <v>2.1066699999999997E-2</v>
      </c>
      <c r="K5867" s="103">
        <v>1.21022E-2</v>
      </c>
      <c r="L5867" s="103"/>
      <c r="M5867" s="103"/>
      <c r="N5867" s="103">
        <v>4.7500000000000001E-2</v>
      </c>
    </row>
    <row r="5868" spans="3:14" ht="15.75" customHeight="1" x14ac:dyDescent="0.25">
      <c r="C5868" s="40"/>
      <c r="F5868" s="81">
        <v>44748</v>
      </c>
      <c r="G5868" s="103">
        <v>1.8068600000000001E-2</v>
      </c>
      <c r="H5868" s="103">
        <v>2.3905699999999998E-2</v>
      </c>
      <c r="I5868" s="103">
        <v>1.7487200000000001E-2</v>
      </c>
      <c r="J5868" s="103">
        <v>2.1659899999999999E-2</v>
      </c>
      <c r="K5868" s="103">
        <v>1.2355799999999998E-2</v>
      </c>
      <c r="L5868" s="103"/>
      <c r="M5868" s="103"/>
      <c r="N5868" s="103">
        <v>4.7500000000000001E-2</v>
      </c>
    </row>
    <row r="5869" spans="3:14" ht="15.75" customHeight="1" x14ac:dyDescent="0.25">
      <c r="C5869" s="40"/>
      <c r="F5869" s="81">
        <v>44749</v>
      </c>
      <c r="G5869" s="103">
        <v>1.8721399999999999E-2</v>
      </c>
      <c r="H5869" s="103">
        <v>2.4275699999999997E-2</v>
      </c>
      <c r="I5869" s="103">
        <v>1.82433E-2</v>
      </c>
      <c r="J5869" s="103">
        <v>2.1929899999999999E-2</v>
      </c>
      <c r="K5869" s="103">
        <v>1.26094E-2</v>
      </c>
      <c r="L5869" s="103"/>
      <c r="M5869" s="103"/>
      <c r="N5869" s="103">
        <v>4.7500000000000001E-2</v>
      </c>
    </row>
    <row r="5870" spans="3:14" ht="15.75" customHeight="1" x14ac:dyDescent="0.25">
      <c r="C5870" s="40"/>
      <c r="F5870" s="81">
        <v>44750</v>
      </c>
      <c r="G5870" s="103">
        <v>1.8997099999999999E-2</v>
      </c>
      <c r="H5870" s="103">
        <v>2.4230000000000002E-2</v>
      </c>
      <c r="I5870" s="103">
        <v>1.86838E-2</v>
      </c>
      <c r="J5870" s="103">
        <v>2.2420200000000001E-2</v>
      </c>
      <c r="K5870" s="103">
        <v>1.2866299999999999E-2</v>
      </c>
      <c r="L5870" s="103"/>
      <c r="M5870" s="103"/>
      <c r="N5870" s="103">
        <v>4.7500000000000001E-2</v>
      </c>
    </row>
    <row r="5871" spans="3:14" ht="15.75" customHeight="1" x14ac:dyDescent="0.25">
      <c r="C5871" s="40"/>
      <c r="F5871" s="81">
        <v>44753</v>
      </c>
      <c r="G5871" s="103">
        <v>1.96443E-2</v>
      </c>
      <c r="H5871" s="103">
        <v>2.4551400000000001E-2</v>
      </c>
      <c r="I5871" s="103">
        <v>1.92599E-2</v>
      </c>
      <c r="J5871" s="103">
        <v>2.2759999999999999E-2</v>
      </c>
      <c r="K5871" s="103">
        <v>1.3643799999999999E-2</v>
      </c>
      <c r="L5871" s="103"/>
      <c r="M5871" s="103"/>
      <c r="N5871" s="103">
        <v>4.7500000000000001E-2</v>
      </c>
    </row>
    <row r="5872" spans="3:14" ht="15.75" customHeight="1" x14ac:dyDescent="0.25">
      <c r="C5872" s="40"/>
      <c r="F5872" s="81">
        <v>44754</v>
      </c>
      <c r="G5872" s="103">
        <v>1.9714300000000001E-2</v>
      </c>
      <c r="H5872" s="103">
        <v>2.4830000000000001E-2</v>
      </c>
      <c r="I5872" s="103">
        <v>1.94393E-2</v>
      </c>
      <c r="J5872" s="103">
        <v>2.2982300000000001E-2</v>
      </c>
      <c r="K5872" s="103">
        <v>1.3904099999999999E-2</v>
      </c>
      <c r="L5872" s="103"/>
      <c r="M5872" s="103"/>
      <c r="N5872" s="103">
        <v>4.7500000000000001E-2</v>
      </c>
    </row>
    <row r="5873" spans="3:14" ht="15.75" customHeight="1" x14ac:dyDescent="0.25">
      <c r="C5873" s="40"/>
      <c r="F5873" s="81">
        <v>44755</v>
      </c>
      <c r="G5873" s="103">
        <v>1.9991399999999999E-2</v>
      </c>
      <c r="H5873" s="103">
        <v>2.512E-2</v>
      </c>
      <c r="I5873" s="103">
        <v>1.95858E-2</v>
      </c>
      <c r="J5873" s="103">
        <v>2.3278699999999999E-2</v>
      </c>
      <c r="K5873" s="103">
        <v>1.41677E-2</v>
      </c>
      <c r="L5873" s="103"/>
      <c r="M5873" s="103"/>
      <c r="N5873" s="103">
        <v>4.7500000000000001E-2</v>
      </c>
    </row>
    <row r="5874" spans="3:14" ht="15.75" customHeight="1" x14ac:dyDescent="0.25">
      <c r="C5874" s="40"/>
      <c r="F5874" s="81">
        <v>44756</v>
      </c>
      <c r="G5874" s="103">
        <v>2.1560000000000003E-2</v>
      </c>
      <c r="H5874" s="103">
        <v>2.7402899999999997E-2</v>
      </c>
      <c r="I5874" s="103">
        <v>2.1009699999999999E-2</v>
      </c>
      <c r="J5874" s="103">
        <v>2.4808199999999999E-2</v>
      </c>
      <c r="K5874" s="103">
        <v>1.44347E-2</v>
      </c>
      <c r="L5874" s="103"/>
      <c r="M5874" s="103"/>
      <c r="N5874" s="103">
        <v>4.7500000000000001E-2</v>
      </c>
    </row>
    <row r="5875" spans="3:14" ht="15.75" customHeight="1" x14ac:dyDescent="0.25">
      <c r="C5875" s="40"/>
      <c r="F5875" s="81">
        <v>44757</v>
      </c>
      <c r="G5875" s="103">
        <v>2.1202899999999997E-2</v>
      </c>
      <c r="H5875" s="103">
        <v>2.7375699999999999E-2</v>
      </c>
      <c r="I5875" s="103">
        <v>2.16253E-2</v>
      </c>
      <c r="J5875" s="103">
        <v>2.5531999999999999E-2</v>
      </c>
      <c r="K5875" s="103">
        <v>1.4715000000000001E-2</v>
      </c>
      <c r="L5875" s="103"/>
      <c r="M5875" s="103"/>
      <c r="N5875" s="103">
        <v>4.7500000000000001E-2</v>
      </c>
    </row>
    <row r="5876" spans="3:14" ht="15.75" customHeight="1" x14ac:dyDescent="0.25">
      <c r="C5876" s="40"/>
      <c r="F5876" s="81">
        <v>44760</v>
      </c>
      <c r="G5876" s="103">
        <v>2.12643E-2</v>
      </c>
      <c r="H5876" s="103">
        <v>2.70986E-2</v>
      </c>
      <c r="I5876" s="103">
        <v>2.1450499999999997E-2</v>
      </c>
      <c r="J5876" s="103">
        <v>2.4773E-2</v>
      </c>
      <c r="K5876" s="103">
        <v>1.5055400000000002E-2</v>
      </c>
      <c r="L5876" s="103"/>
      <c r="M5876" s="103"/>
      <c r="N5876" s="103">
        <v>4.7500000000000001E-2</v>
      </c>
    </row>
    <row r="5877" spans="3:14" ht="15.75" customHeight="1" x14ac:dyDescent="0.25">
      <c r="C5877" s="40"/>
      <c r="F5877" s="81">
        <v>44761</v>
      </c>
      <c r="G5877" s="103">
        <v>2.1615700000000002E-2</v>
      </c>
      <c r="H5877" s="103">
        <v>2.73171E-2</v>
      </c>
      <c r="I5877" s="103">
        <v>2.1533799999999999E-2</v>
      </c>
      <c r="J5877" s="103">
        <v>2.4734500000000003E-2</v>
      </c>
      <c r="K5877" s="103">
        <v>1.50855E-2</v>
      </c>
      <c r="L5877" s="103"/>
      <c r="M5877" s="103"/>
      <c r="N5877" s="103">
        <v>4.7500000000000001E-2</v>
      </c>
    </row>
    <row r="5878" spans="3:14" ht="15.75" customHeight="1" x14ac:dyDescent="0.25">
      <c r="C5878" s="40"/>
      <c r="F5878" s="81">
        <v>44762</v>
      </c>
      <c r="G5878" s="103">
        <v>2.2135699999999998E-2</v>
      </c>
      <c r="H5878" s="103">
        <v>2.759E-2</v>
      </c>
      <c r="I5878" s="103">
        <v>2.18011E-2</v>
      </c>
      <c r="J5878" s="103">
        <v>2.50633E-2</v>
      </c>
      <c r="K5878" s="103">
        <v>1.5115499999999999E-2</v>
      </c>
      <c r="L5878" s="103"/>
      <c r="M5878" s="103"/>
      <c r="N5878" s="103">
        <v>4.7500000000000001E-2</v>
      </c>
    </row>
    <row r="5879" spans="3:14" ht="15.75" customHeight="1" x14ac:dyDescent="0.25">
      <c r="C5879" s="40"/>
      <c r="F5879" s="81">
        <v>44763</v>
      </c>
      <c r="G5879" s="103">
        <v>2.2589999999999999E-2</v>
      </c>
      <c r="H5879" s="103">
        <v>2.7830000000000001E-2</v>
      </c>
      <c r="I5879" s="103">
        <v>2.2574200000000003E-2</v>
      </c>
      <c r="J5879" s="103">
        <v>2.54092E-2</v>
      </c>
      <c r="K5879" s="103">
        <v>1.51422E-2</v>
      </c>
      <c r="L5879" s="103"/>
      <c r="M5879" s="103"/>
      <c r="N5879" s="103">
        <v>4.7500000000000001E-2</v>
      </c>
    </row>
    <row r="5880" spans="3:14" ht="15.75" customHeight="1" x14ac:dyDescent="0.25">
      <c r="C5880" s="40"/>
      <c r="F5880" s="81">
        <v>44764</v>
      </c>
      <c r="G5880" s="103">
        <v>2.2522899999999998E-2</v>
      </c>
      <c r="H5880" s="103">
        <v>2.7662900000000001E-2</v>
      </c>
      <c r="I5880" s="103">
        <v>2.2846099999999998E-2</v>
      </c>
      <c r="J5880" s="103">
        <v>2.5587800000000001E-2</v>
      </c>
      <c r="K5880" s="103">
        <v>1.5168900000000001E-2</v>
      </c>
      <c r="L5880" s="103"/>
      <c r="M5880" s="103"/>
      <c r="N5880" s="103">
        <v>4.7500000000000001E-2</v>
      </c>
    </row>
    <row r="5881" spans="3:14" ht="15.75" customHeight="1" x14ac:dyDescent="0.25">
      <c r="C5881" s="40"/>
      <c r="F5881" s="81">
        <v>44767</v>
      </c>
      <c r="G5881" s="103">
        <v>2.2997100000000003E-2</v>
      </c>
      <c r="H5881" s="103">
        <v>2.7692899999999999E-2</v>
      </c>
      <c r="I5881" s="103">
        <v>2.2860900000000003E-2</v>
      </c>
      <c r="J5881" s="103">
        <v>2.5290499999999997E-2</v>
      </c>
      <c r="K5881" s="103">
        <v>1.5239000000000001E-2</v>
      </c>
      <c r="L5881" s="103"/>
      <c r="M5881" s="103"/>
      <c r="N5881" s="103">
        <v>4.7500000000000001E-2</v>
      </c>
    </row>
    <row r="5882" spans="3:14" ht="15.75" customHeight="1" x14ac:dyDescent="0.25">
      <c r="C5882" s="40"/>
      <c r="F5882" s="81">
        <v>44768</v>
      </c>
      <c r="G5882" s="103">
        <v>2.3460000000000002E-2</v>
      </c>
      <c r="H5882" s="103">
        <v>2.7928600000000001E-2</v>
      </c>
      <c r="I5882" s="103">
        <v>2.32179E-2</v>
      </c>
      <c r="J5882" s="103">
        <v>2.5636299999999997E-2</v>
      </c>
      <c r="K5882" s="103">
        <v>1.5262400000000001E-2</v>
      </c>
      <c r="L5882" s="103"/>
      <c r="M5882" s="103"/>
      <c r="N5882" s="103">
        <v>4.7500000000000001E-2</v>
      </c>
    </row>
    <row r="5883" spans="3:14" ht="15.75" customHeight="1" x14ac:dyDescent="0.25">
      <c r="C5883" s="40"/>
      <c r="F5883" s="81">
        <v>44769</v>
      </c>
      <c r="G5883" s="103">
        <v>2.3722900000000002E-2</v>
      </c>
      <c r="H5883" s="103">
        <v>2.80586E-2</v>
      </c>
      <c r="I5883" s="103">
        <v>2.3269600000000001E-2</v>
      </c>
      <c r="J5883" s="103">
        <v>2.5767399999999999E-2</v>
      </c>
      <c r="K5883" s="103">
        <v>1.5285699999999999E-2</v>
      </c>
      <c r="L5883" s="103"/>
      <c r="M5883" s="103"/>
      <c r="N5883" s="103">
        <v>4.7500000000000001E-2</v>
      </c>
    </row>
    <row r="5884" spans="3:14" ht="15.75" customHeight="1" x14ac:dyDescent="0.25">
      <c r="C5884" s="40"/>
      <c r="F5884" s="81">
        <v>44770</v>
      </c>
      <c r="G5884" s="103">
        <v>2.37314E-2</v>
      </c>
      <c r="H5884" s="103">
        <v>2.7822900000000001E-2</v>
      </c>
      <c r="I5884" s="103">
        <v>2.3073899999999998E-2</v>
      </c>
      <c r="J5884" s="103">
        <v>2.5750499999999999E-2</v>
      </c>
      <c r="K5884" s="103">
        <v>1.52958E-2</v>
      </c>
      <c r="L5884" s="103"/>
      <c r="M5884" s="103"/>
      <c r="N5884" s="103">
        <v>5.5E-2</v>
      </c>
    </row>
    <row r="5885" spans="3:14" ht="15.75" customHeight="1" x14ac:dyDescent="0.25">
      <c r="C5885" s="40"/>
      <c r="F5885" s="81">
        <v>44771</v>
      </c>
      <c r="G5885" s="103">
        <v>2.3622899999999999E-2</v>
      </c>
      <c r="H5885" s="103">
        <v>2.7882899999999999E-2</v>
      </c>
      <c r="I5885" s="103">
        <v>2.2847099999999999E-2</v>
      </c>
      <c r="J5885" s="103">
        <v>2.5433400000000002E-2</v>
      </c>
      <c r="K5885" s="103">
        <v>1.55494E-2</v>
      </c>
      <c r="L5885" s="103"/>
      <c r="M5885" s="103"/>
      <c r="N5885" s="103">
        <v>5.5E-2</v>
      </c>
    </row>
    <row r="5886" spans="3:14" ht="15.75" customHeight="1" x14ac:dyDescent="0.25">
      <c r="C5886" s="40"/>
      <c r="F5886" s="81">
        <v>44774</v>
      </c>
      <c r="G5886" s="103">
        <v>2.3668599999999998E-2</v>
      </c>
      <c r="H5886" s="103">
        <v>2.8021400000000002E-2</v>
      </c>
      <c r="I5886" s="103">
        <v>2.2853599999999998E-2</v>
      </c>
      <c r="J5886" s="103">
        <v>2.55658E-2</v>
      </c>
      <c r="K5886" s="103">
        <v>1.63103E-2</v>
      </c>
      <c r="L5886" s="103"/>
      <c r="M5886" s="103"/>
      <c r="N5886" s="103">
        <v>5.5E-2</v>
      </c>
    </row>
    <row r="5887" spans="3:14" ht="15.75" customHeight="1" x14ac:dyDescent="0.25">
      <c r="C5887" s="40"/>
      <c r="F5887" s="81">
        <v>44775</v>
      </c>
      <c r="G5887" s="103">
        <v>2.3572899999999997E-2</v>
      </c>
      <c r="H5887" s="103">
        <v>2.8069999999999998E-2</v>
      </c>
      <c r="I5887" s="103">
        <v>2.2851799999999999E-2</v>
      </c>
      <c r="J5887" s="103">
        <v>2.56475E-2</v>
      </c>
      <c r="K5887" s="103">
        <v>1.6564000000000002E-2</v>
      </c>
      <c r="L5887" s="103"/>
      <c r="M5887" s="103"/>
      <c r="N5887" s="103">
        <v>5.5E-2</v>
      </c>
    </row>
    <row r="5888" spans="3:14" ht="15.75" customHeight="1" x14ac:dyDescent="0.25">
      <c r="C5888" s="40"/>
      <c r="F5888" s="81">
        <v>44776</v>
      </c>
      <c r="G5888" s="103">
        <v>2.37629E-2</v>
      </c>
      <c r="H5888" s="103">
        <v>2.8322899999999998E-2</v>
      </c>
      <c r="I5888" s="103">
        <v>2.2873600000000001E-2</v>
      </c>
      <c r="J5888" s="103">
        <v>2.5933999999999999E-2</v>
      </c>
      <c r="K5888" s="103">
        <v>1.68244E-2</v>
      </c>
      <c r="L5888" s="103"/>
      <c r="M5888" s="103"/>
      <c r="N5888" s="103">
        <v>5.5E-2</v>
      </c>
    </row>
    <row r="5889" spans="3:14" ht="15.75" customHeight="1" x14ac:dyDescent="0.25">
      <c r="C5889" s="40"/>
      <c r="F5889" s="81">
        <v>44777</v>
      </c>
      <c r="G5889" s="103">
        <v>2.3727100000000001E-2</v>
      </c>
      <c r="H5889" s="103">
        <v>2.8632900000000003E-2</v>
      </c>
      <c r="I5889" s="103">
        <v>2.2926199999999997E-2</v>
      </c>
      <c r="J5889" s="103">
        <v>2.6377799999999996E-2</v>
      </c>
      <c r="K5889" s="103">
        <v>1.70814E-2</v>
      </c>
      <c r="L5889" s="103"/>
      <c r="M5889" s="103"/>
      <c r="N5889" s="103">
        <v>5.5E-2</v>
      </c>
    </row>
    <row r="5890" spans="3:14" ht="15.75" customHeight="1" x14ac:dyDescent="0.25">
      <c r="C5890" s="40"/>
      <c r="F5890" s="81">
        <v>44778</v>
      </c>
      <c r="G5890" s="103">
        <v>2.3694299999999998E-2</v>
      </c>
      <c r="H5890" s="103">
        <v>2.8667099999999997E-2</v>
      </c>
      <c r="I5890" s="103">
        <v>2.2908599999999998E-2</v>
      </c>
      <c r="J5890" s="103">
        <v>2.6360399999999999E-2</v>
      </c>
      <c r="K5890" s="103">
        <v>1.7331700000000002E-2</v>
      </c>
      <c r="L5890" s="103"/>
      <c r="M5890" s="103"/>
      <c r="N5890" s="103">
        <v>5.5E-2</v>
      </c>
    </row>
    <row r="5891" spans="3:14" ht="15.75" customHeight="1" x14ac:dyDescent="0.25">
      <c r="C5891" s="40"/>
      <c r="F5891" s="81">
        <v>44781</v>
      </c>
      <c r="G5891" s="103">
        <v>2.3885699999999999E-2</v>
      </c>
      <c r="H5891" s="103">
        <v>2.9115700000000001E-2</v>
      </c>
      <c r="I5891" s="103">
        <v>2.30339E-2</v>
      </c>
      <c r="J5891" s="103">
        <v>2.6928000000000001E-2</v>
      </c>
      <c r="K5891" s="103">
        <v>1.8076000000000002E-2</v>
      </c>
      <c r="L5891" s="103"/>
      <c r="M5891" s="103"/>
      <c r="N5891" s="103">
        <v>5.5E-2</v>
      </c>
    </row>
    <row r="5892" spans="3:14" ht="15.75" customHeight="1" x14ac:dyDescent="0.25">
      <c r="C5892" s="40"/>
      <c r="F5892" s="81">
        <v>44782</v>
      </c>
      <c r="G5892" s="103">
        <v>2.4004299999999999E-2</v>
      </c>
      <c r="H5892" s="103">
        <v>2.9227099999999999E-2</v>
      </c>
      <c r="I5892" s="103">
        <v>2.3199000000000001E-2</v>
      </c>
      <c r="J5892" s="103">
        <v>2.7302499999999997E-2</v>
      </c>
      <c r="K5892" s="103">
        <v>1.8580099999999999E-2</v>
      </c>
      <c r="L5892" s="103"/>
      <c r="M5892" s="103"/>
      <c r="N5892" s="103">
        <v>5.5E-2</v>
      </c>
    </row>
    <row r="5893" spans="3:14" ht="15.75" customHeight="1" x14ac:dyDescent="0.25">
      <c r="C5893" s="40"/>
      <c r="F5893" s="81">
        <v>44783</v>
      </c>
      <c r="G5893" s="103">
        <v>2.4004299999999999E-2</v>
      </c>
      <c r="H5893" s="103">
        <v>2.9227099999999999E-2</v>
      </c>
      <c r="I5893" s="103">
        <v>2.3199000000000001E-2</v>
      </c>
      <c r="J5893" s="103">
        <v>2.7427999999999998E-2</v>
      </c>
      <c r="K5893" s="103">
        <v>1.8580099999999999E-2</v>
      </c>
      <c r="L5893" s="103"/>
      <c r="M5893" s="103"/>
      <c r="N5893" s="103">
        <v>5.5E-2</v>
      </c>
    </row>
    <row r="5894" spans="3:14" ht="15.75" customHeight="1" x14ac:dyDescent="0.25">
      <c r="C5894" s="40"/>
      <c r="F5894" s="81">
        <v>44784</v>
      </c>
      <c r="G5894" s="103">
        <v>2.3910000000000001E-2</v>
      </c>
      <c r="H5894" s="103">
        <v>2.9051399999999998E-2</v>
      </c>
      <c r="I5894" s="103">
        <v>2.30741E-2</v>
      </c>
      <c r="J5894" s="103">
        <v>2.71174E-2</v>
      </c>
      <c r="K5894" s="103">
        <v>1.88305E-2</v>
      </c>
      <c r="L5894" s="103"/>
      <c r="M5894" s="103"/>
      <c r="N5894" s="103">
        <v>5.5E-2</v>
      </c>
    </row>
    <row r="5895" spans="3:14" ht="15.75" customHeight="1" x14ac:dyDescent="0.25">
      <c r="C5895" s="40"/>
      <c r="F5895" s="81">
        <v>44785</v>
      </c>
      <c r="G5895" s="103">
        <v>2.38686E-2</v>
      </c>
      <c r="H5895" s="103">
        <v>2.9215700000000001E-2</v>
      </c>
      <c r="I5895" s="103">
        <v>2.2966500000000001E-2</v>
      </c>
      <c r="J5895" s="103">
        <v>2.7074699999999997E-2</v>
      </c>
      <c r="K5895" s="103">
        <v>1.9077500000000001E-2</v>
      </c>
      <c r="L5895" s="103"/>
      <c r="M5895" s="103"/>
      <c r="N5895" s="103">
        <v>5.5E-2</v>
      </c>
    </row>
    <row r="5896" spans="3:14" ht="15.75" customHeight="1" x14ac:dyDescent="0.25">
      <c r="C5896" s="40"/>
      <c r="F5896" s="81">
        <v>44788</v>
      </c>
      <c r="G5896" s="103">
        <v>2.3797100000000002E-2</v>
      </c>
      <c r="H5896" s="103">
        <v>2.9418600000000003E-2</v>
      </c>
      <c r="I5896" s="103">
        <v>2.2963300000000002E-2</v>
      </c>
      <c r="J5896" s="103">
        <v>2.7263600000000002E-2</v>
      </c>
      <c r="K5896" s="103">
        <v>1.9825300000000001E-2</v>
      </c>
      <c r="L5896" s="103"/>
      <c r="M5896" s="103"/>
      <c r="N5896" s="103">
        <v>5.5E-2</v>
      </c>
    </row>
    <row r="5897" spans="3:14" ht="15.75" customHeight="1" x14ac:dyDescent="0.25">
      <c r="C5897" s="40"/>
      <c r="F5897" s="81">
        <v>44789</v>
      </c>
      <c r="G5897" s="103">
        <v>2.3769999999999999E-2</v>
      </c>
      <c r="H5897" s="103">
        <v>2.9605699999999999E-2</v>
      </c>
      <c r="I5897" s="103">
        <v>2.2969699999999999E-2</v>
      </c>
      <c r="J5897" s="103">
        <v>2.7367099999999998E-2</v>
      </c>
      <c r="K5897" s="103">
        <v>2.0075699999999998E-2</v>
      </c>
      <c r="L5897" s="103"/>
      <c r="M5897" s="103"/>
      <c r="N5897" s="103">
        <v>5.5E-2</v>
      </c>
    </row>
    <row r="5898" spans="3:14" ht="15.75" customHeight="1" x14ac:dyDescent="0.25">
      <c r="C5898" s="40"/>
      <c r="F5898" s="81">
        <v>44790</v>
      </c>
      <c r="G5898" s="103">
        <v>2.3655699999999998E-2</v>
      </c>
      <c r="H5898" s="103">
        <v>2.9765699999999999E-2</v>
      </c>
      <c r="I5898" s="103">
        <v>2.3011E-2</v>
      </c>
      <c r="J5898" s="103">
        <v>2.7625299999999998E-2</v>
      </c>
      <c r="K5898" s="103">
        <v>2.03261E-2</v>
      </c>
      <c r="L5898" s="103"/>
      <c r="M5898" s="103"/>
      <c r="N5898" s="103">
        <v>5.5E-2</v>
      </c>
    </row>
    <row r="5899" spans="3:14" ht="15.75" customHeight="1" x14ac:dyDescent="0.25">
      <c r="C5899" s="40"/>
      <c r="F5899" s="81">
        <v>44791</v>
      </c>
      <c r="G5899" s="103">
        <v>2.3681399999999998E-2</v>
      </c>
      <c r="H5899" s="103">
        <v>2.9839999999999998E-2</v>
      </c>
      <c r="I5899" s="103">
        <v>2.2998000000000001E-2</v>
      </c>
      <c r="J5899" s="103">
        <v>2.7996699999999999E-2</v>
      </c>
      <c r="K5899" s="103">
        <v>2.0576500000000001E-2</v>
      </c>
      <c r="L5899" s="103"/>
      <c r="M5899" s="103"/>
      <c r="N5899" s="103">
        <v>5.5E-2</v>
      </c>
    </row>
    <row r="5900" spans="3:14" ht="15.75" customHeight="1" x14ac:dyDescent="0.25">
      <c r="C5900" s="40"/>
      <c r="F5900" s="81">
        <v>44792</v>
      </c>
      <c r="G5900" s="103">
        <v>2.3867099999999999E-2</v>
      </c>
      <c r="H5900" s="103">
        <v>2.9577099999999999E-2</v>
      </c>
      <c r="I5900" s="103">
        <v>2.31337E-2</v>
      </c>
      <c r="J5900" s="103">
        <v>2.78144E-2</v>
      </c>
      <c r="K5900" s="103">
        <v>2.0823600000000001E-2</v>
      </c>
      <c r="L5900" s="103"/>
      <c r="M5900" s="103"/>
      <c r="N5900" s="103">
        <v>5.5E-2</v>
      </c>
    </row>
    <row r="5901" spans="3:14" ht="15.75" customHeight="1" x14ac:dyDescent="0.25">
      <c r="C5901" s="40"/>
      <c r="F5901" s="81">
        <v>44795</v>
      </c>
      <c r="G5901" s="103">
        <v>2.4274300000000002E-2</v>
      </c>
      <c r="H5901" s="103">
        <v>2.97971E-2</v>
      </c>
      <c r="I5901" s="103">
        <v>2.3717200000000001E-2</v>
      </c>
      <c r="J5901" s="103">
        <v>2.8119900000000003E-2</v>
      </c>
      <c r="K5901" s="103">
        <v>2.1578099999999999E-2</v>
      </c>
      <c r="L5901" s="103"/>
      <c r="M5901" s="103"/>
      <c r="N5901" s="103">
        <v>5.5E-2</v>
      </c>
    </row>
    <row r="5902" spans="3:14" ht="15.75" customHeight="1" x14ac:dyDescent="0.25">
      <c r="C5902" s="40"/>
      <c r="F5902" s="81">
        <v>44796</v>
      </c>
      <c r="G5902" s="103">
        <v>2.44371E-2</v>
      </c>
      <c r="H5902" s="103">
        <v>2.9968600000000001E-2</v>
      </c>
      <c r="I5902" s="103">
        <v>2.3786100000000001E-2</v>
      </c>
      <c r="J5902" s="103">
        <v>2.8399000000000001E-2</v>
      </c>
      <c r="K5902" s="103">
        <v>2.1831900000000001E-2</v>
      </c>
      <c r="L5902" s="103"/>
      <c r="M5902" s="103"/>
      <c r="N5902" s="103">
        <v>5.5E-2</v>
      </c>
    </row>
    <row r="5903" spans="3:14" ht="15.75" customHeight="1" x14ac:dyDescent="0.25">
      <c r="C5903" s="40"/>
      <c r="F5903" s="81">
        <v>44797</v>
      </c>
      <c r="G5903" s="103">
        <v>2.45486E-2</v>
      </c>
      <c r="H5903" s="103">
        <v>3.0099999999999998E-2</v>
      </c>
      <c r="I5903" s="103">
        <v>2.37641E-2</v>
      </c>
      <c r="J5903" s="103">
        <v>2.8496E-2</v>
      </c>
      <c r="K5903" s="103">
        <v>2.2082399999999999E-2</v>
      </c>
      <c r="L5903" s="103"/>
      <c r="M5903" s="103"/>
      <c r="N5903" s="103">
        <v>5.5E-2</v>
      </c>
    </row>
    <row r="5904" spans="3:14" ht="15.75" customHeight="1" x14ac:dyDescent="0.25">
      <c r="C5904" s="40"/>
      <c r="F5904" s="81">
        <v>44798</v>
      </c>
      <c r="G5904" s="103">
        <v>2.49343E-2</v>
      </c>
      <c r="H5904" s="103">
        <v>3.0431400000000001E-2</v>
      </c>
      <c r="I5904" s="103">
        <v>2.4404499999999999E-2</v>
      </c>
      <c r="J5904" s="103">
        <v>2.8933799999999999E-2</v>
      </c>
      <c r="K5904" s="103">
        <v>2.2329500000000002E-2</v>
      </c>
      <c r="L5904" s="103"/>
      <c r="M5904" s="103"/>
      <c r="N5904" s="103">
        <v>5.5E-2</v>
      </c>
    </row>
    <row r="5905" spans="3:14" ht="15.75" customHeight="1" x14ac:dyDescent="0.25">
      <c r="C5905" s="40"/>
      <c r="F5905" s="81">
        <v>44799</v>
      </c>
      <c r="G5905" s="103">
        <v>2.52386E-2</v>
      </c>
      <c r="H5905" s="103">
        <v>3.0695700000000003E-2</v>
      </c>
      <c r="I5905" s="103">
        <v>2.4593299999999998E-2</v>
      </c>
      <c r="J5905" s="103">
        <v>2.9062800000000003E-2</v>
      </c>
      <c r="K5905" s="103">
        <v>2.25799E-2</v>
      </c>
      <c r="L5905" s="103"/>
      <c r="M5905" s="103"/>
      <c r="N5905" s="103">
        <v>5.5E-2</v>
      </c>
    </row>
    <row r="5906" spans="3:14" ht="15.75" customHeight="1" x14ac:dyDescent="0.25">
      <c r="C5906" s="40"/>
      <c r="F5906" s="81">
        <v>44802</v>
      </c>
      <c r="I5906" s="103">
        <v>2.4552900000000003E-2</v>
      </c>
      <c r="J5906" s="103">
        <v>2.90271E-2</v>
      </c>
      <c r="K5906" s="103">
        <v>2.2833700000000002E-2</v>
      </c>
      <c r="L5906" s="103"/>
      <c r="M5906" s="103"/>
      <c r="N5906" s="103">
        <v>5.5E-2</v>
      </c>
    </row>
    <row r="5907" spans="3:14" ht="15.75" customHeight="1" x14ac:dyDescent="0.25">
      <c r="C5907" s="40"/>
      <c r="F5907" s="81">
        <v>44803</v>
      </c>
      <c r="G5907" s="103">
        <v>2.564E-2</v>
      </c>
      <c r="H5907" s="103">
        <v>3.0821399999999999E-2</v>
      </c>
      <c r="I5907" s="103">
        <v>2.5120800000000002E-2</v>
      </c>
      <c r="J5907" s="103">
        <v>2.9466599999999999E-2</v>
      </c>
      <c r="K5907" s="103">
        <v>2.2837100000000003E-2</v>
      </c>
      <c r="L5907" s="103"/>
      <c r="M5907" s="103"/>
      <c r="N5907" s="103">
        <v>5.5E-2</v>
      </c>
    </row>
    <row r="5908" spans="3:14" ht="15.75" customHeight="1" x14ac:dyDescent="0.25">
      <c r="C5908" s="40"/>
      <c r="F5908" s="81">
        <v>44804</v>
      </c>
      <c r="G5908" s="103">
        <v>2.5534299999999999E-2</v>
      </c>
      <c r="H5908" s="103">
        <v>3.09971E-2</v>
      </c>
      <c r="I5908" s="103">
        <v>2.52223E-2</v>
      </c>
      <c r="J5908" s="103">
        <v>2.9746700000000001E-2</v>
      </c>
      <c r="K5908" s="103">
        <v>2.2843700000000002E-2</v>
      </c>
      <c r="L5908" s="103"/>
      <c r="M5908" s="103"/>
      <c r="N5908" s="103">
        <v>5.5E-2</v>
      </c>
    </row>
    <row r="5909" spans="3:14" ht="15.75" customHeight="1" x14ac:dyDescent="0.25">
      <c r="C5909" s="40"/>
      <c r="F5909" s="81">
        <v>44805</v>
      </c>
      <c r="G5909" s="103">
        <v>2.6332900000000003E-2</v>
      </c>
      <c r="H5909" s="103">
        <v>3.1441400000000001E-2</v>
      </c>
      <c r="I5909" s="103">
        <v>2.5954799999999997E-2</v>
      </c>
      <c r="J5909" s="103">
        <v>3.0207099999999997E-2</v>
      </c>
      <c r="K5909" s="103">
        <v>2.2847099999999999E-2</v>
      </c>
      <c r="L5909" s="103"/>
      <c r="M5909" s="103"/>
      <c r="N5909" s="103">
        <v>5.5E-2</v>
      </c>
    </row>
    <row r="5910" spans="3:14" ht="15.75" customHeight="1" x14ac:dyDescent="0.25">
      <c r="C5910" s="40"/>
      <c r="F5910" s="81">
        <v>44806</v>
      </c>
      <c r="G5910" s="103">
        <v>2.65571E-2</v>
      </c>
      <c r="H5910" s="103">
        <v>3.1581400000000003E-2</v>
      </c>
      <c r="I5910" s="103">
        <v>2.6236499999999999E-2</v>
      </c>
      <c r="J5910" s="103">
        <v>3.0468600000000002E-2</v>
      </c>
      <c r="K5910" s="103">
        <v>2.2843700000000002E-2</v>
      </c>
      <c r="L5910" s="103"/>
      <c r="M5910" s="103"/>
      <c r="N5910" s="103">
        <v>5.5E-2</v>
      </c>
    </row>
    <row r="5911" spans="3:14" ht="15.75" customHeight="1" x14ac:dyDescent="0.25">
      <c r="C5911" s="40"/>
      <c r="F5911" s="81">
        <v>44810</v>
      </c>
      <c r="G5911" s="103">
        <v>2.68486E-2</v>
      </c>
      <c r="H5911" s="103">
        <v>3.1678600000000001E-2</v>
      </c>
      <c r="I5911" s="103">
        <v>2.65367E-2</v>
      </c>
      <c r="J5911" s="103">
        <v>3.0211199999999997E-2</v>
      </c>
      <c r="K5911" s="103">
        <v>2.28503E-2</v>
      </c>
      <c r="L5911" s="103"/>
      <c r="M5911" s="103"/>
      <c r="N5911" s="103">
        <v>5.5E-2</v>
      </c>
    </row>
    <row r="5912" spans="3:14" ht="15.75" customHeight="1" x14ac:dyDescent="0.25">
      <c r="C5912" s="40"/>
      <c r="F5912" s="81">
        <v>44811</v>
      </c>
      <c r="G5912" s="103">
        <v>2.7045699999999999E-2</v>
      </c>
      <c r="H5912" s="103">
        <v>3.1939999999999996E-2</v>
      </c>
      <c r="I5912" s="103">
        <v>2.6833999999999997E-2</v>
      </c>
      <c r="J5912" s="103">
        <v>3.06459E-2</v>
      </c>
      <c r="K5912" s="103">
        <v>2.2853599999999998E-2</v>
      </c>
      <c r="L5912" s="103"/>
      <c r="M5912" s="103"/>
      <c r="N5912" s="103">
        <v>5.5E-2</v>
      </c>
    </row>
    <row r="5913" spans="3:14" ht="15.75" customHeight="1" x14ac:dyDescent="0.25">
      <c r="C5913" s="40"/>
      <c r="F5913" s="81">
        <v>44812</v>
      </c>
      <c r="G5913" s="103">
        <v>2.75643E-2</v>
      </c>
      <c r="H5913" s="103">
        <v>3.23571E-2</v>
      </c>
      <c r="I5913" s="103">
        <v>2.7474999999999999E-2</v>
      </c>
      <c r="J5913" s="103">
        <v>3.1337999999999998E-2</v>
      </c>
      <c r="K5913" s="103">
        <v>2.2853599999999998E-2</v>
      </c>
      <c r="L5913" s="103"/>
      <c r="M5913" s="103"/>
      <c r="N5913" s="103">
        <v>5.5E-2</v>
      </c>
    </row>
    <row r="5914" spans="3:14" ht="15.75" customHeight="1" x14ac:dyDescent="0.25">
      <c r="C5914" s="40"/>
      <c r="F5914" s="81">
        <v>44813</v>
      </c>
      <c r="G5914" s="103">
        <v>2.7731400000000003E-2</v>
      </c>
      <c r="H5914" s="103">
        <v>3.2454299999999998E-2</v>
      </c>
      <c r="I5914" s="103">
        <v>2.7788300000000002E-2</v>
      </c>
      <c r="J5914" s="103">
        <v>3.1587499999999998E-2</v>
      </c>
      <c r="K5914" s="103">
        <v>2.28503E-2</v>
      </c>
      <c r="L5914" s="103"/>
      <c r="M5914" s="103"/>
      <c r="N5914" s="103">
        <v>5.5E-2</v>
      </c>
    </row>
    <row r="5915" spans="3:14" ht="15.75" customHeight="1" x14ac:dyDescent="0.25">
      <c r="C5915" s="40"/>
      <c r="F5915" s="81">
        <v>44816</v>
      </c>
      <c r="G5915" s="103">
        <v>2.7834299999999999E-2</v>
      </c>
      <c r="H5915" s="103">
        <v>3.2701399999999999E-2</v>
      </c>
      <c r="I5915" s="103">
        <v>2.8062399999999998E-2</v>
      </c>
      <c r="J5915" s="103">
        <v>3.1815400000000001E-2</v>
      </c>
      <c r="K5915" s="103">
        <v>2.2850199999999998E-2</v>
      </c>
      <c r="L5915" s="103"/>
      <c r="M5915" s="103"/>
      <c r="N5915" s="103">
        <v>5.5E-2</v>
      </c>
    </row>
    <row r="5916" spans="3:14" ht="15.75" customHeight="1" x14ac:dyDescent="0.25">
      <c r="C5916" s="40"/>
      <c r="F5916" s="81">
        <v>44817</v>
      </c>
      <c r="G5916" s="103">
        <v>2.81771E-2</v>
      </c>
      <c r="H5916" s="103">
        <v>3.2925700000000002E-2</v>
      </c>
      <c r="I5916" s="103">
        <v>2.8453800000000001E-2</v>
      </c>
      <c r="J5916" s="103">
        <v>3.2064200000000001E-2</v>
      </c>
      <c r="K5916" s="103">
        <v>2.28503E-2</v>
      </c>
      <c r="L5916" s="103"/>
      <c r="M5916" s="103"/>
      <c r="N5916" s="103">
        <v>5.5E-2</v>
      </c>
    </row>
    <row r="5917" spans="3:14" ht="15.75" customHeight="1" x14ac:dyDescent="0.25">
      <c r="C5917" s="40"/>
      <c r="F5917" s="81">
        <v>44818</v>
      </c>
      <c r="G5917" s="103">
        <v>2.9391400000000002E-2</v>
      </c>
      <c r="H5917" s="103">
        <v>3.4834299999999999E-2</v>
      </c>
      <c r="I5917" s="103">
        <v>2.9219599999999998E-2</v>
      </c>
      <c r="J5917" s="103">
        <v>3.3404099999999999E-2</v>
      </c>
      <c r="K5917" s="103">
        <v>2.28503E-2</v>
      </c>
      <c r="L5917" s="103"/>
      <c r="M5917" s="103"/>
      <c r="N5917" s="103">
        <v>5.5E-2</v>
      </c>
    </row>
    <row r="5918" spans="3:14" ht="15.75" customHeight="1" x14ac:dyDescent="0.25">
      <c r="C5918" s="40"/>
      <c r="F5918" s="81">
        <v>44819</v>
      </c>
      <c r="G5918" s="103">
        <v>2.99343E-2</v>
      </c>
      <c r="H5918" s="103">
        <v>3.5271400000000001E-2</v>
      </c>
      <c r="I5918" s="103">
        <v>3.0184199999999998E-2</v>
      </c>
      <c r="J5918" s="103">
        <v>3.4448300000000001E-2</v>
      </c>
      <c r="K5918" s="103">
        <v>2.2843599999999999E-2</v>
      </c>
      <c r="L5918" s="103"/>
      <c r="M5918" s="103"/>
      <c r="N5918" s="103">
        <v>5.5E-2</v>
      </c>
    </row>
    <row r="5919" spans="3:14" ht="15.75" customHeight="1" x14ac:dyDescent="0.25">
      <c r="C5919" s="40"/>
      <c r="F5919" s="81">
        <v>44820</v>
      </c>
      <c r="G5919" s="103">
        <v>3.0138600000000001E-2</v>
      </c>
      <c r="H5919" s="103">
        <v>3.5652900000000001E-2</v>
      </c>
      <c r="I5919" s="103">
        <v>3.0243799999999998E-2</v>
      </c>
      <c r="J5919" s="103">
        <v>3.4466799999999999E-2</v>
      </c>
      <c r="K5919" s="103">
        <v>2.2840300000000001E-2</v>
      </c>
      <c r="L5919" s="103"/>
      <c r="M5919" s="103"/>
      <c r="N5919" s="103">
        <v>5.5E-2</v>
      </c>
    </row>
    <row r="5920" spans="3:14" ht="15.75" customHeight="1" x14ac:dyDescent="0.25">
      <c r="C5920" s="40"/>
      <c r="F5920" s="81">
        <v>44823</v>
      </c>
      <c r="I5920" s="103">
        <v>3.0464999999999999E-2</v>
      </c>
      <c r="J5920" s="103">
        <v>3.4672299999999996E-2</v>
      </c>
      <c r="K5920" s="103">
        <v>2.2826900000000001E-2</v>
      </c>
      <c r="L5920" s="103"/>
      <c r="M5920" s="103"/>
      <c r="N5920" s="103">
        <v>5.5E-2</v>
      </c>
    </row>
    <row r="5921" spans="3:14" ht="15.75" customHeight="1" x14ac:dyDescent="0.25">
      <c r="C5921" s="40"/>
      <c r="F5921" s="81">
        <v>44824</v>
      </c>
      <c r="G5921" s="103">
        <v>3.05186E-2</v>
      </c>
      <c r="H5921" s="103">
        <v>3.6017100000000003E-2</v>
      </c>
      <c r="I5921" s="103">
        <v>3.0755499999999998E-2</v>
      </c>
      <c r="J5921" s="103">
        <v>3.4894500000000002E-2</v>
      </c>
      <c r="K5921" s="103">
        <v>2.2823600000000003E-2</v>
      </c>
      <c r="L5921" s="103"/>
      <c r="M5921" s="103"/>
      <c r="N5921" s="103">
        <v>5.5E-2</v>
      </c>
    </row>
    <row r="5922" spans="3:14" ht="15.75" customHeight="1" x14ac:dyDescent="0.25">
      <c r="C5922" s="40"/>
      <c r="F5922" s="81">
        <v>44825</v>
      </c>
      <c r="G5922" s="103">
        <v>3.0590000000000003E-2</v>
      </c>
      <c r="H5922" s="103">
        <v>3.6038600000000004E-2</v>
      </c>
      <c r="I5922" s="103">
        <v>3.0752799999999997E-2</v>
      </c>
      <c r="J5922" s="103">
        <v>3.4990199999999999E-2</v>
      </c>
      <c r="K5922" s="103">
        <v>2.2816900000000001E-2</v>
      </c>
      <c r="L5922" s="103"/>
      <c r="M5922" s="103"/>
      <c r="N5922" s="103">
        <v>5.5E-2</v>
      </c>
    </row>
    <row r="5923" spans="3:14" ht="15.75" customHeight="1" x14ac:dyDescent="0.25">
      <c r="C5923" s="40"/>
      <c r="F5923" s="81">
        <v>44826</v>
      </c>
      <c r="G5923" s="103">
        <v>3.0839999999999999E-2</v>
      </c>
      <c r="H5923" s="103">
        <v>3.6414300000000004E-2</v>
      </c>
      <c r="I5923" s="103">
        <v>3.0636399999999998E-2</v>
      </c>
      <c r="J5923" s="103">
        <v>3.5396200000000003E-2</v>
      </c>
      <c r="K5923" s="103">
        <v>2.2806899999999998E-2</v>
      </c>
      <c r="L5923" s="103"/>
      <c r="M5923" s="103"/>
      <c r="N5923" s="103">
        <v>6.25E-2</v>
      </c>
    </row>
    <row r="5924" spans="3:14" ht="15.75" customHeight="1" x14ac:dyDescent="0.25">
      <c r="C5924" s="40"/>
      <c r="F5924" s="81">
        <v>44827</v>
      </c>
      <c r="G5924" s="103">
        <v>3.0802900000000001E-2</v>
      </c>
      <c r="H5924" s="103">
        <v>3.6284299999999998E-2</v>
      </c>
      <c r="I5924" s="103">
        <v>3.0318399999999999E-2</v>
      </c>
      <c r="J5924" s="103">
        <v>3.5190300000000001E-2</v>
      </c>
      <c r="K5924" s="103">
        <v>2.3047300000000003E-2</v>
      </c>
      <c r="L5924" s="103"/>
      <c r="M5924" s="103"/>
      <c r="N5924" s="103">
        <v>6.25E-2</v>
      </c>
    </row>
    <row r="5925" spans="3:14" ht="15.75" customHeight="1" x14ac:dyDescent="0.25">
      <c r="C5925" s="40"/>
      <c r="F5925" s="81">
        <v>44830</v>
      </c>
      <c r="G5925" s="103">
        <v>3.11314E-2</v>
      </c>
      <c r="H5925" s="103">
        <v>3.6408599999999999E-2</v>
      </c>
      <c r="I5925" s="103">
        <v>3.03544E-2</v>
      </c>
      <c r="J5925" s="103">
        <v>3.5431999999999998E-2</v>
      </c>
      <c r="K5925" s="103">
        <v>2.3761800000000003E-2</v>
      </c>
      <c r="L5925" s="103"/>
      <c r="M5925" s="103"/>
      <c r="N5925" s="103">
        <v>6.25E-2</v>
      </c>
    </row>
    <row r="5926" spans="3:14" ht="15.75" customHeight="1" x14ac:dyDescent="0.25">
      <c r="C5926" s="40"/>
      <c r="F5926" s="81">
        <v>44831</v>
      </c>
      <c r="G5926" s="103">
        <v>3.1205699999999999E-2</v>
      </c>
      <c r="H5926" s="103">
        <v>3.6418599999999995E-2</v>
      </c>
      <c r="I5926" s="103">
        <v>3.0468499999999999E-2</v>
      </c>
      <c r="J5926" s="103">
        <v>3.5645500000000004E-2</v>
      </c>
      <c r="K5926" s="103">
        <v>2.3999000000000003E-2</v>
      </c>
      <c r="L5926" s="103"/>
      <c r="M5926" s="103"/>
      <c r="N5926" s="103">
        <v>6.25E-2</v>
      </c>
    </row>
    <row r="5927" spans="3:14" ht="15.75" customHeight="1" x14ac:dyDescent="0.25">
      <c r="C5927" s="40"/>
      <c r="F5927" s="81">
        <v>44832</v>
      </c>
      <c r="G5927" s="103">
        <v>3.1152899999999997E-2</v>
      </c>
      <c r="H5927" s="103">
        <v>3.67414E-2</v>
      </c>
      <c r="I5927" s="103">
        <v>3.0340900000000001E-2</v>
      </c>
      <c r="J5927" s="103">
        <v>3.5532000000000001E-2</v>
      </c>
      <c r="K5927" s="103">
        <v>2.4232800000000002E-2</v>
      </c>
      <c r="L5927" s="103"/>
      <c r="M5927" s="103"/>
      <c r="N5927" s="103">
        <v>6.25E-2</v>
      </c>
    </row>
    <row r="5928" spans="3:14" ht="15.75" customHeight="1" x14ac:dyDescent="0.25">
      <c r="C5928" s="40"/>
      <c r="F5928" s="81">
        <v>44833</v>
      </c>
      <c r="G5928" s="103">
        <v>3.1278600000000004E-2</v>
      </c>
      <c r="H5928" s="103">
        <v>3.7428599999999999E-2</v>
      </c>
      <c r="I5928" s="103">
        <v>3.0196200000000003E-2</v>
      </c>
      <c r="J5928" s="103">
        <v>3.5589099999999999E-2</v>
      </c>
      <c r="K5928" s="103">
        <v>2.4466600000000002E-2</v>
      </c>
      <c r="L5928" s="103"/>
      <c r="M5928" s="103"/>
      <c r="N5928" s="103">
        <v>6.25E-2</v>
      </c>
    </row>
    <row r="5929" spans="3:14" ht="15.75" customHeight="1" x14ac:dyDescent="0.25">
      <c r="C5929" s="40"/>
      <c r="F5929" s="81">
        <v>44834</v>
      </c>
      <c r="G5929" s="103">
        <v>3.1427099999999999E-2</v>
      </c>
      <c r="H5929" s="103">
        <v>3.75471E-2</v>
      </c>
      <c r="I5929" s="103">
        <v>3.0420500000000003E-2</v>
      </c>
      <c r="J5929" s="103">
        <v>3.5932900000000004E-2</v>
      </c>
      <c r="K5929" s="103">
        <v>2.4690300000000002E-2</v>
      </c>
      <c r="L5929" s="103"/>
      <c r="M5929" s="103"/>
      <c r="N5929" s="103">
        <v>6.25E-2</v>
      </c>
    </row>
    <row r="5930" spans="3:14" ht="15.75" customHeight="1" x14ac:dyDescent="0.25">
      <c r="C5930" s="40"/>
      <c r="F5930" s="81">
        <v>44837</v>
      </c>
      <c r="G5930" s="103">
        <v>3.1744300000000003E-2</v>
      </c>
      <c r="H5930" s="103">
        <v>3.74829E-2</v>
      </c>
      <c r="I5930" s="103">
        <v>3.1023299999999997E-2</v>
      </c>
      <c r="J5930" s="103">
        <v>3.5973600000000001E-2</v>
      </c>
      <c r="K5930" s="103">
        <v>2.5381600000000001E-2</v>
      </c>
      <c r="L5930" s="103"/>
      <c r="M5930" s="103"/>
      <c r="N5930" s="103">
        <v>6.25E-2</v>
      </c>
    </row>
    <row r="5931" spans="3:14" ht="15.75" customHeight="1" x14ac:dyDescent="0.25">
      <c r="C5931" s="40"/>
      <c r="F5931" s="81">
        <v>44838</v>
      </c>
      <c r="G5931" s="103">
        <v>3.1857099999999999E-2</v>
      </c>
      <c r="H5931" s="103">
        <v>3.7407099999999999E-2</v>
      </c>
      <c r="I5931" s="103">
        <v>3.1080399999999998E-2</v>
      </c>
      <c r="J5931" s="103">
        <v>3.61234E-2</v>
      </c>
      <c r="K5931" s="103">
        <v>2.56189E-2</v>
      </c>
      <c r="L5931" s="103"/>
      <c r="M5931" s="103"/>
      <c r="N5931" s="103">
        <v>6.25E-2</v>
      </c>
    </row>
    <row r="5932" spans="3:14" ht="15.75" customHeight="1" x14ac:dyDescent="0.25">
      <c r="C5932" s="40"/>
      <c r="F5932" s="81">
        <v>44839</v>
      </c>
      <c r="G5932" s="103">
        <v>3.19814E-2</v>
      </c>
      <c r="H5932" s="103">
        <v>3.7839999999999999E-2</v>
      </c>
      <c r="I5932" s="103">
        <v>3.1257100000000003E-2</v>
      </c>
      <c r="J5932" s="103">
        <v>3.6654800000000001E-2</v>
      </c>
      <c r="K5932" s="103">
        <v>2.58695E-2</v>
      </c>
      <c r="L5932" s="103"/>
      <c r="M5932" s="103"/>
      <c r="N5932" s="103">
        <v>6.25E-2</v>
      </c>
    </row>
    <row r="5933" spans="3:14" ht="15.75" customHeight="1" x14ac:dyDescent="0.25">
      <c r="C5933" s="40"/>
      <c r="F5933" s="81">
        <v>44840</v>
      </c>
      <c r="G5933" s="103">
        <v>3.3002900000000002E-2</v>
      </c>
      <c r="H5933" s="103">
        <v>3.8257100000000002E-2</v>
      </c>
      <c r="I5933" s="103">
        <v>3.26831E-2</v>
      </c>
      <c r="J5933" s="103">
        <v>3.7219099999999998E-2</v>
      </c>
      <c r="K5933" s="103">
        <v>2.6120000000000001E-2</v>
      </c>
      <c r="L5933" s="103"/>
      <c r="M5933" s="103"/>
      <c r="N5933" s="103">
        <v>6.25E-2</v>
      </c>
    </row>
    <row r="5934" spans="3:14" ht="15.75" customHeight="1" x14ac:dyDescent="0.25">
      <c r="C5934" s="40"/>
      <c r="F5934" s="81">
        <v>44841</v>
      </c>
      <c r="G5934" s="103">
        <v>3.3135699999999997E-2</v>
      </c>
      <c r="H5934" s="103">
        <v>3.90871E-2</v>
      </c>
      <c r="I5934" s="103">
        <v>3.2741300000000001E-2</v>
      </c>
      <c r="J5934" s="103">
        <v>3.7389499999999999E-2</v>
      </c>
      <c r="K5934" s="103">
        <v>2.6373799999999999E-2</v>
      </c>
      <c r="L5934" s="103"/>
      <c r="M5934" s="103"/>
      <c r="N5934" s="103">
        <v>6.25E-2</v>
      </c>
    </row>
    <row r="5935" spans="3:14" ht="15.75" customHeight="1" x14ac:dyDescent="0.25">
      <c r="C5935" s="40"/>
      <c r="F5935" s="81">
        <v>44844</v>
      </c>
      <c r="G5935" s="103">
        <v>3.3167099999999998E-2</v>
      </c>
      <c r="H5935" s="103">
        <v>3.9191400000000001E-2</v>
      </c>
      <c r="I5935" s="103"/>
      <c r="J5935" s="103"/>
      <c r="K5935" s="103"/>
      <c r="L5935" s="103"/>
      <c r="M5935" s="103"/>
      <c r="N5935" s="103"/>
    </row>
    <row r="5936" spans="3:14" ht="15.75" customHeight="1" x14ac:dyDescent="0.25">
      <c r="C5936" s="40"/>
      <c r="F5936" s="81">
        <v>44845</v>
      </c>
      <c r="G5936" s="103">
        <v>3.3455699999999998E-2</v>
      </c>
      <c r="H5936" s="103">
        <v>3.94071E-2</v>
      </c>
      <c r="I5936" s="103">
        <v>3.2894399999999997E-2</v>
      </c>
      <c r="J5936" s="103">
        <v>3.7842399999999998E-2</v>
      </c>
      <c r="K5936" s="103">
        <v>2.74024E-2</v>
      </c>
      <c r="L5936" s="103"/>
      <c r="M5936" s="103"/>
      <c r="N5936" s="103">
        <v>6.25E-2</v>
      </c>
    </row>
    <row r="5937" spans="3:14" ht="15.75" customHeight="1" x14ac:dyDescent="0.25">
      <c r="C5937" s="40"/>
      <c r="F5937" s="81">
        <v>44846</v>
      </c>
      <c r="G5937" s="103">
        <v>3.3387099999999996E-2</v>
      </c>
      <c r="H5937" s="103">
        <v>4.0108600000000001E-2</v>
      </c>
      <c r="I5937" s="103">
        <v>3.3023799999999999E-2</v>
      </c>
      <c r="J5937" s="103">
        <v>3.8270999999999999E-2</v>
      </c>
      <c r="K5937" s="103">
        <v>2.7659600000000003E-2</v>
      </c>
      <c r="L5937" s="103"/>
      <c r="M5937" s="103"/>
      <c r="N5937" s="103">
        <v>6.25E-2</v>
      </c>
    </row>
    <row r="5938" spans="3:14" ht="15.75" customHeight="1" x14ac:dyDescent="0.25">
      <c r="C5938" s="40"/>
      <c r="F5938" s="81">
        <v>44847</v>
      </c>
      <c r="G5938" s="103">
        <v>3.4121399999999996E-2</v>
      </c>
      <c r="H5938" s="103">
        <v>4.0791399999999998E-2</v>
      </c>
      <c r="I5938" s="103">
        <v>3.3756599999999998E-2</v>
      </c>
      <c r="J5938" s="103">
        <v>3.86361E-2</v>
      </c>
      <c r="K5938" s="103">
        <v>2.7913500000000001E-2</v>
      </c>
      <c r="L5938" s="103"/>
      <c r="M5938" s="103"/>
      <c r="N5938" s="103">
        <v>6.25E-2</v>
      </c>
    </row>
    <row r="5939" spans="3:14" ht="15.75" customHeight="1" x14ac:dyDescent="0.25">
      <c r="C5939" s="40"/>
      <c r="F5939" s="81">
        <v>44848</v>
      </c>
      <c r="G5939" s="103">
        <v>3.4430000000000002E-2</v>
      </c>
      <c r="H5939" s="103">
        <v>4.1937100000000005E-2</v>
      </c>
      <c r="I5939" s="103">
        <v>3.4156600000000002E-2</v>
      </c>
      <c r="J5939" s="103">
        <v>3.9285399999999998E-2</v>
      </c>
      <c r="K5939" s="103">
        <v>2.8167399999999999E-2</v>
      </c>
      <c r="L5939" s="103"/>
      <c r="M5939" s="103"/>
      <c r="N5939" s="103">
        <v>6.25E-2</v>
      </c>
    </row>
    <row r="5940" spans="3:14" ht="15.75" customHeight="1" x14ac:dyDescent="0.25">
      <c r="C5940" s="40"/>
      <c r="F5940" s="81">
        <v>44851</v>
      </c>
      <c r="G5940" s="103">
        <v>3.4798599999999999E-2</v>
      </c>
      <c r="H5940" s="103">
        <v>4.2265699999999996E-2</v>
      </c>
      <c r="I5940" s="103">
        <v>3.46705E-2</v>
      </c>
      <c r="J5940" s="103">
        <v>3.9550399999999999E-2</v>
      </c>
      <c r="K5940" s="103">
        <v>2.8935699999999998E-2</v>
      </c>
      <c r="L5940" s="103"/>
      <c r="M5940" s="103"/>
      <c r="N5940" s="103">
        <v>6.25E-2</v>
      </c>
    </row>
    <row r="5941" spans="3:14" ht="15.75" customHeight="1" x14ac:dyDescent="0.25">
      <c r="C5941" s="40"/>
      <c r="F5941" s="81">
        <v>44852</v>
      </c>
      <c r="G5941" s="103">
        <v>3.4891399999999996E-2</v>
      </c>
      <c r="H5941" s="103">
        <v>4.2425699999999997E-2</v>
      </c>
      <c r="I5941" s="103">
        <v>3.4764700000000003E-2</v>
      </c>
      <c r="J5941" s="103">
        <v>3.96332E-2</v>
      </c>
      <c r="K5941" s="103">
        <v>2.9196300000000001E-2</v>
      </c>
      <c r="L5941" s="103"/>
      <c r="M5941" s="103"/>
      <c r="N5941" s="103">
        <v>6.25E-2</v>
      </c>
    </row>
    <row r="5942" spans="3:14" ht="15.75" customHeight="1" x14ac:dyDescent="0.25">
      <c r="C5942" s="40"/>
      <c r="F5942" s="81">
        <v>44853</v>
      </c>
      <c r="G5942" s="103">
        <v>3.5007099999999999E-2</v>
      </c>
      <c r="H5942" s="103">
        <v>4.27757E-2</v>
      </c>
      <c r="I5942" s="103">
        <v>3.4904700000000004E-2</v>
      </c>
      <c r="J5942" s="103">
        <v>3.9877099999999999E-2</v>
      </c>
      <c r="K5942" s="103">
        <v>2.94536E-2</v>
      </c>
      <c r="L5942" s="103"/>
      <c r="M5942" s="103"/>
      <c r="N5942" s="103">
        <v>6.25E-2</v>
      </c>
    </row>
    <row r="5943" spans="3:14" ht="15.75" customHeight="1" x14ac:dyDescent="0.25">
      <c r="C5943" s="40"/>
      <c r="F5943" s="81">
        <v>44854</v>
      </c>
      <c r="G5943" s="103">
        <v>3.57243E-2</v>
      </c>
      <c r="H5943" s="103">
        <v>4.3245699999999998E-2</v>
      </c>
      <c r="I5943" s="103">
        <v>3.5784400000000001E-2</v>
      </c>
      <c r="J5943" s="103">
        <v>4.0374800000000002E-2</v>
      </c>
      <c r="K5943" s="103">
        <v>2.9710899999999998E-2</v>
      </c>
      <c r="L5943" s="103"/>
      <c r="M5943" s="103"/>
      <c r="N5943" s="103">
        <v>6.25E-2</v>
      </c>
    </row>
    <row r="5944" spans="3:14" ht="15.75" customHeight="1" x14ac:dyDescent="0.25">
      <c r="C5944" s="40"/>
      <c r="F5944" s="81">
        <v>44855</v>
      </c>
      <c r="G5944" s="103">
        <v>3.5855700000000004E-2</v>
      </c>
      <c r="H5944" s="103">
        <v>4.3584299999999999E-2</v>
      </c>
      <c r="I5944" s="103">
        <v>3.5975699999999999E-2</v>
      </c>
      <c r="J5944" s="103">
        <v>4.0599999999999997E-2</v>
      </c>
      <c r="K5944" s="103">
        <v>2.99682E-2</v>
      </c>
      <c r="L5944" s="103"/>
      <c r="M5944" s="103"/>
      <c r="N5944" s="103">
        <v>6.25E-2</v>
      </c>
    </row>
    <row r="5945" spans="3:14" ht="15.75" customHeight="1" x14ac:dyDescent="0.25">
      <c r="C5945" s="40"/>
      <c r="F5945" s="81">
        <v>44858</v>
      </c>
      <c r="G5945" s="103">
        <v>3.5764299999999999E-2</v>
      </c>
      <c r="H5945" s="103">
        <v>4.3268599999999997E-2</v>
      </c>
      <c r="I5945" s="103">
        <v>3.6273699999999999E-2</v>
      </c>
      <c r="J5945" s="103">
        <v>4.0454999999999998E-2</v>
      </c>
      <c r="K5945" s="103">
        <v>3.0245399999999999E-2</v>
      </c>
      <c r="L5945" s="103"/>
      <c r="M5945" s="103"/>
      <c r="N5945" s="103">
        <v>6.25E-2</v>
      </c>
    </row>
    <row r="5946" spans="3:14" ht="15.75" customHeight="1" x14ac:dyDescent="0.25">
      <c r="C5946" s="40"/>
      <c r="F5946" s="81">
        <v>44859</v>
      </c>
      <c r="G5946" s="103">
        <v>3.5964299999999998E-2</v>
      </c>
      <c r="H5946" s="103">
        <v>4.3579999999999994E-2</v>
      </c>
      <c r="I5946" s="103">
        <v>3.6461399999999998E-2</v>
      </c>
      <c r="J5946" s="103">
        <v>4.0539100000000002E-2</v>
      </c>
      <c r="K5946" s="103">
        <v>3.02522E-2</v>
      </c>
      <c r="L5946" s="103"/>
      <c r="M5946" s="103"/>
      <c r="N5946" s="103">
        <v>6.25E-2</v>
      </c>
    </row>
    <row r="5947" spans="3:14" ht="15.75" customHeight="1" x14ac:dyDescent="0.25">
      <c r="C5947" s="40"/>
      <c r="F5947" s="81">
        <v>44860</v>
      </c>
      <c r="G5947" s="103">
        <v>3.6322899999999998E-2</v>
      </c>
      <c r="H5947" s="103">
        <v>4.3738599999999996E-2</v>
      </c>
      <c r="I5947" s="103">
        <v>3.6685300000000004E-2</v>
      </c>
      <c r="J5947" s="103">
        <v>4.07731E-2</v>
      </c>
      <c r="K5947" s="103">
        <v>3.02622E-2</v>
      </c>
      <c r="L5947" s="103"/>
      <c r="M5947" s="103"/>
      <c r="N5947" s="103">
        <v>6.25E-2</v>
      </c>
    </row>
    <row r="5948" spans="3:14" ht="15.75" customHeight="1" x14ac:dyDescent="0.25">
      <c r="C5948" s="40"/>
      <c r="F5948" s="81">
        <v>44861</v>
      </c>
      <c r="G5948" s="103">
        <v>3.7538599999999998E-2</v>
      </c>
      <c r="H5948" s="103">
        <v>4.4147100000000002E-2</v>
      </c>
      <c r="I5948" s="103">
        <v>3.72872E-2</v>
      </c>
      <c r="J5948" s="103">
        <v>4.0942100000000002E-2</v>
      </c>
      <c r="K5948" s="103">
        <v>3.02756E-2</v>
      </c>
      <c r="L5948" s="103"/>
      <c r="M5948" s="103"/>
      <c r="N5948" s="103">
        <v>6.25E-2</v>
      </c>
    </row>
    <row r="5949" spans="3:14" ht="15.75" customHeight="1" x14ac:dyDescent="0.25">
      <c r="C5949" s="40"/>
      <c r="F5949" s="81">
        <v>44862</v>
      </c>
      <c r="G5949" s="103">
        <v>3.7677099999999998E-2</v>
      </c>
      <c r="H5949" s="103">
        <v>4.4395699999999996E-2</v>
      </c>
      <c r="I5949" s="103">
        <v>3.7440099999999997E-2</v>
      </c>
      <c r="J5949" s="103">
        <v>4.0883900000000001E-2</v>
      </c>
      <c r="K5949" s="103">
        <v>3.0295599999999999E-2</v>
      </c>
      <c r="L5949" s="103"/>
      <c r="M5949" s="103"/>
      <c r="N5949" s="103">
        <v>6.25E-2</v>
      </c>
    </row>
    <row r="5950" spans="3:14" ht="15.75" customHeight="1" x14ac:dyDescent="0.25">
      <c r="C5950" s="40"/>
      <c r="F5950" s="81">
        <v>44865</v>
      </c>
      <c r="G5950" s="103">
        <v>3.8048600000000002E-2</v>
      </c>
      <c r="H5950" s="103">
        <v>4.4602899999999994E-2</v>
      </c>
      <c r="I5950" s="103">
        <v>3.7605899999999998E-2</v>
      </c>
      <c r="J5950" s="103">
        <v>4.1087400000000003E-2</v>
      </c>
      <c r="K5950" s="103">
        <v>3.0372400000000001E-2</v>
      </c>
      <c r="L5950" s="103"/>
      <c r="M5950" s="103"/>
      <c r="N5950" s="103">
        <v>6.25E-2</v>
      </c>
    </row>
    <row r="5951" spans="3:14" ht="15.75" customHeight="1" x14ac:dyDescent="0.25">
      <c r="C5951" s="40"/>
      <c r="F5951" s="81">
        <v>44866</v>
      </c>
      <c r="G5951" s="103">
        <v>3.8415699999999997E-2</v>
      </c>
      <c r="H5951" s="103">
        <v>4.4597100000000001E-2</v>
      </c>
      <c r="I5951" s="103">
        <v>3.78625E-2</v>
      </c>
      <c r="J5951" s="103">
        <v>4.1409099999999997E-2</v>
      </c>
      <c r="K5951" s="103">
        <v>3.03959E-2</v>
      </c>
      <c r="L5951" s="103"/>
      <c r="M5951" s="103"/>
      <c r="N5951" s="103">
        <v>6.25E-2</v>
      </c>
    </row>
    <row r="5952" spans="3:14" ht="15.75" customHeight="1" x14ac:dyDescent="0.25">
      <c r="C5952" s="40"/>
      <c r="F5952" s="81">
        <v>44867</v>
      </c>
      <c r="G5952" s="103">
        <v>3.8357100000000005E-2</v>
      </c>
      <c r="H5952" s="103">
        <v>4.5084299999999994E-2</v>
      </c>
      <c r="I5952" s="103">
        <v>3.7821500000000001E-2</v>
      </c>
      <c r="J5952" s="103">
        <v>4.1656899999999997E-2</v>
      </c>
      <c r="K5952" s="103">
        <v>3.0419299999999996E-2</v>
      </c>
      <c r="L5952" s="103"/>
      <c r="M5952" s="103"/>
      <c r="N5952" s="103">
        <v>6.25E-2</v>
      </c>
    </row>
    <row r="5953" spans="3:14" ht="15.75" customHeight="1" x14ac:dyDescent="0.25">
      <c r="C5953" s="40"/>
      <c r="F5953" s="81">
        <v>44868</v>
      </c>
      <c r="G5953" s="103">
        <v>3.8465699999999999E-2</v>
      </c>
      <c r="H5953" s="103">
        <v>4.53157E-2</v>
      </c>
      <c r="I5953" s="103">
        <v>3.7938699999999999E-2</v>
      </c>
      <c r="J5953" s="103">
        <v>4.1841900000000001E-2</v>
      </c>
      <c r="K5953" s="103">
        <v>3.0436000000000001E-2</v>
      </c>
      <c r="L5953" s="103"/>
      <c r="M5953" s="103"/>
      <c r="N5953" s="103">
        <v>7.0000000000000007E-2</v>
      </c>
    </row>
    <row r="5954" spans="3:14" ht="15.75" customHeight="1" x14ac:dyDescent="0.25">
      <c r="C5954" s="40"/>
      <c r="F5954" s="81">
        <v>44869</v>
      </c>
      <c r="G5954" s="103">
        <v>3.8581400000000002E-2</v>
      </c>
      <c r="H5954" s="103">
        <v>4.5502900000000006E-2</v>
      </c>
      <c r="I5954" s="103">
        <v>3.8066599999999999E-2</v>
      </c>
      <c r="J5954" s="103">
        <v>4.20653E-2</v>
      </c>
      <c r="K5954" s="103">
        <v>3.0689899999999999E-2</v>
      </c>
      <c r="L5954" s="103"/>
      <c r="M5954" s="103"/>
      <c r="N5954" s="103">
        <v>7.0000000000000007E-2</v>
      </c>
    </row>
    <row r="5955" spans="3:14" ht="15.75" customHeight="1" x14ac:dyDescent="0.25">
      <c r="C5955" s="40"/>
      <c r="F5955" s="81">
        <v>44872</v>
      </c>
      <c r="G5955" s="103">
        <v>3.85514E-2</v>
      </c>
      <c r="H5955" s="103">
        <v>4.55729E-2</v>
      </c>
      <c r="I5955" s="103">
        <v>3.8013199999999997E-2</v>
      </c>
      <c r="J5955" s="103">
        <v>4.2102700000000007E-2</v>
      </c>
      <c r="K5955" s="103">
        <v>3.1445000000000001E-2</v>
      </c>
      <c r="L5955" s="103"/>
      <c r="M5955" s="103"/>
      <c r="N5955" s="103">
        <v>7.0000000000000007E-2</v>
      </c>
    </row>
    <row r="5956" spans="3:14" ht="15.75" customHeight="1" x14ac:dyDescent="0.25">
      <c r="C5956" s="40"/>
      <c r="F5956" s="81">
        <v>44873</v>
      </c>
      <c r="G5956" s="103">
        <v>3.8587099999999999E-2</v>
      </c>
      <c r="H5956" s="103">
        <v>4.5919999999999996E-2</v>
      </c>
      <c r="I5956" s="103">
        <v>3.7988500000000001E-2</v>
      </c>
      <c r="J5956" s="103">
        <v>4.2201899999999994E-2</v>
      </c>
      <c r="K5956" s="103">
        <v>3.1689099999999998E-2</v>
      </c>
      <c r="L5956" s="103"/>
      <c r="M5956" s="103"/>
      <c r="N5956" s="103">
        <v>7.0000000000000007E-2</v>
      </c>
    </row>
    <row r="5957" spans="3:14" ht="15.75" customHeight="1" x14ac:dyDescent="0.25">
      <c r="C5957" s="40"/>
      <c r="F5957" s="81">
        <v>44874</v>
      </c>
      <c r="G5957" s="103">
        <v>3.8785699999999999E-2</v>
      </c>
      <c r="H5957" s="103">
        <v>4.6300000000000001E-2</v>
      </c>
      <c r="I5957" s="103">
        <v>3.7957999999999999E-2</v>
      </c>
      <c r="J5957" s="103">
        <v>4.2575900000000007E-2</v>
      </c>
      <c r="K5957" s="103">
        <v>3.1933200000000002E-2</v>
      </c>
      <c r="L5957" s="103"/>
      <c r="M5957" s="103"/>
      <c r="N5957" s="103">
        <v>7.0000000000000007E-2</v>
      </c>
    </row>
    <row r="5958" spans="3:14" ht="15.75" customHeight="1" x14ac:dyDescent="0.25">
      <c r="C5958" s="40"/>
      <c r="F5958" s="81">
        <v>44875</v>
      </c>
      <c r="G5958" s="103">
        <v>3.8731399999999999E-2</v>
      </c>
      <c r="H5958" s="103">
        <v>4.64971E-2</v>
      </c>
      <c r="I5958" s="103">
        <v>3.7942499999999997E-2</v>
      </c>
      <c r="J5958" s="103">
        <v>4.2653100000000006E-2</v>
      </c>
      <c r="K5958" s="103">
        <v>3.21771E-2</v>
      </c>
      <c r="L5958" s="103"/>
      <c r="M5958" s="103"/>
      <c r="N5958" s="103">
        <v>7.0000000000000007E-2</v>
      </c>
    </row>
    <row r="5959" spans="3:14" ht="15.75" customHeight="1" x14ac:dyDescent="0.25">
      <c r="C5959" s="40"/>
      <c r="F5959" s="81">
        <v>44879</v>
      </c>
      <c r="G5959" s="103">
        <v>3.8865699999999996E-2</v>
      </c>
      <c r="H5959" s="103">
        <v>4.6438600000000003E-2</v>
      </c>
      <c r="I5959" s="103">
        <v>3.8108700000000002E-2</v>
      </c>
      <c r="J5959" s="103">
        <v>4.2253999999999993E-2</v>
      </c>
      <c r="K5959" s="103">
        <v>3.3162400000000002E-2</v>
      </c>
      <c r="L5959" s="103"/>
      <c r="M5959" s="103"/>
      <c r="N5959" s="103">
        <v>7.0000000000000007E-2</v>
      </c>
    </row>
    <row r="5960" spans="3:14" ht="15.75" customHeight="1" x14ac:dyDescent="0.25">
      <c r="C5960" s="40"/>
      <c r="F5960" s="81">
        <v>44880</v>
      </c>
      <c r="G5960" s="103">
        <v>3.90357E-2</v>
      </c>
      <c r="H5960" s="103">
        <v>4.64971E-2</v>
      </c>
      <c r="I5960" s="103">
        <v>3.8638699999999998E-2</v>
      </c>
      <c r="J5960" s="103">
        <v>4.2470499999999994E-2</v>
      </c>
      <c r="K5960" s="103">
        <v>3.3413200000000004E-2</v>
      </c>
      <c r="L5960" s="103"/>
      <c r="M5960" s="103"/>
      <c r="N5960" s="103">
        <v>7.0000000000000007E-2</v>
      </c>
    </row>
    <row r="5961" spans="3:14" ht="15.75" customHeight="1" x14ac:dyDescent="0.25">
      <c r="C5961" s="40"/>
      <c r="F5961" s="81">
        <v>44881</v>
      </c>
      <c r="G5961" s="103">
        <v>3.9107099999999999E-2</v>
      </c>
      <c r="H5961" s="103">
        <v>4.6742900000000004E-2</v>
      </c>
      <c r="I5961" s="103">
        <v>3.87447E-2</v>
      </c>
      <c r="J5961" s="103">
        <v>4.2690200000000005E-2</v>
      </c>
      <c r="K5961" s="103">
        <v>3.3667200000000001E-2</v>
      </c>
      <c r="L5961" s="103"/>
      <c r="M5961" s="103"/>
      <c r="N5961" s="103">
        <v>7.0000000000000007E-2</v>
      </c>
    </row>
    <row r="5962" spans="3:14" ht="15.75" customHeight="1" x14ac:dyDescent="0.25">
      <c r="C5962" s="40"/>
      <c r="F5962" s="81">
        <v>44882</v>
      </c>
      <c r="G5962" s="103">
        <v>3.9385699999999996E-2</v>
      </c>
      <c r="H5962" s="103">
        <v>4.6754300000000006E-2</v>
      </c>
      <c r="I5962" s="103">
        <v>3.9106000000000002E-2</v>
      </c>
      <c r="J5962" s="103">
        <v>4.2844600000000004E-2</v>
      </c>
      <c r="K5962" s="103">
        <v>3.3921199999999999E-2</v>
      </c>
      <c r="L5962" s="103"/>
      <c r="M5962" s="103"/>
      <c r="N5962" s="103">
        <v>7.0000000000000007E-2</v>
      </c>
    </row>
    <row r="5963" spans="3:14" ht="15.75" customHeight="1" x14ac:dyDescent="0.25">
      <c r="C5963" s="40"/>
      <c r="F5963" s="81">
        <v>44883</v>
      </c>
      <c r="G5963" s="103">
        <v>3.9567100000000001E-2</v>
      </c>
      <c r="H5963" s="103">
        <v>4.6648599999999998E-2</v>
      </c>
      <c r="I5963" s="103">
        <v>3.9315299999999997E-2</v>
      </c>
      <c r="J5963" s="103">
        <v>4.3007099999999993E-2</v>
      </c>
      <c r="K5963" s="103">
        <v>3.4175200000000003E-2</v>
      </c>
      <c r="L5963" s="103"/>
      <c r="M5963" s="103"/>
      <c r="N5963" s="103">
        <v>7.0000000000000007E-2</v>
      </c>
    </row>
    <row r="5964" spans="3:14" ht="15.75" customHeight="1" x14ac:dyDescent="0.25">
      <c r="C5964" s="40"/>
      <c r="F5964" s="81">
        <v>44886</v>
      </c>
      <c r="G5964" s="103">
        <v>3.9789999999999999E-2</v>
      </c>
      <c r="H5964" s="103">
        <v>4.6918600000000005E-2</v>
      </c>
      <c r="I5964" s="103">
        <v>3.9507899999999999E-2</v>
      </c>
      <c r="J5964" s="103">
        <v>4.3198299999999995E-2</v>
      </c>
      <c r="K5964" s="103">
        <v>3.4947100000000002E-2</v>
      </c>
      <c r="L5964" s="103"/>
      <c r="M5964" s="103"/>
      <c r="N5964" s="103">
        <v>7.0000000000000007E-2</v>
      </c>
    </row>
    <row r="5965" spans="3:14" ht="15.75" customHeight="1" x14ac:dyDescent="0.25">
      <c r="C5965" s="40"/>
      <c r="F5965" s="81">
        <v>44887</v>
      </c>
      <c r="G5965" s="103">
        <v>4.01614E-2</v>
      </c>
      <c r="H5965" s="103">
        <v>4.6987100000000004E-2</v>
      </c>
      <c r="I5965" s="103">
        <v>4.0189500000000003E-2</v>
      </c>
      <c r="J5965" s="103">
        <v>4.3588099999999998E-2</v>
      </c>
      <c r="K5965" s="103">
        <v>3.5207999999999996E-2</v>
      </c>
      <c r="L5965" s="103"/>
      <c r="M5965" s="103"/>
      <c r="N5965" s="103">
        <v>7.0000000000000007E-2</v>
      </c>
    </row>
    <row r="5966" spans="3:14" ht="15.75" customHeight="1" x14ac:dyDescent="0.25">
      <c r="C5966" s="40"/>
      <c r="F5966" s="81">
        <v>44888</v>
      </c>
      <c r="G5966" s="103">
        <v>4.0435699999999998E-2</v>
      </c>
      <c r="H5966" s="103">
        <v>4.7572900000000001E-2</v>
      </c>
      <c r="I5966" s="103">
        <v>4.0553299999999994E-2</v>
      </c>
      <c r="J5966" s="103">
        <v>4.3935500000000002E-2</v>
      </c>
      <c r="K5966" s="103">
        <v>3.5468699999999999E-2</v>
      </c>
      <c r="L5966" s="103"/>
      <c r="M5966" s="103"/>
      <c r="N5966" s="103">
        <v>7.0000000000000007E-2</v>
      </c>
    </row>
    <row r="5967" spans="3:14" ht="15.75" customHeight="1" x14ac:dyDescent="0.25">
      <c r="C5967" s="40"/>
      <c r="F5967" s="81">
        <v>44890</v>
      </c>
      <c r="G5967" s="103">
        <v>4.0547100000000003E-2</v>
      </c>
      <c r="H5967" s="103">
        <v>4.7338600000000002E-2</v>
      </c>
      <c r="I5967" s="103">
        <v>4.0807000000000003E-2</v>
      </c>
      <c r="J5967" s="103">
        <v>4.4106199999999998E-2</v>
      </c>
      <c r="K5967" s="103">
        <v>3.5986699999999996E-2</v>
      </c>
      <c r="L5967" s="103"/>
      <c r="M5967" s="103"/>
      <c r="N5967" s="103">
        <v>7.0000000000000007E-2</v>
      </c>
    </row>
    <row r="5968" spans="3:14" ht="15.75" customHeight="1" x14ac:dyDescent="0.25">
      <c r="C5968" s="40"/>
      <c r="F5968" s="81">
        <v>44893</v>
      </c>
      <c r="G5968" s="103">
        <v>4.0714300000000002E-2</v>
      </c>
      <c r="H5968" s="103">
        <v>4.7348600000000005E-2</v>
      </c>
      <c r="I5968" s="103">
        <v>4.0864600000000001E-2</v>
      </c>
      <c r="J5968" s="103">
        <v>4.3990299999999996E-2</v>
      </c>
      <c r="K5968" s="103">
        <v>3.6748699999999995E-2</v>
      </c>
      <c r="L5968" s="103"/>
      <c r="M5968" s="103"/>
      <c r="N5968" s="103">
        <v>7.0000000000000007E-2</v>
      </c>
    </row>
    <row r="5969" spans="3:14" ht="15.75" customHeight="1" x14ac:dyDescent="0.25">
      <c r="C5969" s="40"/>
      <c r="F5969" s="81">
        <v>44894</v>
      </c>
      <c r="G5969" s="103">
        <v>4.1201399999999999E-2</v>
      </c>
      <c r="H5969" s="103">
        <v>4.7605700000000001E-2</v>
      </c>
      <c r="I5969" s="103">
        <v>4.1239600000000001E-2</v>
      </c>
      <c r="J5969" s="103">
        <v>4.4044100000000003E-2</v>
      </c>
      <c r="K5969" s="103">
        <v>3.6999600000000001E-2</v>
      </c>
      <c r="L5969" s="103"/>
      <c r="M5969" s="103"/>
      <c r="N5969" s="103">
        <v>7.0000000000000007E-2</v>
      </c>
    </row>
    <row r="5970" spans="3:14" ht="15.75" customHeight="1" x14ac:dyDescent="0.25">
      <c r="C5970" s="40"/>
      <c r="F5970" s="81">
        <v>44895</v>
      </c>
      <c r="G5970" s="103">
        <v>4.1420000000000005E-2</v>
      </c>
      <c r="H5970" s="103">
        <v>4.77857E-2</v>
      </c>
      <c r="I5970" s="103">
        <v>4.1294199999999996E-2</v>
      </c>
      <c r="J5970" s="103">
        <v>4.4126100000000001E-2</v>
      </c>
      <c r="K5970" s="103">
        <v>3.7253599999999998E-2</v>
      </c>
      <c r="L5970" s="103"/>
      <c r="M5970" s="103"/>
      <c r="N5970" s="103">
        <v>7.0000000000000007E-2</v>
      </c>
    </row>
    <row r="5971" spans="3:14" ht="15.75" customHeight="1" x14ac:dyDescent="0.25">
      <c r="C5971" s="40"/>
      <c r="F5971" s="81">
        <v>44896</v>
      </c>
      <c r="G5971" s="103">
        <v>4.17229E-2</v>
      </c>
      <c r="H5971" s="103">
        <v>4.7649999999999998E-2</v>
      </c>
      <c r="I5971" s="103">
        <v>4.1812199999999994E-2</v>
      </c>
      <c r="J5971" s="103">
        <v>4.4508699999999998E-2</v>
      </c>
      <c r="K5971" s="103">
        <v>3.7511099999999999E-2</v>
      </c>
      <c r="L5971" s="103"/>
      <c r="M5971" s="103"/>
      <c r="N5971" s="103">
        <v>7.0000000000000007E-2</v>
      </c>
    </row>
    <row r="5972" spans="3:14" ht="15.75" customHeight="1" x14ac:dyDescent="0.25">
      <c r="C5972" s="40"/>
      <c r="F5972" s="81">
        <v>44897</v>
      </c>
      <c r="G5972" s="103">
        <v>4.1848599999999993E-2</v>
      </c>
      <c r="H5972" s="103">
        <v>4.7325699999999998E-2</v>
      </c>
      <c r="I5972" s="103">
        <v>4.1884899999999996E-2</v>
      </c>
      <c r="J5972" s="103">
        <v>4.4322400000000005E-2</v>
      </c>
      <c r="K5972" s="103">
        <v>3.7768500000000003E-2</v>
      </c>
      <c r="L5972" s="103"/>
      <c r="M5972" s="103"/>
      <c r="N5972" s="103">
        <v>7.0000000000000007E-2</v>
      </c>
    </row>
    <row r="5973" spans="3:14" ht="15.75" customHeight="1" x14ac:dyDescent="0.25">
      <c r="C5973" s="40"/>
      <c r="F5973" s="81">
        <v>44900</v>
      </c>
      <c r="G5973" s="103">
        <v>4.2172899999999999E-2</v>
      </c>
      <c r="H5973" s="103">
        <v>4.7234299999999993E-2</v>
      </c>
      <c r="I5973" s="103">
        <v>4.2171399999999998E-2</v>
      </c>
      <c r="J5973" s="103">
        <v>4.4484799999999998E-2</v>
      </c>
      <c r="K5973" s="103">
        <v>3.8029199999999999E-2</v>
      </c>
      <c r="L5973" s="103"/>
      <c r="M5973" s="103"/>
      <c r="N5973" s="103">
        <v>7.0000000000000007E-2</v>
      </c>
    </row>
    <row r="5974" spans="3:14" ht="15.75" customHeight="1" x14ac:dyDescent="0.25">
      <c r="C5974" s="40"/>
      <c r="F5974" s="81">
        <v>44901</v>
      </c>
      <c r="G5974" s="103">
        <v>4.2214299999999996E-2</v>
      </c>
      <c r="H5974" s="103">
        <v>4.7345699999999998E-2</v>
      </c>
      <c r="I5974" s="103">
        <v>4.2253699999999998E-2</v>
      </c>
      <c r="J5974" s="103">
        <v>4.46019E-2</v>
      </c>
      <c r="K5974" s="103">
        <v>3.8032700000000003E-2</v>
      </c>
      <c r="L5974" s="103"/>
      <c r="M5974" s="103"/>
      <c r="N5974" s="103">
        <v>7.0000000000000007E-2</v>
      </c>
    </row>
    <row r="5975" spans="3:14" ht="15.75" customHeight="1" x14ac:dyDescent="0.25">
      <c r="C5975" s="40"/>
      <c r="F5975" s="81">
        <v>44902</v>
      </c>
      <c r="G5975" s="103">
        <v>4.23614E-2</v>
      </c>
      <c r="H5975" s="103">
        <v>4.7234299999999993E-2</v>
      </c>
      <c r="I5975" s="103">
        <v>4.2336099999999995E-2</v>
      </c>
      <c r="J5975" s="103">
        <v>4.4696199999999998E-2</v>
      </c>
      <c r="K5975" s="103">
        <v>3.8032700000000003E-2</v>
      </c>
      <c r="L5975" s="103"/>
      <c r="M5975" s="103"/>
      <c r="N5975" s="103">
        <v>7.0000000000000007E-2</v>
      </c>
    </row>
    <row r="5976" spans="3:14" ht="15.75" customHeight="1" x14ac:dyDescent="0.25">
      <c r="C5976" s="40"/>
      <c r="F5976" s="81">
        <v>44903</v>
      </c>
      <c r="G5976" s="103">
        <v>4.27429E-2</v>
      </c>
      <c r="H5976" s="103">
        <v>4.7351400000000002E-2</v>
      </c>
      <c r="I5976" s="103">
        <v>4.2829100000000002E-2</v>
      </c>
      <c r="J5976" s="103">
        <v>4.4916999999999999E-2</v>
      </c>
      <c r="K5976" s="103">
        <v>3.8039400000000001E-2</v>
      </c>
      <c r="L5976" s="103"/>
      <c r="M5976" s="103"/>
      <c r="N5976" s="103">
        <v>7.0000000000000007E-2</v>
      </c>
    </row>
    <row r="5977" spans="3:14" ht="15.75" customHeight="1" x14ac:dyDescent="0.25">
      <c r="C5977" s="40"/>
      <c r="F5977" s="81">
        <v>44904</v>
      </c>
      <c r="G5977" s="103">
        <v>4.2702900000000002E-2</v>
      </c>
      <c r="H5977" s="103">
        <v>4.7331399999999996E-2</v>
      </c>
      <c r="I5977" s="103">
        <v>4.2977100000000004E-2</v>
      </c>
      <c r="J5977" s="103">
        <v>4.4956599999999999E-2</v>
      </c>
      <c r="K5977" s="103">
        <v>3.8046000000000003E-2</v>
      </c>
      <c r="L5977" s="103"/>
      <c r="M5977" s="103"/>
      <c r="N5977" s="103">
        <v>7.0000000000000007E-2</v>
      </c>
    </row>
    <row r="5978" spans="3:14" ht="15.75" customHeight="1" x14ac:dyDescent="0.25">
      <c r="C5978" s="40"/>
      <c r="F5978" s="81">
        <v>44907</v>
      </c>
      <c r="G5978" s="103">
        <v>4.2921399999999998E-2</v>
      </c>
      <c r="H5978" s="103">
        <v>4.7527100000000003E-2</v>
      </c>
      <c r="I5978" s="103">
        <v>4.3170799999999995E-2</v>
      </c>
      <c r="J5978" s="103">
        <v>4.5080600000000005E-2</v>
      </c>
      <c r="K5978" s="103">
        <v>3.80664E-2</v>
      </c>
      <c r="L5978" s="103"/>
      <c r="M5978" s="103"/>
      <c r="N5978" s="103">
        <v>7.0000000000000007E-2</v>
      </c>
    </row>
    <row r="5979" spans="3:14" ht="15.75" customHeight="1" x14ac:dyDescent="0.25">
      <c r="C5979" s="40"/>
      <c r="F5979" s="81">
        <v>44908</v>
      </c>
      <c r="G5979" s="103">
        <v>4.3178599999999998E-2</v>
      </c>
      <c r="H5979" s="103">
        <v>4.7690000000000003E-2</v>
      </c>
      <c r="I5979" s="103">
        <v>4.3356100000000002E-2</v>
      </c>
      <c r="J5979" s="103">
        <v>4.5278900000000004E-2</v>
      </c>
      <c r="K5979" s="103">
        <v>3.8073200000000001E-2</v>
      </c>
      <c r="L5979" s="103"/>
      <c r="M5979" s="103"/>
      <c r="N5979" s="103">
        <v>7.0000000000000007E-2</v>
      </c>
    </row>
    <row r="5980" spans="3:14" ht="15.75" customHeight="1" x14ac:dyDescent="0.25">
      <c r="C5980" s="40"/>
      <c r="F5980" s="81">
        <v>44909</v>
      </c>
      <c r="G5980" s="103">
        <v>4.32629E-2</v>
      </c>
      <c r="H5980" s="103">
        <v>4.7362900000000006E-2</v>
      </c>
      <c r="I5980" s="103">
        <v>4.3257199999999996E-2</v>
      </c>
      <c r="J5980" s="103">
        <v>4.4988099999999996E-2</v>
      </c>
      <c r="K5980" s="103">
        <v>3.80799E-2</v>
      </c>
      <c r="L5980" s="103"/>
      <c r="M5980" s="103"/>
      <c r="N5980" s="103">
        <v>7.0000000000000007E-2</v>
      </c>
    </row>
    <row r="5981" spans="3:14" ht="15.75" customHeight="1" x14ac:dyDescent="0.25">
      <c r="C5981" s="40"/>
      <c r="F5981" s="81">
        <v>44910</v>
      </c>
      <c r="G5981" s="103">
        <v>4.3391400000000004E-2</v>
      </c>
      <c r="H5981" s="103">
        <v>4.7377099999999998E-2</v>
      </c>
      <c r="I5981" s="103">
        <v>4.3245600000000002E-2</v>
      </c>
      <c r="J5981" s="103">
        <v>4.5090700000000004E-2</v>
      </c>
      <c r="K5981" s="103">
        <v>3.8083200000000005E-2</v>
      </c>
      <c r="L5981" s="103"/>
      <c r="M5981" s="103"/>
      <c r="N5981" s="103">
        <v>7.4999999999999997E-2</v>
      </c>
    </row>
    <row r="5982" spans="3:14" ht="15.75" customHeight="1" x14ac:dyDescent="0.25">
      <c r="C5982" s="40"/>
      <c r="F5982" s="81">
        <v>44911</v>
      </c>
      <c r="G5982" s="103">
        <v>4.3528600000000001E-2</v>
      </c>
      <c r="H5982" s="103">
        <v>4.7458600000000004E-2</v>
      </c>
      <c r="I5982" s="103">
        <v>4.3210199999999997E-2</v>
      </c>
      <c r="J5982" s="103">
        <v>4.50553E-2</v>
      </c>
      <c r="K5982" s="103">
        <v>3.8257100000000002E-2</v>
      </c>
      <c r="L5982" s="103"/>
      <c r="M5982" s="103"/>
      <c r="N5982" s="103">
        <v>7.4999999999999997E-2</v>
      </c>
    </row>
    <row r="5983" spans="3:14" ht="15.75" customHeight="1" x14ac:dyDescent="0.25">
      <c r="C5983" s="40"/>
      <c r="F5983" s="81">
        <v>44914</v>
      </c>
      <c r="G5983" s="103">
        <v>4.3538600000000004E-2</v>
      </c>
      <c r="H5983" s="103">
        <v>4.7382899999999999E-2</v>
      </c>
      <c r="I5983" s="103">
        <v>4.3210499999999999E-2</v>
      </c>
      <c r="J5983" s="103">
        <v>4.5075000000000004E-2</v>
      </c>
      <c r="K5983" s="103">
        <v>3.87751E-2</v>
      </c>
      <c r="L5983" s="103"/>
      <c r="M5983" s="103"/>
      <c r="N5983" s="103">
        <v>7.4999999999999997E-2</v>
      </c>
    </row>
    <row r="5984" spans="3:14" ht="15.75" customHeight="1" x14ac:dyDescent="0.25">
      <c r="C5984" s="40"/>
      <c r="F5984" s="81">
        <v>44915</v>
      </c>
      <c r="G5984" s="103">
        <v>4.3612900000000003E-2</v>
      </c>
      <c r="H5984" s="103">
        <v>4.7525700000000004E-2</v>
      </c>
      <c r="I5984" s="103">
        <v>4.3206300000000003E-2</v>
      </c>
      <c r="J5984" s="103">
        <v>4.5235600000000001E-2</v>
      </c>
      <c r="K5984" s="103">
        <v>3.8942400000000002E-2</v>
      </c>
      <c r="L5984" s="103"/>
      <c r="M5984" s="103"/>
      <c r="N5984" s="103">
        <v>7.4999999999999997E-2</v>
      </c>
    </row>
    <row r="5985" spans="3:14" ht="15.75" customHeight="1" x14ac:dyDescent="0.25">
      <c r="C5985" s="40"/>
      <c r="F5985" s="81">
        <v>44916</v>
      </c>
      <c r="G5985" s="103">
        <v>4.3855700000000004E-2</v>
      </c>
      <c r="H5985" s="103">
        <v>4.7289999999999999E-2</v>
      </c>
      <c r="I5985" s="103">
        <v>4.3233499999999994E-2</v>
      </c>
      <c r="J5985" s="103">
        <v>4.5307800000000002E-2</v>
      </c>
      <c r="K5985" s="103">
        <v>3.9109600000000001E-2</v>
      </c>
      <c r="L5985" s="103"/>
      <c r="M5985" s="103"/>
      <c r="N5985" s="103">
        <v>7.4999999999999997E-2</v>
      </c>
    </row>
    <row r="5986" spans="3:14" ht="15.75" customHeight="1" x14ac:dyDescent="0.25">
      <c r="C5986" s="40"/>
      <c r="F5986" s="81">
        <v>44917</v>
      </c>
      <c r="G5986" s="103">
        <v>4.3887099999999998E-2</v>
      </c>
      <c r="H5986" s="103">
        <v>4.7238599999999999E-2</v>
      </c>
      <c r="I5986" s="103">
        <v>4.3233600000000004E-2</v>
      </c>
      <c r="J5986" s="103">
        <v>4.5410700000000005E-2</v>
      </c>
      <c r="K5986" s="103">
        <v>3.9276800000000001E-2</v>
      </c>
      <c r="L5986" s="103"/>
      <c r="M5986" s="103"/>
      <c r="N5986" s="103">
        <v>7.4999999999999997E-2</v>
      </c>
    </row>
    <row r="5987" spans="3:14" ht="15.75" customHeight="1" x14ac:dyDescent="0.25">
      <c r="C5987" s="40"/>
      <c r="F5987" s="81">
        <v>44918</v>
      </c>
      <c r="G5987" s="103">
        <v>4.3868600000000008E-2</v>
      </c>
      <c r="H5987" s="103">
        <v>4.7264299999999995E-2</v>
      </c>
      <c r="I5987" s="103">
        <v>4.3225E-2</v>
      </c>
      <c r="J5987" s="103">
        <v>4.5496600000000005E-2</v>
      </c>
      <c r="K5987" s="103">
        <v>3.9444E-2</v>
      </c>
      <c r="L5987" s="103"/>
      <c r="M5987" s="103"/>
      <c r="N5987" s="103">
        <v>7.4999999999999997E-2</v>
      </c>
    </row>
    <row r="5988" spans="3:14" ht="15.75" customHeight="1" x14ac:dyDescent="0.25">
      <c r="C5988" s="40"/>
      <c r="F5988" s="81">
        <v>44922</v>
      </c>
      <c r="G5988" s="103"/>
      <c r="H5988" s="103"/>
      <c r="I5988" s="103">
        <v>4.3224499999999999E-2</v>
      </c>
      <c r="J5988" s="103">
        <v>4.5607399999999999E-2</v>
      </c>
      <c r="K5988" s="103">
        <v>4.0118999999999995E-2</v>
      </c>
      <c r="L5988" s="103"/>
      <c r="M5988" s="103"/>
      <c r="N5988" s="103">
        <v>7.4999999999999997E-2</v>
      </c>
    </row>
    <row r="5989" spans="3:14" ht="15.75" customHeight="1" x14ac:dyDescent="0.25">
      <c r="C5989" s="40"/>
      <c r="F5989" s="81">
        <v>44923</v>
      </c>
      <c r="G5989" s="103">
        <v>4.3835699999999998E-2</v>
      </c>
      <c r="H5989" s="103">
        <v>4.7298600000000003E-2</v>
      </c>
      <c r="I5989" s="103">
        <v>4.3230399999999995E-2</v>
      </c>
      <c r="J5989" s="103">
        <v>4.5802300000000004E-2</v>
      </c>
      <c r="K5989" s="103">
        <v>4.0286200000000001E-2</v>
      </c>
      <c r="L5989" s="103"/>
      <c r="M5989" s="103"/>
      <c r="N5989" s="103">
        <v>7.4999999999999997E-2</v>
      </c>
    </row>
    <row r="5990" spans="3:14" ht="15.75" customHeight="1" x14ac:dyDescent="0.25">
      <c r="C5990" s="40"/>
      <c r="F5990" s="81">
        <v>44924</v>
      </c>
      <c r="G5990" s="103">
        <v>4.36871E-2</v>
      </c>
      <c r="H5990" s="103">
        <v>4.7538600000000007E-2</v>
      </c>
      <c r="I5990" s="103">
        <v>4.3340699999999996E-2</v>
      </c>
      <c r="J5990" s="103">
        <v>4.5927699999999995E-2</v>
      </c>
      <c r="K5990" s="103">
        <v>4.04534E-2</v>
      </c>
      <c r="L5990" s="103"/>
      <c r="M5990" s="103"/>
      <c r="N5990" s="103">
        <v>7.4999999999999997E-2</v>
      </c>
    </row>
    <row r="5991" spans="3:14" ht="15.75" customHeight="1" x14ac:dyDescent="0.25">
      <c r="C5991" s="40"/>
      <c r="F5991" s="81">
        <v>44925</v>
      </c>
      <c r="G5991" s="103">
        <v>4.3915699999999995E-2</v>
      </c>
      <c r="H5991" s="103">
        <v>4.7672899999999997E-2</v>
      </c>
      <c r="I5991" s="103">
        <v>4.3580599999999997E-2</v>
      </c>
      <c r="J5991" s="103">
        <v>4.5874499999999999E-2</v>
      </c>
      <c r="K5991" s="103">
        <v>4.0617299999999995E-2</v>
      </c>
      <c r="L5991" s="103"/>
      <c r="M5991" s="103"/>
      <c r="N5991" s="103">
        <v>7.4999999999999997E-2</v>
      </c>
    </row>
    <row r="5992" spans="3:14" ht="15.75" customHeight="1" x14ac:dyDescent="0.25">
      <c r="C5992" s="40"/>
      <c r="F5992" s="81">
        <v>44929</v>
      </c>
      <c r="G5992" s="103">
        <v>4.4012900000000001E-2</v>
      </c>
      <c r="H5992" s="103">
        <v>4.7818600000000003E-2</v>
      </c>
      <c r="I5992" s="103">
        <v>4.3597000000000004E-2</v>
      </c>
      <c r="J5992" s="103">
        <v>4.6028399999999997E-2</v>
      </c>
      <c r="K5992" s="103">
        <v>4.1265499999999997E-2</v>
      </c>
      <c r="L5992" s="103"/>
      <c r="M5992" s="103"/>
      <c r="N5992" s="103">
        <v>7.4999999999999997E-2</v>
      </c>
    </row>
    <row r="5993" spans="3:14" ht="15.75" customHeight="1" x14ac:dyDescent="0.25">
      <c r="C5993" s="40"/>
      <c r="F5993" s="81">
        <v>44930</v>
      </c>
      <c r="G5993" s="103">
        <v>4.3842899999999997E-2</v>
      </c>
      <c r="H5993" s="103">
        <v>4.7884299999999998E-2</v>
      </c>
      <c r="I5993" s="103">
        <v>4.3638799999999998E-2</v>
      </c>
      <c r="J5993" s="103">
        <v>4.6041899999999997E-2</v>
      </c>
      <c r="K5993" s="103">
        <v>4.1432700000000003E-2</v>
      </c>
      <c r="L5993" s="103"/>
      <c r="M5993" s="103"/>
      <c r="N5993" s="103">
        <v>7.4999999999999997E-2</v>
      </c>
    </row>
    <row r="5994" spans="3:14" ht="15.75" customHeight="1" x14ac:dyDescent="0.25">
      <c r="C5994" s="40"/>
      <c r="F5994" s="81">
        <v>44931</v>
      </c>
      <c r="G5994" s="103">
        <v>4.3951399999999995E-2</v>
      </c>
      <c r="H5994" s="103">
        <v>4.8117099999999996E-2</v>
      </c>
      <c r="I5994" s="103">
        <v>4.3966100000000001E-2</v>
      </c>
      <c r="J5994" s="103">
        <v>4.6254900000000002E-2</v>
      </c>
      <c r="K5994" s="103">
        <v>4.1596599999999997E-2</v>
      </c>
      <c r="L5994" s="103"/>
      <c r="M5994" s="103"/>
      <c r="N5994" s="103">
        <v>7.4999999999999997E-2</v>
      </c>
    </row>
    <row r="5995" spans="3:14" ht="15.75" customHeight="1" x14ac:dyDescent="0.25">
      <c r="C5995" s="40"/>
      <c r="F5995" s="81">
        <v>44932</v>
      </c>
      <c r="G5995" s="103">
        <v>4.4015700000000005E-2</v>
      </c>
      <c r="H5995" s="103">
        <v>4.8098599999999998E-2</v>
      </c>
      <c r="I5995" s="103">
        <v>4.4129100000000004E-2</v>
      </c>
      <c r="J5995" s="103">
        <v>4.6555400000000004E-2</v>
      </c>
      <c r="K5995" s="103">
        <v>4.1767100000000001E-2</v>
      </c>
      <c r="L5995" s="103"/>
      <c r="M5995" s="103"/>
      <c r="N5995" s="103">
        <v>7.4999999999999997E-2</v>
      </c>
    </row>
    <row r="5996" spans="3:14" ht="15.75" customHeight="1" x14ac:dyDescent="0.25">
      <c r="C5996" s="40"/>
      <c r="F5996" s="81">
        <v>44935</v>
      </c>
      <c r="G5996" s="103">
        <v>4.4042899999999996E-2</v>
      </c>
      <c r="H5996" s="103">
        <v>4.7825699999999999E-2</v>
      </c>
      <c r="I5996" s="103">
        <v>4.4330499999999995E-2</v>
      </c>
      <c r="J5996" s="103">
        <v>4.6350300000000004E-2</v>
      </c>
      <c r="K5996" s="103">
        <v>4.22786E-2</v>
      </c>
      <c r="L5996" s="103"/>
      <c r="M5996" s="103"/>
      <c r="N5996" s="103">
        <v>7.4999999999999997E-2</v>
      </c>
    </row>
    <row r="5997" spans="3:14" ht="15.75" customHeight="1" x14ac:dyDescent="0.25">
      <c r="C5997" s="40"/>
      <c r="F5997" s="81">
        <v>44936</v>
      </c>
      <c r="G5997" s="103">
        <v>4.4298599999999994E-2</v>
      </c>
      <c r="H5997" s="103">
        <v>4.80586E-2</v>
      </c>
      <c r="I5997" s="103">
        <v>4.4295099999999997E-2</v>
      </c>
      <c r="J5997" s="103">
        <v>4.6253900000000001E-2</v>
      </c>
      <c r="K5997" s="103">
        <v>4.2449300000000002E-2</v>
      </c>
      <c r="L5997" s="103"/>
      <c r="M5997" s="103"/>
      <c r="N5997" s="103">
        <v>7.4999999999999997E-2</v>
      </c>
    </row>
    <row r="5998" spans="3:14" ht="15.75" customHeight="1" x14ac:dyDescent="0.25">
      <c r="C5998" s="40"/>
      <c r="F5998" s="81">
        <v>44937</v>
      </c>
      <c r="G5998" s="103">
        <v>4.4234299999999997E-2</v>
      </c>
      <c r="H5998" s="103">
        <v>4.8150000000000005E-2</v>
      </c>
      <c r="I5998" s="103">
        <v>4.4344500000000002E-2</v>
      </c>
      <c r="J5998" s="103">
        <v>4.6340199999999998E-2</v>
      </c>
      <c r="K5998" s="103">
        <v>4.2619900000000002E-2</v>
      </c>
      <c r="L5998" s="103"/>
      <c r="M5998" s="103"/>
      <c r="N5998" s="103">
        <v>7.4999999999999997E-2</v>
      </c>
    </row>
    <row r="5999" spans="3:14" ht="15.75" customHeight="1" x14ac:dyDescent="0.25">
      <c r="C5999" s="40"/>
      <c r="F5999" s="81">
        <v>44938</v>
      </c>
      <c r="G5999" s="103">
        <v>4.4589999999999998E-2</v>
      </c>
      <c r="H5999" s="103">
        <v>4.8297100000000003E-2</v>
      </c>
      <c r="I5999" s="103">
        <v>4.4780399999999998E-2</v>
      </c>
      <c r="J5999" s="103">
        <v>4.6575499999999999E-2</v>
      </c>
      <c r="K5999" s="103">
        <v>4.2787100000000002E-2</v>
      </c>
      <c r="L5999" s="103"/>
      <c r="M5999" s="103"/>
      <c r="N5999" s="103">
        <v>7.4999999999999997E-2</v>
      </c>
    </row>
    <row r="6000" spans="3:14" ht="15.75" customHeight="1" x14ac:dyDescent="0.25">
      <c r="C6000" s="40"/>
      <c r="F6000" s="81">
        <v>44939</v>
      </c>
      <c r="G6000" s="103">
        <v>4.4589999999999998E-2</v>
      </c>
      <c r="H6000" s="103">
        <v>4.8297100000000003E-2</v>
      </c>
      <c r="I6000" s="103">
        <v>4.4780399999999998E-2</v>
      </c>
      <c r="J6000" s="103">
        <v>4.6575499999999999E-2</v>
      </c>
      <c r="K6000" s="103">
        <v>4.2787100000000002E-2</v>
      </c>
      <c r="L6000" s="103"/>
      <c r="M6000" s="103"/>
      <c r="N6000" s="103">
        <v>7.4999999999999997E-2</v>
      </c>
    </row>
    <row r="6001" spans="3:14" ht="15.75" customHeight="1" x14ac:dyDescent="0.25">
      <c r="C6001" s="40"/>
      <c r="F6001" s="81">
        <v>44943</v>
      </c>
      <c r="G6001" s="103">
        <v>4.4699999999999997E-2</v>
      </c>
      <c r="H6001" s="103">
        <v>4.7975700000000003E-2</v>
      </c>
      <c r="I6001" s="103">
        <v>4.4821899999999998E-2</v>
      </c>
      <c r="J6001" s="103">
        <v>4.6329900000000007E-2</v>
      </c>
      <c r="K6001" s="103">
        <v>4.3101099999999996E-2</v>
      </c>
      <c r="L6001" s="103"/>
      <c r="M6001" s="103"/>
      <c r="N6001" s="103">
        <v>7.4999999999999997E-2</v>
      </c>
    </row>
    <row r="6002" spans="3:14" ht="15.75" customHeight="1" x14ac:dyDescent="0.25">
      <c r="C6002" s="40"/>
      <c r="F6002" s="81">
        <v>44944</v>
      </c>
      <c r="G6002" s="103">
        <v>4.4857100000000004E-2</v>
      </c>
      <c r="H6002" s="103">
        <v>4.8077100000000005E-2</v>
      </c>
      <c r="I6002" s="103">
        <v>4.4882699999999998E-2</v>
      </c>
      <c r="J6002" s="103">
        <v>4.6390399999999998E-2</v>
      </c>
      <c r="K6002" s="103">
        <v>4.3097700000000003E-2</v>
      </c>
      <c r="L6002" s="103"/>
      <c r="M6002" s="103"/>
      <c r="N6002" s="103">
        <v>7.4999999999999997E-2</v>
      </c>
    </row>
    <row r="6003" spans="3:14" ht="15.75" customHeight="1" x14ac:dyDescent="0.25">
      <c r="C6003" s="40"/>
      <c r="F6003" s="81">
        <v>44945</v>
      </c>
      <c r="G6003" s="103">
        <v>4.5084299999999994E-2</v>
      </c>
      <c r="H6003" s="103">
        <v>4.8152899999999998E-2</v>
      </c>
      <c r="I6003" s="103">
        <v>4.5115600000000006E-2</v>
      </c>
      <c r="J6003" s="103">
        <v>4.6534700000000005E-2</v>
      </c>
      <c r="K6003" s="103">
        <v>4.3097700000000003E-2</v>
      </c>
      <c r="L6003" s="103"/>
      <c r="M6003" s="103"/>
      <c r="N6003" s="103">
        <v>7.4999999999999997E-2</v>
      </c>
    </row>
    <row r="6004" spans="3:14" ht="15.75" customHeight="1" x14ac:dyDescent="0.25">
      <c r="C6004" s="40"/>
      <c r="F6004" s="81">
        <v>44946</v>
      </c>
      <c r="G6004" s="103">
        <v>4.5131400000000002E-2</v>
      </c>
      <c r="H6004" s="103">
        <v>4.8155700000000003E-2</v>
      </c>
      <c r="I6004" s="103">
        <v>4.5203800000000002E-2</v>
      </c>
      <c r="J6004" s="103">
        <v>4.6586299999999997E-2</v>
      </c>
      <c r="K6004" s="103">
        <v>4.3101099999999996E-2</v>
      </c>
      <c r="L6004" s="103"/>
      <c r="M6004" s="103"/>
      <c r="N6004" s="103">
        <v>7.4999999999999997E-2</v>
      </c>
    </row>
    <row r="6005" spans="3:14" ht="15.75" customHeight="1" x14ac:dyDescent="0.25">
      <c r="C6005" s="40"/>
      <c r="F6005" s="81">
        <v>44949</v>
      </c>
      <c r="G6005" s="103">
        <v>4.5058600000000004E-2</v>
      </c>
      <c r="H6005" s="103">
        <v>4.81771E-2</v>
      </c>
      <c r="I6005" s="103">
        <v>4.5301000000000001E-2</v>
      </c>
      <c r="J6005" s="103">
        <v>4.6594699999999996E-2</v>
      </c>
      <c r="K6005" s="103">
        <v>4.3101099999999996E-2</v>
      </c>
      <c r="L6005" s="103"/>
      <c r="M6005" s="103"/>
      <c r="N6005" s="103">
        <v>7.4999999999999997E-2</v>
      </c>
    </row>
    <row r="6006" spans="3:14" ht="15.75" customHeight="1" x14ac:dyDescent="0.25">
      <c r="C6006" s="40"/>
      <c r="F6006" s="81">
        <v>44950</v>
      </c>
      <c r="G6006" s="103">
        <v>4.5159999999999999E-2</v>
      </c>
      <c r="H6006" s="103">
        <v>4.82186E-2</v>
      </c>
      <c r="I6006" s="103">
        <v>4.5343600000000005E-2</v>
      </c>
      <c r="J6006" s="103">
        <v>4.6659100000000002E-2</v>
      </c>
      <c r="K6006" s="103">
        <v>4.3101399999999998E-2</v>
      </c>
      <c r="L6006" s="103"/>
      <c r="M6006" s="103"/>
      <c r="N6006" s="103">
        <v>7.4999999999999997E-2</v>
      </c>
    </row>
    <row r="6007" spans="3:14" ht="15.75" customHeight="1" x14ac:dyDescent="0.25">
      <c r="C6007" s="40"/>
      <c r="F6007" s="81">
        <v>44951</v>
      </c>
      <c r="G6007" s="103">
        <v>4.5172900000000002E-2</v>
      </c>
      <c r="H6007" s="103">
        <v>4.81457E-2</v>
      </c>
      <c r="I6007" s="103">
        <v>4.5380399999999994E-2</v>
      </c>
      <c r="J6007" s="103">
        <v>4.6693100000000001E-2</v>
      </c>
      <c r="K6007" s="103">
        <v>4.3101599999999997E-2</v>
      </c>
      <c r="L6007" s="103"/>
      <c r="M6007" s="103"/>
      <c r="N6007" s="103">
        <v>7.4999999999999997E-2</v>
      </c>
    </row>
    <row r="6008" spans="3:14" ht="15.75" customHeight="1" x14ac:dyDescent="0.25">
      <c r="C6008" s="40"/>
      <c r="F6008" s="81">
        <v>44952</v>
      </c>
      <c r="G6008" s="103">
        <v>4.5472900000000004E-2</v>
      </c>
      <c r="H6008" s="103">
        <v>4.8024299999999999E-2</v>
      </c>
      <c r="I6008" s="103">
        <v>4.5533799999999999E-2</v>
      </c>
      <c r="J6008" s="103">
        <v>4.6702E-2</v>
      </c>
      <c r="K6008" s="103">
        <v>4.3104899999999995E-2</v>
      </c>
      <c r="L6008" s="103"/>
      <c r="M6008" s="103"/>
      <c r="N6008" s="103">
        <v>7.4999999999999997E-2</v>
      </c>
    </row>
    <row r="6009" spans="3:14" ht="15.75" customHeight="1" x14ac:dyDescent="0.25">
      <c r="C6009" s="40"/>
      <c r="F6009" s="81">
        <v>44953</v>
      </c>
      <c r="G6009" s="103">
        <v>4.5697099999999997E-2</v>
      </c>
      <c r="H6009" s="103">
        <v>4.8252900000000001E-2</v>
      </c>
      <c r="I6009" s="103">
        <v>4.5614399999999999E-2</v>
      </c>
      <c r="J6009" s="103">
        <v>4.6759899999999993E-2</v>
      </c>
      <c r="K6009" s="103">
        <v>4.3104899999999995E-2</v>
      </c>
      <c r="L6009" s="103"/>
      <c r="M6009" s="103"/>
      <c r="N6009" s="103">
        <v>7.4999999999999997E-2</v>
      </c>
    </row>
    <row r="6010" spans="3:14" ht="15.75" customHeight="1" x14ac:dyDescent="0.25">
      <c r="C6010" s="40"/>
      <c r="F6010" s="81">
        <v>44956</v>
      </c>
      <c r="G6010" s="103">
        <v>4.56557E-2</v>
      </c>
      <c r="H6010" s="103">
        <v>4.8135700000000003E-2</v>
      </c>
      <c r="I6010" s="103">
        <v>4.5677599999999999E-2</v>
      </c>
      <c r="J6010" s="103">
        <v>4.6816500000000004E-2</v>
      </c>
      <c r="K6010" s="103">
        <v>4.3104899999999995E-2</v>
      </c>
      <c r="L6010" s="103"/>
      <c r="M6010" s="103"/>
      <c r="N6010" s="103">
        <v>7.4999999999999997E-2</v>
      </c>
    </row>
    <row r="6011" spans="3:14" ht="15.75" customHeight="1" x14ac:dyDescent="0.25">
      <c r="C6011" s="40"/>
      <c r="F6011" s="81">
        <v>44957</v>
      </c>
      <c r="G6011" s="103">
        <v>4.5742900000000003E-2</v>
      </c>
      <c r="H6011" s="103">
        <v>4.8135700000000003E-2</v>
      </c>
      <c r="I6011" s="103">
        <v>4.5724799999999996E-2</v>
      </c>
      <c r="J6011" s="103">
        <v>4.6854899999999998E-2</v>
      </c>
      <c r="K6011" s="103">
        <v>4.3105299999999999E-2</v>
      </c>
      <c r="L6011" s="103"/>
      <c r="M6011" s="103"/>
      <c r="N6011" s="103">
        <v>7.4999999999999997E-2</v>
      </c>
    </row>
    <row r="6012" spans="3:14" ht="15.75" customHeight="1" x14ac:dyDescent="0.25">
      <c r="C6012" s="40"/>
      <c r="F6012" s="81">
        <v>44958</v>
      </c>
      <c r="G6012" s="103">
        <v>4.5749999999999999E-2</v>
      </c>
      <c r="H6012" s="103">
        <v>4.7962900000000003E-2</v>
      </c>
      <c r="I6012" s="103">
        <v>4.57172E-2</v>
      </c>
      <c r="J6012" s="103">
        <v>4.6843000000000003E-2</v>
      </c>
      <c r="K6012" s="103">
        <v>4.3108800000000003E-2</v>
      </c>
      <c r="L6012" s="103"/>
      <c r="M6012" s="103"/>
      <c r="N6012" s="103">
        <v>7.4999999999999997E-2</v>
      </c>
    </row>
    <row r="6013" spans="3:14" ht="15.75" customHeight="1" x14ac:dyDescent="0.25">
      <c r="C6013" s="40"/>
      <c r="F6013" s="81">
        <v>44959</v>
      </c>
      <c r="G6013" s="103">
        <v>4.58E-2</v>
      </c>
      <c r="H6013" s="103">
        <v>4.8061400000000004E-2</v>
      </c>
      <c r="I6013" s="103">
        <v>4.5671299999999998E-2</v>
      </c>
      <c r="J6013" s="103">
        <v>4.6972899999999998E-2</v>
      </c>
      <c r="K6013" s="103">
        <v>4.31121E-2</v>
      </c>
      <c r="L6013" s="103"/>
      <c r="M6013" s="103"/>
      <c r="N6013" s="103">
        <v>7.7499999999999999E-2</v>
      </c>
    </row>
    <row r="6014" spans="3:14" ht="15.75" customHeight="1" x14ac:dyDescent="0.25">
      <c r="C6014" s="40"/>
      <c r="F6014" s="81">
        <v>44960</v>
      </c>
      <c r="G6014" s="103">
        <v>4.5718599999999998E-2</v>
      </c>
      <c r="H6014" s="103">
        <v>4.83414E-2</v>
      </c>
      <c r="I6014" s="103">
        <v>4.5670200000000001E-2</v>
      </c>
      <c r="J6014" s="103">
        <v>4.6921799999999993E-2</v>
      </c>
      <c r="K6014" s="103">
        <v>4.3195699999999997E-2</v>
      </c>
      <c r="L6014" s="103"/>
      <c r="M6014" s="103"/>
      <c r="N6014" s="103">
        <v>7.7499999999999999E-2</v>
      </c>
    </row>
    <row r="6015" spans="3:14" ht="15.75" customHeight="1" x14ac:dyDescent="0.25">
      <c r="C6015" s="40"/>
      <c r="F6015" s="81">
        <v>44963</v>
      </c>
      <c r="G6015" s="103">
        <v>4.5882899999999997E-2</v>
      </c>
      <c r="H6015" s="103">
        <v>4.8431399999999999E-2</v>
      </c>
      <c r="I6015" s="103">
        <v>4.56598E-2</v>
      </c>
      <c r="J6015" s="103">
        <v>4.7070999999999995E-2</v>
      </c>
      <c r="K6015" s="103">
        <v>4.3439699999999998E-2</v>
      </c>
      <c r="L6015" s="103"/>
      <c r="M6015" s="103"/>
      <c r="N6015" s="103">
        <v>7.7499999999999999E-2</v>
      </c>
    </row>
    <row r="6016" spans="3:14" ht="15.75" customHeight="1" x14ac:dyDescent="0.25">
      <c r="C6016" s="40"/>
      <c r="F6016" s="81">
        <v>44964</v>
      </c>
      <c r="G6016" s="103">
        <v>4.5807099999999996E-2</v>
      </c>
      <c r="H6016" s="103">
        <v>4.845E-2</v>
      </c>
      <c r="I6016" s="103">
        <v>4.5654500000000001E-2</v>
      </c>
      <c r="J6016" s="103">
        <v>4.7233499999999998E-2</v>
      </c>
      <c r="K6016" s="103">
        <v>4.3520099999999999E-2</v>
      </c>
      <c r="L6016" s="103"/>
      <c r="M6016" s="103"/>
      <c r="N6016" s="103">
        <v>7.7499999999999999E-2</v>
      </c>
    </row>
    <row r="6017" spans="3:14" ht="15.75" customHeight="1" x14ac:dyDescent="0.25">
      <c r="C6017" s="40"/>
      <c r="F6017" s="81">
        <v>44965</v>
      </c>
      <c r="G6017" s="103">
        <v>4.5749999999999999E-2</v>
      </c>
      <c r="H6017" s="103">
        <v>4.8592899999999994E-2</v>
      </c>
      <c r="I6017" s="103">
        <v>4.56113E-2</v>
      </c>
      <c r="J6017" s="103">
        <v>4.7279399999999999E-2</v>
      </c>
      <c r="K6017" s="103">
        <v>4.3600399999999997E-2</v>
      </c>
      <c r="L6017" s="103"/>
      <c r="M6017" s="103"/>
      <c r="N6017" s="103">
        <v>7.7499999999999999E-2</v>
      </c>
    </row>
    <row r="6018" spans="3:14" ht="15.75" customHeight="1" x14ac:dyDescent="0.25">
      <c r="C6018" s="40"/>
      <c r="F6018" s="81">
        <v>44966</v>
      </c>
      <c r="G6018" s="103">
        <v>4.5725700000000001E-2</v>
      </c>
      <c r="H6018" s="103">
        <v>4.8725699999999997E-2</v>
      </c>
      <c r="I6018" s="103">
        <v>4.5599899999999999E-2</v>
      </c>
      <c r="J6018" s="103">
        <v>4.7531200000000003E-2</v>
      </c>
      <c r="K6018" s="103">
        <v>4.3680700000000003E-2</v>
      </c>
      <c r="L6018" s="103"/>
      <c r="M6018" s="103"/>
      <c r="N6018" s="103">
        <v>7.7499999999999999E-2</v>
      </c>
    </row>
    <row r="6019" spans="3:14" ht="15.75" customHeight="1" x14ac:dyDescent="0.25">
      <c r="C6019" s="40"/>
      <c r="F6019" s="81">
        <v>44967</v>
      </c>
      <c r="G6019" s="103">
        <v>4.5780000000000001E-2</v>
      </c>
      <c r="H6019" s="103">
        <v>4.8694300000000003E-2</v>
      </c>
      <c r="I6019" s="103">
        <v>4.5615300000000004E-2</v>
      </c>
      <c r="J6019" s="103">
        <v>4.7558299999999998E-2</v>
      </c>
      <c r="K6019" s="103">
        <v>4.3761000000000001E-2</v>
      </c>
      <c r="L6019" s="103"/>
      <c r="M6019" s="103"/>
      <c r="N6019" s="103">
        <v>7.7499999999999999E-2</v>
      </c>
    </row>
    <row r="6020" spans="3:14" ht="15.75" customHeight="1" x14ac:dyDescent="0.25">
      <c r="C6020" s="40"/>
      <c r="F6020" s="81">
        <v>44970</v>
      </c>
      <c r="G6020" s="103">
        <v>4.5878599999999999E-2</v>
      </c>
      <c r="H6020" s="103">
        <v>4.8635700000000004E-2</v>
      </c>
      <c r="I6020" s="103">
        <v>4.5624700000000004E-2</v>
      </c>
      <c r="J6020" s="103">
        <v>4.7608300000000006E-2</v>
      </c>
      <c r="K6020" s="103">
        <v>4.4011800000000004E-2</v>
      </c>
      <c r="L6020" s="103"/>
      <c r="M6020" s="103"/>
      <c r="N6020" s="103">
        <v>7.7499999999999999E-2</v>
      </c>
    </row>
    <row r="6021" spans="3:14" ht="15.75" customHeight="1" x14ac:dyDescent="0.25">
      <c r="C6021" s="40"/>
      <c r="F6021" s="81">
        <v>44971</v>
      </c>
      <c r="G6021" s="103">
        <v>4.5899999999999996E-2</v>
      </c>
      <c r="H6021" s="103">
        <v>4.8715700000000001E-2</v>
      </c>
      <c r="I6021" s="103">
        <v>4.5617499999999998E-2</v>
      </c>
      <c r="J6021" s="103">
        <v>4.7686800000000001E-2</v>
      </c>
      <c r="K6021" s="103">
        <v>4.4095799999999997E-2</v>
      </c>
      <c r="L6021" s="103"/>
      <c r="M6021" s="103"/>
      <c r="N6021" s="103">
        <v>7.7499999999999999E-2</v>
      </c>
    </row>
    <row r="6022" spans="3:14" ht="15.75" customHeight="1" x14ac:dyDescent="0.25">
      <c r="C6022" s="40"/>
      <c r="F6022" s="81">
        <v>44972</v>
      </c>
      <c r="G6022" s="103">
        <v>4.6014299999999994E-2</v>
      </c>
      <c r="H6022" s="103">
        <v>4.8765700000000002E-2</v>
      </c>
      <c r="I6022" s="103">
        <v>4.5639100000000002E-2</v>
      </c>
      <c r="J6022" s="103">
        <v>4.7749399999999997E-2</v>
      </c>
      <c r="K6022" s="103">
        <v>4.4179599999999999E-2</v>
      </c>
      <c r="L6022" s="103"/>
      <c r="M6022" s="103"/>
      <c r="N6022" s="103">
        <v>7.7499999999999999E-2</v>
      </c>
    </row>
    <row r="6023" spans="3:14" ht="15.75" customHeight="1" x14ac:dyDescent="0.25">
      <c r="C6023" s="40"/>
      <c r="F6023" s="81">
        <v>44973</v>
      </c>
      <c r="G6023" s="103">
        <v>4.5978600000000001E-2</v>
      </c>
      <c r="H6023" s="103">
        <v>4.9008599999999999E-2</v>
      </c>
      <c r="I6023" s="103">
        <v>4.5632699999999998E-2</v>
      </c>
      <c r="J6023" s="103">
        <v>4.80364E-2</v>
      </c>
      <c r="K6023" s="103">
        <v>4.4263199999999996E-2</v>
      </c>
      <c r="L6023" s="103"/>
      <c r="M6023" s="103"/>
      <c r="N6023" s="103">
        <v>7.7499999999999999E-2</v>
      </c>
    </row>
    <row r="6024" spans="3:14" ht="15.75" customHeight="1" x14ac:dyDescent="0.25">
      <c r="C6024" s="40"/>
      <c r="F6024" s="81">
        <v>44974</v>
      </c>
      <c r="G6024" s="103">
        <v>4.59129E-2</v>
      </c>
      <c r="H6024" s="103">
        <v>4.9152899999999999E-2</v>
      </c>
      <c r="I6024" s="103">
        <v>4.5635000000000002E-2</v>
      </c>
      <c r="J6024" s="103">
        <v>4.8109400000000004E-2</v>
      </c>
      <c r="K6024" s="103">
        <v>4.4343500000000001E-2</v>
      </c>
      <c r="L6024" s="103"/>
      <c r="M6024" s="103"/>
      <c r="N6024" s="103">
        <v>7.7499999999999999E-2</v>
      </c>
    </row>
    <row r="6025" spans="3:14" ht="15.75" customHeight="1" x14ac:dyDescent="0.25">
      <c r="C6025" s="40"/>
      <c r="F6025" s="81">
        <v>44978</v>
      </c>
      <c r="G6025" s="103">
        <v>4.5919999999999996E-2</v>
      </c>
      <c r="H6025" s="103">
        <v>4.9221399999999998E-2</v>
      </c>
      <c r="I6025" s="103">
        <v>4.5608199999999995E-2</v>
      </c>
      <c r="J6025" s="103">
        <v>4.8279699999999995E-2</v>
      </c>
      <c r="K6025" s="103">
        <v>4.4673999999999998E-2</v>
      </c>
      <c r="L6025" s="103"/>
      <c r="M6025" s="103"/>
      <c r="N6025" s="103">
        <v>7.7499999999999999E-2</v>
      </c>
    </row>
    <row r="6026" spans="3:14" ht="15.75" customHeight="1" x14ac:dyDescent="0.25">
      <c r="C6026" s="40"/>
      <c r="F6026" s="81">
        <v>44979</v>
      </c>
      <c r="G6026" s="103">
        <v>4.6042899999999998E-2</v>
      </c>
      <c r="H6026" s="103">
        <v>4.9281400000000003E-2</v>
      </c>
      <c r="I6026" s="103">
        <v>4.5745500000000001E-2</v>
      </c>
      <c r="J6026" s="103">
        <v>4.8465800000000003E-2</v>
      </c>
      <c r="K6026" s="103">
        <v>4.4757699999999997E-2</v>
      </c>
      <c r="L6026" s="103"/>
      <c r="M6026" s="103"/>
      <c r="N6026" s="103">
        <v>7.7499999999999999E-2</v>
      </c>
    </row>
    <row r="6027" spans="3:14" ht="15.75" customHeight="1" x14ac:dyDescent="0.25">
      <c r="C6027" s="40"/>
      <c r="F6027" s="81">
        <v>44980</v>
      </c>
      <c r="G6027" s="103">
        <v>4.6170000000000003E-2</v>
      </c>
      <c r="H6027" s="103">
        <v>4.95786E-2</v>
      </c>
      <c r="I6027" s="103">
        <v>4.6048200000000004E-2</v>
      </c>
      <c r="J6027" s="103">
        <v>4.87333E-2</v>
      </c>
      <c r="K6027" s="103">
        <v>4.4841300000000001E-2</v>
      </c>
      <c r="L6027" s="103"/>
      <c r="M6027" s="103"/>
      <c r="N6027" s="103">
        <v>7.7499999999999999E-2</v>
      </c>
    </row>
    <row r="6028" spans="3:14" ht="15.75" customHeight="1" x14ac:dyDescent="0.25">
      <c r="C6028" s="40"/>
      <c r="F6028" s="81">
        <v>44981</v>
      </c>
      <c r="G6028" s="103">
        <v>4.6348599999999997E-2</v>
      </c>
      <c r="H6028" s="103">
        <v>4.9534300000000003E-2</v>
      </c>
      <c r="I6028" s="103">
        <v>4.6176099999999998E-2</v>
      </c>
      <c r="J6028" s="103">
        <v>4.8904699999999995E-2</v>
      </c>
      <c r="K6028" s="103">
        <v>4.4924900000000004E-2</v>
      </c>
      <c r="L6028" s="103"/>
      <c r="M6028" s="103"/>
      <c r="N6028" s="103">
        <v>7.7499999999999999E-2</v>
      </c>
    </row>
    <row r="6029" spans="3:14" ht="15.75" customHeight="1" x14ac:dyDescent="0.25">
      <c r="C6029" s="40"/>
      <c r="F6029" s="81">
        <v>44984</v>
      </c>
      <c r="G6029" s="103">
        <v>4.6620000000000002E-2</v>
      </c>
      <c r="H6029" s="103">
        <v>4.9624300000000003E-2</v>
      </c>
      <c r="I6029" s="103">
        <v>4.6651699999999997E-2</v>
      </c>
      <c r="J6029" s="103">
        <v>4.90629E-2</v>
      </c>
      <c r="K6029" s="103">
        <v>4.5172299999999999E-2</v>
      </c>
      <c r="L6029" s="103"/>
      <c r="M6029" s="103"/>
      <c r="N6029" s="103">
        <v>7.7499999999999999E-2</v>
      </c>
    </row>
    <row r="6030" spans="3:14" ht="15.75" customHeight="1" x14ac:dyDescent="0.25">
      <c r="C6030" s="40"/>
      <c r="F6030" s="81">
        <v>44985</v>
      </c>
      <c r="G6030" s="103">
        <v>4.6694300000000001E-2</v>
      </c>
      <c r="H6030" s="103">
        <v>4.9710000000000004E-2</v>
      </c>
      <c r="I6030" s="103">
        <v>4.6607799999999998E-2</v>
      </c>
      <c r="J6030" s="103">
        <v>4.8939199999999995E-2</v>
      </c>
      <c r="K6030" s="103">
        <v>4.52561E-2</v>
      </c>
      <c r="L6030" s="103"/>
      <c r="M6030" s="103"/>
      <c r="N6030" s="103">
        <v>7.7499999999999999E-2</v>
      </c>
    </row>
    <row r="6031" spans="3:14" ht="15.75" customHeight="1" x14ac:dyDescent="0.25">
      <c r="C6031" s="40"/>
      <c r="F6031" s="81">
        <v>44986</v>
      </c>
      <c r="G6031" s="103">
        <v>4.6730000000000001E-2</v>
      </c>
      <c r="H6031" s="103">
        <v>4.9811399999999999E-2</v>
      </c>
      <c r="I6031" s="103">
        <v>4.66414E-2</v>
      </c>
      <c r="J6031" s="103">
        <v>4.9055999999999995E-2</v>
      </c>
      <c r="K6031" s="103">
        <v>4.5339700000000004E-2</v>
      </c>
      <c r="L6031" s="103"/>
      <c r="M6031" s="103"/>
      <c r="N6031" s="103">
        <v>7.7499999999999999E-2</v>
      </c>
    </row>
    <row r="6032" spans="3:14" ht="15.75" customHeight="1" x14ac:dyDescent="0.25">
      <c r="C6032" s="40"/>
      <c r="F6032" s="81">
        <v>44987</v>
      </c>
      <c r="G6032" s="103">
        <v>4.7014300000000002E-2</v>
      </c>
      <c r="H6032" s="103">
        <v>4.9857100000000001E-2</v>
      </c>
      <c r="I6032" s="103">
        <v>4.6984399999999996E-2</v>
      </c>
      <c r="J6032" s="103">
        <v>4.9292599999999999E-2</v>
      </c>
      <c r="K6032" s="103">
        <v>4.5423400000000003E-2</v>
      </c>
      <c r="L6032" s="103"/>
      <c r="M6032" s="103"/>
      <c r="N6032" s="103">
        <v>7.7499999999999999E-2</v>
      </c>
    </row>
    <row r="6033" spans="3:14" ht="15.75" customHeight="1" x14ac:dyDescent="0.25">
      <c r="C6033" s="40"/>
      <c r="F6033" s="81">
        <v>44988</v>
      </c>
      <c r="G6033" s="103">
        <v>4.7091399999999999E-2</v>
      </c>
      <c r="H6033" s="103">
        <v>4.9840000000000002E-2</v>
      </c>
      <c r="I6033" s="103">
        <v>4.7078800000000004E-2</v>
      </c>
      <c r="J6033" s="103">
        <v>4.9398299999999999E-2</v>
      </c>
      <c r="K6033" s="103">
        <v>4.5503700000000001E-2</v>
      </c>
      <c r="L6033" s="103"/>
      <c r="M6033" s="103"/>
      <c r="N6033" s="103">
        <v>7.7499999999999999E-2</v>
      </c>
    </row>
    <row r="6034" spans="3:14" ht="15.75" customHeight="1" x14ac:dyDescent="0.25">
      <c r="C6034" s="40"/>
      <c r="F6034" s="81">
        <v>44991</v>
      </c>
      <c r="G6034" s="103">
        <v>4.7112899999999999E-2</v>
      </c>
      <c r="H6034" s="103">
        <v>5.008E-2</v>
      </c>
      <c r="I6034" s="103">
        <v>4.7243100000000003E-2</v>
      </c>
      <c r="J6034" s="103">
        <v>4.9416799999999997E-2</v>
      </c>
      <c r="K6034" s="103">
        <v>4.55804E-2</v>
      </c>
      <c r="L6034" s="103"/>
      <c r="M6034" s="103"/>
      <c r="N6034" s="103">
        <v>7.7499999999999999E-2</v>
      </c>
    </row>
    <row r="6035" spans="3:14" ht="15.75" customHeight="1" x14ac:dyDescent="0.25">
      <c r="C6035" s="40"/>
      <c r="F6035" s="81">
        <v>44992</v>
      </c>
      <c r="G6035" s="103">
        <v>4.7190000000000003E-2</v>
      </c>
      <c r="H6035" s="103">
        <v>5.0257099999999999E-2</v>
      </c>
      <c r="I6035" s="103">
        <v>4.73354E-2</v>
      </c>
      <c r="J6035" s="103">
        <v>4.9565900000000003E-2</v>
      </c>
      <c r="K6035" s="103">
        <v>4.5580599999999999E-2</v>
      </c>
      <c r="L6035" s="103"/>
      <c r="M6035" s="103"/>
      <c r="N6035" s="103">
        <v>7.7499999999999999E-2</v>
      </c>
    </row>
    <row r="6036" spans="3:14" ht="15.75" customHeight="1" x14ac:dyDescent="0.25">
      <c r="C6036" s="40"/>
      <c r="F6036" s="81">
        <v>44993</v>
      </c>
      <c r="G6036" s="103">
        <v>4.7597100000000003E-2</v>
      </c>
      <c r="H6036" s="103">
        <v>5.1247100000000004E-2</v>
      </c>
      <c r="I6036" s="103">
        <v>4.7764600000000004E-2</v>
      </c>
      <c r="J6036" s="103">
        <v>5.0402199999999994E-2</v>
      </c>
      <c r="K6036" s="103">
        <v>4.5580599999999999E-2</v>
      </c>
      <c r="L6036" s="103"/>
      <c r="M6036" s="103"/>
      <c r="N6036" s="103">
        <v>7.7499999999999999E-2</v>
      </c>
    </row>
    <row r="6037" spans="3:14" ht="15.75" customHeight="1" x14ac:dyDescent="0.25">
      <c r="C6037" s="40"/>
      <c r="F6037" s="81">
        <v>44994</v>
      </c>
      <c r="G6037" s="103">
        <v>4.8059999999999999E-2</v>
      </c>
      <c r="H6037" s="103">
        <v>5.1537100000000002E-2</v>
      </c>
      <c r="I6037" s="103">
        <v>4.8470300000000001E-2</v>
      </c>
      <c r="J6037" s="103">
        <v>5.10713E-2</v>
      </c>
      <c r="K6037" s="103">
        <v>4.5580599999999999E-2</v>
      </c>
      <c r="L6037" s="103"/>
      <c r="M6037" s="103"/>
      <c r="N6037" s="103">
        <v>7.7499999999999999E-2</v>
      </c>
    </row>
    <row r="6038" spans="3:14" ht="15.75" customHeight="1" x14ac:dyDescent="0.25">
      <c r="C6038" s="40"/>
      <c r="F6038" s="81">
        <v>44995</v>
      </c>
      <c r="G6038" s="103">
        <v>4.7985699999999999E-2</v>
      </c>
      <c r="H6038" s="103">
        <v>5.1381400000000001E-2</v>
      </c>
      <c r="I6038" s="103">
        <v>4.8602999999999993E-2</v>
      </c>
      <c r="J6038" s="103">
        <v>5.11987E-2</v>
      </c>
      <c r="K6038" s="103">
        <v>4.5580599999999999E-2</v>
      </c>
      <c r="L6038" s="103"/>
      <c r="M6038" s="103"/>
      <c r="N6038" s="103">
        <v>7.7499999999999999E-2</v>
      </c>
    </row>
    <row r="6039" spans="3:14" ht="15.75" customHeight="1" x14ac:dyDescent="0.25">
      <c r="C6039" s="40"/>
      <c r="F6039" s="81">
        <v>44998</v>
      </c>
      <c r="G6039" s="103">
        <v>4.6844299999999998E-2</v>
      </c>
      <c r="H6039" s="103">
        <v>4.8662900000000002E-2</v>
      </c>
      <c r="I6039" s="103">
        <v>4.8270899999999999E-2</v>
      </c>
      <c r="J6039" s="103">
        <v>5.0327400000000001E-2</v>
      </c>
      <c r="K6039" s="103">
        <v>4.55804E-2</v>
      </c>
      <c r="L6039" s="103"/>
      <c r="M6039" s="103"/>
      <c r="N6039" s="103">
        <v>7.7499999999999999E-2</v>
      </c>
    </row>
    <row r="6040" spans="3:14" ht="15.75" customHeight="1" x14ac:dyDescent="0.25">
      <c r="C6040" s="40"/>
      <c r="F6040" s="81">
        <v>44999</v>
      </c>
      <c r="G6040" s="103">
        <v>4.7277100000000002E-2</v>
      </c>
      <c r="H6040" s="103">
        <v>4.9409999999999996E-2</v>
      </c>
      <c r="I6040" s="103">
        <v>4.65951E-2</v>
      </c>
      <c r="J6040" s="103">
        <v>4.7428499999999998E-2</v>
      </c>
      <c r="K6040" s="103">
        <v>4.5580599999999999E-2</v>
      </c>
      <c r="L6040" s="103"/>
      <c r="M6040" s="103"/>
      <c r="N6040" s="103">
        <v>7.7499999999999999E-2</v>
      </c>
    </row>
    <row r="6041" spans="3:14" ht="15.75" customHeight="1" x14ac:dyDescent="0.25">
      <c r="C6041" s="40"/>
      <c r="F6041" s="81">
        <v>45000</v>
      </c>
      <c r="G6041" s="103">
        <v>4.7085700000000001E-2</v>
      </c>
      <c r="H6041" s="103">
        <v>4.9071400000000001E-2</v>
      </c>
      <c r="I6041" s="103">
        <v>4.7434299999999999E-2</v>
      </c>
      <c r="J6041" s="103">
        <v>4.8772999999999997E-2</v>
      </c>
      <c r="K6041" s="103">
        <v>4.5580599999999999E-2</v>
      </c>
      <c r="L6041" s="103"/>
      <c r="M6041" s="103"/>
      <c r="N6041" s="103">
        <v>7.7499999999999999E-2</v>
      </c>
    </row>
    <row r="6042" spans="3:14" ht="15.75" customHeight="1" x14ac:dyDescent="0.25">
      <c r="C6042" s="40"/>
      <c r="F6042" s="81">
        <v>45001</v>
      </c>
      <c r="G6042" s="103">
        <v>4.7614299999999998E-2</v>
      </c>
      <c r="H6042" s="103">
        <v>4.9625700000000002E-2</v>
      </c>
      <c r="I6042" s="103">
        <v>4.69112E-2</v>
      </c>
      <c r="J6042" s="103">
        <v>4.7300599999999998E-2</v>
      </c>
      <c r="K6042" s="103">
        <v>4.5590599999999995E-2</v>
      </c>
      <c r="L6042" s="103"/>
      <c r="M6042" s="103"/>
      <c r="N6042" s="103">
        <v>7.7499999999999999E-2</v>
      </c>
    </row>
    <row r="6043" spans="3:14" ht="15.75" customHeight="1" x14ac:dyDescent="0.25">
      <c r="C6043" s="40"/>
      <c r="F6043" s="81">
        <v>45002</v>
      </c>
      <c r="G6043" s="103">
        <v>4.7777099999999996E-2</v>
      </c>
      <c r="H6043" s="103">
        <v>4.9984300000000002E-2</v>
      </c>
      <c r="I6043" s="103">
        <v>4.7561699999999998E-2</v>
      </c>
      <c r="J6043" s="103">
        <v>4.8537800000000006E-2</v>
      </c>
      <c r="K6043" s="103">
        <v>4.55973E-2</v>
      </c>
      <c r="L6043" s="103"/>
      <c r="M6043" s="103"/>
      <c r="N6043" s="103">
        <v>7.7499999999999999E-2</v>
      </c>
    </row>
    <row r="6044" spans="3:14" ht="15.75" customHeight="1" x14ac:dyDescent="0.25">
      <c r="C6044" s="40"/>
      <c r="F6044" s="81">
        <v>45005</v>
      </c>
      <c r="G6044" s="103">
        <v>4.7522900000000007E-2</v>
      </c>
      <c r="H6044" s="103">
        <v>4.9471399999999999E-2</v>
      </c>
      <c r="I6044" s="103">
        <v>4.75106E-2</v>
      </c>
      <c r="J6044" s="103">
        <v>4.8169000000000003E-2</v>
      </c>
      <c r="K6044" s="103">
        <v>4.55973E-2</v>
      </c>
      <c r="L6044" s="103"/>
      <c r="M6044" s="103"/>
      <c r="N6044" s="103">
        <v>7.7499999999999999E-2</v>
      </c>
    </row>
    <row r="6045" spans="3:14" ht="15.75" customHeight="1" x14ac:dyDescent="0.25">
      <c r="C6045" s="40"/>
      <c r="F6045" s="81">
        <v>45006</v>
      </c>
      <c r="G6045" s="103">
        <v>4.7792899999999999E-2</v>
      </c>
      <c r="H6045" s="103">
        <v>5.0177100000000002E-2</v>
      </c>
      <c r="I6045" s="103">
        <v>4.7591799999999997E-2</v>
      </c>
      <c r="J6045" s="103">
        <v>4.8236899999999999E-2</v>
      </c>
      <c r="K6045" s="103">
        <v>4.5597700000000005E-2</v>
      </c>
      <c r="L6045" s="103"/>
      <c r="M6045" s="103"/>
      <c r="N6045" s="103">
        <v>7.7499999999999999E-2</v>
      </c>
    </row>
    <row r="6046" spans="3:14" ht="15.75" customHeight="1" x14ac:dyDescent="0.25">
      <c r="C6046" s="40"/>
      <c r="F6046" s="81">
        <v>45007</v>
      </c>
      <c r="G6046" s="103">
        <v>4.7969999999999999E-2</v>
      </c>
      <c r="H6046" s="103">
        <v>5.0799999999999998E-2</v>
      </c>
      <c r="I6046" s="103">
        <v>4.7755499999999999E-2</v>
      </c>
      <c r="J6046" s="103">
        <v>4.8797899999999998E-2</v>
      </c>
      <c r="K6046" s="103">
        <v>4.5597899999999997E-2</v>
      </c>
      <c r="L6046" s="103"/>
      <c r="M6046" s="103"/>
      <c r="N6046" s="103">
        <v>7.7499999999999999E-2</v>
      </c>
    </row>
    <row r="6047" spans="3:14" ht="15.75" customHeight="1" x14ac:dyDescent="0.25">
      <c r="C6047" s="40"/>
      <c r="F6047" s="81">
        <v>45008</v>
      </c>
      <c r="G6047" s="103">
        <v>4.84529E-2</v>
      </c>
      <c r="H6047" s="103">
        <v>5.1337099999999997E-2</v>
      </c>
      <c r="I6047" s="103">
        <v>4.7923600000000004E-2</v>
      </c>
      <c r="J6047" s="103">
        <v>4.8977899999999998E-2</v>
      </c>
      <c r="K6047" s="103">
        <v>4.5597899999999997E-2</v>
      </c>
      <c r="L6047" s="103"/>
      <c r="M6047" s="103"/>
      <c r="N6047" s="103">
        <v>0.08</v>
      </c>
    </row>
    <row r="6048" spans="3:14" ht="15.75" customHeight="1" x14ac:dyDescent="0.25">
      <c r="C6048" s="40"/>
      <c r="F6048" s="81">
        <v>45009</v>
      </c>
      <c r="G6048" s="103">
        <v>4.83057E-2</v>
      </c>
      <c r="H6048" s="103">
        <v>5.1014299999999999E-2</v>
      </c>
      <c r="I6048" s="103">
        <v>4.8055700000000007E-2</v>
      </c>
      <c r="J6048" s="103">
        <v>4.8763599999999997E-2</v>
      </c>
      <c r="K6048" s="103">
        <v>4.56815E-2</v>
      </c>
      <c r="L6048" s="103"/>
      <c r="M6048" s="103"/>
      <c r="N6048" s="103">
        <v>0.08</v>
      </c>
    </row>
    <row r="6049" spans="3:14" ht="15.75" customHeight="1" x14ac:dyDescent="0.25">
      <c r="C6049" s="40"/>
      <c r="F6049" s="81">
        <v>45012</v>
      </c>
      <c r="G6049" s="103">
        <v>4.83057E-2</v>
      </c>
      <c r="H6049" s="103">
        <v>5.1014299999999999E-2</v>
      </c>
      <c r="I6049" s="103">
        <v>4.7911599999999999E-2</v>
      </c>
      <c r="J6049" s="103">
        <v>4.8069399999999998E-2</v>
      </c>
      <c r="K6049" s="103">
        <v>4.5932199999999999E-2</v>
      </c>
      <c r="L6049" s="103"/>
      <c r="M6049" s="103"/>
      <c r="N6049" s="103">
        <v>0.08</v>
      </c>
    </row>
    <row r="6050" spans="3:14" ht="15.75" customHeight="1" x14ac:dyDescent="0.25">
      <c r="C6050" s="40"/>
      <c r="F6050" s="81">
        <v>45013</v>
      </c>
      <c r="G6050" s="103">
        <v>4.8587100000000001E-2</v>
      </c>
      <c r="H6050" s="103">
        <v>5.1628600000000004E-2</v>
      </c>
      <c r="I6050" s="103">
        <v>4.80883E-2</v>
      </c>
      <c r="J6050" s="103">
        <v>4.89116E-2</v>
      </c>
      <c r="K6050" s="103">
        <v>4.6019400000000002E-2</v>
      </c>
      <c r="L6050" s="103"/>
      <c r="M6050" s="103"/>
      <c r="N6050" s="103">
        <v>0.08</v>
      </c>
    </row>
    <row r="6051" spans="3:14" ht="15.75" customHeight="1" x14ac:dyDescent="0.25">
      <c r="C6051" s="40"/>
      <c r="F6051" s="81">
        <v>45014</v>
      </c>
      <c r="G6051" s="103">
        <v>4.8402900000000006E-2</v>
      </c>
      <c r="H6051" s="103">
        <v>5.1591399999999996E-2</v>
      </c>
      <c r="I6051" s="103">
        <v>4.8070199999999993E-2</v>
      </c>
      <c r="J6051" s="103">
        <v>4.8983299999999994E-2</v>
      </c>
      <c r="K6051" s="103">
        <v>4.6116400000000002E-2</v>
      </c>
      <c r="L6051" s="103"/>
      <c r="M6051" s="103"/>
      <c r="N6051" s="103">
        <v>0.08</v>
      </c>
    </row>
    <row r="6052" spans="3:14" ht="15.75" customHeight="1" x14ac:dyDescent="0.25">
      <c r="C6052" s="40"/>
      <c r="F6052" s="81">
        <v>45015</v>
      </c>
      <c r="G6052" s="103">
        <v>4.8475700000000004E-2</v>
      </c>
      <c r="H6052" s="103">
        <v>5.1765699999999998E-2</v>
      </c>
      <c r="I6052" s="103">
        <v>4.8034100000000003E-2</v>
      </c>
      <c r="J6052" s="103">
        <v>4.8901199999999999E-2</v>
      </c>
      <c r="K6052" s="103">
        <v>4.6210100000000004E-2</v>
      </c>
      <c r="L6052" s="103"/>
      <c r="M6052" s="103"/>
      <c r="N6052" s="103">
        <v>0.08</v>
      </c>
    </row>
    <row r="6053" spans="3:14" ht="15.75" customHeight="1" x14ac:dyDescent="0.25">
      <c r="C6053" s="40"/>
      <c r="F6053" s="81">
        <v>45016</v>
      </c>
      <c r="G6053" s="103">
        <v>4.8577099999999998E-2</v>
      </c>
      <c r="H6053" s="103">
        <v>5.1927099999999997E-2</v>
      </c>
      <c r="I6053" s="103">
        <v>4.8024699999999997E-2</v>
      </c>
      <c r="J6053" s="103">
        <v>4.9085499999999997E-2</v>
      </c>
      <c r="K6053" s="103">
        <v>4.6300399999999999E-2</v>
      </c>
      <c r="L6053" s="103"/>
      <c r="M6053" s="103"/>
      <c r="N6053" s="103">
        <v>0.08</v>
      </c>
    </row>
    <row r="6054" spans="3:14" ht="15.75" customHeight="1" x14ac:dyDescent="0.25">
      <c r="C6054" s="40"/>
      <c r="F6054" s="81">
        <v>45019</v>
      </c>
      <c r="G6054" s="103">
        <v>4.8577099999999998E-2</v>
      </c>
      <c r="H6054" s="103">
        <v>5.22257E-2</v>
      </c>
      <c r="I6054" s="103">
        <v>4.8104300000000003E-2</v>
      </c>
      <c r="J6054" s="103">
        <v>4.9206300000000001E-2</v>
      </c>
      <c r="K6054" s="103">
        <v>4.6621300000000004E-2</v>
      </c>
      <c r="L6054" s="103"/>
      <c r="M6054" s="103"/>
      <c r="N6054" s="103">
        <v>0.08</v>
      </c>
    </row>
    <row r="6055" spans="3:14" ht="15.75" customHeight="1" x14ac:dyDescent="0.25">
      <c r="C6055" s="40"/>
      <c r="F6055" s="81">
        <v>45020</v>
      </c>
      <c r="G6055" s="103">
        <v>4.8711399999999995E-2</v>
      </c>
      <c r="H6055" s="103">
        <v>5.2188600000000002E-2</v>
      </c>
      <c r="I6055" s="103">
        <v>4.8280500000000004E-2</v>
      </c>
      <c r="J6055" s="103">
        <v>4.9373599999999997E-2</v>
      </c>
      <c r="K6055" s="103">
        <v>4.6718599999999999E-2</v>
      </c>
      <c r="L6055" s="103"/>
      <c r="M6055" s="103"/>
      <c r="N6055" s="103">
        <v>0.08</v>
      </c>
    </row>
    <row r="6056" spans="3:14" ht="15.75" customHeight="1" x14ac:dyDescent="0.25">
      <c r="C6056" s="40"/>
      <c r="F6056" s="81">
        <v>45021</v>
      </c>
      <c r="G6056" s="103">
        <v>4.8901399999999998E-2</v>
      </c>
      <c r="H6056" s="103">
        <v>5.2110000000000004E-2</v>
      </c>
      <c r="I6056" s="103">
        <v>4.82963E-2</v>
      </c>
      <c r="J6056" s="103">
        <v>4.9166999999999995E-2</v>
      </c>
      <c r="K6056" s="103">
        <v>4.6812300000000001E-2</v>
      </c>
      <c r="L6056" s="103"/>
      <c r="M6056" s="103"/>
      <c r="N6056" s="103">
        <v>0.08</v>
      </c>
    </row>
    <row r="6057" spans="3:14" ht="15.75" customHeight="1" x14ac:dyDescent="0.25">
      <c r="C6057" s="40"/>
      <c r="F6057" s="81">
        <v>45022</v>
      </c>
      <c r="G6057" s="103">
        <v>4.9002900000000002E-2</v>
      </c>
      <c r="H6057" s="103">
        <v>5.1978600000000007E-2</v>
      </c>
      <c r="I6057" s="103">
        <v>4.8328900000000001E-2</v>
      </c>
      <c r="J6057" s="103">
        <v>4.8948600000000002E-2</v>
      </c>
      <c r="K6057" s="103">
        <v>4.6899200000000002E-2</v>
      </c>
      <c r="L6057" s="103"/>
      <c r="M6057" s="103"/>
      <c r="N6057" s="103">
        <v>0.08</v>
      </c>
    </row>
    <row r="6058" spans="3:14" ht="15.75" customHeight="1" x14ac:dyDescent="0.25">
      <c r="C6058" s="40"/>
      <c r="F6058" s="81">
        <v>45023</v>
      </c>
      <c r="G6058" s="103"/>
      <c r="H6058" s="103"/>
      <c r="I6058" s="103">
        <v>4.8339400000000005E-2</v>
      </c>
      <c r="J6058" s="103">
        <v>4.9043900000000001E-2</v>
      </c>
      <c r="K6058" s="103"/>
      <c r="L6058" s="103"/>
      <c r="M6058" s="103"/>
      <c r="N6058" s="103">
        <v>0.08</v>
      </c>
    </row>
    <row r="6059" spans="3:14" ht="15.75" customHeight="1" x14ac:dyDescent="0.25">
      <c r="C6059" s="40"/>
      <c r="F6059" s="81">
        <v>45026</v>
      </c>
      <c r="G6059" s="103">
        <v>4.9002900000000002E-2</v>
      </c>
      <c r="H6059" s="103">
        <v>5.19786E-2</v>
      </c>
      <c r="I6059" s="103">
        <v>4.8552999999999999E-2</v>
      </c>
      <c r="J6059" s="103">
        <v>4.9586600000000002E-2</v>
      </c>
      <c r="K6059" s="103">
        <v>4.7246300000000005E-2</v>
      </c>
      <c r="L6059" s="103"/>
      <c r="M6059" s="103"/>
      <c r="N6059" s="103">
        <v>0.08</v>
      </c>
    </row>
    <row r="6060" spans="3:14" ht="15.75" customHeight="1" x14ac:dyDescent="0.25">
      <c r="C6060" s="40"/>
      <c r="F6060" s="81">
        <v>45027</v>
      </c>
      <c r="G6060" s="103">
        <v>4.9372899999999997E-2</v>
      </c>
      <c r="H6060" s="103">
        <v>5.2415700000000003E-2</v>
      </c>
      <c r="I6060" s="103">
        <v>4.8761699999999998E-2</v>
      </c>
      <c r="J6060" s="103">
        <v>4.9766100000000001E-2</v>
      </c>
      <c r="K6060" s="103">
        <v>4.7333500000000001E-2</v>
      </c>
      <c r="L6060" s="103"/>
      <c r="M6060" s="103"/>
      <c r="N6060" s="103">
        <v>0.08</v>
      </c>
    </row>
    <row r="6061" spans="3:14" ht="15.75" customHeight="1" x14ac:dyDescent="0.25">
      <c r="C6061" s="40"/>
      <c r="F6061" s="81">
        <v>45028</v>
      </c>
      <c r="G6061" s="103">
        <v>4.9457100000000004E-2</v>
      </c>
      <c r="H6061" s="103">
        <v>5.2512900000000001E-2</v>
      </c>
      <c r="I6061" s="103">
        <v>4.88117E-2</v>
      </c>
      <c r="J6061" s="103">
        <v>4.9898699999999997E-2</v>
      </c>
      <c r="K6061" s="103">
        <v>4.74172E-2</v>
      </c>
      <c r="L6061" s="103"/>
      <c r="M6061" s="103"/>
      <c r="N6061" s="103">
        <v>0.08</v>
      </c>
    </row>
    <row r="6062" spans="3:14" ht="15.75" customHeight="1" x14ac:dyDescent="0.25">
      <c r="C6062" s="40"/>
      <c r="F6062" s="81">
        <v>45029</v>
      </c>
      <c r="G6062" s="103">
        <v>4.9477099999999996E-2</v>
      </c>
      <c r="H6062" s="103">
        <v>5.2602900000000001E-2</v>
      </c>
      <c r="I6062" s="103">
        <v>4.88952E-2</v>
      </c>
      <c r="J6062" s="103">
        <v>4.9863200000000003E-2</v>
      </c>
      <c r="K6062" s="103">
        <v>4.7500799999999996E-2</v>
      </c>
      <c r="L6062" s="103"/>
      <c r="M6062" s="103"/>
      <c r="N6062" s="103">
        <v>0.08</v>
      </c>
    </row>
    <row r="6063" spans="3:14" ht="15.75" customHeight="1" x14ac:dyDescent="0.25">
      <c r="C6063" s="40"/>
      <c r="F6063" s="81">
        <v>45030</v>
      </c>
      <c r="G6063" s="103">
        <v>4.9477099999999996E-2</v>
      </c>
      <c r="H6063" s="103">
        <v>5.2602900000000001E-2</v>
      </c>
      <c r="I6063" s="103">
        <v>4.8930600000000005E-2</v>
      </c>
      <c r="J6063" s="103">
        <v>4.9818800000000003E-2</v>
      </c>
      <c r="K6063" s="103">
        <v>4.7584500000000002E-2</v>
      </c>
      <c r="L6063" s="103"/>
      <c r="M6063" s="103"/>
      <c r="N6063" s="103">
        <v>0.08</v>
      </c>
    </row>
    <row r="6064" spans="3:14" ht="15.75" customHeight="1" x14ac:dyDescent="0.25">
      <c r="C6064" s="40"/>
      <c r="F6064" s="81">
        <v>45033</v>
      </c>
      <c r="G6064" s="103">
        <v>4.9512899999999999E-2</v>
      </c>
      <c r="H6064" s="103">
        <v>5.2649999999999995E-2</v>
      </c>
      <c r="I6064" s="103">
        <v>4.9174499999999996E-2</v>
      </c>
      <c r="J6064" s="103">
        <v>5.0278499999999997E-2</v>
      </c>
      <c r="K6064" s="103">
        <v>4.7818399999999997E-2</v>
      </c>
      <c r="L6064" s="103"/>
      <c r="M6064" s="103"/>
      <c r="N6064" s="103">
        <v>0.08</v>
      </c>
    </row>
    <row r="6065" spans="3:14" ht="15.75" customHeight="1" x14ac:dyDescent="0.25">
      <c r="C6065" s="40"/>
      <c r="F6065" s="81">
        <v>45034</v>
      </c>
      <c r="G6065" s="103">
        <v>4.9527099999999998E-2</v>
      </c>
      <c r="H6065" s="103">
        <v>5.2504299999999997E-2</v>
      </c>
      <c r="I6065" s="103">
        <v>4.9383999999999997E-2</v>
      </c>
      <c r="J6065" s="103">
        <v>5.0484500000000002E-2</v>
      </c>
      <c r="K6065" s="103">
        <v>4.7902300000000002E-2</v>
      </c>
      <c r="L6065" s="103"/>
      <c r="M6065" s="103"/>
      <c r="N6065" s="103">
        <v>0.08</v>
      </c>
    </row>
    <row r="6066" spans="3:14" ht="15.75" customHeight="1" x14ac:dyDescent="0.25">
      <c r="C6066" s="40"/>
      <c r="F6066" s="81">
        <v>45035</v>
      </c>
      <c r="G6066" s="103">
        <v>4.9822899999999996E-2</v>
      </c>
      <c r="H6066" s="103">
        <v>5.2614299999999996E-2</v>
      </c>
      <c r="I6066" s="103">
        <v>4.9459600000000006E-2</v>
      </c>
      <c r="J6066" s="103">
        <v>5.0555000000000003E-2</v>
      </c>
      <c r="K6066" s="103">
        <v>4.7985899999999998E-2</v>
      </c>
      <c r="L6066" s="103"/>
      <c r="M6066" s="103"/>
      <c r="N6066" s="103">
        <v>0.08</v>
      </c>
    </row>
    <row r="6067" spans="3:14" ht="15.75" customHeight="1" x14ac:dyDescent="0.25">
      <c r="C6067" s="40"/>
      <c r="F6067" s="81">
        <v>45036</v>
      </c>
      <c r="G6067" s="103">
        <v>5.0099999999999999E-2</v>
      </c>
      <c r="H6067" s="103">
        <v>5.2727099999999999E-2</v>
      </c>
      <c r="I6067" s="103">
        <v>4.9643E-2</v>
      </c>
      <c r="J6067" s="103">
        <v>5.0706000000000001E-2</v>
      </c>
      <c r="K6067" s="103">
        <v>4.8069600000000004E-2</v>
      </c>
      <c r="L6067" s="103"/>
      <c r="M6067" s="103"/>
      <c r="N6067" s="103">
        <v>0.08</v>
      </c>
    </row>
    <row r="6068" spans="3:14" ht="15.75" customHeight="1" x14ac:dyDescent="0.25">
      <c r="C6068" s="40"/>
      <c r="F6068" s="81">
        <v>45037</v>
      </c>
      <c r="G6068" s="103">
        <v>5.02043E-2</v>
      </c>
      <c r="H6068" s="103">
        <v>5.2551399999999998E-2</v>
      </c>
      <c r="I6068" s="103">
        <v>4.9705199999999998E-2</v>
      </c>
      <c r="J6068" s="103">
        <v>5.06775E-2</v>
      </c>
      <c r="K6068" s="103">
        <v>4.8153300000000003E-2</v>
      </c>
      <c r="L6068" s="103"/>
      <c r="M6068" s="103"/>
      <c r="N6068" s="103">
        <v>0.08</v>
      </c>
    </row>
    <row r="6069" spans="3:14" ht="15.75" customHeight="1" x14ac:dyDescent="0.25">
      <c r="C6069" s="40"/>
      <c r="F6069" s="81">
        <v>45040</v>
      </c>
      <c r="G6069" s="103">
        <v>5.0161400000000002E-2</v>
      </c>
      <c r="H6069" s="103">
        <v>5.2681399999999996E-2</v>
      </c>
      <c r="I6069" s="103">
        <v>4.9774399999999996E-2</v>
      </c>
      <c r="J6069" s="103">
        <v>5.0680300000000005E-2</v>
      </c>
      <c r="K6069" s="103">
        <v>4.82367E-2</v>
      </c>
      <c r="L6069" s="103"/>
      <c r="M6069" s="103"/>
      <c r="N6069" s="103">
        <v>0.08</v>
      </c>
    </row>
    <row r="6070" spans="3:14" ht="15.75" customHeight="1" x14ac:dyDescent="0.25">
      <c r="C6070" s="40"/>
      <c r="F6070" s="81">
        <v>45041</v>
      </c>
      <c r="G6070" s="103">
        <v>5.0177100000000002E-2</v>
      </c>
      <c r="H6070" s="103">
        <v>5.2915700000000003E-2</v>
      </c>
      <c r="I6070" s="103">
        <v>4.9964800000000004E-2</v>
      </c>
      <c r="J6070" s="103">
        <v>5.0787699999999998E-2</v>
      </c>
      <c r="K6070" s="103">
        <v>4.8236899999999999E-2</v>
      </c>
      <c r="L6070" s="103"/>
      <c r="M6070" s="103"/>
      <c r="N6070" s="103">
        <v>0.08</v>
      </c>
    </row>
    <row r="6071" spans="3:14" ht="15.75" customHeight="1" x14ac:dyDescent="0.25">
      <c r="C6071" s="40"/>
      <c r="F6071" s="81">
        <v>45042</v>
      </c>
      <c r="G6071" s="103">
        <v>5.0245699999999997E-2</v>
      </c>
      <c r="H6071" s="103">
        <v>5.2727099999999999E-2</v>
      </c>
      <c r="I6071" s="103">
        <v>4.9822100000000001E-2</v>
      </c>
      <c r="J6071" s="103">
        <v>5.0454199999999998E-2</v>
      </c>
      <c r="K6071" s="103">
        <v>4.8236899999999999E-2</v>
      </c>
      <c r="L6071" s="103"/>
      <c r="M6071" s="103"/>
      <c r="N6071" s="103">
        <v>0.08</v>
      </c>
    </row>
    <row r="6072" spans="3:14" ht="15.75" customHeight="1" x14ac:dyDescent="0.25">
      <c r="C6072" s="40"/>
      <c r="F6072" s="81">
        <v>45043</v>
      </c>
      <c r="G6072" s="103">
        <v>5.0341400000000001E-2</v>
      </c>
      <c r="H6072" s="103">
        <v>5.2991400000000001E-2</v>
      </c>
      <c r="I6072" s="103">
        <v>4.9932100000000007E-2</v>
      </c>
      <c r="J6072" s="103">
        <v>5.04345E-2</v>
      </c>
      <c r="K6072" s="103">
        <v>4.8233600000000001E-2</v>
      </c>
      <c r="L6072" s="103"/>
      <c r="M6072" s="103"/>
      <c r="N6072" s="103">
        <v>0.08</v>
      </c>
    </row>
    <row r="6073" spans="3:14" ht="15.75" customHeight="1" x14ac:dyDescent="0.25">
      <c r="C6073" s="40"/>
      <c r="F6073" s="81">
        <v>45044</v>
      </c>
      <c r="G6073" s="103">
        <v>5.0621400000000004E-2</v>
      </c>
      <c r="H6073" s="103">
        <v>5.3024300000000003E-2</v>
      </c>
      <c r="I6073" s="103">
        <v>5.0187000000000002E-2</v>
      </c>
      <c r="J6073" s="103">
        <v>5.0813199999999996E-2</v>
      </c>
      <c r="K6073" s="103">
        <v>4.8223500000000002E-2</v>
      </c>
      <c r="L6073" s="103"/>
      <c r="M6073" s="103"/>
      <c r="N6073" s="103">
        <v>0.08</v>
      </c>
    </row>
    <row r="6074" spans="3:14" ht="15.75" customHeight="1" x14ac:dyDescent="0.25">
      <c r="C6074" s="40"/>
      <c r="F6074" s="81">
        <v>45047</v>
      </c>
      <c r="G6074" s="103">
        <v>5.0621399999999997E-2</v>
      </c>
      <c r="H6074" s="103">
        <v>5.3024300000000003E-2</v>
      </c>
      <c r="I6074" s="103">
        <v>5.03387E-2</v>
      </c>
      <c r="J6074" s="103">
        <v>5.0892899999999998E-2</v>
      </c>
      <c r="K6074" s="103">
        <v>4.8193200000000005E-2</v>
      </c>
      <c r="L6074" s="103"/>
      <c r="M6074" s="103"/>
      <c r="N6074" s="103">
        <v>0.08</v>
      </c>
    </row>
    <row r="6075" spans="3:14" ht="15.75" customHeight="1" x14ac:dyDescent="0.25">
      <c r="C6075" s="40"/>
      <c r="F6075" s="81">
        <v>45048</v>
      </c>
      <c r="G6075" s="103">
        <v>5.0938600000000001E-2</v>
      </c>
      <c r="H6075" s="103">
        <v>5.3362899999999998E-2</v>
      </c>
      <c r="I6075" s="103">
        <v>5.0459400000000001E-2</v>
      </c>
      <c r="J6075" s="103">
        <v>5.1114100000000003E-2</v>
      </c>
      <c r="K6075" s="103">
        <v>4.8173399999999998E-2</v>
      </c>
      <c r="L6075" s="103"/>
      <c r="M6075" s="103"/>
      <c r="N6075" s="103">
        <v>0.08</v>
      </c>
    </row>
    <row r="6076" spans="3:14" ht="15.75" customHeight="1" x14ac:dyDescent="0.25">
      <c r="C6076" s="40"/>
      <c r="F6076" s="81">
        <v>45049</v>
      </c>
      <c r="G6076" s="103">
        <v>5.0815699999999998E-2</v>
      </c>
      <c r="H6076" s="103">
        <v>5.3262900000000002E-2</v>
      </c>
      <c r="I6076" s="103">
        <v>5.0404200000000003E-2</v>
      </c>
      <c r="J6076" s="103">
        <v>5.0594699999999999E-2</v>
      </c>
      <c r="K6076" s="103">
        <v>4.8153300000000003E-2</v>
      </c>
      <c r="L6076" s="103"/>
      <c r="M6076" s="103"/>
      <c r="N6076" s="103">
        <v>0.08</v>
      </c>
    </row>
    <row r="6077" spans="3:14" ht="15.75" customHeight="1" x14ac:dyDescent="0.25">
      <c r="C6077" s="40"/>
      <c r="F6077" s="81">
        <v>45050</v>
      </c>
      <c r="G6077" s="103">
        <v>5.0987099999999994E-2</v>
      </c>
      <c r="H6077" s="103">
        <v>5.3237100000000002E-2</v>
      </c>
      <c r="I6077" s="103">
        <v>5.04345E-2</v>
      </c>
      <c r="J6077" s="103">
        <v>5.0727000000000001E-2</v>
      </c>
      <c r="K6077" s="103">
        <v>4.8143200000000004E-2</v>
      </c>
      <c r="L6077" s="103"/>
      <c r="M6077" s="103"/>
      <c r="N6077" s="103">
        <v>8.2500000000000004E-2</v>
      </c>
    </row>
    <row r="6078" spans="3:14" ht="15.75" customHeight="1" x14ac:dyDescent="0.25">
      <c r="C6078" s="40"/>
      <c r="F6078" s="81">
        <v>45051</v>
      </c>
      <c r="G6078" s="103">
        <v>5.1044300000000001E-2</v>
      </c>
      <c r="H6078" s="103">
        <v>5.3368599999999995E-2</v>
      </c>
      <c r="I6078" s="103">
        <v>5.0502599999999995E-2</v>
      </c>
      <c r="J6078" s="103">
        <v>5.0387300000000003E-2</v>
      </c>
      <c r="K6078" s="103">
        <v>4.8220200000000005E-2</v>
      </c>
      <c r="L6078" s="103"/>
      <c r="M6078" s="103"/>
      <c r="N6078" s="103">
        <v>8.2500000000000004E-2</v>
      </c>
    </row>
    <row r="6079" spans="3:14" ht="15.75" customHeight="1" x14ac:dyDescent="0.25">
      <c r="C6079" s="40"/>
      <c r="F6079" s="81">
        <v>45054</v>
      </c>
      <c r="G6079" s="103">
        <v>5.1044300000000001E-2</v>
      </c>
      <c r="H6079" s="103">
        <v>5.3368600000000002E-2</v>
      </c>
      <c r="I6079" s="103">
        <v>5.0549499999999997E-2</v>
      </c>
      <c r="J6079" s="103">
        <v>5.0721800000000004E-2</v>
      </c>
      <c r="K6079" s="103">
        <v>4.8471500000000001E-2</v>
      </c>
      <c r="L6079" s="103"/>
      <c r="M6079" s="103"/>
      <c r="N6079" s="103">
        <v>8.2500000000000004E-2</v>
      </c>
    </row>
    <row r="6080" spans="3:14" ht="15.75" customHeight="1" x14ac:dyDescent="0.25">
      <c r="C6080" s="40"/>
      <c r="F6080" s="81">
        <v>45055</v>
      </c>
      <c r="G6080" s="103">
        <v>5.1057100000000001E-2</v>
      </c>
      <c r="H6080" s="103">
        <v>5.3391400000000006E-2</v>
      </c>
      <c r="I6080" s="103">
        <v>5.0542999999999998E-2</v>
      </c>
      <c r="J6080" s="103">
        <v>5.0839299999999997E-2</v>
      </c>
      <c r="K6080" s="103">
        <v>4.8555400000000006E-2</v>
      </c>
      <c r="L6080" s="103"/>
      <c r="M6080" s="103"/>
      <c r="N6080" s="103">
        <v>8.2500000000000004E-2</v>
      </c>
    </row>
    <row r="6081" spans="3:14" ht="15.75" customHeight="1" x14ac:dyDescent="0.25">
      <c r="C6081" s="40"/>
      <c r="F6081" s="81">
        <v>45056</v>
      </c>
      <c r="G6081" s="103">
        <v>5.1079999999999993E-2</v>
      </c>
      <c r="H6081" s="103">
        <v>5.3424300000000001E-2</v>
      </c>
      <c r="I6081" s="103">
        <v>5.0570899999999995E-2</v>
      </c>
      <c r="J6081" s="103">
        <v>5.0981100000000001E-2</v>
      </c>
      <c r="K6081" s="103">
        <v>4.8639099999999998E-2</v>
      </c>
      <c r="L6081" s="103"/>
      <c r="M6081" s="103"/>
      <c r="N6081" s="103">
        <v>8.2500000000000004E-2</v>
      </c>
    </row>
    <row r="6082" spans="3:14" ht="15.75" customHeight="1" x14ac:dyDescent="0.25">
      <c r="C6082" s="40"/>
      <c r="F6082" s="81">
        <v>45057</v>
      </c>
      <c r="G6082" s="103">
        <v>5.1074299999999996E-2</v>
      </c>
      <c r="H6082" s="103">
        <v>5.32071E-2</v>
      </c>
      <c r="I6082" s="103">
        <v>5.0592899999999996E-2</v>
      </c>
      <c r="J6082" s="103">
        <v>5.0863399999999996E-2</v>
      </c>
      <c r="K6082" s="103">
        <v>4.8722700000000001E-2</v>
      </c>
      <c r="L6082" s="103"/>
      <c r="M6082" s="103"/>
      <c r="N6082" s="103">
        <v>8.2500000000000004E-2</v>
      </c>
    </row>
    <row r="6083" spans="3:14" ht="15.75" customHeight="1" x14ac:dyDescent="0.25">
      <c r="C6083" s="40"/>
      <c r="F6083" s="81">
        <v>45058</v>
      </c>
      <c r="G6083" s="103">
        <v>5.1074299999999996E-2</v>
      </c>
      <c r="H6083" s="103">
        <v>5.32071E-2</v>
      </c>
      <c r="I6083" s="103">
        <v>5.0569100000000006E-2</v>
      </c>
      <c r="J6083" s="103">
        <v>5.0667999999999998E-2</v>
      </c>
      <c r="K6083" s="103">
        <v>4.88064E-2</v>
      </c>
      <c r="L6083" s="103"/>
      <c r="M6083" s="103"/>
      <c r="N6083" s="103">
        <v>8.2500000000000004E-2</v>
      </c>
    </row>
    <row r="6084" spans="3:14" ht="15.75" customHeight="1" x14ac:dyDescent="0.25">
      <c r="C6084" s="40"/>
      <c r="F6084" s="81">
        <v>45061</v>
      </c>
      <c r="G6084" s="103">
        <v>5.10771E-2</v>
      </c>
      <c r="H6084" s="103">
        <v>5.3304299999999999E-2</v>
      </c>
      <c r="I6084" s="103">
        <v>5.06642E-2</v>
      </c>
      <c r="J6084" s="103">
        <v>5.0896699999999996E-2</v>
      </c>
      <c r="K6084" s="103">
        <v>4.9057099999999999E-2</v>
      </c>
      <c r="L6084" s="103"/>
      <c r="M6084" s="103"/>
      <c r="N6084" s="103">
        <v>8.2500000000000004E-2</v>
      </c>
    </row>
    <row r="6085" spans="3:14" ht="15.75" customHeight="1" x14ac:dyDescent="0.25">
      <c r="C6085" s="40"/>
      <c r="F6085" s="81">
        <v>45062</v>
      </c>
      <c r="G6085" s="103">
        <v>5.1112900000000003E-2</v>
      </c>
      <c r="H6085" s="103">
        <v>5.3451399999999996E-2</v>
      </c>
      <c r="I6085" s="103">
        <v>5.0676500000000006E-2</v>
      </c>
      <c r="J6085" s="103">
        <v>5.0979200000000002E-2</v>
      </c>
      <c r="K6085" s="103">
        <v>4.9144300000000002E-2</v>
      </c>
      <c r="L6085" s="103"/>
      <c r="M6085" s="103"/>
      <c r="N6085" s="103">
        <v>8.2500000000000004E-2</v>
      </c>
    </row>
    <row r="6086" spans="3:14" ht="15.75" customHeight="1" x14ac:dyDescent="0.25">
      <c r="C6086" s="40"/>
      <c r="F6086" s="81">
        <v>45063</v>
      </c>
      <c r="G6086" s="103">
        <v>5.1324300000000003E-2</v>
      </c>
      <c r="H6086" s="103">
        <v>5.3689999999999995E-2</v>
      </c>
      <c r="I6086" s="103">
        <v>5.0732600000000003E-2</v>
      </c>
      <c r="J6086" s="103">
        <v>5.1123300000000003E-2</v>
      </c>
      <c r="K6086" s="103">
        <v>4.9227999999999994E-2</v>
      </c>
      <c r="L6086" s="103"/>
      <c r="M6086" s="103"/>
      <c r="N6086" s="103">
        <v>8.2500000000000004E-2</v>
      </c>
    </row>
    <row r="6087" spans="3:14" ht="15.75" customHeight="1" x14ac:dyDescent="0.25">
      <c r="C6087" s="40"/>
      <c r="F6087" s="81">
        <v>45064</v>
      </c>
      <c r="G6087" s="103">
        <v>5.1484300000000004E-2</v>
      </c>
      <c r="H6087" s="103">
        <v>5.3791399999999996E-2</v>
      </c>
      <c r="I6087" s="103">
        <v>5.0821199999999997E-2</v>
      </c>
      <c r="J6087" s="103">
        <v>5.1293600000000002E-2</v>
      </c>
      <c r="K6087" s="103">
        <v>4.9311600000000004E-2</v>
      </c>
      <c r="L6087" s="103"/>
      <c r="M6087" s="103"/>
      <c r="N6087" s="103">
        <v>8.2500000000000004E-2</v>
      </c>
    </row>
    <row r="6088" spans="3:14" ht="15.75" customHeight="1" x14ac:dyDescent="0.25">
      <c r="C6088" s="40"/>
      <c r="F6088" s="81">
        <v>45065</v>
      </c>
      <c r="G6088" s="103">
        <v>5.1484299999999997E-2</v>
      </c>
      <c r="H6088" s="103">
        <v>5.3791400000000003E-2</v>
      </c>
      <c r="I6088" s="103">
        <v>5.0937299999999998E-2</v>
      </c>
      <c r="J6088" s="103">
        <v>5.1634699999999999E-2</v>
      </c>
      <c r="K6088" s="103">
        <v>4.9395300000000003E-2</v>
      </c>
      <c r="L6088" s="103"/>
      <c r="M6088" s="103"/>
      <c r="N6088" s="103">
        <v>8.2500000000000004E-2</v>
      </c>
    </row>
    <row r="6089" spans="3:14" ht="15.75" customHeight="1" x14ac:dyDescent="0.25">
      <c r="C6089" s="40"/>
      <c r="F6089" s="81">
        <v>45068</v>
      </c>
      <c r="G6089" s="103">
        <v>5.1484299999999997E-2</v>
      </c>
      <c r="H6089" s="103">
        <v>5.3791400000000003E-2</v>
      </c>
      <c r="I6089" s="103">
        <v>5.0979099999999999E-2</v>
      </c>
      <c r="J6089" s="103">
        <v>5.1508499999999999E-2</v>
      </c>
      <c r="K6089" s="103">
        <v>4.9646000000000003E-2</v>
      </c>
      <c r="L6089" s="103"/>
      <c r="M6089" s="103"/>
      <c r="N6089" s="103">
        <v>8.2500000000000004E-2</v>
      </c>
    </row>
    <row r="6090" spans="3:14" ht="15.75" customHeight="1" x14ac:dyDescent="0.25">
      <c r="C6090" s="40"/>
      <c r="F6090" s="81">
        <v>45069</v>
      </c>
      <c r="G6090" s="103">
        <v>5.1380000000000002E-2</v>
      </c>
      <c r="H6090" s="103">
        <v>5.3958599999999995E-2</v>
      </c>
      <c r="I6090" s="103">
        <v>5.0999600000000006E-2</v>
      </c>
      <c r="J6090" s="103">
        <v>5.1661700000000005E-2</v>
      </c>
      <c r="K6090" s="103">
        <v>4.97299E-2</v>
      </c>
      <c r="L6090" s="103"/>
      <c r="M6090" s="103"/>
      <c r="N6090" s="103">
        <v>8.2500000000000004E-2</v>
      </c>
    </row>
    <row r="6091" spans="3:14" ht="15.75" customHeight="1" x14ac:dyDescent="0.25">
      <c r="C6091" s="40"/>
      <c r="F6091" s="81">
        <v>45070</v>
      </c>
      <c r="G6091" s="103">
        <v>5.1408599999999999E-2</v>
      </c>
      <c r="H6091" s="103">
        <v>5.4244300000000002E-2</v>
      </c>
      <c r="I6091" s="103">
        <v>5.1108000000000001E-2</v>
      </c>
      <c r="J6091" s="103">
        <v>5.1915500000000003E-2</v>
      </c>
      <c r="K6091" s="103">
        <v>4.9813599999999993E-2</v>
      </c>
      <c r="L6091" s="103"/>
      <c r="M6091" s="103"/>
      <c r="N6091" s="103">
        <v>8.2500000000000004E-2</v>
      </c>
    </row>
    <row r="6092" spans="3:14" ht="15.75" customHeight="1" x14ac:dyDescent="0.25">
      <c r="C6092" s="40"/>
      <c r="F6092" s="81">
        <v>45071</v>
      </c>
      <c r="G6092" s="103">
        <v>5.16E-2</v>
      </c>
      <c r="H6092" s="103">
        <v>5.4631400000000004E-2</v>
      </c>
      <c r="I6092" s="103">
        <v>5.1357899999999998E-2</v>
      </c>
      <c r="J6092" s="103">
        <v>5.2252799999999995E-2</v>
      </c>
      <c r="K6092" s="103">
        <v>4.9897200000000003E-2</v>
      </c>
      <c r="L6092" s="103"/>
      <c r="M6092" s="103"/>
      <c r="N6092" s="103">
        <v>8.2500000000000004E-2</v>
      </c>
    </row>
    <row r="6093" spans="3:14" ht="15.75" customHeight="1" x14ac:dyDescent="0.25">
      <c r="C6093" s="40"/>
      <c r="F6093" s="81">
        <v>45072</v>
      </c>
      <c r="G6093" s="103">
        <v>5.1537100000000002E-2</v>
      </c>
      <c r="H6093" s="103">
        <v>5.4757100000000003E-2</v>
      </c>
      <c r="I6093" s="103">
        <v>5.1534400000000001E-2</v>
      </c>
      <c r="J6093" s="103">
        <v>5.2637400000000001E-2</v>
      </c>
      <c r="K6093" s="103">
        <v>4.9984300000000002E-2</v>
      </c>
      <c r="L6093" s="103"/>
      <c r="M6093" s="103"/>
      <c r="N6093" s="103">
        <v>8.2500000000000004E-2</v>
      </c>
    </row>
    <row r="6094" spans="3:14" ht="15.75" customHeight="1" x14ac:dyDescent="0.25">
      <c r="C6094" s="40"/>
      <c r="F6094" s="81">
        <v>45076</v>
      </c>
      <c r="G6094" s="103">
        <v>5.1704299999999995E-2</v>
      </c>
      <c r="H6094" s="103">
        <v>5.4960000000000002E-2</v>
      </c>
      <c r="I6094" s="103">
        <v>5.1602599999999998E-2</v>
      </c>
      <c r="J6094" s="103">
        <v>5.2766500000000001E-2</v>
      </c>
      <c r="K6094" s="103">
        <v>5.0321499999999998E-2</v>
      </c>
      <c r="L6094" s="103"/>
      <c r="M6094" s="103"/>
      <c r="N6094" s="103">
        <v>8.2500000000000004E-2</v>
      </c>
    </row>
    <row r="6095" spans="3:14" ht="15.75" customHeight="1" x14ac:dyDescent="0.25">
      <c r="C6095" s="40"/>
      <c r="F6095" s="81">
        <v>45077</v>
      </c>
      <c r="G6095" s="103">
        <v>5.1929999999999997E-2</v>
      </c>
      <c r="H6095" s="103">
        <v>5.5167099999999997E-2</v>
      </c>
      <c r="I6095" s="103">
        <v>5.1722700000000003E-2</v>
      </c>
      <c r="J6095" s="103">
        <v>5.2928200000000002E-2</v>
      </c>
      <c r="K6095" s="103">
        <v>5.0405199999999997E-2</v>
      </c>
      <c r="L6095" s="103"/>
      <c r="M6095" s="103"/>
      <c r="N6095" s="103">
        <v>8.2500000000000004E-2</v>
      </c>
    </row>
    <row r="6096" spans="3:14" ht="15.75" customHeight="1" x14ac:dyDescent="0.25">
      <c r="C6096" s="40"/>
      <c r="F6096" s="81">
        <v>45078</v>
      </c>
      <c r="G6096" s="103">
        <v>5.1630000000000002E-2</v>
      </c>
      <c r="H6096" s="103">
        <v>5.4985699999999998E-2</v>
      </c>
      <c r="I6096" s="103">
        <v>5.1742400000000001E-2</v>
      </c>
      <c r="J6096" s="103">
        <v>5.27638E-2</v>
      </c>
      <c r="K6096" s="103">
        <v>5.0495499999999999E-2</v>
      </c>
      <c r="L6096" s="103"/>
      <c r="M6096" s="103"/>
      <c r="N6096" s="103">
        <v>8.2500000000000004E-2</v>
      </c>
    </row>
    <row r="6097" spans="3:14" ht="15.75" customHeight="1" x14ac:dyDescent="0.25">
      <c r="C6097" s="40"/>
      <c r="F6097" s="81">
        <v>45079</v>
      </c>
      <c r="G6097" s="103">
        <v>5.1885700000000007E-2</v>
      </c>
      <c r="H6097" s="103">
        <v>5.4962900000000002E-2</v>
      </c>
      <c r="I6097" s="103">
        <v>5.14067E-2</v>
      </c>
      <c r="J6097" s="103">
        <v>5.23034E-2</v>
      </c>
      <c r="K6097" s="103">
        <v>5.0585899999999996E-2</v>
      </c>
      <c r="L6097" s="103"/>
      <c r="M6097" s="103"/>
      <c r="N6097" s="103">
        <v>8.2500000000000004E-2</v>
      </c>
    </row>
    <row r="6098" spans="3:14" ht="15.75" customHeight="1" x14ac:dyDescent="0.25">
      <c r="C6098" s="40"/>
      <c r="F6098" s="81">
        <v>45082</v>
      </c>
      <c r="G6098" s="103">
        <v>5.1905699999999999E-2</v>
      </c>
      <c r="H6098" s="103">
        <v>5.5091400000000006E-2</v>
      </c>
      <c r="I6098" s="103">
        <v>5.1500199999999996E-2</v>
      </c>
      <c r="J6098" s="103">
        <v>5.2532300000000004E-2</v>
      </c>
      <c r="K6098" s="103">
        <v>5.0679399999999999E-2</v>
      </c>
      <c r="L6098" s="103"/>
      <c r="M6098" s="103"/>
      <c r="N6098" s="103">
        <v>8.2500000000000004E-2</v>
      </c>
    </row>
    <row r="6099" spans="3:14" ht="15.75" customHeight="1" x14ac:dyDescent="0.25">
      <c r="C6099" s="40"/>
      <c r="F6099" s="81">
        <v>45083</v>
      </c>
      <c r="G6099" s="103">
        <v>5.2011399999999999E-2</v>
      </c>
      <c r="H6099" s="103">
        <v>5.5132899999999999E-2</v>
      </c>
      <c r="I6099" s="103">
        <v>5.1384199999999998E-2</v>
      </c>
      <c r="J6099" s="103">
        <v>5.2388399999999995E-2</v>
      </c>
      <c r="K6099" s="103">
        <v>5.0679600000000005E-2</v>
      </c>
      <c r="L6099" s="103"/>
      <c r="M6099" s="103"/>
      <c r="N6099" s="103">
        <v>8.2500000000000004E-2</v>
      </c>
    </row>
    <row r="6100" spans="3:14" ht="15.75" customHeight="1" x14ac:dyDescent="0.25">
      <c r="C6100" s="40"/>
      <c r="F6100" s="81">
        <v>45084</v>
      </c>
      <c r="G6100" s="103">
        <v>5.1905699999999999E-2</v>
      </c>
      <c r="H6100" s="103">
        <v>5.5091399999999999E-2</v>
      </c>
      <c r="I6100" s="103">
        <v>5.1311700000000002E-2</v>
      </c>
      <c r="J6100" s="103">
        <v>5.2380799999999998E-2</v>
      </c>
      <c r="K6100" s="103">
        <v>5.0676300000000001E-2</v>
      </c>
      <c r="L6100" s="103"/>
      <c r="M6100" s="103"/>
      <c r="N6100" s="103">
        <v>8.2500000000000004E-2</v>
      </c>
    </row>
    <row r="6101" spans="3:14" ht="15.75" customHeight="1" x14ac:dyDescent="0.25">
      <c r="C6101" s="40"/>
      <c r="F6101" s="81">
        <v>45085</v>
      </c>
      <c r="G6101" s="103">
        <v>5.2224300000000001E-2</v>
      </c>
      <c r="H6101" s="103">
        <v>5.5397100000000005E-2</v>
      </c>
      <c r="I6101" s="103">
        <v>5.1463799999999997E-2</v>
      </c>
      <c r="J6101" s="103">
        <v>5.2505900000000001E-2</v>
      </c>
      <c r="K6101" s="103">
        <v>5.06729E-2</v>
      </c>
      <c r="L6101" s="103"/>
      <c r="M6101" s="103"/>
      <c r="N6101" s="103">
        <v>8.2500000000000004E-2</v>
      </c>
    </row>
    <row r="6102" spans="3:14" ht="15.75" customHeight="1" x14ac:dyDescent="0.25">
      <c r="C6102" s="40"/>
      <c r="F6102" s="81">
        <v>45086</v>
      </c>
      <c r="G6102" s="103">
        <v>5.21929E-2</v>
      </c>
      <c r="H6102" s="103">
        <v>5.5444300000000002E-2</v>
      </c>
      <c r="I6102" s="103">
        <v>5.1456200000000001E-2</v>
      </c>
      <c r="J6102" s="103">
        <v>5.2415399999999994E-2</v>
      </c>
      <c r="K6102" s="103">
        <v>5.0669600000000002E-2</v>
      </c>
      <c r="L6102" s="103"/>
      <c r="M6102" s="103"/>
      <c r="N6102" s="103">
        <v>8.2500000000000004E-2</v>
      </c>
    </row>
    <row r="6103" spans="3:14" ht="15.75" customHeight="1" x14ac:dyDescent="0.25">
      <c r="C6103" s="40"/>
      <c r="F6103" s="81">
        <v>45089</v>
      </c>
      <c r="G6103" s="103">
        <v>5.2179999999999997E-2</v>
      </c>
      <c r="H6103" s="103">
        <v>5.55743E-2</v>
      </c>
      <c r="I6103" s="103">
        <v>5.1476300000000003E-2</v>
      </c>
      <c r="J6103" s="103">
        <v>5.2493800000000007E-2</v>
      </c>
      <c r="K6103" s="103">
        <v>5.0666000000000003E-2</v>
      </c>
      <c r="L6103" s="103"/>
      <c r="M6103" s="103"/>
      <c r="N6103" s="103">
        <v>8.2500000000000004E-2</v>
      </c>
    </row>
    <row r="6104" spans="3:14" ht="15.75" customHeight="1" x14ac:dyDescent="0.25">
      <c r="C6104" s="40"/>
      <c r="F6104" s="81">
        <v>45090</v>
      </c>
      <c r="G6104" s="103">
        <v>5.1932900000000004E-2</v>
      </c>
      <c r="H6104" s="103">
        <v>5.5519999999999993E-2</v>
      </c>
      <c r="I6104" s="103">
        <v>5.1469899999999999E-2</v>
      </c>
      <c r="J6104" s="103">
        <v>5.2543199999999998E-2</v>
      </c>
      <c r="K6104" s="103">
        <v>5.0666200000000002E-2</v>
      </c>
      <c r="L6104" s="103"/>
      <c r="M6104" s="103"/>
      <c r="N6104" s="103">
        <v>8.2500000000000004E-2</v>
      </c>
    </row>
    <row r="6105" spans="3:14" ht="15.75" customHeight="1" x14ac:dyDescent="0.25">
      <c r="C6105" s="40"/>
      <c r="F6105" s="81">
        <v>45091</v>
      </c>
      <c r="G6105" s="103">
        <v>5.1581399999999999E-2</v>
      </c>
      <c r="H6105" s="103">
        <v>5.55743E-2</v>
      </c>
      <c r="I6105" s="103">
        <v>5.1018800000000003E-2</v>
      </c>
      <c r="J6105" s="103">
        <v>5.2181100000000001E-2</v>
      </c>
      <c r="K6105" s="103">
        <v>5.0666200000000002E-2</v>
      </c>
      <c r="L6105" s="103"/>
      <c r="M6105" s="103"/>
      <c r="N6105" s="103">
        <v>8.2500000000000004E-2</v>
      </c>
    </row>
    <row r="6106" spans="3:14" ht="15.75" customHeight="1" x14ac:dyDescent="0.25">
      <c r="C6106" s="40"/>
      <c r="F6106" s="81">
        <v>45092</v>
      </c>
      <c r="G6106" s="103">
        <v>5.1932899999999997E-2</v>
      </c>
      <c r="H6106" s="103">
        <v>5.552E-2</v>
      </c>
      <c r="I6106" s="103">
        <v>5.0905899999999997E-2</v>
      </c>
      <c r="J6106" s="103">
        <v>5.2161699999999998E-2</v>
      </c>
      <c r="K6106" s="103">
        <v>5.0662899999999997E-2</v>
      </c>
      <c r="L6106" s="103"/>
      <c r="M6106" s="103"/>
      <c r="N6106" s="103">
        <v>8.2500000000000004E-2</v>
      </c>
    </row>
    <row r="6107" spans="3:14" ht="15.75" customHeight="1" x14ac:dyDescent="0.25">
      <c r="C6107" s="40"/>
      <c r="F6107" s="81">
        <v>45093</v>
      </c>
      <c r="G6107" s="103">
        <v>5.1565700000000006E-2</v>
      </c>
      <c r="H6107" s="103">
        <v>5.5099999999999996E-2</v>
      </c>
      <c r="I6107" s="103">
        <v>5.07629E-2</v>
      </c>
      <c r="J6107" s="103">
        <v>5.2068399999999994E-2</v>
      </c>
      <c r="K6107" s="103">
        <v>5.0666200000000002E-2</v>
      </c>
      <c r="L6107" s="103"/>
      <c r="M6107" s="103"/>
      <c r="N6107" s="103">
        <v>8.2500000000000004E-2</v>
      </c>
    </row>
    <row r="6108" spans="3:14" ht="15.75" customHeight="1" x14ac:dyDescent="0.25">
      <c r="C6108" s="40"/>
      <c r="F6108" s="81">
        <v>45097</v>
      </c>
      <c r="G6108" s="103">
        <v>5.1541400000000001E-2</v>
      </c>
      <c r="H6108" s="103">
        <v>5.5202899999999999E-2</v>
      </c>
      <c r="I6108" s="103">
        <v>5.0771300000000005E-2</v>
      </c>
      <c r="J6108" s="103">
        <v>5.2202499999999999E-2</v>
      </c>
      <c r="K6108" s="103">
        <v>5.0665500000000002E-2</v>
      </c>
      <c r="L6108" s="103"/>
      <c r="M6108" s="103"/>
      <c r="N6108" s="103">
        <v>8.2500000000000004E-2</v>
      </c>
    </row>
    <row r="6109" spans="3:14" ht="15.75" customHeight="1" x14ac:dyDescent="0.25">
      <c r="C6109" s="40"/>
      <c r="F6109" s="81">
        <v>45098</v>
      </c>
      <c r="G6109" s="103">
        <v>5.1475699999999999E-2</v>
      </c>
      <c r="H6109" s="103">
        <v>5.5395700000000006E-2</v>
      </c>
      <c r="I6109" s="103">
        <v>5.08247E-2</v>
      </c>
      <c r="J6109" s="103">
        <v>5.2291299999999999E-2</v>
      </c>
      <c r="K6109" s="103">
        <v>5.0665500000000002E-2</v>
      </c>
      <c r="L6109" s="103"/>
      <c r="M6109" s="103"/>
      <c r="N6109" s="103">
        <v>8.2500000000000004E-2</v>
      </c>
    </row>
    <row r="6110" spans="3:14" ht="15.75" customHeight="1" x14ac:dyDescent="0.25">
      <c r="C6110" s="40"/>
      <c r="F6110" s="81">
        <v>45099</v>
      </c>
      <c r="G6110" s="103">
        <v>5.1504300000000003E-2</v>
      </c>
      <c r="H6110" s="103">
        <v>5.5418599999999998E-2</v>
      </c>
      <c r="I6110" s="103">
        <v>5.0892299999999994E-2</v>
      </c>
      <c r="J6110" s="103">
        <v>5.2462600000000005E-2</v>
      </c>
      <c r="K6110" s="103">
        <v>5.0665500000000002E-2</v>
      </c>
      <c r="L6110" s="103"/>
      <c r="M6110" s="103"/>
      <c r="N6110" s="103">
        <v>8.2500000000000004E-2</v>
      </c>
    </row>
    <row r="6111" spans="3:14" ht="15.75" customHeight="1" x14ac:dyDescent="0.25">
      <c r="C6111" s="40"/>
      <c r="F6111" s="81">
        <v>45100</v>
      </c>
      <c r="G6111" s="103">
        <v>5.1484300000000004E-2</v>
      </c>
      <c r="H6111" s="103">
        <v>5.5441399999999995E-2</v>
      </c>
      <c r="I6111" s="103">
        <v>5.0836699999999999E-2</v>
      </c>
      <c r="J6111" s="103">
        <v>5.2386999999999996E-2</v>
      </c>
      <c r="K6111" s="103">
        <v>5.0665500000000002E-2</v>
      </c>
      <c r="L6111" s="111"/>
      <c r="M6111" s="103"/>
      <c r="N6111" s="103">
        <v>8.2500000000000004E-2</v>
      </c>
    </row>
    <row r="6112" spans="3:14" ht="15.75" customHeight="1" x14ac:dyDescent="0.25">
      <c r="C6112" s="40"/>
      <c r="F6112" s="81">
        <v>45103</v>
      </c>
      <c r="G6112" s="103">
        <v>5.1778600000000001E-2</v>
      </c>
      <c r="H6112" s="103">
        <v>5.5210000000000002E-2</v>
      </c>
      <c r="I6112" s="103">
        <v>5.0873100000000004E-2</v>
      </c>
      <c r="J6112" s="103">
        <v>5.2347100000000001E-2</v>
      </c>
      <c r="K6112" s="103">
        <v>5.0658799999999997E-2</v>
      </c>
      <c r="L6112" s="103"/>
      <c r="M6112" s="103"/>
      <c r="N6112" s="103">
        <v>8.2500000000000004E-2</v>
      </c>
    </row>
    <row r="6113" spans="3:14" ht="15.75" customHeight="1" x14ac:dyDescent="0.25">
      <c r="C6113" s="40"/>
      <c r="F6113" s="81">
        <v>45104</v>
      </c>
      <c r="G6113" s="103">
        <v>5.1484299999999997E-2</v>
      </c>
      <c r="H6113" s="103">
        <v>5.5441400000000002E-2</v>
      </c>
      <c r="I6113" s="103">
        <v>5.1053599999999998E-2</v>
      </c>
      <c r="J6113" s="103">
        <v>5.2393200000000001E-2</v>
      </c>
      <c r="K6113" s="103">
        <v>5.0656E-2</v>
      </c>
      <c r="L6113" s="103"/>
      <c r="M6113" s="103"/>
      <c r="N6113" s="103">
        <v>8.2500000000000004E-2</v>
      </c>
    </row>
    <row r="6114" spans="3:14" ht="15.75" customHeight="1" x14ac:dyDescent="0.25">
      <c r="C6114" s="40"/>
      <c r="F6114" s="81">
        <v>45105</v>
      </c>
      <c r="G6114" s="103">
        <v>5.1929999999999997E-2</v>
      </c>
      <c r="H6114" s="103">
        <v>5.53786E-2</v>
      </c>
      <c r="I6114" s="103">
        <v>5.1024900000000005E-2</v>
      </c>
      <c r="J6114" s="103">
        <v>5.2418699999999999E-2</v>
      </c>
      <c r="K6114" s="103">
        <v>5.0652799999999998E-2</v>
      </c>
      <c r="L6114" s="103"/>
      <c r="M6114" s="103"/>
      <c r="N6114" s="103">
        <v>8.2500000000000004E-2</v>
      </c>
    </row>
    <row r="6115" spans="3:14" ht="15.75" customHeight="1" x14ac:dyDescent="0.25">
      <c r="C6115" s="40"/>
      <c r="F6115" s="81">
        <v>45106</v>
      </c>
      <c r="G6115" s="103">
        <v>5.2049999999999999E-2</v>
      </c>
      <c r="H6115" s="103">
        <v>5.5334300000000003E-2</v>
      </c>
      <c r="I6115" s="103">
        <v>5.1130000000000002E-2</v>
      </c>
      <c r="J6115" s="103">
        <v>5.2466499999999999E-2</v>
      </c>
      <c r="K6115" s="103">
        <v>5.0652799999999998E-2</v>
      </c>
      <c r="L6115" s="103"/>
      <c r="M6115" s="103"/>
      <c r="N6115" s="103">
        <v>8.2500000000000004E-2</v>
      </c>
    </row>
    <row r="6116" spans="3:14" ht="15.75" customHeight="1" x14ac:dyDescent="0.25">
      <c r="C6116" s="40"/>
      <c r="F6116" s="81">
        <v>45107</v>
      </c>
      <c r="G6116" s="103">
        <v>5.2177100000000004E-2</v>
      </c>
      <c r="H6116" s="103">
        <v>5.5454299999999998E-2</v>
      </c>
      <c r="I6116" s="103">
        <v>5.1407800000000003E-2</v>
      </c>
      <c r="J6116" s="103">
        <v>5.2683600000000004E-2</v>
      </c>
      <c r="K6116" s="103">
        <v>5.0652799999999998E-2</v>
      </c>
      <c r="L6116" s="103"/>
      <c r="M6116" s="103"/>
      <c r="N6116" s="103">
        <v>8.2500000000000004E-2</v>
      </c>
    </row>
    <row r="6117" spans="3:14" ht="15.75" customHeight="1" x14ac:dyDescent="0.25">
      <c r="C6117" s="40"/>
      <c r="F6117" s="81">
        <v>45110</v>
      </c>
      <c r="G6117" s="103"/>
      <c r="H6117" s="103"/>
      <c r="I6117" s="103">
        <v>5.1423999999999997E-2</v>
      </c>
      <c r="J6117" s="103">
        <v>5.2687400000000002E-2</v>
      </c>
      <c r="K6117" s="103">
        <v>5.0666000000000003E-2</v>
      </c>
      <c r="L6117" s="103">
        <v>5.2373399999999994E-2</v>
      </c>
      <c r="M6117" s="37">
        <v>5.5352199999999997E-2</v>
      </c>
      <c r="N6117" s="103">
        <v>8.2500000000000004E-2</v>
      </c>
    </row>
    <row r="6118" spans="3:14" ht="15.75" customHeight="1" x14ac:dyDescent="0.25">
      <c r="C6118" s="40"/>
      <c r="F6118" s="81">
        <v>45112</v>
      </c>
      <c r="G6118" s="103"/>
      <c r="H6118" s="103"/>
      <c r="I6118" s="103">
        <v>5.14533E-2</v>
      </c>
      <c r="J6118" s="103">
        <v>5.2767599999999998E-2</v>
      </c>
      <c r="K6118" s="103">
        <v>5.0659299999999997E-2</v>
      </c>
      <c r="L6118" s="103">
        <v>5.2640800000000001E-2</v>
      </c>
      <c r="M6118" s="103">
        <v>5.5410700000000007E-2</v>
      </c>
      <c r="N6118" s="103">
        <v>8.2500000000000004E-2</v>
      </c>
    </row>
    <row r="6119" spans="3:14" ht="15.75" customHeight="1" x14ac:dyDescent="0.25">
      <c r="C6119" s="40"/>
      <c r="F6119" s="81">
        <v>45113</v>
      </c>
      <c r="G6119" s="103"/>
      <c r="H6119" s="103"/>
      <c r="I6119" s="103">
        <v>5.1647899999999997E-2</v>
      </c>
      <c r="J6119" s="103">
        <v>5.2809000000000002E-2</v>
      </c>
      <c r="K6119" s="103">
        <v>5.0659299999999997E-2</v>
      </c>
      <c r="L6119" s="103">
        <v>5.26615E-2</v>
      </c>
      <c r="M6119" s="103">
        <v>5.5439299999999997E-2</v>
      </c>
      <c r="N6119" s="103">
        <v>8.2500000000000004E-2</v>
      </c>
    </row>
    <row r="6120" spans="3:14" ht="15.75" customHeight="1" x14ac:dyDescent="0.25">
      <c r="C6120" s="40"/>
      <c r="F6120" s="81">
        <v>45114</v>
      </c>
      <c r="G6120" s="103"/>
      <c r="H6120" s="103"/>
      <c r="I6120" s="103">
        <v>5.1770099999999999E-2</v>
      </c>
      <c r="J6120" s="103">
        <v>5.2984700000000003E-2</v>
      </c>
      <c r="K6120" s="103">
        <v>5.0662599999999995E-2</v>
      </c>
      <c r="L6120" s="103">
        <v>5.2683799999999996E-2</v>
      </c>
      <c r="M6120" s="103">
        <v>5.5497100000000001E-2</v>
      </c>
      <c r="N6120" s="103">
        <v>8.2500000000000004E-2</v>
      </c>
    </row>
    <row r="6121" spans="3:14" ht="15.75" customHeight="1" x14ac:dyDescent="0.25">
      <c r="C6121" s="40"/>
      <c r="F6121" s="81">
        <v>45117</v>
      </c>
      <c r="G6121" s="103"/>
      <c r="H6121" s="103"/>
      <c r="I6121" s="103">
        <v>5.1938600000000001E-2</v>
      </c>
      <c r="J6121" s="103">
        <v>5.2995E-2</v>
      </c>
      <c r="K6121" s="103">
        <v>5.0672399999999999E-2</v>
      </c>
      <c r="L6121" s="103">
        <v>5.2917800000000001E-2</v>
      </c>
      <c r="M6121" s="103">
        <v>5.55492E-2</v>
      </c>
      <c r="N6121" s="103">
        <v>8.2500000000000004E-2</v>
      </c>
    </row>
    <row r="6122" spans="3:14" ht="15.75" customHeight="1" x14ac:dyDescent="0.25">
      <c r="C6122" s="40"/>
      <c r="F6122" s="81">
        <v>45118</v>
      </c>
      <c r="G6122" s="103"/>
      <c r="H6122" s="103"/>
      <c r="I6122" s="103">
        <v>5.1964299999999998E-2</v>
      </c>
      <c r="J6122" s="103">
        <v>5.30109E-2</v>
      </c>
      <c r="K6122" s="103">
        <v>5.0675999999999999E-2</v>
      </c>
      <c r="L6122" s="103">
        <v>5.2995500000000001E-2</v>
      </c>
      <c r="M6122" s="103">
        <v>5.55767E-2</v>
      </c>
      <c r="N6122" s="103">
        <v>8.2500000000000004E-2</v>
      </c>
    </row>
    <row r="6123" spans="3:14" ht="15.75" customHeight="1" x14ac:dyDescent="0.25">
      <c r="C6123" s="40"/>
      <c r="F6123" s="81">
        <v>45119</v>
      </c>
      <c r="G6123" s="103"/>
      <c r="H6123" s="103"/>
      <c r="I6123" s="103">
        <v>5.2022199999999998E-2</v>
      </c>
      <c r="J6123" s="103">
        <v>5.3110499999999998E-2</v>
      </c>
      <c r="K6123" s="103">
        <v>5.0679399999999999E-2</v>
      </c>
      <c r="L6123" s="103">
        <v>5.3152100000000008E-2</v>
      </c>
      <c r="M6123" s="103">
        <v>5.5604300000000002E-2</v>
      </c>
      <c r="N6123" s="103">
        <v>8.2500000000000004E-2</v>
      </c>
    </row>
    <row r="6124" spans="3:14" ht="15.75" customHeight="1" x14ac:dyDescent="0.25">
      <c r="C6124" s="40"/>
      <c r="F6124" s="81">
        <v>45120</v>
      </c>
      <c r="G6124" s="103"/>
      <c r="H6124" s="103"/>
      <c r="I6124" s="103">
        <v>5.2216399999999996E-2</v>
      </c>
      <c r="J6124" s="103">
        <v>5.3079599999999998E-2</v>
      </c>
      <c r="K6124" s="103">
        <v>5.0679399999999999E-2</v>
      </c>
      <c r="L6124" s="103">
        <v>5.31919E-2</v>
      </c>
      <c r="M6124" s="103">
        <v>5.5632900000000006E-2</v>
      </c>
      <c r="N6124" s="103">
        <v>8.2500000000000004E-2</v>
      </c>
    </row>
    <row r="6125" spans="3:14" ht="15.75" customHeight="1" x14ac:dyDescent="0.25">
      <c r="C6125" s="40"/>
      <c r="F6125" s="81">
        <v>45121</v>
      </c>
      <c r="G6125" s="103"/>
      <c r="H6125" s="103"/>
      <c r="I6125" s="103">
        <v>5.2299400000000003E-2</v>
      </c>
      <c r="J6125" s="103">
        <v>5.3098900000000004E-2</v>
      </c>
      <c r="K6125" s="103">
        <v>5.0682699999999997E-2</v>
      </c>
      <c r="L6125" s="103">
        <v>5.3231300000000002E-2</v>
      </c>
      <c r="M6125" s="103">
        <v>5.5676799999999999E-2</v>
      </c>
      <c r="N6125" s="103">
        <v>8.2500000000000004E-2</v>
      </c>
    </row>
    <row r="6126" spans="3:14" ht="15.75" customHeight="1" x14ac:dyDescent="0.25">
      <c r="C6126" s="40"/>
      <c r="F6126" s="81">
        <v>45124</v>
      </c>
      <c r="G6126" s="103"/>
      <c r="H6126" s="103"/>
      <c r="I6126" s="103">
        <v>5.2461099999999997E-2</v>
      </c>
      <c r="J6126" s="103">
        <v>5.3201199999999997E-2</v>
      </c>
      <c r="K6126" s="103">
        <v>5.0679399999999999E-2</v>
      </c>
      <c r="L6126" s="103">
        <v>5.3475000000000002E-2</v>
      </c>
      <c r="M6126" s="103">
        <v>5.5746299999999999E-2</v>
      </c>
      <c r="N6126" s="103">
        <v>8.2500000000000004E-2</v>
      </c>
    </row>
    <row r="6127" spans="3:14" ht="15.75" customHeight="1" x14ac:dyDescent="0.25">
      <c r="C6127" s="40"/>
      <c r="F6127" s="81">
        <v>45125</v>
      </c>
      <c r="G6127" s="103"/>
      <c r="H6127" s="103"/>
      <c r="I6127" s="103">
        <v>5.2545700000000001E-2</v>
      </c>
      <c r="J6127" s="103">
        <v>5.32614E-2</v>
      </c>
      <c r="K6127" s="103">
        <v>5.0683199999999998E-2</v>
      </c>
      <c r="L6127" s="103">
        <v>5.3552700000000002E-2</v>
      </c>
      <c r="M6127" s="103">
        <v>5.5773900000000001E-2</v>
      </c>
      <c r="N6127" s="103">
        <v>8.2500000000000004E-2</v>
      </c>
    </row>
    <row r="6128" spans="3:14" ht="15.75" customHeight="1" x14ac:dyDescent="0.25">
      <c r="C6128" s="40"/>
      <c r="F6128" s="81">
        <v>45126</v>
      </c>
      <c r="G6128" s="103"/>
      <c r="H6128" s="103"/>
      <c r="I6128" s="103">
        <v>5.2635699999999994E-2</v>
      </c>
      <c r="J6128" s="103">
        <v>5.3335199999999999E-2</v>
      </c>
      <c r="K6128" s="103">
        <v>5.0686799999999997E-2</v>
      </c>
      <c r="L6128" s="103">
        <v>5.36757E-2</v>
      </c>
      <c r="M6128" s="103">
        <v>5.5800299999999997E-2</v>
      </c>
      <c r="N6128" s="103">
        <v>8.2500000000000004E-2</v>
      </c>
    </row>
    <row r="6129" spans="3:14" ht="15.75" customHeight="1" x14ac:dyDescent="0.25">
      <c r="C6129" s="40"/>
      <c r="F6129" s="81">
        <v>45127</v>
      </c>
      <c r="G6129" s="103"/>
      <c r="H6129" s="103"/>
      <c r="I6129" s="103">
        <v>5.2913399999999999E-2</v>
      </c>
      <c r="J6129" s="103">
        <v>5.3455700000000002E-2</v>
      </c>
      <c r="K6129" s="103">
        <v>5.0686799999999997E-2</v>
      </c>
      <c r="L6129" s="103">
        <v>5.3731799999999996E-2</v>
      </c>
      <c r="M6129" s="103">
        <v>5.5827799999999997E-2</v>
      </c>
      <c r="N6129" s="103">
        <v>8.2500000000000004E-2</v>
      </c>
    </row>
    <row r="6130" spans="3:14" ht="15.75" customHeight="1" x14ac:dyDescent="0.25">
      <c r="C6130" s="40"/>
      <c r="F6130" s="81">
        <v>45128</v>
      </c>
      <c r="G6130" s="103"/>
      <c r="H6130" s="103"/>
      <c r="I6130" s="103">
        <v>5.2979900000000003E-2</v>
      </c>
      <c r="J6130" s="103">
        <v>5.35121E-2</v>
      </c>
      <c r="K6130" s="103">
        <v>5.0690099999999995E-2</v>
      </c>
      <c r="L6130" s="103">
        <v>5.3788499999999996E-2</v>
      </c>
      <c r="M6130" s="103">
        <v>5.5864399999999995E-2</v>
      </c>
      <c r="N6130" s="103">
        <v>8.2500000000000004E-2</v>
      </c>
    </row>
    <row r="6131" spans="3:14" ht="15.75" customHeight="1" x14ac:dyDescent="0.25">
      <c r="C6131" s="40"/>
      <c r="F6131" s="81">
        <v>45131</v>
      </c>
      <c r="G6131" s="103"/>
      <c r="H6131" s="103"/>
      <c r="I6131" s="103">
        <v>5.3053800000000005E-2</v>
      </c>
      <c r="J6131" s="103">
        <v>5.3506400000000003E-2</v>
      </c>
      <c r="K6131" s="103">
        <v>5.0689900000000003E-2</v>
      </c>
      <c r="L6131" s="103">
        <v>5.4032200000000002E-2</v>
      </c>
      <c r="M6131" s="103">
        <v>5.5936899999999998E-2</v>
      </c>
      <c r="N6131" s="103">
        <v>8.2500000000000004E-2</v>
      </c>
    </row>
    <row r="6132" spans="3:14" ht="15.75" customHeight="1" x14ac:dyDescent="0.25">
      <c r="C6132" s="40"/>
      <c r="F6132" s="81">
        <v>45132</v>
      </c>
      <c r="G6132" s="103"/>
      <c r="H6132" s="103"/>
      <c r="I6132" s="103">
        <v>5.31552E-2</v>
      </c>
      <c r="J6132" s="103">
        <v>5.3573599999999999E-2</v>
      </c>
      <c r="K6132" s="103">
        <v>5.0690100000000002E-2</v>
      </c>
      <c r="L6132" s="103">
        <v>5.41132E-2</v>
      </c>
      <c r="M6132" s="103">
        <v>5.5964400000000004E-2</v>
      </c>
      <c r="N6132" s="103">
        <v>8.2500000000000004E-2</v>
      </c>
    </row>
    <row r="6133" spans="3:14" ht="15.75" customHeight="1" x14ac:dyDescent="0.25">
      <c r="C6133" s="40"/>
      <c r="F6133" s="81">
        <v>45133</v>
      </c>
      <c r="G6133" s="103"/>
      <c r="H6133" s="103"/>
      <c r="I6133" s="103">
        <v>5.3173699999999997E-2</v>
      </c>
      <c r="J6133" s="103">
        <v>5.3655899999999999E-2</v>
      </c>
      <c r="K6133" s="103">
        <v>5.0693500000000002E-2</v>
      </c>
      <c r="L6133" s="103">
        <v>5.4202300000000002E-2</v>
      </c>
      <c r="M6133" s="103">
        <v>5.5990900000000003E-2</v>
      </c>
      <c r="N6133" s="103">
        <v>8.2500000000000004E-2</v>
      </c>
    </row>
    <row r="6134" spans="3:14" ht="15.75" customHeight="1" x14ac:dyDescent="0.25">
      <c r="C6134" s="40"/>
      <c r="F6134" s="81">
        <v>45134</v>
      </c>
      <c r="G6134" s="103"/>
      <c r="H6134" s="103"/>
      <c r="I6134" s="103">
        <v>5.3186499999999998E-2</v>
      </c>
      <c r="J6134" s="103">
        <v>5.3691200000000001E-2</v>
      </c>
      <c r="K6134" s="103">
        <v>5.06968E-2</v>
      </c>
      <c r="L6134" s="103">
        <v>5.4271700000000006E-2</v>
      </c>
      <c r="M6134" s="103">
        <v>5.6018400000000003E-2</v>
      </c>
      <c r="N6134" s="103">
        <v>8.5000000000000006E-2</v>
      </c>
    </row>
    <row r="6135" spans="3:14" ht="15.75" customHeight="1" x14ac:dyDescent="0.25">
      <c r="C6135" s="40"/>
      <c r="F6135" s="81">
        <v>45135</v>
      </c>
      <c r="G6135" s="103"/>
      <c r="H6135" s="103"/>
      <c r="I6135" s="103">
        <v>5.3180999999999999E-2</v>
      </c>
      <c r="J6135" s="103">
        <v>5.3719099999999999E-2</v>
      </c>
      <c r="K6135" s="103">
        <v>5.0783799999999997E-2</v>
      </c>
      <c r="L6135" s="103">
        <v>5.4264699999999999E-2</v>
      </c>
      <c r="M6135" s="103">
        <v>5.6027199999999999E-2</v>
      </c>
      <c r="N6135" s="103">
        <v>8.5000000000000006E-2</v>
      </c>
    </row>
    <row r="6136" spans="3:14" ht="15.75" customHeight="1" x14ac:dyDescent="0.25">
      <c r="C6136" s="40"/>
      <c r="F6136" s="81">
        <v>45138</v>
      </c>
      <c r="G6136" s="103"/>
      <c r="H6136" s="103"/>
      <c r="I6136" s="103">
        <v>5.3178400000000001E-2</v>
      </c>
      <c r="J6136" s="103">
        <v>5.3653199999999998E-2</v>
      </c>
      <c r="K6136" s="103">
        <v>5.1014499999999997E-2</v>
      </c>
      <c r="L6136" s="103">
        <v>5.4265499999999994E-2</v>
      </c>
      <c r="M6136" s="103">
        <v>5.6021700000000001E-2</v>
      </c>
      <c r="N6136" s="103">
        <v>8.5000000000000006E-2</v>
      </c>
    </row>
    <row r="6137" spans="3:14" ht="15.75" customHeight="1" x14ac:dyDescent="0.25">
      <c r="C6137" s="40"/>
      <c r="F6137" s="81">
        <v>45139</v>
      </c>
      <c r="G6137" s="103"/>
      <c r="H6137" s="103"/>
      <c r="I6137" s="103">
        <v>5.3179499999999998E-2</v>
      </c>
      <c r="J6137" s="103">
        <v>5.3663500000000003E-2</v>
      </c>
      <c r="K6137" s="103">
        <v>5.1088399999999999E-2</v>
      </c>
      <c r="L6137" s="103">
        <v>5.4265499999999994E-2</v>
      </c>
      <c r="M6137" s="103">
        <v>5.6026100000000002E-2</v>
      </c>
      <c r="N6137" s="103">
        <v>8.5000000000000006E-2</v>
      </c>
    </row>
    <row r="6138" spans="3:14" ht="15.75" customHeight="1" x14ac:dyDescent="0.25">
      <c r="C6138" s="40"/>
      <c r="F6138" s="81">
        <v>45140</v>
      </c>
      <c r="G6138" s="103"/>
      <c r="H6138" s="103"/>
      <c r="I6138" s="103">
        <v>5.3171400000000001E-2</v>
      </c>
      <c r="J6138" s="103">
        <v>5.3694100000000002E-2</v>
      </c>
      <c r="K6138" s="103">
        <v>5.1161999999999999E-2</v>
      </c>
      <c r="L6138" s="103">
        <v>5.4284400000000003E-2</v>
      </c>
      <c r="M6138" s="103">
        <v>5.6027199999999999E-2</v>
      </c>
      <c r="N6138" s="103">
        <v>8.5000000000000006E-2</v>
      </c>
    </row>
    <row r="6139" spans="3:14" ht="15.75" customHeight="1" x14ac:dyDescent="0.25">
      <c r="C6139" s="40"/>
      <c r="F6139" s="81">
        <v>45141</v>
      </c>
      <c r="G6139" s="103"/>
      <c r="H6139" s="103"/>
      <c r="I6139" s="103">
        <v>5.3164000000000003E-2</v>
      </c>
      <c r="J6139" s="103">
        <v>5.3698500000000003E-2</v>
      </c>
      <c r="K6139" s="103">
        <v>5.1242599999999999E-2</v>
      </c>
      <c r="L6139" s="103">
        <v>5.4280799999999997E-2</v>
      </c>
      <c r="M6139" s="103">
        <v>5.6030499999999997E-2</v>
      </c>
      <c r="N6139" s="103">
        <v>8.5000000000000006E-2</v>
      </c>
    </row>
    <row r="6140" spans="3:14" ht="15.75" customHeight="1" x14ac:dyDescent="0.25">
      <c r="C6140" s="40"/>
      <c r="F6140" s="81">
        <v>45142</v>
      </c>
      <c r="G6140" s="103"/>
      <c r="H6140" s="103"/>
      <c r="I6140" s="103">
        <v>5.3172400000000002E-2</v>
      </c>
      <c r="J6140" s="103">
        <v>5.3705799999999998E-2</v>
      </c>
      <c r="K6140" s="103">
        <v>5.1322899999999998E-2</v>
      </c>
      <c r="L6140" s="103">
        <v>5.4277199999999998E-2</v>
      </c>
      <c r="M6140" s="103">
        <v>5.6043399999999993E-2</v>
      </c>
      <c r="N6140" s="103">
        <v>8.5000000000000006E-2</v>
      </c>
    </row>
    <row r="6141" spans="3:14" ht="15.75" customHeight="1" x14ac:dyDescent="0.25">
      <c r="C6141" s="40"/>
      <c r="F6141" s="81">
        <v>45145</v>
      </c>
      <c r="G6141" s="103"/>
      <c r="H6141" s="103"/>
      <c r="I6141" s="103">
        <v>5.3158299999999999E-2</v>
      </c>
      <c r="J6141" s="103">
        <v>5.3674300000000001E-2</v>
      </c>
      <c r="K6141" s="103">
        <v>5.1563600000000001E-2</v>
      </c>
      <c r="L6141" s="103">
        <v>5.4277699999999998E-2</v>
      </c>
      <c r="M6141" s="103">
        <v>5.60393E-2</v>
      </c>
      <c r="N6141" s="103">
        <v>8.5000000000000006E-2</v>
      </c>
    </row>
    <row r="6142" spans="3:14" ht="15.75" customHeight="1" x14ac:dyDescent="0.25">
      <c r="C6142" s="40"/>
      <c r="F6142" s="81">
        <v>45146</v>
      </c>
      <c r="G6142" s="103"/>
      <c r="H6142" s="103"/>
      <c r="I6142" s="103">
        <v>5.3123999999999998E-2</v>
      </c>
      <c r="J6142" s="103">
        <v>5.36528E-2</v>
      </c>
      <c r="K6142" s="103">
        <v>5.1644099999999998E-2</v>
      </c>
      <c r="L6142" s="103">
        <v>5.42809E-2</v>
      </c>
      <c r="M6142" s="103">
        <v>5.6041499999999994E-2</v>
      </c>
      <c r="N6142" s="103">
        <v>8.5000000000000006E-2</v>
      </c>
    </row>
    <row r="6143" spans="3:14" ht="15.75" customHeight="1" x14ac:dyDescent="0.25">
      <c r="C6143" s="40"/>
      <c r="F6143" s="81">
        <v>45147</v>
      </c>
      <c r="G6143" s="103"/>
      <c r="H6143" s="103"/>
      <c r="I6143" s="103">
        <v>5.3124600000000001E-2</v>
      </c>
      <c r="J6143" s="103">
        <v>5.3667800000000002E-2</v>
      </c>
      <c r="K6143" s="103">
        <v>5.17245E-2</v>
      </c>
      <c r="L6143" s="103">
        <v>5.4286899999999999E-2</v>
      </c>
      <c r="M6143" s="103">
        <v>5.6043700000000002E-2</v>
      </c>
      <c r="N6143" s="103">
        <v>8.5000000000000006E-2</v>
      </c>
    </row>
    <row r="6144" spans="3:14" ht="15.75" customHeight="1" x14ac:dyDescent="0.25">
      <c r="C6144" s="40"/>
      <c r="F6144" s="81">
        <v>45148</v>
      </c>
      <c r="G6144" s="103"/>
      <c r="H6144" s="103"/>
      <c r="I6144" s="103">
        <v>5.3124699999999997E-2</v>
      </c>
      <c r="J6144" s="103">
        <v>5.3691500000000003E-2</v>
      </c>
      <c r="K6144" s="103">
        <v>5.1804799999999998E-2</v>
      </c>
      <c r="L6144" s="103">
        <v>5.4283499999999998E-2</v>
      </c>
      <c r="M6144" s="103">
        <v>5.6045900000000003E-2</v>
      </c>
      <c r="N6144" s="103">
        <v>8.5000000000000006E-2</v>
      </c>
    </row>
    <row r="6145" spans="3:14" ht="15.75" customHeight="1" x14ac:dyDescent="0.25">
      <c r="C6145" s="40"/>
      <c r="F6145" s="81">
        <v>45149</v>
      </c>
      <c r="G6145" s="103"/>
      <c r="H6145" s="103"/>
      <c r="I6145" s="103">
        <v>5.3104800000000001E-2</v>
      </c>
      <c r="J6145" s="103">
        <v>5.3645699999999998E-2</v>
      </c>
      <c r="K6145" s="103">
        <v>5.1885100000000003E-2</v>
      </c>
      <c r="L6145" s="103">
        <v>5.4280099999999998E-2</v>
      </c>
      <c r="M6145" s="103">
        <v>5.6058500000000004E-2</v>
      </c>
      <c r="N6145" s="103">
        <v>8.5000000000000006E-2</v>
      </c>
    </row>
    <row r="6146" spans="3:14" ht="15.75" customHeight="1" x14ac:dyDescent="0.25">
      <c r="C6146" s="40"/>
      <c r="F6146" s="81">
        <v>45152</v>
      </c>
      <c r="G6146" s="103"/>
      <c r="H6146" s="103"/>
      <c r="I6146" s="103">
        <v>5.3126100000000002E-2</v>
      </c>
      <c r="J6146" s="103">
        <v>5.3718299999999997E-2</v>
      </c>
      <c r="K6146" s="103">
        <v>5.2132499999999998E-2</v>
      </c>
      <c r="L6146" s="103">
        <v>5.42809E-2</v>
      </c>
      <c r="M6146" s="103">
        <v>5.6054700000000006E-2</v>
      </c>
      <c r="N6146" s="103">
        <v>8.5000000000000006E-2</v>
      </c>
    </row>
    <row r="6147" spans="3:14" ht="15.75" customHeight="1" x14ac:dyDescent="0.25">
      <c r="C6147" s="40"/>
      <c r="F6147" s="81">
        <v>45153</v>
      </c>
      <c r="G6147" s="103"/>
      <c r="H6147" s="103"/>
      <c r="I6147" s="103">
        <v>5.31376E-2</v>
      </c>
      <c r="J6147" s="103">
        <v>5.3764800000000001E-2</v>
      </c>
      <c r="K6147" s="103">
        <v>5.2216499999999999E-2</v>
      </c>
      <c r="L6147" s="103">
        <v>5.42809E-2</v>
      </c>
      <c r="M6147" s="103">
        <v>5.6056999999999996E-2</v>
      </c>
      <c r="N6147" s="103">
        <v>8.5000000000000006E-2</v>
      </c>
    </row>
    <row r="6148" spans="3:14" ht="15.75" customHeight="1" x14ac:dyDescent="0.25">
      <c r="C6148" s="40"/>
      <c r="F6148" s="81">
        <v>45154</v>
      </c>
      <c r="G6148" s="103"/>
      <c r="H6148" s="103"/>
      <c r="I6148" s="103">
        <v>5.31195E-2</v>
      </c>
      <c r="J6148" s="103">
        <v>5.3792300000000001E-2</v>
      </c>
      <c r="K6148" s="103">
        <v>5.2300100000000002E-2</v>
      </c>
      <c r="L6148" s="103">
        <v>5.4295999999999997E-2</v>
      </c>
      <c r="M6148" s="103">
        <v>5.6059200000000003E-2</v>
      </c>
      <c r="N6148" s="103">
        <v>8.5000000000000006E-2</v>
      </c>
    </row>
    <row r="6149" spans="3:14" ht="15.75" customHeight="1" x14ac:dyDescent="0.25">
      <c r="C6149" s="40"/>
      <c r="F6149" s="81">
        <v>45155</v>
      </c>
      <c r="G6149" s="103"/>
      <c r="H6149" s="103"/>
      <c r="I6149" s="103">
        <v>5.3139800000000001E-2</v>
      </c>
      <c r="J6149" s="103">
        <v>5.3797600000000001E-2</v>
      </c>
      <c r="K6149" s="103">
        <v>5.2380500000000003E-2</v>
      </c>
      <c r="L6149" s="103">
        <v>5.4292899999999998E-2</v>
      </c>
      <c r="M6149" s="103">
        <v>5.6061399999999997E-2</v>
      </c>
      <c r="N6149" s="103">
        <v>8.5000000000000006E-2</v>
      </c>
    </row>
    <row r="6150" spans="3:14" ht="15.75" customHeight="1" x14ac:dyDescent="0.25">
      <c r="C6150" s="40"/>
      <c r="F6150" s="81">
        <v>45156</v>
      </c>
      <c r="G6150" s="103"/>
      <c r="H6150" s="103"/>
      <c r="I6150" s="103">
        <v>5.3142700000000001E-2</v>
      </c>
      <c r="J6150" s="103">
        <v>5.3831700000000003E-2</v>
      </c>
      <c r="K6150" s="103">
        <v>5.2460800000000002E-2</v>
      </c>
      <c r="L6150" s="103">
        <v>5.4289899999999995E-2</v>
      </c>
      <c r="M6150" s="103">
        <v>5.6073600000000001E-2</v>
      </c>
      <c r="N6150" s="103">
        <v>8.5000000000000006E-2</v>
      </c>
    </row>
    <row r="6151" spans="3:14" ht="15.75" customHeight="1" x14ac:dyDescent="0.25">
      <c r="C6151" s="40"/>
      <c r="F6151" s="81">
        <v>45159</v>
      </c>
      <c r="G6151" s="103"/>
      <c r="H6151" s="103"/>
      <c r="I6151" s="103">
        <v>5.3177799999999997E-2</v>
      </c>
      <c r="J6151" s="103">
        <v>5.3773399999999999E-2</v>
      </c>
      <c r="K6151" s="103">
        <v>5.2708199999999997E-2</v>
      </c>
      <c r="L6151" s="103">
        <v>5.4297100000000001E-2</v>
      </c>
      <c r="M6151" s="103">
        <v>5.6069100000000004E-2</v>
      </c>
      <c r="N6151" s="103">
        <v>8.5000000000000006E-2</v>
      </c>
    </row>
    <row r="6152" spans="3:14" ht="15.75" customHeight="1" x14ac:dyDescent="0.25">
      <c r="C6152" s="40"/>
      <c r="F6152" s="81">
        <v>45160</v>
      </c>
      <c r="G6152" s="103"/>
      <c r="H6152" s="103"/>
      <c r="I6152" s="103">
        <v>5.3152999999999999E-2</v>
      </c>
      <c r="J6152" s="103">
        <v>5.3830700000000002E-2</v>
      </c>
      <c r="K6152" s="103">
        <v>5.2792100000000002E-2</v>
      </c>
      <c r="L6152" s="103">
        <v>5.4297100000000001E-2</v>
      </c>
      <c r="M6152" s="103">
        <v>5.6070200000000001E-2</v>
      </c>
      <c r="N6152" s="103">
        <v>8.5000000000000006E-2</v>
      </c>
    </row>
    <row r="6153" spans="3:14" ht="15.75" customHeight="1" x14ac:dyDescent="0.25">
      <c r="C6153" s="40"/>
      <c r="F6153" s="81">
        <v>45161</v>
      </c>
      <c r="G6153" s="103"/>
      <c r="H6153" s="103"/>
      <c r="I6153" s="103">
        <v>5.3149500000000002E-2</v>
      </c>
      <c r="J6153" s="103">
        <v>5.39105E-2</v>
      </c>
      <c r="K6153" s="103">
        <v>5.2875800000000001E-2</v>
      </c>
      <c r="L6153" s="103">
        <v>5.4302099999999999E-2</v>
      </c>
      <c r="M6153" s="103">
        <v>5.6075199999999999E-2</v>
      </c>
      <c r="N6153" s="103">
        <v>8.5000000000000006E-2</v>
      </c>
    </row>
    <row r="6154" spans="3:14" ht="15.75" customHeight="1" x14ac:dyDescent="0.25">
      <c r="C6154" s="40"/>
      <c r="F6154" s="81">
        <v>45162</v>
      </c>
      <c r="G6154" s="103"/>
      <c r="H6154" s="103"/>
      <c r="I6154" s="103">
        <v>5.3202399999999997E-2</v>
      </c>
      <c r="J6154" s="103">
        <v>5.3879000000000003E-2</v>
      </c>
      <c r="K6154" s="103">
        <v>5.29595E-2</v>
      </c>
      <c r="L6154" s="103">
        <v>5.4299199999999999E-2</v>
      </c>
      <c r="M6154" s="103">
        <v>5.6072300000000005E-2</v>
      </c>
      <c r="N6154" s="103">
        <v>8.5000000000000006E-2</v>
      </c>
    </row>
    <row r="6155" spans="3:14" ht="15.75" customHeight="1" x14ac:dyDescent="0.25">
      <c r="C6155" s="40"/>
      <c r="F6155" s="81">
        <v>45163</v>
      </c>
      <c r="G6155" s="103"/>
      <c r="H6155" s="103"/>
      <c r="I6155" s="103">
        <v>5.3288299999999997E-2</v>
      </c>
      <c r="J6155" s="103">
        <v>5.4038900000000001E-2</v>
      </c>
      <c r="K6155" s="103">
        <v>5.3039900000000001E-2</v>
      </c>
      <c r="L6155" s="103">
        <v>5.4296300000000006E-2</v>
      </c>
      <c r="M6155" s="103">
        <v>5.6084300000000004E-2</v>
      </c>
      <c r="N6155" s="103">
        <v>8.5000000000000006E-2</v>
      </c>
    </row>
    <row r="6156" spans="3:14" ht="15.75" customHeight="1" x14ac:dyDescent="0.25">
      <c r="C6156" s="40"/>
      <c r="F6156" s="81">
        <v>45166</v>
      </c>
      <c r="G6156" s="103"/>
      <c r="H6156" s="103"/>
      <c r="I6156" s="103">
        <v>5.3336500000000002E-2</v>
      </c>
      <c r="J6156" s="103">
        <v>5.4174399999999998E-2</v>
      </c>
      <c r="K6156" s="103">
        <v>5.31166E-2</v>
      </c>
      <c r="L6156" s="103">
        <v>5.43101E-2</v>
      </c>
      <c r="M6156" s="103">
        <v>5.6081100000000002E-2</v>
      </c>
      <c r="N6156" s="103">
        <v>8.5000000000000006E-2</v>
      </c>
    </row>
    <row r="6157" spans="3:14" ht="15.75" customHeight="1" x14ac:dyDescent="0.25">
      <c r="C6157" s="40"/>
      <c r="F6157" s="81">
        <v>45167</v>
      </c>
      <c r="G6157" s="103"/>
      <c r="H6157" s="103"/>
      <c r="I6157" s="103">
        <v>5.33106E-2</v>
      </c>
      <c r="J6157" s="103">
        <v>5.4224500000000002E-2</v>
      </c>
      <c r="K6157" s="103">
        <v>5.3116900000000002E-2</v>
      </c>
      <c r="L6157" s="103">
        <v>5.4313300000000002E-2</v>
      </c>
      <c r="M6157" s="103">
        <v>5.6083299999999996E-2</v>
      </c>
      <c r="N6157" s="103">
        <v>8.5000000000000006E-2</v>
      </c>
    </row>
    <row r="6158" spans="3:14" ht="15.75" customHeight="1" x14ac:dyDescent="0.25">
      <c r="C6158" s="40"/>
      <c r="F6158" s="81">
        <v>45168</v>
      </c>
      <c r="G6158" s="103"/>
      <c r="H6158" s="103"/>
      <c r="I6158" s="103">
        <v>5.3296799999999998E-2</v>
      </c>
      <c r="J6158" s="103">
        <v>5.4095999999999998E-2</v>
      </c>
      <c r="K6158" s="103">
        <v>5.3116900000000002E-2</v>
      </c>
      <c r="L6158" s="103">
        <v>5.4311100000000001E-2</v>
      </c>
      <c r="M6158" s="103">
        <v>5.60844E-2</v>
      </c>
      <c r="N6158" s="103">
        <v>8.5000000000000006E-2</v>
      </c>
    </row>
    <row r="6159" spans="3:14" ht="15.75" customHeight="1" x14ac:dyDescent="0.25">
      <c r="C6159" s="40"/>
      <c r="F6159" s="81">
        <v>45169</v>
      </c>
      <c r="G6159" s="103"/>
      <c r="H6159" s="103"/>
      <c r="I6159" s="103">
        <v>5.3274099999999998E-2</v>
      </c>
      <c r="J6159" s="103">
        <v>5.4012200000000003E-2</v>
      </c>
      <c r="K6159" s="103">
        <v>5.3113500000000001E-2</v>
      </c>
      <c r="L6159" s="103">
        <v>5.4309000000000003E-2</v>
      </c>
      <c r="M6159" s="103">
        <v>5.6081700000000005E-2</v>
      </c>
      <c r="N6159" s="103">
        <v>8.5000000000000006E-2</v>
      </c>
    </row>
    <row r="6160" spans="3:14" ht="15.75" customHeight="1" x14ac:dyDescent="0.25">
      <c r="C6160" s="40"/>
      <c r="F6160" s="81">
        <v>45170</v>
      </c>
      <c r="G6160" s="103"/>
      <c r="H6160" s="103"/>
      <c r="I6160" s="103">
        <v>5.3288700000000001E-2</v>
      </c>
      <c r="J6160" s="103">
        <v>5.4023000000000002E-2</v>
      </c>
      <c r="K6160" s="103">
        <v>5.3113500000000001E-2</v>
      </c>
      <c r="L6160" s="103">
        <v>5.4318999999999999E-2</v>
      </c>
      <c r="M6160" s="103">
        <v>5.6083899999999999E-2</v>
      </c>
      <c r="N6160" s="103">
        <v>8.5000000000000006E-2</v>
      </c>
    </row>
    <row r="6161" spans="3:14" ht="15.75" customHeight="1" x14ac:dyDescent="0.25">
      <c r="C6161" s="40"/>
      <c r="F6161" s="81">
        <v>45174</v>
      </c>
      <c r="G6161" s="103"/>
      <c r="H6161" s="103"/>
      <c r="I6161" s="103">
        <v>5.3276200000000003E-2</v>
      </c>
      <c r="J6161" s="103">
        <v>5.3910800000000002E-2</v>
      </c>
      <c r="K6161" s="103">
        <v>5.3126100000000002E-2</v>
      </c>
      <c r="L6161" s="103">
        <v>5.4328599999999998E-2</v>
      </c>
      <c r="M6161" s="103">
        <v>5.6117600000000004E-2</v>
      </c>
      <c r="N6161" s="103">
        <v>8.5000000000000006E-2</v>
      </c>
    </row>
    <row r="6162" spans="3:14" ht="15.75" customHeight="1" x14ac:dyDescent="0.25">
      <c r="C6162" s="40"/>
      <c r="F6162" s="81">
        <v>45175</v>
      </c>
      <c r="G6162" s="103"/>
      <c r="H6162" s="103"/>
      <c r="I6162" s="103">
        <v>5.32684E-2</v>
      </c>
      <c r="J6162" s="103">
        <v>5.3977299999999999E-2</v>
      </c>
      <c r="K6162" s="103">
        <v>5.3129500000000003E-2</v>
      </c>
      <c r="L6162" s="103">
        <v>5.4332000000000005E-2</v>
      </c>
      <c r="M6162" s="103">
        <v>5.6119799999999997E-2</v>
      </c>
      <c r="N6162" s="103">
        <v>8.5000000000000006E-2</v>
      </c>
    </row>
    <row r="6163" spans="3:14" ht="15.75" customHeight="1" x14ac:dyDescent="0.25">
      <c r="C6163" s="40"/>
      <c r="F6163" s="81">
        <v>45176</v>
      </c>
      <c r="G6163" s="103"/>
      <c r="H6163" s="103"/>
      <c r="I6163" s="103">
        <v>5.3294599999999998E-2</v>
      </c>
      <c r="J6163" s="103">
        <v>5.4104699999999999E-2</v>
      </c>
      <c r="K6163" s="103">
        <v>5.3132800000000001E-2</v>
      </c>
      <c r="L6163" s="103">
        <v>5.4347800000000002E-2</v>
      </c>
      <c r="M6163" s="103">
        <v>5.6121999999999998E-2</v>
      </c>
      <c r="N6163" s="103">
        <v>8.5000000000000006E-2</v>
      </c>
    </row>
    <row r="6164" spans="3:14" ht="15.75" customHeight="1" x14ac:dyDescent="0.25">
      <c r="C6164" s="40"/>
      <c r="F6164" s="81">
        <v>45177</v>
      </c>
      <c r="G6164" s="103"/>
      <c r="H6164" s="103"/>
      <c r="I6164" s="103">
        <v>5.3294599999999998E-2</v>
      </c>
      <c r="J6164" s="103">
        <v>5.4104699999999999E-2</v>
      </c>
      <c r="K6164" s="103">
        <v>5.3132800000000001E-2</v>
      </c>
      <c r="L6164" s="103">
        <v>5.4343099999999998E-2</v>
      </c>
      <c r="M6164" s="103">
        <v>5.6123100000000002E-2</v>
      </c>
      <c r="N6164" s="103">
        <v>8.5000000000000006E-2</v>
      </c>
    </row>
    <row r="6165" spans="3:14" ht="15.75" customHeight="1" x14ac:dyDescent="0.25">
      <c r="C6165" s="40"/>
      <c r="F6165" s="81">
        <v>45180</v>
      </c>
      <c r="G6165" s="103"/>
      <c r="H6165" s="103"/>
      <c r="I6165" s="103">
        <v>5.3283299999999999E-2</v>
      </c>
      <c r="J6165" s="103">
        <v>5.4052500000000003E-2</v>
      </c>
      <c r="K6165" s="103">
        <v>5.3132499999999999E-2</v>
      </c>
      <c r="L6165" s="103">
        <v>5.4344599999999993E-2</v>
      </c>
      <c r="M6165" s="103">
        <v>5.6129800000000001E-2</v>
      </c>
      <c r="N6165" s="103">
        <v>8.5000000000000006E-2</v>
      </c>
    </row>
    <row r="6166" spans="3:14" ht="15.75" customHeight="1" x14ac:dyDescent="0.25">
      <c r="C6166" s="40"/>
      <c r="F6166" s="81">
        <v>45181</v>
      </c>
      <c r="G6166" s="103"/>
      <c r="H6166" s="103"/>
      <c r="I6166" s="103">
        <v>5.3335599999999997E-2</v>
      </c>
      <c r="J6166" s="103">
        <v>5.4082199999999997E-2</v>
      </c>
      <c r="K6166" s="103">
        <v>5.3132800000000001E-2</v>
      </c>
      <c r="L6166" s="103">
        <v>5.4347899999999998E-2</v>
      </c>
      <c r="M6166" s="103">
        <v>5.6132000000000001E-2</v>
      </c>
      <c r="N6166" s="103">
        <v>8.5000000000000006E-2</v>
      </c>
    </row>
    <row r="6167" spans="3:14" ht="15.75" customHeight="1" x14ac:dyDescent="0.25">
      <c r="C6167" s="40"/>
      <c r="F6167" s="81">
        <v>45182</v>
      </c>
      <c r="G6167" s="103"/>
      <c r="H6167" s="103"/>
      <c r="I6167" s="103">
        <v>5.3322000000000001E-2</v>
      </c>
      <c r="J6167" s="103">
        <v>5.4094299999999998E-2</v>
      </c>
      <c r="K6167" s="103">
        <v>5.3132800000000001E-2</v>
      </c>
      <c r="L6167" s="103">
        <v>5.4351200000000002E-2</v>
      </c>
      <c r="M6167" s="103">
        <v>5.6133200000000001E-2</v>
      </c>
      <c r="N6167" s="103">
        <v>8.5000000000000006E-2</v>
      </c>
    </row>
    <row r="6168" spans="3:14" ht="15.75" customHeight="1" x14ac:dyDescent="0.25">
      <c r="C6168" s="40"/>
      <c r="F6168" s="81">
        <v>45183</v>
      </c>
      <c r="G6168" s="103"/>
      <c r="H6168" s="103"/>
      <c r="I6168" s="103">
        <v>5.3305699999999998E-2</v>
      </c>
      <c r="J6168" s="103">
        <v>5.41009E-2</v>
      </c>
      <c r="K6168" s="103">
        <v>5.3132800000000001E-2</v>
      </c>
      <c r="L6168" s="103">
        <v>5.4362000000000001E-2</v>
      </c>
      <c r="M6168" s="103">
        <v>5.6134299999999998E-2</v>
      </c>
      <c r="N6168" s="103">
        <v>8.5000000000000006E-2</v>
      </c>
    </row>
    <row r="6169" spans="3:14" ht="15.75" customHeight="1" x14ac:dyDescent="0.25">
      <c r="C6169" s="40"/>
      <c r="F6169" s="81">
        <v>45184</v>
      </c>
      <c r="G6169" s="103"/>
      <c r="H6169" s="103"/>
      <c r="I6169" s="103">
        <v>5.32708E-2</v>
      </c>
      <c r="J6169" s="103">
        <v>5.4016799999999997E-2</v>
      </c>
      <c r="K6169" s="103">
        <v>5.3132800000000001E-2</v>
      </c>
      <c r="L6169" s="103">
        <v>5.4361100000000002E-2</v>
      </c>
      <c r="M6169" s="103">
        <v>5.6135400000000002E-2</v>
      </c>
      <c r="N6169" s="103">
        <v>8.5000000000000006E-2</v>
      </c>
    </row>
    <row r="6170" spans="3:14" ht="15.75" customHeight="1" x14ac:dyDescent="0.25">
      <c r="C6170" s="40"/>
      <c r="F6170" s="81">
        <v>45187</v>
      </c>
      <c r="G6170" s="103"/>
      <c r="H6170" s="103"/>
      <c r="I6170" s="103">
        <v>5.3240900000000001E-2</v>
      </c>
      <c r="J6170" s="103">
        <v>5.3970200000000003E-2</v>
      </c>
      <c r="K6170" s="103">
        <v>5.3146199999999998E-2</v>
      </c>
      <c r="L6170" s="103">
        <v>5.4357900000000001E-2</v>
      </c>
      <c r="M6170" s="103">
        <v>5.6138700000000007E-2</v>
      </c>
      <c r="N6170" s="103">
        <v>8.5000000000000006E-2</v>
      </c>
    </row>
    <row r="6171" spans="3:14" ht="15.75" customHeight="1" x14ac:dyDescent="0.25">
      <c r="C6171" s="40"/>
      <c r="F6171" s="81">
        <v>45188</v>
      </c>
      <c r="G6171" s="103"/>
      <c r="H6171" s="103"/>
      <c r="I6171" s="103">
        <v>5.3240900000000001E-2</v>
      </c>
      <c r="J6171" s="103">
        <v>5.3970200000000003E-2</v>
      </c>
      <c r="K6171" s="103">
        <v>5.3146199999999998E-2</v>
      </c>
      <c r="L6171" s="103">
        <v>5.4354600000000003E-2</v>
      </c>
      <c r="M6171" s="103">
        <v>5.6139799999999997E-2</v>
      </c>
      <c r="N6171" s="103">
        <v>8.5000000000000006E-2</v>
      </c>
    </row>
    <row r="6172" spans="3:14" ht="15.75" customHeight="1" x14ac:dyDescent="0.25">
      <c r="C6172" s="40"/>
      <c r="F6172" s="81">
        <v>45189</v>
      </c>
      <c r="G6172" s="103"/>
      <c r="H6172" s="103"/>
      <c r="I6172" s="103">
        <v>5.3234499999999997E-2</v>
      </c>
      <c r="J6172" s="103">
        <v>5.3961299999999997E-2</v>
      </c>
      <c r="K6172" s="103">
        <v>5.3149500000000002E-2</v>
      </c>
      <c r="L6172" s="103">
        <v>5.4351200000000002E-2</v>
      </c>
      <c r="M6172" s="103">
        <v>5.6139799999999997E-2</v>
      </c>
      <c r="N6172" s="103">
        <v>8.5000000000000006E-2</v>
      </c>
    </row>
    <row r="6173" spans="3:14" ht="15.75" customHeight="1" x14ac:dyDescent="0.25">
      <c r="C6173" s="40"/>
      <c r="F6173" s="81">
        <v>45190</v>
      </c>
      <c r="G6173" s="103"/>
      <c r="H6173" s="103"/>
      <c r="I6173" s="103">
        <v>5.31972E-2</v>
      </c>
      <c r="J6173" s="103">
        <v>5.4000899999999998E-2</v>
      </c>
      <c r="K6173" s="103">
        <v>5.3149500000000002E-2</v>
      </c>
      <c r="L6173" s="103">
        <v>5.4352499999999998E-2</v>
      </c>
      <c r="M6173" s="103">
        <v>5.6140900000000001E-2</v>
      </c>
      <c r="N6173" s="103">
        <v>8.5000000000000006E-2</v>
      </c>
    </row>
    <row r="6174" spans="3:14" ht="15.75" customHeight="1" x14ac:dyDescent="0.25">
      <c r="C6174" s="40"/>
      <c r="F6174" s="81">
        <v>45191</v>
      </c>
      <c r="G6174" s="103"/>
      <c r="H6174" s="103"/>
      <c r="I6174" s="103">
        <v>5.3175100000000003E-2</v>
      </c>
      <c r="J6174" s="103">
        <v>5.39981E-2</v>
      </c>
      <c r="K6174" s="103">
        <v>5.3149500000000002E-2</v>
      </c>
      <c r="L6174" s="103">
        <v>5.4351399999999994E-2</v>
      </c>
      <c r="M6174" s="103">
        <v>5.61421E-2</v>
      </c>
      <c r="N6174" s="103">
        <v>8.5000000000000006E-2</v>
      </c>
    </row>
    <row r="6175" spans="3:14" ht="15.75" customHeight="1" x14ac:dyDescent="0.25">
      <c r="C6175" s="40"/>
      <c r="F6175" s="81">
        <v>45194</v>
      </c>
      <c r="G6175" s="103"/>
      <c r="H6175" s="103"/>
      <c r="I6175" s="103">
        <v>5.31745E-2</v>
      </c>
      <c r="J6175" s="103">
        <v>5.3911199999999999E-2</v>
      </c>
      <c r="K6175" s="103">
        <v>5.3149299999999997E-2</v>
      </c>
      <c r="L6175" s="103">
        <v>5.4351200000000002E-2</v>
      </c>
      <c r="M6175" s="103">
        <v>5.61527E-2</v>
      </c>
      <c r="N6175" s="103">
        <v>8.5000000000000006E-2</v>
      </c>
    </row>
    <row r="6176" spans="3:14" ht="15.75" customHeight="1" x14ac:dyDescent="0.25">
      <c r="C6176" s="40"/>
      <c r="F6176" s="81">
        <v>45195</v>
      </c>
      <c r="G6176" s="103"/>
      <c r="H6176" s="103"/>
      <c r="I6176" s="103">
        <v>5.3184299999999997E-2</v>
      </c>
      <c r="J6176" s="103">
        <v>5.3855800000000002E-2</v>
      </c>
      <c r="K6176" s="103">
        <v>5.3152900000000003E-2</v>
      </c>
      <c r="L6176" s="103">
        <v>5.4347899999999998E-2</v>
      </c>
      <c r="M6176" s="103">
        <v>5.6149600000000001E-2</v>
      </c>
      <c r="N6176" s="103">
        <v>8.5000000000000006E-2</v>
      </c>
    </row>
    <row r="6177" spans="3:14" ht="15.75" customHeight="1" x14ac:dyDescent="0.25">
      <c r="C6177" s="40"/>
      <c r="F6177" s="81">
        <v>45196</v>
      </c>
      <c r="G6177" s="103"/>
      <c r="H6177" s="103"/>
      <c r="I6177" s="103">
        <v>5.3160800000000001E-2</v>
      </c>
      <c r="J6177" s="103">
        <v>5.3900799999999999E-2</v>
      </c>
      <c r="K6177" s="103">
        <v>5.3156200000000001E-2</v>
      </c>
      <c r="L6177" s="103">
        <v>5.4347899999999998E-2</v>
      </c>
      <c r="M6177" s="103">
        <v>5.6154000000000003E-2</v>
      </c>
      <c r="N6177" s="103">
        <v>8.5000000000000006E-2</v>
      </c>
    </row>
    <row r="6178" spans="3:14" ht="15.75" customHeight="1" x14ac:dyDescent="0.25">
      <c r="C6178" s="40"/>
      <c r="F6178" s="81">
        <v>45197</v>
      </c>
      <c r="G6178" s="103"/>
      <c r="H6178" s="103"/>
      <c r="I6178" s="103">
        <v>5.3145900000000003E-2</v>
      </c>
      <c r="J6178" s="103">
        <v>5.3948200000000002E-2</v>
      </c>
      <c r="K6178" s="103">
        <v>5.3162899999999999E-2</v>
      </c>
      <c r="L6178" s="103">
        <v>5.4352499999999998E-2</v>
      </c>
      <c r="M6178" s="103">
        <v>5.6161799999999998E-2</v>
      </c>
      <c r="N6178" s="103">
        <v>8.5000000000000006E-2</v>
      </c>
    </row>
    <row r="6179" spans="3:14" ht="15.75" customHeight="1" x14ac:dyDescent="0.25">
      <c r="C6179" s="40"/>
      <c r="F6179" s="81">
        <v>45198</v>
      </c>
      <c r="G6179" s="103"/>
      <c r="H6179" s="103"/>
      <c r="I6179" s="103">
        <v>5.3189899999999998E-2</v>
      </c>
      <c r="J6179" s="103">
        <v>5.3955000000000003E-2</v>
      </c>
      <c r="K6179" s="103">
        <v>5.31663E-2</v>
      </c>
      <c r="L6179" s="103">
        <v>5.4348199999999999E-2</v>
      </c>
      <c r="M6179" s="103">
        <v>5.6171899999999997E-2</v>
      </c>
      <c r="N6179" s="103">
        <v>8.5000000000000006E-2</v>
      </c>
    </row>
    <row r="6180" spans="3:14" ht="15.75" customHeight="1" x14ac:dyDescent="0.25">
      <c r="C6180" s="40"/>
      <c r="F6180" s="81">
        <v>45201</v>
      </c>
      <c r="G6180" s="103"/>
      <c r="H6180" s="103"/>
      <c r="I6180" s="103">
        <v>5.3240799999999998E-2</v>
      </c>
      <c r="J6180" s="103">
        <v>5.3881499999999999E-2</v>
      </c>
      <c r="K6180" s="103">
        <v>5.3169599999999997E-2</v>
      </c>
      <c r="L6180" s="103">
        <v>5.43651E-2</v>
      </c>
      <c r="M6180" s="103">
        <v>5.6205299999999993E-2</v>
      </c>
      <c r="N6180" s="103">
        <v>8.5000000000000006E-2</v>
      </c>
    </row>
    <row r="6181" spans="3:14" ht="15.75" customHeight="1" x14ac:dyDescent="0.25">
      <c r="C6181" s="40"/>
      <c r="F6181" s="81">
        <v>45202</v>
      </c>
      <c r="G6181" s="103"/>
      <c r="H6181" s="103"/>
      <c r="I6181" s="103">
        <v>5.3275099999999999E-2</v>
      </c>
      <c r="J6181" s="103">
        <v>5.4142900000000001E-2</v>
      </c>
      <c r="K6181" s="103">
        <v>5.3173499999999999E-2</v>
      </c>
      <c r="L6181" s="103">
        <v>5.4368400000000004E-2</v>
      </c>
      <c r="M6181" s="103">
        <v>5.6214100000000003E-2</v>
      </c>
      <c r="N6181" s="103">
        <v>8.5000000000000006E-2</v>
      </c>
    </row>
    <row r="6182" spans="3:14" ht="15.75" customHeight="1" x14ac:dyDescent="0.25">
      <c r="C6182" s="40"/>
      <c r="F6182" s="81">
        <v>45203</v>
      </c>
      <c r="G6182" s="103"/>
      <c r="H6182" s="103"/>
      <c r="I6182" s="103">
        <v>5.3303999999999997E-2</v>
      </c>
      <c r="J6182" s="103">
        <v>4.4223999999999999E-2</v>
      </c>
      <c r="K6182" s="103">
        <v>5.3180499999999999E-2</v>
      </c>
      <c r="L6182" s="103">
        <v>5.4378200000000002E-2</v>
      </c>
      <c r="M6182" s="103">
        <v>5.6220699999999998E-2</v>
      </c>
      <c r="N6182" s="103">
        <v>8.5000000000000006E-2</v>
      </c>
    </row>
    <row r="6183" spans="3:14" ht="15.75" customHeight="1" x14ac:dyDescent="0.25">
      <c r="C6183" s="40"/>
      <c r="F6183" s="81">
        <v>45204</v>
      </c>
      <c r="G6183" s="103"/>
      <c r="H6183" s="103"/>
      <c r="I6183" s="103">
        <v>5.3359799999999999E-2</v>
      </c>
      <c r="J6183" s="103">
        <v>5.4061999999999999E-2</v>
      </c>
      <c r="K6183" s="103">
        <v>5.3183800000000003E-2</v>
      </c>
      <c r="L6183" s="103">
        <v>5.43714E-2</v>
      </c>
      <c r="M6183" s="103">
        <v>5.6220699999999998E-2</v>
      </c>
      <c r="N6183" s="103">
        <v>8.5000000000000006E-2</v>
      </c>
    </row>
    <row r="6184" spans="3:14" ht="15.75" customHeight="1" x14ac:dyDescent="0.25">
      <c r="C6184" s="40"/>
      <c r="F6184" s="81">
        <v>45205</v>
      </c>
      <c r="G6184" s="103"/>
      <c r="H6184" s="103"/>
      <c r="I6184" s="103">
        <v>5.3410699999999998E-2</v>
      </c>
      <c r="J6184" s="103">
        <v>5.4067400000000002E-2</v>
      </c>
      <c r="K6184" s="103">
        <v>5.3187199999999997E-2</v>
      </c>
      <c r="L6184" s="103">
        <v>5.43644E-2</v>
      </c>
      <c r="M6184" s="103">
        <v>5.6224200000000002E-2</v>
      </c>
      <c r="N6184" s="103">
        <v>8.5000000000000006E-2</v>
      </c>
    </row>
    <row r="6185" spans="3:14" ht="15.75" customHeight="1" x14ac:dyDescent="0.25">
      <c r="C6185" s="40"/>
      <c r="F6185" s="81">
        <v>45209</v>
      </c>
      <c r="G6185" s="103"/>
      <c r="H6185" s="103"/>
      <c r="I6185" s="103">
        <v>5.3487699999999999E-2</v>
      </c>
      <c r="J6185" s="103">
        <v>5.4257699999999999E-2</v>
      </c>
      <c r="K6185" s="103">
        <v>5.3196399999999998E-2</v>
      </c>
      <c r="L6185" s="103">
        <v>5.4378799999999998E-2</v>
      </c>
      <c r="M6185" s="103">
        <v>5.6219900000000003E-2</v>
      </c>
      <c r="N6185" s="103">
        <v>8.5000000000000006E-2</v>
      </c>
    </row>
    <row r="6186" spans="3:14" ht="15.75" customHeight="1" x14ac:dyDescent="0.25">
      <c r="C6186" s="40"/>
      <c r="F6186" s="81">
        <v>45210</v>
      </c>
      <c r="G6186" s="103"/>
      <c r="H6186" s="103"/>
      <c r="I6186" s="103">
        <v>5.3323799999999998E-2</v>
      </c>
      <c r="J6186" s="103">
        <v>5.3937699999999998E-2</v>
      </c>
      <c r="K6186" s="103">
        <v>5.3199799999999998E-2</v>
      </c>
      <c r="L6186" s="103">
        <v>5.4394099999999994E-2</v>
      </c>
      <c r="M6186" s="103">
        <v>5.6219900000000003E-2</v>
      </c>
      <c r="N6186" s="103">
        <v>8.5000000000000006E-2</v>
      </c>
    </row>
    <row r="6187" spans="3:14" ht="15.75" customHeight="1" x14ac:dyDescent="0.25">
      <c r="C6187" s="40"/>
      <c r="F6187" s="81">
        <v>45211</v>
      </c>
      <c r="G6187" s="103"/>
      <c r="H6187" s="103"/>
      <c r="I6187" s="103">
        <v>5.3344999999999997E-2</v>
      </c>
      <c r="J6187" s="103">
        <v>5.3938699999999999E-2</v>
      </c>
      <c r="K6187" s="103">
        <v>5.3203100000000003E-2</v>
      </c>
      <c r="L6187" s="103">
        <v>5.4390899999999999E-2</v>
      </c>
      <c r="M6187" s="103">
        <v>5.6219900000000003E-2</v>
      </c>
      <c r="N6187" s="103">
        <v>8.5000000000000006E-2</v>
      </c>
    </row>
    <row r="6188" spans="3:14" ht="15.75" customHeight="1" x14ac:dyDescent="0.25">
      <c r="C6188" s="40"/>
      <c r="F6188" s="81">
        <v>45212</v>
      </c>
      <c r="G6188" s="103"/>
      <c r="H6188" s="103"/>
      <c r="I6188" s="103">
        <v>5.3353299999999999E-2</v>
      </c>
      <c r="J6188" s="103">
        <v>5.4028300000000001E-2</v>
      </c>
      <c r="K6188" s="103">
        <v>5.3206400000000001E-2</v>
      </c>
      <c r="L6188" s="103">
        <v>5.4387800000000007E-2</v>
      </c>
      <c r="M6188" s="103">
        <v>5.6220699999999998E-2</v>
      </c>
      <c r="N6188" s="103">
        <v>8.5000000000000006E-2</v>
      </c>
    </row>
    <row r="6189" spans="3:14" ht="15.75" customHeight="1" x14ac:dyDescent="0.25">
      <c r="C6189" s="40"/>
      <c r="F6189" s="81">
        <v>45215</v>
      </c>
      <c r="G6189" s="103"/>
      <c r="H6189" s="103"/>
      <c r="I6189" s="103">
        <v>5.3347199999999997E-2</v>
      </c>
      <c r="J6189" s="103">
        <v>5.3950400000000003E-2</v>
      </c>
      <c r="K6189" s="103">
        <v>5.32129E-2</v>
      </c>
      <c r="L6189" s="103">
        <v>5.4398299999999997E-2</v>
      </c>
      <c r="M6189" s="103">
        <v>5.6221800000000002E-2</v>
      </c>
      <c r="N6189" s="103">
        <v>8.5000000000000006E-2</v>
      </c>
    </row>
    <row r="6190" spans="3:14" ht="15.75" customHeight="1" x14ac:dyDescent="0.25">
      <c r="C6190" s="40"/>
      <c r="F6190" s="81">
        <v>45216</v>
      </c>
      <c r="G6190" s="103"/>
      <c r="H6190" s="103"/>
      <c r="I6190" s="103">
        <v>5.3391099999999997E-2</v>
      </c>
      <c r="J6190" s="103">
        <v>5.4158199999999997E-2</v>
      </c>
      <c r="K6190" s="103">
        <v>5.3213099999999999E-2</v>
      </c>
      <c r="L6190" s="103">
        <v>5.4401499999999998E-2</v>
      </c>
      <c r="M6190" s="103">
        <v>5.6220699999999998E-2</v>
      </c>
      <c r="N6190" s="103">
        <v>8.5000000000000006E-2</v>
      </c>
    </row>
    <row r="6191" spans="3:14" ht="15.75" customHeight="1" x14ac:dyDescent="0.25">
      <c r="C6191" s="40"/>
      <c r="F6191" s="81">
        <v>45217</v>
      </c>
      <c r="G6191" s="103"/>
      <c r="H6191" s="103"/>
      <c r="I6191" s="103">
        <v>5.3391099999999997E-2</v>
      </c>
      <c r="J6191" s="103">
        <v>5.4158199999999997E-2</v>
      </c>
      <c r="K6191" s="103">
        <v>5.3213099999999999E-2</v>
      </c>
      <c r="L6191" s="103">
        <v>5.4415399999999996E-2</v>
      </c>
      <c r="M6191" s="103">
        <v>5.6221800000000002E-2</v>
      </c>
      <c r="N6191" s="103">
        <v>8.5000000000000006E-2</v>
      </c>
    </row>
    <row r="6192" spans="3:14" ht="15.75" customHeight="1" x14ac:dyDescent="0.25">
      <c r="C6192" s="40"/>
      <c r="F6192" s="81">
        <v>45218</v>
      </c>
      <c r="G6192" s="103"/>
      <c r="H6192" s="103"/>
      <c r="I6192" s="103">
        <v>5.3386599999999999E-2</v>
      </c>
      <c r="J6192" s="103">
        <v>5.4119300000000002E-2</v>
      </c>
      <c r="K6192" s="103">
        <v>5.3209800000000002E-2</v>
      </c>
      <c r="L6192" s="103">
        <v>5.4416099999999995E-2</v>
      </c>
      <c r="M6192" s="103">
        <v>5.6222899999999999E-2</v>
      </c>
      <c r="N6192" s="103">
        <v>8.5000000000000006E-2</v>
      </c>
    </row>
    <row r="6193" spans="3:14" ht="15.75" customHeight="1" x14ac:dyDescent="0.25">
      <c r="C6193" s="40"/>
      <c r="F6193" s="81">
        <v>45219</v>
      </c>
      <c r="G6193" s="103"/>
      <c r="H6193" s="103"/>
      <c r="I6193" s="103">
        <v>5.3316500000000003E-2</v>
      </c>
      <c r="J6193" s="103">
        <v>5.3984699999999997E-2</v>
      </c>
      <c r="K6193" s="103">
        <v>5.3206400000000001E-2</v>
      </c>
      <c r="L6193" s="103">
        <v>5.4417E-2</v>
      </c>
      <c r="M6193" s="103">
        <v>5.62251E-2</v>
      </c>
      <c r="N6193" s="103">
        <v>8.5000000000000006E-2</v>
      </c>
    </row>
    <row r="6194" spans="3:14" ht="15.75" customHeight="1" x14ac:dyDescent="0.25">
      <c r="C6194" s="40"/>
      <c r="F6194" s="81">
        <v>45222</v>
      </c>
      <c r="G6194" s="103"/>
      <c r="H6194" s="103"/>
      <c r="I6194" s="103">
        <v>5.3244399999999997E-2</v>
      </c>
      <c r="J6194" s="103">
        <v>5.3782200000000002E-2</v>
      </c>
      <c r="K6194" s="103">
        <v>5.3206200000000002E-2</v>
      </c>
      <c r="L6194" s="103">
        <v>5.4429100000000001E-2</v>
      </c>
      <c r="M6194" s="103">
        <v>5.6227300000000001E-2</v>
      </c>
      <c r="N6194" s="103">
        <v>8.5000000000000006E-2</v>
      </c>
    </row>
    <row r="6195" spans="3:14" ht="15.75" customHeight="1" x14ac:dyDescent="0.25">
      <c r="C6195" s="40"/>
      <c r="F6195" s="81">
        <v>45223</v>
      </c>
      <c r="G6195" s="103"/>
      <c r="H6195" s="103"/>
      <c r="I6195" s="103">
        <v>5.3249100000000001E-2</v>
      </c>
      <c r="J6195" s="103">
        <v>5.3795999999999997E-2</v>
      </c>
      <c r="K6195" s="103">
        <v>5.3206400000000001E-2</v>
      </c>
      <c r="L6195" s="103">
        <v>5.4430399999999997E-2</v>
      </c>
      <c r="M6195" s="103">
        <v>5.6228399999999998E-2</v>
      </c>
      <c r="N6195" s="103">
        <v>8.5000000000000006E-2</v>
      </c>
    </row>
    <row r="6196" spans="3:14" ht="15.75" customHeight="1" x14ac:dyDescent="0.25">
      <c r="C6196" s="40"/>
      <c r="F6196" s="81">
        <v>45224</v>
      </c>
      <c r="G6196" s="103"/>
      <c r="H6196" s="103"/>
      <c r="I6196" s="103">
        <v>5.3260500000000002E-2</v>
      </c>
      <c r="J6196" s="103">
        <v>5.3874900000000003E-2</v>
      </c>
      <c r="K6196" s="103">
        <v>5.3206400000000001E-2</v>
      </c>
      <c r="L6196" s="103">
        <v>5.4445600000000004E-2</v>
      </c>
      <c r="M6196" s="103">
        <v>5.6229500000000002E-2</v>
      </c>
      <c r="N6196" s="103">
        <v>8.5000000000000006E-2</v>
      </c>
    </row>
    <row r="6197" spans="3:14" ht="15.75" customHeight="1" x14ac:dyDescent="0.25">
      <c r="C6197" s="40"/>
      <c r="F6197" s="81">
        <v>45225</v>
      </c>
      <c r="G6197" s="103"/>
      <c r="H6197" s="103"/>
      <c r="I6197" s="103">
        <v>5.3268599999999999E-2</v>
      </c>
      <c r="J6197" s="103">
        <v>5.3899799999999998E-2</v>
      </c>
      <c r="K6197" s="103">
        <v>5.3203100000000003E-2</v>
      </c>
      <c r="L6197" s="103">
        <v>5.4447200000000001E-2</v>
      </c>
      <c r="M6197" s="103">
        <v>5.6231700000000003E-2</v>
      </c>
      <c r="N6197" s="103">
        <v>8.5000000000000006E-2</v>
      </c>
    </row>
    <row r="6198" spans="3:14" ht="15.75" customHeight="1" x14ac:dyDescent="0.25">
      <c r="C6198" s="40"/>
      <c r="F6198" s="81">
        <v>45226</v>
      </c>
      <c r="G6198" s="103"/>
      <c r="H6198" s="103"/>
      <c r="I6198" s="103">
        <v>5.3241200000000002E-2</v>
      </c>
      <c r="J6198" s="103">
        <v>5.3832100000000001E-2</v>
      </c>
      <c r="K6198" s="103">
        <v>5.3203100000000003E-2</v>
      </c>
      <c r="L6198" s="103">
        <v>5.4445899999999998E-2</v>
      </c>
      <c r="M6198" s="103">
        <v>5.6235E-2</v>
      </c>
      <c r="N6198" s="103">
        <v>8.5000000000000006E-2</v>
      </c>
    </row>
    <row r="6199" spans="3:14" ht="15.75" customHeight="1" x14ac:dyDescent="0.25">
      <c r="C6199" s="40"/>
      <c r="F6199" s="81">
        <v>45229</v>
      </c>
      <c r="G6199" s="103"/>
      <c r="H6199" s="103"/>
      <c r="I6199" s="103">
        <v>5.3200799999999999E-2</v>
      </c>
      <c r="J6199" s="103">
        <v>5.3771199999999998E-2</v>
      </c>
      <c r="K6199" s="103">
        <v>5.3199799999999998E-2</v>
      </c>
      <c r="L6199" s="103">
        <v>5.4453100000000004E-2</v>
      </c>
      <c r="M6199" s="103">
        <v>5.6235E-2</v>
      </c>
      <c r="N6199" s="103">
        <v>8.5000000000000006E-2</v>
      </c>
    </row>
    <row r="6200" spans="3:14" ht="15.75" customHeight="1" x14ac:dyDescent="0.25">
      <c r="C6200" s="40"/>
      <c r="F6200" s="81">
        <v>45230</v>
      </c>
      <c r="G6200" s="103"/>
      <c r="H6200" s="103"/>
      <c r="I6200" s="103">
        <v>5.3195899999999997E-2</v>
      </c>
      <c r="J6200" s="103">
        <v>5.38275E-2</v>
      </c>
      <c r="K6200" s="103">
        <v>5.3199799999999998E-2</v>
      </c>
      <c r="L6200" s="103">
        <v>5.4452199999999999E-2</v>
      </c>
      <c r="M6200" s="103">
        <v>5.6235E-2</v>
      </c>
      <c r="N6200" s="103">
        <v>8.5000000000000006E-2</v>
      </c>
    </row>
    <row r="6201" spans="3:14" ht="15.75" customHeight="1" x14ac:dyDescent="0.25">
      <c r="C6201" s="40"/>
      <c r="F6201" s="81">
        <v>45231</v>
      </c>
      <c r="G6201" s="103"/>
      <c r="H6201" s="103"/>
      <c r="I6201" s="103">
        <v>5.3227099999999999E-2</v>
      </c>
      <c r="J6201" s="103">
        <v>5.3919000000000002E-2</v>
      </c>
      <c r="K6201" s="103">
        <v>5.3213099999999999E-2</v>
      </c>
      <c r="L6201" s="103">
        <v>5.4445499999999994E-2</v>
      </c>
      <c r="M6201" s="103">
        <v>5.6231700000000003E-2</v>
      </c>
      <c r="N6201" s="103">
        <v>8.5000000000000006E-2</v>
      </c>
    </row>
    <row r="6202" spans="3:14" ht="15.75" customHeight="1" x14ac:dyDescent="0.25">
      <c r="C6202" s="40"/>
      <c r="F6202" s="81">
        <v>45232</v>
      </c>
      <c r="G6202" s="103"/>
      <c r="H6202" s="103"/>
      <c r="I6202" s="103">
        <v>5.32971E-2</v>
      </c>
      <c r="J6202" s="103">
        <v>5.3927000000000003E-2</v>
      </c>
      <c r="K6202" s="103">
        <v>5.3213099999999999E-2</v>
      </c>
      <c r="L6202" s="103">
        <v>5.4519399999999996E-2</v>
      </c>
      <c r="M6202" s="103">
        <v>5.6231700000000003E-2</v>
      </c>
      <c r="N6202" s="103">
        <v>8.5000000000000006E-2</v>
      </c>
    </row>
    <row r="6203" spans="3:14" ht="15.75" customHeight="1" x14ac:dyDescent="0.25">
      <c r="C6203" s="40"/>
      <c r="F6203" s="81">
        <v>45233</v>
      </c>
      <c r="G6203" s="103"/>
      <c r="H6203" s="103"/>
      <c r="I6203" s="103">
        <v>5.3217599999999997E-2</v>
      </c>
      <c r="J6203" s="103">
        <v>5.3801700000000001E-2</v>
      </c>
      <c r="K6203" s="103">
        <v>5.3213099999999999E-2</v>
      </c>
      <c r="L6203" s="103">
        <v>5.4513899999999997E-2</v>
      </c>
      <c r="M6203" s="37">
        <v>5.6237200000000001E-2</v>
      </c>
      <c r="N6203" s="103">
        <v>8.5000000000000006E-2</v>
      </c>
    </row>
    <row r="6204" spans="3:14" ht="15.75" customHeight="1" x14ac:dyDescent="0.25">
      <c r="C6204" s="40"/>
      <c r="F6204" s="81">
        <v>45236</v>
      </c>
      <c r="G6204" s="103"/>
      <c r="H6204" s="103"/>
      <c r="I6204" s="103">
        <v>5.3234400000000001E-2</v>
      </c>
      <c r="J6204" s="103">
        <v>5.3680600000000002E-2</v>
      </c>
      <c r="K6204" s="103">
        <v>5.32165E-2</v>
      </c>
      <c r="L6204" s="103">
        <v>5.4532499999999998E-2</v>
      </c>
      <c r="M6204" s="103">
        <v>5.6229500000000002E-2</v>
      </c>
      <c r="N6204" s="103">
        <v>8.5000000000000006E-2</v>
      </c>
    </row>
    <row r="6205" spans="3:14" ht="15.75" customHeight="1" x14ac:dyDescent="0.25">
      <c r="C6205" s="40"/>
      <c r="F6205" s="81">
        <v>45237</v>
      </c>
      <c r="G6205" s="103"/>
      <c r="H6205" s="103"/>
      <c r="I6205" s="103">
        <v>5.3219700000000002E-2</v>
      </c>
      <c r="J6205" s="103">
        <v>5.3656700000000002E-2</v>
      </c>
      <c r="K6205" s="103">
        <v>5.3220400000000001E-2</v>
      </c>
      <c r="L6205" s="103">
        <v>5.4532499999999998E-2</v>
      </c>
      <c r="M6205" s="103">
        <v>5.6228399999999998E-2</v>
      </c>
      <c r="N6205" s="103">
        <v>8.5000000000000006E-2</v>
      </c>
    </row>
    <row r="6206" spans="3:14" ht="15.75" customHeight="1" x14ac:dyDescent="0.25">
      <c r="C6206" s="40"/>
      <c r="F6206" s="81">
        <v>45238</v>
      </c>
      <c r="G6206" s="103"/>
      <c r="H6206" s="103"/>
      <c r="I6206" s="103">
        <v>5.3213299999999998E-2</v>
      </c>
      <c r="J6206" s="103">
        <v>5.3690799999999997E-2</v>
      </c>
      <c r="K6206" s="103">
        <v>5.3224E-2</v>
      </c>
      <c r="L6206" s="103">
        <v>5.4532499999999998E-2</v>
      </c>
      <c r="M6206" s="103">
        <v>5.6227300000000001E-2</v>
      </c>
      <c r="N6206" s="103">
        <v>8.5000000000000006E-2</v>
      </c>
    </row>
    <row r="6207" spans="3:14" ht="15.75" customHeight="1" x14ac:dyDescent="0.25">
      <c r="C6207" s="40"/>
      <c r="F6207" s="81">
        <v>45239</v>
      </c>
      <c r="G6207" s="103"/>
      <c r="H6207" s="103"/>
      <c r="I6207" s="103">
        <v>5.3211899999999999E-2</v>
      </c>
      <c r="J6207" s="103">
        <v>5.3710300000000002E-2</v>
      </c>
      <c r="K6207" s="103">
        <v>5.3227299999999998E-2</v>
      </c>
      <c r="L6207" s="103">
        <v>5.4535099999999996E-2</v>
      </c>
      <c r="M6207" s="103">
        <v>5.6226199999999997E-2</v>
      </c>
      <c r="N6207" s="103">
        <v>8.5000000000000006E-2</v>
      </c>
    </row>
    <row r="6208" spans="3:14" ht="15.75" customHeight="1" x14ac:dyDescent="0.25">
      <c r="C6208" s="40"/>
      <c r="F6208" s="81">
        <v>45240</v>
      </c>
      <c r="G6208" s="103"/>
      <c r="H6208" s="103"/>
      <c r="I6208" s="103">
        <v>5.3222999999999999E-2</v>
      </c>
      <c r="J6208" s="103">
        <v>5.3776400000000002E-2</v>
      </c>
      <c r="K6208" s="103">
        <v>5.3230700000000006E-2</v>
      </c>
      <c r="L6208" s="103">
        <v>5.45333E-2</v>
      </c>
      <c r="M6208" s="103">
        <v>5.6229599999999998E-2</v>
      </c>
      <c r="N6208" s="103">
        <v>8.5000000000000006E-2</v>
      </c>
    </row>
    <row r="6209" spans="3:14" ht="15.75" customHeight="1" x14ac:dyDescent="0.25">
      <c r="C6209" s="40"/>
      <c r="F6209" s="81">
        <v>45243</v>
      </c>
      <c r="G6209" s="103"/>
      <c r="H6209" s="103"/>
      <c r="I6209" s="103">
        <v>5.3229100000000001E-2</v>
      </c>
      <c r="J6209" s="103">
        <v>5.3797200000000003E-2</v>
      </c>
      <c r="K6209" s="103">
        <v>5.32404E-2</v>
      </c>
      <c r="L6209" s="103">
        <v>5.45292E-2</v>
      </c>
      <c r="M6209" s="103">
        <v>5.6221800000000002E-2</v>
      </c>
      <c r="N6209" s="103">
        <v>8.5000000000000006E-2</v>
      </c>
    </row>
    <row r="6210" spans="3:14" ht="15.75" customHeight="1" x14ac:dyDescent="0.25">
      <c r="C6210" s="40"/>
      <c r="F6210" s="81">
        <v>45244</v>
      </c>
      <c r="G6210" s="103"/>
      <c r="H6210" s="103"/>
      <c r="I6210" s="103">
        <v>5.3295299999999997E-2</v>
      </c>
      <c r="J6210" s="103">
        <v>5.3902100000000001E-2</v>
      </c>
      <c r="K6210" s="103">
        <v>5.3244100000000003E-2</v>
      </c>
      <c r="L6210" s="103">
        <v>5.4525799999999999E-2</v>
      </c>
      <c r="M6210" s="103">
        <v>5.6220699999999998E-2</v>
      </c>
      <c r="N6210" s="103">
        <v>8.5000000000000006E-2</v>
      </c>
    </row>
    <row r="6211" spans="3:14" ht="15.75" customHeight="1" x14ac:dyDescent="0.25">
      <c r="C6211" s="40"/>
      <c r="F6211" s="81">
        <v>45245</v>
      </c>
      <c r="G6211" s="103"/>
      <c r="H6211" s="103"/>
      <c r="I6211" s="103">
        <v>5.32959E-2</v>
      </c>
      <c r="J6211" s="103">
        <v>5.3693699999999997E-2</v>
      </c>
      <c r="K6211" s="103">
        <v>5.32474E-2</v>
      </c>
      <c r="L6211" s="103">
        <v>5.4522500000000002E-2</v>
      </c>
      <c r="M6211" s="103">
        <v>5.6218499999999998E-2</v>
      </c>
      <c r="N6211" s="103">
        <v>8.5000000000000006E-2</v>
      </c>
    </row>
    <row r="6212" spans="3:14" ht="15.75" customHeight="1" x14ac:dyDescent="0.25">
      <c r="C6212" s="40"/>
      <c r="F6212" s="81">
        <v>45246</v>
      </c>
      <c r="G6212" s="103"/>
      <c r="H6212" s="103"/>
      <c r="I6212" s="103">
        <v>5.3310700000000003E-2</v>
      </c>
      <c r="J6212" s="103">
        <v>5.3671000000000003E-2</v>
      </c>
      <c r="K6212" s="103">
        <v>5.3250699999999998E-2</v>
      </c>
      <c r="L6212" s="103">
        <v>5.4525699999999996E-2</v>
      </c>
      <c r="M6212" s="103">
        <v>5.6217400000000001E-2</v>
      </c>
      <c r="N6212" s="103">
        <v>8.5000000000000006E-2</v>
      </c>
    </row>
    <row r="6213" spans="3:14" ht="15.75" customHeight="1" x14ac:dyDescent="0.25">
      <c r="C6213" s="40"/>
      <c r="F6213" s="81">
        <v>45247</v>
      </c>
      <c r="G6213" s="103"/>
      <c r="H6213" s="103"/>
      <c r="I6213" s="103">
        <v>5.3325299999999999E-2</v>
      </c>
      <c r="J6213" s="103">
        <v>5.3669300000000003E-2</v>
      </c>
      <c r="K6213" s="103">
        <v>5.3254099999999999E-2</v>
      </c>
      <c r="L6213" s="103">
        <v>5.4523599999999998E-2</v>
      </c>
      <c r="M6213" s="103">
        <v>5.6218999999999998E-2</v>
      </c>
      <c r="N6213" s="103">
        <v>8.5000000000000006E-2</v>
      </c>
    </row>
    <row r="6214" spans="3:14" ht="15.75" customHeight="1" x14ac:dyDescent="0.25">
      <c r="C6214" s="40"/>
      <c r="F6214" s="81">
        <v>45250</v>
      </c>
      <c r="G6214" s="103"/>
      <c r="H6214" s="103"/>
      <c r="I6214" s="103">
        <v>5.3348300000000001E-2</v>
      </c>
      <c r="J6214" s="103">
        <v>5.37802E-2</v>
      </c>
      <c r="K6214" s="103">
        <v>5.3273899999999999E-2</v>
      </c>
      <c r="L6214" s="103">
        <v>5.4519100000000001E-2</v>
      </c>
      <c r="M6214" s="103">
        <v>5.6208300000000003E-2</v>
      </c>
      <c r="N6214" s="103">
        <v>8.5000000000000006E-2</v>
      </c>
    </row>
    <row r="6215" spans="3:14" ht="15.75" customHeight="1" x14ac:dyDescent="0.25">
      <c r="C6215" s="40"/>
      <c r="E6215" s="38" t="s">
        <v>68</v>
      </c>
      <c r="F6215" s="81">
        <v>45251</v>
      </c>
      <c r="G6215" s="103"/>
      <c r="H6215" s="103"/>
      <c r="I6215" s="103">
        <v>5.3407900000000001E-2</v>
      </c>
      <c r="J6215" s="103">
        <v>5.37802E-2</v>
      </c>
      <c r="K6215" s="103">
        <v>5.3277499999999998E-2</v>
      </c>
      <c r="L6215" s="103">
        <v>5.4519100000000001E-2</v>
      </c>
      <c r="M6215" s="103">
        <v>5.6207199999999999E-2</v>
      </c>
      <c r="N6215" s="103">
        <v>8.5000000000000006E-2</v>
      </c>
    </row>
    <row r="6216" spans="3:14" ht="15.75" customHeight="1" x14ac:dyDescent="0.25">
      <c r="C6216" s="40"/>
      <c r="F6216" s="81">
        <v>45252</v>
      </c>
      <c r="G6216" s="103"/>
      <c r="H6216" s="103"/>
      <c r="I6216" s="103">
        <v>5.3428900000000001E-2</v>
      </c>
      <c r="J6216" s="103">
        <v>5.3796799999999999E-2</v>
      </c>
      <c r="K6216" s="103">
        <v>5.3280899999999999E-2</v>
      </c>
      <c r="L6216" s="103">
        <v>5.4519100000000001E-2</v>
      </c>
      <c r="M6216" s="103">
        <v>5.6206100000000002E-2</v>
      </c>
      <c r="N6216" s="103">
        <v>8.5000000000000006E-2</v>
      </c>
    </row>
    <row r="6217" spans="3:14" ht="15.75" customHeight="1" x14ac:dyDescent="0.25">
      <c r="C6217" s="40"/>
      <c r="F6217" s="81">
        <v>45257</v>
      </c>
      <c r="G6217" s="103"/>
      <c r="H6217" s="103"/>
      <c r="I6217" s="103">
        <v>5.3515600000000003E-2</v>
      </c>
      <c r="J6217" s="103">
        <v>5.3932099999999997E-2</v>
      </c>
      <c r="K6217" s="103">
        <v>5.3300399999999998E-2</v>
      </c>
      <c r="L6217" s="103">
        <v>5.4535299999999995E-2</v>
      </c>
      <c r="M6217" s="103">
        <v>5.6201800000000003E-2</v>
      </c>
      <c r="N6217" s="103">
        <v>8.5000000000000006E-2</v>
      </c>
    </row>
    <row r="6218" spans="3:14" ht="15.75" customHeight="1" x14ac:dyDescent="0.25">
      <c r="C6218" s="40"/>
      <c r="F6218" s="81">
        <v>45258</v>
      </c>
      <c r="G6218" s="103"/>
      <c r="H6218" s="103"/>
      <c r="I6218" s="103">
        <v>5.3483500000000003E-2</v>
      </c>
      <c r="J6218" s="103">
        <v>5.3882199999999998E-2</v>
      </c>
      <c r="K6218" s="103">
        <v>5.3303999999999997E-2</v>
      </c>
      <c r="L6218" s="103">
        <v>5.4558799999999998E-2</v>
      </c>
      <c r="M6218" s="103">
        <v>5.6200699999999999E-2</v>
      </c>
      <c r="N6218" s="103">
        <v>8.5000000000000006E-2</v>
      </c>
    </row>
    <row r="6219" spans="3:14" ht="15.75" customHeight="1" x14ac:dyDescent="0.25">
      <c r="C6219" s="40"/>
      <c r="F6219" s="81">
        <v>45259</v>
      </c>
      <c r="G6219" s="103"/>
      <c r="H6219" s="103"/>
      <c r="I6219" s="103">
        <v>5.3428099999999999E-2</v>
      </c>
      <c r="J6219" s="103">
        <v>5.3770900000000003E-2</v>
      </c>
      <c r="K6219" s="103">
        <v>5.3307399999999998E-2</v>
      </c>
      <c r="L6219" s="103">
        <v>5.4585499999999995E-2</v>
      </c>
      <c r="M6219" s="103">
        <v>5.6199600000000002E-2</v>
      </c>
      <c r="N6219" s="103">
        <v>8.5000000000000006E-2</v>
      </c>
    </row>
    <row r="6220" spans="3:14" ht="15.75" customHeight="1" x14ac:dyDescent="0.25">
      <c r="C6220" s="40"/>
      <c r="F6220" s="81">
        <v>45260</v>
      </c>
      <c r="G6220" s="103"/>
      <c r="H6220" s="103"/>
      <c r="I6220" s="103">
        <v>5.3458699999999998E-2</v>
      </c>
      <c r="J6220" s="103">
        <v>5.36938E-2</v>
      </c>
      <c r="K6220" s="103">
        <v>5.3307399999999998E-2</v>
      </c>
      <c r="L6220" s="103">
        <v>5.4589400000000003E-2</v>
      </c>
      <c r="M6220" s="103">
        <v>5.6196999999999997E-2</v>
      </c>
      <c r="N6220" s="103">
        <v>8.5000000000000006E-2</v>
      </c>
    </row>
    <row r="6221" spans="3:14" ht="15.75" customHeight="1" x14ac:dyDescent="0.25">
      <c r="C6221" s="40"/>
      <c r="F6221" s="81">
        <v>45261</v>
      </c>
      <c r="G6221" s="103"/>
      <c r="H6221" s="103"/>
      <c r="I6221" s="103">
        <v>5.3458699999999998E-2</v>
      </c>
      <c r="J6221" s="103">
        <v>5.3752300000000003E-2</v>
      </c>
      <c r="K6221" s="103">
        <v>5.3300699999999999E-2</v>
      </c>
      <c r="L6221" s="103">
        <v>5.4659399999999997E-2</v>
      </c>
      <c r="M6221" s="103">
        <v>5.61959E-2</v>
      </c>
      <c r="N6221" s="103">
        <v>8.5000000000000006E-2</v>
      </c>
    </row>
    <row r="6222" spans="3:14" ht="15.75" customHeight="1" x14ac:dyDescent="0.25">
      <c r="C6222" s="40"/>
      <c r="F6222" s="81">
        <v>45264</v>
      </c>
      <c r="G6222" s="103"/>
      <c r="H6222" s="103"/>
      <c r="I6222" s="103">
        <v>5.34508E-2</v>
      </c>
      <c r="J6222" s="103">
        <v>5.3629700000000002E-2</v>
      </c>
      <c r="K6222" s="103">
        <v>5.3367400000000002E-2</v>
      </c>
      <c r="L6222" s="103">
        <v>5.4642999999999997E-2</v>
      </c>
      <c r="M6222" s="103">
        <v>5.6169200000000002E-2</v>
      </c>
      <c r="N6222" s="103">
        <v>8.5000000000000006E-2</v>
      </c>
    </row>
    <row r="6223" spans="3:14" ht="15.75" customHeight="1" x14ac:dyDescent="0.25">
      <c r="C6223" s="40"/>
      <c r="F6223" s="81">
        <v>45265</v>
      </c>
      <c r="G6223" s="103"/>
      <c r="H6223" s="103"/>
      <c r="I6223" s="103">
        <v>5.3596100000000001E-2</v>
      </c>
      <c r="J6223" s="103">
        <v>5.3762299999999999E-2</v>
      </c>
      <c r="K6223" s="103">
        <v>5.3384399999999999E-2</v>
      </c>
      <c r="L6223" s="103">
        <v>5.4626799999999996E-2</v>
      </c>
      <c r="M6223" s="103">
        <v>5.6162499999999997E-2</v>
      </c>
      <c r="N6223" s="103">
        <v>8.5000000000000006E-2</v>
      </c>
    </row>
    <row r="6224" spans="3:14" ht="15.75" customHeight="1" x14ac:dyDescent="0.25">
      <c r="C6224" s="40"/>
      <c r="F6224" s="81">
        <v>45266</v>
      </c>
      <c r="G6224" s="103"/>
      <c r="H6224" s="103"/>
      <c r="I6224" s="103">
        <v>5.3658200000000003E-2</v>
      </c>
      <c r="J6224" s="103">
        <v>5.3801300000000003E-2</v>
      </c>
      <c r="K6224" s="103">
        <v>5.3387700000000003E-2</v>
      </c>
      <c r="L6224" s="103">
        <v>5.4611900000000005E-2</v>
      </c>
      <c r="M6224" s="103">
        <v>5.6160300000000003E-2</v>
      </c>
      <c r="N6224" s="103">
        <v>8.5000000000000006E-2</v>
      </c>
    </row>
    <row r="6225" spans="3:14" ht="15.75" customHeight="1" x14ac:dyDescent="0.25">
      <c r="C6225" s="40"/>
      <c r="F6225" s="81">
        <v>45267</v>
      </c>
      <c r="G6225" s="103"/>
      <c r="H6225" s="103"/>
      <c r="I6225" s="103">
        <v>5.3573900000000001E-2</v>
      </c>
      <c r="J6225" s="103">
        <v>5.3718299999999997E-2</v>
      </c>
      <c r="K6225" s="103">
        <v>5.3387700000000003E-2</v>
      </c>
      <c r="L6225" s="103">
        <v>5.4612299999999996E-2</v>
      </c>
      <c r="M6225" s="103">
        <v>5.6159199999999999E-2</v>
      </c>
      <c r="N6225" s="103">
        <v>8.5000000000000006E-2</v>
      </c>
    </row>
    <row r="6226" spans="3:14" ht="15.75" customHeight="1" x14ac:dyDescent="0.25">
      <c r="C6226" s="40"/>
      <c r="F6226" s="81">
        <v>45268</v>
      </c>
      <c r="G6226" s="103"/>
      <c r="H6226" s="103"/>
      <c r="I6226" s="103">
        <v>5.3549800000000002E-2</v>
      </c>
      <c r="J6226" s="103">
        <v>5.3660399999999997E-2</v>
      </c>
      <c r="K6226" s="103">
        <v>5.3387700000000003E-2</v>
      </c>
      <c r="L6226" s="103">
        <v>5.4612999999999995E-2</v>
      </c>
      <c r="M6226" s="103">
        <v>5.6158100000000002E-2</v>
      </c>
      <c r="N6226" s="103">
        <v>8.5000000000000006E-2</v>
      </c>
    </row>
    <row r="6227" spans="3:14" ht="15.75" customHeight="1" x14ac:dyDescent="0.25">
      <c r="C6227" s="40"/>
      <c r="F6227" s="81">
        <v>45271</v>
      </c>
      <c r="G6227" s="103"/>
      <c r="H6227" s="103"/>
      <c r="I6227" s="103">
        <v>5.3597800000000001E-2</v>
      </c>
      <c r="J6227" s="103">
        <v>5.3791699999999998E-2</v>
      </c>
      <c r="K6227" s="103">
        <v>5.3387400000000002E-2</v>
      </c>
      <c r="L6227" s="37">
        <v>5.4604100000000003E-2</v>
      </c>
      <c r="M6227" s="103">
        <v>5.6154700000000002E-2</v>
      </c>
      <c r="N6227" s="103">
        <v>8.5000000000000006E-2</v>
      </c>
    </row>
    <row r="6228" spans="3:14" ht="15.75" customHeight="1" x14ac:dyDescent="0.25">
      <c r="C6228" s="40"/>
      <c r="F6228" s="81">
        <v>45272</v>
      </c>
      <c r="G6228" s="103"/>
      <c r="H6228" s="103"/>
      <c r="I6228" s="103">
        <v>5.3648300000000003E-2</v>
      </c>
      <c r="J6228" s="103">
        <v>5.3860600000000002E-2</v>
      </c>
      <c r="K6228" s="103">
        <v>5.3387700000000003E-2</v>
      </c>
      <c r="L6228" s="37">
        <v>5.4600799999999998E-2</v>
      </c>
      <c r="M6228" s="103">
        <v>5.6153599999999998E-2</v>
      </c>
      <c r="N6228" s="103">
        <v>8.5000000000000006E-2</v>
      </c>
    </row>
    <row r="6229" spans="3:14" ht="15.75" customHeight="1" x14ac:dyDescent="0.25">
      <c r="C6229" s="40"/>
      <c r="F6229" s="81">
        <v>45273</v>
      </c>
      <c r="G6229" s="103"/>
      <c r="H6229" s="103"/>
      <c r="I6229" s="103">
        <v>5.3618100000000002E-2</v>
      </c>
      <c r="J6229" s="103">
        <v>5.38463E-2</v>
      </c>
      <c r="K6229" s="103">
        <v>5.3384399999999999E-2</v>
      </c>
      <c r="L6229" s="37">
        <v>5.4595900000000003E-2</v>
      </c>
      <c r="M6229" s="103">
        <v>5.6153599999999998E-2</v>
      </c>
      <c r="N6229" s="103">
        <v>8.5000000000000006E-2</v>
      </c>
    </row>
    <row r="6230" spans="3:14" ht="15.75" customHeight="1" x14ac:dyDescent="0.25">
      <c r="C6230" s="40"/>
      <c r="F6230" s="81">
        <v>45274</v>
      </c>
      <c r="G6230" s="103"/>
      <c r="H6230" s="103"/>
      <c r="I6230" s="103">
        <v>5.3582499999999998E-2</v>
      </c>
      <c r="J6230" s="103">
        <v>5.3777400000000003E-2</v>
      </c>
      <c r="K6230" s="103">
        <v>5.3380999999999998E-2</v>
      </c>
      <c r="L6230" s="37">
        <v>5.4596800000000001E-2</v>
      </c>
      <c r="M6230" s="103">
        <v>5.6153599999999998E-2</v>
      </c>
      <c r="N6230" s="103">
        <v>8.5000000000000006E-2</v>
      </c>
    </row>
    <row r="6231" spans="3:14" ht="15.75" customHeight="1" x14ac:dyDescent="0.25">
      <c r="C6231" s="40"/>
      <c r="F6231" s="81">
        <v>45275</v>
      </c>
      <c r="G6231" s="103"/>
      <c r="H6231" s="103"/>
      <c r="I6231" s="103">
        <v>5.3557500000000001E-2</v>
      </c>
      <c r="J6231" s="103">
        <v>5.3639899999999997E-2</v>
      </c>
      <c r="K6231" s="103">
        <v>5.33777E-2</v>
      </c>
      <c r="L6231" s="37">
        <v>5.45929E-2</v>
      </c>
      <c r="M6231" s="103">
        <v>5.6153599999999998E-2</v>
      </c>
      <c r="N6231" s="103">
        <v>8.5000000000000006E-2</v>
      </c>
    </row>
    <row r="6232" spans="3:14" ht="15.75" customHeight="1" x14ac:dyDescent="0.25">
      <c r="C6232" s="40"/>
      <c r="F6232" s="81">
        <v>45278</v>
      </c>
      <c r="G6232" s="103"/>
      <c r="H6232" s="103"/>
      <c r="I6232" s="103">
        <v>5.35792E-2</v>
      </c>
      <c r="J6232" s="103">
        <v>5.3703899999999999E-2</v>
      </c>
      <c r="K6232" s="103">
        <v>5.3377399999999998E-2</v>
      </c>
      <c r="L6232" s="37">
        <v>5.4596800000000001E-2</v>
      </c>
      <c r="M6232" s="103">
        <v>5.6149200000000003E-2</v>
      </c>
      <c r="N6232" s="103">
        <v>8.5000000000000006E-2</v>
      </c>
    </row>
    <row r="6233" spans="3:14" ht="15.75" customHeight="1" x14ac:dyDescent="0.25">
      <c r="C6233" s="40"/>
      <c r="F6233" s="81">
        <v>45279</v>
      </c>
      <c r="G6233" s="103"/>
      <c r="H6233" s="103"/>
      <c r="I6233" s="103">
        <v>5.3575600000000001E-2</v>
      </c>
      <c r="J6233" s="103">
        <v>5.3746200000000001E-2</v>
      </c>
      <c r="K6233" s="103">
        <v>5.33777E-2</v>
      </c>
      <c r="L6233" s="37">
        <v>5.4593599999999999E-2</v>
      </c>
      <c r="M6233" s="103">
        <v>5.6149200000000003E-2</v>
      </c>
      <c r="N6233" s="103">
        <v>8.5000000000000006E-2</v>
      </c>
    </row>
    <row r="6234" spans="3:14" ht="15.75" customHeight="1" x14ac:dyDescent="0.25">
      <c r="C6234" s="40"/>
      <c r="F6234" s="81">
        <v>45280</v>
      </c>
      <c r="G6234" s="103"/>
      <c r="H6234" s="103"/>
      <c r="I6234" s="103">
        <v>5.3568900000000003E-2</v>
      </c>
      <c r="J6234" s="103">
        <v>5.3710599999999997E-2</v>
      </c>
      <c r="K6234" s="103">
        <v>5.33743E-2</v>
      </c>
      <c r="L6234" s="37">
        <v>5.4592799999999997E-2</v>
      </c>
      <c r="M6234" s="103">
        <v>5.6149200000000003E-2</v>
      </c>
      <c r="N6234" s="103">
        <v>8.5000000000000006E-2</v>
      </c>
    </row>
    <row r="6235" spans="3:14" ht="15.75" customHeight="1" x14ac:dyDescent="0.25">
      <c r="C6235" s="40"/>
      <c r="F6235" s="81">
        <v>45281</v>
      </c>
      <c r="G6235" s="103"/>
      <c r="H6235" s="103"/>
      <c r="I6235" s="103">
        <v>5.3559500000000003E-2</v>
      </c>
      <c r="J6235" s="103">
        <v>5.3601299999999998E-2</v>
      </c>
      <c r="K6235" s="103">
        <v>5.33743E-2</v>
      </c>
      <c r="L6235" s="37">
        <v>5.4589600000000002E-2</v>
      </c>
      <c r="M6235" s="103">
        <v>5.6149200000000003E-2</v>
      </c>
      <c r="N6235" s="103">
        <v>8.5000000000000006E-2</v>
      </c>
    </row>
    <row r="6236" spans="3:14" ht="15.75" customHeight="1" x14ac:dyDescent="0.25">
      <c r="C6236" s="40"/>
      <c r="F6236" s="81">
        <v>45282</v>
      </c>
      <c r="G6236" s="103"/>
      <c r="H6236" s="103"/>
      <c r="I6236" s="103">
        <v>5.35536E-2</v>
      </c>
      <c r="J6236" s="103">
        <v>5.3511100000000006E-2</v>
      </c>
      <c r="K6236" s="103">
        <v>5.3374300000000006E-2</v>
      </c>
      <c r="L6236" s="37">
        <v>5.4592799999999997E-2</v>
      </c>
      <c r="M6236" s="103">
        <v>5.6149200000000003E-2</v>
      </c>
      <c r="N6236" s="103">
        <v>8.5000000000000006E-2</v>
      </c>
    </row>
    <row r="6237" spans="3:14" ht="15.75" customHeight="1" x14ac:dyDescent="0.25">
      <c r="C6237" s="40"/>
      <c r="F6237" s="81">
        <v>45286</v>
      </c>
      <c r="G6237" s="103"/>
      <c r="H6237" s="103"/>
      <c r="I6237" s="103">
        <v>5.3569400000000003E-2</v>
      </c>
      <c r="J6237" s="103">
        <v>5.3479100000000002E-2</v>
      </c>
      <c r="K6237" s="103">
        <v>5.3380499999999997E-2</v>
      </c>
      <c r="L6237" s="37">
        <v>5.45847E-2</v>
      </c>
      <c r="M6237" s="103">
        <v>5.6154000000000003E-2</v>
      </c>
      <c r="N6237" s="103">
        <v>8.5000000000000006E-2</v>
      </c>
    </row>
    <row r="6238" spans="3:14" ht="15.75" customHeight="1" x14ac:dyDescent="0.25">
      <c r="C6238" s="40"/>
      <c r="F6238" s="81">
        <v>45287</v>
      </c>
      <c r="G6238" s="103"/>
      <c r="H6238" s="103"/>
      <c r="I6238" s="103">
        <v>5.3559599999999999E-2</v>
      </c>
      <c r="J6238" s="103">
        <v>5.3481399999999998E-2</v>
      </c>
      <c r="K6238" s="103">
        <v>5.33905E-2</v>
      </c>
      <c r="L6238" s="37">
        <v>5.45256E-2</v>
      </c>
      <c r="M6238" s="103">
        <v>5.3094200000000001E-2</v>
      </c>
      <c r="N6238" s="103">
        <v>8.5000000000000006E-2</v>
      </c>
    </row>
    <row r="6239" spans="3:14" ht="15.75" customHeight="1" x14ac:dyDescent="0.25">
      <c r="C6239" s="40"/>
      <c r="F6239" s="81">
        <v>45288</v>
      </c>
      <c r="G6239" s="103"/>
      <c r="H6239" s="103"/>
      <c r="I6239" s="103">
        <v>5.3526999999999998E-2</v>
      </c>
      <c r="J6239" s="103">
        <v>5.3301599999999998E-2</v>
      </c>
      <c r="K6239" s="103">
        <v>5.3414000000000003E-2</v>
      </c>
      <c r="L6239" s="37">
        <v>5.4552700000000003E-2</v>
      </c>
      <c r="M6239" s="103">
        <v>5.6121600000000001E-2</v>
      </c>
      <c r="N6239" s="103">
        <v>8.5000000000000006E-2</v>
      </c>
    </row>
    <row r="6240" spans="3:14" ht="15.75" customHeight="1" x14ac:dyDescent="0.25">
      <c r="C6240" s="40"/>
      <c r="F6240" s="81">
        <v>45289</v>
      </c>
      <c r="G6240" s="103"/>
      <c r="H6240" s="103"/>
      <c r="I6240" s="103">
        <v>5.3547200000000003E-2</v>
      </c>
      <c r="J6240" s="103">
        <v>5.3314E-2</v>
      </c>
      <c r="K6240" s="103">
        <v>5.3440700000000001E-2</v>
      </c>
      <c r="L6240" s="37">
        <v>5.45256E-2</v>
      </c>
      <c r="M6240" s="103">
        <v>5.6111599999999998E-2</v>
      </c>
      <c r="N6240" s="103">
        <v>8.5000000000000006E-2</v>
      </c>
    </row>
    <row r="6241" spans="3:14" ht="15.75" customHeight="1" x14ac:dyDescent="0.25">
      <c r="C6241" s="40"/>
      <c r="F6241" s="81">
        <v>45293</v>
      </c>
      <c r="G6241" s="103"/>
      <c r="H6241" s="103"/>
      <c r="I6241" s="103">
        <v>5.3484400000000001E-2</v>
      </c>
      <c r="J6241" s="103">
        <v>5.3273300000000003E-2</v>
      </c>
      <c r="K6241" s="103">
        <v>5.3473399999999997E-2</v>
      </c>
      <c r="L6241" s="37">
        <v>5.45256E-2</v>
      </c>
      <c r="M6241" s="103">
        <v>5.6111599999999998E-2</v>
      </c>
      <c r="N6241" s="103">
        <v>8.5000000000000006E-2</v>
      </c>
    </row>
    <row r="6242" spans="3:14" ht="15.75" customHeight="1" x14ac:dyDescent="0.25">
      <c r="C6242" s="40"/>
      <c r="F6242" s="81">
        <v>45294</v>
      </c>
      <c r="G6242" s="103"/>
      <c r="H6242" s="103"/>
      <c r="I6242" s="103">
        <v>5.3453100000000003E-2</v>
      </c>
      <c r="J6242" s="103">
        <v>5.3301800000000003E-2</v>
      </c>
      <c r="K6242" s="103">
        <v>5.3476799999999998E-2</v>
      </c>
      <c r="L6242" s="37">
        <v>5.44269E-2</v>
      </c>
      <c r="M6242" s="103">
        <v>5.6104899999999999E-2</v>
      </c>
      <c r="N6242" s="103">
        <v>8.5000000000000006E-2</v>
      </c>
    </row>
    <row r="6243" spans="3:14" ht="15.75" customHeight="1" x14ac:dyDescent="0.25">
      <c r="C6243" s="40"/>
      <c r="F6243" s="81">
        <v>45295</v>
      </c>
      <c r="G6243" s="103"/>
      <c r="H6243" s="103"/>
      <c r="I6243" s="103">
        <v>5.3437100000000001E-2</v>
      </c>
      <c r="J6243" s="103">
        <v>5.3293100000000003E-2</v>
      </c>
      <c r="K6243" s="103">
        <v>5.3483500000000003E-2</v>
      </c>
      <c r="L6243" s="37">
        <v>5.4399599999999999E-2</v>
      </c>
      <c r="M6243" s="103">
        <v>5.6097099999999997E-2</v>
      </c>
      <c r="N6243" s="103">
        <v>8.5000000000000006E-2</v>
      </c>
    </row>
    <row r="6244" spans="3:14" ht="15.75" customHeight="1" x14ac:dyDescent="0.25">
      <c r="C6244" s="40"/>
      <c r="F6244" s="81">
        <v>45296</v>
      </c>
      <c r="G6244" s="103"/>
      <c r="H6244" s="103"/>
      <c r="I6244" s="103">
        <v>5.33924E-2</v>
      </c>
      <c r="J6244" s="103">
        <v>5.3292600000000002E-2</v>
      </c>
      <c r="K6244" s="103">
        <v>5.3480100000000003E-2</v>
      </c>
      <c r="L6244" s="37">
        <v>5.4393499999999997E-2</v>
      </c>
      <c r="M6244" s="103">
        <v>5.6097099999999997E-2</v>
      </c>
      <c r="N6244" s="103">
        <v>8.5000000000000006E-2</v>
      </c>
    </row>
    <row r="6245" spans="3:14" ht="15.75" customHeight="1" x14ac:dyDescent="0.25">
      <c r="C6245" s="40"/>
      <c r="F6245" s="81">
        <v>45299</v>
      </c>
      <c r="G6245" s="103"/>
      <c r="H6245" s="103"/>
      <c r="I6245" s="103">
        <v>5.3377099999999997E-2</v>
      </c>
      <c r="J6245" s="103">
        <v>5.3257400000000003E-2</v>
      </c>
      <c r="K6245" s="103">
        <v>5.3469799999999998E-2</v>
      </c>
      <c r="L6245" s="37">
        <v>5.43943E-2</v>
      </c>
      <c r="M6245" s="103">
        <v>5.6100400000000002E-2</v>
      </c>
      <c r="N6245" s="103">
        <v>8.5000000000000006E-2</v>
      </c>
    </row>
    <row r="6246" spans="3:14" ht="15.75" customHeight="1" x14ac:dyDescent="0.25">
      <c r="C6246" s="40"/>
      <c r="F6246" s="81">
        <v>45300</v>
      </c>
      <c r="G6246" s="103"/>
      <c r="H6246" s="103"/>
      <c r="I6246" s="103">
        <v>5.3355300000000001E-2</v>
      </c>
      <c r="J6246" s="103">
        <v>5.3234400000000001E-2</v>
      </c>
      <c r="K6246" s="103">
        <v>5.3466699999999999E-2</v>
      </c>
      <c r="L6246" s="103">
        <v>5.43943E-2</v>
      </c>
      <c r="M6246" s="103">
        <v>5.6100400000000002E-2</v>
      </c>
      <c r="N6246" s="103">
        <v>8.5000000000000006E-2</v>
      </c>
    </row>
    <row r="6247" spans="3:14" ht="15.75" customHeight="1" x14ac:dyDescent="0.25">
      <c r="C6247" s="40"/>
      <c r="F6247" s="81">
        <v>45301</v>
      </c>
      <c r="G6247" s="103"/>
      <c r="H6247" s="103"/>
      <c r="I6247" s="103">
        <v>5.3341899999999998E-2</v>
      </c>
      <c r="J6247" s="103">
        <v>5.3264600000000002E-2</v>
      </c>
      <c r="K6247" s="103">
        <v>5.3463400000000001E-2</v>
      </c>
      <c r="L6247" s="103">
        <v>5.4399500000000003E-2</v>
      </c>
      <c r="M6247" s="103">
        <v>5.6100400000000002E-2</v>
      </c>
      <c r="N6247" s="103">
        <v>8.5000000000000006E-2</v>
      </c>
    </row>
    <row r="6248" spans="3:14" ht="15.75" customHeight="1" x14ac:dyDescent="0.25">
      <c r="C6248" s="40"/>
      <c r="F6248" s="81">
        <v>45302</v>
      </c>
      <c r="G6248" s="103"/>
      <c r="H6248" s="103"/>
      <c r="I6248" s="103">
        <v>5.33316E-2</v>
      </c>
      <c r="J6248" s="103">
        <v>5.3139899999999997E-2</v>
      </c>
      <c r="K6248" s="103">
        <v>5.3460000000000001E-2</v>
      </c>
      <c r="L6248" s="103">
        <v>5.43965E-2</v>
      </c>
      <c r="M6248" s="103">
        <v>5.6100400000000002E-2</v>
      </c>
      <c r="N6248" s="103">
        <v>8.5000000000000006E-2</v>
      </c>
    </row>
    <row r="6249" spans="3:14" ht="15.75" customHeight="1" x14ac:dyDescent="0.25">
      <c r="C6249" s="40"/>
      <c r="F6249" s="81">
        <v>45303</v>
      </c>
      <c r="G6249" s="103"/>
      <c r="H6249" s="103"/>
      <c r="I6249" s="103">
        <v>5.3379799999999998E-2</v>
      </c>
      <c r="J6249" s="103">
        <v>5.3165299999999999E-2</v>
      </c>
      <c r="K6249" s="103">
        <v>5.3460000000000001E-2</v>
      </c>
      <c r="L6249" s="103">
        <v>5.4393499999999997E-2</v>
      </c>
      <c r="M6249" s="103">
        <v>5.6100400000000002E-2</v>
      </c>
      <c r="N6249" s="103">
        <v>8.5000000000000006E-2</v>
      </c>
    </row>
    <row r="6250" spans="3:14" ht="15.75" customHeight="1" x14ac:dyDescent="0.25">
      <c r="C6250" s="40"/>
      <c r="F6250" s="81">
        <v>45307</v>
      </c>
      <c r="G6250" s="103"/>
      <c r="H6250" s="103"/>
      <c r="I6250" s="103">
        <v>5.33176E-2</v>
      </c>
      <c r="J6250" s="103">
        <v>5.2979100000000001E-2</v>
      </c>
      <c r="K6250" s="103">
        <v>5.3452600000000003E-2</v>
      </c>
      <c r="L6250" s="103">
        <v>5.4393499999999997E-2</v>
      </c>
      <c r="M6250" s="103">
        <v>5.61018E-2</v>
      </c>
      <c r="N6250" s="103">
        <v>8.5000000000000006E-2</v>
      </c>
    </row>
    <row r="6251" spans="3:14" ht="15.75" customHeight="1" x14ac:dyDescent="0.25">
      <c r="C6251" s="40"/>
      <c r="F6251" s="81">
        <v>45308</v>
      </c>
      <c r="G6251" s="103"/>
      <c r="H6251" s="103"/>
      <c r="I6251" s="103">
        <v>5.3347800000000001E-2</v>
      </c>
      <c r="J6251" s="103">
        <v>5.3095700000000003E-2</v>
      </c>
      <c r="K6251" s="103">
        <v>5.3452600000000003E-2</v>
      </c>
      <c r="L6251" s="103">
        <v>5.4391799999999997E-2</v>
      </c>
      <c r="M6251" s="103">
        <v>5.6100700000000003E-2</v>
      </c>
      <c r="N6251" s="103">
        <v>8.5000000000000006E-2</v>
      </c>
    </row>
    <row r="6252" spans="3:14" ht="15.75" customHeight="1" x14ac:dyDescent="0.25">
      <c r="C6252" s="40"/>
      <c r="F6252" s="81">
        <v>45309</v>
      </c>
      <c r="G6252" s="103"/>
      <c r="H6252" s="103"/>
      <c r="I6252" s="103">
        <v>5.33666E-2</v>
      </c>
      <c r="J6252" s="103">
        <v>5.3178099999999999E-2</v>
      </c>
      <c r="K6252" s="103">
        <v>5.3452600000000003E-2</v>
      </c>
      <c r="L6252" s="103">
        <v>5.4378200000000002E-2</v>
      </c>
      <c r="M6252" s="103">
        <v>5.6099599999999999E-2</v>
      </c>
      <c r="N6252" s="103">
        <v>8.5000000000000006E-2</v>
      </c>
    </row>
    <row r="6253" spans="3:14" ht="15.75" customHeight="1" x14ac:dyDescent="0.25">
      <c r="C6253" s="40"/>
      <c r="F6253" s="81">
        <v>45310</v>
      </c>
      <c r="G6253" s="103"/>
      <c r="H6253" s="103"/>
      <c r="I6253" s="103">
        <v>5.3359400000000001E-2</v>
      </c>
      <c r="J6253" s="103">
        <v>5.3157999999999997E-2</v>
      </c>
      <c r="K6253" s="103">
        <v>5.3452600000000003E-2</v>
      </c>
      <c r="L6253" s="103">
        <v>5.4374499999999999E-2</v>
      </c>
      <c r="M6253" s="103">
        <v>5.6098500000000003E-2</v>
      </c>
      <c r="N6253" s="103">
        <v>8.5000000000000006E-2</v>
      </c>
    </row>
    <row r="6254" spans="3:14" ht="15.75" customHeight="1" x14ac:dyDescent="0.25">
      <c r="C6254" s="40"/>
      <c r="F6254" s="81">
        <v>45313</v>
      </c>
      <c r="G6254" s="103"/>
      <c r="H6254" s="103"/>
      <c r="I6254" s="103">
        <v>5.3350300000000003E-2</v>
      </c>
      <c r="J6254" s="103">
        <v>5.3185799999999998E-2</v>
      </c>
      <c r="K6254" s="103">
        <v>5.3449200000000002E-2</v>
      </c>
      <c r="L6254" s="103">
        <v>5.43651E-2</v>
      </c>
      <c r="M6254" s="103">
        <v>5.6098500000000003E-2</v>
      </c>
      <c r="N6254" s="103">
        <v>8.5000000000000006E-2</v>
      </c>
    </row>
    <row r="6255" spans="3:14" ht="15.75" customHeight="1" x14ac:dyDescent="0.25">
      <c r="C6255" s="40"/>
      <c r="F6255" s="81">
        <v>45314</v>
      </c>
      <c r="G6255" s="103"/>
      <c r="H6255" s="103"/>
      <c r="I6255" s="103">
        <v>5.3358599999999999E-2</v>
      </c>
      <c r="J6255" s="103">
        <v>5.3246700000000001E-2</v>
      </c>
      <c r="K6255" s="103">
        <v>5.3446399999999998E-2</v>
      </c>
      <c r="L6255" s="103">
        <v>5.4361899999999998E-2</v>
      </c>
      <c r="M6255" s="103">
        <v>5.6098500000000003E-2</v>
      </c>
      <c r="N6255" s="103">
        <v>8.5000000000000006E-2</v>
      </c>
    </row>
    <row r="6256" spans="3:14" ht="15.75" customHeight="1" x14ac:dyDescent="0.25">
      <c r="C6256" s="40"/>
      <c r="F6256" s="81">
        <v>45315</v>
      </c>
      <c r="G6256" s="103"/>
      <c r="H6256" s="103"/>
      <c r="I6256" s="103">
        <v>5.3366400000000001E-2</v>
      </c>
      <c r="J6256" s="103">
        <v>5.3240500000000003E-2</v>
      </c>
      <c r="K6256" s="103">
        <v>5.3443299999999999E-2</v>
      </c>
      <c r="L6256" s="103">
        <v>5.4369099999999997E-2</v>
      </c>
      <c r="M6256" s="103">
        <v>5.6098500000000003E-2</v>
      </c>
      <c r="N6256" s="103">
        <v>8.5000000000000006E-2</v>
      </c>
    </row>
    <row r="6257" spans="3:14" ht="15.75" customHeight="1" x14ac:dyDescent="0.25">
      <c r="C6257" s="40"/>
      <c r="F6257" s="81">
        <v>45316</v>
      </c>
      <c r="G6257" s="103"/>
      <c r="H6257" s="103"/>
      <c r="I6257" s="103">
        <v>5.3368899999999997E-2</v>
      </c>
      <c r="J6257" s="103">
        <v>5.3195899999999997E-2</v>
      </c>
      <c r="K6257" s="103">
        <v>5.3440000000000001E-2</v>
      </c>
      <c r="L6257" s="103">
        <v>5.43651E-2</v>
      </c>
      <c r="M6257" s="103">
        <v>5.6098500000000003E-2</v>
      </c>
      <c r="N6257" s="103">
        <v>8.5000000000000006E-2</v>
      </c>
    </row>
    <row r="6258" spans="3:14" ht="15.75" customHeight="1" x14ac:dyDescent="0.25">
      <c r="C6258" s="40"/>
      <c r="F6258" s="81">
        <v>45317</v>
      </c>
      <c r="G6258" s="103"/>
      <c r="H6258" s="103"/>
      <c r="I6258" s="103">
        <v>5.3364700000000001E-2</v>
      </c>
      <c r="J6258" s="103">
        <v>5.3174300000000001E-2</v>
      </c>
      <c r="K6258" s="103">
        <v>5.3429900000000002E-2</v>
      </c>
      <c r="L6258" s="103">
        <v>5.4357900000000001E-2</v>
      </c>
      <c r="M6258" s="103">
        <v>5.6097300000000003E-2</v>
      </c>
      <c r="N6258" s="103">
        <v>8.5000000000000006E-2</v>
      </c>
    </row>
    <row r="6259" spans="3:14" ht="15.75" customHeight="1" x14ac:dyDescent="0.25">
      <c r="C6259" s="40"/>
      <c r="F6259" s="81">
        <v>45320</v>
      </c>
      <c r="G6259" s="103"/>
      <c r="H6259" s="103"/>
      <c r="I6259" s="103">
        <v>5.3325999999999998E-2</v>
      </c>
      <c r="J6259" s="103">
        <v>5.3126600000000003E-2</v>
      </c>
      <c r="K6259" s="103">
        <v>5.33596E-2</v>
      </c>
      <c r="L6259" s="103">
        <v>5.4348899999999999E-2</v>
      </c>
      <c r="M6259" s="103">
        <v>5.6097300000000003E-2</v>
      </c>
      <c r="N6259" s="103">
        <v>8.5000000000000006E-2</v>
      </c>
    </row>
    <row r="6260" spans="3:14" ht="15.75" customHeight="1" x14ac:dyDescent="0.25">
      <c r="C6260" s="40"/>
      <c r="F6260" s="81">
        <v>45321</v>
      </c>
      <c r="G6260" s="103"/>
      <c r="H6260" s="103"/>
      <c r="I6260" s="103">
        <v>5.3283400000000002E-2</v>
      </c>
      <c r="J6260" s="103">
        <v>5.3064300000000002E-2</v>
      </c>
      <c r="K6260" s="103">
        <v>5.3336700000000001E-2</v>
      </c>
      <c r="L6260" s="103">
        <v>5.43446E-2</v>
      </c>
      <c r="M6260" s="103">
        <v>5.6098500000000003E-2</v>
      </c>
      <c r="N6260" s="103">
        <v>8.5000000000000006E-2</v>
      </c>
    </row>
    <row r="6261" spans="3:14" ht="15.75" customHeight="1" x14ac:dyDescent="0.25">
      <c r="C6261" s="40"/>
      <c r="F6261" s="81">
        <v>45322</v>
      </c>
      <c r="G6261" s="103"/>
      <c r="H6261" s="103"/>
      <c r="I6261" s="103">
        <v>5.32995E-2</v>
      </c>
      <c r="J6261" s="103">
        <v>5.3153300000000001E-2</v>
      </c>
      <c r="K6261" s="103">
        <v>5.3313600000000003E-2</v>
      </c>
      <c r="L6261" s="103">
        <v>5.4640099999999997E-2</v>
      </c>
      <c r="M6261" s="103">
        <v>5.60948E-2</v>
      </c>
      <c r="N6261" s="103">
        <v>8.5000000000000006E-2</v>
      </c>
    </row>
    <row r="6262" spans="3:14" ht="15.75" customHeight="1" x14ac:dyDescent="0.25">
      <c r="C6262" s="40"/>
      <c r="F6262" s="81">
        <v>45323</v>
      </c>
      <c r="G6262" s="103"/>
      <c r="H6262" s="103"/>
      <c r="I6262" s="103">
        <v>5.3235200000000003E-2</v>
      </c>
      <c r="J6262" s="103">
        <v>5.2725800000000003E-2</v>
      </c>
      <c r="K6262" s="103">
        <v>5.3293500000000001E-2</v>
      </c>
      <c r="L6262" s="103">
        <v>5.4340100000000002E-2</v>
      </c>
      <c r="M6262" s="103">
        <v>5.6097099999999997E-2</v>
      </c>
      <c r="N6262" s="103">
        <v>8.5000000000000006E-2</v>
      </c>
    </row>
    <row r="6263" spans="3:14" ht="15.75" customHeight="1" x14ac:dyDescent="0.25">
      <c r="C6263" s="40"/>
      <c r="F6263" s="81">
        <v>45324</v>
      </c>
      <c r="G6263" s="103"/>
      <c r="H6263" s="103"/>
      <c r="I6263" s="103">
        <v>5.32211E-2</v>
      </c>
      <c r="J6263" s="103">
        <v>5.2904600000000003E-2</v>
      </c>
      <c r="K6263" s="103">
        <v>5.32667E-2</v>
      </c>
      <c r="L6263" s="103">
        <v>5.4344900000000002E-2</v>
      </c>
      <c r="M6263" s="103">
        <v>5.6097099999999997E-2</v>
      </c>
      <c r="N6263" s="103">
        <v>8.5000000000000006E-2</v>
      </c>
    </row>
    <row r="6264" spans="3:14" ht="15.75" customHeight="1" x14ac:dyDescent="0.25">
      <c r="C6264" s="40"/>
      <c r="F6264" s="81">
        <v>45327</v>
      </c>
      <c r="G6264" s="103"/>
      <c r="H6264" s="103"/>
      <c r="I6264" s="103">
        <v>5.3224899999999999E-2</v>
      </c>
      <c r="J6264" s="103">
        <v>5.3161300000000002E-2</v>
      </c>
      <c r="K6264" s="103">
        <v>5.3246300000000003E-2</v>
      </c>
      <c r="L6264" s="103">
        <v>5.4326300000000001E-2</v>
      </c>
      <c r="M6264" s="103">
        <v>5.6097300000000003E-2</v>
      </c>
      <c r="N6264" s="103">
        <v>8.5000000000000006E-2</v>
      </c>
    </row>
    <row r="6265" spans="3:14" ht="15.75" customHeight="1" x14ac:dyDescent="0.25">
      <c r="C6265" s="40"/>
      <c r="F6265" s="81">
        <v>45328</v>
      </c>
      <c r="G6265" s="103"/>
      <c r="H6265" s="103"/>
      <c r="I6265" s="103">
        <v>5.3230899999999998E-2</v>
      </c>
      <c r="J6265" s="103">
        <v>5.3225799999999997E-2</v>
      </c>
      <c r="K6265" s="103">
        <v>5.3246599999999998E-2</v>
      </c>
      <c r="L6265" s="103">
        <v>5.4326300000000001E-2</v>
      </c>
      <c r="M6265" s="103">
        <v>5.6093700000000003E-2</v>
      </c>
      <c r="N6265" s="103">
        <v>8.5000000000000006E-2</v>
      </c>
    </row>
    <row r="6266" spans="3:14" ht="15.75" customHeight="1" x14ac:dyDescent="0.25">
      <c r="C6266" s="40"/>
      <c r="F6266" s="81">
        <v>45329</v>
      </c>
      <c r="G6266" s="103"/>
      <c r="H6266" s="103"/>
      <c r="I6266" s="103">
        <v>5.3211099999999997E-2</v>
      </c>
      <c r="J6266" s="103">
        <v>5.3142599999999998E-2</v>
      </c>
      <c r="K6266" s="103">
        <v>5.3246599999999998E-2</v>
      </c>
      <c r="L6266" s="103">
        <v>5.4326300000000001E-2</v>
      </c>
      <c r="M6266" s="103">
        <v>5.6093700000000003E-2</v>
      </c>
      <c r="N6266" s="103">
        <v>8.5000000000000006E-2</v>
      </c>
    </row>
    <row r="6267" spans="3:14" ht="15.75" customHeight="1" x14ac:dyDescent="0.25">
      <c r="C6267" s="40"/>
      <c r="F6267" s="81">
        <v>45330</v>
      </c>
      <c r="G6267" s="103"/>
      <c r="H6267" s="103"/>
      <c r="I6267" s="103">
        <v>5.3179999999999998E-2</v>
      </c>
      <c r="J6267" s="103">
        <v>5.3013499999999998E-2</v>
      </c>
      <c r="K6267" s="103">
        <v>5.3246599999999998E-2</v>
      </c>
      <c r="L6267" s="103">
        <v>5.4326300000000001E-2</v>
      </c>
      <c r="M6267" s="103">
        <v>5.6093700000000003E-2</v>
      </c>
      <c r="N6267" s="103">
        <v>8.5000000000000006E-2</v>
      </c>
    </row>
    <row r="6268" spans="3:14" ht="15.75" customHeight="1" x14ac:dyDescent="0.25">
      <c r="C6268" s="40"/>
      <c r="F6268" s="81">
        <v>45331</v>
      </c>
      <c r="G6268" s="103"/>
      <c r="H6268" s="103"/>
      <c r="I6268" s="103">
        <v>5.3207200000000003E-2</v>
      </c>
      <c r="J6268" s="103">
        <v>5.3090499999999999E-2</v>
      </c>
      <c r="K6268" s="103">
        <v>5.3246599999999998E-2</v>
      </c>
      <c r="L6268" s="103">
        <v>5.43352E-2</v>
      </c>
      <c r="M6268" s="103">
        <v>5.6093700000000003E-2</v>
      </c>
      <c r="N6268" s="103">
        <v>8.5000000000000006E-2</v>
      </c>
    </row>
    <row r="6269" spans="3:14" ht="15.75" customHeight="1" x14ac:dyDescent="0.25">
      <c r="C6269" s="40"/>
      <c r="F6269" s="81">
        <v>45334</v>
      </c>
      <c r="G6269" s="103"/>
      <c r="H6269" s="103"/>
      <c r="I6269" s="103">
        <v>5.3204000000000001E-2</v>
      </c>
      <c r="J6269" s="103">
        <v>5.3065300000000003E-2</v>
      </c>
      <c r="K6269" s="103">
        <v>5.3246599999999998E-2</v>
      </c>
      <c r="L6269" s="103">
        <v>5.4326300000000001E-2</v>
      </c>
      <c r="M6269" s="103">
        <v>5.6097300000000003E-2</v>
      </c>
      <c r="N6269" s="103">
        <v>8.5000000000000006E-2</v>
      </c>
    </row>
    <row r="6270" spans="3:14" ht="15.75" customHeight="1" x14ac:dyDescent="0.25">
      <c r="C6270" s="40"/>
      <c r="F6270" s="81">
        <v>45335</v>
      </c>
      <c r="G6270" s="103"/>
      <c r="H6270" s="103"/>
      <c r="I6270" s="103">
        <v>5.3176399999999999E-2</v>
      </c>
      <c r="J6270" s="103">
        <v>5.3069900000000003E-2</v>
      </c>
      <c r="K6270" s="103">
        <v>5.3247099999999999E-2</v>
      </c>
      <c r="L6270" s="103">
        <v>5.4326300000000001E-2</v>
      </c>
      <c r="M6270" s="103">
        <v>5.6093700000000003E-2</v>
      </c>
      <c r="N6270" s="103">
        <v>8.5000000000000006E-2</v>
      </c>
    </row>
    <row r="6271" spans="3:14" ht="15.75" customHeight="1" x14ac:dyDescent="0.25">
      <c r="C6271" s="40"/>
      <c r="F6271" s="81">
        <v>45336</v>
      </c>
      <c r="G6271" s="103"/>
      <c r="H6271" s="103"/>
      <c r="I6271" s="103">
        <v>5.3213499999999997E-2</v>
      </c>
      <c r="J6271" s="103">
        <v>5.32568E-2</v>
      </c>
      <c r="K6271" s="103">
        <v>5.32474E-2</v>
      </c>
      <c r="L6271" s="103">
        <v>5.4326300000000001E-2</v>
      </c>
      <c r="M6271" s="103">
        <v>5.6093700000000003E-2</v>
      </c>
      <c r="N6271" s="103">
        <v>8.5000000000000006E-2</v>
      </c>
    </row>
    <row r="6272" spans="3:14" ht="15.75" customHeight="1" x14ac:dyDescent="0.25">
      <c r="C6272" s="40"/>
      <c r="F6272" s="81">
        <v>45337</v>
      </c>
      <c r="G6272" s="103"/>
      <c r="H6272" s="103"/>
      <c r="I6272" s="103">
        <v>5.3197899999999999E-2</v>
      </c>
      <c r="J6272" s="103">
        <v>5.3190899999999999E-2</v>
      </c>
      <c r="K6272" s="103">
        <v>5.3244E-2</v>
      </c>
      <c r="L6272" s="103">
        <v>5.4329799999999998E-2</v>
      </c>
      <c r="M6272" s="103">
        <v>5.60948E-2</v>
      </c>
      <c r="N6272" s="103">
        <v>8.5000000000000006E-2</v>
      </c>
    </row>
    <row r="6273" spans="3:14" ht="15.75" customHeight="1" x14ac:dyDescent="0.25">
      <c r="C6273" s="40"/>
      <c r="F6273" s="81">
        <v>45338</v>
      </c>
      <c r="G6273" s="103"/>
      <c r="H6273" s="103"/>
      <c r="I6273" s="103">
        <v>5.3158499999999997E-2</v>
      </c>
      <c r="J6273" s="103">
        <v>5.3140199999999999E-2</v>
      </c>
      <c r="K6273" s="103">
        <v>5.3240700000000002E-2</v>
      </c>
      <c r="L6273" s="103">
        <v>5.4338400000000002E-2</v>
      </c>
      <c r="M6273" s="103">
        <v>5.60948E-2</v>
      </c>
      <c r="N6273" s="103">
        <v>8.5000000000000006E-2</v>
      </c>
    </row>
    <row r="6274" spans="3:14" ht="15.75" customHeight="1" x14ac:dyDescent="0.25">
      <c r="C6274" s="40"/>
      <c r="F6274" s="81">
        <v>45342</v>
      </c>
      <c r="G6274" s="103"/>
      <c r="H6274" s="103"/>
      <c r="I6274" s="103">
        <v>5.3202800000000001E-2</v>
      </c>
      <c r="J6274" s="103">
        <v>5.3257400000000003E-2</v>
      </c>
      <c r="K6274" s="103">
        <v>5.3223199999999998E-2</v>
      </c>
      <c r="L6274" s="103">
        <v>5.4344400000000001E-2</v>
      </c>
      <c r="M6274" s="103">
        <v>5.6099599999999999E-2</v>
      </c>
      <c r="N6274" s="103">
        <v>8.5000000000000006E-2</v>
      </c>
    </row>
    <row r="6275" spans="3:14" ht="15.75" customHeight="1" x14ac:dyDescent="0.25">
      <c r="C6275" s="40"/>
      <c r="F6275" s="81">
        <v>45343</v>
      </c>
      <c r="G6275" s="103"/>
      <c r="H6275" s="103"/>
      <c r="I6275" s="103">
        <v>5.3210300000000002E-2</v>
      </c>
      <c r="J6275" s="103">
        <v>5.3219299999999997E-2</v>
      </c>
      <c r="K6275" s="103">
        <v>5.3219799999999998E-2</v>
      </c>
      <c r="L6275" s="103">
        <v>5.4347899999999998E-2</v>
      </c>
      <c r="M6275" s="103">
        <v>5.6100700000000003E-2</v>
      </c>
      <c r="N6275" s="103">
        <v>8.5000000000000006E-2</v>
      </c>
    </row>
    <row r="6276" spans="3:14" ht="15.75" customHeight="1" x14ac:dyDescent="0.25">
      <c r="C6276" s="40"/>
      <c r="F6276" s="81">
        <v>45344</v>
      </c>
      <c r="G6276" s="103"/>
      <c r="H6276" s="103"/>
      <c r="I6276" s="103">
        <v>5.3209300000000001E-2</v>
      </c>
      <c r="J6276" s="103">
        <v>5.3238300000000002E-2</v>
      </c>
      <c r="K6276" s="103">
        <v>5.32165E-2</v>
      </c>
      <c r="L6276" s="103">
        <v>5.4351299999999998E-2</v>
      </c>
      <c r="M6276" s="103">
        <v>5.6103E-2</v>
      </c>
      <c r="N6276" s="103">
        <v>8.5000000000000006E-2</v>
      </c>
    </row>
    <row r="6277" spans="3:14" ht="15.75" customHeight="1" x14ac:dyDescent="0.25">
      <c r="C6277" s="40"/>
      <c r="F6277" s="81">
        <v>45345</v>
      </c>
      <c r="G6277" s="103"/>
      <c r="H6277" s="103"/>
      <c r="I6277" s="103">
        <v>5.3241299999999998E-2</v>
      </c>
      <c r="J6277" s="103">
        <v>5.3305699999999998E-2</v>
      </c>
      <c r="K6277" s="103">
        <v>5.3213099999999999E-2</v>
      </c>
      <c r="L6277" s="103">
        <v>5.4361899999999998E-2</v>
      </c>
      <c r="M6277" s="103">
        <v>5.6103E-2</v>
      </c>
      <c r="N6277" s="103">
        <v>8.5000000000000006E-2</v>
      </c>
    </row>
    <row r="6278" spans="3:14" ht="15.75" customHeight="1" x14ac:dyDescent="0.25">
      <c r="C6278" s="40"/>
      <c r="F6278" s="81">
        <v>45348</v>
      </c>
      <c r="G6278" s="103"/>
      <c r="H6278" s="103"/>
      <c r="I6278" s="103">
        <v>5.3285199999999998E-2</v>
      </c>
      <c r="J6278" s="103">
        <v>5.3378099999999998E-2</v>
      </c>
      <c r="K6278" s="103">
        <v>5.3206200000000002E-2</v>
      </c>
      <c r="L6278" s="103">
        <v>5.4354800000000002E-2</v>
      </c>
      <c r="M6278" s="103">
        <v>5.6114200000000003E-2</v>
      </c>
      <c r="N6278" s="103">
        <v>8.5000000000000006E-2</v>
      </c>
    </row>
    <row r="6279" spans="3:14" ht="15.75" customHeight="1" x14ac:dyDescent="0.25">
      <c r="C6279" s="40"/>
      <c r="F6279" s="81">
        <v>45349</v>
      </c>
      <c r="G6279" s="103"/>
      <c r="H6279" s="103"/>
      <c r="I6279" s="103">
        <v>5.32626E-2</v>
      </c>
      <c r="J6279" s="103">
        <v>5.3431600000000003E-2</v>
      </c>
      <c r="K6279" s="103">
        <v>5.3203100000000003E-2</v>
      </c>
      <c r="L6279" s="103">
        <v>5.4358299999999998E-2</v>
      </c>
      <c r="M6279" s="103">
        <v>5.6110699999999999E-2</v>
      </c>
      <c r="N6279" s="103">
        <v>8.5000000000000006E-2</v>
      </c>
    </row>
    <row r="6280" spans="3:14" ht="15.75" customHeight="1" x14ac:dyDescent="0.25">
      <c r="C6280" s="40"/>
      <c r="F6280" s="81">
        <v>45350</v>
      </c>
      <c r="G6280" s="103"/>
      <c r="H6280" s="103"/>
      <c r="I6280" s="103">
        <v>5.3255900000000002E-2</v>
      </c>
      <c r="J6280" s="103">
        <v>5.3412500000000002E-2</v>
      </c>
      <c r="K6280" s="103">
        <v>5.3199799999999998E-2</v>
      </c>
      <c r="L6280" s="103">
        <v>5.4361600000000003E-2</v>
      </c>
      <c r="M6280" s="103">
        <v>5.6107200000000003E-2</v>
      </c>
      <c r="N6280" s="103">
        <v>8.5000000000000006E-2</v>
      </c>
    </row>
    <row r="6281" spans="3:14" ht="15.75" customHeight="1" x14ac:dyDescent="0.25">
      <c r="C6281" s="40"/>
      <c r="F6281" s="81">
        <v>45351</v>
      </c>
      <c r="G6281" s="103"/>
      <c r="H6281" s="103"/>
      <c r="I6281" s="103">
        <v>5.3224399999999998E-2</v>
      </c>
      <c r="J6281" s="103">
        <v>5.3335199999999999E-2</v>
      </c>
      <c r="K6281" s="103">
        <v>5.3199799999999998E-2</v>
      </c>
      <c r="L6281" s="103">
        <v>5.4361600000000003E-2</v>
      </c>
      <c r="M6281" s="103">
        <v>5.61083E-2</v>
      </c>
      <c r="N6281" s="103">
        <v>8.5000000000000006E-2</v>
      </c>
    </row>
    <row r="6282" spans="3:14" ht="15.75" customHeight="1" x14ac:dyDescent="0.25">
      <c r="C6282" s="40"/>
      <c r="F6282" s="81">
        <v>45352</v>
      </c>
      <c r="G6282" s="103"/>
      <c r="H6282" s="103"/>
      <c r="I6282" s="103">
        <v>5.3226200000000001E-2</v>
      </c>
      <c r="J6282" s="103">
        <v>5.3311200000000003E-2</v>
      </c>
      <c r="K6282" s="103">
        <v>5.3203100000000003E-2</v>
      </c>
      <c r="L6282" s="103">
        <v>5.4406499999999997E-2</v>
      </c>
      <c r="M6282" s="103">
        <v>5.6134999999999997E-2</v>
      </c>
      <c r="N6282" s="103">
        <v>8.5000000000000006E-2</v>
      </c>
    </row>
    <row r="6283" spans="3:14" ht="15.75" customHeight="1" x14ac:dyDescent="0.25">
      <c r="C6283" s="40"/>
      <c r="F6283" s="81">
        <v>45355</v>
      </c>
      <c r="G6283" s="103"/>
      <c r="H6283" s="103"/>
      <c r="I6283" s="103">
        <v>5.3212599999999999E-2</v>
      </c>
      <c r="J6283" s="103">
        <v>5.3237600000000003E-2</v>
      </c>
      <c r="K6283" s="103">
        <v>5.3192799999999998E-2</v>
      </c>
      <c r="L6283" s="103">
        <v>5.4436400000000003E-2</v>
      </c>
      <c r="M6283" s="103">
        <v>5.6132899999999999E-2</v>
      </c>
      <c r="N6283" s="103">
        <v>8.5000000000000006E-2</v>
      </c>
    </row>
    <row r="6284" spans="3:14" ht="15.75" customHeight="1" x14ac:dyDescent="0.25">
      <c r="C6284" s="40"/>
      <c r="F6284" s="81">
        <v>45356</v>
      </c>
      <c r="G6284" s="103"/>
      <c r="H6284" s="103"/>
      <c r="I6284" s="103">
        <v>5.3208800000000001E-2</v>
      </c>
      <c r="J6284" s="103">
        <v>5.3263900000000003E-2</v>
      </c>
      <c r="K6284" s="103">
        <v>5.3189699999999999E-2</v>
      </c>
      <c r="L6284" s="103">
        <v>5.4436400000000003E-2</v>
      </c>
      <c r="M6284" s="103">
        <v>5.6137399999999997E-2</v>
      </c>
      <c r="N6284" s="103">
        <v>8.5000000000000006E-2</v>
      </c>
    </row>
    <row r="6285" spans="3:14" ht="15.75" customHeight="1" x14ac:dyDescent="0.25">
      <c r="C6285" s="40"/>
      <c r="F6285" s="81">
        <v>45357</v>
      </c>
      <c r="G6285" s="103"/>
      <c r="H6285" s="103"/>
      <c r="I6285" s="103">
        <v>5.3198299999999997E-2</v>
      </c>
      <c r="J6285" s="103">
        <v>5.3245399999999998E-2</v>
      </c>
      <c r="K6285" s="103">
        <v>5.3186400000000002E-2</v>
      </c>
      <c r="L6285" s="103">
        <v>5.4436400000000003E-2</v>
      </c>
      <c r="M6285" s="103">
        <v>5.6137400000000004E-2</v>
      </c>
      <c r="N6285" s="103">
        <v>8.5000000000000006E-2</v>
      </c>
    </row>
    <row r="6286" spans="3:14" ht="15.75" customHeight="1" x14ac:dyDescent="0.25">
      <c r="C6286" s="40"/>
      <c r="F6286" s="81">
        <v>45358</v>
      </c>
      <c r="G6286" s="103"/>
      <c r="H6286" s="103"/>
      <c r="I6286" s="103">
        <v>5.3177099999999998E-2</v>
      </c>
      <c r="J6286" s="103">
        <v>5.3212200000000001E-2</v>
      </c>
      <c r="K6286" s="103">
        <v>5.3186400000000002E-2</v>
      </c>
      <c r="L6286" s="103">
        <v>5.4446700000000001E-2</v>
      </c>
      <c r="M6286" s="103">
        <v>5.6139599999999998E-2</v>
      </c>
      <c r="N6286" s="103">
        <v>8.5000000000000006E-2</v>
      </c>
    </row>
    <row r="6287" spans="3:14" ht="15.75" customHeight="1" x14ac:dyDescent="0.25">
      <c r="C6287" s="40"/>
      <c r="F6287" s="81">
        <v>45359</v>
      </c>
      <c r="G6287" s="103"/>
      <c r="H6287" s="103"/>
      <c r="I6287" s="103">
        <v>5.3186999999999998E-2</v>
      </c>
      <c r="J6287" s="103">
        <v>5.3208400000000003E-2</v>
      </c>
      <c r="K6287" s="103">
        <v>5.3186400000000002E-2</v>
      </c>
      <c r="L6287" s="103">
        <v>5.4445300000000002E-2</v>
      </c>
      <c r="M6287" s="103">
        <v>5.6152300000000002E-2</v>
      </c>
      <c r="N6287" s="103">
        <v>8.5000000000000006E-2</v>
      </c>
    </row>
    <row r="6288" spans="3:14" ht="15.75" customHeight="1" x14ac:dyDescent="0.25">
      <c r="C6288" s="40"/>
      <c r="F6288" s="81">
        <v>45362</v>
      </c>
      <c r="G6288" s="103"/>
      <c r="H6288" s="103"/>
      <c r="I6288" s="103">
        <v>5.3206900000000001E-2</v>
      </c>
      <c r="J6288" s="103">
        <v>5.3149799999999997E-2</v>
      </c>
      <c r="K6288" s="103">
        <v>5.31861E-2</v>
      </c>
      <c r="L6288" s="103">
        <v>5.4446099999999997E-2</v>
      </c>
      <c r="M6288" s="103">
        <v>5.6147299999999997E-2</v>
      </c>
      <c r="N6288" s="103">
        <v>8.5000000000000006E-2</v>
      </c>
    </row>
    <row r="6289" spans="3:14" ht="15.75" customHeight="1" x14ac:dyDescent="0.25">
      <c r="C6289" s="40"/>
      <c r="F6289" s="81">
        <v>45363</v>
      </c>
      <c r="G6289" s="103"/>
      <c r="H6289" s="103"/>
      <c r="I6289" s="103">
        <v>5.32544E-2</v>
      </c>
      <c r="J6289" s="103">
        <v>5.3251600000000003E-2</v>
      </c>
      <c r="K6289" s="103">
        <v>5.3186400000000002E-2</v>
      </c>
      <c r="L6289" s="103">
        <v>5.4446099999999997E-2</v>
      </c>
      <c r="M6289" s="103">
        <v>5.6148400000000001E-2</v>
      </c>
      <c r="N6289" s="103">
        <v>8.5000000000000006E-2</v>
      </c>
    </row>
    <row r="6290" spans="3:14" ht="15.75" customHeight="1" x14ac:dyDescent="0.25">
      <c r="C6290" s="40"/>
      <c r="F6290" s="81">
        <v>45364</v>
      </c>
      <c r="G6290" s="103"/>
      <c r="H6290" s="103"/>
      <c r="I6290" s="103">
        <v>5.3253300000000003E-2</v>
      </c>
      <c r="J6290" s="103">
        <v>5.3292699999999998E-2</v>
      </c>
      <c r="K6290" s="103">
        <v>5.3186400000000002E-2</v>
      </c>
      <c r="L6290" s="103">
        <v>5.4448200000000002E-2</v>
      </c>
      <c r="M6290" s="103">
        <v>5.6148400000000001E-2</v>
      </c>
      <c r="N6290" s="103">
        <v>8.5000000000000006E-2</v>
      </c>
    </row>
    <row r="6291" spans="3:14" ht="15.75" customHeight="1" x14ac:dyDescent="0.25">
      <c r="C6291" s="40"/>
      <c r="F6291" s="81">
        <v>45365</v>
      </c>
      <c r="G6291" s="103"/>
      <c r="H6291" s="103"/>
      <c r="I6291" s="103">
        <v>5.32667E-2</v>
      </c>
      <c r="J6291" s="103">
        <v>5.32954E-2</v>
      </c>
      <c r="K6291" s="103">
        <v>5.3186400000000002E-2</v>
      </c>
      <c r="L6291" s="103">
        <v>5.4446700000000001E-2</v>
      </c>
      <c r="M6291" s="103">
        <v>5.6148400000000001E-2</v>
      </c>
      <c r="N6291" s="103">
        <v>8.5000000000000006E-2</v>
      </c>
    </row>
    <row r="6292" spans="3:14" ht="15.75" customHeight="1" x14ac:dyDescent="0.25">
      <c r="C6292" s="40"/>
      <c r="F6292" s="81">
        <v>45366</v>
      </c>
      <c r="G6292" s="103"/>
      <c r="H6292" s="103"/>
      <c r="I6292" s="103">
        <v>5.3263199999999997E-2</v>
      </c>
      <c r="J6292" s="103">
        <v>5.32954E-2</v>
      </c>
      <c r="K6292" s="103">
        <v>5.3186400000000002E-2</v>
      </c>
      <c r="L6292" s="103">
        <v>5.4445300000000002E-2</v>
      </c>
      <c r="M6292" s="103">
        <v>5.6154500000000003E-2</v>
      </c>
      <c r="N6292" s="103">
        <v>8.5000000000000006E-2</v>
      </c>
    </row>
    <row r="6293" spans="3:14" ht="15.75" customHeight="1" x14ac:dyDescent="0.25">
      <c r="C6293" s="40"/>
      <c r="F6293" s="81">
        <v>45369</v>
      </c>
      <c r="G6293" s="103"/>
      <c r="H6293" s="103"/>
      <c r="I6293" s="103">
        <v>5.3287500000000002E-2</v>
      </c>
      <c r="J6293" s="103">
        <v>5.33251E-2</v>
      </c>
      <c r="K6293" s="103">
        <v>5.31931E-2</v>
      </c>
      <c r="L6293" s="103">
        <v>5.4449299999999999E-2</v>
      </c>
      <c r="M6293" s="103">
        <v>5.6150600000000002E-2</v>
      </c>
      <c r="N6293" s="103">
        <v>8.5000000000000006E-2</v>
      </c>
    </row>
    <row r="6294" spans="3:14" ht="15.75" customHeight="1" x14ac:dyDescent="0.25">
      <c r="C6294" s="40"/>
      <c r="F6294" s="81">
        <v>45370</v>
      </c>
      <c r="G6294" s="103"/>
      <c r="H6294" s="103"/>
      <c r="I6294" s="103">
        <v>5.3286399999999998E-2</v>
      </c>
      <c r="J6294" s="103">
        <v>5.3330000000000002E-2</v>
      </c>
      <c r="K6294" s="103">
        <v>5.3196899999999998E-2</v>
      </c>
      <c r="L6294" s="103">
        <v>5.4446099999999997E-2</v>
      </c>
      <c r="M6294" s="103">
        <v>5.6158E-2</v>
      </c>
      <c r="N6294" s="103">
        <v>8.5000000000000006E-2</v>
      </c>
    </row>
    <row r="6295" spans="3:14" ht="15.75" customHeight="1" x14ac:dyDescent="0.25">
      <c r="C6295" s="40"/>
      <c r="F6295" s="81">
        <v>45371</v>
      </c>
      <c r="G6295" s="103"/>
      <c r="H6295" s="103"/>
      <c r="I6295" s="103">
        <v>5.3288200000000001E-2</v>
      </c>
      <c r="J6295" s="103">
        <v>5.3285199999999998E-2</v>
      </c>
      <c r="K6295" s="103">
        <v>5.3200499999999998E-2</v>
      </c>
      <c r="L6295" s="103">
        <v>5.4445300000000002E-2</v>
      </c>
      <c r="M6295" s="103">
        <v>5.6154900000000001E-2</v>
      </c>
      <c r="N6295" s="103">
        <v>8.5000000000000006E-2</v>
      </c>
    </row>
    <row r="6296" spans="3:14" ht="15.75" customHeight="1" x14ac:dyDescent="0.25">
      <c r="C6296" s="40"/>
      <c r="F6296" s="81">
        <v>45372</v>
      </c>
      <c r="G6296" s="103"/>
      <c r="H6296" s="103"/>
      <c r="I6296" s="103">
        <v>5.3294099999999997E-2</v>
      </c>
      <c r="J6296" s="103">
        <v>5.31996E-2</v>
      </c>
      <c r="K6296" s="103">
        <v>5.3203899999999998E-2</v>
      </c>
      <c r="L6296" s="103">
        <v>5.4446700000000001E-2</v>
      </c>
      <c r="M6296" s="103">
        <v>5.6155999999999998E-2</v>
      </c>
      <c r="N6296" s="103">
        <v>8.5000000000000006E-2</v>
      </c>
    </row>
    <row r="6297" spans="3:14" ht="15.75" customHeight="1" x14ac:dyDescent="0.25">
      <c r="C6297" s="40"/>
      <c r="F6297" s="81">
        <v>45373</v>
      </c>
      <c r="G6297" s="103"/>
      <c r="H6297" s="103"/>
      <c r="I6297" s="103">
        <v>5.3287099999999997E-2</v>
      </c>
      <c r="J6297" s="103">
        <v>5.31248E-2</v>
      </c>
      <c r="K6297" s="103">
        <v>5.3207200000000003E-2</v>
      </c>
      <c r="L6297" s="103">
        <v>5.4445300000000002E-2</v>
      </c>
      <c r="M6297" s="103">
        <v>5.6161900000000001E-2</v>
      </c>
      <c r="N6297" s="103">
        <v>8.5000000000000006E-2</v>
      </c>
    </row>
    <row r="6298" spans="3:14" ht="15.75" customHeight="1" x14ac:dyDescent="0.25">
      <c r="C6298" s="40"/>
      <c r="F6298" s="81">
        <v>45376</v>
      </c>
      <c r="G6298" s="103"/>
      <c r="H6298" s="103"/>
      <c r="I6298" s="103">
        <v>5.33217E-2</v>
      </c>
      <c r="J6298" s="103">
        <v>5.3075499999999998E-2</v>
      </c>
      <c r="K6298" s="103">
        <v>5.3213700000000003E-2</v>
      </c>
      <c r="L6298" s="103">
        <v>5.4446099999999997E-2</v>
      </c>
      <c r="M6298" s="103">
        <v>5.6155999999999998E-2</v>
      </c>
      <c r="N6298" s="103">
        <v>8.5000000000000006E-2</v>
      </c>
    </row>
    <row r="6299" spans="3:14" ht="15.75" customHeight="1" x14ac:dyDescent="0.25">
      <c r="C6299" s="40"/>
      <c r="F6299" s="81">
        <v>45377</v>
      </c>
      <c r="G6299" s="103"/>
      <c r="H6299" s="103"/>
      <c r="I6299" s="103">
        <v>5.3301599999999998E-2</v>
      </c>
      <c r="J6299" s="103">
        <v>5.3094200000000001E-2</v>
      </c>
      <c r="K6299" s="103">
        <v>5.3213900000000001E-2</v>
      </c>
      <c r="L6299" s="103">
        <v>5.4446099999999997E-2</v>
      </c>
      <c r="M6299" s="103">
        <v>5.6158199999999998E-2</v>
      </c>
      <c r="N6299" s="103">
        <v>8.5000000000000006E-2</v>
      </c>
    </row>
    <row r="6300" spans="3:14" ht="15.75" customHeight="1" x14ac:dyDescent="0.25">
      <c r="C6300" s="40"/>
      <c r="F6300" s="81">
        <v>45378</v>
      </c>
      <c r="G6300" s="103"/>
      <c r="H6300" s="103"/>
      <c r="I6300" s="103">
        <v>5.3273399999999999E-2</v>
      </c>
      <c r="J6300" s="103">
        <v>5.30191E-2</v>
      </c>
      <c r="K6300" s="103">
        <v>5.3217300000000002E-2</v>
      </c>
      <c r="L6300" s="103">
        <v>5.4454299999999997E-2</v>
      </c>
      <c r="M6300" s="103">
        <v>5.6160399999999999E-2</v>
      </c>
      <c r="N6300" s="103">
        <v>8.5000000000000006E-2</v>
      </c>
    </row>
    <row r="6301" spans="3:14" ht="15.75" customHeight="1" x14ac:dyDescent="0.25">
      <c r="C6301" s="40"/>
      <c r="F6301" s="81">
        <v>45379</v>
      </c>
      <c r="G6301" s="103"/>
      <c r="H6301" s="103"/>
      <c r="I6301" s="103">
        <v>5.3287399999999999E-2</v>
      </c>
      <c r="J6301" s="103">
        <v>5.2982300000000003E-2</v>
      </c>
      <c r="K6301" s="103">
        <v>5.3224E-2</v>
      </c>
      <c r="L6301" s="103">
        <v>5.4446700000000001E-2</v>
      </c>
      <c r="M6301" s="103">
        <v>5.6161500000000003E-2</v>
      </c>
      <c r="N6301" s="103">
        <v>8.5000000000000006E-2</v>
      </c>
    </row>
    <row r="6302" spans="3:14" ht="15.75" customHeight="1" x14ac:dyDescent="0.25">
      <c r="C6302" s="40"/>
      <c r="F6302" s="81">
        <v>45383</v>
      </c>
      <c r="G6302" s="103"/>
      <c r="H6302" s="103"/>
      <c r="I6302" s="103">
        <v>5.3241200000000002E-2</v>
      </c>
      <c r="J6302" s="103">
        <v>5.3021100000000002E-2</v>
      </c>
      <c r="K6302" s="103">
        <v>5.32597E-2</v>
      </c>
      <c r="L6302" s="103">
        <v>5.4419000000000002E-2</v>
      </c>
      <c r="M6302" s="103">
        <v>5.6152100000000003E-2</v>
      </c>
      <c r="N6302" s="103">
        <v>8.5000000000000006E-2</v>
      </c>
    </row>
    <row r="6303" spans="3:14" ht="15.75" customHeight="1" x14ac:dyDescent="0.25">
      <c r="C6303" s="40"/>
      <c r="F6303" s="81">
        <v>45384</v>
      </c>
      <c r="G6303" s="103"/>
      <c r="H6303" s="103"/>
      <c r="I6303" s="103">
        <v>5.3234099999999999E-2</v>
      </c>
      <c r="J6303" s="103">
        <v>5.3081200000000002E-2</v>
      </c>
      <c r="K6303" s="103">
        <v>5.3273399999999999E-2</v>
      </c>
      <c r="L6303" s="103">
        <v>5.4408900000000003E-2</v>
      </c>
      <c r="M6303" s="103">
        <v>5.6157700000000005E-2</v>
      </c>
      <c r="N6303" s="103">
        <v>8.5000000000000006E-2</v>
      </c>
    </row>
    <row r="6304" spans="3:14" ht="15.75" customHeight="1" x14ac:dyDescent="0.25">
      <c r="C6304" s="40"/>
      <c r="F6304" s="81">
        <v>45385</v>
      </c>
      <c r="G6304" s="103"/>
      <c r="H6304" s="103"/>
      <c r="I6304" s="103">
        <v>5.3234099999999999E-2</v>
      </c>
      <c r="J6304" s="103">
        <v>5.3063300000000001E-2</v>
      </c>
      <c r="K6304" s="103">
        <v>5.3283400000000002E-2</v>
      </c>
      <c r="L6304" s="103">
        <v>5.43989E-2</v>
      </c>
      <c r="M6304" s="103">
        <v>5.6158800000000002E-2</v>
      </c>
      <c r="N6304" s="103">
        <v>8.5000000000000006E-2</v>
      </c>
    </row>
    <row r="6305" spans="3:14" ht="15.75" customHeight="1" x14ac:dyDescent="0.25">
      <c r="C6305" s="40"/>
      <c r="F6305" s="81">
        <v>45386</v>
      </c>
      <c r="G6305" s="103"/>
      <c r="H6305" s="103"/>
      <c r="I6305" s="103">
        <v>5.3215199999999997E-2</v>
      </c>
      <c r="J6305" s="103">
        <v>5.30184E-2</v>
      </c>
      <c r="K6305" s="103">
        <v>5.3286800000000002E-2</v>
      </c>
      <c r="L6305" s="103">
        <v>5.4400400000000002E-2</v>
      </c>
      <c r="M6305" s="103">
        <v>5.6165000000000007E-2</v>
      </c>
      <c r="N6305" s="103">
        <v>8.5000000000000006E-2</v>
      </c>
    </row>
    <row r="6306" spans="3:14" ht="15.75" customHeight="1" x14ac:dyDescent="0.25">
      <c r="C6306" s="40"/>
      <c r="F6306" s="81">
        <v>45387</v>
      </c>
      <c r="G6306" s="103"/>
      <c r="H6306" s="103"/>
      <c r="I6306" s="103">
        <v>5.3184599999999999E-2</v>
      </c>
      <c r="J6306" s="103">
        <v>5.2933899999999999E-2</v>
      </c>
      <c r="K6306" s="103">
        <v>5.32901E-2</v>
      </c>
      <c r="L6306" s="103">
        <v>5.43943E-2</v>
      </c>
      <c r="M6306" s="103">
        <v>5.61609E-2</v>
      </c>
      <c r="N6306" s="103">
        <v>8.5000000000000006E-2</v>
      </c>
    </row>
    <row r="6307" spans="3:14" ht="15.75" customHeight="1" x14ac:dyDescent="0.25">
      <c r="C6307" s="40"/>
      <c r="F6307" s="81">
        <v>45390</v>
      </c>
      <c r="G6307" s="103"/>
      <c r="H6307" s="103"/>
      <c r="I6307" s="103">
        <v>5.3174199999999998E-2</v>
      </c>
      <c r="J6307" s="103">
        <v>5.29723E-2</v>
      </c>
      <c r="K6307" s="103">
        <v>5.3299899999999997E-2</v>
      </c>
      <c r="L6307" s="103">
        <v>5.4382199999999999E-2</v>
      </c>
      <c r="M6307" s="103">
        <v>5.61609E-2</v>
      </c>
      <c r="N6307" s="103">
        <v>8.5000000000000006E-2</v>
      </c>
    </row>
    <row r="6308" spans="3:14" ht="15.75" customHeight="1" x14ac:dyDescent="0.25">
      <c r="C6308" s="40"/>
      <c r="F6308" s="81">
        <v>45391</v>
      </c>
      <c r="G6308" s="103"/>
      <c r="H6308" s="103"/>
      <c r="I6308" s="103">
        <v>5.3206499999999997E-2</v>
      </c>
      <c r="J6308" s="103">
        <v>5.3058599999999997E-2</v>
      </c>
      <c r="K6308" s="103">
        <v>5.3300199999999999E-2</v>
      </c>
      <c r="L6308" s="103">
        <v>5.4382199999999999E-2</v>
      </c>
      <c r="M6308" s="103">
        <v>5.6161999999999997E-2</v>
      </c>
      <c r="N6308" s="103">
        <v>8.5000000000000006E-2</v>
      </c>
    </row>
    <row r="6309" spans="3:14" ht="15.75" customHeight="1" x14ac:dyDescent="0.25">
      <c r="C6309" s="40"/>
      <c r="F6309" s="81">
        <v>45392</v>
      </c>
      <c r="G6309" s="103"/>
      <c r="H6309" s="103"/>
      <c r="I6309" s="103">
        <v>5.3189500000000001E-2</v>
      </c>
      <c r="J6309" s="103">
        <v>5.29892E-2</v>
      </c>
      <c r="K6309" s="103">
        <v>5.3300199999999999E-2</v>
      </c>
      <c r="L6309" s="103">
        <v>5.4382199999999999E-2</v>
      </c>
      <c r="M6309" s="103">
        <v>5.6165399999999997E-2</v>
      </c>
      <c r="N6309" s="103">
        <v>8.5000000000000006E-2</v>
      </c>
    </row>
    <row r="6310" spans="3:14" ht="15.75" customHeight="1" x14ac:dyDescent="0.25">
      <c r="C6310" s="40"/>
      <c r="F6310" s="81">
        <v>45393</v>
      </c>
      <c r="G6310" s="103"/>
      <c r="H6310" s="103"/>
      <c r="I6310" s="103">
        <v>5.3209800000000002E-2</v>
      </c>
      <c r="J6310" s="103">
        <v>5.3285600000000002E-2</v>
      </c>
      <c r="K6310" s="103">
        <v>5.3300199999999999E-2</v>
      </c>
      <c r="L6310" s="103">
        <v>5.43878E-2</v>
      </c>
      <c r="M6310" s="103">
        <v>5.6168700000000002E-2</v>
      </c>
      <c r="N6310" s="103">
        <v>8.5000000000000006E-2</v>
      </c>
    </row>
    <row r="6311" spans="3:14" ht="15.75" customHeight="1" x14ac:dyDescent="0.25">
      <c r="C6311" s="40"/>
      <c r="F6311" s="81">
        <v>45394</v>
      </c>
      <c r="G6311" s="103"/>
      <c r="H6311" s="103"/>
      <c r="I6311" s="103">
        <v>5.3192900000000001E-2</v>
      </c>
      <c r="J6311" s="103">
        <v>5.32766E-2</v>
      </c>
      <c r="K6311" s="103">
        <v>5.3300199999999999E-2</v>
      </c>
      <c r="L6311" s="103">
        <v>5.4384599999999998E-2</v>
      </c>
      <c r="M6311" s="103">
        <v>5.6172E-2</v>
      </c>
      <c r="N6311" s="103">
        <v>8.5000000000000006E-2</v>
      </c>
    </row>
    <row r="6312" spans="3:14" ht="15.75" customHeight="1" x14ac:dyDescent="0.25">
      <c r="C6312" s="40"/>
      <c r="F6312" s="81">
        <v>45397</v>
      </c>
      <c r="G6312" s="103"/>
      <c r="H6312" s="103"/>
      <c r="I6312" s="103">
        <v>5.3162399999999999E-2</v>
      </c>
      <c r="J6312" s="103">
        <v>5.3170700000000001E-2</v>
      </c>
      <c r="K6312" s="103">
        <v>5.3299899999999997E-2</v>
      </c>
      <c r="L6312" s="103">
        <v>5.4382199999999999E-2</v>
      </c>
      <c r="M6312" s="103">
        <v>5.6182099999999999E-2</v>
      </c>
      <c r="N6312" s="103">
        <v>8.5000000000000006E-2</v>
      </c>
    </row>
    <row r="6313" spans="3:14" ht="15.75" customHeight="1" x14ac:dyDescent="0.25">
      <c r="C6313" s="40"/>
      <c r="F6313" s="81">
        <v>45398</v>
      </c>
      <c r="G6313" s="103"/>
      <c r="H6313" s="103"/>
      <c r="I6313" s="103">
        <v>5.3188899999999997E-2</v>
      </c>
      <c r="J6313" s="103">
        <v>5.3269299999999999E-2</v>
      </c>
      <c r="K6313" s="103">
        <v>5.3303499999999997E-2</v>
      </c>
      <c r="L6313" s="103">
        <v>5.4378799999999998E-2</v>
      </c>
      <c r="M6313" s="103">
        <v>5.61843E-2</v>
      </c>
      <c r="N6313" s="103">
        <v>8.5000000000000006E-2</v>
      </c>
    </row>
    <row r="6314" spans="3:14" ht="15.75" customHeight="1" x14ac:dyDescent="0.25">
      <c r="C6314" s="40"/>
      <c r="F6314" s="81">
        <v>45399</v>
      </c>
      <c r="G6314" s="103"/>
      <c r="H6314" s="103"/>
      <c r="I6314" s="103">
        <v>5.3188199999999998E-2</v>
      </c>
      <c r="J6314" s="103">
        <v>5.3265600000000003E-2</v>
      </c>
      <c r="K6314" s="103">
        <v>5.3303499999999997E-2</v>
      </c>
      <c r="L6314" s="103">
        <v>5.4378799999999998E-2</v>
      </c>
      <c r="M6314" s="103">
        <v>5.6188700000000001E-2</v>
      </c>
      <c r="N6314" s="103">
        <v>8.5000000000000006E-2</v>
      </c>
    </row>
    <row r="6315" spans="3:14" ht="15.75" customHeight="1" x14ac:dyDescent="0.25">
      <c r="C6315" s="40"/>
      <c r="F6315" s="81">
        <v>45400</v>
      </c>
      <c r="G6315" s="103"/>
      <c r="H6315" s="103"/>
      <c r="I6315" s="103">
        <v>5.3154399999999997E-2</v>
      </c>
      <c r="J6315" s="103">
        <v>5.3245599999999997E-2</v>
      </c>
      <c r="K6315" s="103">
        <v>5.3303499999999997E-2</v>
      </c>
      <c r="L6315" s="103">
        <v>5.4384700000000001E-2</v>
      </c>
      <c r="M6315" s="103">
        <v>5.6193199999999999E-2</v>
      </c>
      <c r="N6315" s="103">
        <v>8.5000000000000006E-2</v>
      </c>
    </row>
    <row r="6316" spans="3:14" ht="15.75" customHeight="1" x14ac:dyDescent="0.25">
      <c r="C6316" s="40"/>
      <c r="F6316" s="81">
        <v>45401</v>
      </c>
      <c r="G6316" s="103"/>
      <c r="H6316" s="103"/>
      <c r="I6316" s="103">
        <v>5.3169000000000001E-2</v>
      </c>
      <c r="J6316" s="103">
        <v>5.3263999999999999E-2</v>
      </c>
      <c r="K6316" s="103">
        <v>5.3300199999999999E-2</v>
      </c>
      <c r="L6316" s="103">
        <v>5.4384599999999998E-2</v>
      </c>
      <c r="M6316" s="103">
        <v>5.6197700000000003E-2</v>
      </c>
      <c r="N6316" s="103">
        <v>8.5000000000000006E-2</v>
      </c>
    </row>
    <row r="6317" spans="3:14" ht="15.75" customHeight="1" x14ac:dyDescent="0.25">
      <c r="C6317" s="40"/>
      <c r="F6317" s="81">
        <v>45404</v>
      </c>
      <c r="G6317" s="103"/>
      <c r="H6317" s="103"/>
      <c r="I6317" s="103">
        <v>5.3157099999999999E-2</v>
      </c>
      <c r="J6317" s="103">
        <v>5.3229400000000003E-2</v>
      </c>
      <c r="K6317" s="103">
        <v>5.3299899999999997E-2</v>
      </c>
      <c r="L6317" s="103">
        <v>5.4382199999999999E-2</v>
      </c>
      <c r="M6317" s="103">
        <v>5.6207699999999999E-2</v>
      </c>
      <c r="N6317" s="103">
        <v>8.5000000000000006E-2</v>
      </c>
    </row>
    <row r="6318" spans="3:14" ht="15.75" customHeight="1" x14ac:dyDescent="0.25">
      <c r="C6318" s="40"/>
      <c r="F6318" s="81">
        <v>45405</v>
      </c>
      <c r="G6318" s="103"/>
      <c r="H6318" s="103"/>
      <c r="I6318" s="103">
        <v>5.31685E-2</v>
      </c>
      <c r="J6318" s="103">
        <v>5.3235499999999998E-2</v>
      </c>
      <c r="K6318" s="103">
        <v>5.3300199999999999E-2</v>
      </c>
      <c r="L6318" s="103">
        <v>5.4382199999999999E-2</v>
      </c>
      <c r="M6318" s="103">
        <v>5.62099E-2</v>
      </c>
      <c r="N6318" s="103">
        <v>8.5000000000000006E-2</v>
      </c>
    </row>
    <row r="6319" spans="3:14" ht="15.75" customHeight="1" x14ac:dyDescent="0.25">
      <c r="C6319" s="40"/>
      <c r="F6319" s="81">
        <v>45406</v>
      </c>
      <c r="G6319" s="103"/>
      <c r="H6319" s="103"/>
      <c r="I6319" s="103">
        <v>5.3181600000000002E-2</v>
      </c>
      <c r="J6319" s="103">
        <v>5.32445E-2</v>
      </c>
      <c r="K6319" s="103">
        <v>5.3300199999999999E-2</v>
      </c>
      <c r="L6319" s="103">
        <v>5.4382199999999999E-2</v>
      </c>
      <c r="M6319" s="103">
        <v>5.6213199999999998E-2</v>
      </c>
      <c r="N6319" s="103">
        <v>8.5000000000000006E-2</v>
      </c>
    </row>
    <row r="6320" spans="3:14" ht="15.75" customHeight="1" x14ac:dyDescent="0.25">
      <c r="C6320" s="40"/>
      <c r="F6320" s="81">
        <v>45407</v>
      </c>
      <c r="G6320" s="103"/>
      <c r="H6320" s="103"/>
      <c r="I6320" s="103">
        <v>5.3182599999999997E-2</v>
      </c>
      <c r="J6320" s="103">
        <v>5.3248700000000003E-2</v>
      </c>
      <c r="K6320" s="103">
        <v>5.3300199999999999E-2</v>
      </c>
      <c r="L6320" s="103">
        <v>5.4402499999999999E-2</v>
      </c>
      <c r="M6320" s="103">
        <v>5.6216599999999999E-2</v>
      </c>
      <c r="N6320" s="103">
        <v>8.5000000000000006E-2</v>
      </c>
    </row>
    <row r="6321" spans="3:14" ht="15.75" customHeight="1" x14ac:dyDescent="0.25">
      <c r="C6321" s="40"/>
      <c r="F6321" s="81">
        <v>45408</v>
      </c>
      <c r="G6321" s="103"/>
      <c r="H6321" s="103"/>
      <c r="I6321" s="103">
        <v>5.3157299999999998E-2</v>
      </c>
      <c r="J6321" s="103">
        <v>5.3295000000000002E-2</v>
      </c>
      <c r="K6321" s="103">
        <v>5.3296799999999998E-2</v>
      </c>
      <c r="L6321" s="103">
        <v>5.4399599999999999E-2</v>
      </c>
      <c r="M6321" s="103">
        <v>5.6221E-2</v>
      </c>
      <c r="N6321" s="103">
        <v>8.5000000000000006E-2</v>
      </c>
    </row>
    <row r="6322" spans="3:14" ht="15.75" customHeight="1" x14ac:dyDescent="0.25">
      <c r="C6322" s="40"/>
      <c r="F6322" s="81">
        <v>45411</v>
      </c>
      <c r="G6322" s="103"/>
      <c r="H6322" s="103"/>
      <c r="I6322" s="103">
        <v>5.3131699999999997E-2</v>
      </c>
      <c r="J6322" s="103">
        <v>5.3268099999999999E-2</v>
      </c>
      <c r="K6322" s="103">
        <v>5.3280599999999997E-2</v>
      </c>
      <c r="L6322" s="103">
        <v>5.4388100000000002E-2</v>
      </c>
      <c r="M6322" s="103">
        <v>5.6231099999999999E-2</v>
      </c>
      <c r="N6322" s="103">
        <v>8.5000000000000006E-2</v>
      </c>
    </row>
    <row r="6323" spans="3:14" ht="15.75" customHeight="1" x14ac:dyDescent="0.25">
      <c r="C6323" s="40"/>
      <c r="F6323" s="81">
        <v>45412</v>
      </c>
      <c r="G6323" s="103"/>
      <c r="H6323" s="103"/>
      <c r="I6323" s="103">
        <v>5.3159199999999997E-2</v>
      </c>
      <c r="J6323" s="103">
        <v>5.32814E-2</v>
      </c>
      <c r="K6323" s="103">
        <v>5.3274200000000001E-2</v>
      </c>
      <c r="L6323" s="103">
        <v>5.4391399999999999E-2</v>
      </c>
      <c r="M6323" s="103">
        <v>5.6232200000000003E-2</v>
      </c>
      <c r="N6323" s="103">
        <v>8.5000000000000006E-2</v>
      </c>
    </row>
    <row r="6324" spans="3:14" ht="15.75" customHeight="1" x14ac:dyDescent="0.25">
      <c r="C6324" s="40"/>
      <c r="F6324" s="81">
        <v>45413</v>
      </c>
      <c r="G6324" s="103"/>
      <c r="H6324" s="103"/>
      <c r="I6324" s="103">
        <v>5.3202100000000002E-2</v>
      </c>
      <c r="J6324" s="103">
        <v>5.3327199999999998E-2</v>
      </c>
      <c r="K6324" s="103">
        <v>5.3274200000000001E-2</v>
      </c>
      <c r="L6324" s="103">
        <v>5.4423899999999997E-2</v>
      </c>
      <c r="M6324" s="103">
        <v>5.6241000000000006E-2</v>
      </c>
      <c r="N6324" s="103">
        <v>8.5000000000000006E-2</v>
      </c>
    </row>
    <row r="6325" spans="3:14" ht="15.75" customHeight="1" x14ac:dyDescent="0.25">
      <c r="C6325" s="40"/>
      <c r="F6325" s="81">
        <v>45414</v>
      </c>
      <c r="G6325" s="103"/>
      <c r="H6325" s="103"/>
      <c r="I6325" s="103">
        <v>5.3228400000000002E-2</v>
      </c>
      <c r="J6325" s="103">
        <v>5.3359299999999998E-2</v>
      </c>
      <c r="K6325" s="103">
        <v>5.3264100000000002E-2</v>
      </c>
      <c r="L6325" s="103">
        <v>5.4418399999999999E-2</v>
      </c>
      <c r="M6325" s="103">
        <v>5.6244300000000004E-2</v>
      </c>
      <c r="N6325" s="103">
        <v>8.5000000000000006E-2</v>
      </c>
    </row>
    <row r="6326" spans="3:14" ht="15.75" customHeight="1" x14ac:dyDescent="0.25">
      <c r="C6326" s="40"/>
      <c r="F6326" s="81">
        <v>45415</v>
      </c>
      <c r="G6326" s="103"/>
      <c r="H6326" s="103"/>
      <c r="I6326" s="37">
        <v>5.3224100000000003E-2</v>
      </c>
      <c r="J6326" s="103">
        <v>5.3275500000000003E-2</v>
      </c>
      <c r="K6326" s="103">
        <v>5.3254099999999999E-2</v>
      </c>
      <c r="L6326" s="103">
        <v>5.4416199999999998E-2</v>
      </c>
      <c r="M6326" s="103">
        <v>5.62613E-2</v>
      </c>
      <c r="N6326" s="103">
        <v>8.5000000000000006E-2</v>
      </c>
    </row>
    <row r="6327" spans="3:14" ht="15.75" customHeight="1" x14ac:dyDescent="0.25">
      <c r="C6327" s="40"/>
      <c r="F6327" s="81">
        <v>45418</v>
      </c>
      <c r="G6327" s="103"/>
      <c r="H6327" s="103"/>
      <c r="I6327" s="103">
        <v>5.3213000000000003E-2</v>
      </c>
      <c r="J6327" s="103">
        <v>5.3212000000000002E-2</v>
      </c>
      <c r="K6327" s="103">
        <v>5.3243800000000001E-2</v>
      </c>
      <c r="L6327" s="103">
        <v>5.4442899999999995E-2</v>
      </c>
      <c r="M6327" s="103">
        <v>5.6258600000000006E-2</v>
      </c>
      <c r="N6327" s="103">
        <v>8.5000000000000006E-2</v>
      </c>
    </row>
    <row r="6328" spans="3:14" ht="15.75" customHeight="1" x14ac:dyDescent="0.25">
      <c r="C6328" s="40"/>
      <c r="F6328" s="81">
        <v>45419</v>
      </c>
      <c r="G6328" s="103"/>
      <c r="H6328" s="103"/>
      <c r="I6328" s="103">
        <v>5.3198700000000002E-2</v>
      </c>
      <c r="J6328" s="103">
        <v>5.32322E-2</v>
      </c>
      <c r="K6328" s="103">
        <v>5.3240700000000002E-2</v>
      </c>
      <c r="L6328" s="103">
        <v>5.4449400000000002E-2</v>
      </c>
      <c r="M6328" s="103">
        <v>5.62608E-2</v>
      </c>
      <c r="N6328" s="103">
        <v>8.5000000000000006E-2</v>
      </c>
    </row>
    <row r="6329" spans="3:14" ht="15.75" customHeight="1" x14ac:dyDescent="0.25">
      <c r="C6329" s="40"/>
      <c r="F6329" s="81">
        <v>45420</v>
      </c>
      <c r="G6329" s="103"/>
      <c r="H6329" s="103"/>
      <c r="I6329" s="103">
        <v>5.3208600000000002E-2</v>
      </c>
      <c r="J6329" s="103">
        <v>5.3235299999999999E-2</v>
      </c>
      <c r="K6329" s="103">
        <v>5.3237399999999997E-2</v>
      </c>
      <c r="L6329" s="103">
        <v>5.4469499999999997E-2</v>
      </c>
      <c r="M6329" s="103">
        <v>5.6263000000000001E-2</v>
      </c>
      <c r="N6329" s="103">
        <v>8.5000000000000006E-2</v>
      </c>
    </row>
    <row r="6330" spans="3:14" ht="15.75" customHeight="1" x14ac:dyDescent="0.25">
      <c r="C6330" s="40"/>
      <c r="F6330" s="81">
        <v>45421</v>
      </c>
      <c r="G6330" s="103"/>
      <c r="H6330" s="103"/>
      <c r="I6330" s="103">
        <v>5.3208499999999999E-2</v>
      </c>
      <c r="J6330" s="103">
        <v>5.3235299999999999E-2</v>
      </c>
      <c r="K6330" s="103">
        <v>5.3237399999999997E-2</v>
      </c>
      <c r="L6330" s="103">
        <v>5.4468700000000002E-2</v>
      </c>
      <c r="M6330" s="103">
        <v>5.6266299999999998E-2</v>
      </c>
      <c r="N6330" s="103">
        <v>8.5000000000000006E-2</v>
      </c>
    </row>
    <row r="6331" spans="3:14" ht="15.75" customHeight="1" x14ac:dyDescent="0.25">
      <c r="C6331" s="40"/>
      <c r="F6331" s="81">
        <v>45422</v>
      </c>
      <c r="G6331" s="103"/>
      <c r="H6331" s="103"/>
      <c r="I6331" s="103">
        <v>5.3198700000000002E-2</v>
      </c>
      <c r="J6331" s="103">
        <v>5.3219799999999998E-2</v>
      </c>
      <c r="K6331" s="103">
        <v>5.3237399999999997E-2</v>
      </c>
      <c r="L6331" s="103">
        <v>5.4468000000000003E-2</v>
      </c>
      <c r="M6331" s="103">
        <v>5.6279599999999999E-2</v>
      </c>
      <c r="N6331" s="103">
        <v>8.5000000000000006E-2</v>
      </c>
    </row>
    <row r="6332" spans="3:14" ht="15.75" customHeight="1" x14ac:dyDescent="0.25">
      <c r="C6332" s="40"/>
      <c r="F6332" s="81">
        <v>45425</v>
      </c>
      <c r="G6332" s="103"/>
      <c r="H6332" s="103"/>
      <c r="I6332" s="103">
        <v>5.3167699999999998E-2</v>
      </c>
      <c r="J6332" s="103">
        <v>5.3223800000000002E-2</v>
      </c>
      <c r="K6332" s="103">
        <v>5.3237100000000002E-2</v>
      </c>
      <c r="L6332" s="103">
        <v>5.4475299999999997E-2</v>
      </c>
      <c r="M6332" s="103">
        <v>5.6279500000000003E-2</v>
      </c>
      <c r="N6332" s="103">
        <v>8.5000000000000006E-2</v>
      </c>
    </row>
    <row r="6333" spans="3:14" ht="15.75" customHeight="1" x14ac:dyDescent="0.25">
      <c r="C6333" s="40"/>
      <c r="F6333" s="81">
        <v>45426</v>
      </c>
      <c r="G6333" s="103"/>
      <c r="H6333" s="103"/>
      <c r="I6333" s="103">
        <v>5.3196399999999998E-2</v>
      </c>
      <c r="J6333" s="103">
        <v>5.3267000000000002E-2</v>
      </c>
      <c r="K6333" s="103">
        <v>5.3237399999999997E-2</v>
      </c>
      <c r="L6333" s="103">
        <v>5.4475299999999997E-2</v>
      </c>
      <c r="M6333" s="103">
        <v>5.6282800000000001E-2</v>
      </c>
      <c r="N6333" s="103">
        <v>8.5000000000000006E-2</v>
      </c>
    </row>
    <row r="6334" spans="3:14" ht="15.75" customHeight="1" x14ac:dyDescent="0.25">
      <c r="C6334" s="40"/>
      <c r="F6334" s="81">
        <v>45427</v>
      </c>
      <c r="G6334" s="103"/>
      <c r="H6334" s="103"/>
      <c r="I6334" s="103">
        <v>5.3205500000000003E-2</v>
      </c>
      <c r="J6334" s="103">
        <v>5.3293300000000002E-2</v>
      </c>
      <c r="K6334" s="103">
        <v>5.3237399999999997E-2</v>
      </c>
      <c r="L6334" s="103">
        <v>5.4475599999999999E-2</v>
      </c>
      <c r="M6334" s="103">
        <v>5.6285100000000005E-2</v>
      </c>
      <c r="N6334" s="103">
        <v>8.5000000000000006E-2</v>
      </c>
    </row>
    <row r="6335" spans="3:14" ht="15.75" customHeight="1" x14ac:dyDescent="0.25">
      <c r="C6335" s="40"/>
      <c r="F6335" s="81">
        <v>45428</v>
      </c>
      <c r="G6335" s="103"/>
      <c r="H6335" s="103"/>
      <c r="I6335" s="103">
        <v>5.3200799999999999E-2</v>
      </c>
      <c r="J6335" s="103">
        <v>5.3257400000000003E-2</v>
      </c>
      <c r="K6335" s="103">
        <v>5.3233999999999997E-2</v>
      </c>
      <c r="L6335" s="103">
        <v>5.4475000000000003E-2</v>
      </c>
      <c r="M6335" s="103">
        <v>5.6289499999999999E-2</v>
      </c>
      <c r="N6335" s="103">
        <v>8.5000000000000006E-2</v>
      </c>
    </row>
    <row r="6336" spans="3:14" ht="15.75" customHeight="1" x14ac:dyDescent="0.25">
      <c r="C6336" s="40"/>
      <c r="F6336" s="81">
        <v>45429</v>
      </c>
      <c r="G6336" s="103"/>
      <c r="H6336" s="103"/>
      <c r="I6336" s="103">
        <v>5.3197599999999998E-2</v>
      </c>
      <c r="J6336" s="103">
        <v>5.3258E-2</v>
      </c>
      <c r="K6336" s="103">
        <v>5.3233999999999997E-2</v>
      </c>
      <c r="L6336" s="103">
        <v>5.4474500000000002E-2</v>
      </c>
      <c r="M6336" s="103">
        <v>5.62958E-2</v>
      </c>
      <c r="N6336" s="103">
        <v>8.5000000000000006E-2</v>
      </c>
    </row>
    <row r="6337" spans="3:14" ht="15.75" customHeight="1" x14ac:dyDescent="0.25">
      <c r="C6337" s="40"/>
      <c r="F6337" s="81">
        <v>45432</v>
      </c>
      <c r="G6337" s="103"/>
      <c r="H6337" s="103"/>
      <c r="I6337" s="103">
        <v>5.32059E-2</v>
      </c>
      <c r="J6337" s="103">
        <v>5.3267200000000001E-2</v>
      </c>
      <c r="K6337" s="103">
        <v>5.3237100000000002E-2</v>
      </c>
      <c r="L6337" s="103">
        <v>5.4494500000000001E-2</v>
      </c>
      <c r="M6337" s="103">
        <v>5.6293900000000001E-2</v>
      </c>
      <c r="N6337" s="103">
        <v>8.5000000000000006E-2</v>
      </c>
    </row>
    <row r="6338" spans="3:14" ht="15.75" customHeight="1" x14ac:dyDescent="0.25">
      <c r="C6338" s="40"/>
      <c r="F6338" s="81">
        <v>45433</v>
      </c>
      <c r="G6338" s="103"/>
      <c r="H6338" s="103"/>
      <c r="I6338" s="103">
        <v>5.3222499999999999E-2</v>
      </c>
      <c r="J6338" s="103">
        <v>5.3294599999999998E-2</v>
      </c>
      <c r="K6338" s="103">
        <v>5.3237399999999997E-2</v>
      </c>
      <c r="L6338" s="103">
        <v>5.4497700000000003E-2</v>
      </c>
      <c r="M6338" s="103">
        <v>5.6295000000000005E-2</v>
      </c>
      <c r="N6338" s="103">
        <v>8.5000000000000006E-2</v>
      </c>
    </row>
    <row r="6339" spans="3:14" ht="15.75" customHeight="1" x14ac:dyDescent="0.25">
      <c r="C6339" s="40"/>
      <c r="F6339" s="81">
        <v>45434</v>
      </c>
      <c r="G6339" s="103"/>
      <c r="H6339" s="103"/>
      <c r="I6339" s="103">
        <v>5.3221600000000001E-2</v>
      </c>
      <c r="J6339" s="103">
        <v>5.3308500000000002E-2</v>
      </c>
      <c r="K6339" s="103">
        <v>5.3237399999999997E-2</v>
      </c>
      <c r="L6339" s="103">
        <v>5.4496700000000002E-2</v>
      </c>
      <c r="M6339" s="103">
        <v>5.6295000000000005E-2</v>
      </c>
      <c r="N6339" s="103">
        <v>8.5000000000000006E-2</v>
      </c>
    </row>
    <row r="6340" spans="3:14" ht="15.75" customHeight="1" x14ac:dyDescent="0.25">
      <c r="C6340" s="40"/>
      <c r="F6340" s="81">
        <v>45435</v>
      </c>
      <c r="G6340" s="103"/>
      <c r="H6340" s="103"/>
      <c r="I6340" s="103">
        <v>5.3248799999999999E-2</v>
      </c>
      <c r="J6340" s="103">
        <v>5.3358900000000001E-2</v>
      </c>
      <c r="K6340" s="103">
        <v>5.3237399999999997E-2</v>
      </c>
      <c r="L6340" s="103">
        <v>5.4496700000000002E-2</v>
      </c>
      <c r="M6340" s="103">
        <v>5.6295000000000005E-2</v>
      </c>
      <c r="N6340" s="103">
        <v>8.5000000000000006E-2</v>
      </c>
    </row>
    <row r="6341" spans="3:14" ht="15.75" customHeight="1" x14ac:dyDescent="0.25">
      <c r="C6341" s="40"/>
      <c r="F6341" s="81">
        <v>45436</v>
      </c>
      <c r="G6341" s="103"/>
      <c r="H6341" s="103"/>
      <c r="I6341" s="103">
        <v>5.32778E-2</v>
      </c>
      <c r="J6341" s="103">
        <v>5.3428799999999999E-2</v>
      </c>
      <c r="K6341" s="103">
        <v>5.3237399999999997E-2</v>
      </c>
      <c r="L6341" s="103">
        <v>5.4496900000000001E-2</v>
      </c>
      <c r="M6341" s="103">
        <v>5.6304400000000004E-2</v>
      </c>
      <c r="N6341" s="103">
        <v>8.5000000000000006E-2</v>
      </c>
    </row>
    <row r="6342" spans="3:14" ht="15.75" customHeight="1" x14ac:dyDescent="0.25">
      <c r="C6342" s="40"/>
      <c r="F6342" s="81">
        <v>45440</v>
      </c>
      <c r="G6342" s="103"/>
      <c r="H6342" s="103"/>
      <c r="I6342" s="103">
        <v>5.3283799999999999E-2</v>
      </c>
      <c r="J6342" s="103">
        <v>5.3462500000000003E-2</v>
      </c>
      <c r="K6342" s="103">
        <v>5.32433E-2</v>
      </c>
      <c r="L6342" s="103">
        <v>5.4511400000000002E-2</v>
      </c>
      <c r="M6342" s="103">
        <v>5.6305100000000004E-2</v>
      </c>
      <c r="N6342" s="103">
        <v>8.5000000000000006E-2</v>
      </c>
    </row>
    <row r="6343" spans="3:14" ht="15.75" customHeight="1" x14ac:dyDescent="0.25">
      <c r="C6343" s="40"/>
      <c r="F6343" s="81">
        <v>45441</v>
      </c>
      <c r="G6343" s="103"/>
      <c r="H6343" s="103"/>
      <c r="I6343" s="103">
        <v>5.3291999999999999E-2</v>
      </c>
      <c r="J6343" s="103">
        <v>5.3473399999999997E-2</v>
      </c>
      <c r="K6343" s="103">
        <v>5.32433E-2</v>
      </c>
      <c r="L6343" s="103">
        <v>5.4509099999999998E-2</v>
      </c>
      <c r="M6343" s="103">
        <v>5.6308400000000002E-2</v>
      </c>
      <c r="N6343" s="103">
        <v>8.5000000000000006E-2</v>
      </c>
    </row>
    <row r="6344" spans="3:14" ht="15.75" customHeight="1" x14ac:dyDescent="0.25">
      <c r="C6344" s="40"/>
      <c r="F6344" s="81">
        <v>45442</v>
      </c>
      <c r="G6344" s="103"/>
      <c r="H6344" s="103"/>
      <c r="I6344" s="103">
        <v>5.32918E-2</v>
      </c>
      <c r="J6344" s="103">
        <v>5.3460800000000003E-2</v>
      </c>
      <c r="K6344" s="103">
        <v>5.3246599999999998E-2</v>
      </c>
      <c r="L6344" s="103">
        <v>5.45034E-2</v>
      </c>
      <c r="M6344" s="103">
        <v>5.6308400000000002E-2</v>
      </c>
      <c r="N6344" s="103">
        <v>8.5000000000000006E-2</v>
      </c>
    </row>
    <row r="6345" spans="3:14" ht="15.75" customHeight="1" x14ac:dyDescent="0.25">
      <c r="C6345" s="40"/>
      <c r="F6345" s="81">
        <v>45443</v>
      </c>
      <c r="G6345" s="103"/>
      <c r="H6345" s="103"/>
      <c r="I6345" s="103">
        <v>5.3298100000000001E-2</v>
      </c>
      <c r="J6345" s="103">
        <v>5.3428400000000001E-2</v>
      </c>
      <c r="K6345" s="103">
        <v>5.32433E-2</v>
      </c>
      <c r="L6345" s="103">
        <v>5.44976E-2</v>
      </c>
      <c r="M6345" s="103">
        <v>5.6304800000000002E-2</v>
      </c>
      <c r="N6345" s="103">
        <v>8.5000000000000006E-2</v>
      </c>
    </row>
    <row r="6346" spans="3:14" ht="15.75" customHeight="1" x14ac:dyDescent="0.25">
      <c r="C6346" s="40"/>
      <c r="F6346" s="81">
        <v>45446</v>
      </c>
      <c r="G6346" s="103"/>
      <c r="H6346" s="103"/>
      <c r="I6346" s="103">
        <v>5.3269799999999999E-2</v>
      </c>
      <c r="J6346" s="103">
        <v>5.3399500000000003E-2</v>
      </c>
      <c r="K6346" s="103">
        <v>5.3269799999999999E-2</v>
      </c>
      <c r="L6346" s="103">
        <v>5.45292E-2</v>
      </c>
      <c r="M6346" s="103">
        <v>5.6300499999999996E-2</v>
      </c>
      <c r="N6346" s="103">
        <v>8.5000000000000006E-2</v>
      </c>
    </row>
    <row r="6347" spans="3:14" ht="15.75" customHeight="1" x14ac:dyDescent="0.25">
      <c r="C6347" s="40"/>
      <c r="F6347" s="81">
        <v>45447</v>
      </c>
      <c r="G6347" s="103"/>
      <c r="H6347" s="103"/>
      <c r="I6347" s="103">
        <v>5.3275200000000002E-2</v>
      </c>
      <c r="J6347" s="103">
        <v>5.3384899999999999E-2</v>
      </c>
      <c r="K6347" s="103">
        <v>5.3283400000000002E-2</v>
      </c>
      <c r="L6347" s="103">
        <v>5.4527400000000004E-2</v>
      </c>
      <c r="M6347" s="103">
        <v>5.6299400000000006E-2</v>
      </c>
      <c r="N6347" s="103">
        <v>8.5000000000000006E-2</v>
      </c>
    </row>
    <row r="6348" spans="3:14" ht="15.75" customHeight="1" x14ac:dyDescent="0.25">
      <c r="C6348" s="40"/>
      <c r="F6348" s="81">
        <v>45448</v>
      </c>
      <c r="G6348" s="103"/>
      <c r="H6348" s="103"/>
      <c r="I6348" s="103">
        <v>5.3279100000000003E-2</v>
      </c>
      <c r="J6348" s="103">
        <v>5.3375100000000002E-2</v>
      </c>
      <c r="K6348" s="103">
        <v>5.32901E-2</v>
      </c>
      <c r="L6348" s="103">
        <v>5.45222E-2</v>
      </c>
      <c r="M6348" s="103">
        <v>5.63016E-2</v>
      </c>
      <c r="N6348" s="103">
        <v>8.5000000000000006E-2</v>
      </c>
    </row>
    <row r="6349" spans="3:14" ht="15.75" customHeight="1" x14ac:dyDescent="0.25">
      <c r="C6349" s="40"/>
      <c r="F6349" s="81">
        <v>45449</v>
      </c>
      <c r="G6349" s="103"/>
      <c r="H6349" s="103"/>
      <c r="I6349" s="103">
        <v>5.3262999999999998E-2</v>
      </c>
      <c r="J6349" s="103">
        <v>5.33444E-2</v>
      </c>
      <c r="K6349" s="103">
        <v>5.3296799999999998E-2</v>
      </c>
      <c r="L6349" s="103">
        <v>5.4522300000000003E-2</v>
      </c>
      <c r="M6349" s="103">
        <v>5.6303800000000001E-2</v>
      </c>
      <c r="N6349" s="103">
        <v>8.5000000000000006E-2</v>
      </c>
    </row>
    <row r="6350" spans="3:14" ht="15.75" customHeight="1" x14ac:dyDescent="0.25">
      <c r="C6350" s="40"/>
      <c r="F6350" s="81">
        <v>45450</v>
      </c>
      <c r="G6350" s="103"/>
      <c r="H6350" s="103"/>
      <c r="I6350" s="103">
        <v>5.3276400000000002E-2</v>
      </c>
      <c r="J6350" s="103">
        <v>5.3339900000000003E-2</v>
      </c>
      <c r="K6350" s="103">
        <v>5.3303499999999997E-2</v>
      </c>
      <c r="L6350" s="103">
        <v>5.45169E-2</v>
      </c>
      <c r="M6350" s="103">
        <v>5.6314200000000002E-2</v>
      </c>
      <c r="N6350" s="103">
        <v>8.5000000000000006E-2</v>
      </c>
    </row>
    <row r="6351" spans="3:14" ht="15.75" customHeight="1" x14ac:dyDescent="0.25">
      <c r="C6351" s="40"/>
      <c r="F6351" s="81">
        <v>45453</v>
      </c>
      <c r="G6351" s="103"/>
      <c r="H6351" s="103"/>
      <c r="I6351" s="103">
        <v>5.3290700000000003E-2</v>
      </c>
      <c r="J6351" s="103">
        <v>5.3432100000000003E-2</v>
      </c>
      <c r="K6351" s="103">
        <v>5.3323299999999997E-2</v>
      </c>
      <c r="L6351" s="103">
        <v>5.4512199999999997E-2</v>
      </c>
      <c r="M6351" s="103">
        <v>5.6308200000000003E-2</v>
      </c>
      <c r="N6351" s="103">
        <v>8.5000000000000006E-2</v>
      </c>
    </row>
    <row r="6352" spans="3:14" ht="15.75" customHeight="1" x14ac:dyDescent="0.25">
      <c r="C6352" s="40"/>
      <c r="F6352" s="81">
        <v>45454</v>
      </c>
      <c r="G6352" s="103"/>
      <c r="H6352" s="103"/>
      <c r="I6352" s="103">
        <v>5.3307500000000001E-2</v>
      </c>
      <c r="J6352" s="103">
        <v>5.3468000000000002E-2</v>
      </c>
      <c r="K6352" s="103">
        <v>5.3326900000000003E-2</v>
      </c>
      <c r="L6352" s="103">
        <v>5.4518900000000002E-2</v>
      </c>
      <c r="M6352" s="103">
        <v>5.6309300000000007E-2</v>
      </c>
      <c r="N6352" s="103">
        <v>8.5000000000000006E-2</v>
      </c>
    </row>
    <row r="6353" spans="3:14" ht="15.75" customHeight="1" x14ac:dyDescent="0.25">
      <c r="C6353" s="40"/>
      <c r="F6353" s="81">
        <v>45455</v>
      </c>
      <c r="G6353" s="103"/>
      <c r="H6353" s="103"/>
      <c r="I6353" s="103">
        <v>5.3304600000000001E-2</v>
      </c>
      <c r="J6353" s="103">
        <v>5.3466100000000003E-2</v>
      </c>
      <c r="K6353" s="103">
        <v>5.3330299999999997E-2</v>
      </c>
      <c r="L6353" s="103">
        <v>5.45256E-2</v>
      </c>
      <c r="M6353" s="103">
        <v>5.6309300000000007E-2</v>
      </c>
      <c r="N6353" s="103">
        <v>8.5000000000000006E-2</v>
      </c>
    </row>
    <row r="6354" spans="3:14" ht="15.75" customHeight="1" x14ac:dyDescent="0.25">
      <c r="C6354" s="40"/>
      <c r="F6354" s="81">
        <v>45456</v>
      </c>
      <c r="G6354" s="103"/>
      <c r="H6354" s="103"/>
      <c r="I6354" s="103">
        <v>5.32884E-2</v>
      </c>
      <c r="J6354" s="103">
        <v>5.3392200000000001E-2</v>
      </c>
      <c r="K6354" s="103">
        <v>5.3330299999999997E-2</v>
      </c>
      <c r="L6354" s="103">
        <v>5.4550500000000002E-2</v>
      </c>
      <c r="M6354" s="103">
        <v>5.63115E-2</v>
      </c>
      <c r="N6354" s="103">
        <v>8.5000000000000006E-2</v>
      </c>
    </row>
    <row r="6355" spans="3:14" ht="15.75" customHeight="1" x14ac:dyDescent="0.25">
      <c r="C6355" s="40"/>
      <c r="F6355" s="81">
        <v>45457</v>
      </c>
      <c r="G6355" s="103"/>
      <c r="H6355" s="103"/>
      <c r="I6355" s="103">
        <v>5.3319199999999997E-2</v>
      </c>
      <c r="J6355" s="103">
        <v>5.3440300000000003E-2</v>
      </c>
      <c r="K6355" s="103">
        <v>5.3330299999999997E-2</v>
      </c>
      <c r="L6355" s="103">
        <v>5.4552499999999997E-2</v>
      </c>
      <c r="M6355" s="103">
        <v>5.6320599999999998E-2</v>
      </c>
      <c r="N6355" s="103">
        <v>8.5000000000000006E-2</v>
      </c>
    </row>
    <row r="6356" spans="3:14" ht="15.75" customHeight="1" x14ac:dyDescent="0.25">
      <c r="C6356" s="40"/>
      <c r="F6356" s="81">
        <v>45460</v>
      </c>
      <c r="G6356" s="103"/>
      <c r="H6356" s="103"/>
      <c r="I6356" s="103">
        <v>5.3386700000000009E-2</v>
      </c>
      <c r="J6356" s="103">
        <v>5.3435699999999996E-2</v>
      </c>
      <c r="K6356" s="103">
        <v>5.3330000000000002E-2</v>
      </c>
      <c r="L6356" s="103">
        <v>5.4579099999999998E-2</v>
      </c>
      <c r="M6356" s="103">
        <v>5.6325800000000002E-2</v>
      </c>
      <c r="N6356" s="103">
        <v>8.5000000000000006E-2</v>
      </c>
    </row>
    <row r="6357" spans="3:14" ht="15.75" customHeight="1" x14ac:dyDescent="0.25">
      <c r="C6357" s="40"/>
      <c r="F6357" s="81">
        <v>45462</v>
      </c>
      <c r="G6357" s="103"/>
      <c r="H6357" s="103"/>
      <c r="I6357" s="103">
        <v>5.3422499999999998E-2</v>
      </c>
      <c r="J6357" s="103">
        <v>5.3474100000000004E-2</v>
      </c>
      <c r="K6357" s="103">
        <v>5.3337000000000002E-2</v>
      </c>
      <c r="L6357" s="103">
        <v>5.4585799999999997E-2</v>
      </c>
      <c r="M6357" s="103">
        <v>5.6331300000000008E-2</v>
      </c>
      <c r="N6357" s="103">
        <v>8.5000000000000006E-2</v>
      </c>
    </row>
    <row r="6358" spans="3:14" ht="15.75" customHeight="1" x14ac:dyDescent="0.25">
      <c r="C6358" s="40"/>
      <c r="F6358" s="81">
        <v>45463</v>
      </c>
      <c r="G6358" s="103"/>
      <c r="H6358" s="103"/>
      <c r="I6358" s="103">
        <v>5.3436399999999995E-2</v>
      </c>
      <c r="J6358" s="103">
        <v>5.3474599999999997E-2</v>
      </c>
      <c r="K6358" s="103">
        <v>5.3350099999999998E-2</v>
      </c>
      <c r="L6358" s="103">
        <v>5.4604100000000003E-2</v>
      </c>
      <c r="M6358" s="103">
        <v>5.6275199999999997E-2</v>
      </c>
      <c r="N6358" s="103">
        <v>8.5000000000000006E-2</v>
      </c>
    </row>
    <row r="6359" spans="3:14" ht="15.75" customHeight="1" x14ac:dyDescent="0.25">
      <c r="C6359" s="40"/>
      <c r="F6359" s="81">
        <v>45464</v>
      </c>
      <c r="G6359" s="103"/>
      <c r="H6359" s="103"/>
      <c r="I6359" s="103">
        <v>5.3452300000000001E-2</v>
      </c>
      <c r="J6359" s="103">
        <v>5.34455E-2</v>
      </c>
      <c r="K6359" s="103">
        <v>5.3353499999999998E-2</v>
      </c>
      <c r="L6359" s="103">
        <v>5.4604600000000003E-2</v>
      </c>
      <c r="M6359" s="103">
        <v>5.61223E-2</v>
      </c>
      <c r="N6359" s="103">
        <v>8.5000000000000006E-2</v>
      </c>
    </row>
    <row r="6360" spans="3:14" ht="15.75" customHeight="1" x14ac:dyDescent="0.25">
      <c r="C6360" s="40"/>
      <c r="F6360" s="81">
        <v>45467</v>
      </c>
      <c r="G6360" s="103"/>
      <c r="H6360" s="103"/>
      <c r="I6360" s="103">
        <v>5.3434999999999996E-2</v>
      </c>
      <c r="J6360" s="103">
        <v>5.3405599999999998E-2</v>
      </c>
      <c r="K6360" s="103">
        <v>5.3350099999999998E-2</v>
      </c>
      <c r="L6360" s="103">
        <v>5.46262E-2</v>
      </c>
      <c r="M6360" s="103">
        <v>5.6062599999999997E-2</v>
      </c>
      <c r="N6360" s="103">
        <v>8.5000000000000006E-2</v>
      </c>
    </row>
    <row r="6361" spans="3:14" ht="15.75" customHeight="1" x14ac:dyDescent="0.25">
      <c r="C6361" s="40"/>
      <c r="F6361" s="81">
        <v>45468</v>
      </c>
      <c r="G6361" s="103"/>
      <c r="H6361" s="103"/>
      <c r="I6361" s="103">
        <v>5.3459399999999997E-2</v>
      </c>
      <c r="J6361" s="103">
        <v>5.3393900000000001E-2</v>
      </c>
      <c r="K6361" s="103">
        <v>5.3347300000000007E-2</v>
      </c>
      <c r="L6361" s="103">
        <v>5.4636299999999999E-2</v>
      </c>
      <c r="M6361" s="103">
        <v>5.6010900000000002E-2</v>
      </c>
      <c r="N6361" s="103">
        <v>8.5000000000000006E-2</v>
      </c>
    </row>
    <row r="6362" spans="3:14" ht="15.75" customHeight="1" x14ac:dyDescent="0.25">
      <c r="C6362" s="40"/>
      <c r="F6362" s="81">
        <v>45469</v>
      </c>
      <c r="G6362" s="103"/>
      <c r="H6362" s="103"/>
      <c r="I6362" s="103">
        <v>5.3439300000000002E-2</v>
      </c>
      <c r="J6362" s="103">
        <v>5.3345799999999999E-2</v>
      </c>
      <c r="K6362" s="103">
        <v>5.33509E-2</v>
      </c>
      <c r="L6362" s="103">
        <v>5.4642999999999997E-2</v>
      </c>
      <c r="M6362" s="103">
        <v>5.5956900000000004E-2</v>
      </c>
      <c r="N6362" s="103">
        <v>8.5000000000000006E-2</v>
      </c>
    </row>
    <row r="6363" spans="3:14" ht="15.75" customHeight="1" x14ac:dyDescent="0.25">
      <c r="C6363" s="40"/>
      <c r="F6363" s="81">
        <v>45470</v>
      </c>
      <c r="G6363" s="103"/>
      <c r="H6363" s="103"/>
      <c r="I6363" s="103">
        <v>5.3430400000000003E-2</v>
      </c>
      <c r="J6363" s="103">
        <v>5.3315599999999998E-2</v>
      </c>
      <c r="K6363" s="103">
        <v>5.3357599999999998E-2</v>
      </c>
      <c r="L6363" s="103">
        <v>5.4660599999999997E-2</v>
      </c>
      <c r="M6363" s="103">
        <v>5.5900699999999998E-2</v>
      </c>
      <c r="N6363" s="103">
        <v>8.5000000000000006E-2</v>
      </c>
    </row>
    <row r="6364" spans="3:14" ht="15.75" customHeight="1" x14ac:dyDescent="0.25">
      <c r="C6364" s="40"/>
      <c r="F6364" s="81">
        <v>45471</v>
      </c>
      <c r="G6364" s="103"/>
      <c r="H6364" s="103"/>
      <c r="I6364" s="103">
        <v>5.3371700000000008E-2</v>
      </c>
      <c r="J6364" s="103">
        <v>5.3246000000000002E-2</v>
      </c>
      <c r="K6364" s="103">
        <v>5.3364300000000003E-2</v>
      </c>
      <c r="L6364" s="103">
        <v>5.4656399999999994E-2</v>
      </c>
      <c r="M6364" s="103">
        <v>5.5756699999999999E-2</v>
      </c>
      <c r="N6364" s="103">
        <v>8.5000000000000006E-2</v>
      </c>
    </row>
    <row r="6365" spans="3:14" ht="15.75" customHeight="1" x14ac:dyDescent="0.25">
      <c r="C6365" s="40"/>
      <c r="F6365" s="81">
        <v>45474</v>
      </c>
      <c r="G6365" s="103"/>
      <c r="H6365" s="103"/>
      <c r="I6365" s="103">
        <v>5.3342000000000001E-2</v>
      </c>
      <c r="J6365" s="103">
        <v>5.3208900000000003E-2</v>
      </c>
      <c r="K6365" s="103">
        <v>5.3360700000000004E-2</v>
      </c>
      <c r="L6365" s="103">
        <v>5.4673400000000004E-2</v>
      </c>
      <c r="M6365" s="103">
        <v>5.5697000000000003E-2</v>
      </c>
      <c r="N6365" s="103">
        <v>8.5000000000000006E-2</v>
      </c>
    </row>
    <row r="6366" spans="3:14" ht="15.75" customHeight="1" x14ac:dyDescent="0.25">
      <c r="C6366" s="40"/>
      <c r="F6366" s="81">
        <v>45475</v>
      </c>
      <c r="G6366" s="103"/>
      <c r="H6366" s="103"/>
      <c r="I6366" s="103">
        <v>5.3319200000000004E-2</v>
      </c>
      <c r="J6366" s="103">
        <v>5.3181700000000005E-2</v>
      </c>
      <c r="K6366" s="103">
        <v>5.3380999999999998E-2</v>
      </c>
      <c r="L6366" s="103">
        <v>5.4657200000000003E-2</v>
      </c>
      <c r="M6366" s="103">
        <v>5.5658399999999997E-2</v>
      </c>
      <c r="N6366" s="103">
        <v>8.5000000000000006E-2</v>
      </c>
    </row>
    <row r="6367" spans="3:14" ht="15.75" customHeight="1" x14ac:dyDescent="0.25">
      <c r="C6367" s="40"/>
      <c r="F6367" s="81">
        <v>45477</v>
      </c>
      <c r="G6367" s="103"/>
      <c r="H6367" s="103"/>
      <c r="I6367" s="103">
        <v>5.3321100000000003E-2</v>
      </c>
      <c r="J6367" s="103">
        <v>5.3142599999999998E-2</v>
      </c>
      <c r="K6367" s="103">
        <v>5.3384400000000005E-2</v>
      </c>
      <c r="L6367" s="103">
        <v>5.4670900000000001E-2</v>
      </c>
      <c r="M6367" s="103">
        <v>5.5611000000000001E-2</v>
      </c>
      <c r="N6367" s="103">
        <v>8.5000000000000006E-2</v>
      </c>
    </row>
    <row r="6368" spans="3:14" ht="15.75" customHeight="1" x14ac:dyDescent="0.25">
      <c r="C6368" s="40"/>
      <c r="F6368" s="81">
        <v>45478</v>
      </c>
      <c r="G6368" s="103"/>
      <c r="H6368" s="103"/>
      <c r="I6368" s="103">
        <v>5.3274299999999997E-2</v>
      </c>
      <c r="J6368" s="103">
        <v>5.3068900000000002E-2</v>
      </c>
      <c r="K6368" s="103">
        <v>5.3377400000000005E-2</v>
      </c>
      <c r="L6368" s="103">
        <v>5.4669700000000002E-2</v>
      </c>
      <c r="M6368" s="103">
        <v>5.5419299999999998E-2</v>
      </c>
      <c r="N6368" s="103">
        <v>8.5000000000000006E-2</v>
      </c>
    </row>
    <row r="6369" spans="3:14" ht="15.75" customHeight="1" x14ac:dyDescent="0.25">
      <c r="C6369" s="40"/>
      <c r="F6369" s="81">
        <v>45481</v>
      </c>
      <c r="G6369" s="103"/>
      <c r="H6369" s="103"/>
      <c r="I6369" s="103">
        <v>5.3263100000000001E-2</v>
      </c>
      <c r="J6369" s="103">
        <v>5.3046299999999998E-2</v>
      </c>
      <c r="K6369" s="103">
        <v>5.3367100000000001E-2</v>
      </c>
      <c r="L6369" s="103">
        <v>5.4676900000000001E-2</v>
      </c>
      <c r="M6369" s="103">
        <v>5.5288400000000001E-2</v>
      </c>
      <c r="N6369" s="103">
        <v>8.5000000000000006E-2</v>
      </c>
    </row>
    <row r="6370" spans="3:14" ht="15.75" customHeight="1" x14ac:dyDescent="0.25">
      <c r="C6370" s="40"/>
      <c r="F6370" s="81">
        <v>45482</v>
      </c>
      <c r="G6370" s="103"/>
      <c r="H6370" s="103"/>
      <c r="I6370" s="103">
        <v>5.3263699999999997E-2</v>
      </c>
      <c r="J6370" s="103">
        <v>5.3040400000000001E-2</v>
      </c>
      <c r="K6370" s="103">
        <v>5.3364000000000002E-2</v>
      </c>
      <c r="L6370" s="103">
        <v>5.4683400000000007E-2</v>
      </c>
      <c r="M6370" s="103">
        <v>5.5288400000000001E-2</v>
      </c>
      <c r="N6370" s="103">
        <v>8.5000000000000006E-2</v>
      </c>
    </row>
    <row r="6371" spans="3:14" ht="15.75" customHeight="1" x14ac:dyDescent="0.25">
      <c r="C6371" s="40"/>
      <c r="F6371" s="81">
        <v>45483</v>
      </c>
      <c r="G6371" s="103"/>
      <c r="H6371" s="103"/>
      <c r="I6371" s="103">
        <v>5.3287300000000003E-2</v>
      </c>
      <c r="J6371" s="103">
        <v>5.3040900000000002E-2</v>
      </c>
      <c r="K6371" s="103">
        <v>5.3367400000000002E-2</v>
      </c>
      <c r="L6371" s="103">
        <v>5.4689399999999999E-2</v>
      </c>
      <c r="M6371" s="103">
        <v>5.5232299999999998E-2</v>
      </c>
      <c r="N6371" s="103">
        <v>8.5000000000000006E-2</v>
      </c>
    </row>
    <row r="6372" spans="3:14" ht="15.75" customHeight="1" x14ac:dyDescent="0.25">
      <c r="C6372" s="40"/>
      <c r="F6372" s="81">
        <v>45484</v>
      </c>
      <c r="G6372" s="103"/>
      <c r="H6372" s="103"/>
      <c r="I6372" s="103">
        <v>5.3288000000000002E-2</v>
      </c>
      <c r="J6372" s="103">
        <v>5.3013699999999997E-2</v>
      </c>
      <c r="K6372" s="103">
        <v>5.3374100000000001E-2</v>
      </c>
      <c r="L6372" s="103">
        <v>5.4686000000000005E-2</v>
      </c>
      <c r="M6372" s="103">
        <v>5.5175000000000002E-2</v>
      </c>
      <c r="N6372" s="103">
        <v>8.5000000000000006E-2</v>
      </c>
    </row>
    <row r="6373" spans="3:14" ht="15.75" customHeight="1" x14ac:dyDescent="0.25">
      <c r="C6373" s="40"/>
      <c r="F6373" s="81">
        <v>45485</v>
      </c>
      <c r="G6373" s="103"/>
      <c r="H6373" s="103"/>
      <c r="I6373" s="103">
        <v>5.3277999999999999E-2</v>
      </c>
      <c r="J6373" s="103">
        <v>5.2861100000000001E-2</v>
      </c>
      <c r="K6373" s="103">
        <v>5.3380799999999999E-2</v>
      </c>
      <c r="L6373" s="103">
        <v>5.4682599999999998E-2</v>
      </c>
      <c r="M6373" s="103">
        <v>5.4997800000000006E-2</v>
      </c>
      <c r="N6373" s="103">
        <v>8.5000000000000006E-2</v>
      </c>
    </row>
    <row r="6374" spans="3:14" ht="15.75" customHeight="1" x14ac:dyDescent="0.25">
      <c r="C6374" s="40"/>
      <c r="F6374" s="81">
        <v>45488</v>
      </c>
      <c r="G6374" s="103"/>
      <c r="H6374" s="103"/>
      <c r="I6374" s="103">
        <v>5.3345900000000002E-2</v>
      </c>
      <c r="J6374" s="103">
        <v>5.2857700000000001E-2</v>
      </c>
      <c r="K6374" s="103">
        <v>5.3410600000000003E-2</v>
      </c>
      <c r="L6374" s="103">
        <v>5.4680099999999995E-2</v>
      </c>
      <c r="M6374" s="103">
        <v>5.4941299999999998E-2</v>
      </c>
      <c r="N6374" s="103">
        <v>8.5000000000000006E-2</v>
      </c>
    </row>
    <row r="6375" spans="3:14" ht="15.75" customHeight="1" x14ac:dyDescent="0.25">
      <c r="C6375" s="40"/>
      <c r="F6375" s="81">
        <v>45489</v>
      </c>
      <c r="G6375" s="103"/>
      <c r="H6375" s="103"/>
      <c r="I6375" s="103">
        <v>5.3339900000000003E-2</v>
      </c>
      <c r="J6375" s="103">
        <v>5.2792400000000003E-2</v>
      </c>
      <c r="K6375" s="103">
        <v>5.34209E-2</v>
      </c>
      <c r="L6375" s="103">
        <v>5.4683400000000007E-2</v>
      </c>
      <c r="M6375" s="103">
        <v>5.48885E-2</v>
      </c>
      <c r="N6375" s="103">
        <v>8.5000000000000006E-2</v>
      </c>
    </row>
    <row r="6376" spans="3:14" ht="15.75" customHeight="1" x14ac:dyDescent="0.25">
      <c r="C6376" s="40"/>
      <c r="F6376" s="81">
        <v>45490</v>
      </c>
      <c r="G6376" s="103"/>
      <c r="H6376" s="103"/>
      <c r="I6376" s="103">
        <v>5.3411899999999998E-2</v>
      </c>
      <c r="J6376" s="103">
        <v>5.27947E-2</v>
      </c>
      <c r="K6376" s="103">
        <v>5.3434299999999997E-2</v>
      </c>
      <c r="L6376" s="103">
        <v>5.4668099999999997E-2</v>
      </c>
      <c r="M6376" s="103">
        <v>5.4834500000000008E-2</v>
      </c>
      <c r="N6376" s="103">
        <v>8.5000000000000006E-2</v>
      </c>
    </row>
    <row r="6377" spans="3:14" ht="15.75" customHeight="1" x14ac:dyDescent="0.25">
      <c r="C6377" s="40"/>
      <c r="F6377" s="81">
        <v>45491</v>
      </c>
      <c r="G6377" s="103"/>
      <c r="H6377" s="103"/>
      <c r="I6377" s="103">
        <v>5.34513E-2</v>
      </c>
      <c r="J6377" s="103">
        <v>5.2820100000000002E-2</v>
      </c>
      <c r="K6377" s="103">
        <v>5.3441000000000002E-2</v>
      </c>
      <c r="L6377" s="103">
        <v>5.4660900000000005E-2</v>
      </c>
      <c r="M6377" s="103">
        <v>5.4779400000000006E-2</v>
      </c>
      <c r="N6377" s="103">
        <v>8.5000000000000006E-2</v>
      </c>
    </row>
    <row r="6378" spans="3:14" ht="15.75" customHeight="1" x14ac:dyDescent="0.25">
      <c r="C6378" s="40"/>
      <c r="F6378" s="81">
        <v>45492</v>
      </c>
      <c r="G6378" s="103"/>
      <c r="H6378" s="103"/>
      <c r="I6378" s="103">
        <v>5.3467500000000001E-2</v>
      </c>
      <c r="J6378" s="103">
        <v>5.2829899999999999E-2</v>
      </c>
      <c r="K6378" s="103">
        <v>5.3444599999999995E-2</v>
      </c>
      <c r="L6378" s="103">
        <v>5.4656700000000003E-2</v>
      </c>
      <c r="M6378" s="103">
        <v>5.4659100000000002E-2</v>
      </c>
      <c r="N6378" s="103">
        <v>8.5000000000000006E-2</v>
      </c>
    </row>
    <row r="6379" spans="3:14" ht="15.75" customHeight="1" x14ac:dyDescent="0.25">
      <c r="C6379" s="40"/>
      <c r="F6379" s="81">
        <v>45495</v>
      </c>
      <c r="G6379" s="103"/>
      <c r="H6379" s="103"/>
      <c r="I6379" s="103">
        <v>5.3495000000000001E-2</v>
      </c>
      <c r="J6379" s="103">
        <v>5.2833600000000001E-2</v>
      </c>
      <c r="K6379" s="103">
        <v>5.3464400000000002E-2</v>
      </c>
      <c r="L6379" s="103">
        <v>5.4634799999999997E-2</v>
      </c>
      <c r="M6379" s="103">
        <v>5.4557000000000001E-2</v>
      </c>
      <c r="N6379" s="103">
        <v>8.5000000000000006E-2</v>
      </c>
    </row>
    <row r="6380" spans="3:14" ht="15.75" customHeight="1" x14ac:dyDescent="0.25">
      <c r="C6380" s="40"/>
      <c r="F6380" s="81">
        <v>45496</v>
      </c>
      <c r="G6380" s="103"/>
      <c r="H6380" s="103"/>
      <c r="I6380" s="103">
        <v>5.3495799999999996E-2</v>
      </c>
      <c r="J6380" s="103">
        <v>5.2846000000000004E-2</v>
      </c>
      <c r="K6380" s="103">
        <v>5.3471399999999995E-2</v>
      </c>
      <c r="L6380" s="103">
        <v>5.4628300000000005E-2</v>
      </c>
      <c r="M6380" s="103">
        <v>5.4501999999999995E-2</v>
      </c>
      <c r="N6380" s="103">
        <v>8.5000000000000006E-2</v>
      </c>
    </row>
    <row r="6381" spans="3:14" ht="15.75" customHeight="1" x14ac:dyDescent="0.25">
      <c r="C6381" s="40"/>
      <c r="F6381" s="81">
        <v>45497</v>
      </c>
      <c r="G6381" s="103"/>
      <c r="H6381" s="103"/>
      <c r="I6381" s="103">
        <v>5.3492600000000001E-2</v>
      </c>
      <c r="J6381" s="103">
        <v>5.2792100000000002E-2</v>
      </c>
      <c r="K6381" s="103">
        <v>5.3481399999999998E-2</v>
      </c>
      <c r="L6381" s="103">
        <v>5.4628500000000003E-2</v>
      </c>
      <c r="M6381" s="103">
        <v>5.4445800000000003E-2</v>
      </c>
      <c r="N6381" s="103">
        <v>8.5000000000000006E-2</v>
      </c>
    </row>
    <row r="6382" spans="3:14" ht="15.75" customHeight="1" x14ac:dyDescent="0.25">
      <c r="C6382" s="40"/>
      <c r="F6382" s="81">
        <v>45498</v>
      </c>
      <c r="G6382" s="103"/>
      <c r="H6382" s="103"/>
      <c r="I6382" s="103">
        <v>5.3471200000000003E-2</v>
      </c>
      <c r="J6382" s="103">
        <v>5.2635600000000005E-2</v>
      </c>
      <c r="K6382" s="103">
        <v>5.3491499999999997E-2</v>
      </c>
      <c r="L6382" s="103">
        <v>5.4623200000000004E-2</v>
      </c>
      <c r="M6382" s="103">
        <v>5.4389700000000006E-2</v>
      </c>
      <c r="N6382" s="103">
        <v>8.5000000000000006E-2</v>
      </c>
    </row>
    <row r="6383" spans="3:14" ht="15.75" customHeight="1" x14ac:dyDescent="0.25">
      <c r="C6383" s="40"/>
      <c r="F6383" s="81">
        <v>45499</v>
      </c>
      <c r="G6383" s="103"/>
      <c r="H6383" s="103"/>
      <c r="I6383" s="103">
        <v>5.3467000000000001E-2</v>
      </c>
      <c r="J6383" s="103">
        <v>5.2553700000000002E-2</v>
      </c>
      <c r="K6383" s="103">
        <v>5.3498200000000003E-2</v>
      </c>
      <c r="L6383" s="103">
        <v>5.4614599999999999E-2</v>
      </c>
      <c r="M6383" s="103">
        <v>5.4273100000000005E-2</v>
      </c>
      <c r="N6383" s="103">
        <v>8.5000000000000006E-2</v>
      </c>
    </row>
    <row r="6384" spans="3:14" ht="15.75" customHeight="1" x14ac:dyDescent="0.25">
      <c r="C6384" s="40"/>
      <c r="F6384" s="81">
        <v>45502</v>
      </c>
      <c r="G6384" s="103"/>
      <c r="H6384" s="103"/>
      <c r="I6384" s="103">
        <v>5.3437100000000001E-2</v>
      </c>
      <c r="J6384" s="103">
        <v>5.2521100000000001E-2</v>
      </c>
      <c r="K6384" s="103">
        <v>5.3511300000000005E-2</v>
      </c>
      <c r="L6384" s="103">
        <v>5.4612100000000004E-2</v>
      </c>
      <c r="M6384" s="103">
        <v>5.4159600000000002E-2</v>
      </c>
      <c r="N6384" s="103">
        <v>8.5000000000000006E-2</v>
      </c>
    </row>
    <row r="6385" spans="3:14" ht="15.75" customHeight="1" x14ac:dyDescent="0.25">
      <c r="C6385" s="40"/>
      <c r="F6385" s="81">
        <v>45503</v>
      </c>
      <c r="G6385" s="103"/>
      <c r="H6385" s="103"/>
      <c r="I6385" s="103">
        <v>5.3423300000000007E-2</v>
      </c>
      <c r="J6385" s="103">
        <v>5.2476799999999997E-2</v>
      </c>
      <c r="K6385" s="103">
        <v>5.3511599999999999E-2</v>
      </c>
      <c r="L6385" s="103">
        <v>5.4612100000000004E-2</v>
      </c>
      <c r="M6385" s="103">
        <v>5.4103399999999996E-2</v>
      </c>
      <c r="N6385" s="103">
        <v>8.5000000000000006E-2</v>
      </c>
    </row>
    <row r="6386" spans="3:14" ht="15.75" customHeight="1" x14ac:dyDescent="0.25">
      <c r="C6386" s="40"/>
      <c r="F6386" s="81">
        <v>45504</v>
      </c>
      <c r="G6386" s="103"/>
      <c r="H6386" s="103"/>
      <c r="I6386" s="103">
        <v>5.3425500000000001E-2</v>
      </c>
      <c r="J6386" s="103">
        <v>5.2411000000000006E-2</v>
      </c>
      <c r="K6386" s="103">
        <v>5.3511599999999999E-2</v>
      </c>
      <c r="L6386" s="103">
        <v>5.46098E-2</v>
      </c>
      <c r="M6386" s="103">
        <v>5.40461E-2</v>
      </c>
      <c r="N6386" s="103">
        <v>8.5000000000000006E-2</v>
      </c>
    </row>
    <row r="6387" spans="3:14" ht="15.75" customHeight="1" x14ac:dyDescent="0.25">
      <c r="C6387" s="40"/>
      <c r="F6387" s="81">
        <v>45505</v>
      </c>
      <c r="G6387" s="103"/>
      <c r="H6387" s="103"/>
      <c r="I6387" s="103">
        <v>5.3502500000000001E-2</v>
      </c>
      <c r="J6387" s="103">
        <v>5.2421200000000001E-2</v>
      </c>
      <c r="K6387" s="103">
        <v>5.3504900000000001E-2</v>
      </c>
      <c r="L6387" s="103">
        <v>5.4588200000000003E-2</v>
      </c>
      <c r="M6387" s="103">
        <v>5.3993300000000001E-2</v>
      </c>
      <c r="N6387" s="103">
        <v>8.5000000000000006E-2</v>
      </c>
    </row>
    <row r="6388" spans="3:14" ht="15.75" customHeight="1" x14ac:dyDescent="0.25">
      <c r="C6388" s="40"/>
      <c r="F6388" s="81">
        <v>45506</v>
      </c>
      <c r="G6388" s="103"/>
      <c r="H6388" s="103"/>
      <c r="I6388" s="103">
        <v>5.3520399999999996E-2</v>
      </c>
      <c r="J6388" s="103">
        <v>5.2277300000000006E-2</v>
      </c>
      <c r="K6388" s="103">
        <v>5.3504900000000001E-2</v>
      </c>
      <c r="L6388" s="103">
        <v>5.4578499999999995E-2</v>
      </c>
      <c r="M6388" s="103">
        <v>5.38948E-2</v>
      </c>
      <c r="N6388" s="103">
        <v>8.5000000000000006E-2</v>
      </c>
    </row>
    <row r="6389" spans="3:14" ht="15.75" customHeight="1" x14ac:dyDescent="0.25">
      <c r="C6389" s="40"/>
      <c r="F6389" s="81">
        <v>45509</v>
      </c>
      <c r="G6389" s="103"/>
      <c r="H6389" s="103"/>
      <c r="I6389" s="103">
        <v>5.3274000000000002E-2</v>
      </c>
      <c r="J6389" s="103">
        <v>5.1324100000000004E-2</v>
      </c>
      <c r="K6389" s="103">
        <v>5.3528300000000001E-2</v>
      </c>
      <c r="L6389" s="103">
        <v>5.4566000000000003E-2</v>
      </c>
      <c r="M6389" s="103">
        <v>5.3773099999999997E-2</v>
      </c>
      <c r="N6389" s="103">
        <v>8.5000000000000006E-2</v>
      </c>
    </row>
    <row r="6390" spans="3:14" ht="15.75" customHeight="1" x14ac:dyDescent="0.25">
      <c r="C6390" s="40"/>
      <c r="F6390" s="81">
        <v>45510</v>
      </c>
      <c r="G6390" s="103"/>
      <c r="H6390" s="103"/>
      <c r="I6390" s="103">
        <v>5.2895199999999996E-2</v>
      </c>
      <c r="J6390" s="103">
        <v>5.0565100000000002E-2</v>
      </c>
      <c r="K6390" s="103">
        <v>5.3528599999999996E-2</v>
      </c>
      <c r="L6390" s="103">
        <v>5.4575699999999998E-2</v>
      </c>
      <c r="M6390" s="103">
        <v>5.3718099999999998E-2</v>
      </c>
      <c r="N6390" s="103">
        <v>8.5000000000000006E-2</v>
      </c>
    </row>
    <row r="6391" spans="3:14" ht="15.75" customHeight="1" x14ac:dyDescent="0.25">
      <c r="C6391" s="40"/>
      <c r="F6391" s="81">
        <v>45511</v>
      </c>
      <c r="G6391" s="103"/>
      <c r="H6391" s="103"/>
      <c r="I6391" s="103">
        <v>5.3250100000000002E-2</v>
      </c>
      <c r="J6391" s="103">
        <v>5.1041599999999999E-2</v>
      </c>
      <c r="K6391" s="103">
        <v>5.35319E-2</v>
      </c>
      <c r="L6391" s="103">
        <v>5.4591300000000002E-2</v>
      </c>
      <c r="M6391" s="103">
        <v>5.3660800000000002E-2</v>
      </c>
      <c r="N6391" s="103">
        <v>8.5000000000000006E-2</v>
      </c>
    </row>
    <row r="6392" spans="3:14" ht="15.75" customHeight="1" x14ac:dyDescent="0.25">
      <c r="C6392" s="40"/>
      <c r="F6392" s="81">
        <v>45512</v>
      </c>
      <c r="G6392" s="103"/>
      <c r="H6392" s="103"/>
      <c r="I6392" s="103">
        <v>5.3266600000000004E-2</v>
      </c>
      <c r="J6392" s="103">
        <v>5.1028299999999999E-2</v>
      </c>
      <c r="K6392" s="103">
        <v>5.3535300000000001E-2</v>
      </c>
      <c r="L6392" s="103">
        <v>5.4588000000000005E-2</v>
      </c>
      <c r="M6392" s="103">
        <v>5.3604700000000005E-2</v>
      </c>
      <c r="N6392" s="103">
        <v>8.5000000000000006E-2</v>
      </c>
    </row>
    <row r="6393" spans="3:14" ht="15.75" customHeight="1" x14ac:dyDescent="0.25">
      <c r="C6393" s="40"/>
      <c r="F6393" s="81">
        <v>45513</v>
      </c>
      <c r="G6393" s="103"/>
      <c r="H6393" s="103"/>
      <c r="I6393" s="103">
        <v>5.3335199999999999E-2</v>
      </c>
      <c r="J6393" s="103">
        <v>5.1126899999999996E-2</v>
      </c>
      <c r="K6393" s="103">
        <v>5.3535300000000001E-2</v>
      </c>
      <c r="L6393" s="103">
        <v>5.4581400000000002E-2</v>
      </c>
      <c r="M6393" s="103">
        <v>5.3387000000000004E-2</v>
      </c>
      <c r="N6393" s="103">
        <v>8.5000000000000006E-2</v>
      </c>
    </row>
    <row r="6394" spans="3:14" ht="15.75" customHeight="1" x14ac:dyDescent="0.25">
      <c r="C6394" s="40"/>
      <c r="F6394" s="81">
        <v>45516</v>
      </c>
      <c r="G6394" s="103"/>
      <c r="H6394" s="103"/>
      <c r="I6394" s="103">
        <v>5.33777E-2</v>
      </c>
      <c r="J6394" s="103">
        <v>5.1160199999999996E-2</v>
      </c>
      <c r="K6394" s="103">
        <v>5.3535000000000006E-2</v>
      </c>
      <c r="L6394" s="103">
        <v>5.4572500000000003E-2</v>
      </c>
      <c r="M6394" s="103">
        <v>5.3278699999999998E-2</v>
      </c>
      <c r="N6394" s="103">
        <v>8.5000000000000006E-2</v>
      </c>
    </row>
    <row r="6395" spans="3:14" ht="15.75" customHeight="1" x14ac:dyDescent="0.25">
      <c r="C6395" s="40"/>
      <c r="F6395" s="81">
        <v>45517</v>
      </c>
      <c r="G6395" s="103"/>
      <c r="H6395" s="103"/>
      <c r="I6395" s="103">
        <v>5.3368900000000004E-2</v>
      </c>
      <c r="J6395" s="103">
        <v>5.1180899999999994E-2</v>
      </c>
      <c r="K6395" s="103">
        <v>5.3535300000000001E-2</v>
      </c>
      <c r="L6395" s="103">
        <v>5.4569200000000005E-2</v>
      </c>
      <c r="M6395" s="103">
        <v>5.31972E-2</v>
      </c>
      <c r="N6395" s="103">
        <v>8.5000000000000006E-2</v>
      </c>
    </row>
    <row r="6396" spans="3:14" ht="15.75" customHeight="1" x14ac:dyDescent="0.25">
      <c r="C6396" s="40"/>
      <c r="F6396" s="81">
        <v>45518</v>
      </c>
      <c r="G6396" s="103"/>
      <c r="H6396" s="103"/>
      <c r="I6396" s="103">
        <v>5.3386400000000001E-2</v>
      </c>
      <c r="J6396" s="103">
        <v>5.0955300000000002E-2</v>
      </c>
      <c r="K6396" s="103">
        <v>5.3535300000000001E-2</v>
      </c>
      <c r="L6396" s="103">
        <v>5.4573000000000003E-2</v>
      </c>
      <c r="M6396" s="103">
        <v>5.3114700000000001E-2</v>
      </c>
      <c r="N6396" s="103">
        <v>8.5000000000000006E-2</v>
      </c>
    </row>
    <row r="6397" spans="3:14" ht="15.75" customHeight="1" x14ac:dyDescent="0.25">
      <c r="C6397" s="40"/>
      <c r="F6397" s="81">
        <v>45519</v>
      </c>
      <c r="G6397" s="103"/>
      <c r="H6397" s="103"/>
      <c r="I6397" s="103">
        <v>5.3415700000000003E-2</v>
      </c>
      <c r="J6397" s="103">
        <v>5.1015499999999998E-2</v>
      </c>
      <c r="K6397" s="103">
        <v>5.35319E-2</v>
      </c>
      <c r="L6397" s="103">
        <v>5.4569099999999995E-2</v>
      </c>
      <c r="M6397" s="103">
        <v>5.3032099999999999E-2</v>
      </c>
      <c r="N6397" s="103">
        <v>8.5000000000000006E-2</v>
      </c>
    </row>
    <row r="6398" spans="3:14" ht="15.75" customHeight="1" x14ac:dyDescent="0.25">
      <c r="C6398" s="40"/>
      <c r="F6398" s="81">
        <v>45520</v>
      </c>
      <c r="G6398" s="103"/>
      <c r="H6398" s="103"/>
      <c r="I6398" s="103">
        <v>5.3356800000000003E-2</v>
      </c>
      <c r="J6398" s="103">
        <v>5.1284099999999999E-2</v>
      </c>
      <c r="K6398" s="103">
        <v>5.35319E-2</v>
      </c>
      <c r="L6398" s="103">
        <v>5.4558700000000002E-2</v>
      </c>
      <c r="M6398" s="103">
        <v>5.28601E-2</v>
      </c>
      <c r="N6398" s="103">
        <v>8.5000000000000006E-2</v>
      </c>
    </row>
    <row r="6399" spans="3:14" ht="15.75" customHeight="1" x14ac:dyDescent="0.25">
      <c r="C6399" s="40"/>
      <c r="F6399" s="81">
        <v>45523</v>
      </c>
      <c r="G6399" s="103"/>
      <c r="H6399" s="103"/>
      <c r="I6399" s="103">
        <v>5.3101700000000002E-2</v>
      </c>
      <c r="J6399" s="103">
        <v>5.1261200000000007E-2</v>
      </c>
      <c r="K6399" s="103">
        <v>5.3508199999999999E-2</v>
      </c>
      <c r="L6399" s="103">
        <v>5.46016E-2</v>
      </c>
      <c r="M6399" s="103">
        <v>5.2698600000000005E-2</v>
      </c>
      <c r="N6399" s="103">
        <v>8.5000000000000006E-2</v>
      </c>
    </row>
    <row r="6400" spans="3:14" ht="15.75" customHeight="1" x14ac:dyDescent="0.25">
      <c r="C6400" s="40"/>
      <c r="F6400" s="81">
        <v>45524</v>
      </c>
      <c r="G6400" s="103"/>
      <c r="H6400" s="103"/>
      <c r="I6400" s="103">
        <v>5.3114500000000002E-2</v>
      </c>
      <c r="J6400" s="103">
        <v>5.1210800000000001E-2</v>
      </c>
      <c r="K6400" s="103">
        <v>5.3501800000000002E-2</v>
      </c>
      <c r="L6400" s="103">
        <v>5.4439599999999998E-2</v>
      </c>
      <c r="M6400" s="103">
        <v>5.2616099999999999E-2</v>
      </c>
      <c r="N6400" s="103">
        <v>8.5000000000000006E-2</v>
      </c>
    </row>
    <row r="6401" spans="3:15" ht="15.75" customHeight="1" x14ac:dyDescent="0.25">
      <c r="C6401" s="40"/>
      <c r="F6401" s="81">
        <v>45525</v>
      </c>
      <c r="G6401" s="103"/>
      <c r="H6401" s="103"/>
      <c r="I6401" s="103">
        <v>5.3085800000000002E-2</v>
      </c>
      <c r="J6401" s="103">
        <v>5.1017599999999996E-2</v>
      </c>
      <c r="K6401" s="103">
        <v>5.3495100000000004E-2</v>
      </c>
      <c r="L6401" s="103">
        <v>5.4000800000000002E-2</v>
      </c>
      <c r="M6401" s="103">
        <v>5.25324E-2</v>
      </c>
      <c r="N6401" s="103">
        <v>8.5000000000000006E-2</v>
      </c>
    </row>
    <row r="6402" spans="3:15" ht="15.75" customHeight="1" x14ac:dyDescent="0.25">
      <c r="C6402" s="40"/>
      <c r="F6402" s="81">
        <v>45526</v>
      </c>
      <c r="G6402" s="103"/>
      <c r="H6402" s="103"/>
      <c r="I6402" s="103">
        <v>5.27795E-2</v>
      </c>
      <c r="J6402" s="103">
        <v>5.0713100000000004E-2</v>
      </c>
      <c r="K6402" s="103">
        <v>5.3488399999999998E-2</v>
      </c>
      <c r="L6402" s="103">
        <v>5.39853E-2</v>
      </c>
      <c r="M6402" s="103">
        <v>5.2450999999999998E-2</v>
      </c>
      <c r="N6402" s="103">
        <v>8.5000000000000006E-2</v>
      </c>
    </row>
    <row r="6403" spans="3:15" ht="15.75" customHeight="1" x14ac:dyDescent="0.25">
      <c r="C6403" s="40"/>
      <c r="F6403" s="81">
        <v>45527</v>
      </c>
      <c r="G6403" s="103"/>
      <c r="H6403" s="103"/>
      <c r="I6403" s="103">
        <v>5.2760100000000004E-2</v>
      </c>
      <c r="J6403" s="103">
        <v>5.0806400000000002E-2</v>
      </c>
      <c r="K6403" s="103">
        <v>5.3478399999999995E-2</v>
      </c>
      <c r="L6403" s="103">
        <v>5.3969200000000002E-2</v>
      </c>
      <c r="M6403" s="103">
        <v>5.2295499999999995E-2</v>
      </c>
      <c r="N6403" s="103">
        <v>8.5000000000000006E-2</v>
      </c>
    </row>
    <row r="6404" spans="3:15" ht="15.75" customHeight="1" x14ac:dyDescent="0.25">
      <c r="C6404" s="40"/>
      <c r="F6404" s="81">
        <v>45530</v>
      </c>
      <c r="G6404" s="103"/>
      <c r="H6404" s="103"/>
      <c r="I6404" s="103">
        <v>5.2516300000000009E-2</v>
      </c>
      <c r="J6404" s="103">
        <v>5.06109E-2</v>
      </c>
      <c r="K6404" s="103">
        <v>5.3461399999999999E-2</v>
      </c>
      <c r="L6404" s="103">
        <v>5.3490399999999994E-2</v>
      </c>
      <c r="M6404" s="103">
        <v>5.2119799999999994E-2</v>
      </c>
      <c r="N6404" s="103">
        <v>8.5000000000000006E-2</v>
      </c>
    </row>
    <row r="6405" spans="3:15" ht="15.75" customHeight="1" x14ac:dyDescent="0.25">
      <c r="C6405" s="40"/>
      <c r="F6405" s="81">
        <v>45531</v>
      </c>
      <c r="G6405" s="103"/>
      <c r="H6405" s="103"/>
      <c r="I6405" s="103">
        <v>5.25213E-2</v>
      </c>
      <c r="J6405" s="103">
        <v>5.0619699999999997E-2</v>
      </c>
      <c r="K6405" s="103">
        <v>5.3458300000000007E-2</v>
      </c>
      <c r="L6405" s="103">
        <v>5.3325199999999996E-2</v>
      </c>
      <c r="M6405" s="103">
        <v>5.2036100000000002E-2</v>
      </c>
      <c r="N6405" s="103">
        <v>8.5000000000000006E-2</v>
      </c>
    </row>
    <row r="6406" spans="3:15" ht="15.75" customHeight="1" x14ac:dyDescent="0.25">
      <c r="C6406" s="40"/>
      <c r="F6406" s="81">
        <v>45532</v>
      </c>
      <c r="G6406" s="103"/>
      <c r="H6406" s="103"/>
      <c r="I6406" s="103">
        <v>5.2467399999999997E-2</v>
      </c>
      <c r="J6406" s="103">
        <v>5.05718E-2</v>
      </c>
      <c r="K6406" s="103">
        <v>5.3458300000000007E-2</v>
      </c>
      <c r="L6406" s="103">
        <v>5.2953599999999997E-2</v>
      </c>
      <c r="M6406" s="103">
        <v>5.19173E-2</v>
      </c>
      <c r="N6406" s="103">
        <v>8.5000000000000006E-2</v>
      </c>
    </row>
    <row r="6407" spans="3:15" ht="15.75" customHeight="1" x14ac:dyDescent="0.25">
      <c r="C6407" s="40"/>
      <c r="F6407" s="81">
        <v>45533</v>
      </c>
      <c r="G6407" s="103"/>
      <c r="H6407" s="103"/>
      <c r="I6407" s="103">
        <v>5.2005499999999996E-2</v>
      </c>
      <c r="J6407" s="103">
        <v>5.0156900000000004E-2</v>
      </c>
      <c r="K6407" s="103">
        <v>5.3464999999999999E-2</v>
      </c>
      <c r="L6407" s="103">
        <v>5.2893100000000005E-2</v>
      </c>
      <c r="M6407" s="103">
        <v>5.1864400000000005E-2</v>
      </c>
      <c r="N6407" s="103">
        <v>8.5000000000000006E-2</v>
      </c>
    </row>
    <row r="6408" spans="3:15" ht="15.75" customHeight="1" x14ac:dyDescent="0.25">
      <c r="C6408" s="40"/>
      <c r="F6408" s="81">
        <v>45534</v>
      </c>
      <c r="G6408" s="103"/>
      <c r="H6408" s="103"/>
      <c r="I6408" s="103">
        <v>5.1953500000000007E-2</v>
      </c>
      <c r="J6408" s="103">
        <v>5.0166199999999994E-2</v>
      </c>
      <c r="K6408" s="103">
        <v>5.3464999999999999E-2</v>
      </c>
      <c r="L6408" s="103">
        <v>5.2835400000000005E-2</v>
      </c>
      <c r="M6408" s="103">
        <v>5.18126E-2</v>
      </c>
      <c r="N6408" s="103">
        <v>8.5000000000000006E-2</v>
      </c>
    </row>
    <row r="6409" spans="3:15" ht="15.75" customHeight="1" x14ac:dyDescent="0.25">
      <c r="C6409" s="40"/>
      <c r="F6409" s="81">
        <v>45537</v>
      </c>
      <c r="G6409" s="103"/>
      <c r="H6409" s="103"/>
      <c r="I6409" s="103">
        <v>5.1953500000000007E-2</v>
      </c>
      <c r="J6409" s="103">
        <v>5.0166199999999994E-2</v>
      </c>
      <c r="K6409" s="103">
        <v>5.3464999999999999E-2</v>
      </c>
      <c r="L6409" s="103">
        <v>5.2835400000000005E-2</v>
      </c>
      <c r="M6409" s="103">
        <v>5.18126E-2</v>
      </c>
      <c r="N6409" s="103">
        <v>8.5000000000000006E-2</v>
      </c>
    </row>
    <row r="6410" spans="3:15" ht="15.75" customHeight="1" x14ac:dyDescent="0.25">
      <c r="C6410" s="40"/>
      <c r="F6410" s="81">
        <v>45538</v>
      </c>
      <c r="G6410" s="103"/>
      <c r="H6410" s="103"/>
      <c r="I6410" s="103">
        <v>5.1739499999999994E-2</v>
      </c>
      <c r="J6410" s="103">
        <v>5.0115299999999995E-2</v>
      </c>
      <c r="K6410" s="103">
        <v>5.3414000000000003E-2</v>
      </c>
      <c r="L6410" s="103">
        <v>5.2434200000000007E-2</v>
      </c>
      <c r="M6410" s="103">
        <v>5.1493700000000003E-2</v>
      </c>
      <c r="N6410" s="103">
        <v>8.5000000000000006E-2</v>
      </c>
    </row>
    <row r="6411" spans="3:15" ht="15.75" customHeight="1" x14ac:dyDescent="0.25">
      <c r="C6411" s="40"/>
      <c r="F6411" s="81">
        <v>45539</v>
      </c>
      <c r="G6411" s="103"/>
      <c r="H6411" s="103"/>
      <c r="I6411" s="103">
        <v>5.1624900000000001E-2</v>
      </c>
      <c r="J6411" s="103">
        <v>4.9944200000000001E-2</v>
      </c>
      <c r="K6411" s="103">
        <v>5.3410599999999996E-2</v>
      </c>
      <c r="L6411" s="103">
        <v>5.2270200000000003E-2</v>
      </c>
      <c r="M6411" s="103">
        <v>5.1415800000000005E-2</v>
      </c>
      <c r="N6411" s="103">
        <v>8.5000000000000006E-2</v>
      </c>
      <c r="O6411" s="106"/>
    </row>
    <row r="6412" spans="3:15" ht="15.75" customHeight="1" x14ac:dyDescent="0.25">
      <c r="C6412" s="40"/>
      <c r="F6412" s="81">
        <v>45540</v>
      </c>
      <c r="G6412" s="103"/>
      <c r="H6412" s="103"/>
      <c r="I6412" s="103">
        <v>5.1180000000000003E-2</v>
      </c>
      <c r="J6412" s="103">
        <v>4.9460699999999996E-2</v>
      </c>
      <c r="K6412" s="103">
        <v>5.3420699999999995E-2</v>
      </c>
      <c r="L6412" s="103">
        <v>5.19429E-2</v>
      </c>
      <c r="M6412" s="103">
        <v>5.1331300000000003E-2</v>
      </c>
      <c r="N6412" s="103">
        <v>8.5000000000000006E-2</v>
      </c>
    </row>
    <row r="6413" spans="3:15" ht="15.75" customHeight="1" x14ac:dyDescent="0.25">
      <c r="C6413" s="40"/>
      <c r="F6413" s="81">
        <v>45541</v>
      </c>
      <c r="G6413" s="103"/>
      <c r="H6413" s="103"/>
      <c r="I6413" s="103">
        <v>5.1098400000000002E-2</v>
      </c>
      <c r="J6413" s="103">
        <v>4.9386400000000004E-2</v>
      </c>
      <c r="K6413" s="103">
        <v>5.34274E-2</v>
      </c>
      <c r="L6413" s="103">
        <v>5.1848199999999997E-2</v>
      </c>
      <c r="M6413" s="103">
        <v>5.1246699999999999E-2</v>
      </c>
      <c r="N6413" s="103">
        <v>8.5000000000000006E-2</v>
      </c>
    </row>
    <row r="6414" spans="3:15" ht="15.75" customHeight="1" x14ac:dyDescent="0.25">
      <c r="C6414" s="40"/>
      <c r="F6414" s="81">
        <v>45544</v>
      </c>
      <c r="G6414" s="103"/>
      <c r="H6414" s="103"/>
      <c r="I6414" s="103">
        <v>5.1039300000000003E-2</v>
      </c>
      <c r="J6414" s="103">
        <v>4.9255199999999999E-2</v>
      </c>
      <c r="K6414" s="103">
        <v>5.3430400000000003E-2</v>
      </c>
      <c r="L6414" s="103">
        <v>5.1413599999999997E-2</v>
      </c>
      <c r="M6414" s="103">
        <v>5.0999900000000001E-2</v>
      </c>
      <c r="N6414" s="103">
        <v>8.5000000000000006E-2</v>
      </c>
    </row>
    <row r="6415" spans="3:15" ht="15.75" customHeight="1" x14ac:dyDescent="0.25">
      <c r="C6415" s="40"/>
      <c r="F6415" s="81">
        <v>45545</v>
      </c>
      <c r="G6415" s="103"/>
      <c r="H6415" s="103"/>
      <c r="I6415" s="103">
        <v>5.1107699999999999E-2</v>
      </c>
      <c r="J6415" s="103">
        <v>4.9488600000000001E-2</v>
      </c>
      <c r="K6415" s="103">
        <v>5.3430699999999998E-2</v>
      </c>
      <c r="L6415" s="103">
        <v>5.1242900000000001E-2</v>
      </c>
      <c r="M6415" s="103">
        <v>5.0920899999999998E-2</v>
      </c>
      <c r="N6415" s="103">
        <v>8.5000000000000006E-2</v>
      </c>
    </row>
    <row r="6416" spans="3:15" ht="15.75" customHeight="1" x14ac:dyDescent="0.25">
      <c r="C6416" s="40"/>
      <c r="F6416" s="81">
        <v>45546</v>
      </c>
      <c r="G6416" s="103"/>
      <c r="H6416" s="103"/>
      <c r="I6416" s="103">
        <v>5.0959199999999996E-2</v>
      </c>
      <c r="J6416" s="103">
        <v>4.93129E-2</v>
      </c>
      <c r="K6416" s="103">
        <v>5.34274E-2</v>
      </c>
      <c r="L6416" s="103">
        <v>5.1072199999999998E-2</v>
      </c>
      <c r="M6416" s="103">
        <v>5.0844199999999999E-2</v>
      </c>
      <c r="N6416" s="103">
        <v>8.5000000000000006E-2</v>
      </c>
    </row>
    <row r="6417" spans="3:15" ht="15.75" customHeight="1" x14ac:dyDescent="0.25">
      <c r="C6417" s="40"/>
      <c r="F6417" s="81">
        <v>45547</v>
      </c>
      <c r="G6417" s="103"/>
      <c r="H6417" s="103"/>
      <c r="I6417" s="103">
        <v>5.0965100000000006E-2</v>
      </c>
      <c r="J6417" s="103">
        <v>4.9466400000000008E-2</v>
      </c>
      <c r="K6417" s="103">
        <v>5.3420699999999995E-2</v>
      </c>
      <c r="L6417" s="103">
        <v>5.0768399999999998E-2</v>
      </c>
      <c r="M6417" s="103">
        <v>5.07663E-2</v>
      </c>
      <c r="N6417" s="103">
        <v>8.5000000000000006E-2</v>
      </c>
    </row>
    <row r="6418" spans="3:15" ht="15.75" customHeight="1" x14ac:dyDescent="0.25">
      <c r="C6418" s="40"/>
      <c r="F6418" s="81">
        <v>45548</v>
      </c>
      <c r="G6418" s="103"/>
      <c r="H6418" s="103"/>
      <c r="I6418" s="103">
        <v>5.0827299999999999E-2</v>
      </c>
      <c r="J6418" s="103">
        <v>4.9411800000000006E-2</v>
      </c>
      <c r="K6418" s="103">
        <v>5.3417300000000001E-2</v>
      </c>
      <c r="L6418" s="103">
        <v>5.0646200000000002E-2</v>
      </c>
      <c r="M6418" s="103">
        <v>5.0687400000000001E-2</v>
      </c>
      <c r="N6418" s="103">
        <v>8.5000000000000006E-2</v>
      </c>
      <c r="O6418" s="106"/>
    </row>
    <row r="6419" spans="3:15" ht="15.75" customHeight="1" x14ac:dyDescent="0.25">
      <c r="C6419" s="40"/>
      <c r="F6419" s="81">
        <v>45551</v>
      </c>
      <c r="G6419" s="103"/>
      <c r="H6419" s="103"/>
      <c r="I6419" s="103">
        <v>5.0142899999999997E-2</v>
      </c>
      <c r="J6419" s="103">
        <v>4.8633700000000002E-2</v>
      </c>
      <c r="K6419" s="103">
        <v>5.3413700000000008E-2</v>
      </c>
      <c r="L6419" s="103">
        <v>5.0221599999999998E-2</v>
      </c>
      <c r="M6419" s="103">
        <v>5.04439E-2</v>
      </c>
      <c r="N6419" s="103">
        <v>8.5000000000000006E-2</v>
      </c>
    </row>
    <row r="6420" spans="3:15" ht="15.75" customHeight="1" x14ac:dyDescent="0.25">
      <c r="C6420" s="40"/>
      <c r="F6420" s="81">
        <v>45552</v>
      </c>
      <c r="G6420" s="103"/>
      <c r="H6420" s="103"/>
      <c r="I6420" s="103">
        <v>4.9648199999999997E-2</v>
      </c>
      <c r="J6420" s="103">
        <v>4.8196300000000004E-2</v>
      </c>
      <c r="K6420" s="103">
        <v>5.3434100000000005E-2</v>
      </c>
      <c r="L6420" s="103">
        <v>5.0047600000000005E-2</v>
      </c>
      <c r="M6420" s="103">
        <v>5.0362700000000003E-2</v>
      </c>
      <c r="N6420" s="103">
        <v>8.5000000000000006E-2</v>
      </c>
    </row>
    <row r="6421" spans="3:15" ht="15.75" customHeight="1" x14ac:dyDescent="0.25">
      <c r="C6421" s="40"/>
      <c r="F6421" s="81">
        <v>45553</v>
      </c>
      <c r="G6421" s="103"/>
      <c r="H6421" s="103"/>
      <c r="I6421" s="103">
        <v>4.9608600000000003E-2</v>
      </c>
      <c r="J6421" s="103">
        <v>4.8135299999999999E-2</v>
      </c>
      <c r="K6421" s="103">
        <v>5.3454100000000004E-2</v>
      </c>
      <c r="L6421" s="103">
        <v>4.9870299999999999E-2</v>
      </c>
      <c r="M6421" s="103">
        <v>5.0278200000000002E-2</v>
      </c>
      <c r="N6421" s="103">
        <v>8.5000000000000006E-2</v>
      </c>
    </row>
    <row r="6422" spans="3:15" ht="15.75" customHeight="1" x14ac:dyDescent="0.25">
      <c r="C6422" s="40"/>
      <c r="F6422" s="81">
        <v>45554</v>
      </c>
      <c r="G6422" s="103"/>
      <c r="H6422" s="103"/>
      <c r="I6422" s="103">
        <v>4.9199099999999996E-2</v>
      </c>
      <c r="J6422" s="103">
        <v>4.7532699999999997E-2</v>
      </c>
      <c r="K6422" s="103">
        <v>5.3457499999999998E-2</v>
      </c>
      <c r="L6422" s="103">
        <v>4.9707999999999995E-2</v>
      </c>
      <c r="M6422" s="103">
        <v>5.0193700000000008E-2</v>
      </c>
      <c r="N6422" s="103">
        <v>0.08</v>
      </c>
    </row>
    <row r="6423" spans="3:15" ht="15.75" customHeight="1" x14ac:dyDescent="0.25">
      <c r="C6423" s="40"/>
      <c r="F6423" s="81">
        <v>45555</v>
      </c>
      <c r="G6423" s="103"/>
      <c r="H6423" s="103"/>
      <c r="I6423" s="103">
        <v>4.8572200000000003E-2</v>
      </c>
      <c r="J6423" s="103">
        <v>4.6912500000000003E-2</v>
      </c>
      <c r="K6423" s="103">
        <v>5.3290100000000007E-2</v>
      </c>
      <c r="L6423" s="103">
        <v>4.9713300000000002E-2</v>
      </c>
      <c r="M6423" s="103">
        <v>5.0135899999999997E-2</v>
      </c>
      <c r="N6423" s="103">
        <v>0.08</v>
      </c>
    </row>
    <row r="6424" spans="3:15" ht="15.75" customHeight="1" x14ac:dyDescent="0.25">
      <c r="C6424" s="40"/>
      <c r="F6424" s="81">
        <v>45558</v>
      </c>
      <c r="G6424" s="103"/>
      <c r="H6424" s="103"/>
      <c r="I6424" s="103">
        <v>4.8547800000000002E-2</v>
      </c>
      <c r="J6424" s="103">
        <v>4.6679499999999999E-2</v>
      </c>
      <c r="K6424" s="103">
        <v>5.28012E-2</v>
      </c>
      <c r="L6424" s="103">
        <v>4.9713000000000007E-2</v>
      </c>
      <c r="M6424" s="103">
        <v>4.9959100000000006E-2</v>
      </c>
      <c r="N6424" s="103">
        <v>0.08</v>
      </c>
    </row>
    <row r="6425" spans="3:15" ht="15.75" customHeight="1" x14ac:dyDescent="0.25">
      <c r="C6425" s="40"/>
      <c r="F6425" s="81">
        <v>45559</v>
      </c>
      <c r="G6425" s="103"/>
      <c r="H6425" s="103"/>
      <c r="I6425" s="103">
        <v>4.8544700000000003E-2</v>
      </c>
      <c r="J6425" s="103">
        <v>4.6588299999999999E-2</v>
      </c>
      <c r="K6425" s="103">
        <v>5.2634100000000003E-2</v>
      </c>
      <c r="L6425" s="103">
        <v>4.9713000000000007E-2</v>
      </c>
      <c r="M6425" s="103">
        <v>4.9901299999999996E-2</v>
      </c>
      <c r="N6425" s="103">
        <v>0.08</v>
      </c>
    </row>
    <row r="6426" spans="3:15" ht="15.75" customHeight="1" x14ac:dyDescent="0.25">
      <c r="C6426" s="40"/>
      <c r="F6426" s="81">
        <v>45560</v>
      </c>
      <c r="G6426" s="103"/>
      <c r="H6426" s="103"/>
      <c r="I6426" s="103">
        <v>4.8552800000000007E-2</v>
      </c>
      <c r="J6426" s="103">
        <v>4.6431699999999999E-2</v>
      </c>
      <c r="K6426" s="103">
        <v>5.2470100000000006E-2</v>
      </c>
      <c r="L6426" s="103">
        <v>4.97096E-2</v>
      </c>
      <c r="M6426" s="103">
        <v>4.98228E-2</v>
      </c>
      <c r="N6426" s="103">
        <v>0.08</v>
      </c>
    </row>
    <row r="6427" spans="3:15" ht="15.75" customHeight="1" x14ac:dyDescent="0.25">
      <c r="C6427" s="40"/>
      <c r="F6427" s="81">
        <v>45561</v>
      </c>
      <c r="G6427" s="103"/>
      <c r="H6427" s="103"/>
      <c r="I6427" s="103">
        <v>4.8454400000000002E-2</v>
      </c>
      <c r="J6427" s="103">
        <v>4.60367E-2</v>
      </c>
      <c r="K6427" s="103">
        <v>5.2302700000000001E-2</v>
      </c>
      <c r="L6427" s="103">
        <v>4.9701800000000004E-2</v>
      </c>
      <c r="M6427" s="103">
        <v>4.9803399999999998E-2</v>
      </c>
      <c r="N6427" s="103">
        <v>0.08</v>
      </c>
    </row>
    <row r="6428" spans="3:15" ht="15.75" customHeight="1" x14ac:dyDescent="0.25">
      <c r="C6428" s="40"/>
      <c r="F6428" s="81">
        <v>45562</v>
      </c>
      <c r="G6428" s="103"/>
      <c r="H6428" s="103"/>
      <c r="I6428" s="103">
        <v>4.8441000000000005E-2</v>
      </c>
      <c r="J6428" s="103">
        <v>4.5933500000000002E-2</v>
      </c>
      <c r="K6428" s="103">
        <v>5.21287E-2</v>
      </c>
      <c r="L6428" s="103">
        <v>4.9703499999999998E-2</v>
      </c>
      <c r="M6428" s="103">
        <v>4.9770000000000002E-2</v>
      </c>
      <c r="N6428" s="103">
        <v>0.08</v>
      </c>
    </row>
    <row r="6429" spans="3:15" ht="15.75" customHeight="1" x14ac:dyDescent="0.25">
      <c r="C6429" s="40"/>
      <c r="F6429" s="81">
        <v>45565</v>
      </c>
      <c r="G6429" s="103"/>
      <c r="H6429" s="103"/>
      <c r="I6429" s="103">
        <v>4.8457E-2</v>
      </c>
      <c r="J6429" s="103">
        <v>4.5921099999999999E-2</v>
      </c>
      <c r="K6429" s="103">
        <v>5.1633399999999996E-2</v>
      </c>
      <c r="L6429" s="103">
        <v>4.96896E-2</v>
      </c>
      <c r="M6429" s="103">
        <v>4.9643300000000001E-2</v>
      </c>
      <c r="N6429" s="103">
        <v>0.08</v>
      </c>
    </row>
    <row r="6430" spans="3:15" ht="15.75" customHeight="1" x14ac:dyDescent="0.25">
      <c r="C6430" s="40"/>
      <c r="F6430" s="81">
        <v>45566</v>
      </c>
      <c r="G6430" s="103"/>
      <c r="H6430" s="103"/>
      <c r="I6430" s="103">
        <v>4.8495400000000001E-2</v>
      </c>
      <c r="J6430" s="103">
        <v>4.6095300000000006E-2</v>
      </c>
      <c r="K6430" s="103">
        <v>5.1513400000000001E-2</v>
      </c>
      <c r="L6430" s="103">
        <v>4.9662100000000001E-2</v>
      </c>
      <c r="M6430" s="103">
        <v>4.95448E-2</v>
      </c>
      <c r="N6430" s="103">
        <v>0.08</v>
      </c>
    </row>
    <row r="6431" spans="3:15" ht="15.75" customHeight="1" x14ac:dyDescent="0.25">
      <c r="C6431" s="40"/>
      <c r="F6431" s="81">
        <v>45567</v>
      </c>
      <c r="G6431" s="103"/>
      <c r="H6431" s="103"/>
      <c r="I6431" s="103">
        <v>4.8565500000000004E-2</v>
      </c>
      <c r="J6431" s="103">
        <v>4.59824E-2</v>
      </c>
      <c r="K6431" s="103">
        <v>5.1423300000000005E-2</v>
      </c>
      <c r="L6431" s="103">
        <v>4.9621199999999997E-2</v>
      </c>
      <c r="M6431" s="103">
        <v>4.9499500000000002E-2</v>
      </c>
      <c r="N6431" s="103">
        <v>0.08</v>
      </c>
    </row>
    <row r="6432" spans="3:15" ht="15.75" customHeight="1" x14ac:dyDescent="0.25">
      <c r="C6432" s="40"/>
      <c r="F6432" s="81">
        <v>45568</v>
      </c>
      <c r="G6432" s="103"/>
      <c r="H6432" s="103"/>
      <c r="I6432" s="103">
        <v>4.8507700000000001E-2</v>
      </c>
      <c r="J6432" s="103">
        <v>4.5897199999999999E-2</v>
      </c>
      <c r="K6432" s="103">
        <v>5.1289399999999999E-2</v>
      </c>
      <c r="L6432" s="103">
        <v>4.9591900000000008E-2</v>
      </c>
      <c r="M6432" s="103">
        <v>4.9442300000000002E-2</v>
      </c>
      <c r="N6432" s="103">
        <v>0.08</v>
      </c>
    </row>
    <row r="6433" spans="3:14" ht="15.75" customHeight="1" x14ac:dyDescent="0.25">
      <c r="C6433" s="40"/>
      <c r="F6433" s="81">
        <v>45569</v>
      </c>
      <c r="G6433" s="103"/>
      <c r="H6433" s="103"/>
      <c r="I6433" s="103">
        <v>4.84558E-2</v>
      </c>
      <c r="J6433" s="103">
        <v>4.5839800000000007E-2</v>
      </c>
      <c r="K6433" s="103">
        <v>5.1125400000000001E-2</v>
      </c>
      <c r="L6433" s="103">
        <v>4.9583700000000008E-2</v>
      </c>
      <c r="M6433" s="103">
        <v>4.9315699999999997E-2</v>
      </c>
      <c r="N6433" s="103">
        <v>0.08</v>
      </c>
    </row>
    <row r="6434" spans="3:14" ht="15.75" customHeight="1" x14ac:dyDescent="0.25">
      <c r="C6434" s="40"/>
      <c r="F6434" s="81">
        <v>45572</v>
      </c>
      <c r="G6434" s="103"/>
      <c r="H6434" s="103"/>
      <c r="I6434" s="103">
        <v>4.8184200000000003E-2</v>
      </c>
      <c r="J6434" s="103">
        <v>4.63668E-2</v>
      </c>
      <c r="K6434" s="103">
        <v>5.0606499999999999E-2</v>
      </c>
      <c r="L6434" s="103">
        <v>4.9571400000000002E-2</v>
      </c>
      <c r="M6434" s="103">
        <v>4.9207000000000001E-2</v>
      </c>
      <c r="N6434" s="103">
        <v>0.08</v>
      </c>
    </row>
    <row r="6435" spans="3:14" ht="15.75" customHeight="1" x14ac:dyDescent="0.25">
      <c r="C6435" s="40"/>
      <c r="F6435" s="81">
        <v>45573</v>
      </c>
      <c r="G6435" s="103"/>
      <c r="H6435" s="103"/>
      <c r="I6435" s="103">
        <v>4.8235399999999998E-2</v>
      </c>
      <c r="J6435" s="103">
        <v>4.6759500000000002E-2</v>
      </c>
      <c r="K6435" s="103">
        <v>5.0436099999999998E-2</v>
      </c>
      <c r="L6435" s="103">
        <v>4.9568100000000004E-2</v>
      </c>
      <c r="M6435" s="103">
        <v>4.9145399999999999E-2</v>
      </c>
      <c r="N6435" s="103">
        <v>0.08</v>
      </c>
    </row>
    <row r="6436" spans="3:14" ht="15.75" customHeight="1" x14ac:dyDescent="0.25">
      <c r="C6436" s="40"/>
      <c r="F6436" s="81">
        <v>45574</v>
      </c>
      <c r="G6436" s="103"/>
      <c r="H6436" s="103"/>
      <c r="I6436" s="103">
        <v>4.8229899999999999E-2</v>
      </c>
      <c r="J6436" s="103">
        <v>4.6582799999999994E-2</v>
      </c>
      <c r="K6436" s="103">
        <v>5.0268800000000002E-2</v>
      </c>
      <c r="L6436" s="103">
        <v>4.9299799999999998E-2</v>
      </c>
      <c r="M6436" s="103">
        <v>4.9084899999999994E-2</v>
      </c>
      <c r="N6436" s="103">
        <v>0.08</v>
      </c>
    </row>
    <row r="6437" spans="3:14" ht="15.75" customHeight="1" x14ac:dyDescent="0.25">
      <c r="C6437" s="40"/>
      <c r="F6437" s="81">
        <v>45575</v>
      </c>
      <c r="G6437" s="103"/>
      <c r="H6437" s="103"/>
      <c r="I6437" s="103">
        <v>4.8039600000000002E-2</v>
      </c>
      <c r="J6437" s="103">
        <v>4.6559000000000003E-2</v>
      </c>
      <c r="K6437" s="103">
        <v>5.00981E-2</v>
      </c>
      <c r="L6437" s="103">
        <v>4.9288999999999999E-2</v>
      </c>
      <c r="M6437" s="103">
        <v>4.9026600000000004E-2</v>
      </c>
      <c r="N6437" s="103">
        <v>0.08</v>
      </c>
    </row>
    <row r="6438" spans="3:14" ht="15.75" customHeight="1" x14ac:dyDescent="0.25">
      <c r="C6438" s="40"/>
      <c r="F6438" s="81">
        <v>45576</v>
      </c>
      <c r="G6438" s="103"/>
      <c r="H6438" s="103"/>
      <c r="I6438" s="103">
        <v>4.7859199999999998E-2</v>
      </c>
      <c r="J6438" s="103">
        <v>4.6472999999999993E-2</v>
      </c>
      <c r="K6438" s="103">
        <v>4.9927399999999997E-2</v>
      </c>
      <c r="L6438" s="103">
        <v>4.92808E-2</v>
      </c>
      <c r="M6438" s="103">
        <v>4.8908800000000002E-2</v>
      </c>
      <c r="N6438" s="103">
        <v>0.08</v>
      </c>
    </row>
    <row r="6439" spans="3:14" ht="15.75" customHeight="1" x14ac:dyDescent="0.25">
      <c r="C6439" s="40"/>
      <c r="F6439" s="81">
        <v>45580</v>
      </c>
      <c r="G6439" s="103"/>
      <c r="H6439" s="103"/>
      <c r="I6439" s="103">
        <v>4.7838500000000006E-2</v>
      </c>
      <c r="J6439" s="103">
        <v>4.6474500000000002E-2</v>
      </c>
      <c r="K6439" s="103">
        <v>4.9234099999999996E-2</v>
      </c>
      <c r="L6439" s="103">
        <v>4.9063000000000002E-2</v>
      </c>
      <c r="M6439" s="103">
        <v>4.8742000000000001E-2</v>
      </c>
      <c r="N6439" s="103">
        <v>0.08</v>
      </c>
    </row>
    <row r="6440" spans="3:14" ht="15.75" customHeight="1" x14ac:dyDescent="0.25">
      <c r="C6440" s="40"/>
      <c r="F6440" s="81">
        <v>45581</v>
      </c>
      <c r="G6440" s="103"/>
      <c r="H6440" s="103"/>
      <c r="I6440" s="103">
        <v>4.7808900000000001E-2</v>
      </c>
      <c r="J6440" s="103">
        <v>4.6323499999999997E-2</v>
      </c>
      <c r="K6440" s="103">
        <v>4.9076800000000004E-2</v>
      </c>
      <c r="L6440" s="103">
        <v>4.8851399999999996E-2</v>
      </c>
      <c r="M6440" s="103">
        <v>4.8678300000000001E-2</v>
      </c>
      <c r="N6440" s="103">
        <v>0.08</v>
      </c>
    </row>
    <row r="6441" spans="3:14" ht="15.75" customHeight="1" x14ac:dyDescent="0.25">
      <c r="C6441" s="40"/>
      <c r="F6441" s="81">
        <v>45582</v>
      </c>
      <c r="G6441" s="103"/>
      <c r="H6441" s="103"/>
      <c r="I6441" s="103">
        <v>4.7591500000000002E-2</v>
      </c>
      <c r="J6441" s="103">
        <v>4.6174E-2</v>
      </c>
      <c r="K6441" s="103">
        <v>4.8902799999999996E-2</v>
      </c>
      <c r="L6441" s="103">
        <v>4.8817000000000006E-2</v>
      </c>
      <c r="M6441" s="103">
        <v>4.8615600000000002E-2</v>
      </c>
      <c r="N6441" s="103">
        <v>0.08</v>
      </c>
    </row>
    <row r="6442" spans="3:14" ht="15.75" customHeight="1" x14ac:dyDescent="0.25">
      <c r="C6442" s="40"/>
      <c r="F6442" s="81">
        <v>45583</v>
      </c>
      <c r="G6442" s="103"/>
      <c r="H6442" s="103"/>
      <c r="I6442" s="103">
        <v>4.7590599999999997E-2</v>
      </c>
      <c r="J6442" s="103">
        <v>4.6316300000000005E-2</v>
      </c>
      <c r="K6442" s="103">
        <v>4.8725500000000005E-2</v>
      </c>
      <c r="L6442" s="103">
        <v>4.8783899999999998E-2</v>
      </c>
      <c r="M6442" s="103">
        <v>4.8473800000000004E-2</v>
      </c>
      <c r="N6442" s="103">
        <v>0.08</v>
      </c>
    </row>
    <row r="6443" spans="3:14" ht="15.75" customHeight="1" x14ac:dyDescent="0.25">
      <c r="C6443" s="40"/>
      <c r="F6443" s="81">
        <v>45586</v>
      </c>
      <c r="G6443" s="103"/>
      <c r="H6443" s="103"/>
      <c r="I6443" s="103">
        <v>4.7446099999999998E-2</v>
      </c>
      <c r="J6443" s="103">
        <v>4.6262600000000001E-2</v>
      </c>
      <c r="K6443" s="103">
        <v>4.8571299999999998E-2</v>
      </c>
      <c r="L6443" s="103">
        <v>4.8519E-2</v>
      </c>
      <c r="M6443" s="103">
        <v>4.8372499999999999E-2</v>
      </c>
      <c r="N6443" s="103">
        <v>0.08</v>
      </c>
    </row>
    <row r="6444" spans="3:14" ht="15.75" customHeight="1" x14ac:dyDescent="0.25">
      <c r="C6444" s="40"/>
      <c r="F6444" s="81">
        <v>45587</v>
      </c>
      <c r="G6444" s="103"/>
      <c r="H6444" s="103"/>
      <c r="I6444" s="103">
        <v>4.7433300000000005E-2</v>
      </c>
      <c r="J6444" s="103">
        <v>4.6347600000000003E-2</v>
      </c>
      <c r="K6444" s="103">
        <v>4.8568199999999999E-2</v>
      </c>
      <c r="L6444" s="103">
        <v>4.8438000000000002E-2</v>
      </c>
      <c r="M6444" s="103">
        <v>4.8314199999999995E-2</v>
      </c>
      <c r="N6444" s="103">
        <v>0.08</v>
      </c>
    </row>
    <row r="6445" spans="3:14" ht="15.75" customHeight="1" x14ac:dyDescent="0.25">
      <c r="C6445" s="40"/>
      <c r="F6445" s="81">
        <v>45588</v>
      </c>
      <c r="G6445" s="103"/>
      <c r="H6445" s="103"/>
      <c r="I6445" s="103">
        <v>4.7375899999999999E-2</v>
      </c>
      <c r="J6445" s="103">
        <v>4.62587E-2</v>
      </c>
      <c r="K6445" s="103">
        <v>4.8568199999999999E-2</v>
      </c>
      <c r="L6445" s="103">
        <v>4.8273299999999998E-2</v>
      </c>
      <c r="M6445" s="103">
        <v>4.8255900000000004E-2</v>
      </c>
      <c r="N6445" s="103">
        <v>0.08</v>
      </c>
    </row>
    <row r="6446" spans="3:14" ht="15.75" customHeight="1" x14ac:dyDescent="0.25">
      <c r="C6446" s="40"/>
      <c r="F6446" s="81">
        <v>45589</v>
      </c>
      <c r="G6446" s="103"/>
      <c r="H6446" s="103"/>
      <c r="I6446" s="103">
        <v>4.7176700000000002E-2</v>
      </c>
      <c r="J6446" s="103">
        <v>4.6172100000000001E-2</v>
      </c>
      <c r="K6446" s="103">
        <v>4.8568199999999999E-2</v>
      </c>
      <c r="L6446" s="103">
        <v>4.8230300000000004E-2</v>
      </c>
      <c r="M6446" s="103">
        <v>4.8203099999999999E-2</v>
      </c>
      <c r="N6446" s="103">
        <v>0.08</v>
      </c>
    </row>
    <row r="6447" spans="3:14" ht="15.75" customHeight="1" x14ac:dyDescent="0.25">
      <c r="C6447" s="40"/>
      <c r="F6447" s="81">
        <v>45590</v>
      </c>
      <c r="G6447" s="103"/>
      <c r="H6447" s="103"/>
      <c r="I6447" s="103">
        <v>4.7073000000000004E-2</v>
      </c>
      <c r="J6447" s="103">
        <v>4.6046400000000001E-2</v>
      </c>
      <c r="K6447" s="103">
        <v>4.8564800000000005E-2</v>
      </c>
      <c r="L6447" s="103">
        <v>4.81848E-2</v>
      </c>
      <c r="M6447" s="103">
        <v>4.8114499999999998E-2</v>
      </c>
      <c r="N6447" s="103">
        <v>0.08</v>
      </c>
    </row>
    <row r="6448" spans="3:14" ht="15.75" customHeight="1" x14ac:dyDescent="0.25">
      <c r="C6448" s="40"/>
      <c r="F6448" s="81">
        <v>45593</v>
      </c>
      <c r="G6448" s="103"/>
      <c r="H6448" s="103"/>
      <c r="I6448" s="103">
        <v>4.6964899999999997E-2</v>
      </c>
      <c r="J6448" s="103">
        <v>4.5891700000000001E-2</v>
      </c>
      <c r="K6448" s="103">
        <v>4.8557900000000001E-2</v>
      </c>
      <c r="L6448" s="103">
        <v>4.7910700000000007E-2</v>
      </c>
      <c r="M6448" s="103">
        <v>4.7987700000000001E-2</v>
      </c>
      <c r="N6448" s="103">
        <v>0.08</v>
      </c>
    </row>
    <row r="6449" spans="3:15" ht="15.75" customHeight="1" x14ac:dyDescent="0.25">
      <c r="C6449" s="40"/>
      <c r="F6449" s="81">
        <v>45594</v>
      </c>
      <c r="G6449" s="103"/>
      <c r="H6449" s="103"/>
      <c r="I6449" s="103">
        <v>4.68516E-2</v>
      </c>
      <c r="J6449" s="103">
        <v>4.5853700000000004E-2</v>
      </c>
      <c r="K6449" s="103">
        <v>4.8551500000000004E-2</v>
      </c>
      <c r="L6449" s="103">
        <v>4.7858200000000004E-2</v>
      </c>
      <c r="M6449" s="103">
        <v>4.7935999999999999E-2</v>
      </c>
      <c r="N6449" s="103">
        <v>0.08</v>
      </c>
    </row>
    <row r="6450" spans="3:15" ht="15.75" customHeight="1" x14ac:dyDescent="0.25">
      <c r="C6450" s="40"/>
      <c r="F6450" s="81">
        <v>45595</v>
      </c>
      <c r="G6450" s="103"/>
      <c r="H6450" s="103"/>
      <c r="I6450" s="103">
        <v>4.6717100000000004E-2</v>
      </c>
      <c r="J6450" s="103">
        <v>4.5710600000000004E-2</v>
      </c>
      <c r="K6450" s="103">
        <v>4.8544799999999999E-2</v>
      </c>
      <c r="L6450" s="103">
        <v>4.7802400000000002E-2</v>
      </c>
      <c r="M6450" s="103">
        <v>4.7884299999999998E-2</v>
      </c>
      <c r="N6450" s="103">
        <v>0.08</v>
      </c>
    </row>
    <row r="6451" spans="3:15" ht="15.75" customHeight="1" x14ac:dyDescent="0.25">
      <c r="C6451" s="40"/>
      <c r="F6451" s="81">
        <v>45596</v>
      </c>
      <c r="G6451" s="103"/>
      <c r="H6451" s="103"/>
      <c r="I6451" s="103">
        <v>4.6560600000000001E-2</v>
      </c>
      <c r="J6451" s="103">
        <v>4.5592399999999998E-2</v>
      </c>
      <c r="K6451" s="103">
        <v>4.8494599999999999E-2</v>
      </c>
      <c r="L6451" s="103">
        <v>4.7746400000000001E-2</v>
      </c>
      <c r="M6451" s="103">
        <v>4.78349E-2</v>
      </c>
      <c r="N6451" s="103">
        <v>0.08</v>
      </c>
    </row>
    <row r="6452" spans="3:15" ht="15.75" customHeight="1" x14ac:dyDescent="0.25">
      <c r="C6452" s="40"/>
      <c r="F6452" s="81">
        <v>45597</v>
      </c>
      <c r="G6452" s="103"/>
      <c r="H6452" s="103"/>
      <c r="I6452" s="103">
        <v>4.6519999999999999E-2</v>
      </c>
      <c r="J6452" s="103">
        <v>4.5542899999999997E-2</v>
      </c>
      <c r="K6452" s="103">
        <v>4.8444399999999999E-2</v>
      </c>
      <c r="L6452" s="103">
        <v>4.7611500000000001E-2</v>
      </c>
      <c r="M6452" s="103">
        <v>4.7759400000000007E-2</v>
      </c>
      <c r="N6452" s="103">
        <v>0.08</v>
      </c>
      <c r="O6452" s="106"/>
    </row>
    <row r="6453" spans="3:15" ht="15.75" customHeight="1" x14ac:dyDescent="0.25">
      <c r="C6453" s="40"/>
      <c r="F6453" s="81">
        <v>45600</v>
      </c>
      <c r="G6453" s="103"/>
      <c r="H6453" s="103"/>
      <c r="I6453" s="103">
        <v>4.6404499999999994E-2</v>
      </c>
      <c r="J6453" s="103">
        <v>4.5316400000000007E-2</v>
      </c>
      <c r="K6453" s="103">
        <v>4.8437500000000001E-2</v>
      </c>
      <c r="L6453" s="103">
        <v>4.7387600000000002E-2</v>
      </c>
      <c r="M6453" s="103">
        <v>4.7616100000000001E-2</v>
      </c>
      <c r="N6453" s="103">
        <v>0.08</v>
      </c>
    </row>
    <row r="6454" spans="3:15" ht="15.75" customHeight="1" x14ac:dyDescent="0.25">
      <c r="C6454" s="40"/>
      <c r="F6454" s="81">
        <v>45601</v>
      </c>
      <c r="G6454" s="103"/>
      <c r="H6454" s="103"/>
      <c r="I6454" s="103">
        <v>4.6300799999999996E-2</v>
      </c>
      <c r="J6454" s="103">
        <v>4.5226599999999999E-2</v>
      </c>
      <c r="K6454" s="103">
        <v>4.84343E-2</v>
      </c>
      <c r="L6454" s="103">
        <v>4.7310600000000001E-2</v>
      </c>
      <c r="M6454" s="103">
        <v>4.7562300000000002E-2</v>
      </c>
      <c r="N6454" s="103">
        <v>0.08</v>
      </c>
    </row>
    <row r="6455" spans="3:15" ht="15.75" customHeight="1" x14ac:dyDescent="0.25">
      <c r="C6455" s="40"/>
      <c r="F6455" s="81">
        <v>45602</v>
      </c>
      <c r="G6455" s="103"/>
      <c r="H6455" s="103"/>
      <c r="I6455" s="103">
        <v>4.6325600000000001E-2</v>
      </c>
      <c r="J6455" s="103">
        <v>4.5222600000000002E-2</v>
      </c>
      <c r="K6455" s="103">
        <v>4.8431000000000002E-2</v>
      </c>
      <c r="L6455" s="103">
        <v>4.7233700000000003E-2</v>
      </c>
      <c r="M6455" s="103">
        <v>4.7508400000000006E-2</v>
      </c>
      <c r="N6455" s="103">
        <v>0.08</v>
      </c>
    </row>
    <row r="6456" spans="3:15" ht="15.75" customHeight="1" x14ac:dyDescent="0.25">
      <c r="C6456" s="40"/>
      <c r="F6456" s="81">
        <v>45603</v>
      </c>
      <c r="G6456" s="103"/>
      <c r="H6456" s="103"/>
      <c r="I6456" s="103">
        <v>4.6221400000000003E-2</v>
      </c>
      <c r="J6456" s="103">
        <v>4.5216300000000001E-2</v>
      </c>
      <c r="K6456" s="103">
        <v>4.8424300000000003E-2</v>
      </c>
      <c r="L6456" s="103">
        <v>4.7172900000000004E-2</v>
      </c>
      <c r="M6456" s="103">
        <v>4.7458900000000005E-2</v>
      </c>
      <c r="N6456" s="103">
        <v>0.08</v>
      </c>
    </row>
    <row r="6457" spans="3:15" ht="15.75" customHeight="1" x14ac:dyDescent="0.25">
      <c r="C6457" s="40"/>
      <c r="F6457" s="81">
        <v>45604</v>
      </c>
      <c r="G6457" s="103"/>
      <c r="H6457" s="103"/>
      <c r="I6457" s="103">
        <v>4.6164799999999999E-2</v>
      </c>
      <c r="J6457" s="103">
        <v>4.5161699999999999E-2</v>
      </c>
      <c r="K6457" s="103">
        <v>4.8417599999999998E-2</v>
      </c>
      <c r="L6457" s="103">
        <v>4.7096699999999998E-2</v>
      </c>
      <c r="M6457" s="103">
        <v>4.7390299999999996E-2</v>
      </c>
      <c r="N6457" s="103">
        <v>7.7499999999999999E-2</v>
      </c>
    </row>
    <row r="6458" spans="3:15" ht="15.75" customHeight="1" x14ac:dyDescent="0.25">
      <c r="C6458" s="40"/>
      <c r="F6458" s="81">
        <v>45608</v>
      </c>
      <c r="G6458" s="103"/>
      <c r="H6458" s="103"/>
      <c r="I6458" s="103">
        <v>4.6076899999999997E-2</v>
      </c>
      <c r="J6458" s="103">
        <v>4.5168E-2</v>
      </c>
      <c r="K6458" s="103">
        <v>4.81264E-2</v>
      </c>
      <c r="L6458" s="103">
        <v>4.7120499999999996E-2</v>
      </c>
      <c r="M6458" s="103">
        <v>4.7296500000000005E-2</v>
      </c>
      <c r="N6458" s="103">
        <v>7.7499999999999999E-2</v>
      </c>
    </row>
    <row r="6459" spans="3:15" ht="15.75" customHeight="1" x14ac:dyDescent="0.25">
      <c r="C6459" s="40"/>
      <c r="F6459" s="81">
        <v>45609</v>
      </c>
      <c r="G6459" s="103"/>
      <c r="H6459" s="103"/>
      <c r="I6459" s="103">
        <v>4.6092899999999999E-2</v>
      </c>
      <c r="J6459" s="103">
        <v>4.52346E-2</v>
      </c>
      <c r="K6459" s="103">
        <v>4.8056299999999996E-2</v>
      </c>
      <c r="L6459" s="103">
        <v>4.7127200000000001E-2</v>
      </c>
      <c r="M6459" s="103">
        <v>4.7265700000000001E-2</v>
      </c>
      <c r="N6459" s="103">
        <v>7.7499999999999999E-2</v>
      </c>
    </row>
    <row r="6460" spans="3:15" ht="15.75" customHeight="1" x14ac:dyDescent="0.25">
      <c r="C6460" s="40"/>
      <c r="F6460" s="81">
        <v>45610</v>
      </c>
      <c r="G6460" s="103"/>
      <c r="H6460" s="103"/>
      <c r="I6460" s="103">
        <v>4.6104800000000001E-2</v>
      </c>
      <c r="J6460" s="103">
        <v>4.4853899999999995E-2</v>
      </c>
      <c r="K6460" s="103">
        <v>4.7982700000000003E-2</v>
      </c>
      <c r="L6460" s="103">
        <v>4.7142099999999999E-2</v>
      </c>
      <c r="M6460" s="103">
        <v>4.7237099999999997E-2</v>
      </c>
      <c r="N6460" s="103">
        <v>7.7499999999999999E-2</v>
      </c>
    </row>
    <row r="6461" spans="3:15" ht="15.75" customHeight="1" x14ac:dyDescent="0.25">
      <c r="C6461" s="40"/>
      <c r="F6461" s="81">
        <v>45611</v>
      </c>
      <c r="G6461" s="103"/>
      <c r="H6461" s="103"/>
      <c r="I6461" s="103">
        <v>4.61045E-2</v>
      </c>
      <c r="J6461" s="103">
        <v>4.4911300000000001E-2</v>
      </c>
      <c r="K6461" s="103">
        <v>4.7889000000000001E-2</v>
      </c>
      <c r="L6461" s="103">
        <v>4.71426E-2</v>
      </c>
      <c r="M6461" s="103">
        <v>4.7184200000000003E-2</v>
      </c>
      <c r="N6461" s="103">
        <v>7.7499999999999999E-2</v>
      </c>
    </row>
    <row r="6462" spans="3:15" ht="15.75" customHeight="1" x14ac:dyDescent="0.25">
      <c r="C6462" s="40"/>
      <c r="F6462" s="81">
        <v>45614</v>
      </c>
      <c r="G6462" s="103"/>
      <c r="H6462" s="103"/>
      <c r="I6462" s="103">
        <v>4.6061699999999997E-2</v>
      </c>
      <c r="J6462" s="103">
        <v>4.521E-2</v>
      </c>
      <c r="K6462" s="103">
        <v>4.7607800000000006E-2</v>
      </c>
      <c r="L6462" s="103">
        <v>4.7190799999999998E-2</v>
      </c>
      <c r="M6462" s="103">
        <v>4.71303E-2</v>
      </c>
      <c r="N6462" s="103">
        <v>7.7499999999999999E-2</v>
      </c>
    </row>
    <row r="6463" spans="3:15" ht="15.75" customHeight="1" x14ac:dyDescent="0.25">
      <c r="C6463" s="40"/>
      <c r="F6463" s="81">
        <v>45615</v>
      </c>
      <c r="G6463" s="103"/>
      <c r="H6463" s="103"/>
      <c r="I6463" s="103">
        <v>4.5992100000000001E-2</v>
      </c>
      <c r="J6463" s="103">
        <v>4.5201399999999996E-2</v>
      </c>
      <c r="K6463" s="103">
        <v>4.75176E-2</v>
      </c>
      <c r="L6463" s="103">
        <v>4.7190799999999998E-2</v>
      </c>
      <c r="M6463" s="103">
        <v>4.7108299999999999E-2</v>
      </c>
      <c r="N6463" s="103">
        <v>7.7499999999999999E-2</v>
      </c>
    </row>
    <row r="6464" spans="3:15" ht="15.75" customHeight="1" x14ac:dyDescent="0.25">
      <c r="C6464" s="40"/>
      <c r="F6464" s="81">
        <v>45616</v>
      </c>
      <c r="G6464" s="103"/>
      <c r="H6464" s="103"/>
      <c r="I6464" s="103">
        <v>4.59513E-2</v>
      </c>
      <c r="J6464" s="103">
        <v>4.5137900000000002E-2</v>
      </c>
      <c r="K6464" s="103">
        <v>4.7427299999999999E-2</v>
      </c>
      <c r="L6464" s="103">
        <v>4.7100400000000001E-2</v>
      </c>
      <c r="M6464" s="103">
        <v>4.7084200000000007E-2</v>
      </c>
      <c r="N6464" s="103">
        <v>7.7499999999999999E-2</v>
      </c>
    </row>
    <row r="6465" spans="3:14" ht="15.75" customHeight="1" x14ac:dyDescent="0.25">
      <c r="C6465" s="40"/>
      <c r="F6465" s="81">
        <v>45617</v>
      </c>
      <c r="G6465" s="103"/>
      <c r="H6465" s="103"/>
      <c r="I6465" s="103">
        <v>4.5877099999999997E-2</v>
      </c>
      <c r="J6465" s="103">
        <v>4.5208399999999996E-2</v>
      </c>
      <c r="K6465" s="103">
        <v>4.7340300000000002E-2</v>
      </c>
      <c r="L6465" s="103">
        <v>4.68441E-2</v>
      </c>
      <c r="M6465" s="103">
        <v>4.7058900000000001E-2</v>
      </c>
      <c r="N6465" s="103">
        <v>7.7499999999999999E-2</v>
      </c>
    </row>
    <row r="6466" spans="3:14" ht="15.75" customHeight="1" x14ac:dyDescent="0.25">
      <c r="C6466" s="40"/>
      <c r="F6466" s="81">
        <v>45618</v>
      </c>
      <c r="G6466" s="103"/>
      <c r="H6466" s="103"/>
      <c r="I6466" s="103">
        <v>4.5885000000000002E-2</v>
      </c>
      <c r="J6466" s="103">
        <v>4.5209399999999997E-2</v>
      </c>
      <c r="K6466" s="103">
        <v>4.7253299999999998E-2</v>
      </c>
      <c r="L6466" s="103">
        <v>4.6838300000000006E-2</v>
      </c>
      <c r="M6466" s="103">
        <v>4.7022300000000003E-2</v>
      </c>
      <c r="N6466" s="103">
        <v>7.7499999999999999E-2</v>
      </c>
    </row>
    <row r="6467" spans="3:14" ht="15.75" customHeight="1" x14ac:dyDescent="0.25">
      <c r="C6467" s="40"/>
      <c r="F6467" s="81">
        <v>45621</v>
      </c>
      <c r="G6467" s="103"/>
      <c r="H6467" s="103"/>
      <c r="I6467" s="103">
        <v>4.5855699999999999E-2</v>
      </c>
      <c r="J6467" s="103">
        <v>4.5210799999999995E-2</v>
      </c>
      <c r="K6467" s="103">
        <v>4.6992200000000005E-2</v>
      </c>
      <c r="L6467" s="103">
        <v>4.6644400000000003E-2</v>
      </c>
      <c r="M6467" s="103">
        <v>4.6957800000000001E-2</v>
      </c>
      <c r="N6467" s="103">
        <v>7.7499999999999999E-2</v>
      </c>
    </row>
    <row r="6468" spans="3:14" ht="15.75" customHeight="1" x14ac:dyDescent="0.25">
      <c r="C6468" s="40"/>
      <c r="F6468" s="81">
        <v>45622</v>
      </c>
      <c r="G6468" s="81"/>
      <c r="H6468" s="132"/>
      <c r="I6468" s="103">
        <v>4.5725800000000004E-2</v>
      </c>
      <c r="J6468" s="103">
        <v>4.5139100000000001E-2</v>
      </c>
      <c r="K6468" s="103">
        <v>4.6908700000000005E-2</v>
      </c>
      <c r="L6468" s="103">
        <v>4.6628600000000006E-2</v>
      </c>
      <c r="M6468" s="103">
        <v>4.6957800000000001E-2</v>
      </c>
      <c r="N6468" s="103">
        <v>7.7499999999999999E-2</v>
      </c>
    </row>
    <row r="6469" spans="3:14" ht="15.75" customHeight="1" x14ac:dyDescent="0.25">
      <c r="C6469" s="40"/>
      <c r="F6469" s="81">
        <v>45623</v>
      </c>
      <c r="G6469" s="81"/>
      <c r="H6469" s="132"/>
      <c r="I6469" s="103">
        <v>4.5526499999999998E-2</v>
      </c>
      <c r="J6469" s="103">
        <v>4.4993699999999998E-2</v>
      </c>
      <c r="K6469" s="103">
        <v>4.6825100000000001E-2</v>
      </c>
      <c r="L6469" s="103">
        <v>4.6611900000000005E-2</v>
      </c>
      <c r="M6469" s="103">
        <v>4.6930300000000001E-2</v>
      </c>
      <c r="N6469" s="103">
        <v>7.7499999999999999E-2</v>
      </c>
    </row>
    <row r="6470" spans="3:14" ht="15.75" customHeight="1" x14ac:dyDescent="0.25">
      <c r="C6470" s="40"/>
      <c r="F6470" s="81">
        <v>45625</v>
      </c>
      <c r="G6470" s="81"/>
      <c r="H6470" s="132"/>
      <c r="I6470" s="103">
        <v>4.5309299999999997E-2</v>
      </c>
      <c r="J6470" s="103">
        <v>4.4662E-2</v>
      </c>
      <c r="K6470" s="103">
        <v>4.66576E-2</v>
      </c>
      <c r="L6470" s="103">
        <v>4.6517799999999998E-2</v>
      </c>
      <c r="M6470" s="103">
        <v>4.6902799999999994E-2</v>
      </c>
      <c r="N6470" s="103">
        <v>7.7499999999999999E-2</v>
      </c>
    </row>
    <row r="6471" spans="3:14" ht="15.75" customHeight="1" x14ac:dyDescent="0.25">
      <c r="C6471" s="40"/>
      <c r="F6471" s="81">
        <v>45628</v>
      </c>
      <c r="G6471" s="81"/>
      <c r="H6471" s="132"/>
      <c r="I6471" s="103">
        <v>4.5239700000000001E-2</v>
      </c>
      <c r="J6471" s="103">
        <v>4.4647199999999998E-2</v>
      </c>
      <c r="K6471" s="103">
        <v>4.6389800000000002E-2</v>
      </c>
      <c r="L6471" s="103">
        <v>4.6382199999999998E-2</v>
      </c>
      <c r="M6471" s="103">
        <v>4.6902799999999994E-2</v>
      </c>
      <c r="N6471" s="103">
        <v>7.7499999999999999E-2</v>
      </c>
    </row>
    <row r="6472" spans="3:14" ht="15.75" customHeight="1" x14ac:dyDescent="0.25">
      <c r="C6472" s="40"/>
      <c r="F6472" s="81">
        <v>45629</v>
      </c>
      <c r="G6472" s="81"/>
      <c r="H6472" s="132"/>
      <c r="I6472" s="103">
        <v>4.52539E-2</v>
      </c>
      <c r="J6472" s="103">
        <v>4.4717800000000002E-2</v>
      </c>
      <c r="K6472" s="103">
        <v>4.6316400000000001E-2</v>
      </c>
      <c r="L6472" s="103">
        <v>4.6304499999999998E-2</v>
      </c>
      <c r="M6472" s="103">
        <v>4.6761400000000002E-2</v>
      </c>
      <c r="N6472" s="103">
        <v>7.7499999999999999E-2</v>
      </c>
    </row>
    <row r="6473" spans="3:14" ht="15.75" customHeight="1" x14ac:dyDescent="0.25">
      <c r="C6473" s="40"/>
      <c r="F6473" s="81">
        <v>45630</v>
      </c>
      <c r="G6473" s="81"/>
      <c r="H6473" s="132"/>
      <c r="I6473" s="103">
        <v>4.5073999999999996E-2</v>
      </c>
      <c r="J6473" s="103">
        <v>4.4441700000000001E-2</v>
      </c>
      <c r="K6473" s="103">
        <v>4.6242800000000001E-2</v>
      </c>
      <c r="L6473" s="103">
        <v>4.6089100000000001E-2</v>
      </c>
      <c r="M6473" s="103">
        <v>4.6726500000000004E-2</v>
      </c>
      <c r="N6473" s="103">
        <v>7.7499999999999999E-2</v>
      </c>
    </row>
    <row r="6474" spans="3:14" ht="15.75" customHeight="1" x14ac:dyDescent="0.25">
      <c r="C6474" s="40"/>
      <c r="F6474" s="81">
        <v>45631</v>
      </c>
      <c r="G6474" s="81"/>
      <c r="H6474" s="132"/>
      <c r="I6474" s="103">
        <v>4.4825200000000003E-2</v>
      </c>
      <c r="J6474" s="103">
        <v>4.4284400000000002E-2</v>
      </c>
      <c r="K6474" s="103">
        <v>4.61658E-2</v>
      </c>
      <c r="L6474" s="103">
        <v>4.6053499999999997E-2</v>
      </c>
      <c r="M6474" s="103">
        <v>4.6697299999999997E-2</v>
      </c>
      <c r="N6474" s="103">
        <v>7.7499999999999999E-2</v>
      </c>
    </row>
    <row r="6475" spans="3:14" ht="15.75" customHeight="1" x14ac:dyDescent="0.25">
      <c r="C6475" s="40"/>
      <c r="F6475" s="81">
        <v>45632</v>
      </c>
      <c r="G6475" s="81"/>
      <c r="H6475" s="132"/>
      <c r="I6475" s="103">
        <v>4.4773E-2</v>
      </c>
      <c r="J6475" s="103">
        <v>4.4267200000000007E-2</v>
      </c>
      <c r="K6475" s="103">
        <v>4.6088899999999995E-2</v>
      </c>
      <c r="L6475" s="103">
        <v>4.6015800000000003E-2</v>
      </c>
      <c r="M6475" s="103">
        <v>4.6697300000000004E-2</v>
      </c>
      <c r="N6475" s="103">
        <v>7.7499999999999999E-2</v>
      </c>
    </row>
    <row r="6476" spans="3:14" ht="15.75" customHeight="1" x14ac:dyDescent="0.25">
      <c r="C6476" s="40"/>
      <c r="F6476" s="81">
        <v>45635</v>
      </c>
      <c r="G6476" s="81"/>
      <c r="H6476" s="132"/>
      <c r="I6476" s="103">
        <v>4.4519500000000004E-2</v>
      </c>
      <c r="J6476" s="103">
        <v>4.39622E-2</v>
      </c>
      <c r="K6476" s="103">
        <v>4.5945E-2</v>
      </c>
      <c r="L6476" s="103">
        <v>4.5702299999999994E-2</v>
      </c>
      <c r="M6476" s="103">
        <v>4.6669200000000001E-2</v>
      </c>
      <c r="N6476" s="103">
        <v>7.7499999999999999E-2</v>
      </c>
    </row>
    <row r="6477" spans="3:14" ht="15.75" customHeight="1" x14ac:dyDescent="0.25">
      <c r="C6477" s="40"/>
      <c r="F6477" s="81">
        <v>45636</v>
      </c>
      <c r="G6477" s="81"/>
      <c r="H6477" s="132"/>
      <c r="I6477" s="103">
        <v>4.4465199999999996E-2</v>
      </c>
      <c r="J6477" s="103">
        <v>4.3921900000000007E-2</v>
      </c>
      <c r="K6477" s="103">
        <v>4.5955500000000003E-2</v>
      </c>
      <c r="L6477" s="103">
        <v>4.5595400000000001E-2</v>
      </c>
      <c r="M6477" s="103">
        <v>4.6550200000000007E-2</v>
      </c>
      <c r="N6477" s="103">
        <v>7.7499999999999999E-2</v>
      </c>
    </row>
    <row r="6478" spans="3:14" ht="15.75" customHeight="1" x14ac:dyDescent="0.25">
      <c r="C6478" s="40"/>
      <c r="F6478" s="81">
        <v>45637</v>
      </c>
      <c r="G6478" s="81"/>
      <c r="H6478" s="132"/>
      <c r="I6478" s="103">
        <v>4.4435099999999998E-2</v>
      </c>
      <c r="J6478" s="103">
        <v>4.3954500000000001E-2</v>
      </c>
      <c r="K6478" s="103">
        <v>4.5968999999999996E-2</v>
      </c>
      <c r="L6478" s="103">
        <v>4.5413699999999994E-2</v>
      </c>
      <c r="M6478" s="103">
        <v>4.6515399999999998E-2</v>
      </c>
      <c r="N6478" s="103">
        <v>7.7499999999999999E-2</v>
      </c>
    </row>
    <row r="6479" spans="3:14" ht="15.75" customHeight="1" x14ac:dyDescent="0.25">
      <c r="C6479" s="40"/>
      <c r="F6479" s="81">
        <v>45638</v>
      </c>
      <c r="G6479" s="81"/>
      <c r="H6479" s="132"/>
      <c r="I6479" s="103">
        <v>4.3970900000000007E-2</v>
      </c>
      <c r="J6479" s="103">
        <v>4.3585700000000005E-2</v>
      </c>
      <c r="K6479" s="103">
        <v>4.5975700000000001E-2</v>
      </c>
      <c r="L6479" s="103">
        <v>4.5347699999999998E-2</v>
      </c>
      <c r="M6479" s="103">
        <v>4.6481700000000008E-2</v>
      </c>
      <c r="N6479" s="103">
        <v>7.7499999999999999E-2</v>
      </c>
    </row>
    <row r="6480" spans="3:14" ht="15.75" customHeight="1" x14ac:dyDescent="0.25">
      <c r="C6480" s="40"/>
      <c r="F6480" s="81">
        <v>45639</v>
      </c>
      <c r="G6480" s="81"/>
      <c r="H6480" s="132"/>
      <c r="I6480" s="103">
        <v>4.3818200000000002E-2</v>
      </c>
      <c r="J6480" s="103">
        <v>4.3487200000000004E-2</v>
      </c>
      <c r="K6480" s="103">
        <v>4.59824E-2</v>
      </c>
      <c r="L6480" s="103">
        <v>4.5277600000000001E-2</v>
      </c>
      <c r="M6480" s="103">
        <v>4.6446899999999999E-2</v>
      </c>
      <c r="N6480" s="103">
        <v>7.7499999999999999E-2</v>
      </c>
    </row>
    <row r="6481" spans="3:14" ht="15.75" customHeight="1" x14ac:dyDescent="0.25">
      <c r="C6481" s="40"/>
      <c r="F6481" s="81">
        <v>45642</v>
      </c>
      <c r="G6481" s="81"/>
      <c r="H6481" s="132"/>
      <c r="I6481" s="103">
        <v>4.3752100000000002E-2</v>
      </c>
      <c r="J6481" s="103">
        <v>4.3513799999999998E-2</v>
      </c>
      <c r="K6481" s="103">
        <v>4.6002299999999996E-2</v>
      </c>
      <c r="L6481" s="103">
        <v>4.4970600000000006E-2</v>
      </c>
      <c r="M6481" s="103">
        <v>4.6343000000000002E-2</v>
      </c>
      <c r="N6481" s="103">
        <v>7.7499999999999999E-2</v>
      </c>
    </row>
    <row r="6482" spans="3:14" ht="15.75" customHeight="1" x14ac:dyDescent="0.25">
      <c r="C6482" s="40"/>
      <c r="F6482" s="81">
        <v>45643</v>
      </c>
      <c r="G6482" s="81"/>
      <c r="H6482" s="132"/>
      <c r="I6482" s="103">
        <v>4.3663500000000001E-2</v>
      </c>
      <c r="J6482" s="103">
        <v>4.3528500000000005E-2</v>
      </c>
      <c r="K6482" s="103">
        <v>4.6029299999999995E-2</v>
      </c>
      <c r="L6482" s="103">
        <v>4.4854100000000001E-2</v>
      </c>
      <c r="M6482" s="103">
        <v>4.63065E-2</v>
      </c>
      <c r="N6482" s="103">
        <v>7.7499999999999999E-2</v>
      </c>
    </row>
    <row r="6483" spans="3:14" ht="15.75" customHeight="1" x14ac:dyDescent="0.25">
      <c r="C6483" s="40"/>
      <c r="F6483" s="81">
        <v>45644</v>
      </c>
      <c r="G6483" s="81"/>
      <c r="H6483" s="132"/>
      <c r="I6483" s="103">
        <v>4.3702600000000001E-2</v>
      </c>
      <c r="J6483" s="103">
        <v>4.3540599999999999E-2</v>
      </c>
      <c r="K6483" s="103">
        <v>4.6045999999999997E-2</v>
      </c>
      <c r="L6483" s="103">
        <v>4.4699000000000003E-2</v>
      </c>
      <c r="M6483" s="103">
        <v>4.6272799999999996E-2</v>
      </c>
      <c r="N6483" s="103">
        <v>7.7499999999999999E-2</v>
      </c>
    </row>
    <row r="6484" spans="3:14" ht="15.75" customHeight="1" x14ac:dyDescent="0.25">
      <c r="C6484" s="40"/>
      <c r="F6484" s="81">
        <v>45645</v>
      </c>
      <c r="G6484" s="81"/>
      <c r="H6484" s="132"/>
      <c r="I6484" s="103">
        <v>4.3560299999999996E-2</v>
      </c>
      <c r="J6484" s="103">
        <v>4.3373100000000005E-2</v>
      </c>
      <c r="K6484" s="103">
        <v>4.6045999999999997E-2</v>
      </c>
      <c r="L6484" s="103">
        <v>4.4628500000000008E-2</v>
      </c>
      <c r="M6484" s="103">
        <v>4.6243600000000003E-2</v>
      </c>
      <c r="N6484" s="103">
        <v>7.4999999999999997E-2</v>
      </c>
    </row>
    <row r="6485" spans="3:14" ht="15.75" customHeight="1" x14ac:dyDescent="0.25">
      <c r="C6485" s="40"/>
      <c r="F6485" s="81">
        <v>45646</v>
      </c>
      <c r="G6485" s="81"/>
      <c r="H6485" s="132"/>
      <c r="I6485" s="103">
        <v>4.3365400000000005E-2</v>
      </c>
      <c r="J6485" s="103">
        <v>4.3274199999999999E-2</v>
      </c>
      <c r="K6485" s="103">
        <v>4.5955599999999999E-2</v>
      </c>
      <c r="L6485" s="103">
        <v>4.4638400000000002E-2</v>
      </c>
      <c r="M6485" s="103">
        <v>4.6242499999999999E-2</v>
      </c>
      <c r="N6485" s="103">
        <v>7.4999999999999997E-2</v>
      </c>
    </row>
    <row r="6486" spans="3:14" ht="15.75" customHeight="1" x14ac:dyDescent="0.25">
      <c r="C6486" s="40"/>
      <c r="F6486" s="81">
        <v>45649</v>
      </c>
      <c r="G6486" s="81"/>
      <c r="H6486" s="132"/>
      <c r="I6486" s="103">
        <v>4.33874E-2</v>
      </c>
      <c r="J6486" s="103">
        <v>4.3259400000000003E-2</v>
      </c>
      <c r="K6486" s="103">
        <v>4.5687899999999997E-2</v>
      </c>
      <c r="L6486" s="103">
        <v>4.4646400000000003E-2</v>
      </c>
      <c r="M6486" s="103">
        <v>4.6239700000000002E-2</v>
      </c>
      <c r="N6486" s="103">
        <v>7.4999999999999997E-2</v>
      </c>
    </row>
    <row r="6487" spans="3:14" ht="15.75" customHeight="1" x14ac:dyDescent="0.25">
      <c r="C6487" s="40"/>
      <c r="F6487" s="81">
        <v>45650</v>
      </c>
      <c r="G6487" s="81"/>
      <c r="H6487" s="132"/>
      <c r="I6487" s="103">
        <v>4.3377800000000008E-2</v>
      </c>
      <c r="J6487" s="103">
        <v>4.3266600000000002E-2</v>
      </c>
      <c r="K6487" s="103">
        <v>4.5601099999999999E-2</v>
      </c>
      <c r="L6487" s="103">
        <v>4.4659300000000006E-2</v>
      </c>
      <c r="M6487" s="103">
        <v>4.6240300000000005E-2</v>
      </c>
      <c r="N6487" s="103">
        <v>7.4999999999999997E-2</v>
      </c>
    </row>
    <row r="6488" spans="3:14" ht="15.75" customHeight="1" x14ac:dyDescent="0.25">
      <c r="C6488" s="40"/>
      <c r="F6488" s="81">
        <v>45652</v>
      </c>
      <c r="G6488" s="81"/>
      <c r="H6488" s="132"/>
      <c r="I6488" s="103">
        <v>4.3446400000000003E-2</v>
      </c>
      <c r="J6488" s="103">
        <v>4.3246599999999996E-2</v>
      </c>
      <c r="K6488" s="103">
        <v>4.5483799999999998E-2</v>
      </c>
      <c r="L6488" s="103">
        <v>4.4622900000000007E-2</v>
      </c>
      <c r="M6488" s="103">
        <v>4.6240300000000005E-2</v>
      </c>
      <c r="N6488" s="103">
        <v>7.4999999999999997E-2</v>
      </c>
    </row>
    <row r="6489" spans="3:14" ht="15.75" customHeight="1" x14ac:dyDescent="0.25">
      <c r="C6489" s="40"/>
      <c r="F6489" s="81">
        <v>45653</v>
      </c>
      <c r="G6489" s="81"/>
      <c r="H6489" s="132"/>
      <c r="I6489" s="103">
        <v>4.35701E-2</v>
      </c>
      <c r="J6489" s="103">
        <v>4.3287800000000001E-2</v>
      </c>
      <c r="K6489" s="103">
        <v>4.5467100000000003E-2</v>
      </c>
      <c r="L6489" s="103">
        <v>4.4558600000000004E-2</v>
      </c>
      <c r="M6489" s="103">
        <v>4.6222300000000001E-2</v>
      </c>
      <c r="N6489" s="103">
        <v>7.4999999999999997E-2</v>
      </c>
    </row>
    <row r="6490" spans="3:14" ht="15.75" customHeight="1" x14ac:dyDescent="0.25">
      <c r="C6490" s="40"/>
      <c r="F6490" s="81">
        <v>45656</v>
      </c>
      <c r="G6490" s="81"/>
      <c r="H6490" s="132"/>
      <c r="I6490" s="103">
        <v>4.3370400000000003E-2</v>
      </c>
      <c r="J6490" s="103">
        <v>4.3104400000000001E-2</v>
      </c>
      <c r="K6490" s="103">
        <v>4.5350000000000001E-2</v>
      </c>
      <c r="L6490" s="103">
        <v>4.4449100000000005E-2</v>
      </c>
      <c r="M6490" s="103">
        <v>4.6202100000000003E-2</v>
      </c>
      <c r="N6490" s="103">
        <v>7.4999999999999997E-2</v>
      </c>
    </row>
    <row r="6491" spans="3:14" ht="15.75" customHeight="1" x14ac:dyDescent="0.25">
      <c r="C6491" s="40"/>
      <c r="F6491" s="81">
        <v>45657</v>
      </c>
      <c r="G6491" s="81"/>
      <c r="H6491" s="132"/>
      <c r="I6491" s="103">
        <v>4.33249E-2</v>
      </c>
      <c r="J6491" s="103">
        <v>4.3051000000000006E-2</v>
      </c>
      <c r="K6491" s="103">
        <v>4.52766E-2</v>
      </c>
      <c r="L6491" s="103">
        <v>4.4445899999999997E-2</v>
      </c>
      <c r="M6491" s="103">
        <v>4.6160600000000003E-2</v>
      </c>
      <c r="N6491" s="103">
        <v>7.4999999999999997E-2</v>
      </c>
    </row>
    <row r="6492" spans="3:14" ht="15.75" customHeight="1" x14ac:dyDescent="0.25">
      <c r="C6492" s="40"/>
      <c r="F6492" s="81">
        <v>45659</v>
      </c>
      <c r="G6492" s="103"/>
      <c r="H6492" s="131"/>
      <c r="I6492" s="103">
        <v>4.3255600000000005E-2</v>
      </c>
      <c r="J6492" s="103">
        <v>4.2960500000000006E-2</v>
      </c>
      <c r="K6492" s="103">
        <v>4.5192800000000005E-2</v>
      </c>
      <c r="L6492" s="103">
        <v>4.4397200000000005E-2</v>
      </c>
      <c r="M6492" s="103">
        <v>4.6160600000000003E-2</v>
      </c>
      <c r="N6492" s="103">
        <v>7.4999999999999997E-2</v>
      </c>
    </row>
    <row r="6493" spans="3:14" ht="15.75" customHeight="1" x14ac:dyDescent="0.25">
      <c r="C6493" s="40"/>
      <c r="F6493" s="81">
        <v>45660</v>
      </c>
      <c r="G6493" s="103"/>
      <c r="H6493" s="103"/>
      <c r="I6493" s="103">
        <v>4.31543E-2</v>
      </c>
      <c r="J6493" s="103">
        <v>4.29369E-2</v>
      </c>
      <c r="K6493" s="103">
        <v>4.5112500000000007E-2</v>
      </c>
      <c r="L6493" s="103">
        <v>4.4367799999999999E-2</v>
      </c>
      <c r="M6493" s="103">
        <v>4.6140400000000005E-2</v>
      </c>
      <c r="N6493" s="103">
        <v>7.4999999999999997E-2</v>
      </c>
    </row>
    <row r="6494" spans="3:14" ht="15.75" customHeight="1" x14ac:dyDescent="0.25">
      <c r="C6494" s="40"/>
      <c r="F6494" s="81">
        <v>45663</v>
      </c>
      <c r="G6494" s="103"/>
      <c r="I6494" s="103">
        <v>4.3063900000000002E-2</v>
      </c>
      <c r="J6494" s="103">
        <v>4.2882000000000003E-2</v>
      </c>
      <c r="K6494" s="103">
        <v>4.4828E-2</v>
      </c>
      <c r="L6494" s="103">
        <v>4.4394200000000002E-2</v>
      </c>
      <c r="M6494" s="103">
        <v>4.61371E-2</v>
      </c>
      <c r="N6494" s="103">
        <v>7.4999999999999997E-2</v>
      </c>
    </row>
    <row r="6495" spans="3:14" ht="15.75" customHeight="1" x14ac:dyDescent="0.25">
      <c r="C6495" s="40"/>
      <c r="F6495" s="81">
        <v>45664</v>
      </c>
      <c r="G6495" s="103"/>
      <c r="H6495" s="103"/>
      <c r="I6495" s="103">
        <v>4.2974300000000007E-2</v>
      </c>
      <c r="J6495" s="103">
        <v>4.2851600000000004E-2</v>
      </c>
      <c r="K6495" s="103">
        <v>4.4717800000000002E-2</v>
      </c>
      <c r="L6495" s="103">
        <v>4.4423399999999995E-2</v>
      </c>
      <c r="M6495" s="103">
        <v>4.6163999999999997E-2</v>
      </c>
      <c r="N6495" s="103">
        <v>7.4999999999999997E-2</v>
      </c>
    </row>
    <row r="6496" spans="3:14" ht="15.75" customHeight="1" x14ac:dyDescent="0.25">
      <c r="C6496" s="40"/>
      <c r="F6496" s="81">
        <v>45665</v>
      </c>
      <c r="G6496" s="103"/>
      <c r="H6496" s="103"/>
      <c r="I6496" s="103">
        <v>4.2976400000000005E-2</v>
      </c>
      <c r="J6496" s="103">
        <v>4.2890300000000006E-2</v>
      </c>
      <c r="K6496" s="103">
        <v>4.4607400000000005E-2</v>
      </c>
      <c r="L6496" s="103">
        <v>4.4470599999999999E-2</v>
      </c>
      <c r="M6496" s="103">
        <v>4.6170799999999998E-2</v>
      </c>
      <c r="N6496" s="103">
        <v>7.4999999999999997E-2</v>
      </c>
    </row>
    <row r="6497" spans="3:14" ht="15.75" customHeight="1" x14ac:dyDescent="0.25">
      <c r="C6497" s="40"/>
      <c r="F6497" s="81">
        <v>45666</v>
      </c>
      <c r="G6497" s="103"/>
      <c r="H6497" s="103"/>
      <c r="I6497" s="103">
        <v>4.3020800000000005E-2</v>
      </c>
      <c r="J6497" s="103">
        <v>4.2889400000000001E-2</v>
      </c>
      <c r="K6497" s="103">
        <v>4.4493700000000004E-2</v>
      </c>
      <c r="L6497" s="103">
        <v>4.4478799999999999E-2</v>
      </c>
      <c r="M6497" s="103">
        <v>4.6183100000000005E-2</v>
      </c>
      <c r="N6497" s="103">
        <v>7.4999999999999997E-2</v>
      </c>
    </row>
    <row r="6498" spans="3:14" ht="15.75" customHeight="1" x14ac:dyDescent="0.25">
      <c r="C6498" s="40"/>
      <c r="F6498" s="81">
        <v>45667</v>
      </c>
      <c r="G6498" s="103"/>
      <c r="H6498" s="103"/>
      <c r="I6498" s="103">
        <v>4.3025399999999998E-2</v>
      </c>
      <c r="J6498" s="103">
        <v>4.2870100000000008E-2</v>
      </c>
      <c r="K6498" s="103">
        <v>4.43799E-2</v>
      </c>
      <c r="L6498" s="103">
        <v>4.44844E-2</v>
      </c>
      <c r="M6498" s="103">
        <v>4.6196599999999997E-2</v>
      </c>
      <c r="N6498" s="103">
        <v>7.4999999999999997E-2</v>
      </c>
    </row>
    <row r="6499" spans="3:14" ht="15.75" customHeight="1" x14ac:dyDescent="0.25">
      <c r="C6499" s="40"/>
      <c r="F6499" s="81">
        <v>45670</v>
      </c>
      <c r="G6499" s="103"/>
      <c r="H6499" s="103"/>
      <c r="I6499" s="103">
        <v>4.3062400000000001E-2</v>
      </c>
      <c r="J6499" s="103">
        <v>4.3019800000000004E-2</v>
      </c>
      <c r="K6499" s="103">
        <v>4.4065399999999998E-2</v>
      </c>
      <c r="L6499" s="103">
        <v>4.4520499999999998E-2</v>
      </c>
      <c r="M6499" s="103">
        <v>4.6215700000000005E-2</v>
      </c>
      <c r="N6499" s="103">
        <v>7.4999999999999997E-2</v>
      </c>
    </row>
    <row r="6500" spans="3:14" ht="15.75" customHeight="1" x14ac:dyDescent="0.25">
      <c r="C6500" s="40"/>
      <c r="F6500" s="81">
        <v>45671</v>
      </c>
      <c r="G6500" s="103"/>
      <c r="H6500" s="103"/>
      <c r="I6500" s="103">
        <v>4.3051700000000005E-2</v>
      </c>
      <c r="J6500" s="103">
        <v>4.3075799999999997E-2</v>
      </c>
      <c r="K6500" s="103">
        <v>4.3961899999999998E-2</v>
      </c>
      <c r="L6500" s="103">
        <v>4.4533400000000001E-2</v>
      </c>
      <c r="M6500" s="103">
        <v>4.6221300000000007E-2</v>
      </c>
      <c r="N6500" s="103">
        <v>7.4999999999999997E-2</v>
      </c>
    </row>
    <row r="6501" spans="3:14" ht="15.75" customHeight="1" x14ac:dyDescent="0.25">
      <c r="C6501" s="40"/>
      <c r="F6501" s="81">
        <v>45672</v>
      </c>
      <c r="G6501" s="103"/>
      <c r="H6501" s="103"/>
      <c r="I6501" s="103">
        <v>4.30105E-2</v>
      </c>
      <c r="J6501" s="103">
        <v>4.3028799999999999E-2</v>
      </c>
      <c r="K6501" s="103">
        <v>4.3854800000000006E-2</v>
      </c>
      <c r="L6501" s="103">
        <v>4.4554200000000002E-2</v>
      </c>
      <c r="M6501" s="103">
        <v>4.6230300000000002E-2</v>
      </c>
      <c r="N6501" s="103">
        <v>7.4999999999999997E-2</v>
      </c>
    </row>
    <row r="6502" spans="3:14" ht="15.75" customHeight="1" x14ac:dyDescent="0.25">
      <c r="C6502" s="40"/>
      <c r="F6502" s="81">
        <v>45673</v>
      </c>
      <c r="G6502" s="103"/>
      <c r="H6502" s="103"/>
      <c r="I6502" s="103">
        <v>4.2987200000000003E-2</v>
      </c>
      <c r="J6502" s="103">
        <v>4.2931700000000003E-2</v>
      </c>
      <c r="K6502" s="103">
        <v>4.3730999999999999E-2</v>
      </c>
      <c r="L6502" s="103">
        <v>4.4567500000000003E-2</v>
      </c>
      <c r="M6502" s="103">
        <v>4.6232499999999996E-2</v>
      </c>
      <c r="N6502" s="103">
        <v>7.4999999999999997E-2</v>
      </c>
    </row>
    <row r="6503" spans="3:14" ht="15.75" customHeight="1" x14ac:dyDescent="0.25">
      <c r="C6503" s="40"/>
      <c r="F6503" s="81">
        <v>45674</v>
      </c>
      <c r="G6503" s="103"/>
      <c r="H6503" s="103"/>
      <c r="I6503" s="103">
        <v>4.3004000000000001E-2</v>
      </c>
      <c r="J6503" s="103">
        <v>4.2900900000000006E-2</v>
      </c>
      <c r="K6503" s="103">
        <v>4.3620700000000005E-2</v>
      </c>
      <c r="L6503" s="103">
        <v>4.4578699999999999E-2</v>
      </c>
      <c r="M6503" s="103">
        <v>4.6246000000000002E-2</v>
      </c>
      <c r="N6503" s="103">
        <v>7.4999999999999997E-2</v>
      </c>
    </row>
    <row r="6504" spans="3:14" ht="15.75" customHeight="1" x14ac:dyDescent="0.25">
      <c r="C6504" s="40"/>
      <c r="F6504" s="81">
        <v>45678</v>
      </c>
      <c r="G6504" s="103"/>
      <c r="H6504" s="103"/>
      <c r="I6504" s="103">
        <v>4.3021299999999998E-2</v>
      </c>
      <c r="J6504" s="103">
        <v>4.2903399999999994E-2</v>
      </c>
      <c r="K6504" s="103">
        <v>4.3516500000000007E-2</v>
      </c>
      <c r="L6504" s="103">
        <v>4.4650000000000002E-2</v>
      </c>
      <c r="M6504" s="103">
        <v>4.6249399999999996E-2</v>
      </c>
      <c r="N6504" s="103">
        <v>7.4999999999999997E-2</v>
      </c>
    </row>
    <row r="6505" spans="3:14" ht="15.75" customHeight="1" x14ac:dyDescent="0.25">
      <c r="C6505" s="40"/>
      <c r="F6505" s="81">
        <v>45679</v>
      </c>
      <c r="G6505" s="103"/>
      <c r="H6505" s="103"/>
      <c r="I6505" s="103">
        <v>4.3048299999999998E-2</v>
      </c>
      <c r="J6505" s="103">
        <v>4.2966400000000002E-2</v>
      </c>
      <c r="K6505" s="103">
        <v>4.3513099999999999E-2</v>
      </c>
      <c r="L6505" s="103">
        <v>4.6683000000000002E-2</v>
      </c>
      <c r="M6505" s="103">
        <v>4.6249399999999996E-2</v>
      </c>
      <c r="N6505" s="103">
        <v>7.4999999999999997E-2</v>
      </c>
    </row>
    <row r="6506" spans="3:14" ht="15.75" customHeight="1" x14ac:dyDescent="0.25">
      <c r="C6506" s="40"/>
      <c r="F6506" s="81">
        <v>45680</v>
      </c>
      <c r="G6506" s="103"/>
      <c r="H6506" s="103"/>
      <c r="I6506" s="103">
        <v>4.3106400000000003E-2</v>
      </c>
      <c r="J6506" s="103">
        <v>4.3000699999999996E-2</v>
      </c>
      <c r="K6506" s="103">
        <v>4.3509800000000001E-2</v>
      </c>
      <c r="L6506" s="103">
        <v>4.4679499999999997E-2</v>
      </c>
      <c r="M6506" s="103">
        <v>4.6241500000000005E-2</v>
      </c>
      <c r="N6506" s="103">
        <v>7.4999999999999997E-2</v>
      </c>
    </row>
    <row r="6507" spans="3:14" ht="15.75" customHeight="1" x14ac:dyDescent="0.25">
      <c r="C6507" s="40"/>
      <c r="F6507" s="81">
        <v>45681</v>
      </c>
      <c r="G6507" s="103"/>
      <c r="H6507" s="103"/>
      <c r="I6507" s="103">
        <v>4.3154100000000001E-2</v>
      </c>
      <c r="J6507" s="103">
        <v>4.2998399999999999E-2</v>
      </c>
      <c r="K6507" s="103">
        <v>4.3493199999999996E-2</v>
      </c>
      <c r="L6507" s="103">
        <v>4.4675399999999997E-2</v>
      </c>
      <c r="M6507" s="103">
        <v>4.6232499999999996E-2</v>
      </c>
      <c r="N6507" s="103">
        <v>7.4999999999999997E-2</v>
      </c>
    </row>
    <row r="6508" spans="3:14" ht="15.75" customHeight="1" x14ac:dyDescent="0.25">
      <c r="C6508" s="40"/>
      <c r="F6508" s="81">
        <v>45684</v>
      </c>
      <c r="G6508" s="103"/>
      <c r="H6508" s="103"/>
      <c r="I6508" s="103">
        <v>4.3129999999999995E-2</v>
      </c>
      <c r="J6508" s="103">
        <v>4.2938700000000003E-2</v>
      </c>
      <c r="K6508" s="103">
        <v>4.33693E-2</v>
      </c>
      <c r="L6508" s="103">
        <v>4.4669400000000005E-2</v>
      </c>
      <c r="M6508" s="103">
        <v>4.62336E-2</v>
      </c>
      <c r="N6508" s="103">
        <v>7.4999999999999997E-2</v>
      </c>
    </row>
    <row r="6509" spans="3:14" ht="15.75" customHeight="1" x14ac:dyDescent="0.25">
      <c r="C6509" s="40"/>
      <c r="F6509" s="81">
        <v>45685</v>
      </c>
      <c r="G6509" s="103"/>
      <c r="H6509" s="103"/>
      <c r="I6509" s="103">
        <v>4.3103200000000001E-2</v>
      </c>
      <c r="J6509" s="103">
        <v>4.2868899999999995E-2</v>
      </c>
      <c r="K6509" s="103">
        <v>4.3329300000000001E-2</v>
      </c>
      <c r="L6509" s="103">
        <v>4.4675900000000004E-2</v>
      </c>
      <c r="M6509" s="103">
        <v>4.6232499999999996E-2</v>
      </c>
      <c r="N6509" s="103">
        <v>7.4999999999999997E-2</v>
      </c>
    </row>
    <row r="6510" spans="3:14" ht="15.75" customHeight="1" x14ac:dyDescent="0.25">
      <c r="C6510" s="40"/>
      <c r="F6510" s="81">
        <v>45686</v>
      </c>
      <c r="G6510" s="103"/>
      <c r="H6510" s="103"/>
      <c r="I6510" s="103">
        <v>4.3115899999999999E-2</v>
      </c>
      <c r="J6510" s="103">
        <v>4.2907500000000001E-2</v>
      </c>
      <c r="K6510" s="103">
        <v>4.3292600000000001E-2</v>
      </c>
      <c r="L6510" s="37">
        <v>4.4671599999999999E-2</v>
      </c>
      <c r="M6510" s="103">
        <v>4.62336E-2</v>
      </c>
      <c r="N6510" s="103">
        <v>7.4999999999999997E-2</v>
      </c>
    </row>
    <row r="6511" spans="3:14" ht="15.75" customHeight="1" x14ac:dyDescent="0.25">
      <c r="C6511" s="40"/>
      <c r="F6511" s="81">
        <v>45687</v>
      </c>
      <c r="G6511" s="103"/>
      <c r="H6511" s="103"/>
      <c r="I6511" s="103">
        <v>4.3086100000000002E-2</v>
      </c>
      <c r="J6511" s="103">
        <v>4.2907099999999997E-2</v>
      </c>
      <c r="K6511" s="103">
        <v>4.3285900000000002E-2</v>
      </c>
      <c r="L6511" s="103">
        <v>4.46673E-2</v>
      </c>
      <c r="M6511" s="103">
        <v>4.6229699999999999E-2</v>
      </c>
      <c r="N6511" s="103">
        <v>7.4999999999999997E-2</v>
      </c>
    </row>
    <row r="6512" spans="3:14" ht="15.75" customHeight="1" x14ac:dyDescent="0.25">
      <c r="C6512" s="40"/>
      <c r="F6512" s="81">
        <v>45688</v>
      </c>
      <c r="G6512" s="103"/>
      <c r="H6512" s="103"/>
      <c r="I6512" s="103">
        <v>4.3130800000000004E-2</v>
      </c>
      <c r="J6512" s="103">
        <v>4.3022499999999998E-2</v>
      </c>
      <c r="K6512" s="103">
        <v>4.3242599999999999E-2</v>
      </c>
      <c r="L6512" s="103">
        <v>4.4659299999999999E-2</v>
      </c>
      <c r="M6512" s="103">
        <v>4.6229699999999999E-2</v>
      </c>
      <c r="N6512" s="103">
        <v>7.4999999999999997E-2</v>
      </c>
    </row>
    <row r="6513" spans="3:14" ht="15.75" customHeight="1" x14ac:dyDescent="0.25">
      <c r="C6513" s="40"/>
      <c r="F6513" s="81">
        <v>45691</v>
      </c>
      <c r="G6513" s="103"/>
      <c r="H6513" s="103"/>
      <c r="I6513" s="103">
        <v>4.3126800000000007E-2</v>
      </c>
      <c r="J6513" s="103">
        <v>4.3031300000000001E-2</v>
      </c>
      <c r="K6513" s="103">
        <v>4.3222300000000005E-2</v>
      </c>
      <c r="L6513" s="133">
        <v>4.4669999999999994E-2</v>
      </c>
      <c r="M6513" s="103">
        <v>4.6241999999999998E-2</v>
      </c>
      <c r="N6513" s="103">
        <v>7.4999999999999997E-2</v>
      </c>
    </row>
    <row r="6514" spans="3:14" ht="15.75" customHeight="1" x14ac:dyDescent="0.25">
      <c r="C6514" s="40"/>
      <c r="F6514" s="81">
        <v>45692</v>
      </c>
      <c r="G6514" s="103"/>
      <c r="H6514" s="103"/>
      <c r="I6514" s="103">
        <v>4.3073300000000002E-2</v>
      </c>
      <c r="J6514" s="103">
        <v>4.3018799999999996E-2</v>
      </c>
      <c r="K6514" s="103">
        <v>4.3235900000000001E-2</v>
      </c>
      <c r="L6514" s="133">
        <v>4.4662800000000002E-2</v>
      </c>
      <c r="M6514" s="103">
        <v>4.6238099999999997E-2</v>
      </c>
      <c r="N6514" s="103">
        <v>7.4999999999999997E-2</v>
      </c>
    </row>
    <row r="6515" spans="3:14" ht="15.75" customHeight="1" x14ac:dyDescent="0.25">
      <c r="C6515" s="40"/>
      <c r="F6515" s="81">
        <v>45693</v>
      </c>
      <c r="G6515" s="103"/>
      <c r="H6515" s="103"/>
      <c r="I6515" s="103">
        <v>4.3078600000000002E-2</v>
      </c>
      <c r="J6515" s="103">
        <v>4.3019100000000005E-2</v>
      </c>
      <c r="K6515" s="103">
        <v>4.3242500000000003E-2</v>
      </c>
      <c r="L6515" s="133">
        <v>4.4662800000000002E-2</v>
      </c>
      <c r="M6515" s="103">
        <v>4.62365E-2</v>
      </c>
      <c r="N6515" s="103">
        <v>7.4999999999999997E-2</v>
      </c>
    </row>
    <row r="6516" spans="3:14" ht="15.75" customHeight="1" x14ac:dyDescent="0.25">
      <c r="C6516" s="40"/>
      <c r="F6516" s="81">
        <v>45694</v>
      </c>
      <c r="G6516" s="103"/>
      <c r="H6516" s="103"/>
      <c r="I6516" s="103">
        <v>4.3101399999999998E-2</v>
      </c>
      <c r="J6516" s="103">
        <v>4.2973499999999998E-2</v>
      </c>
      <c r="K6516" s="103">
        <v>4.3262600000000005E-2</v>
      </c>
      <c r="L6516" s="133">
        <v>4.4666400000000002E-2</v>
      </c>
      <c r="M6516" s="103">
        <v>4.62365E-2</v>
      </c>
      <c r="N6516" s="103">
        <v>7.4999999999999997E-2</v>
      </c>
    </row>
    <row r="6517" spans="3:14" ht="15.75" customHeight="1" x14ac:dyDescent="0.25">
      <c r="C6517" s="40"/>
      <c r="F6517" s="81">
        <v>45695</v>
      </c>
      <c r="G6517" s="103"/>
      <c r="H6517" s="103"/>
      <c r="I6517" s="103">
        <v>4.3151900000000007E-2</v>
      </c>
      <c r="J6517" s="103">
        <v>4.3039399999999998E-2</v>
      </c>
      <c r="K6517" s="103">
        <v>4.3292700000000003E-2</v>
      </c>
      <c r="L6517" s="133">
        <v>4.4662800000000002E-2</v>
      </c>
      <c r="M6517" s="103">
        <v>4.6231999999999995E-2</v>
      </c>
      <c r="N6517" s="103">
        <v>7.4999999999999997E-2</v>
      </c>
    </row>
    <row r="6518" spans="3:14" ht="15.75" customHeight="1" x14ac:dyDescent="0.25">
      <c r="C6518" s="40"/>
      <c r="F6518" s="81">
        <v>45698</v>
      </c>
      <c r="G6518" s="103"/>
      <c r="H6518" s="103"/>
      <c r="I6518" s="103">
        <v>4.3184699999999999E-2</v>
      </c>
      <c r="J6518" s="103">
        <v>4.3146899999999995E-2</v>
      </c>
      <c r="K6518" s="103">
        <v>4.3346099999999999E-2</v>
      </c>
      <c r="L6518" s="133">
        <v>4.46521E-2</v>
      </c>
      <c r="M6518" s="103">
        <v>4.6204200000000001E-2</v>
      </c>
      <c r="N6518" s="103">
        <v>7.4999999999999997E-2</v>
      </c>
    </row>
    <row r="6519" spans="3:14" ht="15.75" customHeight="1" x14ac:dyDescent="0.25">
      <c r="C6519" s="40"/>
      <c r="F6519" s="81">
        <v>45699</v>
      </c>
      <c r="G6519" s="103"/>
      <c r="H6519" s="103"/>
      <c r="I6519" s="103">
        <v>4.3173799999999998E-2</v>
      </c>
      <c r="J6519" s="103">
        <v>4.3150399999999998E-2</v>
      </c>
      <c r="K6519" s="103">
        <v>4.3362999999999999E-2</v>
      </c>
      <c r="L6519" s="133">
        <v>4.4644899999999994E-2</v>
      </c>
      <c r="M6519" s="103">
        <v>4.6200000000000005E-2</v>
      </c>
      <c r="N6519" s="103">
        <v>7.4999999999999997E-2</v>
      </c>
    </row>
    <row r="6520" spans="3:14" ht="15.75" customHeight="1" x14ac:dyDescent="0.25">
      <c r="C6520" s="40"/>
      <c r="F6520" s="81">
        <v>45700</v>
      </c>
      <c r="G6520" s="103"/>
      <c r="H6520" s="103"/>
      <c r="I6520" s="103">
        <v>4.3143900000000006E-2</v>
      </c>
      <c r="J6520" s="103">
        <v>4.3180199999999995E-2</v>
      </c>
      <c r="K6520" s="103">
        <v>4.33763E-2</v>
      </c>
      <c r="L6520" s="133">
        <v>4.4637799999999998E-2</v>
      </c>
      <c r="M6520" s="103">
        <v>4.6196799999999996E-2</v>
      </c>
      <c r="N6520" s="103">
        <v>7.4999999999999997E-2</v>
      </c>
    </row>
    <row r="6521" spans="3:14" ht="15.75" customHeight="1" x14ac:dyDescent="0.25">
      <c r="C6521" s="40"/>
      <c r="F6521" s="81">
        <v>45701</v>
      </c>
      <c r="G6521" s="103"/>
      <c r="H6521" s="103"/>
      <c r="I6521" s="103">
        <v>4.31186E-2</v>
      </c>
      <c r="J6521" s="103">
        <v>4.3229800000000006E-2</v>
      </c>
      <c r="K6521" s="103">
        <v>4.3386399999999999E-2</v>
      </c>
      <c r="L6521" s="133">
        <v>4.4634200000000006E-2</v>
      </c>
      <c r="M6521" s="103">
        <v>4.6192200000000003E-2</v>
      </c>
      <c r="N6521" s="103">
        <v>7.4999999999999997E-2</v>
      </c>
    </row>
    <row r="6522" spans="3:14" ht="15.75" customHeight="1" x14ac:dyDescent="0.25">
      <c r="C6522" s="40"/>
      <c r="F6522" s="81">
        <v>45702</v>
      </c>
      <c r="G6522" s="103"/>
      <c r="H6522" s="103"/>
      <c r="I6522" s="103">
        <v>4.3136500000000001E-2</v>
      </c>
      <c r="J6522" s="103">
        <v>4.3229900000000002E-2</v>
      </c>
      <c r="K6522" s="103">
        <v>4.34031E-2</v>
      </c>
      <c r="L6522" s="133">
        <v>4.4623400000000001E-2</v>
      </c>
      <c r="M6522" s="103">
        <v>4.6188800000000002E-2</v>
      </c>
      <c r="N6522" s="103">
        <v>7.4999999999999997E-2</v>
      </c>
    </row>
    <row r="6523" spans="3:14" ht="15.75" customHeight="1" x14ac:dyDescent="0.25">
      <c r="C6523" s="40"/>
      <c r="F6523" s="81">
        <v>45706</v>
      </c>
      <c r="G6523" s="103"/>
      <c r="H6523" s="103"/>
      <c r="I6523" s="103">
        <v>4.3117999999999997E-2</v>
      </c>
      <c r="J6523" s="103">
        <v>4.3219200000000006E-2</v>
      </c>
      <c r="K6523" s="103">
        <v>4.34598E-2</v>
      </c>
      <c r="L6523" s="133">
        <v>4.4588200000000001E-2</v>
      </c>
      <c r="M6523" s="103">
        <v>4.6174299999999995E-2</v>
      </c>
      <c r="N6523" s="103">
        <v>7.4999999999999997E-2</v>
      </c>
    </row>
    <row r="6524" spans="3:14" ht="15.75" customHeight="1" x14ac:dyDescent="0.25">
      <c r="C6524" s="40"/>
      <c r="F6524" s="81">
        <v>45707</v>
      </c>
      <c r="G6524" s="103"/>
      <c r="H6524" s="103"/>
      <c r="I6524" s="103">
        <v>4.3202100000000007E-2</v>
      </c>
      <c r="J6524" s="103">
        <v>4.33003E-2</v>
      </c>
      <c r="K6524" s="103">
        <v>4.3486700000000003E-2</v>
      </c>
      <c r="L6524" s="133">
        <v>4.4566700000000001E-2</v>
      </c>
      <c r="M6524" s="103">
        <v>4.6167400000000004E-2</v>
      </c>
      <c r="N6524" s="103">
        <v>7.4999999999999997E-2</v>
      </c>
    </row>
    <row r="6525" spans="3:14" ht="15.75" customHeight="1" x14ac:dyDescent="0.25">
      <c r="C6525" s="40"/>
      <c r="F6525" s="81">
        <v>45708</v>
      </c>
      <c r="G6525" s="103"/>
      <c r="H6525" s="103"/>
      <c r="I6525" s="103">
        <v>4.3223200000000003E-2</v>
      </c>
      <c r="J6525" s="103">
        <v>4.3285900000000002E-2</v>
      </c>
      <c r="K6525" s="103">
        <v>4.3506799999999998E-2</v>
      </c>
      <c r="L6525" s="133">
        <v>4.45452E-2</v>
      </c>
      <c r="M6525" s="103">
        <v>4.6160600000000003E-2</v>
      </c>
      <c r="N6525" s="103">
        <v>7.4999999999999997E-2</v>
      </c>
    </row>
    <row r="6526" spans="3:14" ht="15.75" customHeight="1" x14ac:dyDescent="0.25">
      <c r="C6526" s="40"/>
      <c r="F6526" s="81">
        <v>45709</v>
      </c>
      <c r="G6526" s="103"/>
      <c r="H6526" s="103"/>
      <c r="I6526" s="103">
        <v>4.3193000000000002E-2</v>
      </c>
      <c r="J6526" s="103">
        <v>4.3215300000000005E-2</v>
      </c>
      <c r="K6526" s="103">
        <v>4.3520099999999999E-2</v>
      </c>
      <c r="L6526" s="133">
        <v>4.4530800000000002E-2</v>
      </c>
      <c r="M6526" s="103">
        <v>4.6153800000000002E-2</v>
      </c>
      <c r="N6526" s="103">
        <v>7.4999999999999997E-2</v>
      </c>
    </row>
    <row r="6527" spans="3:14" ht="15.75" customHeight="1" x14ac:dyDescent="0.25">
      <c r="C6527" s="40"/>
      <c r="F6527" s="81">
        <v>45712</v>
      </c>
      <c r="G6527" s="103"/>
      <c r="H6527" s="103"/>
      <c r="I6527" s="103">
        <v>4.3235900000000001E-2</v>
      </c>
      <c r="J6527" s="103">
        <v>4.3180400000000001E-2</v>
      </c>
      <c r="K6527" s="103">
        <v>4.3529999999999999E-2</v>
      </c>
      <c r="L6527" s="133">
        <v>4.4487899999999997E-2</v>
      </c>
      <c r="M6527" s="103">
        <v>4.6111800000000001E-2</v>
      </c>
      <c r="N6527" s="103">
        <v>7.4999999999999997E-2</v>
      </c>
    </row>
    <row r="6528" spans="3:14" ht="15.75" customHeight="1" x14ac:dyDescent="0.25">
      <c r="C6528" s="40"/>
      <c r="F6528" s="81">
        <v>45713</v>
      </c>
      <c r="G6528" s="103"/>
      <c r="H6528" s="103"/>
      <c r="I6528" s="103">
        <v>4.3235200000000001E-2</v>
      </c>
      <c r="J6528" s="103">
        <v>4.3185200000000007E-2</v>
      </c>
      <c r="K6528" s="103">
        <v>4.3530199999999998E-2</v>
      </c>
      <c r="L6528" s="133">
        <v>4.4477099999999999E-2</v>
      </c>
      <c r="M6528" s="103">
        <v>4.6107599999999999E-2</v>
      </c>
      <c r="N6528" s="103">
        <v>7.4999999999999997E-2</v>
      </c>
    </row>
    <row r="6529" spans="3:14" ht="15.75" customHeight="1" x14ac:dyDescent="0.25">
      <c r="C6529" s="40"/>
      <c r="F6529" s="81">
        <v>45714</v>
      </c>
      <c r="G6529" s="103"/>
      <c r="H6529" s="103"/>
      <c r="I6529" s="103">
        <v>4.3238399999999996E-2</v>
      </c>
      <c r="J6529" s="103">
        <v>4.3132400000000008E-2</v>
      </c>
      <c r="K6529" s="103">
        <v>4.3526800000000004E-2</v>
      </c>
      <c r="L6529" s="133">
        <v>4.4477099999999999E-2</v>
      </c>
      <c r="M6529" s="103">
        <v>4.61045E-2</v>
      </c>
      <c r="N6529" s="103">
        <v>7.4999999999999997E-2</v>
      </c>
    </row>
    <row r="6530" spans="3:14" ht="15.75" customHeight="1" x14ac:dyDescent="0.25">
      <c r="C6530" s="40"/>
      <c r="F6530" s="81">
        <v>45715</v>
      </c>
      <c r="G6530" s="103"/>
      <c r="H6530" s="103"/>
      <c r="I6530" s="103">
        <v>4.3226800000000003E-2</v>
      </c>
      <c r="J6530" s="103">
        <v>4.3185099999999997E-2</v>
      </c>
      <c r="K6530" s="103">
        <v>4.3523500000000007E-2</v>
      </c>
      <c r="L6530" s="133">
        <v>4.4484300000000004E-2</v>
      </c>
      <c r="M6530" s="103">
        <v>4.6101400000000001E-2</v>
      </c>
      <c r="N6530" s="103">
        <v>7.4999999999999997E-2</v>
      </c>
    </row>
    <row r="6531" spans="3:14" ht="15.75" customHeight="1" x14ac:dyDescent="0.25">
      <c r="C6531" s="40"/>
      <c r="F6531" s="81">
        <v>45716</v>
      </c>
      <c r="G6531" s="103"/>
      <c r="H6531" s="103"/>
      <c r="I6531" s="103">
        <v>4.3247099999999997E-2</v>
      </c>
      <c r="J6531" s="103">
        <v>4.3167799999999999E-2</v>
      </c>
      <c r="K6531" s="103">
        <v>4.3526800000000004E-2</v>
      </c>
      <c r="L6531" s="133">
        <v>4.4484300000000004E-2</v>
      </c>
      <c r="M6531" s="103">
        <v>4.6095700000000003E-2</v>
      </c>
      <c r="N6531" s="103">
        <v>7.4999999999999997E-2</v>
      </c>
    </row>
    <row r="6532" spans="3:14" ht="15.75" customHeight="1" x14ac:dyDescent="0.25">
      <c r="C6532" s="40"/>
      <c r="F6532" s="81">
        <v>45719</v>
      </c>
      <c r="G6532" s="103"/>
      <c r="H6532" s="103"/>
      <c r="I6532" s="103">
        <v>4.32139E-2</v>
      </c>
      <c r="J6532" s="103">
        <v>4.3097099999999999E-2</v>
      </c>
      <c r="K6532" s="103">
        <v>4.3553399999999999E-2</v>
      </c>
      <c r="L6532" s="133">
        <v>4.4504799999999997E-2</v>
      </c>
      <c r="M6532" s="103">
        <v>4.6094200000000002E-2</v>
      </c>
      <c r="N6532" s="103">
        <v>7.4999999999999997E-2</v>
      </c>
    </row>
    <row r="6533" spans="3:14" ht="15.75" customHeight="1" x14ac:dyDescent="0.25">
      <c r="C6533" s="40"/>
      <c r="F6533" s="81">
        <v>45720</v>
      </c>
      <c r="G6533" s="103"/>
      <c r="H6533" s="103"/>
      <c r="I6533" s="103">
        <v>4.3140599999999994E-2</v>
      </c>
      <c r="J6533" s="103">
        <v>4.3001899999999996E-2</v>
      </c>
      <c r="K6533" s="103">
        <v>4.3536900000000003E-2</v>
      </c>
      <c r="L6533" s="133">
        <v>4.45242E-2</v>
      </c>
      <c r="M6533" s="103">
        <v>4.6093099999999998E-2</v>
      </c>
      <c r="N6533" s="103">
        <v>7.4999999999999997E-2</v>
      </c>
    </row>
    <row r="6534" spans="3:14" ht="15.75" customHeight="1" x14ac:dyDescent="0.25">
      <c r="C6534" s="40"/>
      <c r="F6534" s="81">
        <v>45721</v>
      </c>
      <c r="G6534" s="103"/>
      <c r="H6534" s="103"/>
      <c r="I6534" s="103">
        <v>4.3139700000000003E-2</v>
      </c>
      <c r="J6534" s="103">
        <v>4.2858599999999997E-2</v>
      </c>
      <c r="K6534" s="103">
        <v>4.3520099999999999E-2</v>
      </c>
      <c r="L6534" s="133">
        <v>4.4547200000000002E-2</v>
      </c>
      <c r="M6534" s="103">
        <v>4.6087599999999999E-2</v>
      </c>
      <c r="N6534" s="103">
        <v>7.4999999999999997E-2</v>
      </c>
    </row>
    <row r="6535" spans="3:14" ht="15.75" customHeight="1" x14ac:dyDescent="0.25">
      <c r="C6535" s="40"/>
      <c r="F6535" s="81">
        <v>45722</v>
      </c>
      <c r="G6535" s="103"/>
      <c r="H6535" s="103"/>
      <c r="I6535" s="103">
        <v>4.3215799999999999E-2</v>
      </c>
      <c r="J6535" s="103">
        <v>4.2948100000000003E-2</v>
      </c>
      <c r="K6535" s="103">
        <v>4.3516800000000001E-2</v>
      </c>
      <c r="L6535" s="133">
        <v>4.4541999999999998E-2</v>
      </c>
      <c r="M6535" s="103">
        <v>4.6082100000000001E-2</v>
      </c>
      <c r="N6535" s="103">
        <v>7.4999999999999997E-2</v>
      </c>
    </row>
    <row r="6536" spans="3:14" ht="15.75" customHeight="1" x14ac:dyDescent="0.25">
      <c r="C6536" s="40"/>
      <c r="F6536" s="81">
        <v>45723</v>
      </c>
      <c r="G6536" s="103"/>
      <c r="H6536" s="103"/>
      <c r="I6536" s="103">
        <v>4.3222099999999999E-2</v>
      </c>
      <c r="J6536" s="103">
        <v>4.2923600000000006E-2</v>
      </c>
      <c r="K6536" s="103">
        <v>4.3523500000000007E-2</v>
      </c>
      <c r="L6536" s="133">
        <v>4.4533400000000001E-2</v>
      </c>
      <c r="M6536" s="103">
        <v>4.6073700000000002E-2</v>
      </c>
      <c r="N6536" s="103">
        <v>7.4999999999999997E-2</v>
      </c>
    </row>
    <row r="6537" spans="3:14" ht="15.75" customHeight="1" x14ac:dyDescent="0.25">
      <c r="C6537" s="40"/>
      <c r="F6537" s="81">
        <v>45726</v>
      </c>
      <c r="G6537" s="103"/>
      <c r="H6537" s="103"/>
      <c r="I6537" s="103">
        <v>4.3253700000000006E-2</v>
      </c>
      <c r="J6537" s="103">
        <v>4.2987500000000005E-2</v>
      </c>
      <c r="K6537" s="103">
        <v>4.3516600000000003E-2</v>
      </c>
      <c r="L6537" s="133">
        <v>4.4576000000000005E-2</v>
      </c>
      <c r="M6537" s="103">
        <v>4.6059099999999999E-2</v>
      </c>
      <c r="N6537" s="103">
        <v>7.4999999999999997E-2</v>
      </c>
    </row>
    <row r="6538" spans="3:14" ht="15.75" customHeight="1" x14ac:dyDescent="0.25">
      <c r="C6538" s="40"/>
      <c r="F6538" s="81">
        <v>45727</v>
      </c>
      <c r="G6538" s="103"/>
      <c r="H6538" s="103"/>
      <c r="I6538" s="103">
        <v>4.3248000000000002E-2</v>
      </c>
      <c r="J6538" s="103">
        <v>4.2969799999999995E-2</v>
      </c>
      <c r="K6538" s="103">
        <v>4.3510099999999996E-2</v>
      </c>
      <c r="L6538" s="133">
        <v>4.4588999999999997E-2</v>
      </c>
      <c r="M6538" s="103">
        <v>4.60536E-2</v>
      </c>
      <c r="N6538" s="103">
        <v>7.4999999999999997E-2</v>
      </c>
    </row>
    <row r="6539" spans="3:14" ht="15.75" customHeight="1" x14ac:dyDescent="0.25">
      <c r="C6539" s="40"/>
      <c r="F6539" s="81">
        <v>45728</v>
      </c>
      <c r="G6539" s="103"/>
      <c r="H6539" s="103"/>
      <c r="I6539" s="103">
        <v>4.3205E-2</v>
      </c>
      <c r="J6539" s="103">
        <v>4.2887700000000008E-2</v>
      </c>
      <c r="K6539" s="103">
        <v>4.35001E-2</v>
      </c>
      <c r="L6539" s="133">
        <v>4.4592800000000002E-2</v>
      </c>
      <c r="M6539" s="103">
        <v>4.6049199999999998E-2</v>
      </c>
      <c r="N6539" s="103">
        <v>7.4999999999999997E-2</v>
      </c>
    </row>
    <row r="6540" spans="3:14" ht="15.75" customHeight="1" x14ac:dyDescent="0.25">
      <c r="C6540" s="40"/>
      <c r="F6540" s="81">
        <v>45729</v>
      </c>
      <c r="G6540" s="103"/>
      <c r="H6540" s="103"/>
      <c r="I6540" s="103">
        <v>4.3191800000000002E-2</v>
      </c>
      <c r="J6540" s="103">
        <v>4.2992800000000005E-2</v>
      </c>
      <c r="K6540" s="103">
        <v>4.3486700000000003E-2</v>
      </c>
      <c r="L6540" s="133">
        <v>4.4598499999999999E-2</v>
      </c>
      <c r="M6540" s="103">
        <v>4.6045900000000001E-2</v>
      </c>
      <c r="N6540" s="103">
        <v>7.4999999999999997E-2</v>
      </c>
    </row>
    <row r="6541" spans="3:14" ht="15.75" customHeight="1" x14ac:dyDescent="0.25">
      <c r="C6541" s="40"/>
      <c r="F6541" s="81">
        <v>45730</v>
      </c>
      <c r="G6541" s="103"/>
      <c r="H6541" s="103"/>
      <c r="I6541" s="103">
        <v>4.3164000000000001E-2</v>
      </c>
      <c r="J6541" s="103">
        <v>4.2950499999999996E-2</v>
      </c>
      <c r="K6541" s="103">
        <v>4.3473300000000006E-2</v>
      </c>
      <c r="L6541" s="133">
        <v>4.4607900000000006E-2</v>
      </c>
      <c r="M6541" s="103">
        <v>4.6040299999999999E-2</v>
      </c>
      <c r="N6541" s="103">
        <v>7.4999999999999997E-2</v>
      </c>
    </row>
    <row r="6542" spans="3:14" ht="15.75" customHeight="1" x14ac:dyDescent="0.25">
      <c r="C6542" s="40"/>
      <c r="F6542" s="81">
        <v>45733</v>
      </c>
      <c r="G6542" s="103"/>
      <c r="H6542" s="103"/>
      <c r="I6542" s="103">
        <v>4.3167799999999999E-2</v>
      </c>
      <c r="J6542" s="103">
        <v>4.2952899999999995E-2</v>
      </c>
      <c r="K6542" s="103">
        <v>4.3446600000000002E-2</v>
      </c>
      <c r="L6542" s="133">
        <v>4.4640800000000001E-2</v>
      </c>
      <c r="M6542" s="103">
        <v>4.6041499999999999E-2</v>
      </c>
      <c r="N6542" s="103">
        <v>7.4999999999999997E-2</v>
      </c>
    </row>
    <row r="6543" spans="3:14" ht="15.75" customHeight="1" x14ac:dyDescent="0.25">
      <c r="C6543" s="40"/>
      <c r="F6543" s="81">
        <v>45734</v>
      </c>
      <c r="G6543" s="103"/>
      <c r="H6543" s="103"/>
      <c r="I6543" s="103">
        <v>4.3193700000000002E-2</v>
      </c>
      <c r="J6543" s="103">
        <v>4.3046899999999999E-2</v>
      </c>
      <c r="K6543" s="103">
        <v>4.3443599999999999E-2</v>
      </c>
      <c r="L6543" s="133">
        <v>4.4628500000000002E-2</v>
      </c>
      <c r="M6543" s="103">
        <v>4.6040400000000002E-2</v>
      </c>
      <c r="N6543" s="103">
        <v>7.4999999999999997E-2</v>
      </c>
    </row>
    <row r="6544" spans="3:14" ht="15.75" customHeight="1" x14ac:dyDescent="0.25">
      <c r="C6544" s="40"/>
      <c r="F6544" s="81">
        <v>45735</v>
      </c>
      <c r="G6544" s="103"/>
      <c r="H6544" s="103"/>
      <c r="I6544" s="103">
        <v>4.32209E-2</v>
      </c>
      <c r="J6544" s="103">
        <v>4.3053800000000003E-2</v>
      </c>
      <c r="K6544" s="103">
        <v>4.3437099999999999E-2</v>
      </c>
      <c r="L6544" s="133">
        <v>4.4634899999999998E-2</v>
      </c>
      <c r="M6544" s="103">
        <v>4.60355E-2</v>
      </c>
      <c r="N6544" s="103">
        <v>7.4999999999999997E-2</v>
      </c>
    </row>
    <row r="6545" spans="3:14" ht="15.75" customHeight="1" x14ac:dyDescent="0.25">
      <c r="C6545" s="40"/>
      <c r="F6545" s="81">
        <v>45736</v>
      </c>
      <c r="G6545" s="103"/>
      <c r="H6545" s="103"/>
      <c r="I6545" s="103">
        <v>4.3191899999999998E-2</v>
      </c>
      <c r="J6545" s="103">
        <v>4.3028400000000001E-2</v>
      </c>
      <c r="K6545" s="103">
        <v>4.3423700000000003E-2</v>
      </c>
      <c r="L6545" s="133">
        <v>4.4648199999999999E-2</v>
      </c>
      <c r="M6545" s="103">
        <v>4.6035899999999998E-2</v>
      </c>
      <c r="N6545" s="103">
        <v>7.4999999999999997E-2</v>
      </c>
    </row>
    <row r="6546" spans="3:14" ht="15.75" customHeight="1" x14ac:dyDescent="0.25">
      <c r="C6546" s="40"/>
      <c r="F6546" s="81">
        <v>45737</v>
      </c>
      <c r="G6546" s="103"/>
      <c r="H6546" s="103"/>
      <c r="I6546" s="103">
        <v>4.3201099999999999E-2</v>
      </c>
      <c r="J6546" s="103">
        <v>4.2978300000000004E-2</v>
      </c>
      <c r="K6546" s="103">
        <v>4.3396900000000002E-2</v>
      </c>
      <c r="L6546" s="133">
        <v>4.4662399999999998E-2</v>
      </c>
      <c r="M6546" s="103">
        <v>4.6034899999999997E-2</v>
      </c>
      <c r="N6546" s="103">
        <v>7.4999999999999997E-2</v>
      </c>
    </row>
    <row r="6547" spans="3:14" ht="15.75" customHeight="1" x14ac:dyDescent="0.25">
      <c r="C6547" s="40"/>
      <c r="F6547" s="81">
        <v>45740</v>
      </c>
      <c r="G6547" s="103"/>
      <c r="H6547" s="103"/>
      <c r="I6547" s="103">
        <v>4.3216599999999994E-2</v>
      </c>
      <c r="J6547" s="103">
        <v>4.2958400000000001E-2</v>
      </c>
      <c r="K6547" s="103">
        <v>4.3356600000000002E-2</v>
      </c>
      <c r="L6547" s="133">
        <v>4.4662899999999998E-2</v>
      </c>
      <c r="M6547" s="103">
        <v>4.60326E-2</v>
      </c>
      <c r="N6547" s="103">
        <v>7.4999999999999997E-2</v>
      </c>
    </row>
    <row r="6548" spans="3:14" ht="15.75" customHeight="1" x14ac:dyDescent="0.25">
      <c r="C6548" s="40"/>
      <c r="F6548" s="81">
        <v>45741</v>
      </c>
      <c r="G6548" s="103"/>
      <c r="H6548" s="103"/>
      <c r="I6548" s="103">
        <v>4.3216299999999999E-2</v>
      </c>
      <c r="J6548" s="103">
        <v>4.30281E-2</v>
      </c>
      <c r="K6548" s="103">
        <v>4.3346700000000002E-2</v>
      </c>
      <c r="L6548" s="133">
        <v>4.4656500000000002E-2</v>
      </c>
      <c r="M6548" s="103">
        <v>4.6031500000000003E-2</v>
      </c>
      <c r="N6548" s="103">
        <v>7.4999999999999997E-2</v>
      </c>
    </row>
    <row r="6549" spans="3:14" ht="15.75" customHeight="1" x14ac:dyDescent="0.25">
      <c r="C6549" s="40"/>
      <c r="F6549" s="81">
        <v>45742</v>
      </c>
      <c r="G6549" s="103"/>
      <c r="H6549" s="103"/>
      <c r="I6549" s="103">
        <v>4.3271900000000002E-2</v>
      </c>
      <c r="J6549" s="103">
        <v>4.3026700000000001E-2</v>
      </c>
      <c r="K6549" s="103">
        <v>4.3343400000000004E-2</v>
      </c>
      <c r="L6549" s="133">
        <v>4.4653100000000001E-2</v>
      </c>
      <c r="M6549" s="103">
        <v>4.6034800000000001E-2</v>
      </c>
      <c r="N6549" s="103">
        <v>7.4999999999999997E-2</v>
      </c>
    </row>
    <row r="6550" spans="3:14" ht="15.75" customHeight="1" x14ac:dyDescent="0.25">
      <c r="C6550" s="40"/>
      <c r="F6550" s="81">
        <v>45743</v>
      </c>
      <c r="G6550" s="103"/>
      <c r="H6550" s="103"/>
      <c r="I6550" s="103">
        <v>4.3249199999999995E-2</v>
      </c>
      <c r="J6550" s="103">
        <v>4.2991700000000001E-2</v>
      </c>
      <c r="K6550" s="103">
        <v>4.3346700000000002E-2</v>
      </c>
      <c r="L6550" s="133">
        <v>4.4648100000000003E-2</v>
      </c>
      <c r="M6550" s="103">
        <v>4.6040299999999999E-2</v>
      </c>
      <c r="N6550" s="103">
        <v>7.4999999999999997E-2</v>
      </c>
    </row>
    <row r="6551" spans="3:14" ht="15.75" customHeight="1" x14ac:dyDescent="0.25">
      <c r="C6551" s="40"/>
      <c r="F6551" s="81">
        <v>45744</v>
      </c>
      <c r="G6551" s="103"/>
      <c r="H6551" s="103"/>
      <c r="I6551" s="103">
        <v>4.3236499999999997E-2</v>
      </c>
      <c r="J6551" s="103">
        <v>4.2976099999999996E-2</v>
      </c>
      <c r="K6551" s="103">
        <v>4.3356800000000001E-2</v>
      </c>
      <c r="L6551" s="133">
        <v>4.46398E-2</v>
      </c>
      <c r="M6551" s="103">
        <v>4.6063900000000005E-2</v>
      </c>
      <c r="N6551" s="103">
        <v>7.4999999999999997E-2</v>
      </c>
    </row>
    <row r="6552" spans="3:14" ht="15.75" customHeight="1" x14ac:dyDescent="0.25">
      <c r="C6552" s="40"/>
      <c r="F6552" s="81">
        <v>45747</v>
      </c>
      <c r="G6552" s="103"/>
      <c r="H6552" s="103"/>
      <c r="I6552" s="103">
        <v>4.3193700000000002E-2</v>
      </c>
      <c r="J6552" s="103">
        <v>4.2878800000000002E-2</v>
      </c>
      <c r="K6552" s="103">
        <v>4.3336499999999993E-2</v>
      </c>
      <c r="L6552" s="103">
        <v>4.46516E-2</v>
      </c>
      <c r="M6552" s="103">
        <v>4.6049800000000002E-2</v>
      </c>
      <c r="N6552" s="103">
        <v>7.4999999999999997E-2</v>
      </c>
    </row>
    <row r="6553" spans="3:14" ht="15.75" customHeight="1" x14ac:dyDescent="0.25">
      <c r="C6553" s="40"/>
      <c r="F6553" s="81">
        <v>45748</v>
      </c>
      <c r="G6553" s="103"/>
      <c r="H6553" s="103"/>
      <c r="I6553" s="103">
        <v>4.3189599999999995E-2</v>
      </c>
      <c r="J6553" s="103">
        <v>4.2809799999999995E-2</v>
      </c>
      <c r="K6553" s="103">
        <v>4.3343400000000004E-2</v>
      </c>
      <c r="L6553" s="103">
        <v>4.46516E-2</v>
      </c>
      <c r="M6553" s="103">
        <v>4.6054199999999997E-2</v>
      </c>
      <c r="N6553" s="103">
        <v>7.4999999999999997E-2</v>
      </c>
    </row>
    <row r="6554" spans="3:14" ht="15.75" customHeight="1" x14ac:dyDescent="0.25">
      <c r="C6554" s="40"/>
      <c r="F6554" s="81">
        <v>45749</v>
      </c>
      <c r="G6554" s="103"/>
      <c r="H6554" s="103"/>
      <c r="I6554" s="103">
        <v>4.3193000000000002E-2</v>
      </c>
      <c r="J6554" s="103">
        <v>4.2773399999999996E-2</v>
      </c>
      <c r="K6554" s="103">
        <v>4.3343400000000004E-2</v>
      </c>
      <c r="L6554" s="103">
        <v>4.46516E-2</v>
      </c>
      <c r="M6554" s="103">
        <v>4.6059799999999998E-2</v>
      </c>
      <c r="N6554" s="103">
        <v>7.4999999999999997E-2</v>
      </c>
    </row>
    <row r="6555" spans="3:14" ht="15.75" customHeight="1" x14ac:dyDescent="0.25">
      <c r="C6555" s="40"/>
      <c r="F6555" s="81">
        <v>45750</v>
      </c>
      <c r="G6555" s="103"/>
      <c r="H6555" s="103"/>
      <c r="I6555" s="103">
        <v>4.3211399999999997E-2</v>
      </c>
      <c r="J6555" s="103">
        <v>4.2846900000000007E-2</v>
      </c>
      <c r="K6555" s="103">
        <v>4.3356800000000001E-2</v>
      </c>
      <c r="L6555" s="103">
        <v>4.4663800000000003E-2</v>
      </c>
      <c r="M6555" s="103">
        <v>4.6063099999999996E-2</v>
      </c>
      <c r="N6555" s="103">
        <v>7.4999999999999997E-2</v>
      </c>
    </row>
    <row r="6556" spans="3:14" ht="15.75" customHeight="1" x14ac:dyDescent="0.25">
      <c r="C6556" s="40"/>
      <c r="F6556" s="81">
        <v>45751</v>
      </c>
      <c r="G6556" s="103"/>
      <c r="H6556" s="103"/>
      <c r="I6556" s="103">
        <v>4.3198400000000005E-2</v>
      </c>
      <c r="J6556" s="103">
        <v>4.2589800000000004E-2</v>
      </c>
      <c r="K6556" s="103">
        <v>4.3376900000000003E-2</v>
      </c>
      <c r="L6556" s="103">
        <v>4.4663800000000003E-2</v>
      </c>
      <c r="M6556" s="103">
        <v>4.6075600000000001E-2</v>
      </c>
      <c r="N6556" s="103">
        <v>7.4999999999999997E-2</v>
      </c>
    </row>
    <row r="6557" spans="3:14" ht="15.75" customHeight="1" x14ac:dyDescent="0.25">
      <c r="C6557" s="40"/>
      <c r="F6557" s="81">
        <v>45754</v>
      </c>
      <c r="G6557" s="103"/>
      <c r="H6557" s="103"/>
      <c r="I6557" s="103">
        <v>4.3007900000000002E-2</v>
      </c>
      <c r="J6557" s="103">
        <v>4.2075899999999999E-2</v>
      </c>
      <c r="K6557" s="103">
        <v>4.3383399999999996E-2</v>
      </c>
      <c r="L6557" s="103">
        <v>4.4646200000000004E-2</v>
      </c>
      <c r="M6557" s="103">
        <v>4.6058500000000002E-2</v>
      </c>
      <c r="N6557" s="103">
        <v>7.4999999999999997E-2</v>
      </c>
    </row>
    <row r="6558" spans="3:14" ht="15.75" customHeight="1" x14ac:dyDescent="0.25">
      <c r="C6558" s="40"/>
      <c r="F6558" s="81">
        <v>45755</v>
      </c>
      <c r="G6558" s="103"/>
      <c r="H6558" s="103"/>
      <c r="I6558" s="103">
        <v>4.2918100000000001E-2</v>
      </c>
      <c r="J6558" s="103">
        <v>4.2102199999999999E-2</v>
      </c>
      <c r="K6558" s="103">
        <v>4.3380200000000001E-2</v>
      </c>
      <c r="L6558" s="103">
        <v>4.4624800000000006E-2</v>
      </c>
      <c r="M6558" s="103">
        <v>4.6058500000000002E-2</v>
      </c>
      <c r="N6558" s="103">
        <v>7.4999999999999997E-2</v>
      </c>
    </row>
    <row r="6559" spans="3:14" ht="15.75" customHeight="1" x14ac:dyDescent="0.25">
      <c r="C6559" s="40"/>
      <c r="F6559" s="81">
        <v>45756</v>
      </c>
      <c r="G6559" s="103"/>
      <c r="H6559" s="103"/>
      <c r="I6559" s="103">
        <v>4.3209200000000003E-2</v>
      </c>
      <c r="J6559" s="103">
        <v>4.2296500000000008E-2</v>
      </c>
      <c r="K6559" s="103">
        <v>4.3400299999999996E-2</v>
      </c>
      <c r="L6559" s="103">
        <v>4.4578E-2</v>
      </c>
      <c r="M6559" s="103">
        <v>4.6051799999999997E-2</v>
      </c>
      <c r="N6559" s="103">
        <v>7.4999999999999997E-2</v>
      </c>
    </row>
    <row r="6560" spans="3:14" ht="15.75" customHeight="1" x14ac:dyDescent="0.25">
      <c r="C6560" s="40"/>
      <c r="F6560" s="81">
        <v>45757</v>
      </c>
      <c r="G6560" s="103"/>
      <c r="H6560" s="103"/>
      <c r="I6560" s="103">
        <v>4.3288E-2</v>
      </c>
      <c r="J6560" s="103">
        <v>4.2417100000000006E-2</v>
      </c>
      <c r="K6560" s="103">
        <v>4.3430400000000001E-2</v>
      </c>
      <c r="L6560" s="103">
        <v>4.4487600000000002E-2</v>
      </c>
      <c r="M6560" s="103">
        <v>4.6040700000000004E-2</v>
      </c>
      <c r="N6560" s="103">
        <v>7.4999999999999997E-2</v>
      </c>
    </row>
    <row r="6561" spans="3:14" ht="15.75" customHeight="1" x14ac:dyDescent="0.25">
      <c r="C6561" s="40"/>
      <c r="F6561" s="81">
        <v>45758</v>
      </c>
      <c r="G6561" s="103"/>
      <c r="H6561" s="103"/>
      <c r="I6561" s="103">
        <v>4.3218600000000003E-2</v>
      </c>
      <c r="J6561" s="103">
        <v>4.2561000000000002E-2</v>
      </c>
      <c r="K6561" s="103">
        <v>4.3447100000000002E-2</v>
      </c>
      <c r="L6561" s="103">
        <v>4.4487600000000002E-2</v>
      </c>
      <c r="M6561" s="103">
        <v>4.6034100000000001E-2</v>
      </c>
      <c r="N6561" s="103">
        <v>7.4999999999999997E-2</v>
      </c>
    </row>
    <row r="6562" spans="3:14" ht="15.75" customHeight="1" x14ac:dyDescent="0.25">
      <c r="C6562" s="40"/>
      <c r="F6562" s="81">
        <v>45761</v>
      </c>
      <c r="G6562" s="103"/>
      <c r="H6562" s="103"/>
      <c r="I6562" s="103">
        <v>4.3209299999999999E-2</v>
      </c>
      <c r="J6562" s="103">
        <v>4.2605400000000002E-2</v>
      </c>
      <c r="K6562" s="103">
        <v>4.3473699999999997E-2</v>
      </c>
      <c r="L6562" s="103">
        <v>4.4487600000000002E-2</v>
      </c>
      <c r="M6562" s="103">
        <v>4.6027399999999996E-2</v>
      </c>
      <c r="N6562" s="103">
        <v>7.4999999999999997E-2</v>
      </c>
    </row>
    <row r="6563" spans="3:14" ht="15.75" customHeight="1" x14ac:dyDescent="0.25">
      <c r="C6563" s="40"/>
      <c r="F6563" s="81">
        <v>45762</v>
      </c>
      <c r="G6563" s="103"/>
      <c r="H6563" s="103"/>
      <c r="I6563" s="103">
        <v>4.3281300000000002E-2</v>
      </c>
      <c r="J6563" s="103">
        <v>4.27979E-2</v>
      </c>
      <c r="K6563" s="103">
        <v>4.3483900000000006E-2</v>
      </c>
      <c r="L6563" s="103">
        <v>4.44576E-2</v>
      </c>
      <c r="M6563" s="103">
        <v>4.6027399999999996E-2</v>
      </c>
      <c r="N6563" s="103">
        <v>7.4999999999999997E-2</v>
      </c>
    </row>
    <row r="6564" spans="3:14" ht="15.75" customHeight="1" x14ac:dyDescent="0.25">
      <c r="C6564" s="40"/>
      <c r="F6564" s="81">
        <v>45763</v>
      </c>
      <c r="G6564" s="103"/>
      <c r="H6564" s="103"/>
      <c r="I6564" s="103">
        <v>4.3199399999999999E-2</v>
      </c>
      <c r="J6564" s="103">
        <v>4.2694700000000002E-2</v>
      </c>
      <c r="K6564" s="103">
        <v>4.3503999999999994E-2</v>
      </c>
      <c r="L6564" s="103">
        <v>4.4427500000000002E-2</v>
      </c>
      <c r="M6564" s="103">
        <v>4.60285E-2</v>
      </c>
      <c r="N6564" s="103">
        <v>7.4999999999999997E-2</v>
      </c>
    </row>
    <row r="6565" spans="3:14" ht="15.75" customHeight="1" x14ac:dyDescent="0.25">
      <c r="C6565" s="40"/>
      <c r="F6565" s="81">
        <v>45764</v>
      </c>
      <c r="G6565" s="103"/>
      <c r="H6565" s="103"/>
      <c r="I6565" s="103">
        <v>4.3185900000000006E-2</v>
      </c>
      <c r="J6565" s="103">
        <v>4.2723799999999999E-2</v>
      </c>
      <c r="K6565" s="103">
        <v>4.35006E-2</v>
      </c>
      <c r="L6565" s="103">
        <v>4.44161E-2</v>
      </c>
      <c r="M6565" s="103">
        <v>4.6031800000000005E-2</v>
      </c>
      <c r="N6565" s="103">
        <v>7.4999999999999997E-2</v>
      </c>
    </row>
    <row r="6566" spans="3:14" ht="15.75" customHeight="1" x14ac:dyDescent="0.25">
      <c r="C6566" s="40"/>
      <c r="F6566" s="81">
        <v>45768</v>
      </c>
      <c r="G6566" s="103"/>
      <c r="H6566" s="103"/>
      <c r="I6566" s="103">
        <v>4.3221200000000001E-2</v>
      </c>
      <c r="J6566" s="103">
        <v>4.2793400000000002E-2</v>
      </c>
      <c r="K6566" s="103">
        <v>4.3529999999999999E-2</v>
      </c>
      <c r="L6566" s="103">
        <v>4.4384499999999993E-2</v>
      </c>
      <c r="M6566" s="103">
        <v>4.6027600000000002E-2</v>
      </c>
      <c r="N6566" s="103">
        <v>7.4999999999999997E-2</v>
      </c>
    </row>
    <row r="6567" spans="3:14" ht="15.75" customHeight="1" x14ac:dyDescent="0.25">
      <c r="C6567" s="40"/>
      <c r="F6567" s="81">
        <v>45769</v>
      </c>
      <c r="G6567" s="103"/>
      <c r="H6567" s="103"/>
      <c r="I6567" s="103">
        <v>4.3234000000000002E-2</v>
      </c>
      <c r="J6567" s="103">
        <v>4.27518E-2</v>
      </c>
      <c r="K6567" s="103">
        <v>4.3536900000000003E-2</v>
      </c>
      <c r="L6567" s="103">
        <v>4.4364500000000001E-2</v>
      </c>
      <c r="M6567" s="103">
        <v>4.6023100000000004E-2</v>
      </c>
      <c r="N6567" s="103">
        <v>7.4999999999999997E-2</v>
      </c>
    </row>
    <row r="6568" spans="3:14" ht="15.75" customHeight="1" x14ac:dyDescent="0.25">
      <c r="C6568" s="40"/>
      <c r="F6568" s="81">
        <v>45770</v>
      </c>
      <c r="G6568" s="103"/>
      <c r="H6568" s="103"/>
      <c r="I6568" s="103">
        <v>4.3266099999999995E-2</v>
      </c>
      <c r="J6568" s="103">
        <v>4.28177E-2</v>
      </c>
      <c r="K6568" s="103">
        <v>4.3536900000000003E-2</v>
      </c>
      <c r="L6568" s="103">
        <v>4.4351099999999997E-2</v>
      </c>
      <c r="M6568" s="103">
        <v>4.6020900000000003E-2</v>
      </c>
      <c r="N6568" s="103">
        <v>7.4999999999999997E-2</v>
      </c>
    </row>
    <row r="6569" spans="3:14" ht="15.75" customHeight="1" x14ac:dyDescent="0.25">
      <c r="C6569" s="40"/>
      <c r="F6569" s="81">
        <v>45771</v>
      </c>
      <c r="G6569" s="103"/>
      <c r="H6569" s="103"/>
      <c r="I6569" s="103">
        <v>4.3200599999999999E-2</v>
      </c>
      <c r="J6569" s="103">
        <v>4.2826199999999995E-2</v>
      </c>
      <c r="K6569" s="103">
        <v>4.35269E-2</v>
      </c>
      <c r="L6569" s="103">
        <v>4.43034E-2</v>
      </c>
      <c r="M6569" s="103">
        <v>4.6020900000000003E-2</v>
      </c>
      <c r="N6569" s="103">
        <v>7.4999999999999997E-2</v>
      </c>
    </row>
    <row r="6570" spans="3:14" ht="15.75" customHeight="1" x14ac:dyDescent="0.25">
      <c r="C6570" s="40"/>
      <c r="F6570" s="81">
        <v>45772</v>
      </c>
      <c r="G6570" s="103"/>
      <c r="H6570" s="103"/>
      <c r="I6570" s="103">
        <v>4.3217800000000008E-2</v>
      </c>
      <c r="J6570" s="103">
        <v>4.2803699999999993E-2</v>
      </c>
      <c r="K6570" s="103">
        <v>4.3513500000000004E-2</v>
      </c>
      <c r="L6570" s="103">
        <v>4.43063E-2</v>
      </c>
      <c r="M6570" s="103">
        <v>4.6022E-2</v>
      </c>
      <c r="N6570" s="103">
        <v>7.4999999999999997E-2</v>
      </c>
    </row>
    <row r="6571" spans="3:14" ht="15.75" customHeight="1" x14ac:dyDescent="0.25">
      <c r="C6571" s="40"/>
      <c r="F6571" s="81">
        <v>45775</v>
      </c>
      <c r="G6571" s="103"/>
      <c r="H6571" s="103"/>
      <c r="I6571" s="103">
        <v>4.3216200000000003E-2</v>
      </c>
      <c r="J6571" s="103">
        <v>4.2796500000000001E-2</v>
      </c>
      <c r="K6571" s="103">
        <v>4.3493199999999996E-2</v>
      </c>
      <c r="L6571" s="103">
        <v>4.4280299999999995E-2</v>
      </c>
      <c r="M6571" s="103">
        <v>4.6032000000000003E-2</v>
      </c>
      <c r="N6571" s="103">
        <v>7.4999999999999997E-2</v>
      </c>
    </row>
    <row r="6572" spans="3:14" ht="15.75" customHeight="1" x14ac:dyDescent="0.25">
      <c r="C6572" s="40"/>
      <c r="F6572" s="81">
        <v>45776</v>
      </c>
      <c r="G6572" s="103"/>
      <c r="H6572" s="103"/>
      <c r="I6572" s="103">
        <v>4.3242200000000001E-2</v>
      </c>
      <c r="J6572" s="103">
        <v>4.2759200000000004E-2</v>
      </c>
      <c r="K6572" s="103">
        <v>4.35001E-2</v>
      </c>
      <c r="L6572" s="103">
        <v>4.4270300000000005E-2</v>
      </c>
      <c r="M6572" s="103">
        <v>4.6032000000000003E-2</v>
      </c>
      <c r="N6572" s="103">
        <v>7.4999999999999997E-2</v>
      </c>
    </row>
    <row r="6573" spans="3:14" ht="15.75" customHeight="1" x14ac:dyDescent="0.25">
      <c r="C6573" s="40"/>
      <c r="F6573" s="81">
        <v>45777</v>
      </c>
      <c r="G6573" s="103"/>
      <c r="H6573" s="103"/>
      <c r="I6573" s="103">
        <v>4.3230700000000004E-2</v>
      </c>
      <c r="J6573" s="103">
        <v>4.2659200000000001E-2</v>
      </c>
      <c r="K6573" s="103">
        <v>4.3506799999999998E-2</v>
      </c>
      <c r="L6573" s="103">
        <v>4.4260300000000002E-2</v>
      </c>
      <c r="M6573" s="103">
        <v>4.6032000000000003E-2</v>
      </c>
      <c r="N6573" s="103">
        <v>7.4999999999999997E-2</v>
      </c>
    </row>
    <row r="6574" spans="3:14" ht="15.75" customHeight="1" x14ac:dyDescent="0.25">
      <c r="C6574" s="40"/>
      <c r="F6574" s="81">
        <v>45778</v>
      </c>
      <c r="G6574" s="103"/>
      <c r="H6574" s="103"/>
      <c r="I6574" s="103">
        <v>4.3285000000000004E-2</v>
      </c>
      <c r="J6574" s="103">
        <v>4.2597199999999995E-2</v>
      </c>
      <c r="K6574" s="103">
        <v>4.3506799999999998E-2</v>
      </c>
      <c r="L6574" s="103">
        <v>4.4274899999999999E-2</v>
      </c>
      <c r="M6574" s="103">
        <v>4.60326E-2</v>
      </c>
      <c r="N6574" s="103">
        <v>7.4999999999999997E-2</v>
      </c>
    </row>
    <row r="6575" spans="3:14" ht="15.75" customHeight="1" x14ac:dyDescent="0.25">
      <c r="C6575" s="40"/>
      <c r="F6575" s="81">
        <v>45779</v>
      </c>
      <c r="G6575" s="103"/>
      <c r="H6575" s="103"/>
      <c r="I6575" s="103">
        <v>4.3315400000000004E-2</v>
      </c>
      <c r="J6575" s="103">
        <v>4.2604699999999995E-2</v>
      </c>
      <c r="K6575" s="103">
        <v>4.3506799999999998E-2</v>
      </c>
      <c r="L6575" s="103">
        <v>4.4244800000000001E-2</v>
      </c>
      <c r="M6575" s="103">
        <v>4.6037000000000002E-2</v>
      </c>
      <c r="N6575" s="103">
        <v>7.4999999999999997E-2</v>
      </c>
    </row>
    <row r="6576" spans="3:14" ht="15.75" customHeight="1" x14ac:dyDescent="0.25">
      <c r="C6576" s="40"/>
      <c r="F6576" s="81">
        <v>45782</v>
      </c>
      <c r="G6576" s="103"/>
      <c r="H6576" s="103"/>
      <c r="I6576" s="103">
        <v>4.3424600000000001E-2</v>
      </c>
      <c r="J6576" s="103">
        <v>4.2986700000000003E-2</v>
      </c>
      <c r="K6576" s="103">
        <v>4.3496600000000003E-2</v>
      </c>
      <c r="L6576" s="103">
        <v>4.4203300000000001E-2</v>
      </c>
      <c r="M6576" s="103">
        <v>4.6019400000000002E-2</v>
      </c>
      <c r="N6576" s="103">
        <v>7.4999999999999997E-2</v>
      </c>
    </row>
    <row r="6577" spans="3:14" ht="15.75" customHeight="1" x14ac:dyDescent="0.25">
      <c r="C6577" s="40"/>
      <c r="F6577" s="81">
        <v>45783</v>
      </c>
      <c r="G6577" s="103"/>
      <c r="H6577" s="103"/>
      <c r="I6577" s="103">
        <v>4.33693E-2</v>
      </c>
      <c r="J6577" s="103">
        <v>4.3072900000000004E-2</v>
      </c>
      <c r="K6577" s="103">
        <v>4.3490099999999997E-2</v>
      </c>
      <c r="L6577" s="103">
        <v>4.4190300000000002E-2</v>
      </c>
      <c r="M6577" s="103">
        <v>4.6020500000000006E-2</v>
      </c>
      <c r="N6577" s="103">
        <v>7.4999999999999997E-2</v>
      </c>
    </row>
    <row r="6578" spans="3:14" ht="15.75" customHeight="1" x14ac:dyDescent="0.25">
      <c r="C6578" s="40"/>
      <c r="F6578" s="81">
        <v>45784</v>
      </c>
      <c r="G6578" s="103"/>
      <c r="H6578" s="103"/>
      <c r="I6578" s="103">
        <v>4.3374100000000006E-2</v>
      </c>
      <c r="J6578" s="103">
        <v>4.2982399999999997E-2</v>
      </c>
      <c r="K6578" s="103">
        <v>4.3479999999999998E-2</v>
      </c>
      <c r="L6578" s="103">
        <v>4.4181699999999997E-2</v>
      </c>
      <c r="M6578" s="103">
        <v>4.60227E-2</v>
      </c>
      <c r="N6578" s="103">
        <v>7.4999999999999997E-2</v>
      </c>
    </row>
    <row r="6579" spans="3:14" ht="15.75" customHeight="1" x14ac:dyDescent="0.25">
      <c r="C6579" s="40"/>
      <c r="F6579" s="81">
        <v>45785</v>
      </c>
      <c r="G6579" s="103"/>
      <c r="H6579" s="103"/>
      <c r="I6579" s="103">
        <v>4.33271E-2</v>
      </c>
      <c r="J6579" s="103">
        <v>4.3002599999999995E-2</v>
      </c>
      <c r="K6579" s="103">
        <v>4.3470000000000002E-2</v>
      </c>
      <c r="L6579" s="103">
        <v>4.41777E-2</v>
      </c>
      <c r="M6579" s="103">
        <v>4.6028200000000005E-2</v>
      </c>
      <c r="N6579" s="103">
        <v>7.4999999999999997E-2</v>
      </c>
    </row>
    <row r="6580" spans="3:14" ht="15.75" customHeight="1" x14ac:dyDescent="0.25">
      <c r="C6580" s="40"/>
      <c r="F6580" s="81">
        <v>45786</v>
      </c>
      <c r="G6580" s="103"/>
      <c r="H6580" s="103"/>
      <c r="I6580" s="103">
        <v>4.3250900000000002E-2</v>
      </c>
      <c r="J6580" s="103">
        <v>4.3081599999999998E-2</v>
      </c>
      <c r="K6580" s="103">
        <v>4.3433200000000005E-2</v>
      </c>
      <c r="L6580" s="103">
        <v>4.4176899999999998E-2</v>
      </c>
      <c r="M6580" s="103">
        <v>4.6046700000000003E-2</v>
      </c>
      <c r="N6580" s="103">
        <v>7.4999999999999997E-2</v>
      </c>
    </row>
    <row r="6581" spans="3:14" ht="15.75" customHeight="1" x14ac:dyDescent="0.25">
      <c r="C6581" s="40"/>
      <c r="F6581" s="81">
        <v>45789</v>
      </c>
      <c r="G6581" s="103"/>
      <c r="H6581" s="103"/>
      <c r="I6581" s="103">
        <v>4.3251999999999999E-2</v>
      </c>
      <c r="J6581" s="103">
        <v>4.3076900000000001E-2</v>
      </c>
      <c r="K6581" s="103">
        <v>4.33394E-2</v>
      </c>
      <c r="L6581" s="103">
        <v>4.41806E-2</v>
      </c>
      <c r="M6581" s="103">
        <v>4.6056799999999995E-2</v>
      </c>
      <c r="N6581" s="103">
        <v>7.4999999999999997E-2</v>
      </c>
    </row>
    <row r="6582" spans="3:14" ht="15.75" customHeight="1" x14ac:dyDescent="0.25">
      <c r="C6582" s="40"/>
      <c r="F6582" s="81">
        <v>45790</v>
      </c>
      <c r="G6582" s="103"/>
      <c r="H6582" s="103"/>
      <c r="I6582" s="103">
        <v>4.3287100000000002E-2</v>
      </c>
      <c r="J6582" s="103">
        <v>4.3263299999999998E-2</v>
      </c>
      <c r="K6582" s="103">
        <v>4.3322800000000002E-2</v>
      </c>
      <c r="L6582" s="103">
        <v>4.41806E-2</v>
      </c>
      <c r="M6582" s="103">
        <v>4.6065599999999998E-2</v>
      </c>
      <c r="N6582" s="103">
        <v>7.4999999999999997E-2</v>
      </c>
    </row>
    <row r="6583" spans="3:14" ht="15.75" customHeight="1" x14ac:dyDescent="0.25">
      <c r="C6583" s="40"/>
      <c r="F6583" s="81">
        <v>45791</v>
      </c>
      <c r="G6583" s="103"/>
      <c r="H6583" s="103"/>
      <c r="I6583" s="103">
        <v>4.3286699999999997E-2</v>
      </c>
      <c r="J6583" s="103">
        <v>4.3251999999999999E-2</v>
      </c>
      <c r="K6583" s="103">
        <v>4.3312799999999999E-2</v>
      </c>
      <c r="L6583" s="103">
        <v>4.41695E-2</v>
      </c>
      <c r="M6583" s="103">
        <v>4.6068900000000003E-2</v>
      </c>
      <c r="N6583" s="103">
        <v>7.4999999999999997E-2</v>
      </c>
    </row>
    <row r="6584" spans="3:14" ht="15.75" customHeight="1" x14ac:dyDescent="0.25">
      <c r="C6584" s="40"/>
      <c r="F6584" s="81">
        <v>45792</v>
      </c>
      <c r="G6584" s="103"/>
      <c r="H6584" s="103"/>
      <c r="I6584" s="103">
        <v>4.3267E-2</v>
      </c>
      <c r="J6584" s="103">
        <v>4.3244300000000006E-2</v>
      </c>
      <c r="K6584" s="103">
        <v>4.3299399999999995E-2</v>
      </c>
      <c r="L6584" s="103">
        <v>4.4168300000000001E-2</v>
      </c>
      <c r="M6584" s="103">
        <v>4.6074400000000008E-2</v>
      </c>
      <c r="N6584" s="103">
        <v>7.4999999999999997E-2</v>
      </c>
    </row>
    <row r="6585" spans="3:14" ht="15.75" customHeight="1" x14ac:dyDescent="0.25">
      <c r="C6585" s="40"/>
      <c r="F6585" s="81">
        <v>45793</v>
      </c>
      <c r="G6585" s="103"/>
      <c r="H6585" s="103"/>
      <c r="I6585" s="103">
        <v>4.3243799999999999E-2</v>
      </c>
      <c r="J6585" s="103">
        <v>4.3219900000000006E-2</v>
      </c>
      <c r="K6585" s="103">
        <v>4.32827E-2</v>
      </c>
      <c r="L6585" s="103">
        <v>4.4160700000000004E-2</v>
      </c>
      <c r="M6585" s="103">
        <v>4.6093000000000002E-2</v>
      </c>
      <c r="N6585" s="103">
        <v>7.4999999999999997E-2</v>
      </c>
    </row>
    <row r="6586" spans="3:14" ht="15.75" customHeight="1" x14ac:dyDescent="0.25">
      <c r="C6586" s="40"/>
      <c r="F6586" s="81">
        <v>45796</v>
      </c>
      <c r="G6586" s="103"/>
      <c r="H6586" s="103"/>
      <c r="I6586" s="103">
        <v>4.3227399999999999E-2</v>
      </c>
      <c r="J6586" s="103">
        <v>4.3214699999999995E-2</v>
      </c>
      <c r="K6586" s="103">
        <v>4.3266300000000001E-2</v>
      </c>
      <c r="L6586" s="103">
        <v>4.4162299999999995E-2</v>
      </c>
      <c r="M6586" s="103">
        <v>4.60975E-2</v>
      </c>
      <c r="N6586" s="103">
        <v>7.4999999999999997E-2</v>
      </c>
    </row>
    <row r="6587" spans="3:14" ht="15.75" customHeight="1" x14ac:dyDescent="0.25">
      <c r="C6587" s="40"/>
      <c r="F6587" s="81">
        <v>45797</v>
      </c>
      <c r="G6587" s="103"/>
      <c r="H6587" s="103"/>
      <c r="I6587" s="103">
        <v>4.3274400000000005E-2</v>
      </c>
      <c r="J6587" s="103">
        <v>4.3262600000000005E-2</v>
      </c>
      <c r="K6587" s="103">
        <v>4.32564E-2</v>
      </c>
      <c r="L6587" s="103">
        <v>4.4160999999999999E-2</v>
      </c>
      <c r="M6587" s="103">
        <v>4.6101799999999998E-2</v>
      </c>
      <c r="N6587" s="103">
        <v>7.4999999999999997E-2</v>
      </c>
    </row>
    <row r="6588" spans="3:14" ht="15.75" customHeight="1" x14ac:dyDescent="0.25">
      <c r="C6588" s="40"/>
      <c r="F6588" s="81">
        <v>45798</v>
      </c>
      <c r="G6588" s="103"/>
      <c r="H6588" s="103"/>
      <c r="I6588" s="103">
        <v>4.3247500000000001E-2</v>
      </c>
      <c r="J6588" s="103">
        <v>4.3285000000000004E-2</v>
      </c>
      <c r="K6588" s="103">
        <v>4.3239699999999999E-2</v>
      </c>
      <c r="L6588" s="103">
        <v>4.4169400000000004E-2</v>
      </c>
      <c r="M6588" s="103">
        <v>4.61062E-2</v>
      </c>
      <c r="N6588" s="103">
        <v>7.4999999999999997E-2</v>
      </c>
    </row>
    <row r="6589" spans="3:14" ht="15.75" customHeight="1" x14ac:dyDescent="0.25">
      <c r="C6589" s="40"/>
      <c r="F6589" s="81">
        <v>45799</v>
      </c>
      <c r="G6589" s="103"/>
      <c r="H6589" s="103"/>
      <c r="I6589" s="103">
        <v>4.32472E-2</v>
      </c>
      <c r="J6589" s="103">
        <v>4.3298300000000005E-2</v>
      </c>
      <c r="K6589" s="103">
        <v>4.3219700000000007E-2</v>
      </c>
      <c r="L6589" s="103">
        <v>4.4177500000000001E-2</v>
      </c>
      <c r="M6589" s="103">
        <v>4.6112800000000002E-2</v>
      </c>
      <c r="N6589" s="103">
        <v>7.4999999999999997E-2</v>
      </c>
    </row>
    <row r="6590" spans="3:14" ht="15.75" customHeight="1" x14ac:dyDescent="0.25">
      <c r="C6590" s="40"/>
      <c r="F6590" s="81">
        <v>45800</v>
      </c>
      <c r="G6590" s="103"/>
      <c r="H6590" s="103"/>
      <c r="I6590" s="103">
        <v>4.3285000000000004E-2</v>
      </c>
      <c r="J6590" s="103">
        <v>4.3299399999999995E-2</v>
      </c>
      <c r="K6590" s="103">
        <v>4.3206300000000003E-2</v>
      </c>
      <c r="L6590" s="103">
        <v>4.4186400000000001E-2</v>
      </c>
      <c r="M6590" s="103">
        <v>4.6136000000000003E-2</v>
      </c>
      <c r="N6590" s="103">
        <v>7.4999999999999997E-2</v>
      </c>
    </row>
    <row r="6591" spans="3:14" ht="15.75" customHeight="1" x14ac:dyDescent="0.25">
      <c r="C6591" s="40"/>
      <c r="F6591" s="81">
        <v>45804</v>
      </c>
      <c r="G6591" s="103"/>
      <c r="H6591" s="103"/>
      <c r="I6591" s="103">
        <v>4.3284799999999998E-2</v>
      </c>
      <c r="J6591" s="103">
        <v>4.3286600000000001E-2</v>
      </c>
      <c r="K6591" s="103">
        <v>4.3142199999999999E-2</v>
      </c>
      <c r="L6591" s="103">
        <v>4.4287799999999995E-2</v>
      </c>
      <c r="M6591" s="103">
        <v>4.6171200000000003E-2</v>
      </c>
      <c r="N6591" s="103">
        <v>7.4999999999999997E-2</v>
      </c>
    </row>
    <row r="6592" spans="3:14" ht="15.75" customHeight="1" x14ac:dyDescent="0.25">
      <c r="C6592" s="40"/>
      <c r="F6592" s="81">
        <v>45805</v>
      </c>
      <c r="G6592" s="103"/>
      <c r="H6592" s="103"/>
      <c r="I6592" s="103">
        <v>4.3268100000000004E-2</v>
      </c>
      <c r="J6592" s="103">
        <v>4.3326900000000002E-2</v>
      </c>
      <c r="K6592" s="103">
        <v>4.31355E-2</v>
      </c>
      <c r="L6592" s="103">
        <v>4.4367499999999997E-2</v>
      </c>
      <c r="M6592" s="103">
        <v>4.6176700000000008E-2</v>
      </c>
      <c r="N6592" s="103">
        <v>7.4999999999999997E-2</v>
      </c>
    </row>
    <row r="6593" spans="3:14" ht="15.75" customHeight="1" x14ac:dyDescent="0.25">
      <c r="C6593" s="40"/>
      <c r="F6593" s="81">
        <v>45806</v>
      </c>
      <c r="G6593" s="103"/>
      <c r="H6593" s="103"/>
      <c r="I6593" s="103">
        <v>4.3241300000000003E-2</v>
      </c>
      <c r="J6593" s="103">
        <v>4.3298300000000005E-2</v>
      </c>
      <c r="K6593" s="103">
        <v>4.3125499999999997E-2</v>
      </c>
      <c r="L6593" s="103">
        <v>4.4359900000000001E-2</v>
      </c>
      <c r="M6593" s="103">
        <v>4.6177799999999998E-2</v>
      </c>
      <c r="N6593" s="103">
        <v>7.4999999999999997E-2</v>
      </c>
    </row>
    <row r="6594" spans="3:14" ht="15.75" customHeight="1" x14ac:dyDescent="0.25">
      <c r="C6594" s="40"/>
      <c r="F6594" s="81">
        <v>45807</v>
      </c>
      <c r="G6594" s="103"/>
      <c r="H6594" s="103"/>
      <c r="I6594" s="103">
        <v>4.3222400000000001E-2</v>
      </c>
      <c r="J6594" s="103">
        <v>4.3237500000000005E-2</v>
      </c>
      <c r="K6594" s="103">
        <v>4.3115500000000008E-2</v>
      </c>
      <c r="L6594" s="103">
        <v>4.4352000000000003E-2</v>
      </c>
      <c r="M6594" s="103">
        <v>4.6175499999999994E-2</v>
      </c>
      <c r="N6594" s="103">
        <v>7.4999999999999997E-2</v>
      </c>
    </row>
    <row r="6595" spans="3:14" ht="15.75" customHeight="1" x14ac:dyDescent="0.25">
      <c r="C6595" s="40"/>
      <c r="F6595" s="81">
        <v>45810</v>
      </c>
      <c r="G6595" s="103"/>
      <c r="H6595" s="103"/>
      <c r="I6595" s="103">
        <v>4.3197400000000004E-2</v>
      </c>
      <c r="J6595" s="103">
        <v>4.3194999999999997E-2</v>
      </c>
      <c r="K6595" s="103">
        <v>4.3078500000000006E-2</v>
      </c>
      <c r="L6595" s="103">
        <v>4.4401099999999999E-2</v>
      </c>
      <c r="M6595" s="103">
        <v>4.6175499999999994E-2</v>
      </c>
      <c r="N6595" s="103">
        <v>7.4999999999999997E-2</v>
      </c>
    </row>
    <row r="6596" spans="3:14" ht="15.75" customHeight="1" x14ac:dyDescent="0.25">
      <c r="C6596" s="40"/>
      <c r="F6596" s="81">
        <v>45811</v>
      </c>
      <c r="G6596" s="103"/>
      <c r="H6596" s="103"/>
      <c r="I6596" s="103">
        <v>4.3157899999999999E-2</v>
      </c>
      <c r="J6596" s="103">
        <v>4.31782E-2</v>
      </c>
      <c r="K6596" s="103">
        <v>4.3075299999999997E-2</v>
      </c>
      <c r="L6596" s="103">
        <v>4.44178E-2</v>
      </c>
      <c r="M6596" s="103">
        <v>4.6179899999999996E-2</v>
      </c>
      <c r="N6596" s="103">
        <v>7.4999999999999997E-2</v>
      </c>
    </row>
    <row r="6597" spans="3:14" ht="15.75" customHeight="1" x14ac:dyDescent="0.25">
      <c r="C6597" s="40"/>
      <c r="F6597" s="81">
        <v>45812</v>
      </c>
      <c r="G6597" s="103"/>
      <c r="H6597" s="103"/>
      <c r="I6597" s="103">
        <v>4.3128599999999996E-2</v>
      </c>
      <c r="J6597" s="103">
        <v>4.3157899999999999E-2</v>
      </c>
      <c r="K6597" s="103">
        <v>4.3061999999999996E-2</v>
      </c>
      <c r="L6597" s="103">
        <v>4.4461399999999998E-2</v>
      </c>
      <c r="M6597" s="103">
        <v>4.6187600000000002E-2</v>
      </c>
      <c r="N6597" s="103">
        <v>7.4999999999999997E-2</v>
      </c>
    </row>
    <row r="6598" spans="3:14" ht="15.75" customHeight="1" x14ac:dyDescent="0.25">
      <c r="C6598" s="40"/>
      <c r="F6598" s="81">
        <v>45813</v>
      </c>
      <c r="G6598" s="103"/>
      <c r="H6598" s="103"/>
      <c r="I6598" s="103">
        <v>4.3113400000000003E-2</v>
      </c>
      <c r="J6598" s="103">
        <v>4.30993E-2</v>
      </c>
      <c r="K6598" s="103">
        <v>4.3045199999999999E-2</v>
      </c>
      <c r="L6598" s="103">
        <v>4.4472300000000006E-2</v>
      </c>
      <c r="M6598" s="103">
        <v>4.6201799999999994E-2</v>
      </c>
      <c r="N6598" s="103">
        <v>7.4999999999999997E-2</v>
      </c>
    </row>
    <row r="6599" spans="3:14" ht="15.75" customHeight="1" x14ac:dyDescent="0.25">
      <c r="C6599" s="40"/>
      <c r="F6599" s="81">
        <v>45814</v>
      </c>
      <c r="G6599" s="103"/>
      <c r="H6599" s="103"/>
      <c r="I6599" s="103">
        <v>4.3112700000000004E-2</v>
      </c>
      <c r="J6599" s="103">
        <v>4.3074899999999999E-2</v>
      </c>
      <c r="K6599" s="103">
        <v>4.3035199999999996E-2</v>
      </c>
      <c r="L6599" s="103">
        <v>4.4481E-2</v>
      </c>
      <c r="M6599" s="103">
        <v>4.6239299999999997E-2</v>
      </c>
      <c r="N6599" s="103">
        <v>7.4999999999999997E-2</v>
      </c>
    </row>
    <row r="6600" spans="3:14" ht="15.75" customHeight="1" x14ac:dyDescent="0.25">
      <c r="C6600" s="40"/>
      <c r="F6600" s="81">
        <v>45817</v>
      </c>
      <c r="G6600" s="103"/>
      <c r="H6600" s="103"/>
      <c r="I6600" s="103">
        <v>4.3142899999999998E-2</v>
      </c>
      <c r="J6600" s="103">
        <v>4.3232199999999998E-2</v>
      </c>
      <c r="K6600" s="103">
        <v>4.3034999999999997E-2</v>
      </c>
      <c r="L6600" s="103">
        <v>4.4520999999999998E-2</v>
      </c>
      <c r="M6600" s="103">
        <v>4.6256800000000001E-2</v>
      </c>
      <c r="N6600" s="103">
        <v>7.4999999999999997E-2</v>
      </c>
    </row>
    <row r="6601" spans="3:14" ht="15.75" customHeight="1" x14ac:dyDescent="0.25">
      <c r="C6601" s="40"/>
      <c r="F6601" s="81">
        <v>45818</v>
      </c>
      <c r="G6601" s="103"/>
      <c r="H6601" s="103"/>
      <c r="I6601" s="103">
        <v>4.3144000000000002E-2</v>
      </c>
      <c r="J6601" s="103">
        <v>4.32412E-2</v>
      </c>
      <c r="K6601" s="103">
        <v>4.30385E-2</v>
      </c>
      <c r="L6601" s="103">
        <v>4.4531000000000001E-2</v>
      </c>
      <c r="M6601" s="103">
        <v>4.6268899999999995E-2</v>
      </c>
      <c r="N6601" s="103">
        <v>7.4999999999999997E-2</v>
      </c>
    </row>
    <row r="6602" spans="3:14" ht="15.75" customHeight="1" x14ac:dyDescent="0.25">
      <c r="C6602" s="40"/>
      <c r="F6602" s="81">
        <v>45819</v>
      </c>
      <c r="G6602" s="103"/>
      <c r="H6602" s="103"/>
      <c r="I6602" s="103">
        <v>4.3132400000000008E-2</v>
      </c>
      <c r="J6602" s="103">
        <v>4.3225E-2</v>
      </c>
      <c r="K6602" s="103">
        <v>4.30385E-2</v>
      </c>
      <c r="L6602" s="103">
        <v>4.4541000000000004E-2</v>
      </c>
      <c r="M6602" s="103">
        <v>4.6281000000000003E-2</v>
      </c>
      <c r="N6602" s="103">
        <v>7.4999999999999997E-2</v>
      </c>
    </row>
    <row r="6603" spans="3:14" ht="15.75" customHeight="1" x14ac:dyDescent="0.25">
      <c r="C6603" s="40"/>
      <c r="F6603" s="81">
        <v>45820</v>
      </c>
      <c r="G6603" s="103"/>
      <c r="H6603" s="103"/>
      <c r="I6603" s="103">
        <v>4.3117599999999999E-2</v>
      </c>
      <c r="J6603" s="103">
        <v>4.3184699999999999E-2</v>
      </c>
      <c r="K6603" s="103">
        <v>4.30385E-2</v>
      </c>
      <c r="L6603" s="103">
        <v>4.4541299999999999E-2</v>
      </c>
      <c r="M6603" s="103">
        <v>4.6295200000000002E-2</v>
      </c>
      <c r="N6603" s="103">
        <v>7.4999999999999997E-2</v>
      </c>
    </row>
    <row r="6604" spans="3:14" ht="15.75" customHeight="1" x14ac:dyDescent="0.25">
      <c r="C6604" s="40"/>
      <c r="F6604" s="81">
        <v>45821</v>
      </c>
      <c r="G6604" s="103"/>
      <c r="H6604" s="103"/>
      <c r="I6604" s="103">
        <v>4.3137000000000002E-2</v>
      </c>
      <c r="J6604" s="103">
        <v>4.3099800000000008E-2</v>
      </c>
      <c r="K6604" s="103">
        <v>4.3031899999999998E-2</v>
      </c>
      <c r="L6604" s="103">
        <v>4.4555400000000002E-2</v>
      </c>
      <c r="M6604" s="103">
        <v>4.6331800000000006E-2</v>
      </c>
      <c r="N6604" s="103">
        <v>7.4999999999999997E-2</v>
      </c>
    </row>
    <row r="6605" spans="3:14" ht="15.75" customHeight="1" x14ac:dyDescent="0.25">
      <c r="C6605" s="40"/>
      <c r="F6605" s="81">
        <v>45824</v>
      </c>
      <c r="G6605" s="103"/>
      <c r="H6605" s="103"/>
      <c r="I6605" s="103">
        <v>4.3146000000000004E-2</v>
      </c>
      <c r="J6605" s="103">
        <v>4.3134800000000001E-2</v>
      </c>
      <c r="K6605" s="103">
        <v>4.3011600000000004E-2</v>
      </c>
      <c r="L6605" s="103">
        <v>4.4618000000000005E-2</v>
      </c>
      <c r="M6605" s="103">
        <v>4.6366699999999997E-2</v>
      </c>
      <c r="N6605" s="103">
        <v>7.4999999999999997E-2</v>
      </c>
    </row>
    <row r="6606" spans="3:14" ht="15.75" customHeight="1" x14ac:dyDescent="0.25">
      <c r="C6606" s="40"/>
      <c r="F6606" s="81">
        <v>45825</v>
      </c>
      <c r="G6606" s="103"/>
      <c r="H6606" s="103"/>
      <c r="I6606" s="103">
        <v>4.3175800000000007E-2</v>
      </c>
      <c r="J6606" s="103">
        <v>4.3189000000000005E-2</v>
      </c>
      <c r="K6606" s="103">
        <v>4.3018500000000001E-2</v>
      </c>
      <c r="L6606" s="103">
        <v>4.46246E-2</v>
      </c>
      <c r="M6606" s="103">
        <v>4.6374399999999996E-2</v>
      </c>
      <c r="N6606" s="103">
        <v>7.4999999999999997E-2</v>
      </c>
    </row>
    <row r="6607" spans="3:14" ht="15.75" customHeight="1" x14ac:dyDescent="0.25">
      <c r="C6607" s="40"/>
      <c r="F6607" s="81">
        <v>45826</v>
      </c>
      <c r="G6607" s="103"/>
      <c r="H6607" s="103"/>
      <c r="I6607" s="103">
        <v>4.3214300000000004E-2</v>
      </c>
      <c r="J6607" s="103">
        <v>4.3236900000000002E-2</v>
      </c>
      <c r="K6607" s="103">
        <v>4.3021799999999999E-2</v>
      </c>
      <c r="L6607" s="103">
        <v>4.4634699999999999E-2</v>
      </c>
      <c r="M6607" s="103">
        <v>4.6382000000000007E-2</v>
      </c>
      <c r="N6607" s="103">
        <v>7.4999999999999997E-2</v>
      </c>
    </row>
    <row r="6608" spans="3:14" ht="15.75" customHeight="1" x14ac:dyDescent="0.25">
      <c r="C6608" s="40"/>
      <c r="F6608" s="81">
        <v>45828</v>
      </c>
      <c r="G6608" s="103"/>
      <c r="H6608" s="103"/>
      <c r="I6608" s="103">
        <v>4.31963E-2</v>
      </c>
      <c r="J6608" s="103">
        <v>4.32086E-2</v>
      </c>
      <c r="K6608" s="103">
        <v>4.3021700000000003E-2</v>
      </c>
      <c r="L6608" s="103">
        <v>4.4636500000000003E-2</v>
      </c>
      <c r="M6608" s="103">
        <v>4.6311400000000003E-2</v>
      </c>
      <c r="N6608" s="103">
        <v>7.4999999999999997E-2</v>
      </c>
    </row>
    <row r="6609" spans="3:14" ht="15.75" customHeight="1" x14ac:dyDescent="0.25">
      <c r="C6609" s="40"/>
      <c r="F6609" s="81">
        <v>45831</v>
      </c>
      <c r="G6609" s="103"/>
      <c r="H6609" s="103"/>
      <c r="I6609" s="103">
        <v>4.3192000000000001E-2</v>
      </c>
      <c r="J6609" s="103">
        <v>4.3169600000000002E-2</v>
      </c>
      <c r="K6609" s="103">
        <v>4.3051700000000005E-2</v>
      </c>
      <c r="L6609" s="103">
        <v>4.4644899999999994E-2</v>
      </c>
      <c r="M6609" s="103">
        <v>4.63019E-2</v>
      </c>
      <c r="N6609" s="103">
        <v>7.4999999999999997E-2</v>
      </c>
    </row>
    <row r="6610" spans="3:14" ht="15.75" customHeight="1" x14ac:dyDescent="0.25">
      <c r="C6610" s="40"/>
      <c r="F6610" s="81">
        <v>45832</v>
      </c>
      <c r="G6610" s="103"/>
      <c r="H6610" s="103"/>
      <c r="I6610" s="103">
        <v>4.3211399999999997E-2</v>
      </c>
      <c r="J6610" s="103">
        <v>4.3021299999999998E-2</v>
      </c>
      <c r="K6610" s="103">
        <v>4.3062099999999999E-2</v>
      </c>
      <c r="L6610" s="103">
        <v>4.4641500000000001E-2</v>
      </c>
      <c r="M6610" s="103">
        <v>4.6283200000000004E-2</v>
      </c>
      <c r="N6610" s="103">
        <v>7.4999999999999997E-2</v>
      </c>
    </row>
    <row r="6611" spans="3:14" ht="15.75" customHeight="1" x14ac:dyDescent="0.25">
      <c r="C6611" s="40"/>
      <c r="F6611" s="81">
        <v>45833</v>
      </c>
      <c r="G6611" s="103"/>
      <c r="H6611" s="103"/>
      <c r="I6611" s="103">
        <v>4.3215099999999999E-2</v>
      </c>
      <c r="J6611" s="103">
        <v>4.3019800000000004E-2</v>
      </c>
      <c r="K6611" s="103">
        <v>4.3075700000000001E-2</v>
      </c>
      <c r="L6611" s="103">
        <v>4.4641500000000001E-2</v>
      </c>
      <c r="M6611" s="103">
        <v>4.62645E-2</v>
      </c>
      <c r="N6611" s="103">
        <v>7.4999999999999997E-2</v>
      </c>
    </row>
    <row r="6612" spans="3:14" ht="15.75" customHeight="1" x14ac:dyDescent="0.25">
      <c r="C6612" s="40"/>
      <c r="F6612" s="81">
        <v>45834</v>
      </c>
      <c r="G6612" s="103"/>
      <c r="H6612" s="103"/>
      <c r="I6612" s="103">
        <v>4.3268100000000004E-2</v>
      </c>
      <c r="J6612" s="103">
        <v>4.2956099999999997E-2</v>
      </c>
      <c r="K6612" s="103">
        <v>4.3109099999999997E-2</v>
      </c>
      <c r="L6612" s="103">
        <v>4.4657500000000003E-2</v>
      </c>
      <c r="M6612" s="103">
        <v>4.62447E-2</v>
      </c>
      <c r="N6612" s="103">
        <v>7.4999999999999997E-2</v>
      </c>
    </row>
    <row r="6613" spans="3:14" ht="15.75" customHeight="1" x14ac:dyDescent="0.25">
      <c r="C6613" s="40"/>
      <c r="F6613" s="81">
        <v>45835</v>
      </c>
      <c r="G6613" s="103"/>
      <c r="H6613" s="103"/>
      <c r="I6613" s="103">
        <v>4.3288700000000006E-2</v>
      </c>
      <c r="J6613" s="103">
        <v>4.2905800000000001E-2</v>
      </c>
      <c r="K6613" s="103">
        <v>4.3139200000000003E-2</v>
      </c>
      <c r="L6613" s="103">
        <v>4.4636500000000003E-2</v>
      </c>
      <c r="M6613" s="103">
        <v>4.6185499999999997E-2</v>
      </c>
      <c r="N6613" s="103">
        <v>7.4999999999999997E-2</v>
      </c>
    </row>
    <row r="6614" spans="3:14" ht="15.75" customHeight="1" x14ac:dyDescent="0.25">
      <c r="C6614" s="40"/>
      <c r="F6614" s="81">
        <v>45838</v>
      </c>
      <c r="G6614" s="103"/>
      <c r="H6614" s="103"/>
      <c r="I6614" s="103">
        <v>4.3222900000000002E-2</v>
      </c>
      <c r="J6614" s="103">
        <v>4.2923499999999996E-2</v>
      </c>
      <c r="K6614" s="103">
        <v>4.3192599999999998E-2</v>
      </c>
      <c r="L6614" s="103">
        <v>4.4598100000000002E-2</v>
      </c>
      <c r="M6614" s="103">
        <v>4.6139300000000001E-2</v>
      </c>
      <c r="N6614" s="103">
        <v>7.4999999999999997E-2</v>
      </c>
    </row>
    <row r="6615" spans="3:14" ht="15.75" customHeight="1" x14ac:dyDescent="0.25">
      <c r="C6615" s="40"/>
      <c r="F6615" s="81">
        <v>45839</v>
      </c>
      <c r="G6615" s="103"/>
      <c r="H6615" s="103"/>
      <c r="I6615" s="103">
        <v>4.3276500000000002E-2</v>
      </c>
      <c r="J6615" s="103">
        <v>4.2983300000000002E-2</v>
      </c>
      <c r="K6615" s="103">
        <v>4.3226199999999999E-2</v>
      </c>
      <c r="L6615" s="103">
        <v>4.4575500000000004E-2</v>
      </c>
      <c r="M6615" s="103">
        <v>4.6116200000000003E-2</v>
      </c>
      <c r="N6615" s="103">
        <v>7.4999999999999997E-2</v>
      </c>
    </row>
    <row r="6616" spans="3:14" ht="15.75" customHeight="1" x14ac:dyDescent="0.25">
      <c r="C6616" s="40"/>
      <c r="F6616" s="81">
        <v>45840</v>
      </c>
      <c r="G6616" s="103"/>
      <c r="H6616" s="103"/>
      <c r="I6616" s="103">
        <v>4.3271800000000006E-2</v>
      </c>
      <c r="J6616" s="103">
        <v>4.2857599999999996E-2</v>
      </c>
      <c r="K6616" s="103">
        <v>4.3256300000000004E-2</v>
      </c>
      <c r="L6616" s="103">
        <v>4.4552800000000004E-2</v>
      </c>
      <c r="M6616" s="103">
        <v>4.60898E-2</v>
      </c>
      <c r="N6616" s="103">
        <v>7.4999999999999997E-2</v>
      </c>
    </row>
    <row r="6617" spans="3:14" ht="15.75" customHeight="1" x14ac:dyDescent="0.25">
      <c r="C6617" s="40"/>
      <c r="F6617" s="81">
        <v>45841</v>
      </c>
      <c r="G6617" s="103"/>
      <c r="H6617" s="103"/>
      <c r="I6617" s="103">
        <v>4.3246700000000006E-2</v>
      </c>
      <c r="J6617" s="103">
        <v>4.2786200000000003E-2</v>
      </c>
      <c r="K6617" s="103">
        <v>4.3272999999999999E-2</v>
      </c>
      <c r="L6617" s="103">
        <v>4.4528900000000003E-2</v>
      </c>
      <c r="M6617" s="103">
        <v>4.6067799999999999E-2</v>
      </c>
      <c r="N6617" s="103">
        <v>7.4999999999999997E-2</v>
      </c>
    </row>
    <row r="6618" spans="3:14" ht="15.75" customHeight="1" x14ac:dyDescent="0.25">
      <c r="C6618" s="40"/>
      <c r="F6618" s="81">
        <v>45845</v>
      </c>
      <c r="G6618" s="103"/>
      <c r="H6618" s="103"/>
      <c r="I6618" s="103">
        <v>4.3356500000000006E-2</v>
      </c>
      <c r="J6618" s="103">
        <v>4.3196399999999996E-2</v>
      </c>
      <c r="K6618" s="103">
        <v>4.3345900000000007E-2</v>
      </c>
      <c r="L6618" s="103">
        <v>4.4507999999999999E-2</v>
      </c>
      <c r="M6618" s="103">
        <v>4.5990000000000003E-2</v>
      </c>
      <c r="N6618" s="103">
        <v>7.4999999999999997E-2</v>
      </c>
    </row>
    <row r="6619" spans="3:14" ht="15.75" customHeight="1" x14ac:dyDescent="0.25">
      <c r="C6619" s="40"/>
      <c r="F6619" s="81">
        <v>45846</v>
      </c>
      <c r="G6619" s="103"/>
      <c r="H6619" s="103"/>
      <c r="I6619" s="103">
        <v>4.3381200000000002E-2</v>
      </c>
      <c r="J6619" s="103">
        <v>4.3284799999999998E-2</v>
      </c>
      <c r="K6619" s="103">
        <v>4.3359399999999999E-2</v>
      </c>
      <c r="L6619" s="103">
        <v>4.4514500000000005E-2</v>
      </c>
      <c r="M6619" s="103">
        <v>4.5969100000000006E-2</v>
      </c>
      <c r="N6619" s="103">
        <v>7.4999999999999997E-2</v>
      </c>
    </row>
    <row r="6620" spans="3:14" ht="15.75" customHeight="1" x14ac:dyDescent="0.25">
      <c r="C6620" s="40"/>
      <c r="F6620" s="81">
        <v>45847</v>
      </c>
      <c r="G6620" s="103"/>
      <c r="H6620" s="103"/>
      <c r="I6620" s="103">
        <v>4.3463700000000001E-2</v>
      </c>
      <c r="J6620" s="103">
        <v>4.3293900000000003E-2</v>
      </c>
      <c r="K6620" s="103">
        <v>4.3376200000000004E-2</v>
      </c>
      <c r="L6620" s="103">
        <v>4.4534999999999998E-2</v>
      </c>
      <c r="M6620" s="103">
        <v>4.5944900000000004E-2</v>
      </c>
      <c r="N6620" s="103">
        <v>7.4999999999999997E-2</v>
      </c>
    </row>
    <row r="6621" spans="3:14" ht="15.75" customHeight="1" x14ac:dyDescent="0.25">
      <c r="C6621" s="40"/>
      <c r="F6621" s="81">
        <v>45848</v>
      </c>
      <c r="G6621" s="103"/>
      <c r="H6621" s="103"/>
      <c r="I6621" s="103">
        <v>4.3433599999999996E-2</v>
      </c>
      <c r="J6621" s="103">
        <v>4.3202699999999997E-2</v>
      </c>
      <c r="K6621" s="103">
        <v>4.33862E-2</v>
      </c>
      <c r="L6621" s="103">
        <v>4.4535700000000004E-2</v>
      </c>
      <c r="M6621" s="103">
        <v>4.5924100000000002E-2</v>
      </c>
      <c r="N6621" s="103">
        <v>7.4999999999999997E-2</v>
      </c>
    </row>
    <row r="6622" spans="3:14" ht="15.75" customHeight="1" x14ac:dyDescent="0.25">
      <c r="C6622" s="40"/>
      <c r="F6622" s="81">
        <v>45849</v>
      </c>
      <c r="G6622" s="103"/>
      <c r="H6622" s="103"/>
      <c r="I6622" s="103">
        <v>4.3419400000000004E-2</v>
      </c>
      <c r="J6622" s="103">
        <v>4.3175499999999999E-2</v>
      </c>
      <c r="K6622" s="103">
        <v>4.3396200000000003E-2</v>
      </c>
      <c r="L6622" s="103">
        <v>4.45399E-2</v>
      </c>
      <c r="M6622" s="103">
        <v>4.5864300000000004E-2</v>
      </c>
      <c r="N6622" s="103">
        <v>7.4999999999999997E-2</v>
      </c>
    </row>
    <row r="6623" spans="3:14" ht="15.75" customHeight="1" x14ac:dyDescent="0.25">
      <c r="C6623" s="40"/>
      <c r="F6623" s="81">
        <v>45852</v>
      </c>
      <c r="G6623" s="103"/>
      <c r="H6623" s="103"/>
      <c r="I6623" s="103">
        <v>4.3400100000000004E-2</v>
      </c>
      <c r="J6623" s="103">
        <v>4.3177700000000006E-2</v>
      </c>
      <c r="K6623" s="103">
        <v>4.3426200000000005E-2</v>
      </c>
      <c r="L6623" s="103">
        <v>4.4572800000000003E-2</v>
      </c>
      <c r="M6623" s="103">
        <v>4.5853599999999994E-2</v>
      </c>
      <c r="N6623" s="103">
        <v>7.4999999999999997E-2</v>
      </c>
    </row>
    <row r="6624" spans="3:14" ht="15.75" customHeight="1" x14ac:dyDescent="0.25">
      <c r="C6624" s="40"/>
      <c r="F6624" s="81">
        <v>45853</v>
      </c>
      <c r="G6624" s="103"/>
      <c r="H6624" s="103"/>
      <c r="I6624" s="103">
        <v>4.3431300000000006E-2</v>
      </c>
      <c r="J6624" s="103">
        <v>4.3223999999999999E-2</v>
      </c>
      <c r="K6624" s="103">
        <v>4.3443100000000005E-2</v>
      </c>
      <c r="L6624" s="103">
        <v>4.4576000000000005E-2</v>
      </c>
      <c r="M6624" s="103">
        <v>4.5838200000000003E-2</v>
      </c>
      <c r="N6624" s="103">
        <v>7.4999999999999997E-2</v>
      </c>
    </row>
    <row r="6625" spans="3:14" ht="15.75" customHeight="1" x14ac:dyDescent="0.25">
      <c r="C6625" s="40"/>
      <c r="F6625" s="81">
        <v>45854</v>
      </c>
      <c r="G6625" s="103"/>
      <c r="H6625" s="103"/>
      <c r="I6625" s="103">
        <v>4.3497899999999999E-2</v>
      </c>
      <c r="J6625" s="103">
        <v>4.3289999999999995E-2</v>
      </c>
      <c r="K6625" s="103">
        <v>4.3473199999999997E-2</v>
      </c>
      <c r="L6625" s="103">
        <v>4.4592799999999995E-2</v>
      </c>
      <c r="M6625" s="103">
        <v>4.5829399999999999E-2</v>
      </c>
      <c r="N6625" s="103">
        <v>7.4999999999999997E-2</v>
      </c>
    </row>
    <row r="6626" spans="3:14" ht="15.75" customHeight="1" x14ac:dyDescent="0.25">
      <c r="C6626" s="40"/>
      <c r="F6626" s="81">
        <v>45855</v>
      </c>
      <c r="G6626" s="103"/>
      <c r="H6626" s="103"/>
      <c r="I6626" s="103">
        <v>4.3506499999999997E-2</v>
      </c>
      <c r="J6626" s="103">
        <v>4.3254900000000006E-2</v>
      </c>
      <c r="K6626" s="103">
        <v>4.3479799999999999E-2</v>
      </c>
      <c r="L6626" s="103">
        <v>4.4588999999999997E-2</v>
      </c>
      <c r="M6626" s="103">
        <v>4.5824999999999998E-2</v>
      </c>
      <c r="N6626" s="103">
        <v>7.4999999999999997E-2</v>
      </c>
    </row>
    <row r="6627" spans="3:14" ht="15.75" customHeight="1" x14ac:dyDescent="0.25">
      <c r="C6627" s="40"/>
      <c r="F6627" s="81">
        <v>45856</v>
      </c>
      <c r="G6627" s="103"/>
      <c r="H6627" s="103"/>
      <c r="I6627" s="103">
        <v>4.3546800000000004E-2</v>
      </c>
      <c r="J6627" s="103">
        <v>4.3319900000000001E-2</v>
      </c>
      <c r="K6627" s="103">
        <v>4.3489899999999998E-2</v>
      </c>
      <c r="L6627" s="103">
        <v>4.4585199999999998E-2</v>
      </c>
      <c r="M6627" s="103">
        <v>4.5787599999999998E-2</v>
      </c>
      <c r="N6627" s="103">
        <v>7.4999999999999997E-2</v>
      </c>
    </row>
    <row r="6628" spans="3:14" ht="15.75" customHeight="1" x14ac:dyDescent="0.25">
      <c r="C6628" s="40"/>
      <c r="F6628" s="81">
        <v>45859</v>
      </c>
      <c r="G6628" s="103"/>
      <c r="H6628" s="103"/>
      <c r="I6628" s="103">
        <v>4.3488699999999998E-2</v>
      </c>
      <c r="J6628" s="103">
        <v>4.3189900000000003E-2</v>
      </c>
      <c r="K6628" s="103">
        <v>4.3506600000000006E-2</v>
      </c>
      <c r="L6628" s="103">
        <v>4.4611599999999994E-2</v>
      </c>
      <c r="M6628" s="103">
        <v>4.5765700000000006E-2</v>
      </c>
      <c r="N6628" s="103">
        <v>7.4999999999999997E-2</v>
      </c>
    </row>
    <row r="6629" spans="3:14" ht="15.75" customHeight="1" x14ac:dyDescent="0.25">
      <c r="C6629" s="40"/>
      <c r="F6629" s="81">
        <v>45860</v>
      </c>
      <c r="G6629" s="103"/>
      <c r="H6629" s="103"/>
      <c r="I6629" s="103">
        <v>4.3509100000000002E-2</v>
      </c>
      <c r="J6629" s="103">
        <v>4.31869E-2</v>
      </c>
      <c r="K6629" s="103">
        <v>4.3503400000000005E-2</v>
      </c>
      <c r="L6629" s="103">
        <v>4.46246E-2</v>
      </c>
      <c r="M6629" s="103">
        <v>4.5760200000000001E-2</v>
      </c>
      <c r="N6629" s="103">
        <v>7.4999999999999997E-2</v>
      </c>
    </row>
    <row r="6630" spans="3:14" ht="15.75" customHeight="1" x14ac:dyDescent="0.25">
      <c r="C6630" s="40"/>
      <c r="F6630" s="81">
        <v>45861</v>
      </c>
      <c r="G6630" s="103"/>
      <c r="H6630" s="103"/>
      <c r="I6630" s="103">
        <v>4.35223E-2</v>
      </c>
      <c r="J6630" s="103">
        <v>4.3184600000000004E-2</v>
      </c>
      <c r="K6630" s="103">
        <v>4.35001E-2</v>
      </c>
      <c r="L6630" s="103">
        <v>4.4665800000000005E-2</v>
      </c>
      <c r="M6630" s="103">
        <v>4.5752500000000008E-2</v>
      </c>
      <c r="N6630" s="103">
        <v>7.4999999999999997E-2</v>
      </c>
    </row>
    <row r="6631" spans="3:14" ht="15.75" customHeight="1" x14ac:dyDescent="0.25">
      <c r="C6631" s="40"/>
      <c r="F6631" s="81">
        <v>45862</v>
      </c>
      <c r="G6631" s="103"/>
      <c r="H6631" s="103"/>
      <c r="I6631" s="103">
        <v>4.3527699999999996E-2</v>
      </c>
      <c r="J6631" s="103">
        <v>4.3138100000000006E-2</v>
      </c>
      <c r="K6631" s="103">
        <v>4.3496699999999999E-2</v>
      </c>
      <c r="L6631" s="103">
        <v>4.4683099999999996E-2</v>
      </c>
      <c r="M6631" s="103">
        <v>4.5748100000000007E-2</v>
      </c>
      <c r="N6631" s="103">
        <v>7.4999999999999997E-2</v>
      </c>
    </row>
    <row r="6632" spans="3:14" ht="15.75" customHeight="1" x14ac:dyDescent="0.25">
      <c r="C6632" s="40"/>
      <c r="F6632" s="81">
        <v>45863</v>
      </c>
      <c r="G6632" s="103"/>
      <c r="H6632" s="103"/>
      <c r="I6632" s="103">
        <v>4.3548499999999997E-2</v>
      </c>
      <c r="J6632" s="103">
        <v>4.3142800000000002E-2</v>
      </c>
      <c r="K6632" s="103">
        <v>4.3496699999999999E-2</v>
      </c>
      <c r="L6632" s="103">
        <v>4.46953E-2</v>
      </c>
      <c r="M6632" s="103">
        <v>4.5735900000000003E-2</v>
      </c>
      <c r="N6632" s="103">
        <v>7.4999999999999997E-2</v>
      </c>
    </row>
    <row r="6633" spans="3:14" ht="15.75" customHeight="1" x14ac:dyDescent="0.25">
      <c r="C6633" s="40"/>
      <c r="F6633" s="81">
        <v>45866</v>
      </c>
      <c r="G6633" s="103"/>
      <c r="H6633" s="103"/>
      <c r="I6633" s="103">
        <v>4.3581399999999999E-2</v>
      </c>
      <c r="J6633" s="103">
        <v>4.3099600000000002E-2</v>
      </c>
      <c r="K6633" s="103">
        <v>4.3473199999999997E-2</v>
      </c>
      <c r="L6633" s="103">
        <v>4.4705500000000002E-2</v>
      </c>
      <c r="M6633" s="103">
        <v>4.5705299999999997E-2</v>
      </c>
      <c r="N6633" s="103">
        <v>7.4999999999999997E-2</v>
      </c>
    </row>
    <row r="6634" spans="3:14" ht="15.75" customHeight="1" x14ac:dyDescent="0.25">
      <c r="C6634" s="40"/>
      <c r="F6634" s="81">
        <v>45867</v>
      </c>
      <c r="G6634" s="103"/>
      <c r="H6634" s="103"/>
      <c r="I6634" s="103">
        <v>4.3562399999999994E-2</v>
      </c>
      <c r="J6634" s="103">
        <v>4.3079099999999995E-2</v>
      </c>
      <c r="K6634" s="103">
        <v>4.3463300000000003E-2</v>
      </c>
      <c r="L6634" s="103">
        <v>4.4699000000000003E-2</v>
      </c>
      <c r="M6634" s="103">
        <v>4.5699800000000006E-2</v>
      </c>
      <c r="N6634" s="103">
        <v>7.4999999999999997E-2</v>
      </c>
    </row>
    <row r="6635" spans="3:14" ht="15.75" customHeight="1" x14ac:dyDescent="0.25">
      <c r="C6635" s="40"/>
      <c r="F6635" s="81">
        <v>45868</v>
      </c>
      <c r="G6635" s="103"/>
      <c r="H6635" s="103"/>
      <c r="I6635" s="103">
        <v>4.35363E-2</v>
      </c>
      <c r="J6635" s="103">
        <v>4.2961900000000004E-2</v>
      </c>
      <c r="K6635" s="103">
        <v>4.34533E-2</v>
      </c>
      <c r="L6635" s="103">
        <v>4.4692200000000001E-2</v>
      </c>
      <c r="M6635" s="103">
        <v>4.5689900000000006E-2</v>
      </c>
      <c r="N6635" s="103">
        <v>7.4999999999999997E-2</v>
      </c>
    </row>
    <row r="6636" spans="3:14" ht="15.75" customHeight="1" x14ac:dyDescent="0.25">
      <c r="C6636" s="40"/>
      <c r="F6636" s="81">
        <v>45869</v>
      </c>
      <c r="G6636" s="103"/>
      <c r="H6636" s="103"/>
      <c r="I6636" s="103">
        <v>4.3511800000000003E-2</v>
      </c>
      <c r="J6636" s="103">
        <v>4.3005399999999999E-2</v>
      </c>
      <c r="K6636" s="103">
        <v>4.3409799999999998E-2</v>
      </c>
      <c r="L6636" s="103">
        <v>4.4699000000000003E-2</v>
      </c>
      <c r="M6636" s="103">
        <v>4.5659100000000001E-2</v>
      </c>
      <c r="N6636" s="103">
        <v>7.4999999999999997E-2</v>
      </c>
    </row>
    <row r="6637" spans="3:14" ht="15.75" customHeight="1" x14ac:dyDescent="0.25">
      <c r="C6637" s="40"/>
      <c r="F6637" s="81">
        <v>45870</v>
      </c>
      <c r="G6637" s="103"/>
      <c r="H6637" s="103"/>
      <c r="I6637" s="103">
        <v>4.3513400000000008E-2</v>
      </c>
      <c r="J6637" s="103">
        <v>4.3212300000000002E-2</v>
      </c>
      <c r="K6637" s="103">
        <v>4.3393100000000004E-2</v>
      </c>
      <c r="L6637" s="103">
        <v>4.4682600000000003E-2</v>
      </c>
      <c r="M6637" s="103">
        <v>4.5632700000000005E-2</v>
      </c>
      <c r="N6637" s="103">
        <v>7.4999999999999997E-2</v>
      </c>
    </row>
    <row r="6638" spans="3:14" ht="15.75" customHeight="1" x14ac:dyDescent="0.25">
      <c r="C6638" s="40"/>
      <c r="F6638" s="81">
        <v>45873</v>
      </c>
      <c r="G6638" s="103"/>
      <c r="H6638" s="103"/>
      <c r="I6638" s="103">
        <v>4.3431400000000002E-2</v>
      </c>
      <c r="J6638" s="103">
        <v>4.25467E-2</v>
      </c>
      <c r="K6638" s="103">
        <v>4.3366600000000005E-2</v>
      </c>
      <c r="L6638" s="103">
        <v>4.4714700000000003E-2</v>
      </c>
      <c r="M6638" s="103">
        <v>4.5591E-2</v>
      </c>
      <c r="N6638" s="103">
        <v>7.4999999999999997E-2</v>
      </c>
    </row>
    <row r="6639" spans="3:14" ht="15.75" customHeight="1" x14ac:dyDescent="0.25">
      <c r="C6639" s="40"/>
      <c r="F6639" s="81">
        <v>45874</v>
      </c>
      <c r="G6639" s="103"/>
      <c r="H6639" s="103"/>
      <c r="I6639" s="103">
        <v>4.3493899999999995E-2</v>
      </c>
      <c r="J6639" s="103">
        <v>4.2418500000000005E-2</v>
      </c>
      <c r="K6639" s="103">
        <v>4.3360099999999999E-2</v>
      </c>
      <c r="L6639" s="103">
        <v>4.4740599999999998E-2</v>
      </c>
      <c r="M6639" s="103">
        <v>4.5554799999999999E-2</v>
      </c>
      <c r="N6639" s="103">
        <v>7.4999999999999997E-2</v>
      </c>
    </row>
    <row r="6640" spans="3:14" ht="15.75" customHeight="1" x14ac:dyDescent="0.25">
      <c r="C6640" s="40"/>
      <c r="F6640" s="81">
        <v>45875</v>
      </c>
      <c r="G6640" s="103"/>
      <c r="H6640" s="103"/>
      <c r="I6640" s="103">
        <v>4.3516600000000003E-2</v>
      </c>
      <c r="J6640" s="103">
        <v>4.2342500000000005E-2</v>
      </c>
      <c r="K6640" s="103">
        <v>4.3356800000000001E-2</v>
      </c>
      <c r="L6640" s="103">
        <v>4.4811300000000005E-2</v>
      </c>
      <c r="M6640" s="103">
        <v>4.5507499999999999E-2</v>
      </c>
      <c r="N6640" s="103">
        <v>7.4999999999999997E-2</v>
      </c>
    </row>
    <row r="6641" spans="3:14" ht="15.75" customHeight="1" x14ac:dyDescent="0.25">
      <c r="C6641" s="40"/>
      <c r="F6641" s="81">
        <v>45876</v>
      </c>
      <c r="G6641" s="103"/>
      <c r="H6641" s="103"/>
      <c r="I6641" s="103">
        <v>4.3570700000000004E-2</v>
      </c>
      <c r="J6641" s="103">
        <v>4.2259999999999999E-2</v>
      </c>
      <c r="K6641" s="103">
        <v>4.3360099999999999E-2</v>
      </c>
      <c r="L6641" s="103">
        <v>4.4814400000000004E-2</v>
      </c>
      <c r="M6641" s="103">
        <v>4.5461400000000006E-2</v>
      </c>
      <c r="N6641" s="103">
        <v>7.4999999999999997E-2</v>
      </c>
    </row>
    <row r="6642" spans="3:14" ht="15.75" customHeight="1" x14ac:dyDescent="0.25">
      <c r="C6642" s="40"/>
      <c r="F6642" s="81">
        <v>45877</v>
      </c>
      <c r="G6642" s="103"/>
      <c r="H6642" s="103"/>
      <c r="I6642" s="103">
        <v>4.36116E-2</v>
      </c>
      <c r="J6642" s="103">
        <v>4.2264299999999998E-2</v>
      </c>
      <c r="K6642" s="103">
        <v>4.3363500000000006E-2</v>
      </c>
      <c r="L6642" s="103">
        <v>4.48145E-2</v>
      </c>
      <c r="M6642" s="103">
        <v>4.5349800000000003E-2</v>
      </c>
      <c r="N6642" s="103">
        <v>7.4999999999999997E-2</v>
      </c>
    </row>
    <row r="6643" spans="3:14" ht="15.75" customHeight="1" x14ac:dyDescent="0.25">
      <c r="C6643" s="40"/>
      <c r="F6643" s="81">
        <v>45880</v>
      </c>
      <c r="G6643" s="103"/>
      <c r="H6643" s="103"/>
      <c r="I6643" s="103">
        <v>4.36193E-2</v>
      </c>
      <c r="J6643" s="103">
        <v>4.2283600000000005E-2</v>
      </c>
      <c r="K6643" s="103">
        <v>4.3400100000000004E-2</v>
      </c>
      <c r="L6643" s="103">
        <v>4.4860400000000002E-2</v>
      </c>
      <c r="M6643" s="103">
        <v>4.5249600000000001E-2</v>
      </c>
      <c r="N6643" s="103">
        <v>7.4999999999999997E-2</v>
      </c>
    </row>
    <row r="6644" spans="3:14" ht="15.75" customHeight="1" x14ac:dyDescent="0.25">
      <c r="C6644" s="40"/>
      <c r="F6644" s="81">
        <v>45881</v>
      </c>
      <c r="G6644" s="103"/>
      <c r="H6644" s="103"/>
      <c r="I6644" s="103">
        <v>4.3657599999999998E-2</v>
      </c>
      <c r="J6644" s="103">
        <v>4.2328999999999999E-2</v>
      </c>
      <c r="K6644" s="103">
        <v>4.3410299999999999E-2</v>
      </c>
      <c r="L6644" s="103">
        <v>4.4882999999999999E-2</v>
      </c>
      <c r="M6644" s="103">
        <v>4.5236099999999994E-2</v>
      </c>
      <c r="N6644" s="103">
        <v>7.4999999999999997E-2</v>
      </c>
    </row>
    <row r="6645" spans="3:14" ht="15.75" customHeight="1" x14ac:dyDescent="0.25">
      <c r="C6645" s="40"/>
      <c r="F6645" s="81">
        <v>45882</v>
      </c>
      <c r="G6645" s="103"/>
      <c r="H6645" s="103"/>
      <c r="I6645" s="103">
        <v>4.3631000000000003E-2</v>
      </c>
      <c r="J6645" s="103">
        <v>4.21138E-2</v>
      </c>
      <c r="K6645" s="103">
        <v>4.3427E-2</v>
      </c>
      <c r="L6645" s="103">
        <v>4.4939E-2</v>
      </c>
      <c r="M6645" s="103">
        <v>4.5194400000000003E-2</v>
      </c>
      <c r="N6645" s="103">
        <v>7.4999999999999997E-2</v>
      </c>
    </row>
    <row r="6646" spans="3:14" ht="15.75" customHeight="1" x14ac:dyDescent="0.25">
      <c r="C6646" s="40"/>
      <c r="F6646" s="81">
        <v>45883</v>
      </c>
      <c r="G6646" s="103"/>
      <c r="H6646" s="103"/>
      <c r="I6646" s="103">
        <v>4.3599300000000001E-2</v>
      </c>
      <c r="J6646" s="103">
        <v>4.18515E-2</v>
      </c>
      <c r="K6646" s="103">
        <v>4.3427E-2</v>
      </c>
      <c r="L6646" s="103">
        <v>4.4949199999999995E-2</v>
      </c>
      <c r="M6646" s="103">
        <v>4.51581E-2</v>
      </c>
      <c r="N6646" s="103">
        <v>7.4999999999999997E-2</v>
      </c>
    </row>
    <row r="6647" spans="3:14" ht="15.75" customHeight="1" x14ac:dyDescent="0.25">
      <c r="C6647" s="40"/>
      <c r="F6647" s="81">
        <v>45884</v>
      </c>
      <c r="G6647" s="103"/>
      <c r="H6647" s="103"/>
      <c r="I6647" s="103">
        <v>4.3532500000000002E-2</v>
      </c>
      <c r="J6647" s="103">
        <v>4.1945699999999995E-2</v>
      </c>
      <c r="K6647" s="103">
        <v>4.3417000000000004E-2</v>
      </c>
      <c r="L6647" s="103">
        <v>4.4957000000000004E-2</v>
      </c>
      <c r="M6647" s="103">
        <v>4.5060500000000003E-2</v>
      </c>
      <c r="N6647" s="103">
        <v>7.4999999999999997E-2</v>
      </c>
    </row>
    <row r="6648" spans="3:14" ht="15.75" customHeight="1" x14ac:dyDescent="0.25">
      <c r="C6648" s="40"/>
      <c r="F6648" s="81">
        <v>45887</v>
      </c>
      <c r="G6648" s="103"/>
      <c r="H6648" s="103"/>
      <c r="I6648" s="103">
        <v>4.3404199999999997E-2</v>
      </c>
      <c r="J6648" s="103">
        <v>4.2035400000000001E-2</v>
      </c>
      <c r="K6648" s="103">
        <v>4.3450300000000004E-2</v>
      </c>
      <c r="L6648" s="103">
        <v>4.5022200000000005E-2</v>
      </c>
      <c r="M6648" s="103">
        <v>4.4985700000000003E-2</v>
      </c>
      <c r="N6648" s="103">
        <v>7.4999999999999997E-2</v>
      </c>
    </row>
    <row r="6649" spans="3:14" ht="15.75" customHeight="1" x14ac:dyDescent="0.25">
      <c r="C6649" s="40"/>
      <c r="F6649" s="81">
        <v>45888</v>
      </c>
      <c r="G6649" s="103"/>
      <c r="H6649" s="103"/>
      <c r="I6649" s="103">
        <v>4.3407400000000006E-2</v>
      </c>
      <c r="J6649" s="103">
        <v>4.2149599999999995E-2</v>
      </c>
      <c r="K6649" s="103">
        <v>4.3463799999999997E-2</v>
      </c>
      <c r="L6649" s="103">
        <v>4.4957500000000004E-2</v>
      </c>
      <c r="M6649" s="103">
        <v>4.4941700000000008E-2</v>
      </c>
      <c r="N6649" s="103">
        <v>7.4999999999999997E-2</v>
      </c>
    </row>
    <row r="6650" spans="3:14" ht="15.75" customHeight="1" x14ac:dyDescent="0.25">
      <c r="C6650" s="40"/>
      <c r="F6650" s="81">
        <v>45889</v>
      </c>
      <c r="G6650" s="103"/>
      <c r="H6650" s="103"/>
      <c r="I6650" s="103">
        <v>4.3390899999999996E-2</v>
      </c>
      <c r="J6650" s="103">
        <v>4.2038300000000001E-2</v>
      </c>
      <c r="K6650" s="103">
        <v>4.34738E-2</v>
      </c>
      <c r="L6650" s="103">
        <v>4.4773600000000004E-2</v>
      </c>
      <c r="M6650" s="103">
        <v>4.4895600000000001E-2</v>
      </c>
      <c r="N6650" s="103">
        <v>7.4999999999999997E-2</v>
      </c>
    </row>
    <row r="6651" spans="3:14" ht="15.75" customHeight="1" x14ac:dyDescent="0.25">
      <c r="C6651" s="40"/>
      <c r="F6651" s="81">
        <v>45890</v>
      </c>
      <c r="G6651" s="103"/>
      <c r="H6651" s="103"/>
      <c r="I6651" s="103">
        <v>4.32255E-2</v>
      </c>
      <c r="J6651" s="103">
        <v>4.19584E-2</v>
      </c>
      <c r="K6651" s="103">
        <v>4.3483900000000006E-2</v>
      </c>
      <c r="L6651" s="103">
        <v>4.4782200000000001E-2</v>
      </c>
      <c r="M6651" s="103">
        <v>4.4851599999999998E-2</v>
      </c>
      <c r="N6651" s="103">
        <v>7.4999999999999997E-2</v>
      </c>
    </row>
    <row r="6652" spans="3:14" ht="15.75" customHeight="1" x14ac:dyDescent="0.25">
      <c r="C6652" s="40"/>
      <c r="F6652" s="81">
        <v>45891</v>
      </c>
      <c r="G6652" s="103"/>
      <c r="H6652" s="103"/>
      <c r="I6652" s="103">
        <v>4.3311500000000003E-2</v>
      </c>
      <c r="J6652" s="103">
        <v>4.2227399999999998E-2</v>
      </c>
      <c r="K6652" s="103">
        <v>4.3497300000000003E-2</v>
      </c>
      <c r="L6652" s="37">
        <v>4.4782200000000001E-2</v>
      </c>
      <c r="M6652" s="103">
        <v>4.4756200000000003E-2</v>
      </c>
      <c r="N6652" s="103">
        <v>7.4999999999999997E-2</v>
      </c>
    </row>
    <row r="6653" spans="3:14" ht="15.75" customHeight="1" x14ac:dyDescent="0.25">
      <c r="C6653" s="40"/>
      <c r="F6653" s="81">
        <v>45894</v>
      </c>
      <c r="G6653" s="103"/>
      <c r="H6653" s="103"/>
      <c r="I6653" s="103">
        <v>4.3150100000000004E-2</v>
      </c>
      <c r="J6653" s="103">
        <v>4.1978799999999997E-2</v>
      </c>
      <c r="K6653" s="103">
        <v>4.3543900000000003E-2</v>
      </c>
      <c r="L6653" s="103">
        <v>4.4559300000000003E-2</v>
      </c>
      <c r="M6653" s="103">
        <v>4.4670399999999999E-2</v>
      </c>
      <c r="N6653" s="103">
        <v>7.4999999999999997E-2</v>
      </c>
    </row>
    <row r="6654" spans="3:14" ht="15.75" customHeight="1" x14ac:dyDescent="0.25">
      <c r="C6654" s="40"/>
      <c r="F6654" s="81">
        <v>45895</v>
      </c>
      <c r="G6654" s="103"/>
      <c r="H6654" s="103"/>
      <c r="I6654" s="103">
        <v>4.3229499999999997E-2</v>
      </c>
      <c r="J6654" s="103">
        <v>4.2049599999999999E-2</v>
      </c>
      <c r="K6654" s="103">
        <v>4.35474E-2</v>
      </c>
      <c r="L6654" s="103">
        <v>4.4497799999999997E-2</v>
      </c>
      <c r="M6654" s="103">
        <v>4.4630900000000001E-2</v>
      </c>
      <c r="N6654" s="103">
        <v>7.4999999999999997E-2</v>
      </c>
    </row>
    <row r="6655" spans="3:14" ht="15.75" customHeight="1" x14ac:dyDescent="0.25">
      <c r="C6655" s="40"/>
      <c r="F6655" s="81">
        <v>45896</v>
      </c>
      <c r="G6655" s="103"/>
      <c r="H6655" s="103"/>
      <c r="I6655" s="103">
        <v>4.3159900000000001E-2</v>
      </c>
      <c r="J6655" s="103">
        <v>4.1988600000000001E-2</v>
      </c>
      <c r="K6655" s="103">
        <v>4.3554099999999998E-2</v>
      </c>
      <c r="L6655" s="103">
        <v>4.43338E-2</v>
      </c>
      <c r="M6655" s="103">
        <v>4.4583299999999999E-2</v>
      </c>
      <c r="N6655" s="103">
        <v>7.4999999999999997E-2</v>
      </c>
    </row>
    <row r="6656" spans="3:14" ht="15.75" customHeight="1" x14ac:dyDescent="0.25">
      <c r="C6656" s="40"/>
      <c r="F6656" s="81">
        <v>45897</v>
      </c>
      <c r="G6656" s="103"/>
      <c r="H6656" s="103"/>
      <c r="I6656" s="103">
        <v>4.2802100000000003E-2</v>
      </c>
      <c r="J6656" s="103">
        <v>4.1712199999999998E-2</v>
      </c>
      <c r="K6656" s="103">
        <v>4.3554099999999998E-2</v>
      </c>
      <c r="L6656" s="103">
        <v>4.43157E-2</v>
      </c>
      <c r="M6656" s="103">
        <v>4.4560500000000003E-2</v>
      </c>
      <c r="N6656" s="103">
        <v>7.4999999999999997E-2</v>
      </c>
    </row>
    <row r="6657" spans="3:14" ht="15.75" customHeight="1" x14ac:dyDescent="0.25">
      <c r="C6657" s="40"/>
      <c r="F6657" s="81">
        <v>45898</v>
      </c>
      <c r="G6657" s="103"/>
      <c r="H6657" s="103"/>
      <c r="I6657" s="103">
        <v>4.2725600000000002E-2</v>
      </c>
      <c r="J6657" s="103">
        <v>4.17106E-2</v>
      </c>
      <c r="K6657" s="103">
        <v>4.35474E-2</v>
      </c>
      <c r="L6657" s="103">
        <v>4.4303100000000005E-2</v>
      </c>
      <c r="M6657" s="103">
        <v>4.45394E-2</v>
      </c>
      <c r="N6657" s="103">
        <v>7.4999999999999997E-2</v>
      </c>
    </row>
    <row r="6658" spans="3:14" ht="15.75" customHeight="1" x14ac:dyDescent="0.25">
      <c r="C6658" s="40"/>
      <c r="F6658" s="81">
        <v>45902</v>
      </c>
      <c r="G6658" s="103"/>
      <c r="H6658" s="103"/>
      <c r="I6658" s="103">
        <v>4.2548599999999999E-2</v>
      </c>
      <c r="J6658" s="103">
        <v>4.1604400000000007E-2</v>
      </c>
      <c r="K6658" s="103">
        <v>4.3536900000000003E-2</v>
      </c>
      <c r="L6658" s="103">
        <v>4.4140400000000003E-2</v>
      </c>
      <c r="M6658" s="103">
        <v>4.4441899999999999E-2</v>
      </c>
      <c r="N6658" s="103">
        <v>7.4999999999999997E-2</v>
      </c>
    </row>
    <row r="6659" spans="3:14" ht="15.75" customHeight="1" x14ac:dyDescent="0.25">
      <c r="C6659" s="40"/>
      <c r="F6659" s="81">
        <v>45903</v>
      </c>
      <c r="G6659" s="103"/>
      <c r="H6659" s="103"/>
      <c r="I6659" s="103">
        <v>4.2500200000000002E-2</v>
      </c>
      <c r="J6659" s="103">
        <v>4.1537900000000003E-2</v>
      </c>
      <c r="K6659" s="103">
        <v>4.3553600000000005E-2</v>
      </c>
      <c r="L6659" s="103">
        <v>4.4076799999999999E-2</v>
      </c>
      <c r="M6659" s="103">
        <v>4.43997E-2</v>
      </c>
      <c r="N6659" s="103">
        <v>7.4999999999999997E-2</v>
      </c>
    </row>
    <row r="6660" spans="3:14" ht="15.75" customHeight="1" x14ac:dyDescent="0.25">
      <c r="C6660" s="40"/>
      <c r="F6660" s="81">
        <v>45904</v>
      </c>
      <c r="G6660" s="103"/>
      <c r="H6660" s="103"/>
      <c r="I6660" s="103">
        <v>4.22306E-2</v>
      </c>
      <c r="J6660" s="103">
        <v>4.1311600000000004E-2</v>
      </c>
      <c r="K6660" s="103">
        <v>4.3573700000000007E-2</v>
      </c>
      <c r="L6660" s="103">
        <v>4.3949200000000001E-2</v>
      </c>
      <c r="M6660" s="103">
        <v>4.4350899999999999E-2</v>
      </c>
      <c r="N6660" s="103">
        <v>7.4999999999999997E-2</v>
      </c>
    </row>
    <row r="6661" spans="3:14" ht="15.75" customHeight="1" x14ac:dyDescent="0.25">
      <c r="C6661" s="40"/>
      <c r="F6661" s="81">
        <v>45905</v>
      </c>
      <c r="G6661" s="103"/>
      <c r="H6661" s="103"/>
      <c r="I6661" s="103">
        <v>4.2172900000000006E-2</v>
      </c>
      <c r="J6661" s="103">
        <v>4.1231900000000002E-2</v>
      </c>
      <c r="K6661" s="103">
        <v>4.35971E-2</v>
      </c>
      <c r="L6661" s="103">
        <v>4.3902200000000002E-2</v>
      </c>
      <c r="M6661" s="103">
        <v>4.4296499999999996E-2</v>
      </c>
      <c r="N6661" s="103">
        <v>7.4999999999999997E-2</v>
      </c>
    </row>
    <row r="6662" spans="3:14" ht="15.75" customHeight="1" x14ac:dyDescent="0.25">
      <c r="C6662" s="40"/>
      <c r="F6662" s="81">
        <v>45908</v>
      </c>
      <c r="G6662" s="103"/>
      <c r="H6662" s="103"/>
      <c r="I6662" s="103">
        <v>4.1921699999999999E-2</v>
      </c>
      <c r="J6662" s="103">
        <v>4.0698900000000003E-2</v>
      </c>
      <c r="K6662" s="103">
        <v>4.3670500000000001E-2</v>
      </c>
      <c r="L6662" s="103">
        <v>4.3665500000000003E-2</v>
      </c>
      <c r="M6662" s="103">
        <v>4.41333E-2</v>
      </c>
      <c r="N6662" s="103">
        <v>7.4999999999999997E-2</v>
      </c>
    </row>
    <row r="6663" spans="3:14" ht="15.75" customHeight="1" x14ac:dyDescent="0.25">
      <c r="C6663" s="40"/>
      <c r="F6663" s="81">
        <v>45909</v>
      </c>
      <c r="G6663" s="103"/>
      <c r="H6663" s="103"/>
      <c r="I6663" s="103">
        <v>4.1753499999999999E-2</v>
      </c>
      <c r="J6663" s="103">
        <v>4.0559500000000005E-2</v>
      </c>
      <c r="K6663" s="103">
        <v>4.3687400000000001E-2</v>
      </c>
      <c r="L6663" s="103">
        <v>4.3571799999999994E-2</v>
      </c>
      <c r="M6663" s="103">
        <v>4.4083300000000006E-2</v>
      </c>
      <c r="N6663" s="103">
        <v>7.4999999999999997E-2</v>
      </c>
    </row>
    <row r="6664" spans="3:14" ht="15.75" customHeight="1" x14ac:dyDescent="0.25">
      <c r="C6664" s="40"/>
      <c r="F6664" s="81">
        <v>45910</v>
      </c>
      <c r="G6664" s="103"/>
      <c r="H6664" s="103"/>
      <c r="I6664" s="103">
        <v>4.1738999999999998E-2</v>
      </c>
      <c r="J6664" s="103">
        <v>4.0583600000000004E-2</v>
      </c>
      <c r="K6664" s="103">
        <v>4.3704099999999996E-2</v>
      </c>
      <c r="L6664" s="103">
        <v>4.3481500000000006E-2</v>
      </c>
      <c r="M6664" s="103">
        <v>4.4031099999999997E-2</v>
      </c>
      <c r="N6664" s="103">
        <v>7.4999999999999997E-2</v>
      </c>
    </row>
    <row r="6665" spans="3:14" ht="15.75" customHeight="1" x14ac:dyDescent="0.25">
      <c r="C6665" s="40"/>
      <c r="F6665" s="81">
        <v>45911</v>
      </c>
      <c r="G6665" s="103"/>
      <c r="H6665" s="103"/>
      <c r="I6665" s="103">
        <v>4.15016E-2</v>
      </c>
      <c r="J6665" s="103">
        <v>4.0378100000000007E-2</v>
      </c>
      <c r="K6665" s="103">
        <v>4.3720800000000004E-2</v>
      </c>
      <c r="L6665" s="103">
        <v>4.3345300000000003E-2</v>
      </c>
      <c r="M6665" s="103">
        <v>4.3976700000000001E-2</v>
      </c>
      <c r="N6665" s="103">
        <v>7.4999999999999997E-2</v>
      </c>
    </row>
    <row r="6666" spans="3:14" ht="15.75" customHeight="1" x14ac:dyDescent="0.25">
      <c r="C6666" s="40"/>
      <c r="F6666" s="81">
        <v>45912</v>
      </c>
      <c r="G6666" s="103"/>
      <c r="H6666" s="103"/>
      <c r="I6666" s="103">
        <v>4.1469300000000001E-2</v>
      </c>
      <c r="J6666" s="103">
        <v>4.0206400000000003E-2</v>
      </c>
      <c r="K6666" s="103">
        <v>4.3737600000000001E-2</v>
      </c>
      <c r="L6666" s="103">
        <v>4.3280800000000001E-2</v>
      </c>
      <c r="M6666" s="103">
        <v>4.3893500000000002E-2</v>
      </c>
      <c r="N6666" s="103">
        <v>7.4999999999999997E-2</v>
      </c>
    </row>
    <row r="6667" spans="3:14" ht="15.75" customHeight="1" x14ac:dyDescent="0.25">
      <c r="C6667" s="40"/>
      <c r="F6667" s="81">
        <v>45915</v>
      </c>
      <c r="G6667" s="103"/>
      <c r="H6667" s="103"/>
      <c r="I6667" s="103">
        <v>4.1428800000000002E-2</v>
      </c>
      <c r="J6667" s="103">
        <v>4.0232999999999998E-2</v>
      </c>
      <c r="K6667" s="103">
        <v>4.38143E-2</v>
      </c>
      <c r="L6667" s="103">
        <v>4.3056299999999999E-2</v>
      </c>
      <c r="M6667" s="103">
        <v>4.3643700000000001E-2</v>
      </c>
      <c r="N6667" s="103">
        <v>7.4999999999999997E-2</v>
      </c>
    </row>
    <row r="6668" spans="3:14" ht="15.75" customHeight="1" x14ac:dyDescent="0.25">
      <c r="C6668" s="40"/>
      <c r="F6668" s="81">
        <v>45916</v>
      </c>
      <c r="G6668" s="103"/>
      <c r="H6668" s="103"/>
      <c r="I6668" s="103">
        <v>4.1358400000000003E-2</v>
      </c>
      <c r="J6668" s="103">
        <v>4.0256999999999994E-2</v>
      </c>
      <c r="K6668" s="103">
        <v>4.38647E-2</v>
      </c>
      <c r="L6668" s="103">
        <v>4.2982699999999999E-2</v>
      </c>
      <c r="M6668" s="103">
        <v>4.3559400000000005E-2</v>
      </c>
      <c r="N6668" s="103">
        <v>7.4999999999999997E-2</v>
      </c>
    </row>
    <row r="6669" spans="3:14" ht="15.75" customHeight="1" x14ac:dyDescent="0.25">
      <c r="C6669" s="40"/>
      <c r="F6669" s="81">
        <v>45917</v>
      </c>
      <c r="G6669" s="103"/>
      <c r="H6669" s="103"/>
      <c r="I6669" s="103">
        <v>4.1335900000000002E-2</v>
      </c>
      <c r="J6669" s="103">
        <v>4.0230399999999999E-2</v>
      </c>
      <c r="K6669" s="103">
        <v>4.3874700000000003E-2</v>
      </c>
      <c r="L6669" s="103">
        <v>4.2952600000000001E-2</v>
      </c>
      <c r="M6669" s="103">
        <v>4.3481600000000002E-2</v>
      </c>
      <c r="N6669" s="103">
        <v>7.4999999999999997E-2</v>
      </c>
    </row>
    <row r="6670" spans="3:14" ht="15.75" customHeight="1" x14ac:dyDescent="0.25">
      <c r="C6670" s="40"/>
      <c r="F6670" s="81">
        <v>45918</v>
      </c>
      <c r="G6670" s="103"/>
      <c r="H6670" s="103"/>
      <c r="I6670" s="103">
        <v>4.1354399999999999E-2</v>
      </c>
      <c r="J6670" s="103">
        <v>4.0033000000000006E-2</v>
      </c>
      <c r="K6670" s="103">
        <v>4.3888100000000006E-2</v>
      </c>
      <c r="L6670" s="103">
        <v>4.2898199999999997E-2</v>
      </c>
      <c r="M6670" s="103">
        <v>4.3405000000000006E-2</v>
      </c>
      <c r="N6670" s="103">
        <v>7.2499999999999995E-2</v>
      </c>
    </row>
    <row r="6671" spans="3:14" ht="15.75" customHeight="1" x14ac:dyDescent="0.25">
      <c r="C6671" s="40"/>
      <c r="F6671" s="81">
        <v>45919</v>
      </c>
      <c r="G6671" s="103"/>
      <c r="H6671" s="103"/>
      <c r="I6671" s="103">
        <v>4.1545699999999998E-2</v>
      </c>
      <c r="J6671" s="103">
        <v>4.0124800000000002E-2</v>
      </c>
      <c r="K6671" s="103">
        <v>4.3824500000000002E-2</v>
      </c>
      <c r="L6671" s="103">
        <v>4.29048E-2</v>
      </c>
      <c r="M6671" s="103">
        <v>4.3351800000000003E-2</v>
      </c>
      <c r="N6671" s="103">
        <v>7.2499999999999995E-2</v>
      </c>
    </row>
    <row r="6672" spans="3:14" ht="15.75" customHeight="1" x14ac:dyDescent="0.25">
      <c r="C6672" s="40"/>
      <c r="F6672" s="81">
        <v>45922</v>
      </c>
      <c r="G6672" s="103"/>
      <c r="H6672" s="103"/>
      <c r="I6672" s="103">
        <v>4.1567899999999998E-2</v>
      </c>
      <c r="J6672" s="103">
        <v>4.0033100000000002E-2</v>
      </c>
      <c r="K6672" s="103">
        <v>4.3633699999999997E-2</v>
      </c>
      <c r="L6672" s="103">
        <v>4.2949300000000003E-2</v>
      </c>
      <c r="M6672" s="103">
        <v>4.3191899999999998E-2</v>
      </c>
      <c r="N6672" s="103">
        <v>7.2499999999999995E-2</v>
      </c>
    </row>
    <row r="6673" spans="3:14" ht="15.75" customHeight="1" x14ac:dyDescent="0.25">
      <c r="C6673" s="40"/>
      <c r="F6673" s="81">
        <v>45923</v>
      </c>
      <c r="G6673" s="103"/>
      <c r="H6673" s="103"/>
      <c r="I6673" s="103">
        <v>4.1579100000000001E-2</v>
      </c>
      <c r="J6673" s="103">
        <v>4.0001700000000001E-2</v>
      </c>
      <c r="K6673" s="103">
        <v>4.3560299999999996E-2</v>
      </c>
      <c r="L6673" s="103">
        <v>4.2972700000000003E-2</v>
      </c>
      <c r="M6673" s="103">
        <v>4.3140900000000003E-2</v>
      </c>
      <c r="N6673" s="103">
        <v>7.2499999999999995E-2</v>
      </c>
    </row>
    <row r="6674" spans="3:14" ht="15.75" customHeight="1" x14ac:dyDescent="0.25">
      <c r="C6674" s="40"/>
      <c r="F6674" s="81">
        <v>45924</v>
      </c>
      <c r="G6674" s="103"/>
      <c r="H6674" s="103"/>
      <c r="I6674" s="103">
        <v>4.1584799999999998E-2</v>
      </c>
      <c r="J6674" s="103">
        <v>3.9984000000000006E-2</v>
      </c>
      <c r="K6674" s="103">
        <v>4.3479999999999998E-2</v>
      </c>
      <c r="L6674" s="103">
        <v>4.3012800000000004E-2</v>
      </c>
      <c r="M6674" s="103">
        <v>4.3089800000000004E-2</v>
      </c>
      <c r="N6674" s="103">
        <v>7.2499999999999995E-2</v>
      </c>
    </row>
    <row r="6675" spans="3:14" ht="15.75" customHeight="1" x14ac:dyDescent="0.25">
      <c r="C6675" s="40"/>
      <c r="F6675" s="81">
        <v>45925</v>
      </c>
      <c r="G6675" s="103"/>
      <c r="H6675" s="103"/>
      <c r="I6675" s="103">
        <v>4.1655300000000006E-2</v>
      </c>
      <c r="J6675" s="103">
        <v>3.9900900000000003E-2</v>
      </c>
      <c r="K6675" s="103">
        <v>4.3399699999999999E-2</v>
      </c>
      <c r="L6675" s="103">
        <v>4.3089500000000003E-2</v>
      </c>
      <c r="M6675" s="103">
        <v>4.3000100000000006E-2</v>
      </c>
      <c r="N6675" s="103">
        <v>7.2499999999999995E-2</v>
      </c>
    </row>
    <row r="6676" spans="3:14" ht="15.75" customHeight="1" x14ac:dyDescent="0.25">
      <c r="C6676" s="40"/>
      <c r="F6676" s="81">
        <v>45926</v>
      </c>
      <c r="G6676" s="103"/>
      <c r="H6676" s="103"/>
      <c r="I6676" s="103">
        <v>4.1634000000000004E-2</v>
      </c>
      <c r="J6676" s="103">
        <v>4.0015000000000002E-2</v>
      </c>
      <c r="K6676" s="103">
        <v>4.3332800000000005E-2</v>
      </c>
      <c r="L6676" s="103">
        <v>4.3089300000000004E-2</v>
      </c>
      <c r="M6676" s="103">
        <v>4.2979900000000008E-2</v>
      </c>
      <c r="N6676" s="103">
        <v>7.2499999999999995E-2</v>
      </c>
    </row>
    <row r="6677" spans="3:14" ht="15.75" customHeight="1" x14ac:dyDescent="0.25">
      <c r="C6677" s="40"/>
      <c r="F6677" s="81">
        <v>45929</v>
      </c>
      <c r="G6677" s="103"/>
      <c r="H6677" s="103"/>
      <c r="I6677" s="103">
        <v>4.1343100000000001E-2</v>
      </c>
      <c r="J6677" s="103">
        <v>3.9852500000000006E-2</v>
      </c>
      <c r="K6677" s="103">
        <v>4.3145599999999999E-2</v>
      </c>
      <c r="L6677" s="103">
        <v>4.3183400000000004E-2</v>
      </c>
      <c r="M6677" s="103">
        <v>4.2846700000000001E-2</v>
      </c>
      <c r="N6677" s="103">
        <v>7.2499999999999995E-2</v>
      </c>
    </row>
    <row r="6678" spans="3:14" ht="15.75" customHeight="1" x14ac:dyDescent="0.25">
      <c r="C6678" s="40"/>
      <c r="F6678" s="81">
        <v>45930</v>
      </c>
      <c r="G6678" s="103"/>
      <c r="H6678" s="103"/>
      <c r="I6678" s="103">
        <v>4.1292000000000002E-2</v>
      </c>
      <c r="J6678" s="103">
        <v>3.9763899999999998E-2</v>
      </c>
      <c r="K6678" s="103">
        <v>4.3075700000000001E-2</v>
      </c>
      <c r="L6678" s="103">
        <v>4.3230199999999996E-2</v>
      </c>
      <c r="M6678" s="103">
        <v>4.2806800000000006E-2</v>
      </c>
      <c r="N6678" s="103">
        <v>7.2499999999999995E-2</v>
      </c>
    </row>
    <row r="6679" spans="3:14" ht="15.75" customHeight="1" x14ac:dyDescent="0.25">
      <c r="C6679" s="40"/>
      <c r="F6679" s="81">
        <v>45931</v>
      </c>
      <c r="G6679" s="103"/>
      <c r="H6679" s="103"/>
      <c r="I6679" s="103">
        <v>4.1264900000000007E-2</v>
      </c>
      <c r="J6679" s="103">
        <v>3.9564599999999998E-2</v>
      </c>
      <c r="K6679" s="103">
        <v>4.3042400000000001E-2</v>
      </c>
      <c r="L6679" s="103">
        <v>4.3193299999999997E-2</v>
      </c>
      <c r="M6679" s="103">
        <v>4.2725600000000002E-2</v>
      </c>
      <c r="N6679" s="103">
        <v>7.2499999999999995E-2</v>
      </c>
    </row>
    <row r="6680" spans="3:14" ht="15.75" customHeight="1" x14ac:dyDescent="0.25">
      <c r="C6680" s="40"/>
      <c r="F6680" s="81">
        <v>45932</v>
      </c>
      <c r="G6680" s="103"/>
      <c r="H6680" s="103"/>
      <c r="I6680" s="103">
        <v>4.1059100000000001E-2</v>
      </c>
      <c r="J6680" s="103">
        <v>3.9341800000000003E-2</v>
      </c>
      <c r="K6680" s="103">
        <v>4.2995599999999995E-2</v>
      </c>
      <c r="L6680" s="103">
        <v>4.3189900000000003E-2</v>
      </c>
      <c r="M6680" s="103">
        <v>4.2700399999999999E-2</v>
      </c>
      <c r="N6680" s="103">
        <v>7.2499999999999995E-2</v>
      </c>
    </row>
    <row r="6681" spans="3:14" ht="15.75" customHeight="1" x14ac:dyDescent="0.25">
      <c r="C6681" s="40"/>
      <c r="F6681" s="81">
        <v>45933</v>
      </c>
      <c r="G6681" s="103"/>
      <c r="H6681" s="103"/>
      <c r="I6681" s="103">
        <v>4.1015900000000001E-2</v>
      </c>
      <c r="J6681" s="103">
        <v>3.9354900000000005E-2</v>
      </c>
      <c r="K6681" s="103">
        <v>4.2931999999999998E-2</v>
      </c>
      <c r="L6681" s="103">
        <v>4.3186400000000007E-2</v>
      </c>
      <c r="M6681" s="103">
        <v>4.26051E-2</v>
      </c>
      <c r="N6681" s="103">
        <v>7.2499999999999995E-2</v>
      </c>
    </row>
    <row r="6682" spans="3:14" ht="15.75" customHeight="1" x14ac:dyDescent="0.25">
      <c r="C6682" s="40"/>
      <c r="F6682" s="81">
        <v>45936</v>
      </c>
      <c r="G6682" s="103"/>
      <c r="H6682" s="103"/>
      <c r="I6682" s="103">
        <v>4.0882399999999999E-2</v>
      </c>
      <c r="J6682" s="103">
        <v>3.9370799999999997E-2</v>
      </c>
      <c r="K6682" s="103">
        <v>4.2704399999999997E-2</v>
      </c>
      <c r="L6682" s="103">
        <v>4.3025000000000001E-2</v>
      </c>
      <c r="M6682" s="103">
        <v>4.2503900000000004E-2</v>
      </c>
      <c r="N6682" s="103">
        <v>7.2499999999999995E-2</v>
      </c>
    </row>
    <row r="6683" spans="3:14" ht="15.75" customHeight="1" x14ac:dyDescent="0.25">
      <c r="C6683" s="40"/>
      <c r="F6683" s="81">
        <v>45937</v>
      </c>
      <c r="G6683" s="103"/>
      <c r="H6683" s="103"/>
      <c r="I6683" s="103">
        <v>4.0837199999999997E-2</v>
      </c>
      <c r="J6683" s="103">
        <v>3.9353199999999998E-2</v>
      </c>
      <c r="K6683" s="103">
        <v>4.2614300000000001E-2</v>
      </c>
      <c r="L6683" s="103">
        <v>4.2950600000000005E-2</v>
      </c>
      <c r="M6683" s="103">
        <v>4.2450099999999998E-2</v>
      </c>
      <c r="N6683" s="103">
        <v>7.2499999999999995E-2</v>
      </c>
    </row>
    <row r="6684" spans="3:14" ht="15.75" customHeight="1" x14ac:dyDescent="0.25">
      <c r="C6684" s="40"/>
      <c r="F6684" s="81">
        <v>45938</v>
      </c>
      <c r="G6684" s="103"/>
      <c r="H6684" s="103"/>
      <c r="I6684" s="103">
        <v>4.07888E-2</v>
      </c>
      <c r="J6684" s="103">
        <v>3.9273799999999998E-2</v>
      </c>
      <c r="K6684" s="103">
        <v>4.2520700000000002E-2</v>
      </c>
      <c r="L6684" s="103">
        <v>4.2743200000000002E-2</v>
      </c>
      <c r="M6684" s="103">
        <v>4.2396299999999998E-2</v>
      </c>
      <c r="N6684" s="103">
        <v>7.2499999999999995E-2</v>
      </c>
    </row>
    <row r="6685" spans="3:14" ht="15.75" customHeight="1" x14ac:dyDescent="0.25">
      <c r="C6685" s="40"/>
      <c r="F6685" s="81">
        <v>45939</v>
      </c>
      <c r="G6685" s="103"/>
      <c r="H6685" s="103"/>
      <c r="I6685" s="103">
        <v>4.0477100000000002E-2</v>
      </c>
      <c r="J6685" s="103">
        <v>3.9115000000000004E-2</v>
      </c>
      <c r="K6685" s="103">
        <v>4.2426999999999999E-2</v>
      </c>
      <c r="L6685" s="103">
        <v>4.2750799999999999E-2</v>
      </c>
      <c r="M6685" s="103">
        <v>4.2343599999999995E-2</v>
      </c>
      <c r="N6685" s="103">
        <v>7.2499999999999995E-2</v>
      </c>
    </row>
    <row r="6686" spans="3:14" ht="15.75" customHeight="1" x14ac:dyDescent="0.25">
      <c r="C6686" s="40"/>
      <c r="F6686" s="81">
        <v>45940</v>
      </c>
      <c r="G6686" s="103"/>
      <c r="H6686" s="103"/>
      <c r="I6686" s="103">
        <v>4.0321700000000002E-2</v>
      </c>
      <c r="J6686" s="103">
        <v>3.9045400000000001E-2</v>
      </c>
      <c r="K6686" s="103">
        <v>4.2336699999999998E-2</v>
      </c>
      <c r="L6686" s="103">
        <v>4.2755900000000006E-2</v>
      </c>
      <c r="M6686" s="103">
        <v>4.2227899999999999E-2</v>
      </c>
      <c r="N6686" s="103">
        <v>7.2499999999999995E-2</v>
      </c>
    </row>
    <row r="6687" spans="3:14" ht="15.75" customHeight="1" x14ac:dyDescent="0.25">
      <c r="C6687" s="40"/>
      <c r="F6687" s="81">
        <v>45944</v>
      </c>
      <c r="G6687" s="103"/>
      <c r="H6687" s="103"/>
      <c r="I6687" s="103">
        <v>4.0318399999999997E-2</v>
      </c>
      <c r="J6687" s="103">
        <v>3.89363E-2</v>
      </c>
      <c r="K6687" s="103">
        <v>4.1988399999999995E-2</v>
      </c>
      <c r="L6687" s="103">
        <v>4.2523699999999998E-2</v>
      </c>
      <c r="M6687" s="103">
        <v>4.2067100000000003E-2</v>
      </c>
      <c r="N6687" s="103">
        <v>7.2499999999999995E-2</v>
      </c>
    </row>
    <row r="6688" spans="3:14" ht="15.75" customHeight="1" x14ac:dyDescent="0.25">
      <c r="C6688" s="40"/>
      <c r="F6688" s="81">
        <v>45945</v>
      </c>
      <c r="G6688" s="103"/>
      <c r="H6688" s="103"/>
      <c r="I6688" s="103">
        <v>4.0369299999999997E-2</v>
      </c>
      <c r="J6688" s="103">
        <v>3.8816299999999998E-2</v>
      </c>
      <c r="K6688" s="103">
        <v>4.1911500000000004E-2</v>
      </c>
      <c r="L6688" s="103">
        <v>4.2345100000000004E-2</v>
      </c>
      <c r="M6688" s="103">
        <v>4.2006700000000001E-2</v>
      </c>
      <c r="N6688" s="103">
        <v>7.2499999999999995E-2</v>
      </c>
    </row>
    <row r="6689" spans="3:14" ht="15.75" customHeight="1" x14ac:dyDescent="0.25">
      <c r="C6689" s="40"/>
      <c r="F6689" s="81">
        <v>45946</v>
      </c>
      <c r="G6689" s="103"/>
      <c r="H6689" s="103"/>
      <c r="I6689" s="103">
        <v>4.0310400000000003E-2</v>
      </c>
      <c r="J6689" s="103">
        <v>3.8844400000000001E-2</v>
      </c>
      <c r="K6689" s="103">
        <v>4.1837900000000004E-2</v>
      </c>
      <c r="L6689" s="103">
        <v>4.2286999999999998E-2</v>
      </c>
      <c r="M6689" s="103">
        <v>4.1937600000000005E-2</v>
      </c>
      <c r="N6689" s="103">
        <v>7.2499999999999995E-2</v>
      </c>
    </row>
    <row r="6690" spans="3:14" ht="15.75" customHeight="1" x14ac:dyDescent="0.25">
      <c r="C6690" s="40"/>
      <c r="F6690" s="81">
        <v>45947</v>
      </c>
      <c r="G6690" s="103"/>
      <c r="H6690" s="103"/>
      <c r="I6690" s="103">
        <v>4.02374E-2</v>
      </c>
      <c r="J6690" s="103">
        <v>3.8699600000000001E-2</v>
      </c>
      <c r="K6690" s="103">
        <v>4.1807800000000006E-2</v>
      </c>
      <c r="L6690" s="103">
        <v>4.2222200000000001E-2</v>
      </c>
      <c r="M6690" s="103">
        <v>4.1790800000000003E-2</v>
      </c>
      <c r="N6690" s="103">
        <v>7.2499999999999995E-2</v>
      </c>
    </row>
    <row r="6691" spans="3:14" ht="15.75" customHeight="1" x14ac:dyDescent="0.25">
      <c r="C6691" s="40"/>
      <c r="F6691" s="81">
        <v>45950</v>
      </c>
      <c r="I6691" s="103">
        <v>4.0018100000000001E-2</v>
      </c>
      <c r="J6691" s="103">
        <v>3.8573499999999997E-2</v>
      </c>
      <c r="K6691" s="103">
        <v>4.1767500000000006E-2</v>
      </c>
      <c r="L6691" s="103">
        <v>4.1999300000000003E-2</v>
      </c>
      <c r="M6691" s="103">
        <v>4.1691599999999995E-2</v>
      </c>
      <c r="N6691" s="103">
        <v>7.2499999999999995E-2</v>
      </c>
    </row>
    <row r="6692" spans="3:14" ht="15.75" customHeight="1" x14ac:dyDescent="0.25">
      <c r="C6692" s="40"/>
      <c r="F6692" s="81">
        <v>45951</v>
      </c>
      <c r="I6692" s="103">
        <v>4.0016200000000002E-2</v>
      </c>
      <c r="J6692" s="103">
        <v>3.8598E-2</v>
      </c>
      <c r="K6692" s="103">
        <v>4.1774399999999996E-2</v>
      </c>
      <c r="L6692" s="103">
        <v>4.1918400000000001E-2</v>
      </c>
      <c r="M6692" s="103">
        <v>4.1634500000000005E-2</v>
      </c>
      <c r="N6692" s="103">
        <v>7.2499999999999995E-2</v>
      </c>
    </row>
    <row r="6693" spans="3:14" ht="15.75" customHeight="1" x14ac:dyDescent="0.25">
      <c r="C6693" s="40"/>
      <c r="F6693" s="81">
        <v>45952</v>
      </c>
      <c r="I6693" s="103">
        <v>4.0152400000000005E-2</v>
      </c>
      <c r="J6693" s="103">
        <v>3.8654099999999997E-2</v>
      </c>
      <c r="K6693" s="103">
        <v>4.1804500000000008E-2</v>
      </c>
      <c r="L6693" s="103">
        <v>4.1745999999999998E-2</v>
      </c>
      <c r="M6693" s="103">
        <v>4.15687E-2</v>
      </c>
      <c r="N6693" s="103">
        <v>7.2499999999999995E-2</v>
      </c>
    </row>
    <row r="6694" spans="3:14" ht="15.75" customHeight="1" x14ac:dyDescent="0.25">
      <c r="C6694" s="40"/>
      <c r="F6694" s="81">
        <v>45953</v>
      </c>
      <c r="I6694" s="103">
        <v>3.9910300000000003E-2</v>
      </c>
      <c r="J6694" s="103">
        <v>3.8579799999999997E-2</v>
      </c>
      <c r="K6694" s="103">
        <v>4.1827900000000001E-2</v>
      </c>
      <c r="L6694" s="103">
        <v>4.16944E-2</v>
      </c>
      <c r="M6694" s="103">
        <v>4.1506100000000004E-2</v>
      </c>
      <c r="N6694" s="103">
        <v>7.2499999999999995E-2</v>
      </c>
    </row>
    <row r="6695" spans="3:14" ht="15.75" customHeight="1" x14ac:dyDescent="0.25">
      <c r="C6695" s="40"/>
      <c r="F6695" s="81">
        <v>45954</v>
      </c>
      <c r="I6695" s="103">
        <v>3.9863099999999999E-2</v>
      </c>
      <c r="J6695" s="103">
        <v>3.85939E-2</v>
      </c>
      <c r="K6695" s="103">
        <v>4.1868000000000002E-2</v>
      </c>
      <c r="L6695" s="103">
        <v>4.1629899999999997E-2</v>
      </c>
      <c r="M6695" s="103">
        <v>4.1399499999999999E-2</v>
      </c>
      <c r="N6695" s="103">
        <v>7.2499999999999995E-2</v>
      </c>
    </row>
    <row r="6696" spans="3:14" ht="15.75" customHeight="1" x14ac:dyDescent="0.25">
      <c r="C6696" s="40"/>
      <c r="F6696" s="81">
        <v>45957</v>
      </c>
      <c r="I6696" s="103">
        <v>3.9773099999999999E-2</v>
      </c>
      <c r="J6696" s="103">
        <v>3.8427599999999999E-2</v>
      </c>
      <c r="K6696" s="103">
        <v>4.1951500000000003E-2</v>
      </c>
      <c r="L6696" s="103">
        <v>4.1415600000000004E-2</v>
      </c>
      <c r="M6696" s="103">
        <v>4.1248199999999999E-2</v>
      </c>
      <c r="N6696" s="103">
        <v>7.2499999999999995E-2</v>
      </c>
    </row>
    <row r="6697" spans="3:14" ht="15.75" customHeight="1" x14ac:dyDescent="0.25">
      <c r="C6697" s="40"/>
      <c r="F6697" s="81">
        <v>45958</v>
      </c>
      <c r="I6697" s="103">
        <v>3.9683900000000001E-2</v>
      </c>
      <c r="J6697" s="103">
        <v>3.8383300000000002E-2</v>
      </c>
      <c r="K6697" s="103">
        <v>4.1988399999999995E-2</v>
      </c>
      <c r="L6697" s="103">
        <v>4.1332500000000001E-2</v>
      </c>
      <c r="M6697" s="103">
        <v>4.1181200000000001E-2</v>
      </c>
      <c r="N6697" s="103">
        <v>7.2499999999999995E-2</v>
      </c>
    </row>
    <row r="6698" spans="3:14" ht="15.75" customHeight="1" x14ac:dyDescent="0.25">
      <c r="C6698" s="40"/>
      <c r="F6698" s="81">
        <v>45959</v>
      </c>
      <c r="I6698" s="103">
        <v>3.9646100000000004E-2</v>
      </c>
      <c r="J6698" s="103">
        <v>3.8403800000000002E-2</v>
      </c>
      <c r="K6698" s="103">
        <v>4.2038599999999995E-2</v>
      </c>
      <c r="L6698" s="103">
        <v>4.1230599999999999E-2</v>
      </c>
      <c r="M6698" s="103">
        <v>4.1107699999999997E-2</v>
      </c>
      <c r="N6698" s="103">
        <v>7.2499999999999995E-2</v>
      </c>
    </row>
    <row r="6699" spans="3:14" ht="15.75" customHeight="1" x14ac:dyDescent="0.25">
      <c r="C6699" s="40"/>
      <c r="F6699" s="81">
        <v>45960</v>
      </c>
      <c r="I6699" s="103">
        <v>3.9840199999999999E-2</v>
      </c>
      <c r="J6699" s="103">
        <v>3.8538299999999998E-2</v>
      </c>
      <c r="K6699" s="103">
        <v>4.2085400000000002E-2</v>
      </c>
      <c r="L6699" s="103">
        <v>4.1135700000000004E-2</v>
      </c>
      <c r="M6699" s="103">
        <v>4.1039700000000005E-2</v>
      </c>
      <c r="N6699" s="103">
        <v>7.0000000000000007E-2</v>
      </c>
    </row>
    <row r="6700" spans="3:14" ht="15.75" customHeight="1" x14ac:dyDescent="0.25">
      <c r="C6700" s="40"/>
      <c r="F6700" s="81">
        <v>45961</v>
      </c>
      <c r="I6700" s="103">
        <v>3.9996299999999999E-2</v>
      </c>
      <c r="J6700" s="103">
        <v>3.8892699999999995E-2</v>
      </c>
      <c r="K6700" s="103">
        <v>4.2018500000000007E-2</v>
      </c>
      <c r="L6700" s="103">
        <v>4.1116599999999996E-2</v>
      </c>
      <c r="M6700" s="103">
        <v>4.1013599999999997E-2</v>
      </c>
      <c r="N6700" s="103">
        <v>7.0000000000000007E-2</v>
      </c>
    </row>
    <row r="6701" spans="3:14" ht="15.75" customHeight="1" x14ac:dyDescent="0.25">
      <c r="C6701" s="40"/>
      <c r="F6701" s="81">
        <v>45964</v>
      </c>
      <c r="I6701" s="103">
        <v>4.0072799999999999E-2</v>
      </c>
      <c r="J6701" s="103">
        <v>3.9005899999999996E-2</v>
      </c>
      <c r="K6701" s="103">
        <v>4.2045100000000002E-2</v>
      </c>
      <c r="L6701" s="103">
        <v>4.1070099999999998E-2</v>
      </c>
      <c r="M6701" s="103">
        <v>4.0823499999999999E-2</v>
      </c>
      <c r="N6701" s="103">
        <v>7.0000000000000007E-2</v>
      </c>
    </row>
    <row r="6702" spans="3:14" ht="15.75" customHeight="1" x14ac:dyDescent="0.25">
      <c r="C6702" s="40"/>
      <c r="F6702" s="81">
        <v>45965</v>
      </c>
      <c r="I6702" s="103">
        <v>4.0059500000000005E-2</v>
      </c>
      <c r="J6702" s="103">
        <v>3.8866100000000001E-2</v>
      </c>
      <c r="K6702" s="103">
        <v>4.2028499999999996E-2</v>
      </c>
      <c r="L6702" s="103">
        <v>4.1009900000000002E-2</v>
      </c>
      <c r="M6702" s="103">
        <v>4.0775199999999998E-2</v>
      </c>
      <c r="N6702" s="103">
        <v>7.0000000000000007E-2</v>
      </c>
    </row>
    <row r="6703" spans="3:14" ht="15.75" customHeight="1" x14ac:dyDescent="0.25">
      <c r="C6703" s="40"/>
      <c r="F6703" s="81">
        <v>45966</v>
      </c>
      <c r="I6703" s="103">
        <v>3.9921100000000001E-2</v>
      </c>
      <c r="J6703" s="103">
        <v>3.8695599999999997E-2</v>
      </c>
      <c r="K6703" s="103">
        <v>4.1968300000000007E-2</v>
      </c>
      <c r="L6703" s="103">
        <v>4.0983200000000004E-2</v>
      </c>
      <c r="M6703" s="103">
        <v>4.0736800000000004E-2</v>
      </c>
      <c r="N6703" s="103">
        <v>7.0000000000000007E-2</v>
      </c>
    </row>
    <row r="6704" spans="3:14" ht="15.75" customHeight="1" x14ac:dyDescent="0.25">
      <c r="C6704" s="40"/>
      <c r="F6704" s="81">
        <v>45967</v>
      </c>
      <c r="I6704" s="103">
        <v>3.9719699999999997E-2</v>
      </c>
      <c r="J6704" s="103">
        <v>3.8649499999999996E-2</v>
      </c>
      <c r="K6704" s="103">
        <v>4.1888100000000004E-2</v>
      </c>
      <c r="L6704" s="103">
        <v>4.0963700000000006E-2</v>
      </c>
      <c r="M6704" s="103">
        <v>4.0708300000000003E-2</v>
      </c>
      <c r="N6704" s="103">
        <v>7.0000000000000007E-2</v>
      </c>
    </row>
    <row r="6705" spans="3:14" ht="15.75" customHeight="1" x14ac:dyDescent="0.25">
      <c r="C6705" s="40"/>
      <c r="F6705" s="81">
        <v>45968</v>
      </c>
      <c r="I6705" s="103">
        <v>3.9572400000000001E-2</v>
      </c>
      <c r="J6705" s="103">
        <v>3.8434700000000002E-2</v>
      </c>
      <c r="K6705" s="103">
        <v>4.1814499999999998E-2</v>
      </c>
      <c r="L6705" s="103">
        <v>4.0979299999999996E-2</v>
      </c>
      <c r="M6705" s="103">
        <v>4.0649600000000001E-2</v>
      </c>
      <c r="N6705" s="103">
        <v>7.0000000000000007E-2</v>
      </c>
    </row>
    <row r="6706" spans="3:14" ht="15.75" customHeight="1" x14ac:dyDescent="0.25">
      <c r="C6706" s="40"/>
      <c r="F6706" s="81">
        <v>45971</v>
      </c>
      <c r="I6706" s="103">
        <v>3.9479399999999998E-2</v>
      </c>
      <c r="J6706" s="103">
        <v>3.8409399999999996E-2</v>
      </c>
      <c r="K6706" s="103">
        <v>4.1610500000000002E-2</v>
      </c>
      <c r="L6706" s="103">
        <v>4.0999899999999999E-2</v>
      </c>
      <c r="M6706" s="103">
        <v>4.0580999999999999E-2</v>
      </c>
      <c r="N6706" s="103">
        <v>7.0000000000000007E-2</v>
      </c>
    </row>
    <row r="6707" spans="3:14" ht="15.75" customHeight="1" x14ac:dyDescent="0.25">
      <c r="C6707" s="40"/>
      <c r="F6707" s="81">
        <v>45973</v>
      </c>
      <c r="I6707" s="103">
        <v>3.9590200000000006E-2</v>
      </c>
      <c r="J6707" s="103">
        <v>3.85309E-2</v>
      </c>
      <c r="K6707" s="103">
        <v>4.1477100000000003E-2</v>
      </c>
      <c r="L6707" s="103">
        <v>4.0886399999999996E-2</v>
      </c>
      <c r="M6707" s="103">
        <v>4.0515200000000001E-2</v>
      </c>
      <c r="N6707" s="103">
        <v>7.0000000000000007E-2</v>
      </c>
    </row>
    <row r="6708" spans="3:14" ht="15.75" customHeight="1" x14ac:dyDescent="0.25">
      <c r="C6708" s="40"/>
      <c r="F6708" s="81">
        <v>45974</v>
      </c>
      <c r="I6708" s="103">
        <v>3.9589599999999996E-2</v>
      </c>
      <c r="J6708" s="103">
        <v>3.85181E-2</v>
      </c>
      <c r="K6708" s="103">
        <v>4.1420199999999997E-2</v>
      </c>
      <c r="L6708" s="103">
        <v>4.0606400000000001E-2</v>
      </c>
      <c r="M6708" s="103">
        <v>4.0479000000000001E-2</v>
      </c>
      <c r="N6708" s="103">
        <v>7.0000000000000007E-2</v>
      </c>
    </row>
    <row r="6709" spans="3:14" ht="15.75" customHeight="1" x14ac:dyDescent="0.25">
      <c r="C6709" s="40"/>
      <c r="F6709" s="81">
        <v>45975</v>
      </c>
      <c r="I6709" s="103">
        <v>3.9625599999999997E-2</v>
      </c>
      <c r="J6709" s="103">
        <v>3.8747699999999996E-2</v>
      </c>
      <c r="K6709" s="103">
        <v>4.1356700000000003E-2</v>
      </c>
      <c r="L6709" s="103">
        <v>4.0584700000000001E-2</v>
      </c>
      <c r="M6709" s="103">
        <v>4.0414000000000005E-2</v>
      </c>
      <c r="N6709" s="103">
        <v>7.0000000000000007E-2</v>
      </c>
    </row>
    <row r="6710" spans="3:14" ht="15.75" customHeight="1" x14ac:dyDescent="0.25">
      <c r="C6710" s="40"/>
      <c r="F6710" s="81">
        <v>45978</v>
      </c>
      <c r="I6710" s="103">
        <v>3.9588199999999997E-2</v>
      </c>
      <c r="J6710" s="103">
        <v>3.87792E-2</v>
      </c>
      <c r="K6710" s="103">
        <v>4.1048899999999999E-2</v>
      </c>
      <c r="L6710" s="103">
        <v>4.0425000000000003E-2</v>
      </c>
      <c r="M6710" s="103">
        <v>4.0346099999999996E-2</v>
      </c>
      <c r="N6710" s="103">
        <v>7.0000000000000007E-2</v>
      </c>
    </row>
    <row r="6711" spans="3:14" ht="15.75" customHeight="1" x14ac:dyDescent="0.25">
      <c r="C6711" s="40"/>
      <c r="F6711" s="81">
        <v>45979</v>
      </c>
      <c r="I6711" s="103">
        <v>3.9598399999999999E-2</v>
      </c>
      <c r="J6711" s="103">
        <v>3.8889600000000003E-2</v>
      </c>
      <c r="K6711" s="103">
        <v>4.0988800000000006E-2</v>
      </c>
      <c r="L6711" s="103">
        <v>4.0321300000000004E-2</v>
      </c>
      <c r="M6711" s="103">
        <v>4.0314300000000004E-2</v>
      </c>
      <c r="N6711" s="103">
        <v>7.0000000000000007E-2</v>
      </c>
    </row>
    <row r="6712" spans="3:14" ht="15.75" customHeight="1" x14ac:dyDescent="0.25">
      <c r="C6712" s="40"/>
      <c r="F6712" s="81">
        <v>45980</v>
      </c>
      <c r="I6712" s="103">
        <v>3.9503799999999999E-2</v>
      </c>
      <c r="J6712" s="103">
        <v>3.8684700000000002E-2</v>
      </c>
      <c r="K6712" s="103">
        <v>4.0908600000000003E-2</v>
      </c>
      <c r="L6712" s="103">
        <v>4.0227700000000005E-2</v>
      </c>
      <c r="M6712" s="103">
        <v>4.0291199999999999E-2</v>
      </c>
      <c r="N6712" s="103">
        <v>7.0000000000000007E-2</v>
      </c>
    </row>
    <row r="6713" spans="3:14" ht="15.75" customHeight="1" x14ac:dyDescent="0.25">
      <c r="C6713" s="40"/>
      <c r="F6713" s="81">
        <v>45981</v>
      </c>
      <c r="I6713" s="103">
        <v>3.9511699999999997E-2</v>
      </c>
      <c r="J6713" s="103">
        <v>3.8772899999999999E-2</v>
      </c>
      <c r="K6713" s="103">
        <v>4.0824999999999993E-2</v>
      </c>
      <c r="L6713" s="103">
        <v>4.0001300000000004E-2</v>
      </c>
      <c r="M6713" s="103">
        <v>4.0264899999999999E-2</v>
      </c>
      <c r="N6713" s="103">
        <v>7.0000000000000007E-2</v>
      </c>
    </row>
    <row r="6714" spans="3:14" ht="15.75" customHeight="1" x14ac:dyDescent="0.25">
      <c r="C6714" s="40"/>
      <c r="F6714" s="81">
        <v>45982</v>
      </c>
      <c r="I6714" s="103">
        <v>3.9542799999999996E-2</v>
      </c>
      <c r="J6714" s="103">
        <v>3.8786100000000004E-2</v>
      </c>
      <c r="K6714" s="103">
        <v>4.0717999999999997E-2</v>
      </c>
      <c r="L6714" s="103">
        <v>3.9989200000000003E-2</v>
      </c>
      <c r="M6714" s="103">
        <v>4.0223100000000005E-2</v>
      </c>
      <c r="N6714" s="103">
        <v>7.0000000000000007E-2</v>
      </c>
    </row>
    <row r="6715" spans="3:14" ht="15.75" customHeight="1" x14ac:dyDescent="0.25">
      <c r="C6715" s="40"/>
      <c r="F6715" s="81">
        <v>45985</v>
      </c>
      <c r="I6715" s="103">
        <v>3.9333600000000003E-2</v>
      </c>
      <c r="J6715" s="103">
        <v>3.8350300000000004E-2</v>
      </c>
      <c r="K6715" s="103">
        <v>4.0416899999999999E-2</v>
      </c>
      <c r="L6715" s="103">
        <v>3.9796400000000003E-2</v>
      </c>
      <c r="M6715" s="103">
        <v>4.01486E-2</v>
      </c>
      <c r="N6715" s="103">
        <v>7.0000000000000007E-2</v>
      </c>
    </row>
    <row r="6716" spans="3:14" ht="15.75" customHeight="1" x14ac:dyDescent="0.25">
      <c r="C6716" s="40"/>
      <c r="F6716" s="81">
        <v>45986</v>
      </c>
      <c r="I6716" s="103">
        <v>3.9157199999999996E-2</v>
      </c>
      <c r="J6716" s="103">
        <v>3.8223699999999999E-2</v>
      </c>
      <c r="K6716" s="103">
        <v>4.0323399999999995E-2</v>
      </c>
      <c r="L6716" s="103">
        <v>3.96368E-2</v>
      </c>
      <c r="M6716" s="103">
        <v>4.0116800000000001E-2</v>
      </c>
      <c r="N6716" s="103">
        <v>7.0000000000000007E-2</v>
      </c>
    </row>
    <row r="6717" spans="3:14" ht="15.75" customHeight="1" x14ac:dyDescent="0.25">
      <c r="C6717" s="40"/>
      <c r="F6717" s="81">
        <v>45987</v>
      </c>
      <c r="I6717" s="103">
        <v>3.8727200000000003E-2</v>
      </c>
      <c r="J6717" s="103">
        <v>3.7923399999999996E-2</v>
      </c>
      <c r="K6717" s="103">
        <v>4.0246500000000004E-2</v>
      </c>
      <c r="L6717" s="103">
        <v>3.95789E-2</v>
      </c>
      <c r="M6717" s="103">
        <v>4.0079500000000004E-2</v>
      </c>
      <c r="N6717" s="103">
        <v>7.0000000000000007E-2</v>
      </c>
    </row>
    <row r="6718" spans="3:14" ht="15.75" customHeight="1" x14ac:dyDescent="0.25">
      <c r="C6718" s="40"/>
      <c r="F6718" s="81">
        <v>45989</v>
      </c>
      <c r="I6718" s="103">
        <v>3.8641700000000001E-2</v>
      </c>
      <c r="J6718" s="103">
        <v>3.78743E-2</v>
      </c>
      <c r="K6718" s="103">
        <v>4.0085800000000005E-2</v>
      </c>
      <c r="L6718" s="103">
        <v>3.9368E-2</v>
      </c>
      <c r="M6718" s="103">
        <v>3.9999800000000002E-2</v>
      </c>
      <c r="N6718" s="103">
        <v>7.0000000000000007E-2</v>
      </c>
    </row>
    <row r="6719" spans="3:14" ht="15.75" customHeight="1" x14ac:dyDescent="0.25">
      <c r="C6719" s="40"/>
      <c r="F6719" s="81">
        <v>45992</v>
      </c>
      <c r="I6719" s="103">
        <v>3.8429199999999997E-2</v>
      </c>
      <c r="J6719" s="103">
        <v>3.7727900000000002E-2</v>
      </c>
      <c r="K6719" s="103">
        <v>4.0028800000000003E-2</v>
      </c>
      <c r="L6719" s="103">
        <v>3.9070500000000001E-2</v>
      </c>
      <c r="M6719" s="103"/>
      <c r="N6719" s="103">
        <v>7.0000000000000007E-2</v>
      </c>
    </row>
    <row r="6720" spans="3:14" ht="15.75" customHeight="1" x14ac:dyDescent="0.25">
      <c r="C6720" s="40"/>
      <c r="F6720" s="81">
        <v>45993</v>
      </c>
      <c r="I6720" s="103">
        <v>3.8347100000000002E-2</v>
      </c>
      <c r="J6720" s="103">
        <v>3.7717500000000001E-2</v>
      </c>
      <c r="K6720" s="103">
        <v>3.9995599999999999E-2</v>
      </c>
      <c r="L6720" s="103">
        <v>3.8960500000000002E-2</v>
      </c>
      <c r="M6720" s="103"/>
      <c r="N6720" s="103">
        <v>7.0000000000000007E-2</v>
      </c>
    </row>
    <row r="6721" spans="3:14" ht="15.75" customHeight="1" x14ac:dyDescent="0.25">
      <c r="C6721" s="40"/>
      <c r="F6721" s="81">
        <v>45994</v>
      </c>
      <c r="I6721" s="103">
        <v>3.8177799999999998E-2</v>
      </c>
      <c r="J6721" s="103">
        <v>3.7600399999999999E-2</v>
      </c>
      <c r="K6721" s="103">
        <v>3.9925299999999997E-2</v>
      </c>
      <c r="L6721" s="103">
        <v>3.8869500000000001E-2</v>
      </c>
      <c r="M6721" s="103"/>
      <c r="N6721" s="103">
        <v>7.0000000000000007E-2</v>
      </c>
    </row>
    <row r="6722" spans="3:14" ht="15.75" customHeight="1" x14ac:dyDescent="0.25">
      <c r="C6722" s="40"/>
      <c r="F6722" s="81">
        <v>45995</v>
      </c>
      <c r="I6722" s="103">
        <v>3.7836799999999997E-2</v>
      </c>
      <c r="J6722" s="103">
        <v>3.7377899999999999E-2</v>
      </c>
      <c r="K6722" s="103">
        <v>3.9865100000000001E-2</v>
      </c>
      <c r="L6722" s="103">
        <v>3.8809900000000001E-2</v>
      </c>
      <c r="M6722" s="103"/>
      <c r="N6722" s="103">
        <v>7.0000000000000007E-2</v>
      </c>
    </row>
    <row r="6723" spans="3:14" ht="15.75" customHeight="1" x14ac:dyDescent="0.25">
      <c r="C6723" s="40"/>
      <c r="F6723" s="81">
        <v>45996</v>
      </c>
      <c r="I6723" s="103">
        <v>3.7773300000000003E-2</v>
      </c>
      <c r="J6723" s="103">
        <v>3.7384400000000005E-2</v>
      </c>
      <c r="K6723" s="103">
        <v>3.9838399999999996E-2</v>
      </c>
      <c r="L6723" s="103">
        <v>3.87563E-2</v>
      </c>
      <c r="M6723" s="103"/>
      <c r="N6723" s="103">
        <v>7.0000000000000007E-2</v>
      </c>
    </row>
    <row r="6724" spans="3:14" ht="15.75" customHeight="1" x14ac:dyDescent="0.25">
      <c r="C6724" s="40"/>
      <c r="F6724" s="81">
        <v>45999</v>
      </c>
      <c r="I6724" s="103">
        <v>3.7722100000000001E-2</v>
      </c>
      <c r="J6724" s="103">
        <v>3.7378399999999999E-2</v>
      </c>
      <c r="K6724" s="103">
        <v>3.9848300000000003E-2</v>
      </c>
      <c r="L6724" s="103">
        <v>3.8504300000000005E-2</v>
      </c>
      <c r="M6724" s="103"/>
      <c r="N6724" s="103">
        <v>7.0000000000000007E-2</v>
      </c>
    </row>
    <row r="6725" spans="3:14" ht="15.75" customHeight="1" x14ac:dyDescent="0.25">
      <c r="C6725" s="40"/>
      <c r="F6725" s="81">
        <v>46000</v>
      </c>
      <c r="I6725" s="103">
        <v>3.76067E-2</v>
      </c>
      <c r="J6725" s="103">
        <v>3.7364300000000003E-2</v>
      </c>
      <c r="K6725" s="103">
        <v>3.9855100000000004E-2</v>
      </c>
      <c r="L6725" s="103">
        <v>3.8404000000000001E-2</v>
      </c>
      <c r="M6725" s="103"/>
      <c r="N6725" s="103">
        <v>7.0000000000000007E-2</v>
      </c>
    </row>
    <row r="6726" spans="3:14" ht="15.75" customHeight="1" x14ac:dyDescent="0.25">
      <c r="C6726" s="40"/>
      <c r="F6726" s="81">
        <v>46001</v>
      </c>
      <c r="I6726" s="103">
        <v>3.7583199999999997E-2</v>
      </c>
      <c r="J6726" s="103">
        <v>3.7330200000000001E-2</v>
      </c>
      <c r="K6726" s="103">
        <v>3.9855100000000004E-2</v>
      </c>
      <c r="L6726" s="103">
        <v>3.8270600000000002E-2</v>
      </c>
      <c r="M6726" s="103"/>
      <c r="N6726" s="103">
        <v>7.0000000000000007E-2</v>
      </c>
    </row>
    <row r="6727" spans="3:14" ht="15.75" customHeight="1" x14ac:dyDescent="0.25">
      <c r="C6727" s="40"/>
      <c r="F6727" s="81">
        <v>46002</v>
      </c>
      <c r="I6727" s="103">
        <v>3.7501199999999998E-2</v>
      </c>
      <c r="J6727" s="103">
        <v>3.7232000000000001E-2</v>
      </c>
      <c r="K6727" s="103">
        <v>3.9838499999999999E-2</v>
      </c>
      <c r="L6727" s="103">
        <v>3.8208000000000006E-2</v>
      </c>
      <c r="M6727" s="103"/>
      <c r="N6727" s="103">
        <v>6.7500000000000004E-2</v>
      </c>
    </row>
    <row r="6728" spans="3:14" ht="15.75" customHeight="1" x14ac:dyDescent="0.25">
      <c r="C6728" s="40"/>
      <c r="F6728" s="81">
        <v>46003</v>
      </c>
      <c r="I6728" s="103">
        <v>3.7342599999999997E-2</v>
      </c>
      <c r="J6728" s="103">
        <v>3.7062699999999997E-2</v>
      </c>
      <c r="K6728" s="103">
        <v>3.9741600000000002E-2</v>
      </c>
      <c r="L6728" s="103">
        <v>3.8219200000000002E-2</v>
      </c>
      <c r="M6728" s="103"/>
      <c r="N6728" s="103">
        <v>6.7500000000000004E-2</v>
      </c>
    </row>
    <row r="6729" spans="3:14" ht="15.75" customHeight="1" x14ac:dyDescent="0.25">
      <c r="C6729" s="40"/>
      <c r="F6729" s="81">
        <v>46006</v>
      </c>
      <c r="I6729" s="103">
        <v>3.7356400000000005E-2</v>
      </c>
      <c r="J6729" s="103">
        <v>3.7046900000000001E-2</v>
      </c>
      <c r="K6729" s="103">
        <v>3.9433799999999998E-2</v>
      </c>
      <c r="L6729" s="103">
        <v>3.8193700000000004E-2</v>
      </c>
      <c r="M6729" s="103"/>
      <c r="N6729" s="103">
        <v>6.7500000000000004E-2</v>
      </c>
    </row>
    <row r="6730" spans="3:14" ht="15.75" customHeight="1" x14ac:dyDescent="0.25">
      <c r="C6730" s="40"/>
      <c r="F6730" s="81">
        <v>46007</v>
      </c>
      <c r="I6730" s="37">
        <v>3.7344700000000002E-2</v>
      </c>
      <c r="J6730" s="37">
        <v>3.7006499999999998E-2</v>
      </c>
      <c r="K6730" s="37">
        <v>3.9367100000000002E-2</v>
      </c>
      <c r="L6730" s="37">
        <v>3.81646E-2</v>
      </c>
      <c r="N6730" s="37">
        <v>6.7500000000000004E-2</v>
      </c>
    </row>
    <row r="6731" spans="3:14" ht="15.75" customHeight="1" x14ac:dyDescent="0.25">
      <c r="C6731" s="40"/>
      <c r="F6731" s="81">
        <v>46008</v>
      </c>
      <c r="I6731" s="37">
        <v>3.7310400000000001E-2</v>
      </c>
      <c r="J6731" s="37">
        <v>3.7010100000000004E-2</v>
      </c>
      <c r="K6731" s="37">
        <v>3.9280200000000001E-2</v>
      </c>
      <c r="L6731" s="37">
        <v>3.8116799999999999E-2</v>
      </c>
      <c r="N6731" s="37">
        <v>6.7500000000000004E-2</v>
      </c>
    </row>
    <row r="6732" spans="3:14" ht="15.75" customHeight="1" x14ac:dyDescent="0.25">
      <c r="C6732" s="40"/>
      <c r="F6732" s="81">
        <v>46009</v>
      </c>
      <c r="I6732" s="37">
        <v>3.7339000000000004E-2</v>
      </c>
      <c r="J6732" s="37">
        <v>3.6945800000000001E-2</v>
      </c>
      <c r="K6732" s="37">
        <v>3.9176500000000003E-2</v>
      </c>
      <c r="L6732" s="37">
        <v>3.8115200000000002E-2</v>
      </c>
      <c r="N6732" s="37">
        <v>6.7500000000000004E-2</v>
      </c>
    </row>
    <row r="6733" spans="3:14" ht="15.75" customHeight="1" x14ac:dyDescent="0.25">
      <c r="C6733" s="40"/>
      <c r="F6733" s="81">
        <v>46010</v>
      </c>
      <c r="I6733" s="37">
        <v>3.72923E-2</v>
      </c>
      <c r="J6733" s="37">
        <v>3.6850299999999996E-2</v>
      </c>
      <c r="K6733" s="37">
        <v>3.9082900000000004E-2</v>
      </c>
      <c r="L6733" s="37">
        <v>3.81231E-2</v>
      </c>
      <c r="N6733" s="37">
        <v>6.7500000000000004E-2</v>
      </c>
    </row>
    <row r="6734" spans="3:14" ht="15.75" customHeight="1" x14ac:dyDescent="0.25">
      <c r="C6734" s="40"/>
      <c r="F6734" s="81">
        <v>46013</v>
      </c>
      <c r="I6734" s="37">
        <v>3.7302300000000004E-2</v>
      </c>
      <c r="J6734" s="37">
        <v>3.6886299999999997E-2</v>
      </c>
      <c r="K6734" s="37">
        <v>3.88253E-2</v>
      </c>
      <c r="L6734" s="37">
        <v>3.8115700000000002E-2</v>
      </c>
      <c r="N6734" s="37">
        <v>6.7500000000000004E-2</v>
      </c>
    </row>
    <row r="6735" spans="3:14" ht="15.75" customHeight="1" x14ac:dyDescent="0.25">
      <c r="C6735" s="40"/>
      <c r="F6735" s="81">
        <v>46014</v>
      </c>
      <c r="I6735" s="37">
        <v>3.7317300000000005E-2</v>
      </c>
      <c r="J6735" s="37">
        <v>3.6887099999999999E-2</v>
      </c>
      <c r="K6735" s="37">
        <v>3.8741900000000003E-2</v>
      </c>
      <c r="L6735" s="37">
        <v>3.8102700000000003E-2</v>
      </c>
      <c r="N6735" s="37">
        <v>6.7500000000000004E-2</v>
      </c>
    </row>
    <row r="6736" spans="3:14" ht="15.75" customHeight="1" x14ac:dyDescent="0.25">
      <c r="C6736" s="40"/>
      <c r="F6736" s="81">
        <v>46015</v>
      </c>
      <c r="I6736" s="37">
        <v>3.7274399999999999E-2</v>
      </c>
      <c r="J6736" s="37">
        <v>3.6897700000000005E-2</v>
      </c>
      <c r="K6736" s="37">
        <v>3.8651600000000001E-2</v>
      </c>
      <c r="L6736" s="37">
        <v>3.8078800000000003E-2</v>
      </c>
      <c r="N6736" s="37">
        <v>6.7500000000000004E-2</v>
      </c>
    </row>
    <row r="6737" spans="3:14" ht="15.75" customHeight="1" x14ac:dyDescent="0.25">
      <c r="C6737" s="40"/>
      <c r="F6737" s="81">
        <v>46017</v>
      </c>
      <c r="I6737" s="37">
        <v>3.72141E-2</v>
      </c>
      <c r="J6737" s="37">
        <v>3.6855800000000001E-2</v>
      </c>
      <c r="K6737" s="37">
        <v>3.8434099999999999E-2</v>
      </c>
      <c r="L6737" s="37">
        <v>3.8092800000000003E-2</v>
      </c>
      <c r="N6737" s="37">
        <v>6.7500000000000004E-2</v>
      </c>
    </row>
    <row r="6738" spans="3:14" ht="15.75" customHeight="1" x14ac:dyDescent="0.25">
      <c r="C6738" s="40"/>
      <c r="F6738" s="81">
        <v>46020</v>
      </c>
      <c r="I6738" s="37">
        <v>3.7161E-2</v>
      </c>
      <c r="J6738" s="37">
        <v>3.6719400000000006E-2</v>
      </c>
      <c r="K6738" s="37">
        <v>3.8119900000000005E-2</v>
      </c>
      <c r="L6738" s="37">
        <v>3.7989600000000005E-2</v>
      </c>
      <c r="N6738" s="37">
        <v>6.7500000000000004E-2</v>
      </c>
    </row>
    <row r="6739" spans="3:14" ht="15.75" customHeight="1" x14ac:dyDescent="0.25">
      <c r="C6739" s="40"/>
      <c r="F6739" s="81">
        <v>46021</v>
      </c>
      <c r="I6739" s="37">
        <v>3.6995100000000003E-2</v>
      </c>
      <c r="J6739" s="37">
        <v>3.6607800000000003E-2</v>
      </c>
      <c r="K6739" s="37">
        <v>3.8003000000000002E-2</v>
      </c>
      <c r="L6739" s="37">
        <v>3.79508E-2</v>
      </c>
      <c r="N6739" s="37">
        <v>6.7500000000000004E-2</v>
      </c>
    </row>
    <row r="6740" spans="3:14" ht="15.75" customHeight="1" x14ac:dyDescent="0.25">
      <c r="C6740" s="40"/>
      <c r="F6740" s="81">
        <v>46022</v>
      </c>
      <c r="I6740" s="37">
        <v>3.6875100000000001E-2</v>
      </c>
      <c r="J6740" s="37">
        <v>3.6516600000000003E-2</v>
      </c>
      <c r="K6740" s="37">
        <v>3.7865900000000001E-2</v>
      </c>
      <c r="L6740" s="37">
        <v>3.7937199999999997E-2</v>
      </c>
      <c r="N6740" s="37">
        <v>6.7500000000000004E-2</v>
      </c>
    </row>
    <row r="6741" spans="3:14" ht="15.75" customHeight="1" x14ac:dyDescent="0.25">
      <c r="C6741" s="40"/>
      <c r="F6741" s="81">
        <v>46024</v>
      </c>
      <c r="I6741" s="37">
        <v>3.6824300000000004E-2</v>
      </c>
      <c r="J6741" s="37">
        <v>3.6497700000000001E-2</v>
      </c>
      <c r="K6741" s="37">
        <v>3.7735400000000002E-2</v>
      </c>
      <c r="L6741" s="37">
        <v>3.7817900000000002E-2</v>
      </c>
      <c r="N6741" s="37">
        <v>6.7500000000000004E-2</v>
      </c>
    </row>
    <row r="6742" spans="3:14" ht="15.75" customHeight="1" x14ac:dyDescent="0.25">
      <c r="C6742" s="40"/>
      <c r="F6742" s="81">
        <v>46027</v>
      </c>
      <c r="I6742" s="37">
        <v>3.6749200000000003E-2</v>
      </c>
      <c r="J6742" s="37">
        <v>3.64639E-2</v>
      </c>
      <c r="K6742" s="37">
        <v>3.7551399999999999E-2</v>
      </c>
      <c r="L6742" s="37">
        <v>3.7747099999999999E-2</v>
      </c>
      <c r="N6742" s="37">
        <v>6.7500000000000004E-2</v>
      </c>
    </row>
    <row r="6743" spans="3:14" ht="15.75" customHeight="1" x14ac:dyDescent="0.25">
      <c r="C6743" s="40"/>
      <c r="F6743" s="81">
        <v>46028</v>
      </c>
      <c r="I6743" s="37">
        <v>3.6746400000000005E-2</v>
      </c>
      <c r="J6743" s="37">
        <v>3.6463599999999999E-2</v>
      </c>
      <c r="K6743" s="37">
        <v>3.74747E-2</v>
      </c>
      <c r="L6743" s="37">
        <v>3.7730899999999998E-2</v>
      </c>
      <c r="N6743" s="37">
        <v>6.7500000000000004E-2</v>
      </c>
    </row>
    <row r="6744" spans="3:14" ht="15.75" customHeight="1" x14ac:dyDescent="0.25">
      <c r="C6744" s="40"/>
      <c r="F6744" s="81">
        <v>46029</v>
      </c>
      <c r="I6744" s="37">
        <v>3.6724E-2</v>
      </c>
      <c r="J6744" s="37">
        <v>3.6481400000000004E-2</v>
      </c>
      <c r="K6744" s="37">
        <v>3.7384400000000005E-2</v>
      </c>
      <c r="L6744" s="37">
        <v>3.7720299999999998E-2</v>
      </c>
      <c r="N6744" s="37">
        <v>6.7500000000000004E-2</v>
      </c>
    </row>
    <row r="6745" spans="3:14" ht="15.75" customHeight="1" x14ac:dyDescent="0.25">
      <c r="C6745" s="40"/>
      <c r="F6745" s="81">
        <v>46030</v>
      </c>
      <c r="I6745" s="37">
        <v>3.6738800000000002E-2</v>
      </c>
      <c r="J6745" s="37">
        <v>3.6496800000000003E-2</v>
      </c>
      <c r="K6745" s="37">
        <v>3.7284100000000001E-2</v>
      </c>
      <c r="L6745" s="37">
        <v>3.77189E-2</v>
      </c>
      <c r="N6745" s="37">
        <v>6.7500000000000004E-2</v>
      </c>
    </row>
    <row r="6746" spans="3:14" ht="15.75" customHeight="1" x14ac:dyDescent="0.25">
      <c r="C6746" s="40"/>
      <c r="F6746" s="81">
        <v>46031</v>
      </c>
      <c r="I6746" s="37">
        <v>3.6712700000000001E-2</v>
      </c>
      <c r="J6746" s="37">
        <v>3.6518000000000002E-2</v>
      </c>
      <c r="K6746" s="37">
        <v>3.7187100000000001E-2</v>
      </c>
      <c r="L6746" s="37">
        <v>3.7720900000000002E-2</v>
      </c>
      <c r="N6746" s="37">
        <v>6.7500000000000004E-2</v>
      </c>
    </row>
    <row r="6747" spans="3:14" ht="15.75" customHeight="1" x14ac:dyDescent="0.25">
      <c r="C6747" s="40"/>
      <c r="F6747" s="81">
        <v>46034</v>
      </c>
      <c r="I6747" s="37">
        <v>3.67788E-2</v>
      </c>
      <c r="J6747" s="37">
        <v>3.6669300000000002E-2</v>
      </c>
      <c r="K6747" s="37">
        <v>3.7083400000000002E-2</v>
      </c>
      <c r="L6747" s="37">
        <v>3.7724500000000001E-2</v>
      </c>
      <c r="N6747" s="37">
        <v>6.7500000000000004E-2</v>
      </c>
    </row>
    <row r="6748" spans="3:14" ht="15.75" customHeight="1" x14ac:dyDescent="0.25">
      <c r="C6748" s="40"/>
      <c r="F6748" s="81">
        <v>46035</v>
      </c>
      <c r="I6748" s="37">
        <v>3.6801899999999999E-2</v>
      </c>
      <c r="J6748" s="37">
        <v>3.6721900000000002E-2</v>
      </c>
      <c r="K6748" s="37">
        <v>3.7073500000000002E-2</v>
      </c>
      <c r="L6748" s="37">
        <v>3.7727700000000003E-2</v>
      </c>
      <c r="N6748" s="37">
        <v>6.7500000000000004E-2</v>
      </c>
    </row>
    <row r="6749" spans="3:14" ht="15.75" customHeight="1" x14ac:dyDescent="0.25">
      <c r="C6749" s="40"/>
      <c r="F6749" s="81">
        <v>46036</v>
      </c>
      <c r="I6749" s="37">
        <v>3.6773800000000002E-2</v>
      </c>
      <c r="J6749" s="37">
        <v>3.6711299999999995E-2</v>
      </c>
      <c r="K6749" s="37">
        <v>3.7066800000000004E-2</v>
      </c>
      <c r="L6749" s="37">
        <v>3.7741999999999998E-2</v>
      </c>
      <c r="N6749" s="37">
        <v>6.7500000000000004E-2</v>
      </c>
    </row>
    <row r="6750" spans="3:14" ht="15.75" customHeight="1" x14ac:dyDescent="0.25">
      <c r="C6750" s="40"/>
      <c r="F6750" s="81">
        <v>46037</v>
      </c>
      <c r="I6750" s="37">
        <v>3.6753599999999997E-2</v>
      </c>
      <c r="J6750" s="37">
        <v>3.6676300000000002E-2</v>
      </c>
      <c r="K6750" s="37">
        <v>3.703E-2</v>
      </c>
      <c r="L6750" s="37">
        <v>3.7744300000000001E-2</v>
      </c>
      <c r="N6750" s="37">
        <v>6.7500000000000004E-2</v>
      </c>
    </row>
    <row r="6751" spans="3:14" ht="15.75" customHeight="1" x14ac:dyDescent="0.25">
      <c r="C6751" s="40"/>
      <c r="F6751" s="81">
        <v>46038</v>
      </c>
      <c r="I6751" s="37">
        <v>3.6732800000000003E-2</v>
      </c>
      <c r="J6751" s="37">
        <v>3.6696900000000005E-2</v>
      </c>
      <c r="K6751" s="37">
        <v>3.7019999999999997E-2</v>
      </c>
      <c r="L6751" s="37">
        <v>3.7740500000000003E-2</v>
      </c>
      <c r="N6751" s="37">
        <v>6.7500000000000004E-2</v>
      </c>
    </row>
    <row r="6752" spans="3:14" ht="15.75" customHeight="1" x14ac:dyDescent="0.25">
      <c r="C6752" s="40"/>
      <c r="F6752" s="81">
        <v>46042</v>
      </c>
      <c r="I6752" s="37">
        <v>3.6711900000000006E-2</v>
      </c>
      <c r="J6752" s="37">
        <v>3.6692000000000002E-2</v>
      </c>
      <c r="K6752" s="37">
        <v>3.69962E-2</v>
      </c>
      <c r="L6752" s="37">
        <v>3.7792400000000004E-2</v>
      </c>
      <c r="N6752" s="37">
        <v>6.7500000000000004E-2</v>
      </c>
    </row>
    <row r="6753" spans="3:14" ht="15.75" customHeight="1" x14ac:dyDescent="0.25">
      <c r="C6753" s="40"/>
      <c r="F6753" s="81">
        <v>46043</v>
      </c>
      <c r="I6753" s="37">
        <v>3.6769099999999999E-2</v>
      </c>
      <c r="J6753" s="37">
        <v>3.6710199999999998E-2</v>
      </c>
      <c r="K6753" s="37">
        <v>3.6989500000000002E-2</v>
      </c>
      <c r="L6753" s="37">
        <v>3.78024E-2</v>
      </c>
      <c r="N6753" s="37">
        <v>6.7500000000000004E-2</v>
      </c>
    </row>
    <row r="6754" spans="3:14" ht="15.75" customHeight="1" x14ac:dyDescent="0.25">
      <c r="C6754" s="40"/>
      <c r="F6754" s="81">
        <v>46044</v>
      </c>
      <c r="I6754" s="37">
        <v>3.6725899999999999E-2</v>
      </c>
      <c r="J6754" s="37">
        <v>3.6680199999999996E-2</v>
      </c>
      <c r="K6754" s="37">
        <v>3.69728E-2</v>
      </c>
      <c r="L6754" s="37">
        <v>3.7809799999999998E-2</v>
      </c>
      <c r="N6754" s="37">
        <v>6.7500000000000004E-2</v>
      </c>
    </row>
    <row r="6755" spans="3:14" ht="15.75" customHeight="1" x14ac:dyDescent="0.25">
      <c r="C6755" s="40"/>
      <c r="F6755" s="81">
        <v>46045</v>
      </c>
      <c r="I6755" s="37">
        <v>3.6714000000000004E-2</v>
      </c>
      <c r="J6755" s="37">
        <v>3.6700799999999999E-2</v>
      </c>
      <c r="K6755" s="37">
        <v>3.6966100000000002E-2</v>
      </c>
      <c r="L6755" s="37">
        <v>3.78147E-2</v>
      </c>
      <c r="N6755" s="37">
        <v>6.7500000000000004E-2</v>
      </c>
    </row>
    <row r="6756" spans="3:14" ht="15.75" customHeight="1" x14ac:dyDescent="0.25">
      <c r="C6756" s="40"/>
      <c r="F6756" s="81">
        <v>46048</v>
      </c>
      <c r="I6756" s="37">
        <v>3.6741700000000002E-2</v>
      </c>
      <c r="J6756" s="37">
        <v>3.6713000000000003E-2</v>
      </c>
      <c r="K6756" s="37">
        <v>3.6922700000000003E-2</v>
      </c>
      <c r="L6756" s="37">
        <v>3.7831200000000002E-2</v>
      </c>
      <c r="N6756" s="37">
        <v>6.7500000000000004E-2</v>
      </c>
    </row>
    <row r="6757" spans="3:14" ht="15.75" customHeight="1" x14ac:dyDescent="0.25">
      <c r="C6757" s="40"/>
      <c r="F6757" s="81">
        <v>46049</v>
      </c>
      <c r="I6757" s="37">
        <v>3.6743400000000002E-2</v>
      </c>
      <c r="J6757" s="37">
        <v>3.6705700000000001E-2</v>
      </c>
      <c r="K6757" s="37">
        <v>3.6889400000000003E-2</v>
      </c>
      <c r="L6757" s="37">
        <v>3.78345E-2</v>
      </c>
      <c r="N6757" s="37">
        <v>6.7500000000000004E-2</v>
      </c>
    </row>
    <row r="6758" spans="3:14" ht="15.75" customHeight="1" x14ac:dyDescent="0.25">
      <c r="C6758" s="40"/>
      <c r="F6758" s="81">
        <v>46050</v>
      </c>
      <c r="I6758" s="37">
        <v>3.67192E-2</v>
      </c>
      <c r="J6758" s="37">
        <v>3.6668400000000004E-2</v>
      </c>
      <c r="K6758" s="37">
        <v>3.6855899999999997E-2</v>
      </c>
      <c r="L6758" s="37">
        <v>3.7833700000000005E-2</v>
      </c>
      <c r="N6758" s="37">
        <v>6.7500000000000004E-2</v>
      </c>
    </row>
    <row r="6759" spans="3:14" ht="15.75" customHeight="1" x14ac:dyDescent="0.25">
      <c r="C6759" s="40"/>
      <c r="F6759" s="81">
        <v>46051</v>
      </c>
      <c r="I6759" s="37">
        <v>3.67134E-2</v>
      </c>
      <c r="J6759" s="37">
        <v>3.66364E-2</v>
      </c>
      <c r="K6759" s="37">
        <v>3.6812499999999998E-2</v>
      </c>
      <c r="L6759" s="37">
        <v>3.7839999999999999E-2</v>
      </c>
      <c r="N6759" s="37">
        <v>6.7500000000000004E-2</v>
      </c>
    </row>
    <row r="6760" spans="3:14" ht="15.75" customHeight="1" x14ac:dyDescent="0.25">
      <c r="C6760" s="40"/>
      <c r="F6760" s="81">
        <v>46052</v>
      </c>
      <c r="I6760" s="37">
        <v>3.6687699999999997E-2</v>
      </c>
      <c r="J6760" s="37">
        <v>3.6601700000000001E-2</v>
      </c>
      <c r="K6760" s="37">
        <v>3.6792400000000003E-2</v>
      </c>
      <c r="L6760" s="37">
        <v>3.78432E-2</v>
      </c>
      <c r="N6760" s="37">
        <v>6.7500000000000004E-2</v>
      </c>
    </row>
    <row r="6761" spans="3:14" ht="15.75" customHeight="1" x14ac:dyDescent="0.25">
      <c r="C6761" s="40"/>
      <c r="F6761" s="81">
        <v>46055</v>
      </c>
      <c r="I6761" s="37">
        <v>3.6710600000000003E-2</v>
      </c>
      <c r="J6761" s="37">
        <v>3.6607599999999997E-2</v>
      </c>
      <c r="K6761" s="37">
        <v>3.6642000000000001E-2</v>
      </c>
      <c r="N6761" s="37">
        <v>6.7500000000000004E-2</v>
      </c>
    </row>
    <row r="6762" spans="3:14" ht="15.75" customHeight="1" x14ac:dyDescent="0.25">
      <c r="C6762" s="40"/>
      <c r="F6762" s="81">
        <v>46056</v>
      </c>
      <c r="I6762" s="37">
        <v>3.6707800000000006E-2</v>
      </c>
      <c r="J6762" s="37">
        <v>3.6631999999999998E-2</v>
      </c>
      <c r="K6762" s="37">
        <v>3.6622099999999998E-2</v>
      </c>
      <c r="N6762" s="37">
        <v>6.7500000000000004E-2</v>
      </c>
    </row>
    <row r="6763" spans="3:14" ht="15.75" customHeight="1" x14ac:dyDescent="0.25">
      <c r="C6763" s="40"/>
      <c r="F6763" s="81">
        <v>46057</v>
      </c>
      <c r="I6763" s="37">
        <v>3.6730600000000002E-2</v>
      </c>
      <c r="J6763" s="37">
        <v>3.6658000000000003E-2</v>
      </c>
      <c r="K6763" s="37">
        <v>3.6602000000000003E-2</v>
      </c>
      <c r="N6763" s="37">
        <v>6.7500000000000004E-2</v>
      </c>
    </row>
    <row r="6764" spans="3:14" ht="15.75" customHeight="1" x14ac:dyDescent="0.25">
      <c r="C6764" s="40"/>
      <c r="F6764" s="81">
        <v>46058</v>
      </c>
      <c r="I6764" s="37">
        <v>3.6681400000000003E-2</v>
      </c>
      <c r="J6764" s="37">
        <v>3.6598899999999997E-2</v>
      </c>
      <c r="K6764" s="37">
        <v>3.6585300000000001E-2</v>
      </c>
      <c r="N6764" s="37">
        <v>6.7500000000000004E-2</v>
      </c>
    </row>
    <row r="6765" spans="3:14" ht="15.75" customHeight="1" x14ac:dyDescent="0.25">
      <c r="C6765" s="40"/>
      <c r="F6765" s="81">
        <v>46059</v>
      </c>
      <c r="I6765" s="37">
        <v>3.6652900000000002E-2</v>
      </c>
      <c r="J6765" s="37">
        <v>3.6398800000000002E-2</v>
      </c>
      <c r="K6765" s="37">
        <v>3.6581900000000001E-2</v>
      </c>
      <c r="N6765" s="37">
        <v>6.7500000000000004E-2</v>
      </c>
    </row>
    <row r="6766" spans="3:14" ht="15.75" customHeight="1" x14ac:dyDescent="0.25">
      <c r="C6766" s="40"/>
      <c r="F6766" s="81">
        <v>46062</v>
      </c>
      <c r="I6766" s="37">
        <v>3.6604700000000004E-2</v>
      </c>
      <c r="J6766" s="37">
        <v>3.6430699999999996E-2</v>
      </c>
      <c r="K6766" s="37">
        <v>3.65785E-2</v>
      </c>
      <c r="N6766" s="37">
        <v>6.7500000000000004E-2</v>
      </c>
    </row>
    <row r="6767" spans="3:14" ht="15.75" customHeight="1" x14ac:dyDescent="0.25">
      <c r="C6767" s="40"/>
      <c r="F6767" s="81">
        <v>46063</v>
      </c>
      <c r="I6767" s="37">
        <v>3.6599699999999999E-2</v>
      </c>
      <c r="J6767" s="37">
        <v>3.6393000000000002E-2</v>
      </c>
      <c r="K6767" s="37">
        <v>3.6575299999999998E-2</v>
      </c>
      <c r="N6767" s="37">
        <v>6.7500000000000004E-2</v>
      </c>
    </row>
    <row r="6768" spans="3:14" ht="15.75" customHeight="1" x14ac:dyDescent="0.25">
      <c r="C6768" s="40"/>
      <c r="F6768" s="81">
        <v>46064</v>
      </c>
      <c r="I6768" s="37">
        <v>3.6596400000000001E-2</v>
      </c>
      <c r="J6768" s="37">
        <v>3.6330800000000003E-2</v>
      </c>
      <c r="K6768" s="37">
        <v>3.6578600000000003E-2</v>
      </c>
      <c r="N6768" s="37">
        <v>6.7500000000000004E-2</v>
      </c>
    </row>
    <row r="6769" spans="3:14" ht="15.75" customHeight="1" x14ac:dyDescent="0.25">
      <c r="C6769" s="40"/>
      <c r="F6769" s="81">
        <v>46065</v>
      </c>
      <c r="I6769" s="37">
        <v>3.6596499999999997E-2</v>
      </c>
      <c r="J6769" s="37">
        <v>3.6525299999999997E-2</v>
      </c>
      <c r="K6769" s="37">
        <v>3.6581900000000001E-2</v>
      </c>
      <c r="N6769" s="37">
        <v>6.7500000000000004E-2</v>
      </c>
    </row>
    <row r="6770" spans="3:14" ht="15.75" customHeight="1" x14ac:dyDescent="0.25">
      <c r="C6770" s="40"/>
      <c r="F6770" s="81">
        <v>46066</v>
      </c>
      <c r="I6770" s="37">
        <v>3.6640600000000002E-2</v>
      </c>
      <c r="J6770" s="37">
        <v>3.65534E-2</v>
      </c>
      <c r="K6770" s="37">
        <v>3.5818999999999997E-2</v>
      </c>
      <c r="N6770" s="37">
        <v>6.7500000000000004E-2</v>
      </c>
    </row>
    <row r="6771" spans="3:14" ht="15.75" customHeight="1" x14ac:dyDescent="0.25">
      <c r="C6771" s="40"/>
      <c r="F6771" s="81">
        <v>46070</v>
      </c>
      <c r="I6771" s="37">
        <v>3.66603E-2</v>
      </c>
      <c r="J6771" s="37">
        <v>3.6515600000000002E-2</v>
      </c>
      <c r="K6771" s="37">
        <v>3.6595200000000001E-2</v>
      </c>
      <c r="N6771" s="37">
        <v>6.7500000000000004E-2</v>
      </c>
    </row>
    <row r="6772" spans="3:14" ht="15.75" customHeight="1" x14ac:dyDescent="0.25">
      <c r="C6772" s="40"/>
      <c r="F6772" s="81">
        <v>46071</v>
      </c>
      <c r="I6772" s="37">
        <v>3.6672400000000001E-2</v>
      </c>
      <c r="J6772" s="37">
        <v>3.6555700000000003E-2</v>
      </c>
      <c r="K6772" s="37">
        <v>3.6615399999999999E-2</v>
      </c>
      <c r="N6772" s="37">
        <v>6.7500000000000004E-2</v>
      </c>
    </row>
    <row r="6773" spans="3:14" ht="15.75" customHeight="1" x14ac:dyDescent="0.25">
      <c r="C6773" s="40"/>
      <c r="F6773" s="81">
        <v>46072</v>
      </c>
      <c r="I6773" s="37">
        <v>3.6770200000000003E-2</v>
      </c>
      <c r="J6773" s="37">
        <v>3.6640400000000004E-2</v>
      </c>
      <c r="K6773" s="37">
        <v>3.6642100000000004E-2</v>
      </c>
      <c r="N6773" s="37">
        <v>6.7500000000000004E-2</v>
      </c>
    </row>
    <row r="6774" spans="3:14" ht="15.75" customHeight="1" x14ac:dyDescent="0.25">
      <c r="C6774" s="40"/>
      <c r="F6774" s="81">
        <v>46073</v>
      </c>
      <c r="I6774" s="37">
        <v>3.6731600000000003E-2</v>
      </c>
      <c r="J6774" s="37">
        <v>3.6647699999999998E-2</v>
      </c>
      <c r="K6774" s="37">
        <v>3.66521E-2</v>
      </c>
      <c r="N6774" s="37">
        <v>6.7500000000000004E-2</v>
      </c>
    </row>
    <row r="6775" spans="3:14" ht="15.75" customHeight="1" x14ac:dyDescent="0.25">
      <c r="C6775" s="40"/>
      <c r="F6775" s="81">
        <v>46076</v>
      </c>
      <c r="I6775" s="37">
        <v>3.6737300000000001E-2</v>
      </c>
      <c r="J6775" s="37">
        <v>3.6691000000000001E-2</v>
      </c>
      <c r="K6775" s="37">
        <v>3.6672099999999999E-2</v>
      </c>
      <c r="N6775" s="37">
        <v>6.7500000000000004E-2</v>
      </c>
    </row>
    <row r="6776" spans="3:14" ht="15.75" customHeight="1" x14ac:dyDescent="0.25">
      <c r="C6776" s="40"/>
      <c r="F6776" s="81">
        <v>46077</v>
      </c>
      <c r="I6776" s="37">
        <v>3.6764400000000003E-2</v>
      </c>
      <c r="J6776" s="37">
        <v>3.67269E-2</v>
      </c>
      <c r="K6776" s="37">
        <v>3.66755E-2</v>
      </c>
      <c r="N6776" s="37">
        <v>6.7500000000000004E-2</v>
      </c>
    </row>
    <row r="6777" spans="3:14" ht="15.75" customHeight="1" x14ac:dyDescent="0.25">
      <c r="C6777" s="40"/>
      <c r="F6777" s="81">
        <v>46078</v>
      </c>
      <c r="I6777" s="37">
        <v>3.6729999999999999E-2</v>
      </c>
      <c r="J6777" s="37">
        <v>3.67274E-2</v>
      </c>
      <c r="K6777" s="37">
        <v>3.6682199999999998E-2</v>
      </c>
      <c r="N6777" s="37">
        <v>6.7500000000000004E-2</v>
      </c>
    </row>
    <row r="6778" spans="3:14" ht="15.75" customHeight="1" x14ac:dyDescent="0.25">
      <c r="C6778" s="40"/>
      <c r="F6778" s="81">
        <v>46079</v>
      </c>
      <c r="I6778" s="37">
        <v>3.6676600000000004E-2</v>
      </c>
      <c r="J6778" s="37">
        <v>3.6673700000000004E-2</v>
      </c>
      <c r="K6778" s="37">
        <v>3.6685599999999999E-2</v>
      </c>
      <c r="N6778" s="37">
        <v>6.7500000000000004E-2</v>
      </c>
    </row>
    <row r="6779" spans="3:14" ht="15.75" customHeight="1" x14ac:dyDescent="0.25">
      <c r="C6779" s="40"/>
    </row>
    <row r="6780" spans="3:14" ht="15.75" customHeight="1" x14ac:dyDescent="0.25">
      <c r="C6780" s="40"/>
    </row>
    <row r="6781" spans="3:14" ht="15.75" customHeight="1" x14ac:dyDescent="0.25">
      <c r="C6781" s="40"/>
    </row>
    <row r="6782" spans="3:14" ht="15.75" customHeight="1" x14ac:dyDescent="0.25">
      <c r="C6782" s="40"/>
    </row>
    <row r="6783" spans="3:14" ht="15.75" customHeight="1" x14ac:dyDescent="0.25">
      <c r="C6783" s="40"/>
    </row>
    <row r="6784" spans="3:14"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4" spans="3:3" ht="15.75" customHeight="1" x14ac:dyDescent="0.25">
      <c r="C7624"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1048575" spans="14:14" ht="15.75" customHeight="1" x14ac:dyDescent="0.25">
      <c r="N1048575" s="103"/>
    </row>
  </sheetData>
  <sheetProtection algorithmName="SHA-512" hashValue="6HBYW7uGlxC6ADb/kqb8vyDmtgH3iONLrknM3PhwuDREUWe79OowBLfHIPKGvU7hWfChTSDyPuspgDMFxQuhlQ==" saltValue="CGnSlIylgsvrpriryYPwMA==" spinCount="100000" sheet="1" objects="1" scenarios="1"/>
  <sortState xmlns:xlrd2="http://schemas.microsoft.com/office/spreadsheetml/2017/richdata2" ref="G6468:H6491">
    <sortCondition ref="G6468:G6491"/>
  </sortState>
  <mergeCells count="11">
    <mergeCell ref="O8:O9"/>
    <mergeCell ref="F5:N5"/>
    <mergeCell ref="F8:F9"/>
    <mergeCell ref="G8:G9"/>
    <mergeCell ref="H8:H9"/>
    <mergeCell ref="I8:I9"/>
    <mergeCell ref="J8:J9"/>
    <mergeCell ref="K8:K9"/>
    <mergeCell ref="N8:N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42578125" style="95" bestFit="1" customWidth="1"/>
    <col min="12" max="12" width="9.28515625" style="1" customWidth="1"/>
    <col min="13" max="13" width="2.85546875" style="1" customWidth="1"/>
    <col min="14" max="14" width="12.28515625" style="58" customWidth="1"/>
    <col min="15" max="15" width="9.28515625" style="57" customWidth="1"/>
    <col min="16" max="17" width="2.85546875" style="1" customWidth="1"/>
    <col min="18" max="18" width="2.85546875" style="49" customWidth="1"/>
    <col min="19" max="19" width="12.42578125" style="57" bestFit="1" customWidth="1"/>
    <col min="20" max="20" width="10.7109375" style="57" customWidth="1"/>
    <col min="21" max="21" width="2.85546875" style="1" customWidth="1"/>
    <col min="22" max="23" width="8.42578125" style="4" customWidth="1"/>
    <col min="24" max="24" width="12.140625" style="4" customWidth="1"/>
    <col min="25" max="25" width="9.140625" style="4" customWidth="1"/>
    <col min="26" max="26" width="10.42578125" style="4" customWidth="1"/>
    <col min="27" max="27" width="10.42578125" style="4" bestFit="1" customWidth="1"/>
    <col min="28" max="28" width="18.28515625" style="4" bestFit="1" customWidth="1"/>
    <col min="29" max="29" width="2.85546875" style="4" customWidth="1"/>
    <col min="30" max="30" width="11.42578125" style="87" customWidth="1"/>
    <col min="31" max="31" width="15.7109375" style="88" customWidth="1"/>
    <col min="32" max="32" width="11.42578125" style="89" customWidth="1"/>
    <col min="33" max="33" width="20.140625" style="87"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7" customWidth="1"/>
    <col min="48" max="48" width="7.42578125" style="56" customWidth="1"/>
    <col min="49" max="49" width="14.28515625" style="57" bestFit="1" customWidth="1"/>
    <col min="50" max="50" width="2.85546875" style="70" customWidth="1"/>
    <col min="51" max="51" width="10.42578125" style="70" customWidth="1"/>
    <col min="52" max="52" width="11" style="70" customWidth="1"/>
    <col min="53" max="53" width="2.85546875" style="1" customWidth="1"/>
    <col min="54" max="54" width="11.7109375" style="3"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0" t="s">
        <v>63</v>
      </c>
      <c r="F1" s="100"/>
      <c r="AJ1" s="114" t="s">
        <v>93</v>
      </c>
      <c r="AK1" s="115">
        <f>C2</f>
        <v>46080</v>
      </c>
      <c r="AL1" s="115">
        <f>DATE(AL2,12,31)</f>
        <v>46022</v>
      </c>
      <c r="AM1" s="115">
        <f t="shared" ref="AM1:AO1" si="0">DATE(AM2,12,31)</f>
        <v>46387</v>
      </c>
      <c r="AN1" s="115">
        <f t="shared" si="0"/>
        <v>46752</v>
      </c>
      <c r="AO1" s="115">
        <f t="shared" si="0"/>
        <v>47118</v>
      </c>
      <c r="AP1" s="121"/>
      <c r="AZ1" s="70" t="s">
        <v>78</v>
      </c>
      <c r="BB1" s="3" t="s">
        <v>79</v>
      </c>
      <c r="BC1" s="3" t="s">
        <v>80</v>
      </c>
    </row>
    <row r="2" spans="2:59" x14ac:dyDescent="0.25">
      <c r="B2" s="57" t="s">
        <v>20</v>
      </c>
      <c r="C2" s="60">
        <v>46080</v>
      </c>
      <c r="E2" s="97"/>
      <c r="F2" s="97"/>
      <c r="G2" s="98" t="s">
        <v>62</v>
      </c>
      <c r="H2" s="76">
        <v>3.6688900000000003E-2</v>
      </c>
      <c r="K2" s="75" t="s">
        <v>44</v>
      </c>
      <c r="L2" s="128">
        <v>-4.1757000000000001E-3</v>
      </c>
      <c r="P2" s="57"/>
      <c r="Q2" s="62" t="s">
        <v>41</v>
      </c>
      <c r="R2" s="63" t="s">
        <v>42</v>
      </c>
      <c r="AJ2" s="116" t="s">
        <v>94</v>
      </c>
      <c r="AK2" s="117"/>
      <c r="AL2" s="120">
        <v>2025</v>
      </c>
      <c r="AM2" s="120">
        <v>2026</v>
      </c>
      <c r="AN2" s="120">
        <v>2027</v>
      </c>
      <c r="AO2" s="120">
        <v>2028</v>
      </c>
      <c r="AP2" s="122"/>
      <c r="AT2" s="62" t="s">
        <v>39</v>
      </c>
      <c r="AU2" s="78" t="s">
        <v>40</v>
      </c>
      <c r="AY2" s="70" t="s">
        <v>76</v>
      </c>
      <c r="AZ2" s="128">
        <v>-4.1757000000000001E-3</v>
      </c>
      <c r="BB2" s="108">
        <v>3.508674256623364E-2</v>
      </c>
      <c r="BC2" s="108">
        <v>3.5666000000000003E-2</v>
      </c>
    </row>
    <row r="3" spans="2:59" x14ac:dyDescent="0.25">
      <c r="S3" s="1"/>
      <c r="T3" s="4"/>
      <c r="W3" s="1"/>
      <c r="AJ3" s="116" t="s">
        <v>95</v>
      </c>
      <c r="AK3" s="118">
        <f>L7/100</f>
        <v>3.6672699451446536E-2</v>
      </c>
      <c r="AL3" s="119">
        <v>3.3750000000000002E-2</v>
      </c>
      <c r="AM3" s="119">
        <v>3.125E-2</v>
      </c>
      <c r="AN3" s="119">
        <v>3.125E-2</v>
      </c>
      <c r="AO3" s="119">
        <v>0.03</v>
      </c>
      <c r="AP3" s="123"/>
      <c r="AY3" s="70" t="s">
        <v>77</v>
      </c>
      <c r="AZ3" s="128">
        <v>-6.6924000000000011E-3</v>
      </c>
      <c r="BB3" s="108">
        <v>3.8460956160525223E-2</v>
      </c>
      <c r="BC3" s="108">
        <v>3.91583E-2</v>
      </c>
    </row>
    <row r="4" spans="2:59" x14ac:dyDescent="0.25">
      <c r="C4" s="1" t="s">
        <v>54</v>
      </c>
      <c r="E4" s="1" t="s">
        <v>68</v>
      </c>
      <c r="F4"/>
      <c r="K4" s="147" t="s">
        <v>59</v>
      </c>
      <c r="L4" s="147"/>
      <c r="N4" s="147" t="s">
        <v>57</v>
      </c>
      <c r="O4" s="147"/>
      <c r="AU4" s="49"/>
    </row>
    <row r="5" spans="2:59" s="55" customFormat="1" x14ac:dyDescent="0.25">
      <c r="B5" s="72" t="s">
        <v>0</v>
      </c>
      <c r="C5" s="72" t="s">
        <v>45</v>
      </c>
      <c r="E5" s="73" t="s">
        <v>84</v>
      </c>
      <c r="F5" s="73" t="s">
        <v>83</v>
      </c>
      <c r="G5" s="73" t="s">
        <v>66</v>
      </c>
      <c r="H5" s="73" t="s">
        <v>53</v>
      </c>
      <c r="I5" s="73" t="s">
        <v>22</v>
      </c>
      <c r="J5" s="84"/>
      <c r="K5" s="74" t="s">
        <v>51</v>
      </c>
      <c r="L5" s="73" t="s">
        <v>50</v>
      </c>
      <c r="M5" s="84"/>
      <c r="N5" s="74" t="s">
        <v>51</v>
      </c>
      <c r="O5" s="73" t="s">
        <v>50</v>
      </c>
      <c r="P5" s="65"/>
      <c r="Q5" s="65"/>
      <c r="R5" s="61"/>
      <c r="S5" s="50" t="s">
        <v>0</v>
      </c>
      <c r="T5" s="50" t="s">
        <v>1</v>
      </c>
      <c r="V5" s="17" t="s">
        <v>84</v>
      </c>
      <c r="W5" s="17" t="s">
        <v>83</v>
      </c>
      <c r="X5" s="17" t="s">
        <v>66</v>
      </c>
      <c r="Y5" s="17" t="s">
        <v>53</v>
      </c>
      <c r="Z5" s="17" t="s">
        <v>22</v>
      </c>
      <c r="AA5" s="17" t="s">
        <v>67</v>
      </c>
      <c r="AB5" s="17" t="s">
        <v>60</v>
      </c>
      <c r="AC5" s="65"/>
      <c r="AD5" s="17" t="s">
        <v>51</v>
      </c>
      <c r="AE5" s="86" t="s">
        <v>52</v>
      </c>
      <c r="AF5" s="53" t="s">
        <v>51</v>
      </c>
      <c r="AG5" s="17" t="s">
        <v>58</v>
      </c>
      <c r="AI5" s="17" t="s">
        <v>11</v>
      </c>
      <c r="AJ5" s="17" t="s">
        <v>10</v>
      </c>
      <c r="AK5" s="17" t="s">
        <v>12</v>
      </c>
      <c r="AL5" s="17" t="s">
        <v>13</v>
      </c>
      <c r="AN5" s="51" t="s">
        <v>14</v>
      </c>
      <c r="AO5" s="52" t="s">
        <v>24</v>
      </c>
      <c r="AP5" s="52" t="s">
        <v>18</v>
      </c>
      <c r="AQ5" s="52" t="s">
        <v>19</v>
      </c>
      <c r="AS5" s="17" t="s">
        <v>9</v>
      </c>
      <c r="AT5" s="1"/>
      <c r="AU5" s="61"/>
      <c r="AV5" s="54" t="s">
        <v>38</v>
      </c>
      <c r="AW5" s="53" t="s">
        <v>0</v>
      </c>
      <c r="AX5" s="70"/>
      <c r="AY5" s="71" t="s">
        <v>75</v>
      </c>
      <c r="AZ5" s="71" t="s">
        <v>43</v>
      </c>
      <c r="BB5" s="79" t="s">
        <v>47</v>
      </c>
      <c r="BC5" s="79" t="s">
        <v>46</v>
      </c>
      <c r="BD5" s="79" t="s">
        <v>48</v>
      </c>
      <c r="BE5" s="79" t="s">
        <v>49</v>
      </c>
      <c r="BG5" s="71" t="s">
        <v>9</v>
      </c>
    </row>
    <row r="6" spans="2:59" x14ac:dyDescent="0.25">
      <c r="B6" s="59">
        <f>S6</f>
        <v>46080</v>
      </c>
      <c r="C6" s="129">
        <v>18.005965272711997</v>
      </c>
      <c r="D6" s="13"/>
      <c r="E6" s="102">
        <v>3.7843200000000001</v>
      </c>
      <c r="F6" s="110">
        <v>3.9999799999999999</v>
      </c>
      <c r="G6" s="126">
        <v>3.6568957234722741</v>
      </c>
      <c r="H6" s="85">
        <v>4.6089436970317195</v>
      </c>
      <c r="I6" s="110">
        <v>6.7512655915484876</v>
      </c>
      <c r="J6" s="66"/>
      <c r="K6" s="96">
        <f>EDATE(B6,-1)</f>
        <v>46049</v>
      </c>
      <c r="L6" s="99">
        <f>H2*100</f>
        <v>3.6688900000000002</v>
      </c>
      <c r="M6" s="66"/>
      <c r="N6" s="130">
        <v>46079</v>
      </c>
      <c r="O6" s="129">
        <v>3.6700000762939453</v>
      </c>
      <c r="P6" s="66"/>
      <c r="Q6" s="66"/>
      <c r="S6" s="59">
        <f>'Forward Curve'!$G6</f>
        <v>46080</v>
      </c>
      <c r="T6" s="67">
        <f>C6/100</f>
        <v>0.18005965272711996</v>
      </c>
      <c r="U6" s="68"/>
      <c r="V6" s="48">
        <f>E6/100</f>
        <v>3.78432E-2</v>
      </c>
      <c r="W6" s="48">
        <v>5.6196999999999997E-2</v>
      </c>
      <c r="X6" s="48">
        <f t="shared" ref="X6:X69" si="1">G6/100</f>
        <v>3.656895723472274E-2</v>
      </c>
      <c r="Y6" s="48">
        <f t="shared" ref="Y6:Y37" si="2">H6/100</f>
        <v>4.6089436970317192E-2</v>
      </c>
      <c r="Z6" s="69">
        <f t="shared" ref="Z6:Z37" si="3">I6/100</f>
        <v>6.7512655915484873E-2</v>
      </c>
      <c r="AA6" s="69">
        <f t="shared" ref="AA6:AA69" si="4">L7/100</f>
        <v>3.6672699451446536E-2</v>
      </c>
      <c r="AB6" s="69">
        <f>L6/100</f>
        <v>3.6688900000000003E-2</v>
      </c>
      <c r="AC6" s="69"/>
      <c r="AD6" s="90">
        <f>C2</f>
        <v>46080</v>
      </c>
      <c r="AE6" s="91">
        <f>O6/100</f>
        <v>3.6700000762939451E-2</v>
      </c>
      <c r="AF6" s="90">
        <f>AD6</f>
        <v>46080</v>
      </c>
      <c r="AG6" s="92">
        <f>AVERAGEIFS($AE$6:$AE$3691,$AD$6:$AD$3691,"&gt;="&amp;AF6,$AD$6:$AD$3691,"&lt;"&amp;(AF6+30))</f>
        <v>3.6602377905395909E-2</v>
      </c>
      <c r="AH6" s="3"/>
      <c r="AI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3.6672699451446536E-2</v>
      </c>
      <c r="AJ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3.6672699451446536E-2</v>
      </c>
      <c r="AK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3.6672699451446536E-2</v>
      </c>
      <c r="AL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3.6672699451446536E-2</v>
      </c>
      <c r="AN6" s="107">
        <f>IF(B6="","",IF(B6&gt;$AO$1,$AO$3,IF(B6&lt;$AK$1,$L$7,_xlfn.FORECAST.LINEAR(B6,INDEX($AK$3:$AO$3,1,MATCH(B6,$AK$1:$AO$1,1)):INDEX($AK$3:$AO$3,1,MATCH(B6,$AK$1:$AO$1,1)+1),INDEX($AK$1:$AO$1,1,MATCH(B6,$AK$1:$AO$1,1)):INDEX($AK$1:$AO$1,1,MATCH(B6,$AK$1:$AO$1,1)+1)))))</f>
        <v>3.66726994514468E-2</v>
      </c>
      <c r="AO6" s="2">
        <f>IF('Forward Curve'!$D$13=DataValidation!$A$5,Vols!$AN6,IF('Forward Curve'!$D$13=DataValidation!$A$7,Vols!$AN6+(Vols!$X6-Vols!$V6),IF('Forward Curve'!$D$13=DataValidation!$A$10,Vols!$AN6+(Vols!$Z6-Vols!$V6),IF('Forward Curve'!$D$13=DataValidation!$A$4,Vols!$AN6+(Vols!$AG6-Vols!$V6),IF('Forward Curve'!$D$13=DataValidation!$A$9,Vols!$AN6+(Vols!$Y6-Vols!$V6),IF('Forward Curve'!$D$13=DataValidation!$A$11,Vols!$AN6+(Vols!$AZ6-Vols!$V6),IF('Forward Curve'!$D$13=DataValidation!$A$2,Vols!$AN6+($AA6-Vols!$V6),IF('Forward Curve'!$D$13=DataValidation!$A$3,Vols!$AN6+($AB6-Vols!$V6),IF('Forward Curve'!$D$13=DataValidation!$A$8,Vols!$AN6+($W6-Vols!$V6))))))))))</f>
        <v>3.5502198902893335E-2</v>
      </c>
      <c r="AP6" s="2">
        <f>IF('Forward Curve'!$D$13=DataValidation!$A$5,$V6+0.0025,IF('Forward Curve'!$D$13=DataValidation!$A$7,$X6+0.0025,IF('Forward Curve'!$D$13=DataValidation!$A$10,Vols!$Z6+0.0025,IF('Forward Curve'!$D$13=DataValidation!$A$4,Vols!$AG6+0.0025,IF('Forward Curve'!$D$13=DataValidation!$A$9,Vols!$Y6+0.0025,IF('Forward Curve'!$D$13=DataValidation!$A$11,Vols!$AZ6+0.0025,IF('Forward Curve'!$D$13=DataValidation!$A$2,$AA6+0.0025,IF('Forward Curve'!$D$13=DataValidation!$A$3,$AB6+0.0025,IF('Forward Curve'!$D$13=DataValidation!$A$8,$W6+0.0025,"")))))))))</f>
        <v>3.9172699451446538E-2</v>
      </c>
      <c r="AQ6" s="2">
        <f>IF('Forward Curve'!$D$13=DataValidation!$A$5,$V6+0.005,IF('Forward Curve'!$D$13=DataValidation!$A$7,$X6+0.005,IF('Forward Curve'!$D$13=DataValidation!$A$10,Vols!$Z6+0.005,IF('Forward Curve'!$D$13=DataValidation!$A$4,Vols!$AG6+0.005,IF('Forward Curve'!$D$13=DataValidation!$A$9,Vols!$Y6+0.005,IF('Forward Curve'!$D$13=DataValidation!$A$11,Vols!$AZ6+0.005,IF('Forward Curve'!$D$13=DataValidation!$A$2,$AA6+0.005,IF('Forward Curve'!$D$13=DataValidation!$A$3,$AB6+0.005,IF('Forward Curve'!$D$13=DataValidation!$A$8,$W6+0.005,"")))))))))</f>
        <v>4.1672699451446533E-2</v>
      </c>
      <c r="AS6" s="48" cm="1">
        <f t="array" ref="AS6">_xlfn.SWITCH('Forward Curve'!$E$14,DataValidation!$B$2,Vols!$AL6,DataValidation!$B$3,Vols!$AK6,DataValidation!$B$4,Vols!$AJ6,DataValidation!$B$5,Vols!$AI6,DataValidation!$B$7,$AN6,DataValidation!$B$8,Vols!$AP6,DataValidation!$B$9,Vols!$AQ6,"","ERROR")</f>
        <v>3.6672699451446536E-2</v>
      </c>
      <c r="AT6" s="48"/>
      <c r="AU6" s="49"/>
      <c r="AV6" s="56">
        <v>1</v>
      </c>
      <c r="AW6" s="58">
        <f>$C$2</f>
        <v>46080</v>
      </c>
      <c r="AY6" s="70">
        <f>AZ2+BB2-BC2</f>
        <v>-4.7549574337663637E-3</v>
      </c>
      <c r="AZ6" s="2">
        <f>AVERAGEIFS($AA$6:$AA$7670,$S$6:$S$7670,"&gt;="&amp;AW6,$S$6:$S$7670,"&lt;"&amp;EDATE(AW6,120))-AY6</f>
        <v>4.0177095352151845E-2</v>
      </c>
      <c r="BB6" s="3">
        <f t="shared" ref="BB6:BB37" si="5">AZ6-0.5%</f>
        <v>3.5177095352151848E-2</v>
      </c>
      <c r="BC6" s="3">
        <f t="shared" ref="BC6:BC37" si="6">AZ6-0.25%</f>
        <v>3.7677095352151843E-2</v>
      </c>
      <c r="BD6" s="3">
        <f t="shared" ref="BD6:BD37" si="7">AZ6+0.25%</f>
        <v>4.2677095352151848E-2</v>
      </c>
      <c r="BE6" s="3">
        <f t="shared" ref="BE6:BE37" si="8">AZ6+0.5%</f>
        <v>4.5177095352151843E-2</v>
      </c>
      <c r="BG6" s="2">
        <f>IF('Forward Curve'!$D$15=DataValidation!$B$11,Vols!BB6,IF('Forward Curve'!$D$15=DataValidation!$B$12,Vols!BC6,IF('Forward Curve'!$D$15=DataValidation!$B$13,Vols!BD6,IF('Forward Curve'!$D$15=DataValidation!$B$14,Vols!BE6,""))))</f>
        <v>3.7677095352151843E-2</v>
      </c>
    </row>
    <row r="7" spans="2:59" x14ac:dyDescent="0.25">
      <c r="B7" s="59">
        <f t="shared" ref="B7:B70" si="9">S7</f>
        <v>46108</v>
      </c>
      <c r="C7" s="129">
        <v>17.982793807862507</v>
      </c>
      <c r="D7" s="2"/>
      <c r="E7" s="102">
        <v>3.7324217347803668</v>
      </c>
      <c r="F7" s="64">
        <v>3.8798359042282162</v>
      </c>
      <c r="G7" s="126">
        <v>3.6278556465626077</v>
      </c>
      <c r="H7" s="85">
        <v>4.6080599930092374</v>
      </c>
      <c r="I7" s="110">
        <v>6.8316296261424769</v>
      </c>
      <c r="J7" s="66"/>
      <c r="K7" s="96">
        <f>EDATE(K6,1)</f>
        <v>46080</v>
      </c>
      <c r="L7" s="129">
        <v>3.6672699451446538</v>
      </c>
      <c r="M7" s="66"/>
      <c r="N7" s="130">
        <v>46080</v>
      </c>
      <c r="O7" s="129">
        <v>3.6700000762939453</v>
      </c>
      <c r="P7" s="66"/>
      <c r="Q7" s="66"/>
      <c r="S7" s="59">
        <f>'Forward Curve'!$G7</f>
        <v>46108</v>
      </c>
      <c r="T7" s="67">
        <f t="shared" ref="T7:T37" si="10">C7/100</f>
        <v>0.17982793807862507</v>
      </c>
      <c r="U7" s="48"/>
      <c r="V7" s="48">
        <f t="shared" ref="V7:V38" si="11">E7/100</f>
        <v>3.7324217347803668E-2</v>
      </c>
      <c r="W7" s="48">
        <f t="shared" ref="W7:W70" si="12">F7/100</f>
        <v>3.8798359042282161E-2</v>
      </c>
      <c r="X7" s="48">
        <f t="shared" si="1"/>
        <v>3.6278556465626076E-2</v>
      </c>
      <c r="Y7" s="48">
        <f t="shared" si="2"/>
        <v>4.6080599930092371E-2</v>
      </c>
      <c r="Z7" s="69">
        <f t="shared" si="3"/>
        <v>6.8316296261424769E-2</v>
      </c>
      <c r="AA7" s="69">
        <f t="shared" si="4"/>
        <v>3.6528210683468565E-2</v>
      </c>
      <c r="AB7" s="69">
        <f t="shared" ref="AB7:AB38" si="13">L7/100</f>
        <v>3.6672699451446536E-2</v>
      </c>
      <c r="AC7" s="69"/>
      <c r="AD7" s="90">
        <f>AD6+1</f>
        <v>46081</v>
      </c>
      <c r="AE7" s="91">
        <f t="shared" ref="AE7:AE70" si="14">_xlfn.IFNA(VLOOKUP(AD7,N:O,2,FALSE)/100,AE6)</f>
        <v>3.6700000762939451E-2</v>
      </c>
      <c r="AF7" s="90">
        <f>EDATE(AF6,1)</f>
        <v>46108</v>
      </c>
      <c r="AG7" s="92">
        <f t="shared" ref="AG7:AG70" si="15">AVERAGEIFS($AE$6:$AE$3691,$AD$6:$AD$3691,"&gt;="&amp;AF7,$AD$6:$AD$3691,"&lt;"&amp;(AF7+30))</f>
        <v>3.6533795394709578E-2</v>
      </c>
      <c r="AH7" s="3"/>
      <c r="AI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3.2864313106269041E-2</v>
      </c>
      <c r="AJ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3.4696261894868803E-2</v>
      </c>
      <c r="AK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3.836015947206832E-2</v>
      </c>
      <c r="AL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4.0192108260668089E-2</v>
      </c>
      <c r="AM7" s="107"/>
      <c r="AN7" s="107">
        <f>IF(B7="","",IF(B7&gt;$AO$1,$AO$3,IF(B7&lt;$AK$1,$L$7,_xlfn.FORECAST.LINEAR(B7,INDEX($AK$3:$AO$3,1,MATCH(B7,$AK$1:$AO$1,1)):INDEX($AK$3:$AO$3,1,MATCH(B7,$AK$1:$AO$1,1)+1),INDEX($AK$1:$AO$1,1,MATCH(B7,$AK$1:$AO$1,1)):INDEX($AK$1:$AO$1,1,MATCH(B7,$AK$1:$AO$1,1)+1)))))</f>
        <v>3.3160958904109639E-2</v>
      </c>
      <c r="AO7" s="2">
        <f>IF('Forward Curve'!$D$13=DataValidation!$A$5,Vols!$AN7,IF('Forward Curve'!$D$13=DataValidation!$A$7,Vols!$AN7+(Vols!$X7-Vols!$V7),IF('Forward Curve'!$D$13=DataValidation!$A$10,Vols!$AN7+(Vols!$Z7-Vols!$V7),IF('Forward Curve'!$D$13=DataValidation!$A$4,Vols!$AN7+(Vols!$AG7-Vols!$V7),IF('Forward Curve'!$D$13=DataValidation!$A$9,Vols!$AN7+(Vols!$Y7-Vols!$V7),IF('Forward Curve'!$D$13=DataValidation!$A$11,Vols!$AN7+(Vols!$AZ7-Vols!$V7),IF('Forward Curve'!$D$13=DataValidation!$A$2,Vols!$AN7+($AA7-Vols!$V7),IF('Forward Curve'!$D$13=DataValidation!$A$3,Vols!$AN7+($AB7-Vols!$V7),IF('Forward Curve'!$D$13=DataValidation!$A$8,Vols!$AN7+($W7-Vols!$V7))))))))))</f>
        <v>3.2364952239774536E-2</v>
      </c>
      <c r="AP7" s="2">
        <f>IF('Forward Curve'!$D$13=DataValidation!$A$5,$V7+0.0025,IF('Forward Curve'!$D$13=DataValidation!$A$7,$X7+0.0025,IF('Forward Curve'!$D$13=DataValidation!$A$10,Vols!$Z7+0.0025,IF('Forward Curve'!$D$13=DataValidation!$A$4,Vols!$AG7+0.0025,IF('Forward Curve'!$D$13=DataValidation!$A$9,Vols!$Y7+0.0025,IF('Forward Curve'!$D$13=DataValidation!$A$11,Vols!$AZ7+0.0025,IF('Forward Curve'!$D$13=DataValidation!$A$2,$AA7+0.0025,IF('Forward Curve'!$D$13=DataValidation!$A$3,$AB7+0.0025,IF('Forward Curve'!$D$13=DataValidation!$A$8,$W7+0.0025,"")))))))))</f>
        <v>3.9028210683468567E-2</v>
      </c>
      <c r="AQ7" s="2">
        <f>IF('Forward Curve'!$D$13=DataValidation!$A$5,$V7+0.005,IF('Forward Curve'!$D$13=DataValidation!$A$7,$X7+0.005,IF('Forward Curve'!$D$13=DataValidation!$A$10,Vols!$Z7+0.005,IF('Forward Curve'!$D$13=DataValidation!$A$4,Vols!$AG7+0.005,IF('Forward Curve'!$D$13=DataValidation!$A$9,Vols!$Y7+0.005,IF('Forward Curve'!$D$13=DataValidation!$A$11,Vols!$AZ7+0.005,IF('Forward Curve'!$D$13=DataValidation!$A$2,$AA7+0.005,IF('Forward Curve'!$D$13=DataValidation!$A$3,$AB7+0.005,IF('Forward Curve'!$D$13=DataValidation!$A$8,$W7+0.005,"")))))))))</f>
        <v>4.1528210683468562E-2</v>
      </c>
      <c r="AS7" s="48" cm="1">
        <f t="array" ref="AS7">_xlfn.SWITCH('Forward Curve'!$E$14,DataValidation!$B$2,Vols!$AL7,DataValidation!$B$3,Vols!$AK7,DataValidation!$B$4,Vols!$AJ7,DataValidation!$B$5,Vols!$AI7,DataValidation!$B$7,$AN7,DataValidation!$B$8,Vols!$AP7,DataValidation!$B$9,Vols!$AQ7,"","ERROR")</f>
        <v>4.0192108260668089E-2</v>
      </c>
      <c r="AT7" s="48"/>
      <c r="AU7" s="49"/>
      <c r="AV7" s="56">
        <v>2</v>
      </c>
      <c r="AW7" s="58">
        <f>EDATE(AW6,1)</f>
        <v>46108</v>
      </c>
      <c r="AY7" s="70">
        <f>(($AY$125-$AY$6)/120)+AY6</f>
        <v>-4.7769139871472674E-3</v>
      </c>
      <c r="AZ7" s="2">
        <f>AVERAGEIFS($AA$6:$AA$7670,$S$6:$S$7670,"&gt;="&amp;AW7,$S$6:$S$7670,"&lt;"&amp;EDATE(AW7,120))-AY7</f>
        <v>4.0246900547186507E-2</v>
      </c>
      <c r="BB7" s="3">
        <f t="shared" si="5"/>
        <v>3.5246900547186509E-2</v>
      </c>
      <c r="BC7" s="3">
        <f t="shared" si="6"/>
        <v>3.7746900547186504E-2</v>
      </c>
      <c r="BD7" s="3">
        <f t="shared" si="7"/>
        <v>4.2746900547186509E-2</v>
      </c>
      <c r="BE7" s="3">
        <f t="shared" si="8"/>
        <v>4.5246900547186504E-2</v>
      </c>
      <c r="BG7" s="2">
        <f>IF('Forward Curve'!$D$15=DataValidation!$B$11,Vols!BB7,IF('Forward Curve'!$D$15=DataValidation!$B$12,Vols!BC7,IF('Forward Curve'!$D$15=DataValidation!$B$13,Vols!BD7,IF('Forward Curve'!$D$15=DataValidation!$B$14,Vols!BE7,""))))</f>
        <v>3.7746900547186504E-2</v>
      </c>
    </row>
    <row r="8" spans="2:59" x14ac:dyDescent="0.25">
      <c r="B8" s="59">
        <f t="shared" si="9"/>
        <v>46139</v>
      </c>
      <c r="C8" s="129">
        <v>17.949185363778923</v>
      </c>
      <c r="D8" s="2"/>
      <c r="E8" s="102">
        <v>3.7328905267778545</v>
      </c>
      <c r="F8" s="64">
        <v>3.8427896407135389</v>
      </c>
      <c r="G8" s="126">
        <v>3.5823443300330213</v>
      </c>
      <c r="H8" s="85">
        <v>4.6071765148157127</v>
      </c>
      <c r="I8" s="110">
        <v>6.8041888535650479</v>
      </c>
      <c r="J8" s="66"/>
      <c r="K8" s="96">
        <f t="shared" ref="K8:K71" si="16">EDATE(K7,1)</f>
        <v>46108</v>
      </c>
      <c r="L8" s="129">
        <v>3.6528210683468565</v>
      </c>
      <c r="M8" s="66"/>
      <c r="N8" s="130">
        <v>46083</v>
      </c>
      <c r="O8" s="129">
        <v>3.6590589168845611</v>
      </c>
      <c r="P8" s="66"/>
      <c r="Q8" s="66"/>
      <c r="S8" s="59">
        <f>'Forward Curve'!$G8</f>
        <v>46139</v>
      </c>
      <c r="T8" s="67">
        <f t="shared" si="10"/>
        <v>0.17949185363778924</v>
      </c>
      <c r="U8" s="48"/>
      <c r="V8" s="48">
        <f t="shared" si="11"/>
        <v>3.7328905267778545E-2</v>
      </c>
      <c r="W8" s="48">
        <f t="shared" si="12"/>
        <v>3.8427896407135391E-2</v>
      </c>
      <c r="X8" s="48">
        <f t="shared" si="1"/>
        <v>3.5823443300330216E-2</v>
      </c>
      <c r="Y8" s="48">
        <f t="shared" si="2"/>
        <v>4.6071765148157126E-2</v>
      </c>
      <c r="Z8" s="69">
        <f t="shared" si="3"/>
        <v>6.8041888535650477E-2</v>
      </c>
      <c r="AA8" s="69">
        <f t="shared" si="4"/>
        <v>3.6284814754337091E-2</v>
      </c>
      <c r="AB8" s="69">
        <f t="shared" si="13"/>
        <v>3.6528210683468565E-2</v>
      </c>
      <c r="AC8" s="69"/>
      <c r="AD8" s="90">
        <f t="shared" ref="AD8:AD71" si="17">AD7+1</f>
        <v>46082</v>
      </c>
      <c r="AE8" s="91">
        <f t="shared" si="14"/>
        <v>3.6700000762939451E-2</v>
      </c>
      <c r="AF8" s="90">
        <f t="shared" ref="AF8:AF71" si="18">EDATE(AF7,1)</f>
        <v>46139</v>
      </c>
      <c r="AG8" s="92">
        <f t="shared" si="15"/>
        <v>3.626297992794747E-2</v>
      </c>
      <c r="AH8" s="3"/>
      <c r="AI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3.10116128054146E-2</v>
      </c>
      <c r="AJ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3.3648213779875848E-2</v>
      </c>
      <c r="AK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3.8921415728798335E-2</v>
      </c>
      <c r="AL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4.1558016703259579E-2</v>
      </c>
      <c r="AM8" s="107"/>
      <c r="AN8" s="107">
        <f>IF(B8="","",IF(B8&gt;$AO$1,$AO$3,IF(B8&lt;$AK$1,$L$7,_xlfn.FORECAST.LINEAR(B8,INDEX($AK$3:$AO$3,1,MATCH(B8,$AK$1:$AO$1,1)):INDEX($AK$3:$AO$3,1,MATCH(B8,$AK$1:$AO$1,1)+1),INDEX($AK$1:$AO$1,1,MATCH(B8,$AK$1:$AO$1,1)):INDEX($AK$1:$AO$1,1,MATCH(B8,$AK$1:$AO$1,1)+1)))))</f>
        <v>3.2948630136986345E-2</v>
      </c>
      <c r="AO8" s="2">
        <f>IF('Forward Curve'!$D$13=DataValidation!$A$5,Vols!$AN8,IF('Forward Curve'!$D$13=DataValidation!$A$7,Vols!$AN8+(Vols!$X8-Vols!$V8),IF('Forward Curve'!$D$13=DataValidation!$A$10,Vols!$AN8+(Vols!$Z8-Vols!$V8),IF('Forward Curve'!$D$13=DataValidation!$A$4,Vols!$AN8+(Vols!$AG8-Vols!$V8),IF('Forward Curve'!$D$13=DataValidation!$A$9,Vols!$AN8+(Vols!$Y8-Vols!$V8),IF('Forward Curve'!$D$13=DataValidation!$A$11,Vols!$AN8+(Vols!$AZ8-Vols!$V8),IF('Forward Curve'!$D$13=DataValidation!$A$2,Vols!$AN8+($AA8-Vols!$V8),IF('Forward Curve'!$D$13=DataValidation!$A$3,Vols!$AN8+($AB8-Vols!$V8),IF('Forward Curve'!$D$13=DataValidation!$A$8,Vols!$AN8+($W8-Vols!$V8))))))))))</f>
        <v>3.1904539623544892E-2</v>
      </c>
      <c r="AP8" s="2">
        <f>IF('Forward Curve'!$D$13=DataValidation!$A$5,$V8+0.0025,IF('Forward Curve'!$D$13=DataValidation!$A$7,$X8+0.0025,IF('Forward Curve'!$D$13=DataValidation!$A$10,Vols!$Z8+0.0025,IF('Forward Curve'!$D$13=DataValidation!$A$4,Vols!$AG8+0.0025,IF('Forward Curve'!$D$13=DataValidation!$A$9,Vols!$Y8+0.0025,IF('Forward Curve'!$D$13=DataValidation!$A$11,Vols!$AZ8+0.0025,IF('Forward Curve'!$D$13=DataValidation!$A$2,$AA8+0.0025,IF('Forward Curve'!$D$13=DataValidation!$A$3,$AB8+0.0025,IF('Forward Curve'!$D$13=DataValidation!$A$8,$W8+0.0025,"")))))))))</f>
        <v>3.8784814754337094E-2</v>
      </c>
      <c r="AQ8" s="2">
        <f>IF('Forward Curve'!$D$13=DataValidation!$A$5,$V8+0.005,IF('Forward Curve'!$D$13=DataValidation!$A$7,$X8+0.005,IF('Forward Curve'!$D$13=DataValidation!$A$10,Vols!$Z8+0.005,IF('Forward Curve'!$D$13=DataValidation!$A$4,Vols!$AG8+0.005,IF('Forward Curve'!$D$13=DataValidation!$A$9,Vols!$Y8+0.005,IF('Forward Curve'!$D$13=DataValidation!$A$11,Vols!$AZ8+0.005,IF('Forward Curve'!$D$13=DataValidation!$A$2,$AA8+0.005,IF('Forward Curve'!$D$13=DataValidation!$A$3,$AB8+0.005,IF('Forward Curve'!$D$13=DataValidation!$A$8,$W8+0.005,"")))))))))</f>
        <v>4.1284814754337089E-2</v>
      </c>
      <c r="AS8" s="48" cm="1">
        <f t="array" ref="AS8">_xlfn.SWITCH('Forward Curve'!$E$14,DataValidation!$B$2,Vols!$AL8,DataValidation!$B$3,Vols!$AK8,DataValidation!$B$4,Vols!$AJ8,DataValidation!$B$5,Vols!$AI8,DataValidation!$B$7,$AN8,DataValidation!$B$8,Vols!$AP8,DataValidation!$B$9,Vols!$AQ8,"","ERROR")</f>
        <v>4.1558016703259579E-2</v>
      </c>
      <c r="AT8" s="48"/>
      <c r="AU8" s="49"/>
      <c r="AV8" s="56">
        <v>3</v>
      </c>
      <c r="AW8" s="58">
        <f t="shared" ref="AW8:AW71" si="19">EDATE(AW7,1)</f>
        <v>46139</v>
      </c>
      <c r="AY8" s="70">
        <f t="shared" ref="AY8:AY71" si="20">(($AY$125-$AY$6)/120)+AY7</f>
        <v>-4.7988705405281711E-3</v>
      </c>
      <c r="AZ8" s="2">
        <f t="shared" ref="AZ8:AZ70" si="21">AVERAGEIFS($AA$6:$AA$7670,$S$6:$S$7670,"&gt;="&amp;AW8,$S$6:$S$7670,"&lt;"&amp;EDATE(AW8,120))-AY8</f>
        <v>4.0319820886065089E-2</v>
      </c>
      <c r="BB8" s="3">
        <f t="shared" si="5"/>
        <v>3.5319820886065091E-2</v>
      </c>
      <c r="BC8" s="3">
        <f t="shared" si="6"/>
        <v>3.7819820886065086E-2</v>
      </c>
      <c r="BD8" s="3">
        <f t="shared" si="7"/>
        <v>4.2819820886065091E-2</v>
      </c>
      <c r="BE8" s="3">
        <f t="shared" si="8"/>
        <v>4.5319820886065086E-2</v>
      </c>
      <c r="BG8" s="2">
        <f>IF('Forward Curve'!$D$15=DataValidation!$B$11,Vols!BB8,IF('Forward Curve'!$D$15=DataValidation!$B$12,Vols!BC8,IF('Forward Curve'!$D$15=DataValidation!$B$13,Vols!BD8,IF('Forward Curve'!$D$15=DataValidation!$B$14,Vols!BE8,""))))</f>
        <v>3.7819820886065086E-2</v>
      </c>
    </row>
    <row r="9" spans="2:59" x14ac:dyDescent="0.25">
      <c r="B9" s="59">
        <f t="shared" si="9"/>
        <v>46169</v>
      </c>
      <c r="C9" s="129">
        <v>18.211756026225309</v>
      </c>
      <c r="D9" s="2"/>
      <c r="E9" s="102">
        <v>3.6196796008785648</v>
      </c>
      <c r="F9" s="64">
        <v>3.79973590072809</v>
      </c>
      <c r="G9" s="126">
        <v>3.5169006573476906</v>
      </c>
      <c r="H9" s="85">
        <v>4.6086491039279478</v>
      </c>
      <c r="I9" s="110">
        <v>6.7791036645349303</v>
      </c>
      <c r="J9" s="66"/>
      <c r="K9" s="96">
        <f t="shared" si="16"/>
        <v>46139</v>
      </c>
      <c r="L9" s="129">
        <v>3.6284814754337091</v>
      </c>
      <c r="M9" s="66"/>
      <c r="N9" s="130">
        <v>46084</v>
      </c>
      <c r="O9" s="129">
        <v>3.6590589168765675</v>
      </c>
      <c r="P9" s="66"/>
      <c r="Q9" s="66"/>
      <c r="S9" s="59">
        <f>'Forward Curve'!$G9</f>
        <v>46169</v>
      </c>
      <c r="T9" s="67">
        <f t="shared" si="10"/>
        <v>0.18211756026225309</v>
      </c>
      <c r="U9" s="48"/>
      <c r="V9" s="48">
        <f t="shared" si="11"/>
        <v>3.6196796008785649E-2</v>
      </c>
      <c r="W9" s="48">
        <f t="shared" si="12"/>
        <v>3.7997359007280899E-2</v>
      </c>
      <c r="X9" s="48">
        <f t="shared" si="1"/>
        <v>3.5169006573476908E-2</v>
      </c>
      <c r="Y9" s="48">
        <f t="shared" si="2"/>
        <v>4.6086491039279476E-2</v>
      </c>
      <c r="Z9" s="69">
        <f t="shared" si="3"/>
        <v>6.7791036645349301E-2</v>
      </c>
      <c r="AA9" s="69">
        <f t="shared" si="4"/>
        <v>3.586471266299586E-2</v>
      </c>
      <c r="AB9" s="69">
        <f t="shared" si="13"/>
        <v>3.6284814754337091E-2</v>
      </c>
      <c r="AC9" s="69"/>
      <c r="AD9" s="90">
        <f t="shared" si="17"/>
        <v>46083</v>
      </c>
      <c r="AE9" s="91">
        <f t="shared" si="14"/>
        <v>3.6590589168845611E-2</v>
      </c>
      <c r="AF9" s="90">
        <f t="shared" si="18"/>
        <v>46169</v>
      </c>
      <c r="AG9" s="92">
        <f t="shared" si="15"/>
        <v>3.5857562104872009E-2</v>
      </c>
      <c r="AH9" s="3"/>
      <c r="AI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2.9369506686570658E-2</v>
      </c>
      <c r="AJ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3.2617109674783262E-2</v>
      </c>
      <c r="AK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3.9112315651208464E-2</v>
      </c>
      <c r="AL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4.2359918639421061E-2</v>
      </c>
      <c r="AM9" s="107"/>
      <c r="AN9" s="107">
        <f>IF(B9="","",IF(B9&gt;$AO$1,$AO$3,IF(B9&lt;$AK$1,$L$7,_xlfn.FORECAST.LINEAR(B9,INDEX($AK$3:$AO$3,1,MATCH(B9,$AK$1:$AO$1,1)):INDEX($AK$3:$AO$3,1,MATCH(B9,$AK$1:$AO$1,1)+1),INDEX($AK$1:$AO$1,1,MATCH(B9,$AK$1:$AO$1,1)):INDEX($AK$1:$AO$1,1,MATCH(B9,$AK$1:$AO$1,1)+1)))))</f>
        <v>3.2743150684931555E-2</v>
      </c>
      <c r="AO9" s="2">
        <f>IF('Forward Curve'!$D$13=DataValidation!$A$5,Vols!$AN9,IF('Forward Curve'!$D$13=DataValidation!$A$7,Vols!$AN9+(Vols!$X9-Vols!$V9),IF('Forward Curve'!$D$13=DataValidation!$A$10,Vols!$AN9+(Vols!$Z9-Vols!$V9),IF('Forward Curve'!$D$13=DataValidation!$A$4,Vols!$AN9+(Vols!$AG9-Vols!$V9),IF('Forward Curve'!$D$13=DataValidation!$A$9,Vols!$AN9+(Vols!$Y9-Vols!$V9),IF('Forward Curve'!$D$13=DataValidation!$A$11,Vols!$AN9+(Vols!$AZ9-Vols!$V9),IF('Forward Curve'!$D$13=DataValidation!$A$2,Vols!$AN9+($AA9-Vols!$V9),IF('Forward Curve'!$D$13=DataValidation!$A$3,Vols!$AN9+($AB9-Vols!$V9),IF('Forward Curve'!$D$13=DataValidation!$A$8,Vols!$AN9+($W9-Vols!$V9))))))))))</f>
        <v>3.2411067339141765E-2</v>
      </c>
      <c r="AP9" s="2">
        <f>IF('Forward Curve'!$D$13=DataValidation!$A$5,$V9+0.0025,IF('Forward Curve'!$D$13=DataValidation!$A$7,$X9+0.0025,IF('Forward Curve'!$D$13=DataValidation!$A$10,Vols!$Z9+0.0025,IF('Forward Curve'!$D$13=DataValidation!$A$4,Vols!$AG9+0.0025,IF('Forward Curve'!$D$13=DataValidation!$A$9,Vols!$Y9+0.0025,IF('Forward Curve'!$D$13=DataValidation!$A$11,Vols!$AZ9+0.0025,IF('Forward Curve'!$D$13=DataValidation!$A$2,$AA9+0.0025,IF('Forward Curve'!$D$13=DataValidation!$A$3,$AB9+0.0025,IF('Forward Curve'!$D$13=DataValidation!$A$8,$W9+0.0025,"")))))))))</f>
        <v>3.8364712662995862E-2</v>
      </c>
      <c r="AQ9" s="2">
        <f>IF('Forward Curve'!$D$13=DataValidation!$A$5,$V9+0.005,IF('Forward Curve'!$D$13=DataValidation!$A$7,$X9+0.005,IF('Forward Curve'!$D$13=DataValidation!$A$10,Vols!$Z9+0.005,IF('Forward Curve'!$D$13=DataValidation!$A$4,Vols!$AG9+0.005,IF('Forward Curve'!$D$13=DataValidation!$A$9,Vols!$Y9+0.005,IF('Forward Curve'!$D$13=DataValidation!$A$11,Vols!$AZ9+0.005,IF('Forward Curve'!$D$13=DataValidation!$A$2,$AA9+0.005,IF('Forward Curve'!$D$13=DataValidation!$A$3,$AB9+0.005,IF('Forward Curve'!$D$13=DataValidation!$A$8,$W9+0.005,"")))))))))</f>
        <v>4.0864712662995857E-2</v>
      </c>
      <c r="AS9" s="48" cm="1">
        <f t="array" ref="AS9">_xlfn.SWITCH('Forward Curve'!$E$14,DataValidation!$B$2,Vols!$AL9,DataValidation!$B$3,Vols!$AK9,DataValidation!$B$4,Vols!$AJ9,DataValidation!$B$5,Vols!$AI9,DataValidation!$B$7,$AN9,DataValidation!$B$8,Vols!$AP9,DataValidation!$B$9,Vols!$AQ9,"","ERROR")</f>
        <v>4.2359918639421061E-2</v>
      </c>
      <c r="AT9" s="48"/>
      <c r="AU9" s="49"/>
      <c r="AV9" s="56">
        <v>4</v>
      </c>
      <c r="AW9" s="58">
        <f t="shared" si="19"/>
        <v>46169</v>
      </c>
      <c r="AY9" s="70">
        <f t="shared" si="20"/>
        <v>-4.8208270939090747E-3</v>
      </c>
      <c r="AZ9" s="2">
        <f t="shared" si="21"/>
        <v>4.0394769524353079E-2</v>
      </c>
      <c r="BB9" s="3">
        <f t="shared" si="5"/>
        <v>3.5394769524353081E-2</v>
      </c>
      <c r="BC9" s="3">
        <f t="shared" si="6"/>
        <v>3.7894769524353077E-2</v>
      </c>
      <c r="BD9" s="3">
        <f t="shared" si="7"/>
        <v>4.2894769524353081E-2</v>
      </c>
      <c r="BE9" s="3">
        <f t="shared" si="8"/>
        <v>4.5394769524353076E-2</v>
      </c>
      <c r="BG9" s="2">
        <f>IF('Forward Curve'!$D$15=DataValidation!$B$11,Vols!BB9,IF('Forward Curve'!$D$15=DataValidation!$B$12,Vols!BC9,IF('Forward Curve'!$D$15=DataValidation!$B$13,Vols!BD9,IF('Forward Curve'!$D$15=DataValidation!$B$14,Vols!BE9,""))))</f>
        <v>3.7894769524353077E-2</v>
      </c>
    </row>
    <row r="10" spans="2:59" x14ac:dyDescent="0.25">
      <c r="B10" s="59">
        <f t="shared" si="9"/>
        <v>46200</v>
      </c>
      <c r="C10" s="129">
        <v>18.176092417588986</v>
      </c>
      <c r="D10" s="2"/>
      <c r="E10" s="102">
        <v>3.598214025043073</v>
      </c>
      <c r="F10" s="64">
        <v>3.7551758577505208</v>
      </c>
      <c r="G10" s="126">
        <v>3.442708668928482</v>
      </c>
      <c r="H10" s="85">
        <v>4.6077654751893071</v>
      </c>
      <c r="I10" s="110">
        <v>6.7326909689248025</v>
      </c>
      <c r="J10" s="66"/>
      <c r="K10" s="96">
        <f t="shared" si="16"/>
        <v>46169</v>
      </c>
      <c r="L10" s="129">
        <v>3.5864712662995859</v>
      </c>
      <c r="M10" s="66"/>
      <c r="N10" s="130">
        <v>46085</v>
      </c>
      <c r="O10" s="129">
        <v>3.6590589168845611</v>
      </c>
      <c r="P10" s="66"/>
      <c r="Q10" s="66"/>
      <c r="S10" s="59">
        <f>'Forward Curve'!$G10</f>
        <v>46200</v>
      </c>
      <c r="T10" s="67">
        <f t="shared" si="10"/>
        <v>0.18176092417588985</v>
      </c>
      <c r="U10" s="48"/>
      <c r="V10" s="48">
        <f t="shared" si="11"/>
        <v>3.5982140250430728E-2</v>
      </c>
      <c r="W10" s="48">
        <f t="shared" si="12"/>
        <v>3.7551758577505208E-2</v>
      </c>
      <c r="X10" s="48">
        <f t="shared" si="1"/>
        <v>3.4427086689284819E-2</v>
      </c>
      <c r="Y10" s="48">
        <f t="shared" si="2"/>
        <v>4.6077654751893071E-2</v>
      </c>
      <c r="Z10" s="69">
        <f t="shared" si="3"/>
        <v>6.7326909689248024E-2</v>
      </c>
      <c r="AA10" s="69">
        <f t="shared" si="4"/>
        <v>3.522230226744906E-2</v>
      </c>
      <c r="AB10" s="69">
        <f t="shared" si="13"/>
        <v>3.586471266299586E-2</v>
      </c>
      <c r="AC10" s="69"/>
      <c r="AD10" s="90">
        <f t="shared" si="17"/>
        <v>46084</v>
      </c>
      <c r="AE10" s="91">
        <f t="shared" si="14"/>
        <v>3.6590589168765675E-2</v>
      </c>
      <c r="AF10" s="90">
        <f t="shared" si="18"/>
        <v>46200</v>
      </c>
      <c r="AG10" s="92">
        <f t="shared" si="15"/>
        <v>3.5262110613370368E-2</v>
      </c>
      <c r="AH10" s="3"/>
      <c r="AI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2.7829865297635176E-2</v>
      </c>
      <c r="AJ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3.1526083782542118E-2</v>
      </c>
      <c r="AK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3.8918520752356002E-2</v>
      </c>
      <c r="AL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4.2614739237262944E-2</v>
      </c>
      <c r="AM10" s="107"/>
      <c r="AN10" s="107">
        <f>IF(B10="","",IF(B10&gt;$AO$1,$AO$3,IF(B10&lt;$AK$1,$L$7,_xlfn.FORECAST.LINEAR(B10,INDEX($AK$3:$AO$3,1,MATCH(B10,$AK$1:$AO$1,1)):INDEX($AK$3:$AO$3,1,MATCH(B10,$AK$1:$AO$1,1)+1),INDEX($AK$1:$AO$1,1,MATCH(B10,$AK$1:$AO$1,1)):INDEX($AK$1:$AO$1,1,MATCH(B10,$AK$1:$AO$1,1)+1)))))</f>
        <v>3.2530821917808261E-2</v>
      </c>
      <c r="AO10" s="2">
        <f>IF('Forward Curve'!$D$13=DataValidation!$A$5,Vols!$AN10,IF('Forward Curve'!$D$13=DataValidation!$A$7,Vols!$AN10+(Vols!$X10-Vols!$V10),IF('Forward Curve'!$D$13=DataValidation!$A$10,Vols!$AN10+(Vols!$Z10-Vols!$V10),IF('Forward Curve'!$D$13=DataValidation!$A$4,Vols!$AN10+(Vols!$AG10-Vols!$V10),IF('Forward Curve'!$D$13=DataValidation!$A$9,Vols!$AN10+(Vols!$Y10-Vols!$V10),IF('Forward Curve'!$D$13=DataValidation!$A$11,Vols!$AN10+(Vols!$AZ10-Vols!$V10),IF('Forward Curve'!$D$13=DataValidation!$A$2,Vols!$AN10+($AA10-Vols!$V10),IF('Forward Curve'!$D$13=DataValidation!$A$3,Vols!$AN10+($AB10-Vols!$V10),IF('Forward Curve'!$D$13=DataValidation!$A$8,Vols!$AN10+($W10-Vols!$V10))))))))))</f>
        <v>3.1770983934826594E-2</v>
      </c>
      <c r="AP10" s="2">
        <f>IF('Forward Curve'!$D$13=DataValidation!$A$5,$V10+0.0025,IF('Forward Curve'!$D$13=DataValidation!$A$7,$X10+0.0025,IF('Forward Curve'!$D$13=DataValidation!$A$10,Vols!$Z10+0.0025,IF('Forward Curve'!$D$13=DataValidation!$A$4,Vols!$AG10+0.0025,IF('Forward Curve'!$D$13=DataValidation!$A$9,Vols!$Y10+0.0025,IF('Forward Curve'!$D$13=DataValidation!$A$11,Vols!$AZ10+0.0025,IF('Forward Curve'!$D$13=DataValidation!$A$2,$AA10+0.0025,IF('Forward Curve'!$D$13=DataValidation!$A$3,$AB10+0.0025,IF('Forward Curve'!$D$13=DataValidation!$A$8,$W10+0.0025,"")))))))))</f>
        <v>3.7722302267449062E-2</v>
      </c>
      <c r="AQ10" s="2">
        <f>IF('Forward Curve'!$D$13=DataValidation!$A$5,$V10+0.005,IF('Forward Curve'!$D$13=DataValidation!$A$7,$X10+0.005,IF('Forward Curve'!$D$13=DataValidation!$A$10,Vols!$Z10+0.005,IF('Forward Curve'!$D$13=DataValidation!$A$4,Vols!$AG10+0.005,IF('Forward Curve'!$D$13=DataValidation!$A$9,Vols!$Y10+0.005,IF('Forward Curve'!$D$13=DataValidation!$A$11,Vols!$AZ10+0.005,IF('Forward Curve'!$D$13=DataValidation!$A$2,$AA10+0.005,IF('Forward Curve'!$D$13=DataValidation!$A$3,$AB10+0.005,IF('Forward Curve'!$D$13=DataValidation!$A$8,$W10+0.005,"")))))))))</f>
        <v>4.0222302267449057E-2</v>
      </c>
      <c r="AS10" s="48" cm="1">
        <f t="array" ref="AS10">_xlfn.SWITCH('Forward Curve'!$E$14,DataValidation!$B$2,Vols!$AL10,DataValidation!$B$3,Vols!$AK10,DataValidation!$B$4,Vols!$AJ10,DataValidation!$B$5,Vols!$AI10,DataValidation!$B$7,$AN10,DataValidation!$B$8,Vols!$AP10,DataValidation!$B$9,Vols!$AQ10,"","ERROR")</f>
        <v>4.2614739237262944E-2</v>
      </c>
      <c r="AT10" s="48"/>
      <c r="AU10" s="49"/>
      <c r="AV10" s="56">
        <v>5</v>
      </c>
      <c r="AW10" s="58">
        <f t="shared" si="19"/>
        <v>46200</v>
      </c>
      <c r="AY10" s="70">
        <f t="shared" si="20"/>
        <v>-4.8427836472899784E-3</v>
      </c>
      <c r="AZ10" s="2">
        <f t="shared" si="21"/>
        <v>4.0473261061831939E-2</v>
      </c>
      <c r="BB10" s="3">
        <f t="shared" si="5"/>
        <v>3.5473261061831941E-2</v>
      </c>
      <c r="BC10" s="3">
        <f t="shared" si="6"/>
        <v>3.7973261061831937E-2</v>
      </c>
      <c r="BD10" s="3">
        <f t="shared" si="7"/>
        <v>4.2973261061831941E-2</v>
      </c>
      <c r="BE10" s="3">
        <f t="shared" si="8"/>
        <v>4.5473261061831936E-2</v>
      </c>
      <c r="BG10" s="2">
        <f>IF('Forward Curve'!$D$15=DataValidation!$B$11,Vols!BB10,IF('Forward Curve'!$D$15=DataValidation!$B$12,Vols!BC10,IF('Forward Curve'!$D$15=DataValidation!$B$13,Vols!BD10,IF('Forward Curve'!$D$15=DataValidation!$B$14,Vols!BE10,""))))</f>
        <v>3.7973261061831937E-2</v>
      </c>
    </row>
    <row r="11" spans="2:59" x14ac:dyDescent="0.25">
      <c r="B11" s="59">
        <f t="shared" si="9"/>
        <v>46230</v>
      </c>
      <c r="C11" s="129">
        <v>18.106332282467257</v>
      </c>
      <c r="D11" s="2"/>
      <c r="E11" s="102">
        <v>3.597675206625528</v>
      </c>
      <c r="F11" s="64">
        <v>3.6989491709434419</v>
      </c>
      <c r="G11" s="126">
        <v>3.3768167661229955</v>
      </c>
      <c r="H11" s="85">
        <v>4.6080599930092374</v>
      </c>
      <c r="I11" s="110">
        <v>6.6723832268145573</v>
      </c>
      <c r="J11" s="66"/>
      <c r="K11" s="96">
        <f t="shared" si="16"/>
        <v>46200</v>
      </c>
      <c r="L11" s="129">
        <v>3.5222302267449059</v>
      </c>
      <c r="M11" s="66"/>
      <c r="N11" s="130">
        <v>46086</v>
      </c>
      <c r="O11" s="129">
        <v>3.6590589168845611</v>
      </c>
      <c r="P11" s="66"/>
      <c r="Q11" s="66"/>
      <c r="S11" s="59">
        <f>'Forward Curve'!$G11</f>
        <v>46230</v>
      </c>
      <c r="T11" s="67">
        <f t="shared" si="10"/>
        <v>0.18106332282467258</v>
      </c>
      <c r="U11" s="48"/>
      <c r="V11" s="48">
        <f>E11/100</f>
        <v>3.597675206625528E-2</v>
      </c>
      <c r="W11" s="48">
        <f t="shared" si="12"/>
        <v>3.698949170943442E-2</v>
      </c>
      <c r="X11" s="48">
        <f t="shared" si="1"/>
        <v>3.3768167661229954E-2</v>
      </c>
      <c r="Y11" s="48">
        <f t="shared" si="2"/>
        <v>4.6080599930092371E-2</v>
      </c>
      <c r="Z11" s="69">
        <f t="shared" si="3"/>
        <v>6.6723832268145572E-2</v>
      </c>
      <c r="AA11" s="69">
        <f t="shared" si="4"/>
        <v>3.4451077121146027E-2</v>
      </c>
      <c r="AB11" s="69">
        <f t="shared" si="13"/>
        <v>3.522230226744906E-2</v>
      </c>
      <c r="AC11" s="69"/>
      <c r="AD11" s="90">
        <f t="shared" si="17"/>
        <v>46085</v>
      </c>
      <c r="AE11" s="91">
        <f t="shared" si="14"/>
        <v>3.6590589168845611E-2</v>
      </c>
      <c r="AF11" s="90">
        <f t="shared" si="18"/>
        <v>46230</v>
      </c>
      <c r="AG11" s="92">
        <f t="shared" si="15"/>
        <v>3.4483931171289228E-2</v>
      </c>
      <c r="AH11" s="3"/>
      <c r="AI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2.6398077739478033E-2</v>
      </c>
      <c r="AJ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3.042457743031203E-2</v>
      </c>
      <c r="AK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3.8477576811980031E-2</v>
      </c>
      <c r="AL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4.2504076502814021E-2</v>
      </c>
      <c r="AM11" s="107"/>
      <c r="AN11" s="107">
        <f>IF(B11="","",IF(B11&gt;$AO$1,$AO$3,IF(B11&lt;$AK$1,$L$7,_xlfn.FORECAST.LINEAR(B11,INDEX($AK$3:$AO$3,1,MATCH(B11,$AK$1:$AO$1,1)):INDEX($AK$3:$AO$3,1,MATCH(B11,$AK$1:$AO$1,1)+1),INDEX($AK$1:$AO$1,1,MATCH(B11,$AK$1:$AO$1,1)):INDEX($AK$1:$AO$1,1,MATCH(B11,$AK$1:$AO$1,1)+1)))))</f>
        <v>3.232534246575347E-2</v>
      </c>
      <c r="AO11" s="2">
        <f>IF('Forward Curve'!$D$13=DataValidation!$A$5,Vols!$AN11,IF('Forward Curve'!$D$13=DataValidation!$A$7,Vols!$AN11+(Vols!$X11-Vols!$V11),IF('Forward Curve'!$D$13=DataValidation!$A$10,Vols!$AN11+(Vols!$Z11-Vols!$V11),IF('Forward Curve'!$D$13=DataValidation!$A$4,Vols!$AN11+(Vols!$AG11-Vols!$V11),IF('Forward Curve'!$D$13=DataValidation!$A$9,Vols!$AN11+(Vols!$Y11-Vols!$V11),IF('Forward Curve'!$D$13=DataValidation!$A$11,Vols!$AN11+(Vols!$AZ11-Vols!$V11),IF('Forward Curve'!$D$13=DataValidation!$A$2,Vols!$AN11+($AA11-Vols!$V11),IF('Forward Curve'!$D$13=DataValidation!$A$3,Vols!$AN11+($AB11-Vols!$V11),IF('Forward Curve'!$D$13=DataValidation!$A$8,Vols!$AN11+($W11-Vols!$V11))))))))))</f>
        <v>3.0799667520644218E-2</v>
      </c>
      <c r="AP11" s="2">
        <f>IF('Forward Curve'!$D$13=DataValidation!$A$5,$V11+0.0025,IF('Forward Curve'!$D$13=DataValidation!$A$7,$X11+0.0025,IF('Forward Curve'!$D$13=DataValidation!$A$10,Vols!$Z11+0.0025,IF('Forward Curve'!$D$13=DataValidation!$A$4,Vols!$AG11+0.0025,IF('Forward Curve'!$D$13=DataValidation!$A$9,Vols!$Y11+0.0025,IF('Forward Curve'!$D$13=DataValidation!$A$11,Vols!$AZ11+0.0025,IF('Forward Curve'!$D$13=DataValidation!$A$2,$AA11+0.0025,IF('Forward Curve'!$D$13=DataValidation!$A$3,$AB11+0.0025,IF('Forward Curve'!$D$13=DataValidation!$A$8,$W11+0.0025,"")))))))))</f>
        <v>3.695107712114603E-2</v>
      </c>
      <c r="AQ11" s="2">
        <f>IF('Forward Curve'!$D$13=DataValidation!$A$5,$V11+0.005,IF('Forward Curve'!$D$13=DataValidation!$A$7,$X11+0.005,IF('Forward Curve'!$D$13=DataValidation!$A$10,Vols!$Z11+0.005,IF('Forward Curve'!$D$13=DataValidation!$A$4,Vols!$AG11+0.005,IF('Forward Curve'!$D$13=DataValidation!$A$9,Vols!$Y11+0.005,IF('Forward Curve'!$D$13=DataValidation!$A$11,Vols!$AZ11+0.005,IF('Forward Curve'!$D$13=DataValidation!$A$2,$AA11+0.005,IF('Forward Curve'!$D$13=DataValidation!$A$3,$AB11+0.005,IF('Forward Curve'!$D$13=DataValidation!$A$8,$W11+0.005,"")))))))))</f>
        <v>3.9451077121146025E-2</v>
      </c>
      <c r="AS11" s="48" cm="1">
        <f t="array" ref="AS11">_xlfn.SWITCH('Forward Curve'!$E$14,DataValidation!$B$2,Vols!$AL11,DataValidation!$B$3,Vols!$AK11,DataValidation!$B$4,Vols!$AJ11,DataValidation!$B$5,Vols!$AI11,DataValidation!$B$7,$AN11,DataValidation!$B$8,Vols!$AP11,DataValidation!$B$9,Vols!$AQ11,"","ERROR")</f>
        <v>4.2504076502814021E-2</v>
      </c>
      <c r="AT11" s="48"/>
      <c r="AU11" s="49"/>
      <c r="AV11" s="56">
        <v>6</v>
      </c>
      <c r="AW11" s="58">
        <f t="shared" si="19"/>
        <v>46230</v>
      </c>
      <c r="AY11" s="70">
        <f t="shared" si="20"/>
        <v>-4.864740200670882E-3</v>
      </c>
      <c r="AZ11" s="2">
        <f t="shared" si="21"/>
        <v>4.0557084994229942E-2</v>
      </c>
      <c r="BB11" s="3">
        <f t="shared" si="5"/>
        <v>3.5557084994229944E-2</v>
      </c>
      <c r="BC11" s="3">
        <f t="shared" si="6"/>
        <v>3.8057084994229939E-2</v>
      </c>
      <c r="BD11" s="3">
        <f t="shared" si="7"/>
        <v>4.3057084994229944E-2</v>
      </c>
      <c r="BE11" s="3">
        <f t="shared" si="8"/>
        <v>4.5557084994229939E-2</v>
      </c>
      <c r="BG11" s="2">
        <f>IF('Forward Curve'!$D$15=DataValidation!$B$11,Vols!BB11,IF('Forward Curve'!$D$15=DataValidation!$B$12,Vols!BC11,IF('Forward Curve'!$D$15=DataValidation!$B$13,Vols!BD11,IF('Forward Curve'!$D$15=DataValidation!$B$14,Vols!BE11,""))))</f>
        <v>3.8057084994229939E-2</v>
      </c>
    </row>
    <row r="12" spans="2:59" x14ac:dyDescent="0.25">
      <c r="B12" s="59">
        <f t="shared" si="9"/>
        <v>46261</v>
      </c>
      <c r="C12" s="129">
        <v>18.525233130865047</v>
      </c>
      <c r="D12" s="2"/>
      <c r="E12" s="102">
        <v>3.4448154334305592</v>
      </c>
      <c r="F12" s="64">
        <v>3.6495025543967428</v>
      </c>
      <c r="G12" s="126">
        <v>3.3032369247618862</v>
      </c>
      <c r="H12" s="85">
        <v>4.6077654751890407</v>
      </c>
      <c r="I12" s="110">
        <v>6.5849568105636038</v>
      </c>
      <c r="J12" s="66"/>
      <c r="K12" s="96">
        <f t="shared" si="16"/>
        <v>46230</v>
      </c>
      <c r="L12" s="129">
        <v>3.4451077121146025</v>
      </c>
      <c r="M12" s="66"/>
      <c r="N12" s="130">
        <v>46087</v>
      </c>
      <c r="O12" s="129">
        <v>3.6594308381516782</v>
      </c>
      <c r="P12" s="66"/>
      <c r="Q12" s="66"/>
      <c r="S12" s="59">
        <f>'Forward Curve'!$G12</f>
        <v>46261</v>
      </c>
      <c r="T12" s="67">
        <f t="shared" si="10"/>
        <v>0.18525233130865046</v>
      </c>
      <c r="U12" s="48"/>
      <c r="V12" s="48">
        <f t="shared" si="11"/>
        <v>3.4448154334305592E-2</v>
      </c>
      <c r="W12" s="48">
        <f t="shared" si="12"/>
        <v>3.6495025543967427E-2</v>
      </c>
      <c r="X12" s="48">
        <f t="shared" si="1"/>
        <v>3.3032369247618862E-2</v>
      </c>
      <c r="Y12" s="48">
        <f t="shared" si="2"/>
        <v>4.6077654751890407E-2</v>
      </c>
      <c r="Z12" s="69">
        <f t="shared" si="3"/>
        <v>6.5849568105636039E-2</v>
      </c>
      <c r="AA12" s="69">
        <f t="shared" si="4"/>
        <v>3.3696433569920359E-2</v>
      </c>
      <c r="AB12" s="69">
        <f t="shared" si="13"/>
        <v>3.4451077121146027E-2</v>
      </c>
      <c r="AC12" s="69"/>
      <c r="AD12" s="90">
        <f t="shared" si="17"/>
        <v>46086</v>
      </c>
      <c r="AE12" s="91">
        <f t="shared" si="14"/>
        <v>3.6590589168845611E-2</v>
      </c>
      <c r="AF12" s="90">
        <f t="shared" si="18"/>
        <v>46261</v>
      </c>
      <c r="AG12" s="92">
        <f t="shared" si="15"/>
        <v>3.3760164351404498E-2</v>
      </c>
      <c r="AH12" s="3"/>
      <c r="AI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2.4843939339861822E-2</v>
      </c>
      <c r="AJ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2.9270186454891094E-2</v>
      </c>
      <c r="AK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3.8122680684949624E-2</v>
      </c>
      <c r="AL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4.2548927799978889E-2</v>
      </c>
      <c r="AM12" s="107"/>
      <c r="AN12" s="107">
        <f>IF(B12="","",IF(B12&gt;$AO$1,$AO$3,IF(B12&lt;$AK$1,$L$7,_xlfn.FORECAST.LINEAR(B12,INDEX($AK$3:$AO$3,1,MATCH(B12,$AK$1:$AO$1,1)):INDEX($AK$3:$AO$3,1,MATCH(B12,$AK$1:$AO$1,1)+1),INDEX($AK$1:$AO$1,1,MATCH(B12,$AK$1:$AO$1,1)):INDEX($AK$1:$AO$1,1,MATCH(B12,$AK$1:$AO$1,1)+1)))))</f>
        <v>3.2113013698630177E-2</v>
      </c>
      <c r="AO12" s="2">
        <f>IF('Forward Curve'!$D$13=DataValidation!$A$5,Vols!$AN12,IF('Forward Curve'!$D$13=DataValidation!$A$7,Vols!$AN12+(Vols!$X12-Vols!$V12),IF('Forward Curve'!$D$13=DataValidation!$A$10,Vols!$AN12+(Vols!$Z12-Vols!$V12),IF('Forward Curve'!$D$13=DataValidation!$A$4,Vols!$AN12+(Vols!$AG12-Vols!$V12),IF('Forward Curve'!$D$13=DataValidation!$A$9,Vols!$AN12+(Vols!$Y12-Vols!$V12),IF('Forward Curve'!$D$13=DataValidation!$A$11,Vols!$AN12+(Vols!$AZ12-Vols!$V12),IF('Forward Curve'!$D$13=DataValidation!$A$2,Vols!$AN12+($AA12-Vols!$V12),IF('Forward Curve'!$D$13=DataValidation!$A$3,Vols!$AN12+($AB12-Vols!$V12),IF('Forward Curve'!$D$13=DataValidation!$A$8,Vols!$AN12+($W12-Vols!$V12))))))))))</f>
        <v>3.1361292934244944E-2</v>
      </c>
      <c r="AP12" s="2">
        <f>IF('Forward Curve'!$D$13=DataValidation!$A$5,$V12+0.0025,IF('Forward Curve'!$D$13=DataValidation!$A$7,$X12+0.0025,IF('Forward Curve'!$D$13=DataValidation!$A$10,Vols!$Z12+0.0025,IF('Forward Curve'!$D$13=DataValidation!$A$4,Vols!$AG12+0.0025,IF('Forward Curve'!$D$13=DataValidation!$A$9,Vols!$Y12+0.0025,IF('Forward Curve'!$D$13=DataValidation!$A$11,Vols!$AZ12+0.0025,IF('Forward Curve'!$D$13=DataValidation!$A$2,$AA12+0.0025,IF('Forward Curve'!$D$13=DataValidation!$A$3,$AB12+0.0025,IF('Forward Curve'!$D$13=DataValidation!$A$8,$W12+0.0025,"")))))))))</f>
        <v>3.6196433569920361E-2</v>
      </c>
      <c r="AQ12" s="2">
        <f>IF('Forward Curve'!$D$13=DataValidation!$A$5,$V12+0.005,IF('Forward Curve'!$D$13=DataValidation!$A$7,$X12+0.005,IF('Forward Curve'!$D$13=DataValidation!$A$10,Vols!$Z12+0.005,IF('Forward Curve'!$D$13=DataValidation!$A$4,Vols!$AG12+0.005,IF('Forward Curve'!$D$13=DataValidation!$A$9,Vols!$Y12+0.005,IF('Forward Curve'!$D$13=DataValidation!$A$11,Vols!$AZ12+0.005,IF('Forward Curve'!$D$13=DataValidation!$A$2,$AA12+0.005,IF('Forward Curve'!$D$13=DataValidation!$A$3,$AB12+0.005,IF('Forward Curve'!$D$13=DataValidation!$A$8,$W12+0.005,"")))))))))</f>
        <v>3.8696433569920356E-2</v>
      </c>
      <c r="AS12" s="48" cm="1">
        <f t="array" ref="AS12">_xlfn.SWITCH('Forward Curve'!$E$14,DataValidation!$B$2,Vols!$AL12,DataValidation!$B$3,Vols!$AK12,DataValidation!$B$4,Vols!$AJ12,DataValidation!$B$5,Vols!$AI12,DataValidation!$B$7,$AN12,DataValidation!$B$8,Vols!$AP12,DataValidation!$B$9,Vols!$AQ12,"","ERROR")</f>
        <v>4.2548927799978889E-2</v>
      </c>
      <c r="AT12" s="48"/>
      <c r="AU12" s="49"/>
      <c r="AV12" s="56">
        <v>7</v>
      </c>
      <c r="AW12" s="58">
        <f t="shared" si="19"/>
        <v>46261</v>
      </c>
      <c r="AY12" s="70">
        <f t="shared" si="20"/>
        <v>-4.8866967540517857E-3</v>
      </c>
      <c r="AZ12" s="2">
        <f>AVERAGEIFS($AA$6:$AA$7670,$S$6:$S$7670,"&gt;="&amp;AW12,$S$6:$S$7670,"&lt;"&amp;EDATE(AW12,120))-AY12</f>
        <v>4.064731477946118E-2</v>
      </c>
      <c r="BB12" s="3">
        <f t="shared" si="5"/>
        <v>3.5647314779461182E-2</v>
      </c>
      <c r="BC12" s="3">
        <f t="shared" si="6"/>
        <v>3.8147314779461178E-2</v>
      </c>
      <c r="BD12" s="3">
        <f t="shared" si="7"/>
        <v>4.3147314779461182E-2</v>
      </c>
      <c r="BE12" s="3">
        <f t="shared" si="8"/>
        <v>4.5647314779461177E-2</v>
      </c>
      <c r="BG12" s="2">
        <f>IF('Forward Curve'!$D$15=DataValidation!$B$11,Vols!BB12,IF('Forward Curve'!$D$15=DataValidation!$B$12,Vols!BC12,IF('Forward Curve'!$D$15=DataValidation!$B$13,Vols!BD12,IF('Forward Curve'!$D$15=DataValidation!$B$14,Vols!BE12,""))))</f>
        <v>3.8147314779461178E-2</v>
      </c>
    </row>
    <row r="13" spans="2:59" x14ac:dyDescent="0.25">
      <c r="B13" s="59">
        <f t="shared" si="9"/>
        <v>46292</v>
      </c>
      <c r="C13" s="129">
        <v>18.450073459610252</v>
      </c>
      <c r="D13" s="2"/>
      <c r="E13" s="102">
        <v>3.4338976210982253</v>
      </c>
      <c r="F13" s="64">
        <v>3.5947635785986316</v>
      </c>
      <c r="G13" s="126">
        <v>3.2283533679270846</v>
      </c>
      <c r="H13" s="85">
        <v>4.6080599930092374</v>
      </c>
      <c r="I13" s="110">
        <v>6.5193509975491528</v>
      </c>
      <c r="J13" s="66"/>
      <c r="K13" s="96">
        <f t="shared" si="16"/>
        <v>46261</v>
      </c>
      <c r="L13" s="129">
        <v>3.3696433569920359</v>
      </c>
      <c r="M13" s="66"/>
      <c r="N13" s="130">
        <v>46090</v>
      </c>
      <c r="O13" s="129">
        <v>3.6590589168845611</v>
      </c>
      <c r="P13" s="66"/>
      <c r="Q13" s="66"/>
      <c r="S13" s="59">
        <f>'Forward Curve'!$G13</f>
        <v>46292</v>
      </c>
      <c r="T13" s="67">
        <f t="shared" si="10"/>
        <v>0.18450073459610253</v>
      </c>
      <c r="U13" s="48"/>
      <c r="V13" s="48">
        <f t="shared" si="11"/>
        <v>3.4338976210982253E-2</v>
      </c>
      <c r="W13" s="48">
        <f t="shared" si="12"/>
        <v>3.5947635785986316E-2</v>
      </c>
      <c r="X13" s="48">
        <f t="shared" si="1"/>
        <v>3.2283533679270844E-2</v>
      </c>
      <c r="Y13" s="48">
        <f t="shared" si="2"/>
        <v>4.6080599930092371E-2</v>
      </c>
      <c r="Z13" s="69">
        <f t="shared" si="3"/>
        <v>6.5193509975491531E-2</v>
      </c>
      <c r="AA13" s="69">
        <f t="shared" si="4"/>
        <v>3.2993540558394763E-2</v>
      </c>
      <c r="AB13" s="69">
        <f t="shared" si="13"/>
        <v>3.3696433569920359E-2</v>
      </c>
      <c r="AC13" s="69"/>
      <c r="AD13" s="90">
        <f t="shared" si="17"/>
        <v>46087</v>
      </c>
      <c r="AE13" s="91">
        <f t="shared" si="14"/>
        <v>3.6594308381516782E-2</v>
      </c>
      <c r="AF13" s="90">
        <f t="shared" si="18"/>
        <v>46292</v>
      </c>
      <c r="AG13" s="92">
        <f t="shared" si="15"/>
        <v>3.3027583652040171E-2</v>
      </c>
      <c r="AH13" s="3"/>
      <c r="AI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2.365081271552244E-2</v>
      </c>
      <c r="AJ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2.8322176636958598E-2</v>
      </c>
      <c r="AK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3.7664904479830924E-2</v>
      </c>
      <c r="AL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4.2336268401267092E-2</v>
      </c>
      <c r="AM13" s="107"/>
      <c r="AN13" s="107">
        <f>IF(B13="","",IF(B13&gt;$AO$1,$AO$3,IF(B13&lt;$AK$1,$L$7,_xlfn.FORECAST.LINEAR(B13,INDEX($AK$3:$AO$3,1,MATCH(B13,$AK$1:$AO$1,1)):INDEX($AK$3:$AO$3,1,MATCH(B13,$AK$1:$AO$1,1)+1),INDEX($AK$1:$AO$1,1,MATCH(B13,$AK$1:$AO$1,1)):INDEX($AK$1:$AO$1,1,MATCH(B13,$AK$1:$AO$1,1)+1)))))</f>
        <v>3.1900684931506884E-2</v>
      </c>
      <c r="AO13" s="2">
        <f>IF('Forward Curve'!$D$13=DataValidation!$A$5,Vols!$AN13,IF('Forward Curve'!$D$13=DataValidation!$A$7,Vols!$AN13+(Vols!$X13-Vols!$V13),IF('Forward Curve'!$D$13=DataValidation!$A$10,Vols!$AN13+(Vols!$Z13-Vols!$V13),IF('Forward Curve'!$D$13=DataValidation!$A$4,Vols!$AN13+(Vols!$AG13-Vols!$V13),IF('Forward Curve'!$D$13=DataValidation!$A$9,Vols!$AN13+(Vols!$Y13-Vols!$V13),IF('Forward Curve'!$D$13=DataValidation!$A$11,Vols!$AN13+(Vols!$AZ13-Vols!$V13),IF('Forward Curve'!$D$13=DataValidation!$A$2,Vols!$AN13+($AA13-Vols!$V13),IF('Forward Curve'!$D$13=DataValidation!$A$3,Vols!$AN13+($AB13-Vols!$V13),IF('Forward Curve'!$D$13=DataValidation!$A$8,Vols!$AN13+($W13-Vols!$V13))))))))))</f>
        <v>3.0555249278919394E-2</v>
      </c>
      <c r="AP13" s="2">
        <f>IF('Forward Curve'!$D$13=DataValidation!$A$5,$V13+0.0025,IF('Forward Curve'!$D$13=DataValidation!$A$7,$X13+0.0025,IF('Forward Curve'!$D$13=DataValidation!$A$10,Vols!$Z13+0.0025,IF('Forward Curve'!$D$13=DataValidation!$A$4,Vols!$AG13+0.0025,IF('Forward Curve'!$D$13=DataValidation!$A$9,Vols!$Y13+0.0025,IF('Forward Curve'!$D$13=DataValidation!$A$11,Vols!$AZ13+0.0025,IF('Forward Curve'!$D$13=DataValidation!$A$2,$AA13+0.0025,IF('Forward Curve'!$D$13=DataValidation!$A$3,$AB13+0.0025,IF('Forward Curve'!$D$13=DataValidation!$A$8,$W13+0.0025,"")))))))))</f>
        <v>3.5493540558394765E-2</v>
      </c>
      <c r="AQ13" s="2">
        <f>IF('Forward Curve'!$D$13=DataValidation!$A$5,$V13+0.005,IF('Forward Curve'!$D$13=DataValidation!$A$7,$X13+0.005,IF('Forward Curve'!$D$13=DataValidation!$A$10,Vols!$Z13+0.005,IF('Forward Curve'!$D$13=DataValidation!$A$4,Vols!$AG13+0.005,IF('Forward Curve'!$D$13=DataValidation!$A$9,Vols!$Y13+0.005,IF('Forward Curve'!$D$13=DataValidation!$A$11,Vols!$AZ13+0.005,IF('Forward Curve'!$D$13=DataValidation!$A$2,$AA13+0.005,IF('Forward Curve'!$D$13=DataValidation!$A$3,$AB13+0.005,IF('Forward Curve'!$D$13=DataValidation!$A$8,$W13+0.005,"")))))))))</f>
        <v>3.799354055839476E-2</v>
      </c>
      <c r="AS13" s="48" cm="1">
        <f t="array" ref="AS13">_xlfn.SWITCH('Forward Curve'!$E$14,DataValidation!$B$2,Vols!$AL13,DataValidation!$B$3,Vols!$AK13,DataValidation!$B$4,Vols!$AJ13,DataValidation!$B$5,Vols!$AI13,DataValidation!$B$7,$AN13,DataValidation!$B$8,Vols!$AP13,DataValidation!$B$9,Vols!$AQ13,"","ERROR")</f>
        <v>4.2336268401267092E-2</v>
      </c>
      <c r="AT13" s="48"/>
      <c r="AU13" s="49"/>
      <c r="AV13" s="56">
        <v>8</v>
      </c>
      <c r="AW13" s="58">
        <f t="shared" si="19"/>
        <v>46292</v>
      </c>
      <c r="AY13" s="70">
        <f t="shared" si="20"/>
        <v>-4.9086533074326893E-3</v>
      </c>
      <c r="AZ13" s="2">
        <f t="shared" si="21"/>
        <v>4.0743854284338576E-2</v>
      </c>
      <c r="BB13" s="3">
        <f t="shared" si="5"/>
        <v>3.5743854284338579E-2</v>
      </c>
      <c r="BC13" s="3">
        <f t="shared" si="6"/>
        <v>3.8243854284338574E-2</v>
      </c>
      <c r="BD13" s="3">
        <f t="shared" si="7"/>
        <v>4.3243854284338579E-2</v>
      </c>
      <c r="BE13" s="3">
        <f t="shared" si="8"/>
        <v>4.5743854284338574E-2</v>
      </c>
      <c r="BG13" s="2">
        <f>IF('Forward Curve'!$D$15=DataValidation!$B$11,Vols!BB13,IF('Forward Curve'!$D$15=DataValidation!$B$12,Vols!BC13,IF('Forward Curve'!$D$15=DataValidation!$B$13,Vols!BD13,IF('Forward Curve'!$D$15=DataValidation!$B$14,Vols!BE13,""))))</f>
        <v>3.8243854284338574E-2</v>
      </c>
    </row>
    <row r="14" spans="2:59" x14ac:dyDescent="0.25">
      <c r="B14" s="59">
        <f t="shared" si="9"/>
        <v>46322</v>
      </c>
      <c r="C14" s="129">
        <v>18.32110180403112</v>
      </c>
      <c r="D14" s="2"/>
      <c r="E14" s="102">
        <v>3.4342248758094387</v>
      </c>
      <c r="F14" s="64">
        <v>3.5300847367414048</v>
      </c>
      <c r="G14" s="126">
        <v>3.1661513871492089</v>
      </c>
      <c r="H14" s="85">
        <v>4.6086491039279478</v>
      </c>
      <c r="I14" s="110">
        <v>6.4398304711149974</v>
      </c>
      <c r="J14" s="66"/>
      <c r="K14" s="96">
        <f t="shared" si="16"/>
        <v>46292</v>
      </c>
      <c r="L14" s="129">
        <v>3.2993540558394763</v>
      </c>
      <c r="M14" s="66"/>
      <c r="N14" s="130">
        <v>46091</v>
      </c>
      <c r="O14" s="129">
        <v>3.6658953928778715</v>
      </c>
      <c r="P14" s="66"/>
      <c r="Q14" s="66"/>
      <c r="S14" s="59">
        <f>'Forward Curve'!$G14</f>
        <v>46322</v>
      </c>
      <c r="T14" s="67">
        <f t="shared" si="10"/>
        <v>0.1832110180403112</v>
      </c>
      <c r="U14" s="48"/>
      <c r="V14" s="48">
        <f t="shared" si="11"/>
        <v>3.4342248758094385E-2</v>
      </c>
      <c r="W14" s="48">
        <f t="shared" si="12"/>
        <v>3.5300847367414047E-2</v>
      </c>
      <c r="X14" s="48">
        <f t="shared" si="1"/>
        <v>3.1661513871492089E-2</v>
      </c>
      <c r="Y14" s="48">
        <f t="shared" si="2"/>
        <v>4.6086491039279476E-2</v>
      </c>
      <c r="Z14" s="69">
        <f t="shared" si="3"/>
        <v>6.4398304711149976E-2</v>
      </c>
      <c r="AA14" s="69">
        <f t="shared" si="4"/>
        <v>3.2210084082567592E-2</v>
      </c>
      <c r="AB14" s="69">
        <f t="shared" si="13"/>
        <v>3.2993540558394763E-2</v>
      </c>
      <c r="AC14" s="69"/>
      <c r="AD14" s="90">
        <f t="shared" si="17"/>
        <v>46088</v>
      </c>
      <c r="AE14" s="91">
        <f t="shared" si="14"/>
        <v>3.6594308381516782E-2</v>
      </c>
      <c r="AF14" s="90">
        <f t="shared" si="18"/>
        <v>46322</v>
      </c>
      <c r="AG14" s="92">
        <f t="shared" si="15"/>
        <v>3.2234212783705196E-2</v>
      </c>
      <c r="AH14" s="3"/>
      <c r="AI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2.2533326203941537E-2</v>
      </c>
      <c r="AJ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2.7371705143254564E-2</v>
      </c>
      <c r="AK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3.7048463021880619E-2</v>
      </c>
      <c r="AL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4.1886841961193647E-2</v>
      </c>
      <c r="AM14" s="107"/>
      <c r="AN14" s="107">
        <f>IF(B14="","",IF(B14&gt;$AO$1,$AO$3,IF(B14&lt;$AK$1,$L$7,_xlfn.FORECAST.LINEAR(B14,INDEX($AK$3:$AO$3,1,MATCH(B14,$AK$1:$AO$1,1)):INDEX($AK$3:$AO$3,1,MATCH(B14,$AK$1:$AO$1,1)+1),INDEX($AK$1:$AO$1,1,MATCH(B14,$AK$1:$AO$1,1)):INDEX($AK$1:$AO$1,1,MATCH(B14,$AK$1:$AO$1,1)+1)))))</f>
        <v>3.1695205479452093E-2</v>
      </c>
      <c r="AO14" s="2">
        <f>IF('Forward Curve'!$D$13=DataValidation!$A$5,Vols!$AN14,IF('Forward Curve'!$D$13=DataValidation!$A$7,Vols!$AN14+(Vols!$X14-Vols!$V14),IF('Forward Curve'!$D$13=DataValidation!$A$10,Vols!$AN14+(Vols!$Z14-Vols!$V14),IF('Forward Curve'!$D$13=DataValidation!$A$4,Vols!$AN14+(Vols!$AG14-Vols!$V14),IF('Forward Curve'!$D$13=DataValidation!$A$9,Vols!$AN14+(Vols!$Y14-Vols!$V14),IF('Forward Curve'!$D$13=DataValidation!$A$11,Vols!$AN14+(Vols!$AZ14-Vols!$V14),IF('Forward Curve'!$D$13=DataValidation!$A$2,Vols!$AN14+($AA14-Vols!$V14),IF('Forward Curve'!$D$13=DataValidation!$A$3,Vols!$AN14+($AB14-Vols!$V14),IF('Forward Curve'!$D$13=DataValidation!$A$8,Vols!$AN14+($W14-Vols!$V14))))))))))</f>
        <v>2.95630408039253E-2</v>
      </c>
      <c r="AP14" s="2">
        <f>IF('Forward Curve'!$D$13=DataValidation!$A$5,$V14+0.0025,IF('Forward Curve'!$D$13=DataValidation!$A$7,$X14+0.0025,IF('Forward Curve'!$D$13=DataValidation!$A$10,Vols!$Z14+0.0025,IF('Forward Curve'!$D$13=DataValidation!$A$4,Vols!$AG14+0.0025,IF('Forward Curve'!$D$13=DataValidation!$A$9,Vols!$Y14+0.0025,IF('Forward Curve'!$D$13=DataValidation!$A$11,Vols!$AZ14+0.0025,IF('Forward Curve'!$D$13=DataValidation!$A$2,$AA14+0.0025,IF('Forward Curve'!$D$13=DataValidation!$A$3,$AB14+0.0025,IF('Forward Curve'!$D$13=DataValidation!$A$8,$W14+0.0025,"")))))))))</f>
        <v>3.4710084082567594E-2</v>
      </c>
      <c r="AQ14" s="2">
        <f>IF('Forward Curve'!$D$13=DataValidation!$A$5,$V14+0.005,IF('Forward Curve'!$D$13=DataValidation!$A$7,$X14+0.005,IF('Forward Curve'!$D$13=DataValidation!$A$10,Vols!$Z14+0.005,IF('Forward Curve'!$D$13=DataValidation!$A$4,Vols!$AG14+0.005,IF('Forward Curve'!$D$13=DataValidation!$A$9,Vols!$Y14+0.005,IF('Forward Curve'!$D$13=DataValidation!$A$11,Vols!$AZ14+0.005,IF('Forward Curve'!$D$13=DataValidation!$A$2,$AA14+0.005,IF('Forward Curve'!$D$13=DataValidation!$A$3,$AB14+0.005,IF('Forward Curve'!$D$13=DataValidation!$A$8,$W14+0.005,"")))))))))</f>
        <v>3.7210084082567589E-2</v>
      </c>
      <c r="AS14" s="48" cm="1">
        <f t="array" ref="AS14">_xlfn.SWITCH('Forward Curve'!$E$14,DataValidation!$B$2,Vols!$AL14,DataValidation!$B$3,Vols!$AK14,DataValidation!$B$4,Vols!$AJ14,DataValidation!$B$5,Vols!$AI14,DataValidation!$B$7,$AN14,DataValidation!$B$8,Vols!$AP14,DataValidation!$B$9,Vols!$AQ14,"","ERROR")</f>
        <v>4.1886841961193647E-2</v>
      </c>
      <c r="AT14" s="48"/>
      <c r="AU14" s="49"/>
      <c r="AV14" s="56">
        <v>9</v>
      </c>
      <c r="AW14" s="58">
        <f t="shared" si="19"/>
        <v>46322</v>
      </c>
      <c r="AY14" s="70">
        <f t="shared" si="20"/>
        <v>-4.930609860813593E-3</v>
      </c>
      <c r="AZ14" s="2">
        <f t="shared" si="21"/>
        <v>4.0846293282724253E-2</v>
      </c>
      <c r="BB14" s="3">
        <f t="shared" si="5"/>
        <v>3.5846293282724255E-2</v>
      </c>
      <c r="BC14" s="3">
        <f t="shared" si="6"/>
        <v>3.834629328272425E-2</v>
      </c>
      <c r="BD14" s="3">
        <f t="shared" si="7"/>
        <v>4.3346293282724255E-2</v>
      </c>
      <c r="BE14" s="3">
        <f t="shared" si="8"/>
        <v>4.584629328272425E-2</v>
      </c>
      <c r="BG14" s="2">
        <f>IF('Forward Curve'!$D$15=DataValidation!$B$11,Vols!BB14,IF('Forward Curve'!$D$15=DataValidation!$B$12,Vols!BC14,IF('Forward Curve'!$D$15=DataValidation!$B$13,Vols!BD14,IF('Forward Curve'!$D$15=DataValidation!$B$14,Vols!BE14,""))))</f>
        <v>3.834629328272425E-2</v>
      </c>
    </row>
    <row r="15" spans="2:59" x14ac:dyDescent="0.25">
      <c r="B15" s="59">
        <f t="shared" si="9"/>
        <v>46353</v>
      </c>
      <c r="C15" s="129">
        <v>18.94129948065909</v>
      </c>
      <c r="D15" s="2"/>
      <c r="E15" s="102">
        <v>3.2613303732658658</v>
      </c>
      <c r="F15" s="64">
        <v>3.4716793574038793</v>
      </c>
      <c r="G15" s="126">
        <v>3.1114535327807968</v>
      </c>
      <c r="H15" s="85">
        <v>4.6083545359214826</v>
      </c>
      <c r="I15" s="110">
        <v>6.3651201688110577</v>
      </c>
      <c r="J15" s="66"/>
      <c r="K15" s="96">
        <f t="shared" si="16"/>
        <v>46322</v>
      </c>
      <c r="L15" s="129">
        <v>3.2210084082567594</v>
      </c>
      <c r="M15" s="66"/>
      <c r="N15" s="130">
        <v>46092</v>
      </c>
      <c r="O15" s="129">
        <v>3.6658953928778715</v>
      </c>
      <c r="P15" s="66"/>
      <c r="Q15" s="66"/>
      <c r="S15" s="59">
        <f>'Forward Curve'!$G15</f>
        <v>46353</v>
      </c>
      <c r="T15" s="67">
        <f t="shared" si="10"/>
        <v>0.18941299480659091</v>
      </c>
      <c r="U15" s="48"/>
      <c r="V15" s="48">
        <f t="shared" si="11"/>
        <v>3.2613303732658659E-2</v>
      </c>
      <c r="W15" s="48">
        <f t="shared" si="12"/>
        <v>3.4716793574038791E-2</v>
      </c>
      <c r="X15" s="48">
        <f t="shared" si="1"/>
        <v>3.1114535327807967E-2</v>
      </c>
      <c r="Y15" s="48">
        <f t="shared" si="2"/>
        <v>4.6083545359214828E-2</v>
      </c>
      <c r="Z15" s="69">
        <f t="shared" si="3"/>
        <v>6.3651201688110573E-2</v>
      </c>
      <c r="AA15" s="69">
        <f t="shared" si="4"/>
        <v>3.1502848485491654E-2</v>
      </c>
      <c r="AB15" s="69">
        <f t="shared" si="13"/>
        <v>3.2210084082567592E-2</v>
      </c>
      <c r="AC15" s="69"/>
      <c r="AD15" s="90">
        <f t="shared" si="17"/>
        <v>46089</v>
      </c>
      <c r="AE15" s="91">
        <f t="shared" si="14"/>
        <v>3.6594308381516782E-2</v>
      </c>
      <c r="AF15" s="90">
        <f t="shared" si="18"/>
        <v>46353</v>
      </c>
      <c r="AG15" s="92">
        <f t="shared" si="15"/>
        <v>3.1553489822254699E-2</v>
      </c>
      <c r="AH15" s="3"/>
      <c r="AI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2.1110357319775171E-2</v>
      </c>
      <c r="AJ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2.6306602902633414E-2</v>
      </c>
      <c r="AK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3.6699094068349897E-2</v>
      </c>
      <c r="AL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4.1895339651208133E-2</v>
      </c>
      <c r="AM15" s="107"/>
      <c r="AN15" s="107">
        <f>IF(B15="","",IF(B15&gt;$AO$1,$AO$3,IF(B15&lt;$AK$1,$L$7,_xlfn.FORECAST.LINEAR(B15,INDEX($AK$3:$AO$3,1,MATCH(B15,$AK$1:$AO$1,1)):INDEX($AK$3:$AO$3,1,MATCH(B15,$AK$1:$AO$1,1)+1),INDEX($AK$1:$AO$1,1,MATCH(B15,$AK$1:$AO$1,1)):INDEX($AK$1:$AO$1,1,MATCH(B15,$AK$1:$AO$1,1)+1)))))</f>
        <v>3.14828767123288E-2</v>
      </c>
      <c r="AO15" s="2">
        <f>IF('Forward Curve'!$D$13=DataValidation!$A$5,Vols!$AN15,IF('Forward Curve'!$D$13=DataValidation!$A$7,Vols!$AN15+(Vols!$X15-Vols!$V15),IF('Forward Curve'!$D$13=DataValidation!$A$10,Vols!$AN15+(Vols!$Z15-Vols!$V15),IF('Forward Curve'!$D$13=DataValidation!$A$4,Vols!$AN15+(Vols!$AG15-Vols!$V15),IF('Forward Curve'!$D$13=DataValidation!$A$9,Vols!$AN15+(Vols!$Y15-Vols!$V15),IF('Forward Curve'!$D$13=DataValidation!$A$11,Vols!$AN15+(Vols!$AZ15-Vols!$V15),IF('Forward Curve'!$D$13=DataValidation!$A$2,Vols!$AN15+($AA15-Vols!$V15),IF('Forward Curve'!$D$13=DataValidation!$A$3,Vols!$AN15+($AB15-Vols!$V15),IF('Forward Curve'!$D$13=DataValidation!$A$8,Vols!$AN15+($W15-Vols!$V15))))))))))</f>
        <v>3.0372421465161795E-2</v>
      </c>
      <c r="AP15" s="2">
        <f>IF('Forward Curve'!$D$13=DataValidation!$A$5,$V15+0.0025,IF('Forward Curve'!$D$13=DataValidation!$A$7,$X15+0.0025,IF('Forward Curve'!$D$13=DataValidation!$A$10,Vols!$Z15+0.0025,IF('Forward Curve'!$D$13=DataValidation!$A$4,Vols!$AG15+0.0025,IF('Forward Curve'!$D$13=DataValidation!$A$9,Vols!$Y15+0.0025,IF('Forward Curve'!$D$13=DataValidation!$A$11,Vols!$AZ15+0.0025,IF('Forward Curve'!$D$13=DataValidation!$A$2,$AA15+0.0025,IF('Forward Curve'!$D$13=DataValidation!$A$3,$AB15+0.0025,IF('Forward Curve'!$D$13=DataValidation!$A$8,$W15+0.0025,"")))))))))</f>
        <v>3.4002848485491656E-2</v>
      </c>
      <c r="AQ15" s="2">
        <f>IF('Forward Curve'!$D$13=DataValidation!$A$5,$V15+0.005,IF('Forward Curve'!$D$13=DataValidation!$A$7,$X15+0.005,IF('Forward Curve'!$D$13=DataValidation!$A$10,Vols!$Z15+0.005,IF('Forward Curve'!$D$13=DataValidation!$A$4,Vols!$AG15+0.005,IF('Forward Curve'!$D$13=DataValidation!$A$9,Vols!$Y15+0.005,IF('Forward Curve'!$D$13=DataValidation!$A$11,Vols!$AZ15+0.005,IF('Forward Curve'!$D$13=DataValidation!$A$2,$AA15+0.005,IF('Forward Curve'!$D$13=DataValidation!$A$3,$AB15+0.005,IF('Forward Curve'!$D$13=DataValidation!$A$8,$W15+0.005,"")))))))))</f>
        <v>3.6502848485491651E-2</v>
      </c>
      <c r="AS15" s="48" cm="1">
        <f t="array" ref="AS15">_xlfn.SWITCH('Forward Curve'!$E$14,DataValidation!$B$2,Vols!$AL15,DataValidation!$B$3,Vols!$AK15,DataValidation!$B$4,Vols!$AJ15,DataValidation!$B$5,Vols!$AI15,DataValidation!$B$7,$AN15,DataValidation!$B$8,Vols!$AP15,DataValidation!$B$9,Vols!$AQ15,"","ERROR")</f>
        <v>4.1895339651208133E-2</v>
      </c>
      <c r="AT15" s="48"/>
      <c r="AU15" s="49"/>
      <c r="AV15" s="56">
        <v>10</v>
      </c>
      <c r="AW15" s="58">
        <f t="shared" si="19"/>
        <v>46353</v>
      </c>
      <c r="AY15" s="70">
        <f t="shared" si="20"/>
        <v>-4.9525664141944967E-3</v>
      </c>
      <c r="AZ15" s="2">
        <f t="shared" si="21"/>
        <v>4.0955198009943648E-2</v>
      </c>
      <c r="BB15" s="3">
        <f t="shared" si="5"/>
        <v>3.5955198009943651E-2</v>
      </c>
      <c r="BC15" s="3">
        <f t="shared" si="6"/>
        <v>3.8455198009943646E-2</v>
      </c>
      <c r="BD15" s="3">
        <f t="shared" si="7"/>
        <v>4.3455198009943651E-2</v>
      </c>
      <c r="BE15" s="3">
        <f t="shared" si="8"/>
        <v>4.5955198009943646E-2</v>
      </c>
      <c r="BG15" s="2">
        <f>IF('Forward Curve'!$D$15=DataValidation!$B$11,Vols!BB15,IF('Forward Curve'!$D$15=DataValidation!$B$12,Vols!BC15,IF('Forward Curve'!$D$15=DataValidation!$B$13,Vols!BD15,IF('Forward Curve'!$D$15=DataValidation!$B$14,Vols!BE15,""))))</f>
        <v>3.8455198009943646E-2</v>
      </c>
    </row>
    <row r="16" spans="2:59" x14ac:dyDescent="0.25">
      <c r="B16" s="59">
        <f t="shared" si="9"/>
        <v>46383</v>
      </c>
      <c r="C16" s="129">
        <v>19.896196556070905</v>
      </c>
      <c r="D16" s="2"/>
      <c r="E16" s="102">
        <v>3.2497720737275899</v>
      </c>
      <c r="F16" s="64">
        <v>3.4093044976490154</v>
      </c>
      <c r="G16" s="126">
        <v>3.0608359980225321</v>
      </c>
      <c r="H16" s="85">
        <v>4.6080599930092374</v>
      </c>
      <c r="I16" s="110">
        <v>6.3005324039184085</v>
      </c>
      <c r="J16" s="66"/>
      <c r="K16" s="96">
        <f t="shared" si="16"/>
        <v>46353</v>
      </c>
      <c r="L16" s="129">
        <v>3.1502848485491652</v>
      </c>
      <c r="M16" s="66"/>
      <c r="N16" s="130">
        <v>46093</v>
      </c>
      <c r="O16" s="129">
        <v>3.6658953928938587</v>
      </c>
      <c r="P16" s="66"/>
      <c r="Q16" s="66"/>
      <c r="S16" s="59">
        <f>'Forward Curve'!$G16</f>
        <v>46383</v>
      </c>
      <c r="T16" s="67">
        <f t="shared" si="10"/>
        <v>0.19896196556070905</v>
      </c>
      <c r="U16" s="48"/>
      <c r="V16" s="48">
        <f t="shared" si="11"/>
        <v>3.2497720737275901E-2</v>
      </c>
      <c r="W16" s="48">
        <f t="shared" si="12"/>
        <v>3.4093044976490156E-2</v>
      </c>
      <c r="X16" s="48">
        <f t="shared" si="1"/>
        <v>3.0608359980225323E-2</v>
      </c>
      <c r="Y16" s="48">
        <f t="shared" si="2"/>
        <v>4.6080599930092371E-2</v>
      </c>
      <c r="Z16" s="69">
        <f t="shared" si="3"/>
        <v>6.3005324039184088E-2</v>
      </c>
      <c r="AA16" s="69">
        <f t="shared" si="4"/>
        <v>3.1075179471680592E-2</v>
      </c>
      <c r="AB16" s="69">
        <f t="shared" si="13"/>
        <v>3.1502848485491654E-2</v>
      </c>
      <c r="AC16" s="69"/>
      <c r="AD16" s="90">
        <f t="shared" si="17"/>
        <v>46090</v>
      </c>
      <c r="AE16" s="91">
        <f t="shared" si="14"/>
        <v>3.6590589168845611E-2</v>
      </c>
      <c r="AF16" s="90">
        <f t="shared" si="18"/>
        <v>46383</v>
      </c>
      <c r="AG16" s="92">
        <f t="shared" si="15"/>
        <v>3.1089387514311673E-2</v>
      </c>
      <c r="AH16" s="3"/>
      <c r="AI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1.9730721048478977E-2</v>
      </c>
      <c r="AJ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2.5402950260079785E-2</v>
      </c>
      <c r="AK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3.6747408683281406E-2</v>
      </c>
      <c r="AL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4.2419637894882206E-2</v>
      </c>
      <c r="AM16" s="107"/>
      <c r="AN16" s="107">
        <f>IF(B16="","",IF(B16&gt;$AO$1,$AO$3,IF(B16&lt;$AK$1,$L$7,_xlfn.FORECAST.LINEAR(B16,INDEX($AK$3:$AO$3,1,MATCH(B16,$AK$1:$AO$1,1)):INDEX($AK$3:$AO$3,1,MATCH(B16,$AK$1:$AO$1,1)+1),INDEX($AK$1:$AO$1,1,MATCH(B16,$AK$1:$AO$1,1)):INDEX($AK$1:$AO$1,1,MATCH(B16,$AK$1:$AO$1,1)+1)))))</f>
        <v>3.1277397260274009E-2</v>
      </c>
      <c r="AO16" s="2">
        <f>IF('Forward Curve'!$D$13=DataValidation!$A$5,Vols!$AN16,IF('Forward Curve'!$D$13=DataValidation!$A$7,Vols!$AN16+(Vols!$X16-Vols!$V16),IF('Forward Curve'!$D$13=DataValidation!$A$10,Vols!$AN16+(Vols!$Z16-Vols!$V16),IF('Forward Curve'!$D$13=DataValidation!$A$4,Vols!$AN16+(Vols!$AG16-Vols!$V16),IF('Forward Curve'!$D$13=DataValidation!$A$9,Vols!$AN16+(Vols!$Y16-Vols!$V16),IF('Forward Curve'!$D$13=DataValidation!$A$11,Vols!$AN16+(Vols!$AZ16-Vols!$V16),IF('Forward Curve'!$D$13=DataValidation!$A$2,Vols!$AN16+($AA16-Vols!$V16),IF('Forward Curve'!$D$13=DataValidation!$A$3,Vols!$AN16+($AB16-Vols!$V16),IF('Forward Curve'!$D$13=DataValidation!$A$8,Vols!$AN16+($W16-Vols!$V16))))))))))</f>
        <v>2.98548559946787E-2</v>
      </c>
      <c r="AP16" s="2">
        <f>IF('Forward Curve'!$D$13=DataValidation!$A$5,$V16+0.0025,IF('Forward Curve'!$D$13=DataValidation!$A$7,$X16+0.0025,IF('Forward Curve'!$D$13=DataValidation!$A$10,Vols!$Z16+0.0025,IF('Forward Curve'!$D$13=DataValidation!$A$4,Vols!$AG16+0.0025,IF('Forward Curve'!$D$13=DataValidation!$A$9,Vols!$Y16+0.0025,IF('Forward Curve'!$D$13=DataValidation!$A$11,Vols!$AZ16+0.0025,IF('Forward Curve'!$D$13=DataValidation!$A$2,$AA16+0.0025,IF('Forward Curve'!$D$13=DataValidation!$A$3,$AB16+0.0025,IF('Forward Curve'!$D$13=DataValidation!$A$8,$W16+0.0025,"")))))))))</f>
        <v>3.3575179471680594E-2</v>
      </c>
      <c r="AQ16" s="2">
        <f>IF('Forward Curve'!$D$13=DataValidation!$A$5,$V16+0.005,IF('Forward Curve'!$D$13=DataValidation!$A$7,$X16+0.005,IF('Forward Curve'!$D$13=DataValidation!$A$10,Vols!$Z16+0.005,IF('Forward Curve'!$D$13=DataValidation!$A$4,Vols!$AG16+0.005,IF('Forward Curve'!$D$13=DataValidation!$A$9,Vols!$Y16+0.005,IF('Forward Curve'!$D$13=DataValidation!$A$11,Vols!$AZ16+0.005,IF('Forward Curve'!$D$13=DataValidation!$A$2,$AA16+0.005,IF('Forward Curve'!$D$13=DataValidation!$A$3,$AB16+0.005,IF('Forward Curve'!$D$13=DataValidation!$A$8,$W16+0.005,"")))))))))</f>
        <v>3.6075179471680589E-2</v>
      </c>
      <c r="AS16" s="48" cm="1">
        <f t="array" ref="AS16">_xlfn.SWITCH('Forward Curve'!$E$14,DataValidation!$B$2,Vols!$AL16,DataValidation!$B$3,Vols!$AK16,DataValidation!$B$4,Vols!$AJ16,DataValidation!$B$5,Vols!$AI16,DataValidation!$B$7,$AN16,DataValidation!$B$8,Vols!$AP16,DataValidation!$B$9,Vols!$AQ16,"","ERROR")</f>
        <v>4.2419637894882206E-2</v>
      </c>
      <c r="AT16" s="48"/>
      <c r="AU16" s="49"/>
      <c r="AV16" s="56">
        <v>11</v>
      </c>
      <c r="AW16" s="58">
        <f t="shared" si="19"/>
        <v>46383</v>
      </c>
      <c r="AY16" s="70">
        <f t="shared" si="20"/>
        <v>-4.9745229675754003E-3</v>
      </c>
      <c r="AZ16" s="2">
        <f t="shared" si="21"/>
        <v>4.1070017390524599E-2</v>
      </c>
      <c r="BB16" s="3">
        <f t="shared" si="5"/>
        <v>3.6070017390524602E-2</v>
      </c>
      <c r="BC16" s="3">
        <f t="shared" si="6"/>
        <v>3.8570017390524597E-2</v>
      </c>
      <c r="BD16" s="3">
        <f t="shared" si="7"/>
        <v>4.3570017390524601E-2</v>
      </c>
      <c r="BE16" s="3">
        <f t="shared" si="8"/>
        <v>4.6070017390524597E-2</v>
      </c>
      <c r="BG16" s="2">
        <f>IF('Forward Curve'!$D$15=DataValidation!$B$11,Vols!BB16,IF('Forward Curve'!$D$15=DataValidation!$B$12,Vols!BC16,IF('Forward Curve'!$D$15=DataValidation!$B$13,Vols!BD16,IF('Forward Curve'!$D$15=DataValidation!$B$14,Vols!BE16,""))))</f>
        <v>3.8570017390524597E-2</v>
      </c>
    </row>
    <row r="17" spans="2:59" x14ac:dyDescent="0.25">
      <c r="B17" s="59">
        <f t="shared" si="9"/>
        <v>46414</v>
      </c>
      <c r="C17" s="129">
        <v>20.996113026688619</v>
      </c>
      <c r="D17" s="2"/>
      <c r="E17" s="102">
        <v>3.2496255251496082</v>
      </c>
      <c r="F17" s="64">
        <v>3.3407406833349551</v>
      </c>
      <c r="G17" s="126">
        <v>3.0238814898544168</v>
      </c>
      <c r="H17" s="85">
        <v>4.6077654751887742</v>
      </c>
      <c r="I17" s="110">
        <v>6.2547396053693731</v>
      </c>
      <c r="J17" s="66"/>
      <c r="K17" s="96">
        <f t="shared" si="16"/>
        <v>46383</v>
      </c>
      <c r="L17" s="129">
        <v>3.1075179471680592</v>
      </c>
      <c r="M17" s="66"/>
      <c r="N17" s="130">
        <v>46094</v>
      </c>
      <c r="O17" s="129">
        <v>3.6662687052455567</v>
      </c>
      <c r="P17" s="66"/>
      <c r="Q17" s="66"/>
      <c r="S17" s="59">
        <f>'Forward Curve'!$G17</f>
        <v>46414</v>
      </c>
      <c r="T17" s="67">
        <f t="shared" si="10"/>
        <v>0.20996113026688618</v>
      </c>
      <c r="U17" s="48"/>
      <c r="V17" s="48">
        <f t="shared" si="11"/>
        <v>3.2496255251496083E-2</v>
      </c>
      <c r="W17" s="48">
        <f t="shared" si="12"/>
        <v>3.340740683334955E-2</v>
      </c>
      <c r="X17" s="48">
        <f t="shared" si="1"/>
        <v>3.0238814898544169E-2</v>
      </c>
      <c r="Y17" s="48">
        <f t="shared" si="2"/>
        <v>4.6077654751887742E-2</v>
      </c>
      <c r="Z17" s="69">
        <f t="shared" si="3"/>
        <v>6.2547396053693735E-2</v>
      </c>
      <c r="AA17" s="69">
        <f t="shared" si="4"/>
        <v>3.0631618045525246E-2</v>
      </c>
      <c r="AB17" s="69">
        <f t="shared" si="13"/>
        <v>3.1075179471680592E-2</v>
      </c>
      <c r="AC17" s="69"/>
      <c r="AD17" s="90">
        <f t="shared" si="17"/>
        <v>46091</v>
      </c>
      <c r="AE17" s="91">
        <f t="shared" si="14"/>
        <v>3.6658953928778715E-2</v>
      </c>
      <c r="AF17" s="90">
        <f t="shared" si="18"/>
        <v>46414</v>
      </c>
      <c r="AG17" s="92">
        <f t="shared" si="15"/>
        <v>3.0627099337459995E-2</v>
      </c>
      <c r="AH17" s="3"/>
      <c r="AI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1.8241917244518967E-2</v>
      </c>
      <c r="AJ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2.4436767645022107E-2</v>
      </c>
      <c r="AK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3.6826468446028382E-2</v>
      </c>
      <c r="AL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4.3021318846531521E-2</v>
      </c>
      <c r="AM17" s="107"/>
      <c r="AN17" s="107">
        <f>IF(B17="","",IF(B17&gt;$AO$1,$AO$3,IF(B17&lt;$AK$1,$L$7,_xlfn.FORECAST.LINEAR(B17,INDEX($AK$3:$AO$3,1,MATCH(B17,$AK$1:$AO$1,1)):INDEX($AK$3:$AO$3,1,MATCH(B17,$AK$1:$AO$1,1)+1),INDEX($AK$1:$AO$1,1,MATCH(B17,$AK$1:$AO$1,1)):INDEX($AK$1:$AO$1,1,MATCH(B17,$AK$1:$AO$1,1)+1)))))</f>
        <v>3.125E-2</v>
      </c>
      <c r="AO17" s="2">
        <f>IF('Forward Curve'!$D$13=DataValidation!$A$5,Vols!$AN17,IF('Forward Curve'!$D$13=DataValidation!$A$7,Vols!$AN17+(Vols!$X17-Vols!$V17),IF('Forward Curve'!$D$13=DataValidation!$A$10,Vols!$AN17+(Vols!$Z17-Vols!$V17),IF('Forward Curve'!$D$13=DataValidation!$A$4,Vols!$AN17+(Vols!$AG17-Vols!$V17),IF('Forward Curve'!$D$13=DataValidation!$A$9,Vols!$AN17+(Vols!$Y17-Vols!$V17),IF('Forward Curve'!$D$13=DataValidation!$A$11,Vols!$AN17+(Vols!$AZ17-Vols!$V17),IF('Forward Curve'!$D$13=DataValidation!$A$2,Vols!$AN17+($AA17-Vols!$V17),IF('Forward Curve'!$D$13=DataValidation!$A$3,Vols!$AN17+($AB17-Vols!$V17),IF('Forward Curve'!$D$13=DataValidation!$A$8,Vols!$AN17+($W17-Vols!$V17))))))))))</f>
        <v>2.9385362794029164E-2</v>
      </c>
      <c r="AP17" s="2">
        <f>IF('Forward Curve'!$D$13=DataValidation!$A$5,$V17+0.0025,IF('Forward Curve'!$D$13=DataValidation!$A$7,$X17+0.0025,IF('Forward Curve'!$D$13=DataValidation!$A$10,Vols!$Z17+0.0025,IF('Forward Curve'!$D$13=DataValidation!$A$4,Vols!$AG17+0.0025,IF('Forward Curve'!$D$13=DataValidation!$A$9,Vols!$Y17+0.0025,IF('Forward Curve'!$D$13=DataValidation!$A$11,Vols!$AZ17+0.0025,IF('Forward Curve'!$D$13=DataValidation!$A$2,$AA17+0.0025,IF('Forward Curve'!$D$13=DataValidation!$A$3,$AB17+0.0025,IF('Forward Curve'!$D$13=DataValidation!$A$8,$W17+0.0025,"")))))))))</f>
        <v>3.3131618045525245E-2</v>
      </c>
      <c r="AQ17" s="2">
        <f>IF('Forward Curve'!$D$13=DataValidation!$A$5,$V17+0.005,IF('Forward Curve'!$D$13=DataValidation!$A$7,$X17+0.005,IF('Forward Curve'!$D$13=DataValidation!$A$10,Vols!$Z17+0.005,IF('Forward Curve'!$D$13=DataValidation!$A$4,Vols!$AG17+0.005,IF('Forward Curve'!$D$13=DataValidation!$A$9,Vols!$Y17+0.005,IF('Forward Curve'!$D$13=DataValidation!$A$11,Vols!$AZ17+0.005,IF('Forward Curve'!$D$13=DataValidation!$A$2,$AA17+0.005,IF('Forward Curve'!$D$13=DataValidation!$A$3,$AB17+0.005,IF('Forward Curve'!$D$13=DataValidation!$A$8,$W17+0.005,"")))))))))</f>
        <v>3.5631618045525247E-2</v>
      </c>
      <c r="AS17" s="48" cm="1">
        <f t="array" ref="AS17">_xlfn.SWITCH('Forward Curve'!$E$14,DataValidation!$B$2,Vols!$AL17,DataValidation!$B$3,Vols!$AK17,DataValidation!$B$4,Vols!$AJ17,DataValidation!$B$5,Vols!$AI17,DataValidation!$B$7,$AN17,DataValidation!$B$8,Vols!$AP17,DataValidation!$B$9,Vols!$AQ17,"","ERROR")</f>
        <v>4.3021318846531521E-2</v>
      </c>
      <c r="AT17" s="48"/>
      <c r="AU17" s="49"/>
      <c r="AV17" s="56">
        <v>12</v>
      </c>
      <c r="AW17" s="58">
        <f t="shared" si="19"/>
        <v>46414</v>
      </c>
      <c r="AY17" s="70">
        <f t="shared" si="20"/>
        <v>-4.996479520956304E-3</v>
      </c>
      <c r="AZ17" s="2">
        <f t="shared" si="21"/>
        <v>4.1188379656168055E-2</v>
      </c>
      <c r="BB17" s="3">
        <f t="shared" si="5"/>
        <v>3.6188379656168057E-2</v>
      </c>
      <c r="BC17" s="3">
        <f t="shared" si="6"/>
        <v>3.8688379656168052E-2</v>
      </c>
      <c r="BD17" s="3">
        <f t="shared" si="7"/>
        <v>4.3688379656168057E-2</v>
      </c>
      <c r="BE17" s="3">
        <f t="shared" si="8"/>
        <v>4.6188379656168052E-2</v>
      </c>
      <c r="BG17" s="2">
        <f>IF('Forward Curve'!$D$15=DataValidation!$B$11,Vols!BB17,IF('Forward Curve'!$D$15=DataValidation!$B$12,Vols!BC17,IF('Forward Curve'!$D$15=DataValidation!$B$13,Vols!BD17,IF('Forward Curve'!$D$15=DataValidation!$B$14,Vols!BE17,""))))</f>
        <v>3.8688379656168052E-2</v>
      </c>
    </row>
    <row r="18" spans="2:59" x14ac:dyDescent="0.25">
      <c r="B18" s="59">
        <f t="shared" si="9"/>
        <v>46445</v>
      </c>
      <c r="C18" s="129">
        <v>22.665763377409441</v>
      </c>
      <c r="D18" s="2"/>
      <c r="E18" s="102">
        <v>3.0662655031405044</v>
      </c>
      <c r="F18" s="64">
        <v>3.2809000291018053</v>
      </c>
      <c r="G18" s="126">
        <v>3.0018539456867588</v>
      </c>
      <c r="H18" s="85">
        <v>4.6086491039281894</v>
      </c>
      <c r="I18" s="110">
        <v>6.2095401856789962</v>
      </c>
      <c r="J18" s="66"/>
      <c r="K18" s="96">
        <f t="shared" si="16"/>
        <v>46414</v>
      </c>
      <c r="L18" s="129">
        <v>3.0631618045525246</v>
      </c>
      <c r="M18" s="66"/>
      <c r="N18" s="130">
        <v>46097</v>
      </c>
      <c r="O18" s="129">
        <v>3.6658953928858651</v>
      </c>
      <c r="P18" s="66"/>
      <c r="Q18" s="66"/>
      <c r="S18" s="59">
        <f>'Forward Curve'!$G18</f>
        <v>46445</v>
      </c>
      <c r="T18" s="67">
        <f t="shared" si="10"/>
        <v>0.2266576337740944</v>
      </c>
      <c r="U18" s="48"/>
      <c r="V18" s="48">
        <f t="shared" si="11"/>
        <v>3.0662655031405042E-2</v>
      </c>
      <c r="W18" s="48">
        <f t="shared" si="12"/>
        <v>3.2809000291018055E-2</v>
      </c>
      <c r="X18" s="48">
        <f t="shared" si="1"/>
        <v>3.0018539456867589E-2</v>
      </c>
      <c r="Y18" s="48">
        <f t="shared" si="2"/>
        <v>4.6086491039281891E-2</v>
      </c>
      <c r="Z18" s="69">
        <f t="shared" si="3"/>
        <v>6.209540185678996E-2</v>
      </c>
      <c r="AA18" s="69">
        <f t="shared" si="4"/>
        <v>3.0013693618007823E-2</v>
      </c>
      <c r="AB18" s="69">
        <f t="shared" si="13"/>
        <v>3.0631618045525246E-2</v>
      </c>
      <c r="AC18" s="69"/>
      <c r="AD18" s="90">
        <f t="shared" si="17"/>
        <v>46092</v>
      </c>
      <c r="AE18" s="91">
        <f t="shared" si="14"/>
        <v>3.6658953928778715E-2</v>
      </c>
      <c r="AF18" s="90">
        <f t="shared" si="18"/>
        <v>46445</v>
      </c>
      <c r="AG18" s="92">
        <f t="shared" si="15"/>
        <v>3.0040897786461684E-2</v>
      </c>
      <c r="AH18" s="3"/>
      <c r="AI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1.6313870086933392E-2</v>
      </c>
      <c r="AJ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2.3163781852470606E-2</v>
      </c>
      <c r="AK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3.6863605383545044E-2</v>
      </c>
      <c r="AL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4.3713517149082254E-2</v>
      </c>
      <c r="AN18" s="107">
        <f>IF(B18="","",IF(B18&gt;$AO$1,$AO$3,IF(B18&lt;$AK$1,$L$7,_xlfn.FORECAST.LINEAR(B18,INDEX($AK$3:$AO$3,1,MATCH(B18,$AK$1:$AO$1,1)):INDEX($AK$3:$AO$3,1,MATCH(B18,$AK$1:$AO$1,1)+1),INDEX($AK$1:$AO$1,1,MATCH(B18,$AK$1:$AO$1,1)):INDEX($AK$1:$AO$1,1,MATCH(B18,$AK$1:$AO$1,1)+1)))))</f>
        <v>3.125E-2</v>
      </c>
      <c r="AO18" s="2">
        <f>IF('Forward Curve'!$D$13=DataValidation!$A$5,Vols!$AN18,IF('Forward Curve'!$D$13=DataValidation!$A$7,Vols!$AN18+(Vols!$X18-Vols!$V18),IF('Forward Curve'!$D$13=DataValidation!$A$10,Vols!$AN18+(Vols!$Z18-Vols!$V18),IF('Forward Curve'!$D$13=DataValidation!$A$4,Vols!$AN18+(Vols!$AG18-Vols!$V18),IF('Forward Curve'!$D$13=DataValidation!$A$9,Vols!$AN18+(Vols!$Y18-Vols!$V18),IF('Forward Curve'!$D$13=DataValidation!$A$11,Vols!$AN18+(Vols!$AZ18-Vols!$V18),IF('Forward Curve'!$D$13=DataValidation!$A$2,Vols!$AN18+($AA18-Vols!$V18),IF('Forward Curve'!$D$13=DataValidation!$A$3,Vols!$AN18+($AB18-Vols!$V18),IF('Forward Curve'!$D$13=DataValidation!$A$8,Vols!$AN18+($W18-Vols!$V18))))))))))</f>
        <v>3.0601038586602781E-2</v>
      </c>
      <c r="AP18" s="2">
        <f>IF('Forward Curve'!$D$13=DataValidation!$A$5,$V18+0.0025,IF('Forward Curve'!$D$13=DataValidation!$A$7,$X18+0.0025,IF('Forward Curve'!$D$13=DataValidation!$A$10,Vols!$Z18+0.0025,IF('Forward Curve'!$D$13=DataValidation!$A$4,Vols!$AG18+0.0025,IF('Forward Curve'!$D$13=DataValidation!$A$9,Vols!$Y18+0.0025,IF('Forward Curve'!$D$13=DataValidation!$A$11,Vols!$AZ18+0.0025,IF('Forward Curve'!$D$13=DataValidation!$A$2,$AA18+0.0025,IF('Forward Curve'!$D$13=DataValidation!$A$3,$AB18+0.0025,IF('Forward Curve'!$D$13=DataValidation!$A$8,$W18+0.0025,"")))))))))</f>
        <v>3.2513693618007822E-2</v>
      </c>
      <c r="AQ18" s="2">
        <f>IF('Forward Curve'!$D$13=DataValidation!$A$5,$V18+0.005,IF('Forward Curve'!$D$13=DataValidation!$A$7,$X18+0.005,IF('Forward Curve'!$D$13=DataValidation!$A$10,Vols!$Z18+0.005,IF('Forward Curve'!$D$13=DataValidation!$A$4,Vols!$AG18+0.005,IF('Forward Curve'!$D$13=DataValidation!$A$9,Vols!$Y18+0.005,IF('Forward Curve'!$D$13=DataValidation!$A$11,Vols!$AZ18+0.005,IF('Forward Curve'!$D$13=DataValidation!$A$2,$AA18+0.005,IF('Forward Curve'!$D$13=DataValidation!$A$3,$AB18+0.005,IF('Forward Curve'!$D$13=DataValidation!$A$8,$W18+0.005,"")))))))))</f>
        <v>3.5013693618007824E-2</v>
      </c>
      <c r="AS18" s="48" cm="1">
        <f t="array" ref="AS18">_xlfn.SWITCH('Forward Curve'!$E$14,DataValidation!$B$2,Vols!$AL18,DataValidation!$B$3,Vols!$AK18,DataValidation!$B$4,Vols!$AJ18,DataValidation!$B$5,Vols!$AI18,DataValidation!$B$7,$AN18,DataValidation!$B$8,Vols!$AP18,DataValidation!$B$9,Vols!$AQ18,"","ERROR")</f>
        <v>4.3713517149082254E-2</v>
      </c>
      <c r="AT18" s="48"/>
      <c r="AU18" s="49"/>
      <c r="AV18" s="56">
        <v>13</v>
      </c>
      <c r="AW18" s="58">
        <f t="shared" si="19"/>
        <v>46445</v>
      </c>
      <c r="AY18" s="70">
        <f t="shared" si="20"/>
        <v>-5.0184360743372076E-3</v>
      </c>
      <c r="AZ18" s="2">
        <f t="shared" si="21"/>
        <v>4.1310417245301226E-2</v>
      </c>
      <c r="BB18" s="3">
        <f t="shared" si="5"/>
        <v>3.6310417245301228E-2</v>
      </c>
      <c r="BC18" s="3">
        <f t="shared" si="6"/>
        <v>3.8810417245301224E-2</v>
      </c>
      <c r="BD18" s="3">
        <f t="shared" si="7"/>
        <v>4.3810417245301228E-2</v>
      </c>
      <c r="BE18" s="3">
        <f t="shared" si="8"/>
        <v>4.6310417245301223E-2</v>
      </c>
      <c r="BG18" s="2">
        <f>IF('Forward Curve'!$D$15=DataValidation!$B$11,Vols!BB18,IF('Forward Curve'!$D$15=DataValidation!$B$12,Vols!BC18,IF('Forward Curve'!$D$15=DataValidation!$B$13,Vols!BD18,IF('Forward Curve'!$D$15=DataValidation!$B$14,Vols!BE18,""))))</f>
        <v>3.8810417245301224E-2</v>
      </c>
    </row>
    <row r="19" spans="2:59" x14ac:dyDescent="0.25">
      <c r="B19" s="59">
        <f t="shared" si="9"/>
        <v>46473</v>
      </c>
      <c r="C19" s="129">
        <v>22.71659277754808</v>
      </c>
      <c r="D19" s="2"/>
      <c r="E19" s="102">
        <v>3.0603992565121567</v>
      </c>
      <c r="F19" s="64">
        <v>3.2175459357508949</v>
      </c>
      <c r="G19" s="126">
        <v>2.9991109399578195</v>
      </c>
      <c r="H19" s="85">
        <v>4.6086491039281894</v>
      </c>
      <c r="I19" s="110">
        <v>6.1201851151718643</v>
      </c>
      <c r="J19" s="66"/>
      <c r="K19" s="96">
        <f t="shared" si="16"/>
        <v>46445</v>
      </c>
      <c r="L19" s="129">
        <v>3.0013693618007822</v>
      </c>
      <c r="M19" s="66"/>
      <c r="N19" s="130">
        <v>46098</v>
      </c>
      <c r="O19" s="129">
        <v>3.64247582482502</v>
      </c>
      <c r="P19" s="66"/>
      <c r="Q19" s="66"/>
      <c r="S19" s="59">
        <f>'Forward Curve'!$G19</f>
        <v>46473</v>
      </c>
      <c r="T19" s="67">
        <f t="shared" si="10"/>
        <v>0.22716592777548081</v>
      </c>
      <c r="U19" s="48"/>
      <c r="V19" s="48">
        <f t="shared" si="11"/>
        <v>3.0603992565121568E-2</v>
      </c>
      <c r="W19" s="48">
        <f t="shared" si="12"/>
        <v>3.217545935750895E-2</v>
      </c>
      <c r="X19" s="48">
        <f t="shared" si="1"/>
        <v>2.9991109399578195E-2</v>
      </c>
      <c r="Y19" s="48">
        <f t="shared" si="2"/>
        <v>4.6086491039281891E-2</v>
      </c>
      <c r="Z19" s="69">
        <f t="shared" si="3"/>
        <v>6.1201851151718639E-2</v>
      </c>
      <c r="AA19" s="69">
        <f t="shared" si="4"/>
        <v>2.99942161855693E-2</v>
      </c>
      <c r="AB19" s="69">
        <f t="shared" si="13"/>
        <v>3.0013693618007823E-2</v>
      </c>
      <c r="AC19" s="69"/>
      <c r="AD19" s="90">
        <f t="shared" si="17"/>
        <v>46093</v>
      </c>
      <c r="AE19" s="91">
        <f t="shared" si="14"/>
        <v>3.6658953928938587E-2</v>
      </c>
      <c r="AF19" s="90">
        <f t="shared" si="18"/>
        <v>46473</v>
      </c>
      <c r="AG19" s="92">
        <f t="shared" si="15"/>
        <v>2.9966381750794913E-2</v>
      </c>
      <c r="AH19" s="3"/>
      <c r="AI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1.5755995150430219E-2</v>
      </c>
      <c r="AJ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2.2875105667999759E-2</v>
      </c>
      <c r="AK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3.7113326703138841E-2</v>
      </c>
      <c r="AL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4.4232437220708382E-2</v>
      </c>
      <c r="AN19" s="107">
        <f>IF(B19="","",IF(B19&gt;$AO$1,$AO$3,IF(B19&lt;$AK$1,$L$7,_xlfn.FORECAST.LINEAR(B19,INDEX($AK$3:$AO$3,1,MATCH(B19,$AK$1:$AO$1,1)):INDEX($AK$3:$AO$3,1,MATCH(B19,$AK$1:$AO$1,1)+1),INDEX($AK$1:$AO$1,1,MATCH(B19,$AK$1:$AO$1,1)):INDEX($AK$1:$AO$1,1,MATCH(B19,$AK$1:$AO$1,1)+1)))))</f>
        <v>3.125E-2</v>
      </c>
      <c r="AO19" s="2">
        <f>IF('Forward Curve'!$D$13=DataValidation!$A$5,Vols!$AN19,IF('Forward Curve'!$D$13=DataValidation!$A$7,Vols!$AN19+(Vols!$X19-Vols!$V19),IF('Forward Curve'!$D$13=DataValidation!$A$10,Vols!$AN19+(Vols!$Z19-Vols!$V19),IF('Forward Curve'!$D$13=DataValidation!$A$4,Vols!$AN19+(Vols!$AG19-Vols!$V19),IF('Forward Curve'!$D$13=DataValidation!$A$9,Vols!$AN19+(Vols!$Y19-Vols!$V19),IF('Forward Curve'!$D$13=DataValidation!$A$11,Vols!$AN19+(Vols!$AZ19-Vols!$V19),IF('Forward Curve'!$D$13=DataValidation!$A$2,Vols!$AN19+($AA19-Vols!$V19),IF('Forward Curve'!$D$13=DataValidation!$A$3,Vols!$AN19+($AB19-Vols!$V19),IF('Forward Curve'!$D$13=DataValidation!$A$8,Vols!$AN19+($W19-Vols!$V19))))))))))</f>
        <v>3.0640223620447733E-2</v>
      </c>
      <c r="AP19" s="2">
        <f>IF('Forward Curve'!$D$13=DataValidation!$A$5,$V19+0.0025,IF('Forward Curve'!$D$13=DataValidation!$A$7,$X19+0.0025,IF('Forward Curve'!$D$13=DataValidation!$A$10,Vols!$Z19+0.0025,IF('Forward Curve'!$D$13=DataValidation!$A$4,Vols!$AG19+0.0025,IF('Forward Curve'!$D$13=DataValidation!$A$9,Vols!$Y19+0.0025,IF('Forward Curve'!$D$13=DataValidation!$A$11,Vols!$AZ19+0.0025,IF('Forward Curve'!$D$13=DataValidation!$A$2,$AA19+0.0025,IF('Forward Curve'!$D$13=DataValidation!$A$3,$AB19+0.0025,IF('Forward Curve'!$D$13=DataValidation!$A$8,$W19+0.0025,"")))))))))</f>
        <v>3.2494216185569302E-2</v>
      </c>
      <c r="AQ19" s="2">
        <f>IF('Forward Curve'!$D$13=DataValidation!$A$5,$V19+0.005,IF('Forward Curve'!$D$13=DataValidation!$A$7,$X19+0.005,IF('Forward Curve'!$D$13=DataValidation!$A$10,Vols!$Z19+0.005,IF('Forward Curve'!$D$13=DataValidation!$A$4,Vols!$AG19+0.005,IF('Forward Curve'!$D$13=DataValidation!$A$9,Vols!$Y19+0.005,IF('Forward Curve'!$D$13=DataValidation!$A$11,Vols!$AZ19+0.005,IF('Forward Curve'!$D$13=DataValidation!$A$2,$AA19+0.005,IF('Forward Curve'!$D$13=DataValidation!$A$3,$AB19+0.005,IF('Forward Curve'!$D$13=DataValidation!$A$8,$W19+0.005,"")))))))))</f>
        <v>3.4994216185569298E-2</v>
      </c>
      <c r="AS19" s="48" cm="1">
        <f t="array" ref="AS19">_xlfn.SWITCH('Forward Curve'!$E$14,DataValidation!$B$2,Vols!$AL19,DataValidation!$B$3,Vols!$AK19,DataValidation!$B$4,Vols!$AJ19,DataValidation!$B$5,Vols!$AI19,DataValidation!$B$7,$AN19,DataValidation!$B$8,Vols!$AP19,DataValidation!$B$9,Vols!$AQ19,"","ERROR")</f>
        <v>4.4232437220708382E-2</v>
      </c>
      <c r="AT19" s="48"/>
      <c r="AU19" s="49"/>
      <c r="AV19" s="56">
        <v>14</v>
      </c>
      <c r="AW19" s="58">
        <f t="shared" si="19"/>
        <v>46473</v>
      </c>
      <c r="AY19" s="70">
        <f t="shared" si="20"/>
        <v>-5.0403926277181113E-3</v>
      </c>
      <c r="AZ19" s="2">
        <f t="shared" si="21"/>
        <v>4.1437709329883395E-2</v>
      </c>
      <c r="BB19" s="3">
        <f t="shared" si="5"/>
        <v>3.6437709329883397E-2</v>
      </c>
      <c r="BC19" s="3">
        <f t="shared" si="6"/>
        <v>3.8937709329883392E-2</v>
      </c>
      <c r="BD19" s="3">
        <f t="shared" si="7"/>
        <v>4.3937709329883397E-2</v>
      </c>
      <c r="BE19" s="3">
        <f t="shared" si="8"/>
        <v>4.6437709329883392E-2</v>
      </c>
      <c r="BG19" s="2">
        <f>IF('Forward Curve'!$D$15=DataValidation!$B$11,Vols!BB19,IF('Forward Curve'!$D$15=DataValidation!$B$12,Vols!BC19,IF('Forward Curve'!$D$15=DataValidation!$B$13,Vols!BD19,IF('Forward Curve'!$D$15=DataValidation!$B$14,Vols!BE19,""))))</f>
        <v>3.8937709329883392E-2</v>
      </c>
    </row>
    <row r="20" spans="2:59" x14ac:dyDescent="0.25">
      <c r="B20" s="59">
        <f t="shared" si="9"/>
        <v>46504</v>
      </c>
      <c r="C20" s="129">
        <v>22.708731580112975</v>
      </c>
      <c r="D20" s="2"/>
      <c r="E20" s="102">
        <v>3.0598794655022314</v>
      </c>
      <c r="F20" s="64">
        <v>3.2070164338810789</v>
      </c>
      <c r="G20" s="126">
        <v>2.9989124774753959</v>
      </c>
      <c r="H20" s="85">
        <v>4.6071765148157127</v>
      </c>
      <c r="I20" s="110">
        <v>6.1201851151761062</v>
      </c>
      <c r="J20" s="66"/>
      <c r="K20" s="96">
        <f t="shared" si="16"/>
        <v>46473</v>
      </c>
      <c r="L20" s="129">
        <v>2.99942161855693</v>
      </c>
      <c r="M20" s="66"/>
      <c r="N20" s="130">
        <v>46099</v>
      </c>
      <c r="O20" s="129">
        <v>3.6424758248330136</v>
      </c>
      <c r="P20" s="66"/>
      <c r="Q20" s="66"/>
      <c r="S20" s="59">
        <f>'Forward Curve'!$G20</f>
        <v>46504</v>
      </c>
      <c r="T20" s="67">
        <f t="shared" si="10"/>
        <v>0.22708731580112976</v>
      </c>
      <c r="U20" s="48"/>
      <c r="V20" s="48">
        <f t="shared" si="11"/>
        <v>3.0598794655022313E-2</v>
      </c>
      <c r="W20" s="48">
        <f t="shared" si="12"/>
        <v>3.207016433881079E-2</v>
      </c>
      <c r="X20" s="48">
        <f t="shared" si="1"/>
        <v>2.9989124774753958E-2</v>
      </c>
      <c r="Y20" s="48">
        <f t="shared" si="2"/>
        <v>4.6071765148157126E-2</v>
      </c>
      <c r="Z20" s="69">
        <f t="shared" si="3"/>
        <v>6.1201851151761064E-2</v>
      </c>
      <c r="AA20" s="69">
        <f t="shared" si="4"/>
        <v>2.999296774190361E-2</v>
      </c>
      <c r="AB20" s="69">
        <f t="shared" si="13"/>
        <v>2.99942161855693E-2</v>
      </c>
      <c r="AC20" s="69"/>
      <c r="AD20" s="90">
        <f t="shared" si="17"/>
        <v>46094</v>
      </c>
      <c r="AE20" s="91">
        <f t="shared" si="14"/>
        <v>3.6662687052455567E-2</v>
      </c>
      <c r="AF20" s="90">
        <f t="shared" si="18"/>
        <v>46504</v>
      </c>
      <c r="AG20" s="92">
        <f t="shared" si="15"/>
        <v>2.9966132317700733E-2</v>
      </c>
      <c r="AH20" s="3"/>
      <c r="AI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1.5209579213552695E-2</v>
      </c>
      <c r="AJ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2.2601273477728154E-2</v>
      </c>
      <c r="AK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3.7384662006079067E-2</v>
      </c>
      <c r="AL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4.4776356270254523E-2</v>
      </c>
      <c r="AM20" s="3"/>
      <c r="AN20" s="107">
        <f>IF(B20="","",IF(B20&gt;$AO$1,$AO$3,IF(B20&lt;$AK$1,$L$7,_xlfn.FORECAST.LINEAR(B20,INDEX($AK$3:$AO$3,1,MATCH(B20,$AK$1:$AO$1,1)):INDEX($AK$3:$AO$3,1,MATCH(B20,$AK$1:$AO$1,1)+1),INDEX($AK$1:$AO$1,1,MATCH(B20,$AK$1:$AO$1,1)):INDEX($AK$1:$AO$1,1,MATCH(B20,$AK$1:$AO$1,1)+1)))))</f>
        <v>3.125E-2</v>
      </c>
      <c r="AO20" s="2">
        <f>IF('Forward Curve'!$D$13=DataValidation!$A$5,Vols!$AN20,IF('Forward Curve'!$D$13=DataValidation!$A$7,Vols!$AN20+(Vols!$X20-Vols!$V20),IF('Forward Curve'!$D$13=DataValidation!$A$10,Vols!$AN20+(Vols!$Z20-Vols!$V20),IF('Forward Curve'!$D$13=DataValidation!$A$4,Vols!$AN20+(Vols!$AG20-Vols!$V20),IF('Forward Curve'!$D$13=DataValidation!$A$9,Vols!$AN20+(Vols!$Y20-Vols!$V20),IF('Forward Curve'!$D$13=DataValidation!$A$11,Vols!$AN20+(Vols!$AZ20-Vols!$V20),IF('Forward Curve'!$D$13=DataValidation!$A$2,Vols!$AN20+($AA20-Vols!$V20),IF('Forward Curve'!$D$13=DataValidation!$A$3,Vols!$AN20+($AB20-Vols!$V20),IF('Forward Curve'!$D$13=DataValidation!$A$8,Vols!$AN20+($W20-Vols!$V20))))))))))</f>
        <v>3.0644173086881298E-2</v>
      </c>
      <c r="AP20" s="2">
        <f>IF('Forward Curve'!$D$13=DataValidation!$A$5,$V20+0.0025,IF('Forward Curve'!$D$13=DataValidation!$A$7,$X20+0.0025,IF('Forward Curve'!$D$13=DataValidation!$A$10,Vols!$Z20+0.0025,IF('Forward Curve'!$D$13=DataValidation!$A$4,Vols!$AG20+0.0025,IF('Forward Curve'!$D$13=DataValidation!$A$9,Vols!$Y20+0.0025,IF('Forward Curve'!$D$13=DataValidation!$A$11,Vols!$AZ20+0.0025,IF('Forward Curve'!$D$13=DataValidation!$A$2,$AA20+0.0025,IF('Forward Curve'!$D$13=DataValidation!$A$3,$AB20+0.0025,IF('Forward Curve'!$D$13=DataValidation!$A$8,$W20+0.0025,"")))))))))</f>
        <v>3.2492967741903613E-2</v>
      </c>
      <c r="AQ20" s="2">
        <f>IF('Forward Curve'!$D$13=DataValidation!$A$5,$V20+0.005,IF('Forward Curve'!$D$13=DataValidation!$A$7,$X20+0.005,IF('Forward Curve'!$D$13=DataValidation!$A$10,Vols!$Z20+0.005,IF('Forward Curve'!$D$13=DataValidation!$A$4,Vols!$AG20+0.005,IF('Forward Curve'!$D$13=DataValidation!$A$9,Vols!$Y20+0.005,IF('Forward Curve'!$D$13=DataValidation!$A$11,Vols!$AZ20+0.005,IF('Forward Curve'!$D$13=DataValidation!$A$2,$AA20+0.005,IF('Forward Curve'!$D$13=DataValidation!$A$3,$AB20+0.005,IF('Forward Curve'!$D$13=DataValidation!$A$8,$W20+0.005,"")))))))))</f>
        <v>3.4992967741903608E-2</v>
      </c>
      <c r="AS20" s="48" cm="1">
        <f t="array" ref="AS20">_xlfn.SWITCH('Forward Curve'!$E$14,DataValidation!$B$2,Vols!$AL20,DataValidation!$B$3,Vols!$AK20,DataValidation!$B$4,Vols!$AJ20,DataValidation!$B$5,Vols!$AI20,DataValidation!$B$7,$AN20,DataValidation!$B$8,Vols!$AP20,DataValidation!$B$9,Vols!$AQ20,"","ERROR")</f>
        <v>4.4776356270254523E-2</v>
      </c>
      <c r="AT20" s="48"/>
      <c r="AU20" s="49"/>
      <c r="AV20" s="56">
        <v>15</v>
      </c>
      <c r="AW20" s="58">
        <f t="shared" si="19"/>
        <v>46504</v>
      </c>
      <c r="AY20" s="70">
        <f t="shared" si="20"/>
        <v>-5.062349181099015E-3</v>
      </c>
      <c r="AZ20" s="2">
        <f t="shared" si="21"/>
        <v>4.156507962291113E-2</v>
      </c>
      <c r="BB20" s="3">
        <f t="shared" si="5"/>
        <v>3.6565079622911133E-2</v>
      </c>
      <c r="BC20" s="3">
        <f t="shared" si="6"/>
        <v>3.9065079622911128E-2</v>
      </c>
      <c r="BD20" s="3">
        <f t="shared" si="7"/>
        <v>4.4065079622911132E-2</v>
      </c>
      <c r="BE20" s="3">
        <f t="shared" si="8"/>
        <v>4.6565079622911128E-2</v>
      </c>
      <c r="BG20" s="2">
        <f>IF('Forward Curve'!$D$15=DataValidation!$B$11,Vols!BB20,IF('Forward Curve'!$D$15=DataValidation!$B$12,Vols!BC20,IF('Forward Curve'!$D$15=DataValidation!$B$13,Vols!BD20,IF('Forward Curve'!$D$15=DataValidation!$B$14,Vols!BE20,""))))</f>
        <v>3.9065079622911128E-2</v>
      </c>
    </row>
    <row r="21" spans="2:59" x14ac:dyDescent="0.25">
      <c r="B21" s="59">
        <f t="shared" si="9"/>
        <v>46534</v>
      </c>
      <c r="C21" s="129">
        <v>22.699657111661036</v>
      </c>
      <c r="D21" s="2"/>
      <c r="E21" s="102">
        <v>3.0600094022214641</v>
      </c>
      <c r="F21" s="64">
        <v>3.2069515512469291</v>
      </c>
      <c r="G21" s="126">
        <v>2.9983754433543299</v>
      </c>
      <c r="H21" s="85">
        <v>4.6086491039281894</v>
      </c>
      <c r="I21" s="110">
        <v>6.1201851151718643</v>
      </c>
      <c r="J21" s="66"/>
      <c r="K21" s="96">
        <f t="shared" si="16"/>
        <v>46504</v>
      </c>
      <c r="L21" s="129">
        <v>2.9992967741903609</v>
      </c>
      <c r="M21" s="66"/>
      <c r="N21" s="130">
        <v>46100</v>
      </c>
      <c r="O21" s="129">
        <v>3.64247582482502</v>
      </c>
      <c r="P21" s="66"/>
      <c r="Q21" s="66"/>
      <c r="S21" s="59">
        <f>'Forward Curve'!$G21</f>
        <v>46534</v>
      </c>
      <c r="T21" s="67">
        <f t="shared" si="10"/>
        <v>0.22699657111661037</v>
      </c>
      <c r="U21" s="48"/>
      <c r="V21" s="48">
        <f t="shared" si="11"/>
        <v>3.0600094022214641E-2</v>
      </c>
      <c r="W21" s="48">
        <f t="shared" si="12"/>
        <v>3.2069515512469289E-2</v>
      </c>
      <c r="X21" s="48">
        <f t="shared" si="1"/>
        <v>2.99837544335433E-2</v>
      </c>
      <c r="Y21" s="48">
        <f t="shared" si="2"/>
        <v>4.6086491039281891E-2</v>
      </c>
      <c r="Z21" s="69">
        <f t="shared" si="3"/>
        <v>6.1201851151718639E-2</v>
      </c>
      <c r="AA21" s="69">
        <f t="shared" si="4"/>
        <v>2.9994216185561307E-2</v>
      </c>
      <c r="AB21" s="69">
        <f t="shared" si="13"/>
        <v>2.999296774190361E-2</v>
      </c>
      <c r="AC21" s="69"/>
      <c r="AD21" s="90">
        <f t="shared" si="17"/>
        <v>46095</v>
      </c>
      <c r="AE21" s="91">
        <f t="shared" si="14"/>
        <v>3.6662687052455567E-2</v>
      </c>
      <c r="AF21" s="90">
        <f t="shared" si="18"/>
        <v>46534</v>
      </c>
      <c r="AG21" s="92">
        <f t="shared" si="15"/>
        <v>2.9966714339778378E-2</v>
      </c>
      <c r="AH21" s="3"/>
      <c r="AI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1.470224446879562E-2</v>
      </c>
      <c r="AJ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2.2348230327178465E-2</v>
      </c>
      <c r="AK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3.7640202043944151E-2</v>
      </c>
      <c r="AL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4.5286187902326989E-2</v>
      </c>
      <c r="AM21" s="3"/>
      <c r="AN21" s="107">
        <f>IF(B21="","",IF(B21&gt;$AO$1,$AO$3,IF(B21&lt;$AK$1,$L$7,_xlfn.FORECAST.LINEAR(B21,INDEX($AK$3:$AO$3,1,MATCH(B21,$AK$1:$AO$1,1)):INDEX($AK$3:$AO$3,1,MATCH(B21,$AK$1:$AO$1,1)+1),INDEX($AK$1:$AO$1,1,MATCH(B21,$AK$1:$AO$1,1)):INDEX($AK$1:$AO$1,1,MATCH(B21,$AK$1:$AO$1,1)+1)))))</f>
        <v>3.125E-2</v>
      </c>
      <c r="AO21" s="2">
        <f>IF('Forward Curve'!$D$13=DataValidation!$A$5,Vols!$AN21,IF('Forward Curve'!$D$13=DataValidation!$A$7,Vols!$AN21+(Vols!$X21-Vols!$V21),IF('Forward Curve'!$D$13=DataValidation!$A$10,Vols!$AN21+(Vols!$Z21-Vols!$V21),IF('Forward Curve'!$D$13=DataValidation!$A$4,Vols!$AN21+(Vols!$AG21-Vols!$V21),IF('Forward Curve'!$D$13=DataValidation!$A$9,Vols!$AN21+(Vols!$Y21-Vols!$V21),IF('Forward Curve'!$D$13=DataValidation!$A$11,Vols!$AN21+(Vols!$AZ21-Vols!$V21),IF('Forward Curve'!$D$13=DataValidation!$A$2,Vols!$AN21+($AA21-Vols!$V21),IF('Forward Curve'!$D$13=DataValidation!$A$3,Vols!$AN21+($AB21-Vols!$V21),IF('Forward Curve'!$D$13=DataValidation!$A$8,Vols!$AN21+($W21-Vols!$V21))))))))))</f>
        <v>3.0644122163346665E-2</v>
      </c>
      <c r="AP21" s="2">
        <f>IF('Forward Curve'!$D$13=DataValidation!$A$5,$V21+0.0025,IF('Forward Curve'!$D$13=DataValidation!$A$7,$X21+0.0025,IF('Forward Curve'!$D$13=DataValidation!$A$10,Vols!$Z21+0.0025,IF('Forward Curve'!$D$13=DataValidation!$A$4,Vols!$AG21+0.0025,IF('Forward Curve'!$D$13=DataValidation!$A$9,Vols!$Y21+0.0025,IF('Forward Curve'!$D$13=DataValidation!$A$11,Vols!$AZ21+0.0025,IF('Forward Curve'!$D$13=DataValidation!$A$2,$AA21+0.0025,IF('Forward Curve'!$D$13=DataValidation!$A$3,$AB21+0.0025,IF('Forward Curve'!$D$13=DataValidation!$A$8,$W21+0.0025,"")))))))))</f>
        <v>3.2494216185561309E-2</v>
      </c>
      <c r="AQ21" s="2">
        <f>IF('Forward Curve'!$D$13=DataValidation!$A$5,$V21+0.005,IF('Forward Curve'!$D$13=DataValidation!$A$7,$X21+0.005,IF('Forward Curve'!$D$13=DataValidation!$A$10,Vols!$Z21+0.005,IF('Forward Curve'!$D$13=DataValidation!$A$4,Vols!$AG21+0.005,IF('Forward Curve'!$D$13=DataValidation!$A$9,Vols!$Y21+0.005,IF('Forward Curve'!$D$13=DataValidation!$A$11,Vols!$AZ21+0.005,IF('Forward Curve'!$D$13=DataValidation!$A$2,$AA21+0.005,IF('Forward Curve'!$D$13=DataValidation!$A$3,$AB21+0.005,IF('Forward Curve'!$D$13=DataValidation!$A$8,$W21+0.005,"")))))))))</f>
        <v>3.4994216185561304E-2</v>
      </c>
      <c r="AS21" s="48" cm="1">
        <f t="array" ref="AS21">_xlfn.SWITCH('Forward Curve'!$E$14,DataValidation!$B$2,Vols!$AL21,DataValidation!$B$3,Vols!$AK21,DataValidation!$B$4,Vols!$AJ21,DataValidation!$B$5,Vols!$AI21,DataValidation!$B$7,$AN21,DataValidation!$B$8,Vols!$AP21,DataValidation!$B$9,Vols!$AQ21,"","ERROR")</f>
        <v>4.5286187902326989E-2</v>
      </c>
      <c r="AT21" s="48"/>
      <c r="AU21" s="49"/>
      <c r="AV21" s="56">
        <v>16</v>
      </c>
      <c r="AW21" s="58">
        <f t="shared" si="19"/>
        <v>46534</v>
      </c>
      <c r="AY21" s="70">
        <f t="shared" si="20"/>
        <v>-5.0843057344799186E-3</v>
      </c>
      <c r="AZ21" s="2">
        <f>AVERAGEIFS($AA$6:$AA$7670,$S$6:$S$7670,"&gt;="&amp;AW21,$S$6:$S$7670,"&lt;"&amp;EDATE(AW21,120))-AY21</f>
        <v>4.1692460319636082E-2</v>
      </c>
      <c r="BB21" s="3">
        <f t="shared" si="5"/>
        <v>3.6692460319636085E-2</v>
      </c>
      <c r="BC21" s="3">
        <f t="shared" si="6"/>
        <v>3.919246031963608E-2</v>
      </c>
      <c r="BD21" s="3">
        <f t="shared" si="7"/>
        <v>4.4192460319636084E-2</v>
      </c>
      <c r="BE21" s="3">
        <f t="shared" si="8"/>
        <v>4.669246031963608E-2</v>
      </c>
      <c r="BG21" s="2">
        <f>IF('Forward Curve'!$D$15=DataValidation!$B$11,Vols!BB21,IF('Forward Curve'!$D$15=DataValidation!$B$12,Vols!BC21,IF('Forward Curve'!$D$15=DataValidation!$B$13,Vols!BD21,IF('Forward Curve'!$D$15=DataValidation!$B$14,Vols!BE21,""))))</f>
        <v>3.919246031963608E-2</v>
      </c>
    </row>
    <row r="22" spans="2:59" x14ac:dyDescent="0.25">
      <c r="B22" s="59">
        <f t="shared" si="9"/>
        <v>46565</v>
      </c>
      <c r="C22" s="129">
        <v>22.679505386360187</v>
      </c>
      <c r="D22" s="2"/>
      <c r="E22" s="102">
        <v>3.0600094022214641</v>
      </c>
      <c r="F22" s="64">
        <v>3.2070051942279432</v>
      </c>
      <c r="G22" s="126">
        <v>2.9942077179807582</v>
      </c>
      <c r="H22" s="85">
        <v>4.6077654751890407</v>
      </c>
      <c r="I22" s="110">
        <v>6.120185115164114</v>
      </c>
      <c r="J22" s="66"/>
      <c r="K22" s="96">
        <f t="shared" si="16"/>
        <v>46534</v>
      </c>
      <c r="L22" s="129">
        <v>2.9994216185561307</v>
      </c>
      <c r="M22" s="66"/>
      <c r="N22" s="130">
        <v>46101</v>
      </c>
      <c r="O22" s="129">
        <v>3.6428443825400336</v>
      </c>
      <c r="P22" s="66"/>
      <c r="Q22" s="66"/>
      <c r="S22" s="59">
        <f>'Forward Curve'!$G22</f>
        <v>46565</v>
      </c>
      <c r="T22" s="67">
        <f t="shared" si="10"/>
        <v>0.22679505386360188</v>
      </c>
      <c r="U22" s="48"/>
      <c r="V22" s="48">
        <f t="shared" si="11"/>
        <v>3.0600094022214641E-2</v>
      </c>
      <c r="W22" s="48">
        <f t="shared" si="12"/>
        <v>3.207005194227943E-2</v>
      </c>
      <c r="X22" s="48">
        <f t="shared" si="1"/>
        <v>2.9942077179807583E-2</v>
      </c>
      <c r="Y22" s="48">
        <f t="shared" si="2"/>
        <v>4.6077654751890407E-2</v>
      </c>
      <c r="Z22" s="69">
        <f t="shared" si="3"/>
        <v>6.1201851151641139E-2</v>
      </c>
      <c r="AA22" s="69">
        <f t="shared" si="4"/>
        <v>2.9994216185566636E-2</v>
      </c>
      <c r="AB22" s="69">
        <f t="shared" si="13"/>
        <v>2.9994216185561307E-2</v>
      </c>
      <c r="AC22" s="69"/>
      <c r="AD22" s="90">
        <f t="shared" si="17"/>
        <v>46096</v>
      </c>
      <c r="AE22" s="91">
        <f t="shared" si="14"/>
        <v>3.6662687052455567E-2</v>
      </c>
      <c r="AF22" s="90">
        <f t="shared" si="18"/>
        <v>46565</v>
      </c>
      <c r="AG22" s="92">
        <f t="shared" si="15"/>
        <v>2.9966464899760403E-2</v>
      </c>
      <c r="AH22" s="3"/>
      <c r="AI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1.4202813409628602E-2</v>
      </c>
      <c r="AJ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2.209851479759762E-2</v>
      </c>
      <c r="AK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3.7889917573535652E-2</v>
      </c>
      <c r="AL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4.5785618961504668E-2</v>
      </c>
      <c r="AN22" s="107">
        <f>IF(B22="","",IF(B22&gt;$AO$1,$AO$3,IF(B22&lt;$AK$1,$L$7,_xlfn.FORECAST.LINEAR(B22,INDEX($AK$3:$AO$3,1,MATCH(B22,$AK$1:$AO$1,1)):INDEX($AK$3:$AO$3,1,MATCH(B22,$AK$1:$AO$1,1)+1),INDEX($AK$1:$AO$1,1,MATCH(B22,$AK$1:$AO$1,1)):INDEX($AK$1:$AO$1,1,MATCH(B22,$AK$1:$AO$1,1)+1)))))</f>
        <v>3.125E-2</v>
      </c>
      <c r="AO22" s="2">
        <f>IF('Forward Curve'!$D$13=DataValidation!$A$5,Vols!$AN22,IF('Forward Curve'!$D$13=DataValidation!$A$7,Vols!$AN22+(Vols!$X22-Vols!$V22),IF('Forward Curve'!$D$13=DataValidation!$A$10,Vols!$AN22+(Vols!$Z22-Vols!$V22),IF('Forward Curve'!$D$13=DataValidation!$A$4,Vols!$AN22+(Vols!$AG22-Vols!$V22),IF('Forward Curve'!$D$13=DataValidation!$A$9,Vols!$AN22+(Vols!$Y22-Vols!$V22),IF('Forward Curve'!$D$13=DataValidation!$A$11,Vols!$AN22+(Vols!$AZ22-Vols!$V22),IF('Forward Curve'!$D$13=DataValidation!$A$2,Vols!$AN22+($AA22-Vols!$V22),IF('Forward Curve'!$D$13=DataValidation!$A$3,Vols!$AN22+($AB22-Vols!$V22),IF('Forward Curve'!$D$13=DataValidation!$A$8,Vols!$AN22+($W22-Vols!$V22))))))))))</f>
        <v>3.0644122163351994E-2</v>
      </c>
      <c r="AP22" s="2">
        <f>IF('Forward Curve'!$D$13=DataValidation!$A$5,$V22+0.0025,IF('Forward Curve'!$D$13=DataValidation!$A$7,$X22+0.0025,IF('Forward Curve'!$D$13=DataValidation!$A$10,Vols!$Z22+0.0025,IF('Forward Curve'!$D$13=DataValidation!$A$4,Vols!$AG22+0.0025,IF('Forward Curve'!$D$13=DataValidation!$A$9,Vols!$Y22+0.0025,IF('Forward Curve'!$D$13=DataValidation!$A$11,Vols!$AZ22+0.0025,IF('Forward Curve'!$D$13=DataValidation!$A$2,$AA22+0.0025,IF('Forward Curve'!$D$13=DataValidation!$A$3,$AB22+0.0025,IF('Forward Curve'!$D$13=DataValidation!$A$8,$W22+0.0025,"")))))))))</f>
        <v>3.2494216185566638E-2</v>
      </c>
      <c r="AQ22" s="2">
        <f>IF('Forward Curve'!$D$13=DataValidation!$A$5,$V22+0.005,IF('Forward Curve'!$D$13=DataValidation!$A$7,$X22+0.005,IF('Forward Curve'!$D$13=DataValidation!$A$10,Vols!$Z22+0.005,IF('Forward Curve'!$D$13=DataValidation!$A$4,Vols!$AG22+0.005,IF('Forward Curve'!$D$13=DataValidation!$A$9,Vols!$Y22+0.005,IF('Forward Curve'!$D$13=DataValidation!$A$11,Vols!$AZ22+0.005,IF('Forward Curve'!$D$13=DataValidation!$A$2,$AA22+0.005,IF('Forward Curve'!$D$13=DataValidation!$A$3,$AB22+0.005,IF('Forward Curve'!$D$13=DataValidation!$A$8,$W22+0.005,"")))))))))</f>
        <v>3.4994216185566633E-2</v>
      </c>
      <c r="AS22" s="48" cm="1">
        <f t="array" ref="AS22">_xlfn.SWITCH('Forward Curve'!$E$14,DataValidation!$B$2,Vols!$AL22,DataValidation!$B$3,Vols!$AK22,DataValidation!$B$4,Vols!$AJ22,DataValidation!$B$5,Vols!$AI22,DataValidation!$B$7,$AN22,DataValidation!$B$8,Vols!$AP22,DataValidation!$B$9,Vols!$AQ22,"","ERROR")</f>
        <v>4.5785618961504668E-2</v>
      </c>
      <c r="AT22" s="48"/>
      <c r="AU22" s="49"/>
      <c r="AV22" s="56">
        <v>17</v>
      </c>
      <c r="AW22" s="58">
        <f t="shared" si="19"/>
        <v>46565</v>
      </c>
      <c r="AY22" s="70">
        <f t="shared" si="20"/>
        <v>-5.1062622878608223E-3</v>
      </c>
      <c r="AZ22" s="2">
        <f t="shared" si="21"/>
        <v>4.1819851636049815E-2</v>
      </c>
      <c r="BB22" s="3">
        <f t="shared" si="5"/>
        <v>3.6819851636049818E-2</v>
      </c>
      <c r="BC22" s="3">
        <f t="shared" si="6"/>
        <v>3.9319851636049813E-2</v>
      </c>
      <c r="BD22" s="3">
        <f t="shared" si="7"/>
        <v>4.4319851636049817E-2</v>
      </c>
      <c r="BE22" s="3">
        <f t="shared" si="8"/>
        <v>4.6819851636049813E-2</v>
      </c>
      <c r="BG22" s="2">
        <f>IF('Forward Curve'!$D$15=DataValidation!$B$11,Vols!BB22,IF('Forward Curve'!$D$15=DataValidation!$B$12,Vols!BC22,IF('Forward Curve'!$D$15=DataValidation!$B$13,Vols!BD22,IF('Forward Curve'!$D$15=DataValidation!$B$14,Vols!BE22,""))))</f>
        <v>3.9319851636049813E-2</v>
      </c>
    </row>
    <row r="23" spans="2:59" x14ac:dyDescent="0.25">
      <c r="B23" s="59">
        <f t="shared" si="9"/>
        <v>46595</v>
      </c>
      <c r="C23" s="129">
        <v>22.660891148093061</v>
      </c>
      <c r="D23" s="2"/>
      <c r="E23" s="102">
        <v>3.0603992565116722</v>
      </c>
      <c r="F23" s="64">
        <v>3.2278775377687121</v>
      </c>
      <c r="G23" s="126">
        <v>2.9878169085776975</v>
      </c>
      <c r="H23" s="85">
        <v>4.6086491039281894</v>
      </c>
      <c r="I23" s="110">
        <v>6.1201851151841016</v>
      </c>
      <c r="J23" s="66"/>
      <c r="K23" s="96">
        <f t="shared" si="16"/>
        <v>46565</v>
      </c>
      <c r="L23" s="129">
        <v>2.9994216185566636</v>
      </c>
      <c r="M23" s="66"/>
      <c r="N23" s="130">
        <v>46104</v>
      </c>
      <c r="O23" s="129">
        <v>3.6424758248330136</v>
      </c>
      <c r="P23" s="66"/>
      <c r="Q23" s="66"/>
      <c r="S23" s="59">
        <f>'Forward Curve'!$G23</f>
        <v>46595</v>
      </c>
      <c r="T23" s="67">
        <f t="shared" si="10"/>
        <v>0.2266089114809306</v>
      </c>
      <c r="U23" s="48"/>
      <c r="V23" s="48">
        <f t="shared" si="11"/>
        <v>3.0603992565116721E-2</v>
      </c>
      <c r="W23" s="48">
        <f t="shared" si="12"/>
        <v>3.227877537768712E-2</v>
      </c>
      <c r="X23" s="48">
        <f t="shared" si="1"/>
        <v>2.9878169085776975E-2</v>
      </c>
      <c r="Y23" s="48">
        <f t="shared" si="2"/>
        <v>4.6086491039281891E-2</v>
      </c>
      <c r="Z23" s="69">
        <f t="shared" si="3"/>
        <v>6.1201851151841014E-2</v>
      </c>
      <c r="AA23" s="69">
        <f t="shared" si="4"/>
        <v>2.9996713280717461E-2</v>
      </c>
      <c r="AB23" s="69">
        <f t="shared" si="13"/>
        <v>2.9994216185566636E-2</v>
      </c>
      <c r="AC23" s="69"/>
      <c r="AD23" s="90">
        <f t="shared" si="17"/>
        <v>46097</v>
      </c>
      <c r="AE23" s="91">
        <f t="shared" si="14"/>
        <v>3.6658953928858651E-2</v>
      </c>
      <c r="AF23" s="90">
        <f t="shared" si="18"/>
        <v>46595</v>
      </c>
      <c r="AG23" s="92">
        <f t="shared" si="15"/>
        <v>2.996613231771672E-2</v>
      </c>
      <c r="AH23" s="3"/>
      <c r="AI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1.3736246202903504E-2</v>
      </c>
      <c r="AJ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2.1866479741810482E-2</v>
      </c>
      <c r="AK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3.812694681962444E-2</v>
      </c>
      <c r="AL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4.6257180358531415E-2</v>
      </c>
      <c r="AN23" s="107">
        <f>IF(B23="","",IF(B23&gt;$AO$1,$AO$3,IF(B23&lt;$AK$1,$L$7,_xlfn.FORECAST.LINEAR(B23,INDEX($AK$3:$AO$3,1,MATCH(B23,$AK$1:$AO$1,1)):INDEX($AK$3:$AO$3,1,MATCH(B23,$AK$1:$AO$1,1)+1),INDEX($AK$1:$AO$1,1,MATCH(B23,$AK$1:$AO$1,1)):INDEX($AK$1:$AO$1,1,MATCH(B23,$AK$1:$AO$1,1)+1)))))</f>
        <v>3.125E-2</v>
      </c>
      <c r="AO23" s="2">
        <f>IF('Forward Curve'!$D$13=DataValidation!$A$5,Vols!$AN23,IF('Forward Curve'!$D$13=DataValidation!$A$7,Vols!$AN23+(Vols!$X23-Vols!$V23),IF('Forward Curve'!$D$13=DataValidation!$A$10,Vols!$AN23+(Vols!$Z23-Vols!$V23),IF('Forward Curve'!$D$13=DataValidation!$A$4,Vols!$AN23+(Vols!$AG23-Vols!$V23),IF('Forward Curve'!$D$13=DataValidation!$A$9,Vols!$AN23+(Vols!$Y23-Vols!$V23),IF('Forward Curve'!$D$13=DataValidation!$A$11,Vols!$AN23+(Vols!$AZ23-Vols!$V23),IF('Forward Curve'!$D$13=DataValidation!$A$2,Vols!$AN23+($AA23-Vols!$V23),IF('Forward Curve'!$D$13=DataValidation!$A$3,Vols!$AN23+($AB23-Vols!$V23),IF('Forward Curve'!$D$13=DataValidation!$A$8,Vols!$AN23+($W23-Vols!$V23))))))))))</f>
        <v>3.064272071560074E-2</v>
      </c>
      <c r="AP23" s="2">
        <f>IF('Forward Curve'!$D$13=DataValidation!$A$5,$V23+0.0025,IF('Forward Curve'!$D$13=DataValidation!$A$7,$X23+0.0025,IF('Forward Curve'!$D$13=DataValidation!$A$10,Vols!$Z23+0.0025,IF('Forward Curve'!$D$13=DataValidation!$A$4,Vols!$AG23+0.0025,IF('Forward Curve'!$D$13=DataValidation!$A$9,Vols!$Y23+0.0025,IF('Forward Curve'!$D$13=DataValidation!$A$11,Vols!$AZ23+0.0025,IF('Forward Curve'!$D$13=DataValidation!$A$2,$AA23+0.0025,IF('Forward Curve'!$D$13=DataValidation!$A$3,$AB23+0.0025,IF('Forward Curve'!$D$13=DataValidation!$A$8,$W23+0.0025,"")))))))))</f>
        <v>3.249671328071746E-2</v>
      </c>
      <c r="AQ23" s="2">
        <f>IF('Forward Curve'!$D$13=DataValidation!$A$5,$V23+0.005,IF('Forward Curve'!$D$13=DataValidation!$A$7,$X23+0.005,IF('Forward Curve'!$D$13=DataValidation!$A$10,Vols!$Z23+0.005,IF('Forward Curve'!$D$13=DataValidation!$A$4,Vols!$AG23+0.005,IF('Forward Curve'!$D$13=DataValidation!$A$9,Vols!$Y23+0.005,IF('Forward Curve'!$D$13=DataValidation!$A$11,Vols!$AZ23+0.005,IF('Forward Curve'!$D$13=DataValidation!$A$2,$AA23+0.005,IF('Forward Curve'!$D$13=DataValidation!$A$3,$AB23+0.005,IF('Forward Curve'!$D$13=DataValidation!$A$8,$W23+0.005,"")))))))))</f>
        <v>3.4996713280717462E-2</v>
      </c>
      <c r="AS23" s="48" cm="1">
        <f t="array" ref="AS23">_xlfn.SWITCH('Forward Curve'!$E$14,DataValidation!$B$2,Vols!$AL23,DataValidation!$B$3,Vols!$AK23,DataValidation!$B$4,Vols!$AJ23,DataValidation!$B$5,Vols!$AI23,DataValidation!$B$7,$AN23,DataValidation!$B$8,Vols!$AP23,DataValidation!$B$9,Vols!$AQ23,"","ERROR")</f>
        <v>4.6257180358531415E-2</v>
      </c>
      <c r="AT23" s="48"/>
      <c r="AU23" s="49"/>
      <c r="AV23" s="56">
        <v>18</v>
      </c>
      <c r="AW23" s="58">
        <f t="shared" si="19"/>
        <v>46595</v>
      </c>
      <c r="AY23" s="70">
        <f t="shared" si="20"/>
        <v>-5.1282188412417259E-3</v>
      </c>
      <c r="AZ23" s="2">
        <f t="shared" si="21"/>
        <v>4.1947285004209023E-2</v>
      </c>
      <c r="BB23" s="3">
        <f t="shared" si="5"/>
        <v>3.6947285004209025E-2</v>
      </c>
      <c r="BC23" s="3">
        <f t="shared" si="6"/>
        <v>3.9447285004209021E-2</v>
      </c>
      <c r="BD23" s="3">
        <f t="shared" si="7"/>
        <v>4.4447285004209025E-2</v>
      </c>
      <c r="BE23" s="3">
        <f t="shared" si="8"/>
        <v>4.694728500420902E-2</v>
      </c>
      <c r="BG23" s="2">
        <f>IF('Forward Curve'!$D$15=DataValidation!$B$11,Vols!BB23,IF('Forward Curve'!$D$15=DataValidation!$B$12,Vols!BC23,IF('Forward Curve'!$D$15=DataValidation!$B$13,Vols!BD23,IF('Forward Curve'!$D$15=DataValidation!$B$14,Vols!BE23,""))))</f>
        <v>3.9447285004209021E-2</v>
      </c>
    </row>
    <row r="24" spans="2:59" x14ac:dyDescent="0.25">
      <c r="B24" s="59">
        <f t="shared" si="9"/>
        <v>46626</v>
      </c>
      <c r="C24" s="129">
        <v>22.428422017306193</v>
      </c>
      <c r="D24" s="2"/>
      <c r="E24" s="102">
        <v>3.1300275431610736</v>
      </c>
      <c r="F24" s="64">
        <v>3.2520345854921815</v>
      </c>
      <c r="G24" s="126">
        <v>2.9806622454063936</v>
      </c>
      <c r="H24" s="85">
        <v>4.6083545359214826</v>
      </c>
      <c r="I24" s="110">
        <v>6.1217459864734343</v>
      </c>
      <c r="J24" s="66"/>
      <c r="K24" s="96">
        <f t="shared" si="16"/>
        <v>46595</v>
      </c>
      <c r="L24" s="129">
        <v>2.999671328071746</v>
      </c>
      <c r="M24" s="66"/>
      <c r="N24" s="130">
        <v>46105</v>
      </c>
      <c r="O24" s="129">
        <v>3.6723945959495907</v>
      </c>
      <c r="P24" s="66"/>
      <c r="Q24" s="66"/>
      <c r="S24" s="59">
        <f>'Forward Curve'!$G24</f>
        <v>46626</v>
      </c>
      <c r="T24" s="67">
        <f t="shared" si="10"/>
        <v>0.22428422017306193</v>
      </c>
      <c r="U24" s="48"/>
      <c r="V24" s="48">
        <f t="shared" si="11"/>
        <v>3.1300275431610736E-2</v>
      </c>
      <c r="W24" s="48">
        <f t="shared" si="12"/>
        <v>3.2520345854921813E-2</v>
      </c>
      <c r="X24" s="48">
        <f t="shared" si="1"/>
        <v>2.9806622454063937E-2</v>
      </c>
      <c r="Y24" s="48">
        <f t="shared" si="2"/>
        <v>4.6083545359214828E-2</v>
      </c>
      <c r="Z24" s="69">
        <f t="shared" si="3"/>
        <v>6.1217459864734342E-2</v>
      </c>
      <c r="AA24" s="69">
        <f t="shared" si="4"/>
        <v>2.9830119925346565E-2</v>
      </c>
      <c r="AB24" s="69">
        <f t="shared" si="13"/>
        <v>2.9996713280717461E-2</v>
      </c>
      <c r="AC24" s="69"/>
      <c r="AD24" s="90">
        <f t="shared" si="17"/>
        <v>46098</v>
      </c>
      <c r="AE24" s="91">
        <f t="shared" si="14"/>
        <v>3.64247582482502E-2</v>
      </c>
      <c r="AF24" s="90">
        <f t="shared" si="18"/>
        <v>46626</v>
      </c>
      <c r="AG24" s="92">
        <f t="shared" si="15"/>
        <v>2.9832743907356019E-2</v>
      </c>
      <c r="AH24" s="3"/>
      <c r="AI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1.3351198412585634E-2</v>
      </c>
      <c r="AJ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2.15906591689661E-2</v>
      </c>
      <c r="AK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3.8069580681727028E-2</v>
      </c>
      <c r="AL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4.6309041438107497E-2</v>
      </c>
      <c r="AN24" s="107">
        <f>IF(B24="","",IF(B24&gt;$AO$1,$AO$3,IF(B24&lt;$AK$1,$L$7,_xlfn.FORECAST.LINEAR(B24,INDEX($AK$3:$AO$3,1,MATCH(B24,$AK$1:$AO$1,1)):INDEX($AK$3:$AO$3,1,MATCH(B24,$AK$1:$AO$1,1)+1),INDEX($AK$1:$AO$1,1,MATCH(B24,$AK$1:$AO$1,1)):INDEX($AK$1:$AO$1,1,MATCH(B24,$AK$1:$AO$1,1)+1)))))</f>
        <v>3.125E-2</v>
      </c>
      <c r="AO24" s="2">
        <f>IF('Forward Curve'!$D$13=DataValidation!$A$5,Vols!$AN24,IF('Forward Curve'!$D$13=DataValidation!$A$7,Vols!$AN24+(Vols!$X24-Vols!$V24),IF('Forward Curve'!$D$13=DataValidation!$A$10,Vols!$AN24+(Vols!$Z24-Vols!$V24),IF('Forward Curve'!$D$13=DataValidation!$A$4,Vols!$AN24+(Vols!$AG24-Vols!$V24),IF('Forward Curve'!$D$13=DataValidation!$A$9,Vols!$AN24+(Vols!$Y24-Vols!$V24),IF('Forward Curve'!$D$13=DataValidation!$A$11,Vols!$AN24+(Vols!$AZ24-Vols!$V24),IF('Forward Curve'!$D$13=DataValidation!$A$2,Vols!$AN24+($AA24-Vols!$V24),IF('Forward Curve'!$D$13=DataValidation!$A$3,Vols!$AN24+($AB24-Vols!$V24),IF('Forward Curve'!$D$13=DataValidation!$A$8,Vols!$AN24+($W24-Vols!$V24))))))))))</f>
        <v>2.977984449373583E-2</v>
      </c>
      <c r="AP24" s="2">
        <f>IF('Forward Curve'!$D$13=DataValidation!$A$5,$V24+0.0025,IF('Forward Curve'!$D$13=DataValidation!$A$7,$X24+0.0025,IF('Forward Curve'!$D$13=DataValidation!$A$10,Vols!$Z24+0.0025,IF('Forward Curve'!$D$13=DataValidation!$A$4,Vols!$AG24+0.0025,IF('Forward Curve'!$D$13=DataValidation!$A$9,Vols!$Y24+0.0025,IF('Forward Curve'!$D$13=DataValidation!$A$11,Vols!$AZ24+0.0025,IF('Forward Curve'!$D$13=DataValidation!$A$2,$AA24+0.0025,IF('Forward Curve'!$D$13=DataValidation!$A$3,$AB24+0.0025,IF('Forward Curve'!$D$13=DataValidation!$A$8,$W24+0.0025,"")))))))))</f>
        <v>3.2330119925346568E-2</v>
      </c>
      <c r="AQ24" s="2">
        <f>IF('Forward Curve'!$D$13=DataValidation!$A$5,$V24+0.005,IF('Forward Curve'!$D$13=DataValidation!$A$7,$X24+0.005,IF('Forward Curve'!$D$13=DataValidation!$A$10,Vols!$Z24+0.005,IF('Forward Curve'!$D$13=DataValidation!$A$4,Vols!$AG24+0.005,IF('Forward Curve'!$D$13=DataValidation!$A$9,Vols!$Y24+0.005,IF('Forward Curve'!$D$13=DataValidation!$A$11,Vols!$AZ24+0.005,IF('Forward Curve'!$D$13=DataValidation!$A$2,$AA24+0.005,IF('Forward Curve'!$D$13=DataValidation!$A$3,$AB24+0.005,IF('Forward Curve'!$D$13=DataValidation!$A$8,$W24+0.005,"")))))))))</f>
        <v>3.4830119925346563E-2</v>
      </c>
      <c r="AS24" s="48" cm="1">
        <f t="array" ref="AS24">_xlfn.SWITCH('Forward Curve'!$E$14,DataValidation!$B$2,Vols!$AL24,DataValidation!$B$3,Vols!$AK24,DataValidation!$B$4,Vols!$AJ24,DataValidation!$B$5,Vols!$AI24,DataValidation!$B$7,$AN24,DataValidation!$B$8,Vols!$AP24,DataValidation!$B$9,Vols!$AQ24,"","ERROR")</f>
        <v>4.6309041438107497E-2</v>
      </c>
      <c r="AT24" s="48"/>
      <c r="AU24" s="49"/>
      <c r="AV24" s="56">
        <v>19</v>
      </c>
      <c r="AW24" s="58">
        <f t="shared" si="19"/>
        <v>46626</v>
      </c>
      <c r="AY24" s="70">
        <f t="shared" si="20"/>
        <v>-5.1501753946226296E-3</v>
      </c>
      <c r="AZ24" s="2">
        <f t="shared" si="21"/>
        <v>4.2074697563242017E-2</v>
      </c>
      <c r="BB24" s="3">
        <f t="shared" si="5"/>
        <v>3.7074697563242019E-2</v>
      </c>
      <c r="BC24" s="3">
        <f t="shared" si="6"/>
        <v>3.9574697563242014E-2</v>
      </c>
      <c r="BD24" s="3">
        <f t="shared" si="7"/>
        <v>4.4574697563242019E-2</v>
      </c>
      <c r="BE24" s="3">
        <f t="shared" si="8"/>
        <v>4.7074697563242014E-2</v>
      </c>
      <c r="BG24" s="2">
        <f>IF('Forward Curve'!$D$15=DataValidation!$B$11,Vols!BB24,IF('Forward Curve'!$D$15=DataValidation!$B$12,Vols!BC24,IF('Forward Curve'!$D$15=DataValidation!$B$13,Vols!BD24,IF('Forward Curve'!$D$15=DataValidation!$B$14,Vols!BE24,""))))</f>
        <v>3.9574697563242014E-2</v>
      </c>
    </row>
    <row r="25" spans="2:59" x14ac:dyDescent="0.25">
      <c r="B25" s="59">
        <f t="shared" si="9"/>
        <v>46657</v>
      </c>
      <c r="C25" s="129">
        <v>22.397994293870788</v>
      </c>
      <c r="D25" s="2"/>
      <c r="E25" s="102">
        <v>3.135028994873057</v>
      </c>
      <c r="F25" s="64">
        <v>3.2781166628310334</v>
      </c>
      <c r="G25" s="126">
        <v>2.9778899944155413</v>
      </c>
      <c r="H25" s="85">
        <v>4.6080599930089789</v>
      </c>
      <c r="I25" s="110">
        <v>6.0992997565523241</v>
      </c>
      <c r="J25" s="66"/>
      <c r="K25" s="96">
        <f t="shared" si="16"/>
        <v>46626</v>
      </c>
      <c r="L25" s="129">
        <v>2.9830119925346565</v>
      </c>
      <c r="M25" s="66"/>
      <c r="N25" s="130">
        <v>46106</v>
      </c>
      <c r="O25" s="129">
        <v>3.6723945959575843</v>
      </c>
      <c r="P25" s="66"/>
      <c r="Q25" s="66"/>
      <c r="S25" s="59">
        <f>'Forward Curve'!$G25</f>
        <v>46657</v>
      </c>
      <c r="T25" s="67">
        <f t="shared" si="10"/>
        <v>0.22397994293870788</v>
      </c>
      <c r="U25" s="48"/>
      <c r="V25" s="48">
        <f t="shared" si="11"/>
        <v>3.135028994873057E-2</v>
      </c>
      <c r="W25" s="48">
        <f t="shared" si="12"/>
        <v>3.2781166628310335E-2</v>
      </c>
      <c r="X25" s="48">
        <f t="shared" si="1"/>
        <v>2.9778899944155411E-2</v>
      </c>
      <c r="Y25" s="48">
        <f t="shared" si="2"/>
        <v>4.608059993008979E-2</v>
      </c>
      <c r="Z25" s="69">
        <f t="shared" si="3"/>
        <v>6.099299756552324E-2</v>
      </c>
      <c r="AA25" s="69">
        <f t="shared" si="4"/>
        <v>2.9770449112959341E-2</v>
      </c>
      <c r="AB25" s="69">
        <f t="shared" si="13"/>
        <v>2.9830119925346565E-2</v>
      </c>
      <c r="AC25" s="69"/>
      <c r="AD25" s="90">
        <f t="shared" si="17"/>
        <v>46099</v>
      </c>
      <c r="AE25" s="91">
        <f t="shared" si="14"/>
        <v>3.6424758248330136E-2</v>
      </c>
      <c r="AF25" s="90">
        <f t="shared" si="18"/>
        <v>46657</v>
      </c>
      <c r="AG25" s="92">
        <f t="shared" si="15"/>
        <v>2.9743372811888769E-2</v>
      </c>
      <c r="AH25" s="3"/>
      <c r="AI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1.2887000204710387E-2</v>
      </c>
      <c r="AJ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2.1328724658834862E-2</v>
      </c>
      <c r="AK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3.8212173567083819E-2</v>
      </c>
      <c r="AL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4.6653898021208298E-2</v>
      </c>
      <c r="AN25" s="107">
        <f>IF(B25="","",IF(B25&gt;$AO$1,$AO$3,IF(B25&lt;$AK$1,$L$7,_xlfn.FORECAST.LINEAR(B25,INDEX($AK$3:$AO$3,1,MATCH(B25,$AK$1:$AO$1,1)):INDEX($AK$3:$AO$3,1,MATCH(B25,$AK$1:$AO$1,1)+1),INDEX($AK$1:$AO$1,1,MATCH(B25,$AK$1:$AO$1,1)):INDEX($AK$1:$AO$1,1,MATCH(B25,$AK$1:$AO$1,1)+1)))))</f>
        <v>3.125E-2</v>
      </c>
      <c r="AO25" s="2">
        <f>IF('Forward Curve'!$D$13=DataValidation!$A$5,Vols!$AN25,IF('Forward Curve'!$D$13=DataValidation!$A$7,Vols!$AN25+(Vols!$X25-Vols!$V25),IF('Forward Curve'!$D$13=DataValidation!$A$10,Vols!$AN25+(Vols!$Z25-Vols!$V25),IF('Forward Curve'!$D$13=DataValidation!$A$4,Vols!$AN25+(Vols!$AG25-Vols!$V25),IF('Forward Curve'!$D$13=DataValidation!$A$9,Vols!$AN25+(Vols!$Y25-Vols!$V25),IF('Forward Curve'!$D$13=DataValidation!$A$11,Vols!$AN25+(Vols!$AZ25-Vols!$V25),IF('Forward Curve'!$D$13=DataValidation!$A$2,Vols!$AN25+($AA25-Vols!$V25),IF('Forward Curve'!$D$13=DataValidation!$A$3,Vols!$AN25+($AB25-Vols!$V25),IF('Forward Curve'!$D$13=DataValidation!$A$8,Vols!$AN25+($W25-Vols!$V25))))))))))</f>
        <v>2.9670159164228771E-2</v>
      </c>
      <c r="AP25" s="2">
        <f>IF('Forward Curve'!$D$13=DataValidation!$A$5,$V25+0.0025,IF('Forward Curve'!$D$13=DataValidation!$A$7,$X25+0.0025,IF('Forward Curve'!$D$13=DataValidation!$A$10,Vols!$Z25+0.0025,IF('Forward Curve'!$D$13=DataValidation!$A$4,Vols!$AG25+0.0025,IF('Forward Curve'!$D$13=DataValidation!$A$9,Vols!$Y25+0.0025,IF('Forward Curve'!$D$13=DataValidation!$A$11,Vols!$AZ25+0.0025,IF('Forward Curve'!$D$13=DataValidation!$A$2,$AA25+0.0025,IF('Forward Curve'!$D$13=DataValidation!$A$3,$AB25+0.0025,IF('Forward Curve'!$D$13=DataValidation!$A$8,$W25+0.0025,"")))))))))</f>
        <v>3.2270449112959343E-2</v>
      </c>
      <c r="AQ25" s="2">
        <f>IF('Forward Curve'!$D$13=DataValidation!$A$5,$V25+0.005,IF('Forward Curve'!$D$13=DataValidation!$A$7,$X25+0.005,IF('Forward Curve'!$D$13=DataValidation!$A$10,Vols!$Z25+0.005,IF('Forward Curve'!$D$13=DataValidation!$A$4,Vols!$AG25+0.005,IF('Forward Curve'!$D$13=DataValidation!$A$9,Vols!$Y25+0.005,IF('Forward Curve'!$D$13=DataValidation!$A$11,Vols!$AZ25+0.005,IF('Forward Curve'!$D$13=DataValidation!$A$2,$AA25+0.005,IF('Forward Curve'!$D$13=DataValidation!$A$3,$AB25+0.005,IF('Forward Curve'!$D$13=DataValidation!$A$8,$W25+0.005,"")))))))))</f>
        <v>3.4770449112959338E-2</v>
      </c>
      <c r="AS25" s="48" cm="1">
        <f t="array" ref="AS25">_xlfn.SWITCH('Forward Curve'!$E$14,DataValidation!$B$2,Vols!$AL25,DataValidation!$B$3,Vols!$AK25,DataValidation!$B$4,Vols!$AJ25,DataValidation!$B$5,Vols!$AI25,DataValidation!$B$7,$AN25,DataValidation!$B$8,Vols!$AP25,DataValidation!$B$9,Vols!$AQ25,"","ERROR")</f>
        <v>4.6653898021208298E-2</v>
      </c>
      <c r="AT25" s="48"/>
      <c r="AU25" s="49"/>
      <c r="AV25" s="56">
        <v>20</v>
      </c>
      <c r="AW25" s="58">
        <f t="shared" si="19"/>
        <v>46657</v>
      </c>
      <c r="AY25" s="70">
        <f t="shared" si="20"/>
        <v>-5.1721319480035333E-3</v>
      </c>
      <c r="AZ25" s="2">
        <f t="shared" si="21"/>
        <v>4.2203435325104899E-2</v>
      </c>
      <c r="BB25" s="3">
        <f t="shared" si="5"/>
        <v>3.7203435325104901E-2</v>
      </c>
      <c r="BC25" s="3">
        <f t="shared" si="6"/>
        <v>3.9703435325104897E-2</v>
      </c>
      <c r="BD25" s="3">
        <f t="shared" si="7"/>
        <v>4.4703435325104901E-2</v>
      </c>
      <c r="BE25" s="3">
        <f t="shared" si="8"/>
        <v>4.7203435325104896E-2</v>
      </c>
      <c r="BG25" s="2">
        <f>IF('Forward Curve'!$D$15=DataValidation!$B$11,Vols!BB25,IF('Forward Curve'!$D$15=DataValidation!$B$12,Vols!BC25,IF('Forward Curve'!$D$15=DataValidation!$B$13,Vols!BD25,IF('Forward Curve'!$D$15=DataValidation!$B$14,Vols!BE25,""))))</f>
        <v>3.9703435325104897E-2</v>
      </c>
    </row>
    <row r="26" spans="2:59" x14ac:dyDescent="0.25">
      <c r="B26" s="59">
        <f t="shared" si="9"/>
        <v>46687</v>
      </c>
      <c r="C26" s="129">
        <v>22.390014542611699</v>
      </c>
      <c r="D26" s="2"/>
      <c r="E26" s="102">
        <v>3.135165385757837</v>
      </c>
      <c r="F26" s="64">
        <v>3.2837686949547411</v>
      </c>
      <c r="G26" s="126">
        <v>2.977604211591899</v>
      </c>
      <c r="H26" s="85">
        <v>4.6086491039281894</v>
      </c>
      <c r="I26" s="110">
        <v>6.0992997565643163</v>
      </c>
      <c r="J26" s="66"/>
      <c r="K26" s="96">
        <f t="shared" si="16"/>
        <v>46657</v>
      </c>
      <c r="L26" s="129">
        <v>2.9770449112959341</v>
      </c>
      <c r="M26" s="66"/>
      <c r="N26" s="130">
        <v>46107</v>
      </c>
      <c r="O26" s="129">
        <v>3.6723945959495907</v>
      </c>
      <c r="P26" s="66"/>
      <c r="Q26" s="66"/>
      <c r="S26" s="59">
        <f>'Forward Curve'!$G26</f>
        <v>46687</v>
      </c>
      <c r="T26" s="67">
        <f t="shared" si="10"/>
        <v>0.223900145426117</v>
      </c>
      <c r="U26" s="48"/>
      <c r="V26" s="48">
        <f t="shared" si="11"/>
        <v>3.135165385757837E-2</v>
      </c>
      <c r="W26" s="48">
        <f t="shared" si="12"/>
        <v>3.2837686949547411E-2</v>
      </c>
      <c r="X26" s="48">
        <f t="shared" si="1"/>
        <v>2.9776042115918989E-2</v>
      </c>
      <c r="Y26" s="48">
        <f t="shared" si="2"/>
        <v>4.6086491039281891E-2</v>
      </c>
      <c r="Z26" s="69">
        <f t="shared" si="3"/>
        <v>6.0992997565643164E-2</v>
      </c>
      <c r="AA26" s="69">
        <f t="shared" si="4"/>
        <v>2.977167907410062E-2</v>
      </c>
      <c r="AB26" s="69">
        <f t="shared" si="13"/>
        <v>2.9770449112959341E-2</v>
      </c>
      <c r="AC26" s="69"/>
      <c r="AD26" s="90">
        <f t="shared" si="17"/>
        <v>46100</v>
      </c>
      <c r="AE26" s="91">
        <f t="shared" si="14"/>
        <v>3.64247582482502E-2</v>
      </c>
      <c r="AF26" s="90">
        <f t="shared" si="18"/>
        <v>46687</v>
      </c>
      <c r="AG26" s="92">
        <f t="shared" si="15"/>
        <v>2.9743290884626461E-2</v>
      </c>
      <c r="AH26" s="3"/>
      <c r="AI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1.246033472213642E-2</v>
      </c>
      <c r="AJ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2.1116006898118517E-2</v>
      </c>
      <c r="AK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3.8427351250082724E-2</v>
      </c>
      <c r="AL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4.7083023426064824E-2</v>
      </c>
      <c r="AN26" s="107">
        <f>IF(B26="","",IF(B26&gt;$AO$1,$AO$3,IF(B26&lt;$AK$1,$L$7,_xlfn.FORECAST.LINEAR(B26,INDEX($AK$3:$AO$3,1,MATCH(B26,$AK$1:$AO$1,1)):INDEX($AK$3:$AO$3,1,MATCH(B26,$AK$1:$AO$1,1)+1),INDEX($AK$1:$AO$1,1,MATCH(B26,$AK$1:$AO$1,1)):INDEX($AK$1:$AO$1,1,MATCH(B26,$AK$1:$AO$1,1)+1)))))</f>
        <v>3.125E-2</v>
      </c>
      <c r="AO26" s="2">
        <f>IF('Forward Curve'!$D$13=DataValidation!$A$5,Vols!$AN26,IF('Forward Curve'!$D$13=DataValidation!$A$7,Vols!$AN26+(Vols!$X26-Vols!$V26),IF('Forward Curve'!$D$13=DataValidation!$A$10,Vols!$AN26+(Vols!$Z26-Vols!$V26),IF('Forward Curve'!$D$13=DataValidation!$A$4,Vols!$AN26+(Vols!$AG26-Vols!$V26),IF('Forward Curve'!$D$13=DataValidation!$A$9,Vols!$AN26+(Vols!$Y26-Vols!$V26),IF('Forward Curve'!$D$13=DataValidation!$A$11,Vols!$AN26+(Vols!$AZ26-Vols!$V26),IF('Forward Curve'!$D$13=DataValidation!$A$2,Vols!$AN26+($AA26-Vols!$V26),IF('Forward Curve'!$D$13=DataValidation!$A$3,Vols!$AN26+($AB26-Vols!$V26),IF('Forward Curve'!$D$13=DataValidation!$A$8,Vols!$AN26+($W26-Vols!$V26))))))))))</f>
        <v>2.9670025216522251E-2</v>
      </c>
      <c r="AP26" s="2">
        <f>IF('Forward Curve'!$D$13=DataValidation!$A$5,$V26+0.0025,IF('Forward Curve'!$D$13=DataValidation!$A$7,$X26+0.0025,IF('Forward Curve'!$D$13=DataValidation!$A$10,Vols!$Z26+0.0025,IF('Forward Curve'!$D$13=DataValidation!$A$4,Vols!$AG26+0.0025,IF('Forward Curve'!$D$13=DataValidation!$A$9,Vols!$Y26+0.0025,IF('Forward Curve'!$D$13=DataValidation!$A$11,Vols!$AZ26+0.0025,IF('Forward Curve'!$D$13=DataValidation!$A$2,$AA26+0.0025,IF('Forward Curve'!$D$13=DataValidation!$A$3,$AB26+0.0025,IF('Forward Curve'!$D$13=DataValidation!$A$8,$W26+0.0025,"")))))))))</f>
        <v>3.2271679074100619E-2</v>
      </c>
      <c r="AQ26" s="2">
        <f>IF('Forward Curve'!$D$13=DataValidation!$A$5,$V26+0.005,IF('Forward Curve'!$D$13=DataValidation!$A$7,$X26+0.005,IF('Forward Curve'!$D$13=DataValidation!$A$10,Vols!$Z26+0.005,IF('Forward Curve'!$D$13=DataValidation!$A$4,Vols!$AG26+0.005,IF('Forward Curve'!$D$13=DataValidation!$A$9,Vols!$Y26+0.005,IF('Forward Curve'!$D$13=DataValidation!$A$11,Vols!$AZ26+0.005,IF('Forward Curve'!$D$13=DataValidation!$A$2,$AA26+0.005,IF('Forward Curve'!$D$13=DataValidation!$A$3,$AB26+0.005,IF('Forward Curve'!$D$13=DataValidation!$A$8,$W26+0.005,"")))))))))</f>
        <v>3.4771679074100621E-2</v>
      </c>
      <c r="AS26" s="48" cm="1">
        <f t="array" ref="AS26">_xlfn.SWITCH('Forward Curve'!$E$14,DataValidation!$B$2,Vols!$AL26,DataValidation!$B$3,Vols!$AK26,DataValidation!$B$4,Vols!$AJ26,DataValidation!$B$5,Vols!$AI26,DataValidation!$B$7,$AN26,DataValidation!$B$8,Vols!$AP26,DataValidation!$B$9,Vols!$AQ26,"","ERROR")</f>
        <v>4.7083023426064824E-2</v>
      </c>
      <c r="AT26" s="48"/>
      <c r="AU26" s="49"/>
      <c r="AV26" s="56">
        <v>21</v>
      </c>
      <c r="AW26" s="58">
        <f t="shared" si="19"/>
        <v>46687</v>
      </c>
      <c r="AY26" s="70">
        <f t="shared" si="20"/>
        <v>-5.1940885013844369E-3</v>
      </c>
      <c r="AZ26" s="2">
        <f t="shared" si="21"/>
        <v>4.2332670343737722E-2</v>
      </c>
      <c r="BB26" s="3">
        <f t="shared" si="5"/>
        <v>3.7332670343737724E-2</v>
      </c>
      <c r="BC26" s="3">
        <f t="shared" si="6"/>
        <v>3.9832670343737719E-2</v>
      </c>
      <c r="BD26" s="3">
        <f t="shared" si="7"/>
        <v>4.4832670343737724E-2</v>
      </c>
      <c r="BE26" s="3">
        <f t="shared" si="8"/>
        <v>4.7332670343737719E-2</v>
      </c>
      <c r="BG26" s="2">
        <f>IF('Forward Curve'!$D$15=DataValidation!$B$11,Vols!BB26,IF('Forward Curve'!$D$15=DataValidation!$B$12,Vols!BC26,IF('Forward Curve'!$D$15=DataValidation!$B$13,Vols!BD26,IF('Forward Curve'!$D$15=DataValidation!$B$14,Vols!BE26,""))))</f>
        <v>3.9832670343737719E-2</v>
      </c>
    </row>
    <row r="27" spans="2:59" x14ac:dyDescent="0.25">
      <c r="B27" s="59">
        <f t="shared" si="9"/>
        <v>46718</v>
      </c>
      <c r="C27" s="129">
        <v>22.380430174008691</v>
      </c>
      <c r="D27" s="2"/>
      <c r="E27" s="102">
        <v>3.1355746058750826</v>
      </c>
      <c r="F27" s="64">
        <v>3.2837140794916384</v>
      </c>
      <c r="G27" s="126">
        <v>2.9780918108224776</v>
      </c>
      <c r="H27" s="85">
        <v>4.6080599930092374</v>
      </c>
      <c r="I27" s="110">
        <v>6.0992997565727993</v>
      </c>
      <c r="J27" s="66"/>
      <c r="K27" s="96">
        <f t="shared" si="16"/>
        <v>46687</v>
      </c>
      <c r="L27" s="129">
        <v>2.9771679074100619</v>
      </c>
      <c r="M27" s="66"/>
      <c r="N27" s="130">
        <v>46108</v>
      </c>
      <c r="O27" s="129">
        <v>3.6727692331854911</v>
      </c>
      <c r="P27" s="66"/>
      <c r="Q27" s="66"/>
      <c r="S27" s="59">
        <f>'Forward Curve'!$G27</f>
        <v>46718</v>
      </c>
      <c r="T27" s="67">
        <f t="shared" si="10"/>
        <v>0.22380430174008692</v>
      </c>
      <c r="U27" s="48"/>
      <c r="V27" s="48">
        <f t="shared" si="11"/>
        <v>3.1355746058750827E-2</v>
      </c>
      <c r="W27" s="48">
        <f t="shared" si="12"/>
        <v>3.2837140794916383E-2</v>
      </c>
      <c r="X27" s="48">
        <f t="shared" si="1"/>
        <v>2.9780918108224776E-2</v>
      </c>
      <c r="Y27" s="48">
        <f t="shared" si="2"/>
        <v>4.6080599930092371E-2</v>
      </c>
      <c r="Z27" s="69">
        <f t="shared" si="3"/>
        <v>6.0992997565727992E-2</v>
      </c>
      <c r="AA27" s="69">
        <f t="shared" si="4"/>
        <v>2.9774139199600928E-2</v>
      </c>
      <c r="AB27" s="69">
        <f t="shared" si="13"/>
        <v>2.977167907410062E-2</v>
      </c>
      <c r="AC27" s="69"/>
      <c r="AD27" s="90">
        <f t="shared" si="17"/>
        <v>46101</v>
      </c>
      <c r="AE27" s="91">
        <f t="shared" si="14"/>
        <v>3.6428443825400336E-2</v>
      </c>
      <c r="AF27" s="90">
        <f t="shared" si="18"/>
        <v>46718</v>
      </c>
      <c r="AG27" s="92">
        <f t="shared" si="15"/>
        <v>2.9743536630308931E-2</v>
      </c>
      <c r="AH27" s="3"/>
      <c r="AI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1.2032378020765148E-2</v>
      </c>
      <c r="AJ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2.090325861018304E-2</v>
      </c>
      <c r="AK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3.8645019789018818E-2</v>
      </c>
      <c r="AL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4.7515900378436705E-2</v>
      </c>
      <c r="AN27" s="107">
        <f>IF(B27="","",IF(B27&gt;$AO$1,$AO$3,IF(B27&lt;$AK$1,$L$7,_xlfn.FORECAST.LINEAR(B27,INDEX($AK$3:$AO$3,1,MATCH(B27,$AK$1:$AO$1,1)):INDEX($AK$3:$AO$3,1,MATCH(B27,$AK$1:$AO$1,1)+1),INDEX($AK$1:$AO$1,1,MATCH(B27,$AK$1:$AO$1,1)):INDEX($AK$1:$AO$1,1,MATCH(B27,$AK$1:$AO$1,1)+1)))))</f>
        <v>3.125E-2</v>
      </c>
      <c r="AO27" s="2">
        <f>IF('Forward Curve'!$D$13=DataValidation!$A$5,Vols!$AN27,IF('Forward Curve'!$D$13=DataValidation!$A$7,Vols!$AN27+(Vols!$X27-Vols!$V27),IF('Forward Curve'!$D$13=DataValidation!$A$10,Vols!$AN27+(Vols!$Z27-Vols!$V27),IF('Forward Curve'!$D$13=DataValidation!$A$4,Vols!$AN27+(Vols!$AG27-Vols!$V27),IF('Forward Curve'!$D$13=DataValidation!$A$9,Vols!$AN27+(Vols!$Y27-Vols!$V27),IF('Forward Curve'!$D$13=DataValidation!$A$11,Vols!$AN27+(Vols!$AZ27-Vols!$V27),IF('Forward Curve'!$D$13=DataValidation!$A$2,Vols!$AN27+($AA27-Vols!$V27),IF('Forward Curve'!$D$13=DataValidation!$A$3,Vols!$AN27+($AB27-Vols!$V27),IF('Forward Curve'!$D$13=DataValidation!$A$8,Vols!$AN27+($W27-Vols!$V27))))))))))</f>
        <v>2.96683931408501E-2</v>
      </c>
      <c r="AP27" s="2">
        <f>IF('Forward Curve'!$D$13=DataValidation!$A$5,$V27+0.0025,IF('Forward Curve'!$D$13=DataValidation!$A$7,$X27+0.0025,IF('Forward Curve'!$D$13=DataValidation!$A$10,Vols!$Z27+0.0025,IF('Forward Curve'!$D$13=DataValidation!$A$4,Vols!$AG27+0.0025,IF('Forward Curve'!$D$13=DataValidation!$A$9,Vols!$Y27+0.0025,IF('Forward Curve'!$D$13=DataValidation!$A$11,Vols!$AZ27+0.0025,IF('Forward Curve'!$D$13=DataValidation!$A$2,$AA27+0.0025,IF('Forward Curve'!$D$13=DataValidation!$A$3,$AB27+0.0025,IF('Forward Curve'!$D$13=DataValidation!$A$8,$W27+0.0025,"")))))))))</f>
        <v>3.2274139199600926E-2</v>
      </c>
      <c r="AQ27" s="2">
        <f>IF('Forward Curve'!$D$13=DataValidation!$A$5,$V27+0.005,IF('Forward Curve'!$D$13=DataValidation!$A$7,$X27+0.005,IF('Forward Curve'!$D$13=DataValidation!$A$10,Vols!$Z27+0.005,IF('Forward Curve'!$D$13=DataValidation!$A$4,Vols!$AG27+0.005,IF('Forward Curve'!$D$13=DataValidation!$A$9,Vols!$Y27+0.005,IF('Forward Curve'!$D$13=DataValidation!$A$11,Vols!$AZ27+0.005,IF('Forward Curve'!$D$13=DataValidation!$A$2,$AA27+0.005,IF('Forward Curve'!$D$13=DataValidation!$A$3,$AB27+0.005,IF('Forward Curve'!$D$13=DataValidation!$A$8,$W27+0.005,"")))))))))</f>
        <v>3.4774139199600929E-2</v>
      </c>
      <c r="AS27" s="48" cm="1">
        <f t="array" ref="AS27">_xlfn.SWITCH('Forward Curve'!$E$14,DataValidation!$B$2,Vols!$AL27,DataValidation!$B$3,Vols!$AK27,DataValidation!$B$4,Vols!$AJ27,DataValidation!$B$5,Vols!$AI27,DataValidation!$B$7,$AN27,DataValidation!$B$8,Vols!$AP27,DataValidation!$B$9,Vols!$AQ27,"","ERROR")</f>
        <v>4.7515900378436705E-2</v>
      </c>
      <c r="AT27" s="48"/>
      <c r="AU27" s="49"/>
      <c r="AV27" s="56">
        <v>22</v>
      </c>
      <c r="AW27" s="58">
        <f t="shared" si="19"/>
        <v>46718</v>
      </c>
      <c r="AY27" s="70">
        <f t="shared" si="20"/>
        <v>-5.2160450547653406E-3</v>
      </c>
      <c r="AZ27" s="2">
        <f t="shared" si="21"/>
        <v>4.2461937161124057E-2</v>
      </c>
      <c r="BB27" s="3">
        <f t="shared" si="5"/>
        <v>3.7461937161124059E-2</v>
      </c>
      <c r="BC27" s="3">
        <f t="shared" si="6"/>
        <v>3.9961937161124055E-2</v>
      </c>
      <c r="BD27" s="3">
        <f t="shared" si="7"/>
        <v>4.4961937161124059E-2</v>
      </c>
      <c r="BE27" s="3">
        <f t="shared" si="8"/>
        <v>4.7461937161124054E-2</v>
      </c>
      <c r="BG27" s="2">
        <f>IF('Forward Curve'!$D$15=DataValidation!$B$11,Vols!BB27,IF('Forward Curve'!$D$15=DataValidation!$B$12,Vols!BC27,IF('Forward Curve'!$D$15=DataValidation!$B$13,Vols!BD27,IF('Forward Curve'!$D$15=DataValidation!$B$14,Vols!BE27,""))))</f>
        <v>3.9961937161124055E-2</v>
      </c>
    </row>
    <row r="28" spans="2:59" x14ac:dyDescent="0.25">
      <c r="B28" s="59">
        <f t="shared" si="9"/>
        <v>46748</v>
      </c>
      <c r="C28" s="129">
        <v>23.460974101638691</v>
      </c>
      <c r="D28" s="2"/>
      <c r="E28" s="102">
        <v>3.1351653857580946</v>
      </c>
      <c r="F28" s="64">
        <v>3.2837080524688944</v>
      </c>
      <c r="G28" s="126">
        <v>2.9992418300264578</v>
      </c>
      <c r="H28" s="85">
        <v>4.6080599930089789</v>
      </c>
      <c r="I28" s="110">
        <v>6.0992997565605629</v>
      </c>
      <c r="J28" s="66"/>
      <c r="K28" s="96">
        <f t="shared" si="16"/>
        <v>46718</v>
      </c>
      <c r="L28" s="129">
        <v>2.9774139199600929</v>
      </c>
      <c r="M28" s="66"/>
      <c r="N28" s="130">
        <v>46111</v>
      </c>
      <c r="O28" s="129">
        <v>3.6723945959495907</v>
      </c>
      <c r="P28" s="66"/>
      <c r="Q28" s="66"/>
      <c r="S28" s="59">
        <f>'Forward Curve'!$G28</f>
        <v>46748</v>
      </c>
      <c r="T28" s="67">
        <f t="shared" si="10"/>
        <v>0.2346097410163869</v>
      </c>
      <c r="U28" s="48"/>
      <c r="V28" s="48">
        <f t="shared" si="11"/>
        <v>3.1351653857580944E-2</v>
      </c>
      <c r="W28" s="48">
        <f t="shared" si="12"/>
        <v>3.2837080524688943E-2</v>
      </c>
      <c r="X28" s="48">
        <f t="shared" si="1"/>
        <v>2.9992418300264577E-2</v>
      </c>
      <c r="Y28" s="48">
        <f t="shared" si="2"/>
        <v>4.608059993008979E-2</v>
      </c>
      <c r="Z28" s="69">
        <f t="shared" si="3"/>
        <v>6.0992997565605632E-2</v>
      </c>
      <c r="AA28" s="69">
        <f t="shared" si="4"/>
        <v>2.9774139199598502E-2</v>
      </c>
      <c r="AB28" s="69">
        <f t="shared" si="13"/>
        <v>2.9774139199600928E-2</v>
      </c>
      <c r="AC28" s="69"/>
      <c r="AD28" s="90">
        <f t="shared" si="17"/>
        <v>46102</v>
      </c>
      <c r="AE28" s="91">
        <f t="shared" si="14"/>
        <v>3.6428443825400336E-2</v>
      </c>
      <c r="AF28" s="90">
        <f t="shared" si="18"/>
        <v>46748</v>
      </c>
      <c r="AG28" s="92">
        <f t="shared" si="15"/>
        <v>2.9743372811891433E-2</v>
      </c>
      <c r="AH28" s="3"/>
      <c r="AI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1.0743550152422272E-2</v>
      </c>
      <c r="AJ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2.0258844676010388E-2</v>
      </c>
      <c r="AK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3.928943372318662E-2</v>
      </c>
      <c r="AL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4.8804728246774731E-2</v>
      </c>
      <c r="AN28" s="107">
        <f>IF(B28="","",IF(B28&gt;$AO$1,$AO$3,IF(B28&lt;$AK$1,$L$7,_xlfn.FORECAST.LINEAR(B28,INDEX($AK$3:$AO$3,1,MATCH(B28,$AK$1:$AO$1,1)):INDEX($AK$3:$AO$3,1,MATCH(B28,$AK$1:$AO$1,1)+1),INDEX($AK$1:$AO$1,1,MATCH(B28,$AK$1:$AO$1,1)):INDEX($AK$1:$AO$1,1,MATCH(B28,$AK$1:$AO$1,1)+1)))))</f>
        <v>3.125E-2</v>
      </c>
      <c r="AO28" s="2">
        <f>IF('Forward Curve'!$D$13=DataValidation!$A$5,Vols!$AN28,IF('Forward Curve'!$D$13=DataValidation!$A$7,Vols!$AN28+(Vols!$X28-Vols!$V28),IF('Forward Curve'!$D$13=DataValidation!$A$10,Vols!$AN28+(Vols!$Z28-Vols!$V28),IF('Forward Curve'!$D$13=DataValidation!$A$4,Vols!$AN28+(Vols!$AG28-Vols!$V28),IF('Forward Curve'!$D$13=DataValidation!$A$9,Vols!$AN28+(Vols!$Y28-Vols!$V28),IF('Forward Curve'!$D$13=DataValidation!$A$11,Vols!$AN28+(Vols!$AZ28-Vols!$V28),IF('Forward Curve'!$D$13=DataValidation!$A$2,Vols!$AN28+($AA28-Vols!$V28),IF('Forward Curve'!$D$13=DataValidation!$A$3,Vols!$AN28+($AB28-Vols!$V28),IF('Forward Curve'!$D$13=DataValidation!$A$8,Vols!$AN28+($W28-Vols!$V28))))))))))</f>
        <v>2.9672485342017559E-2</v>
      </c>
      <c r="AP28" s="2">
        <f>IF('Forward Curve'!$D$13=DataValidation!$A$5,$V28+0.0025,IF('Forward Curve'!$D$13=DataValidation!$A$7,$X28+0.0025,IF('Forward Curve'!$D$13=DataValidation!$A$10,Vols!$Z28+0.0025,IF('Forward Curve'!$D$13=DataValidation!$A$4,Vols!$AG28+0.0025,IF('Forward Curve'!$D$13=DataValidation!$A$9,Vols!$Y28+0.0025,IF('Forward Curve'!$D$13=DataValidation!$A$11,Vols!$AZ28+0.0025,IF('Forward Curve'!$D$13=DataValidation!$A$2,$AA28+0.0025,IF('Forward Curve'!$D$13=DataValidation!$A$3,$AB28+0.0025,IF('Forward Curve'!$D$13=DataValidation!$A$8,$W28+0.0025,"")))))))))</f>
        <v>3.2274139199598505E-2</v>
      </c>
      <c r="AQ28" s="2">
        <f>IF('Forward Curve'!$D$13=DataValidation!$A$5,$V28+0.005,IF('Forward Curve'!$D$13=DataValidation!$A$7,$X28+0.005,IF('Forward Curve'!$D$13=DataValidation!$A$10,Vols!$Z28+0.005,IF('Forward Curve'!$D$13=DataValidation!$A$4,Vols!$AG28+0.005,IF('Forward Curve'!$D$13=DataValidation!$A$9,Vols!$Y28+0.005,IF('Forward Curve'!$D$13=DataValidation!$A$11,Vols!$AZ28+0.005,IF('Forward Curve'!$D$13=DataValidation!$A$2,$AA28+0.005,IF('Forward Curve'!$D$13=DataValidation!$A$3,$AB28+0.005,IF('Forward Curve'!$D$13=DataValidation!$A$8,$W28+0.005,"")))))))))</f>
        <v>3.47741391995985E-2</v>
      </c>
      <c r="AS28" s="48" cm="1">
        <f t="array" ref="AS28">_xlfn.SWITCH('Forward Curve'!$E$14,DataValidation!$B$2,Vols!$AL28,DataValidation!$B$3,Vols!$AK28,DataValidation!$B$4,Vols!$AJ28,DataValidation!$B$5,Vols!$AI28,DataValidation!$B$7,$AN28,DataValidation!$B$8,Vols!$AP28,DataValidation!$B$9,Vols!$AQ28,"","ERROR")</f>
        <v>4.8804728246774731E-2</v>
      </c>
      <c r="AT28" s="48"/>
      <c r="AU28" s="49"/>
      <c r="AV28" s="56">
        <v>23</v>
      </c>
      <c r="AW28" s="58">
        <f t="shared" si="19"/>
        <v>46748</v>
      </c>
      <c r="AY28" s="70">
        <f t="shared" si="20"/>
        <v>-5.2380016081462442E-3</v>
      </c>
      <c r="AZ28" s="2">
        <f t="shared" si="21"/>
        <v>4.259122553252627E-2</v>
      </c>
      <c r="BB28" s="3">
        <f t="shared" si="5"/>
        <v>3.7591225532526272E-2</v>
      </c>
      <c r="BC28" s="3">
        <f t="shared" si="6"/>
        <v>4.0091225532526267E-2</v>
      </c>
      <c r="BD28" s="3">
        <f t="shared" si="7"/>
        <v>4.5091225532526272E-2</v>
      </c>
      <c r="BE28" s="3">
        <f t="shared" si="8"/>
        <v>4.7591225532526267E-2</v>
      </c>
      <c r="BG28" s="2">
        <f>IF('Forward Curve'!$D$15=DataValidation!$B$11,Vols!BB28,IF('Forward Curve'!$D$15=DataValidation!$B$12,Vols!BC28,IF('Forward Curve'!$D$15=DataValidation!$B$13,Vols!BD28,IF('Forward Curve'!$D$15=DataValidation!$B$14,Vols!BE28,""))))</f>
        <v>4.0091225532526267E-2</v>
      </c>
    </row>
    <row r="29" spans="2:59" x14ac:dyDescent="0.25">
      <c r="B29" s="59">
        <f t="shared" si="9"/>
        <v>46779</v>
      </c>
      <c r="C29" s="129">
        <v>24.68968273849654</v>
      </c>
      <c r="D29" s="2"/>
      <c r="E29" s="102">
        <v>3.1348926118976612</v>
      </c>
      <c r="F29" s="64">
        <v>3.2994038305859714</v>
      </c>
      <c r="G29" s="126">
        <v>3.0316576653475145</v>
      </c>
      <c r="H29" s="85">
        <v>4.6077654751890407</v>
      </c>
      <c r="I29" s="110">
        <v>6.0992997565565652</v>
      </c>
      <c r="J29" s="66"/>
      <c r="K29" s="96">
        <f t="shared" si="16"/>
        <v>46748</v>
      </c>
      <c r="L29" s="129">
        <v>2.9774139199598504</v>
      </c>
      <c r="M29" s="66"/>
      <c r="N29" s="130">
        <v>46112</v>
      </c>
      <c r="O29" s="129">
        <v>3.6723945959575843</v>
      </c>
      <c r="P29" s="66"/>
      <c r="Q29" s="66"/>
      <c r="S29" s="59">
        <f>'Forward Curve'!$G29</f>
        <v>46779</v>
      </c>
      <c r="T29" s="67">
        <f t="shared" si="10"/>
        <v>0.24689682738496541</v>
      </c>
      <c r="U29" s="48"/>
      <c r="V29" s="48">
        <f t="shared" si="11"/>
        <v>3.1348926118976612E-2</v>
      </c>
      <c r="W29" s="48">
        <f t="shared" si="12"/>
        <v>3.2994038305859716E-2</v>
      </c>
      <c r="X29" s="48">
        <f t="shared" si="1"/>
        <v>3.0316576653475143E-2</v>
      </c>
      <c r="Y29" s="48">
        <f t="shared" si="2"/>
        <v>4.6077654751890407E-2</v>
      </c>
      <c r="Z29" s="69">
        <f t="shared" si="3"/>
        <v>6.099299756556565E-2</v>
      </c>
      <c r="AA29" s="69">
        <f t="shared" si="4"/>
        <v>2.9769219219559159E-2</v>
      </c>
      <c r="AB29" s="69">
        <f t="shared" si="13"/>
        <v>2.9774139199598502E-2</v>
      </c>
      <c r="AC29" s="69"/>
      <c r="AD29" s="90">
        <f t="shared" si="17"/>
        <v>46103</v>
      </c>
      <c r="AE29" s="91">
        <f t="shared" si="14"/>
        <v>3.6428443825400336E-2</v>
      </c>
      <c r="AF29" s="90">
        <f t="shared" si="18"/>
        <v>46779</v>
      </c>
      <c r="AG29" s="92">
        <f t="shared" si="15"/>
        <v>2.9743454721096185E-2</v>
      </c>
      <c r="AH29" s="3"/>
      <c r="AI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9.2859021972748097E-3</v>
      </c>
      <c r="AJ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1.9527560708416984E-2</v>
      </c>
      <c r="AK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4.0010877730701333E-2</v>
      </c>
      <c r="AL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5.0252536241843504E-2</v>
      </c>
      <c r="AN29" s="107">
        <f>IF(B29="","",IF(B29&gt;$AO$1,$AO$3,IF(B29&lt;$AK$1,$L$7,_xlfn.FORECAST.LINEAR(B29,INDEX($AK$3:$AO$3,1,MATCH(B29,$AK$1:$AO$1,1)):INDEX($AK$3:$AO$3,1,MATCH(B29,$AK$1:$AO$1,1)+1),INDEX($AK$1:$AO$1,1,MATCH(B29,$AK$1:$AO$1,1)):INDEX($AK$1:$AO$1,1,MATCH(B29,$AK$1:$AO$1,1)+1)))))</f>
        <v>3.1157786885245925E-2</v>
      </c>
      <c r="AO29" s="2">
        <f>IF('Forward Curve'!$D$13=DataValidation!$A$5,Vols!$AN29,IF('Forward Curve'!$D$13=DataValidation!$A$7,Vols!$AN29+(Vols!$X29-Vols!$V29),IF('Forward Curve'!$D$13=DataValidation!$A$10,Vols!$AN29+(Vols!$Z29-Vols!$V29),IF('Forward Curve'!$D$13=DataValidation!$A$4,Vols!$AN29+(Vols!$AG29-Vols!$V29),IF('Forward Curve'!$D$13=DataValidation!$A$9,Vols!$AN29+(Vols!$Y29-Vols!$V29),IF('Forward Curve'!$D$13=DataValidation!$A$11,Vols!$AN29+(Vols!$AZ29-Vols!$V29),IF('Forward Curve'!$D$13=DataValidation!$A$2,Vols!$AN29+($AA29-Vols!$V29),IF('Forward Curve'!$D$13=DataValidation!$A$3,Vols!$AN29+($AB29-Vols!$V29),IF('Forward Curve'!$D$13=DataValidation!$A$8,Vols!$AN29+($W29-Vols!$V29))))))))))</f>
        <v>2.9578079985828471E-2</v>
      </c>
      <c r="AP29" s="2">
        <f>IF('Forward Curve'!$D$13=DataValidation!$A$5,$V29+0.0025,IF('Forward Curve'!$D$13=DataValidation!$A$7,$X29+0.0025,IF('Forward Curve'!$D$13=DataValidation!$A$10,Vols!$Z29+0.0025,IF('Forward Curve'!$D$13=DataValidation!$A$4,Vols!$AG29+0.0025,IF('Forward Curve'!$D$13=DataValidation!$A$9,Vols!$Y29+0.0025,IF('Forward Curve'!$D$13=DataValidation!$A$11,Vols!$AZ29+0.0025,IF('Forward Curve'!$D$13=DataValidation!$A$2,$AA29+0.0025,IF('Forward Curve'!$D$13=DataValidation!$A$3,$AB29+0.0025,IF('Forward Curve'!$D$13=DataValidation!$A$8,$W29+0.0025,"")))))))))</f>
        <v>3.2269219219559157E-2</v>
      </c>
      <c r="AQ29" s="2">
        <f>IF('Forward Curve'!$D$13=DataValidation!$A$5,$V29+0.005,IF('Forward Curve'!$D$13=DataValidation!$A$7,$X29+0.005,IF('Forward Curve'!$D$13=DataValidation!$A$10,Vols!$Z29+0.005,IF('Forward Curve'!$D$13=DataValidation!$A$4,Vols!$AG29+0.005,IF('Forward Curve'!$D$13=DataValidation!$A$9,Vols!$Y29+0.005,IF('Forward Curve'!$D$13=DataValidation!$A$11,Vols!$AZ29+0.005,IF('Forward Curve'!$D$13=DataValidation!$A$2,$AA29+0.005,IF('Forward Curve'!$D$13=DataValidation!$A$3,$AB29+0.005,IF('Forward Curve'!$D$13=DataValidation!$A$8,$W29+0.005,"")))))))))</f>
        <v>3.476921921955916E-2</v>
      </c>
      <c r="AS29" s="48" cm="1">
        <f t="array" ref="AS29">_xlfn.SWITCH('Forward Curve'!$E$14,DataValidation!$B$2,Vols!$AL29,DataValidation!$B$3,Vols!$AK29,DataValidation!$B$4,Vols!$AJ29,DataValidation!$B$5,Vols!$AI29,DataValidation!$B$7,$AN29,DataValidation!$B$8,Vols!$AP29,DataValidation!$B$9,Vols!$AQ29,"","ERROR")</f>
        <v>5.0252536241843504E-2</v>
      </c>
      <c r="AT29" s="48"/>
      <c r="AU29" s="49"/>
      <c r="AV29" s="56">
        <v>24</v>
      </c>
      <c r="AW29" s="58">
        <f t="shared" si="19"/>
        <v>46779</v>
      </c>
      <c r="AY29" s="70">
        <f t="shared" si="20"/>
        <v>-5.2599581615271479E-3</v>
      </c>
      <c r="AZ29" s="2">
        <f t="shared" si="21"/>
        <v>4.2720429800437103E-2</v>
      </c>
      <c r="BB29" s="3">
        <f t="shared" si="5"/>
        <v>3.7720429800437105E-2</v>
      </c>
      <c r="BC29" s="3">
        <f t="shared" si="6"/>
        <v>4.0220429800437101E-2</v>
      </c>
      <c r="BD29" s="3">
        <f t="shared" si="7"/>
        <v>4.5220429800437105E-2</v>
      </c>
      <c r="BE29" s="3">
        <f t="shared" si="8"/>
        <v>4.77204298004371E-2</v>
      </c>
      <c r="BG29" s="2">
        <f>IF('Forward Curve'!$D$15=DataValidation!$B$11,Vols!BB29,IF('Forward Curve'!$D$15=DataValidation!$B$12,Vols!BC29,IF('Forward Curve'!$D$15=DataValidation!$B$13,Vols!BD29,IF('Forward Curve'!$D$15=DataValidation!$B$14,Vols!BE29,""))))</f>
        <v>4.0220429800437101E-2</v>
      </c>
    </row>
    <row r="30" spans="2:59" x14ac:dyDescent="0.25">
      <c r="B30" s="59">
        <f t="shared" si="9"/>
        <v>46810</v>
      </c>
      <c r="C30" s="129">
        <v>25.658945705329998</v>
      </c>
      <c r="D30" s="2"/>
      <c r="E30" s="102">
        <v>3.1889254993982394</v>
      </c>
      <c r="F30" s="64">
        <v>3.3169996786495841</v>
      </c>
      <c r="G30" s="126">
        <v>3.0663870336956411</v>
      </c>
      <c r="H30" s="85">
        <v>4.6083545359214826</v>
      </c>
      <c r="I30" s="110">
        <v>6.0992997565568094</v>
      </c>
      <c r="J30" s="66"/>
      <c r="K30" s="96">
        <f t="shared" si="16"/>
        <v>46779</v>
      </c>
      <c r="L30" s="129">
        <v>2.976921921955916</v>
      </c>
      <c r="M30" s="66"/>
      <c r="N30" s="130">
        <v>46113</v>
      </c>
      <c r="O30" s="129">
        <v>3.6723945959415971</v>
      </c>
      <c r="P30" s="66"/>
      <c r="Q30" s="66"/>
      <c r="S30" s="59">
        <f>'Forward Curve'!$G30</f>
        <v>46810</v>
      </c>
      <c r="T30" s="67">
        <f t="shared" si="10"/>
        <v>0.2565894570533</v>
      </c>
      <c r="U30" s="48"/>
      <c r="V30" s="48">
        <f t="shared" si="11"/>
        <v>3.1889254993982395E-2</v>
      </c>
      <c r="W30" s="48">
        <f t="shared" si="12"/>
        <v>3.3169996786495841E-2</v>
      </c>
      <c r="X30" s="48">
        <f t="shared" si="1"/>
        <v>3.066387033695641E-2</v>
      </c>
      <c r="Y30" s="48">
        <f t="shared" si="2"/>
        <v>4.6083545359214828E-2</v>
      </c>
      <c r="Z30" s="69">
        <f t="shared" si="3"/>
        <v>6.0992997565568093E-2</v>
      </c>
      <c r="AA30" s="69">
        <f t="shared" si="4"/>
        <v>3.0575423099952207E-2</v>
      </c>
      <c r="AB30" s="69">
        <f t="shared" si="13"/>
        <v>2.9769219219559159E-2</v>
      </c>
      <c r="AC30" s="69"/>
      <c r="AD30" s="90">
        <f t="shared" si="17"/>
        <v>46104</v>
      </c>
      <c r="AE30" s="91">
        <f t="shared" si="14"/>
        <v>3.6424758248330136E-2</v>
      </c>
      <c r="AF30" s="90">
        <f t="shared" si="18"/>
        <v>46810</v>
      </c>
      <c r="AG30" s="92">
        <f t="shared" si="15"/>
        <v>3.0426248045184678E-2</v>
      </c>
      <c r="AH30" s="3"/>
      <c r="AI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8.2319100126419104E-3</v>
      </c>
      <c r="AJ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1.940366655629706E-2</v>
      </c>
      <c r="AK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4.1747179643607357E-2</v>
      </c>
      <c r="AL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5.2918936187262504E-2</v>
      </c>
      <c r="AN30" s="107">
        <f>IF(B30="","",IF(B30&gt;$AO$1,$AO$3,IF(B30&lt;$AK$1,$L$7,_xlfn.FORECAST.LINEAR(B30,INDEX($AK$3:$AO$3,1,MATCH(B30,$AK$1:$AO$1,1)):INDEX($AK$3:$AO$3,1,MATCH(B30,$AK$1:$AO$1,1)+1),INDEX($AK$1:$AO$1,1,MATCH(B30,$AK$1:$AO$1,1)):INDEX($AK$1:$AO$1,1,MATCH(B30,$AK$1:$AO$1,1)+1)))))</f>
        <v>3.1051912568306028E-2</v>
      </c>
      <c r="AO30" s="2">
        <f>IF('Forward Curve'!$D$13=DataValidation!$A$5,Vols!$AN30,IF('Forward Curve'!$D$13=DataValidation!$A$7,Vols!$AN30+(Vols!$X30-Vols!$V30),IF('Forward Curve'!$D$13=DataValidation!$A$10,Vols!$AN30+(Vols!$Z30-Vols!$V30),IF('Forward Curve'!$D$13=DataValidation!$A$4,Vols!$AN30+(Vols!$AG30-Vols!$V30),IF('Forward Curve'!$D$13=DataValidation!$A$9,Vols!$AN30+(Vols!$Y30-Vols!$V30),IF('Forward Curve'!$D$13=DataValidation!$A$11,Vols!$AN30+(Vols!$AZ30-Vols!$V30),IF('Forward Curve'!$D$13=DataValidation!$A$2,Vols!$AN30+($AA30-Vols!$V30),IF('Forward Curve'!$D$13=DataValidation!$A$3,Vols!$AN30+($AB30-Vols!$V30),IF('Forward Curve'!$D$13=DataValidation!$A$8,Vols!$AN30+($W30-Vols!$V30))))))))))</f>
        <v>2.973808067427584E-2</v>
      </c>
      <c r="AP30" s="2">
        <f>IF('Forward Curve'!$D$13=DataValidation!$A$5,$V30+0.0025,IF('Forward Curve'!$D$13=DataValidation!$A$7,$X30+0.0025,IF('Forward Curve'!$D$13=DataValidation!$A$10,Vols!$Z30+0.0025,IF('Forward Curve'!$D$13=DataValidation!$A$4,Vols!$AG30+0.0025,IF('Forward Curve'!$D$13=DataValidation!$A$9,Vols!$Y30+0.0025,IF('Forward Curve'!$D$13=DataValidation!$A$11,Vols!$AZ30+0.0025,IF('Forward Curve'!$D$13=DataValidation!$A$2,$AA30+0.0025,IF('Forward Curve'!$D$13=DataValidation!$A$3,$AB30+0.0025,IF('Forward Curve'!$D$13=DataValidation!$A$8,$W30+0.0025,"")))))))))</f>
        <v>3.3075423099952206E-2</v>
      </c>
      <c r="AQ30" s="2">
        <f>IF('Forward Curve'!$D$13=DataValidation!$A$5,$V30+0.005,IF('Forward Curve'!$D$13=DataValidation!$A$7,$X30+0.005,IF('Forward Curve'!$D$13=DataValidation!$A$10,Vols!$Z30+0.005,IF('Forward Curve'!$D$13=DataValidation!$A$4,Vols!$AG30+0.005,IF('Forward Curve'!$D$13=DataValidation!$A$9,Vols!$Y30+0.005,IF('Forward Curve'!$D$13=DataValidation!$A$11,Vols!$AZ30+0.005,IF('Forward Curve'!$D$13=DataValidation!$A$2,$AA30+0.005,IF('Forward Curve'!$D$13=DataValidation!$A$3,$AB30+0.005,IF('Forward Curve'!$D$13=DataValidation!$A$8,$W30+0.005,"")))))))))</f>
        <v>3.5575423099952208E-2</v>
      </c>
      <c r="AS30" s="48" cm="1">
        <f t="array" ref="AS30">_xlfn.SWITCH('Forward Curve'!$E$14,DataValidation!$B$2,Vols!$AL30,DataValidation!$B$3,Vols!$AK30,DataValidation!$B$4,Vols!$AJ30,DataValidation!$B$5,Vols!$AI30,DataValidation!$B$7,$AN30,DataValidation!$B$8,Vols!$AP30,DataValidation!$B$9,Vols!$AQ30,"","ERROR")</f>
        <v>5.2918936187262504E-2</v>
      </c>
      <c r="AT30" s="48"/>
      <c r="AU30" s="49"/>
      <c r="AV30" s="56">
        <v>25</v>
      </c>
      <c r="AW30" s="58">
        <f t="shared" si="19"/>
        <v>46810</v>
      </c>
      <c r="AY30" s="70">
        <f t="shared" si="20"/>
        <v>-5.2819147149080516E-3</v>
      </c>
      <c r="AZ30" s="2">
        <f t="shared" si="21"/>
        <v>4.2849633026382603E-2</v>
      </c>
      <c r="BB30" s="3">
        <f t="shared" si="5"/>
        <v>3.7849633026382605E-2</v>
      </c>
      <c r="BC30" s="3">
        <f t="shared" si="6"/>
        <v>4.03496330263826E-2</v>
      </c>
      <c r="BD30" s="3">
        <f t="shared" si="7"/>
        <v>4.5349633026382605E-2</v>
      </c>
      <c r="BE30" s="3">
        <f t="shared" si="8"/>
        <v>4.78496330263826E-2</v>
      </c>
      <c r="BG30" s="2">
        <f>IF('Forward Curve'!$D$15=DataValidation!$B$11,Vols!BB30,IF('Forward Curve'!$D$15=DataValidation!$B$12,Vols!BC30,IF('Forward Curve'!$D$15=DataValidation!$B$13,Vols!BD30,IF('Forward Curve'!$D$15=DataValidation!$B$14,Vols!BE30,""))))</f>
        <v>4.03496330263826E-2</v>
      </c>
    </row>
    <row r="31" spans="2:59" x14ac:dyDescent="0.25">
      <c r="B31" s="59">
        <f t="shared" si="9"/>
        <v>46839</v>
      </c>
      <c r="C31" s="129">
        <v>25.664840266520727</v>
      </c>
      <c r="D31" s="2"/>
      <c r="E31" s="102">
        <v>3.1919521983188481</v>
      </c>
      <c r="F31" s="64">
        <v>3.3365960269891297</v>
      </c>
      <c r="G31" s="126">
        <v>3.07483306168012</v>
      </c>
      <c r="H31" s="85">
        <v>4.608354535921233</v>
      </c>
      <c r="I31" s="110">
        <v>6.1772372916350182</v>
      </c>
      <c r="J31" s="66"/>
      <c r="K31" s="96">
        <f t="shared" si="16"/>
        <v>46810</v>
      </c>
      <c r="L31" s="129">
        <v>3.0575423099952208</v>
      </c>
      <c r="M31" s="66"/>
      <c r="N31" s="130">
        <v>46114</v>
      </c>
      <c r="O31" s="129">
        <v>3.6723945959495907</v>
      </c>
      <c r="P31" s="66"/>
      <c r="Q31" s="66"/>
      <c r="S31" s="59">
        <f>'Forward Curve'!$G31</f>
        <v>46839</v>
      </c>
      <c r="T31" s="67">
        <f t="shared" si="10"/>
        <v>0.25664840266520728</v>
      </c>
      <c r="U31" s="48"/>
      <c r="V31" s="48">
        <f t="shared" si="11"/>
        <v>3.1919521983188481E-2</v>
      </c>
      <c r="W31" s="48">
        <f t="shared" si="12"/>
        <v>3.3365960269891297E-2</v>
      </c>
      <c r="X31" s="48">
        <f t="shared" si="1"/>
        <v>3.0748330616801201E-2</v>
      </c>
      <c r="Y31" s="48">
        <f t="shared" si="2"/>
        <v>4.608354535921233E-2</v>
      </c>
      <c r="Z31" s="69">
        <f t="shared" si="3"/>
        <v>6.1772372916350182E-2</v>
      </c>
      <c r="AA31" s="69">
        <f t="shared" si="4"/>
        <v>3.0749557454282872E-2</v>
      </c>
      <c r="AB31" s="69">
        <f t="shared" si="13"/>
        <v>3.0575423099952207E-2</v>
      </c>
      <c r="AC31" s="69"/>
      <c r="AD31" s="90">
        <f t="shared" si="17"/>
        <v>46105</v>
      </c>
      <c r="AE31" s="91">
        <f t="shared" si="14"/>
        <v>3.6723945959495907E-2</v>
      </c>
      <c r="AF31" s="90">
        <f t="shared" si="18"/>
        <v>46839</v>
      </c>
      <c r="AG31" s="92">
        <f t="shared" si="15"/>
        <v>3.0719154611503541E-2</v>
      </c>
      <c r="AH31" s="3"/>
      <c r="AI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7.8315387952393161E-3</v>
      </c>
      <c r="AJ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1.9290548124761091E-2</v>
      </c>
      <c r="AK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4.2208566783804649E-2</v>
      </c>
      <c r="AL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5.3667576113326433E-2</v>
      </c>
      <c r="AM31" s="14"/>
      <c r="AN31" s="107">
        <f>IF(B31="","",IF(B31&gt;$AO$1,$AO$3,IF(B31&lt;$AK$1,$L$7,_xlfn.FORECAST.LINEAR(B31,INDEX($AK$3:$AO$3,1,MATCH(B31,$AK$1:$AO$1,1)):INDEX($AK$3:$AO$3,1,MATCH(B31,$AK$1:$AO$1,1)+1),INDEX($AK$1:$AO$1,1,MATCH(B31,$AK$1:$AO$1,1)):INDEX($AK$1:$AO$1,1,MATCH(B31,$AK$1:$AO$1,1)+1)))))</f>
        <v>3.0952868852459042E-2</v>
      </c>
      <c r="AO31" s="2">
        <f>IF('Forward Curve'!$D$13=DataValidation!$A$5,Vols!$AN31,IF('Forward Curve'!$D$13=DataValidation!$A$7,Vols!$AN31+(Vols!$X31-Vols!$V31),IF('Forward Curve'!$D$13=DataValidation!$A$10,Vols!$AN31+(Vols!$Z31-Vols!$V31),IF('Forward Curve'!$D$13=DataValidation!$A$4,Vols!$AN31+(Vols!$AG31-Vols!$V31),IF('Forward Curve'!$D$13=DataValidation!$A$9,Vols!$AN31+(Vols!$Y31-Vols!$V31),IF('Forward Curve'!$D$13=DataValidation!$A$11,Vols!$AN31+(Vols!$AZ31-Vols!$V31),IF('Forward Curve'!$D$13=DataValidation!$A$2,Vols!$AN31+($AA31-Vols!$V31),IF('Forward Curve'!$D$13=DataValidation!$A$3,Vols!$AN31+($AB31-Vols!$V31),IF('Forward Curve'!$D$13=DataValidation!$A$8,Vols!$AN31+($W31-Vols!$V31))))))))))</f>
        <v>2.9782904323553433E-2</v>
      </c>
      <c r="AP31" s="2">
        <f>IF('Forward Curve'!$D$13=DataValidation!$A$5,$V31+0.0025,IF('Forward Curve'!$D$13=DataValidation!$A$7,$X31+0.0025,IF('Forward Curve'!$D$13=DataValidation!$A$10,Vols!$Z31+0.0025,IF('Forward Curve'!$D$13=DataValidation!$A$4,Vols!$AG31+0.0025,IF('Forward Curve'!$D$13=DataValidation!$A$9,Vols!$Y31+0.0025,IF('Forward Curve'!$D$13=DataValidation!$A$11,Vols!$AZ31+0.0025,IF('Forward Curve'!$D$13=DataValidation!$A$2,$AA31+0.0025,IF('Forward Curve'!$D$13=DataValidation!$A$3,$AB31+0.0025,IF('Forward Curve'!$D$13=DataValidation!$A$8,$W31+0.0025,"")))))))))</f>
        <v>3.3249557454282874E-2</v>
      </c>
      <c r="AQ31" s="2">
        <f>IF('Forward Curve'!$D$13=DataValidation!$A$5,$V31+0.005,IF('Forward Curve'!$D$13=DataValidation!$A$7,$X31+0.005,IF('Forward Curve'!$D$13=DataValidation!$A$10,Vols!$Z31+0.005,IF('Forward Curve'!$D$13=DataValidation!$A$4,Vols!$AG31+0.005,IF('Forward Curve'!$D$13=DataValidation!$A$9,Vols!$Y31+0.005,IF('Forward Curve'!$D$13=DataValidation!$A$11,Vols!$AZ31+0.005,IF('Forward Curve'!$D$13=DataValidation!$A$2,$AA31+0.005,IF('Forward Curve'!$D$13=DataValidation!$A$3,$AB31+0.005,IF('Forward Curve'!$D$13=DataValidation!$A$8,$W31+0.005,"")))))))))</f>
        <v>3.574955745428287E-2</v>
      </c>
      <c r="AS31" s="48" cm="1">
        <f t="array" ref="AS31">_xlfn.SWITCH('Forward Curve'!$E$14,DataValidation!$B$2,Vols!$AL31,DataValidation!$B$3,Vols!$AK31,DataValidation!$B$4,Vols!$AJ31,DataValidation!$B$5,Vols!$AI31,DataValidation!$B$7,$AN31,DataValidation!$B$8,Vols!$AP31,DataValidation!$B$9,Vols!$AQ31,"","ERROR")</f>
        <v>5.3667576113326433E-2</v>
      </c>
      <c r="AT31" s="48"/>
      <c r="AU31" s="49"/>
      <c r="AV31" s="56">
        <v>26</v>
      </c>
      <c r="AW31" s="58">
        <f t="shared" si="19"/>
        <v>46839</v>
      </c>
      <c r="AY31" s="70">
        <f t="shared" si="20"/>
        <v>-5.3038712682889552E-3</v>
      </c>
      <c r="AZ31" s="2">
        <f t="shared" si="21"/>
        <v>4.2982723377610048E-2</v>
      </c>
      <c r="BB31" s="3">
        <f t="shared" si="5"/>
        <v>3.798272337761005E-2</v>
      </c>
      <c r="BC31" s="3">
        <f t="shared" si="6"/>
        <v>4.0482723377610046E-2</v>
      </c>
      <c r="BD31" s="3">
        <f t="shared" si="7"/>
        <v>4.548272337761005E-2</v>
      </c>
      <c r="BE31" s="3">
        <f t="shared" si="8"/>
        <v>4.7982723377610045E-2</v>
      </c>
      <c r="BG31" s="2">
        <f>IF('Forward Curve'!$D$15=DataValidation!$B$11,Vols!BB31,IF('Forward Curve'!$D$15=DataValidation!$B$12,Vols!BC31,IF('Forward Curve'!$D$15=DataValidation!$B$13,Vols!BD31,IF('Forward Curve'!$D$15=DataValidation!$B$14,Vols!BE31,""))))</f>
        <v>4.0482723377610046E-2</v>
      </c>
    </row>
    <row r="32" spans="2:59" x14ac:dyDescent="0.25">
      <c r="B32" s="59">
        <f t="shared" si="9"/>
        <v>46870</v>
      </c>
      <c r="C32" s="129">
        <v>25.668384281182156</v>
      </c>
      <c r="D32" s="2"/>
      <c r="E32" s="102">
        <v>3.192093584952767</v>
      </c>
      <c r="F32" s="64">
        <v>3.3390255416886108</v>
      </c>
      <c r="G32" s="126">
        <v>3.0742603701808258</v>
      </c>
      <c r="H32" s="85">
        <v>4.6071765148157127</v>
      </c>
      <c r="I32" s="110">
        <v>6.177237291638769</v>
      </c>
      <c r="J32" s="66"/>
      <c r="K32" s="96">
        <f t="shared" si="16"/>
        <v>46839</v>
      </c>
      <c r="L32" s="129">
        <v>3.0749557454282872</v>
      </c>
      <c r="M32" s="66"/>
      <c r="N32" s="130">
        <v>46115</v>
      </c>
      <c r="O32" s="129">
        <v>3.6477362903735155</v>
      </c>
      <c r="P32" s="66"/>
      <c r="Q32" s="66"/>
      <c r="S32" s="59">
        <f>'Forward Curve'!$G32</f>
        <v>46870</v>
      </c>
      <c r="T32" s="67">
        <f t="shared" si="10"/>
        <v>0.25668384281182155</v>
      </c>
      <c r="U32" s="48"/>
      <c r="V32" s="48">
        <f t="shared" si="11"/>
        <v>3.1920935849527668E-2</v>
      </c>
      <c r="W32" s="48">
        <f t="shared" si="12"/>
        <v>3.339025541688611E-2</v>
      </c>
      <c r="X32" s="48">
        <f t="shared" si="1"/>
        <v>3.0742603701808258E-2</v>
      </c>
      <c r="Y32" s="48">
        <f t="shared" si="2"/>
        <v>4.6071765148157126E-2</v>
      </c>
      <c r="Z32" s="69">
        <f t="shared" si="3"/>
        <v>6.1772372916387687E-2</v>
      </c>
      <c r="AA32" s="69">
        <f t="shared" si="4"/>
        <v>3.0750869614774703E-2</v>
      </c>
      <c r="AB32" s="69">
        <f t="shared" si="13"/>
        <v>3.0749557454282872E-2</v>
      </c>
      <c r="AC32" s="69"/>
      <c r="AD32" s="90">
        <f t="shared" si="17"/>
        <v>46106</v>
      </c>
      <c r="AE32" s="91">
        <f t="shared" si="14"/>
        <v>3.6723945959575843E-2</v>
      </c>
      <c r="AF32" s="90">
        <f t="shared" si="18"/>
        <v>46870</v>
      </c>
      <c r="AG32" s="92">
        <f t="shared" si="15"/>
        <v>3.0719023542989499E-2</v>
      </c>
      <c r="AH32" s="3"/>
      <c r="AI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7.3652853238970256E-3</v>
      </c>
      <c r="AJ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1.9058077469335865E-2</v>
      </c>
      <c r="AK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4.2443661760213545E-2</v>
      </c>
      <c r="AL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5.4136453905652381E-2</v>
      </c>
      <c r="AM32" s="14"/>
      <c r="AN32" s="107">
        <f>IF(B32="","",IF(B32&gt;$AO$1,$AO$3,IF(B32&lt;$AK$1,$L$7,_xlfn.FORECAST.LINEAR(B32,INDEX($AK$3:$AO$3,1,MATCH(B32,$AK$1:$AO$1,1)):INDEX($AK$3:$AO$3,1,MATCH(B32,$AK$1:$AO$1,1)+1),INDEX($AK$1:$AO$1,1,MATCH(B32,$AK$1:$AO$1,1)):INDEX($AK$1:$AO$1,1,MATCH(B32,$AK$1:$AO$1,1)+1)))))</f>
        <v>3.0846994535519145E-2</v>
      </c>
      <c r="AO32" s="2">
        <f>IF('Forward Curve'!$D$13=DataValidation!$A$5,Vols!$AN32,IF('Forward Curve'!$D$13=DataValidation!$A$7,Vols!$AN32+(Vols!$X32-Vols!$V32),IF('Forward Curve'!$D$13=DataValidation!$A$10,Vols!$AN32+(Vols!$Z32-Vols!$V32),IF('Forward Curve'!$D$13=DataValidation!$A$4,Vols!$AN32+(Vols!$AG32-Vols!$V32),IF('Forward Curve'!$D$13=DataValidation!$A$9,Vols!$AN32+(Vols!$Y32-Vols!$V32),IF('Forward Curve'!$D$13=DataValidation!$A$11,Vols!$AN32+(Vols!$AZ32-Vols!$V32),IF('Forward Curve'!$D$13=DataValidation!$A$2,Vols!$AN32+($AA32-Vols!$V32),IF('Forward Curve'!$D$13=DataValidation!$A$3,Vols!$AN32+($AB32-Vols!$V32),IF('Forward Curve'!$D$13=DataValidation!$A$8,Vols!$AN32+($W32-Vols!$V32))))))))))</f>
        <v>2.9676928300766181E-2</v>
      </c>
      <c r="AP32" s="2">
        <f>IF('Forward Curve'!$D$13=DataValidation!$A$5,$V32+0.0025,IF('Forward Curve'!$D$13=DataValidation!$A$7,$X32+0.0025,IF('Forward Curve'!$D$13=DataValidation!$A$10,Vols!$Z32+0.0025,IF('Forward Curve'!$D$13=DataValidation!$A$4,Vols!$AG32+0.0025,IF('Forward Curve'!$D$13=DataValidation!$A$9,Vols!$Y32+0.0025,IF('Forward Curve'!$D$13=DataValidation!$A$11,Vols!$AZ32+0.0025,IF('Forward Curve'!$D$13=DataValidation!$A$2,$AA32+0.0025,IF('Forward Curve'!$D$13=DataValidation!$A$3,$AB32+0.0025,IF('Forward Curve'!$D$13=DataValidation!$A$8,$W32+0.0025,"")))))))))</f>
        <v>3.3250869614774706E-2</v>
      </c>
      <c r="AQ32" s="2">
        <f>IF('Forward Curve'!$D$13=DataValidation!$A$5,$V32+0.005,IF('Forward Curve'!$D$13=DataValidation!$A$7,$X32+0.005,IF('Forward Curve'!$D$13=DataValidation!$A$10,Vols!$Z32+0.005,IF('Forward Curve'!$D$13=DataValidation!$A$4,Vols!$AG32+0.005,IF('Forward Curve'!$D$13=DataValidation!$A$9,Vols!$Y32+0.005,IF('Forward Curve'!$D$13=DataValidation!$A$11,Vols!$AZ32+0.005,IF('Forward Curve'!$D$13=DataValidation!$A$2,$AA32+0.005,IF('Forward Curve'!$D$13=DataValidation!$A$3,$AB32+0.005,IF('Forward Curve'!$D$13=DataValidation!$A$8,$W32+0.005,"")))))))))</f>
        <v>3.5750869614774701E-2</v>
      </c>
      <c r="AS32" s="48" cm="1">
        <f t="array" ref="AS32">_xlfn.SWITCH('Forward Curve'!$E$14,DataValidation!$B$2,Vols!$AL32,DataValidation!$B$3,Vols!$AK32,DataValidation!$B$4,Vols!$AJ32,DataValidation!$B$5,Vols!$AI32,DataValidation!$B$7,$AN32,DataValidation!$B$8,Vols!$AP32,DataValidation!$B$9,Vols!$AQ32,"","ERROR")</f>
        <v>5.4136453905652381E-2</v>
      </c>
      <c r="AT32" s="48"/>
      <c r="AU32" s="49"/>
      <c r="AV32" s="56">
        <v>27</v>
      </c>
      <c r="AW32" s="58">
        <f t="shared" si="19"/>
        <v>46870</v>
      </c>
      <c r="AY32" s="70">
        <f t="shared" si="20"/>
        <v>-5.3258278216698589E-3</v>
      </c>
      <c r="AZ32" s="2">
        <f t="shared" si="21"/>
        <v>4.3115469796615624E-2</v>
      </c>
      <c r="BB32" s="3">
        <f t="shared" si="5"/>
        <v>3.8115469796615627E-2</v>
      </c>
      <c r="BC32" s="3">
        <f t="shared" si="6"/>
        <v>4.0615469796615622E-2</v>
      </c>
      <c r="BD32" s="3">
        <f t="shared" si="7"/>
        <v>4.5615469796615626E-2</v>
      </c>
      <c r="BE32" s="3">
        <f t="shared" si="8"/>
        <v>4.8115469796615622E-2</v>
      </c>
      <c r="BG32" s="2">
        <f>IF('Forward Curve'!$D$15=DataValidation!$B$11,Vols!BB32,IF('Forward Curve'!$D$15=DataValidation!$B$12,Vols!BC32,IF('Forward Curve'!$D$15=DataValidation!$B$13,Vols!BD32,IF('Forward Curve'!$D$15=DataValidation!$B$14,Vols!BE32,""))))</f>
        <v>4.0615469796615622E-2</v>
      </c>
    </row>
    <row r="33" spans="2:59" x14ac:dyDescent="0.25">
      <c r="B33" s="59">
        <f t="shared" si="9"/>
        <v>46900</v>
      </c>
      <c r="C33" s="129">
        <v>25.678115331639649</v>
      </c>
      <c r="D33" s="2"/>
      <c r="E33" s="102">
        <v>3.192234979935038</v>
      </c>
      <c r="F33" s="64">
        <v>3.3389661139747742</v>
      </c>
      <c r="G33" s="126">
        <v>3.0749043445359154</v>
      </c>
      <c r="H33" s="85">
        <v>4.608354535921233</v>
      </c>
      <c r="I33" s="110">
        <v>6.177237291638769</v>
      </c>
      <c r="J33" s="66"/>
      <c r="K33" s="96">
        <f t="shared" si="16"/>
        <v>46870</v>
      </c>
      <c r="L33" s="129">
        <v>3.0750869614774703</v>
      </c>
      <c r="M33" s="66"/>
      <c r="N33" s="130">
        <v>46118</v>
      </c>
      <c r="O33" s="129">
        <v>3.6473667422241007</v>
      </c>
      <c r="P33" s="66"/>
      <c r="Q33" s="66"/>
      <c r="S33" s="59">
        <f>'Forward Curve'!$G33</f>
        <v>46900</v>
      </c>
      <c r="T33" s="67">
        <f t="shared" si="10"/>
        <v>0.2567811533163965</v>
      </c>
      <c r="U33" s="48"/>
      <c r="V33" s="48">
        <f t="shared" si="11"/>
        <v>3.192234979935038E-2</v>
      </c>
      <c r="W33" s="48">
        <f t="shared" si="12"/>
        <v>3.3389661139747742E-2</v>
      </c>
      <c r="X33" s="48">
        <f t="shared" si="1"/>
        <v>3.0749043445359156E-2</v>
      </c>
      <c r="Y33" s="48">
        <f t="shared" si="2"/>
        <v>4.608354535921233E-2</v>
      </c>
      <c r="Z33" s="69">
        <f t="shared" si="3"/>
        <v>6.1772372916387687E-2</v>
      </c>
      <c r="AA33" s="69">
        <f t="shared" si="4"/>
        <v>3.0752181849904855E-2</v>
      </c>
      <c r="AB33" s="69">
        <f t="shared" si="13"/>
        <v>3.0750869614774703E-2</v>
      </c>
      <c r="AC33" s="69"/>
      <c r="AD33" s="90">
        <f t="shared" si="17"/>
        <v>46107</v>
      </c>
      <c r="AE33" s="91">
        <f t="shared" si="14"/>
        <v>3.6723945959495907E-2</v>
      </c>
      <c r="AF33" s="90">
        <f t="shared" si="18"/>
        <v>46900</v>
      </c>
      <c r="AG33" s="92">
        <f t="shared" si="15"/>
        <v>3.071954779468089E-2</v>
      </c>
      <c r="AH33" s="3"/>
      <c r="AI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6.9166552779544284E-3</v>
      </c>
      <c r="AJ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1.8834418563929641E-2</v>
      </c>
      <c r="AK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4.2669945135880065E-2</v>
      </c>
      <c r="AL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5.4587708421855279E-2</v>
      </c>
      <c r="AN33" s="107">
        <f>IF(B33="","",IF(B33&gt;$AO$1,$AO$3,IF(B33&lt;$AK$1,$L$7,_xlfn.FORECAST.LINEAR(B33,INDEX($AK$3:$AO$3,1,MATCH(B33,$AK$1:$AO$1,1)):INDEX($AK$3:$AO$3,1,MATCH(B33,$AK$1:$AO$1,1)+1),INDEX($AK$1:$AO$1,1,MATCH(B33,$AK$1:$AO$1,1)):INDEX($AK$1:$AO$1,1,MATCH(B33,$AK$1:$AO$1,1)+1)))))</f>
        <v>3.0744535519125704E-2</v>
      </c>
      <c r="AO33" s="2">
        <f>IF('Forward Curve'!$D$13=DataValidation!$A$5,Vols!$AN33,IF('Forward Curve'!$D$13=DataValidation!$A$7,Vols!$AN33+(Vols!$X33-Vols!$V33),IF('Forward Curve'!$D$13=DataValidation!$A$10,Vols!$AN33+(Vols!$Z33-Vols!$V33),IF('Forward Curve'!$D$13=DataValidation!$A$4,Vols!$AN33+(Vols!$AG33-Vols!$V33),IF('Forward Curve'!$D$13=DataValidation!$A$9,Vols!$AN33+(Vols!$Y33-Vols!$V33),IF('Forward Curve'!$D$13=DataValidation!$A$11,Vols!$AN33+(Vols!$AZ33-Vols!$V33),IF('Forward Curve'!$D$13=DataValidation!$A$2,Vols!$AN33+($AA33-Vols!$V33),IF('Forward Curve'!$D$13=DataValidation!$A$3,Vols!$AN33+($AB33-Vols!$V33),IF('Forward Curve'!$D$13=DataValidation!$A$8,Vols!$AN33+($W33-Vols!$V33))))))))))</f>
        <v>2.9574367569680179E-2</v>
      </c>
      <c r="AP33" s="2">
        <f>IF('Forward Curve'!$D$13=DataValidation!$A$5,$V33+0.0025,IF('Forward Curve'!$D$13=DataValidation!$A$7,$X33+0.0025,IF('Forward Curve'!$D$13=DataValidation!$A$10,Vols!$Z33+0.0025,IF('Forward Curve'!$D$13=DataValidation!$A$4,Vols!$AG33+0.0025,IF('Forward Curve'!$D$13=DataValidation!$A$9,Vols!$Y33+0.0025,IF('Forward Curve'!$D$13=DataValidation!$A$11,Vols!$AZ33+0.0025,IF('Forward Curve'!$D$13=DataValidation!$A$2,$AA33+0.0025,IF('Forward Curve'!$D$13=DataValidation!$A$3,$AB33+0.0025,IF('Forward Curve'!$D$13=DataValidation!$A$8,$W33+0.0025,"")))))))))</f>
        <v>3.3252181849904854E-2</v>
      </c>
      <c r="AQ33" s="2">
        <f>IF('Forward Curve'!$D$13=DataValidation!$A$5,$V33+0.005,IF('Forward Curve'!$D$13=DataValidation!$A$7,$X33+0.005,IF('Forward Curve'!$D$13=DataValidation!$A$10,Vols!$Z33+0.005,IF('Forward Curve'!$D$13=DataValidation!$A$4,Vols!$AG33+0.005,IF('Forward Curve'!$D$13=DataValidation!$A$9,Vols!$Y33+0.005,IF('Forward Curve'!$D$13=DataValidation!$A$11,Vols!$AZ33+0.005,IF('Forward Curve'!$D$13=DataValidation!$A$2,$AA33+0.005,IF('Forward Curve'!$D$13=DataValidation!$A$3,$AB33+0.005,IF('Forward Curve'!$D$13=DataValidation!$A$8,$W33+0.005,"")))))))))</f>
        <v>3.5752181849904856E-2</v>
      </c>
      <c r="AS33" s="48" cm="1">
        <f t="array" ref="AS33">_xlfn.SWITCH('Forward Curve'!$E$14,DataValidation!$B$2,Vols!$AL33,DataValidation!$B$3,Vols!$AK33,DataValidation!$B$4,Vols!$AJ33,DataValidation!$B$5,Vols!$AI33,DataValidation!$B$7,$AN33,DataValidation!$B$8,Vols!$AP33,DataValidation!$B$9,Vols!$AQ33,"","ERROR")</f>
        <v>5.4587708421855279E-2</v>
      </c>
      <c r="AT33" s="48"/>
      <c r="AU33" s="49"/>
      <c r="AV33" s="56">
        <v>28</v>
      </c>
      <c r="AW33" s="58">
        <f t="shared" si="19"/>
        <v>46900</v>
      </c>
      <c r="AY33" s="70">
        <f t="shared" si="20"/>
        <v>-5.3477843750507625E-3</v>
      </c>
      <c r="AZ33" s="2">
        <f t="shared" si="21"/>
        <v>4.3248182856690368E-2</v>
      </c>
      <c r="BB33" s="3">
        <f t="shared" si="5"/>
        <v>3.824818285669037E-2</v>
      </c>
      <c r="BC33" s="3">
        <f t="shared" si="6"/>
        <v>4.0748182856690365E-2</v>
      </c>
      <c r="BD33" s="3">
        <f t="shared" si="7"/>
        <v>4.574818285669037E-2</v>
      </c>
      <c r="BE33" s="3">
        <f t="shared" si="8"/>
        <v>4.8248182856690365E-2</v>
      </c>
      <c r="BG33" s="2">
        <f>IF('Forward Curve'!$D$15=DataValidation!$B$11,Vols!BB33,IF('Forward Curve'!$D$15=DataValidation!$B$12,Vols!BC33,IF('Forward Curve'!$D$15=DataValidation!$B$13,Vols!BD33,IF('Forward Curve'!$D$15=DataValidation!$B$14,Vols!BE33,""))))</f>
        <v>4.0748182856690365E-2</v>
      </c>
    </row>
    <row r="34" spans="2:59" x14ac:dyDescent="0.25">
      <c r="B34" s="59">
        <f t="shared" si="9"/>
        <v>46931</v>
      </c>
      <c r="C34" s="129">
        <v>25.681286943507232</v>
      </c>
      <c r="D34" s="2"/>
      <c r="E34" s="102">
        <v>3.192234979935038</v>
      </c>
      <c r="F34" s="64">
        <v>3.3390067455387826</v>
      </c>
      <c r="G34" s="126">
        <v>3.0748127908350487</v>
      </c>
      <c r="H34" s="85">
        <v>4.6077654751890407</v>
      </c>
      <c r="I34" s="110">
        <v>6.177237291638769</v>
      </c>
      <c r="J34" s="66"/>
      <c r="K34" s="96">
        <f t="shared" si="16"/>
        <v>46900</v>
      </c>
      <c r="L34" s="129">
        <v>3.0752181849904856</v>
      </c>
      <c r="M34" s="66"/>
      <c r="N34" s="130">
        <v>46119</v>
      </c>
      <c r="O34" s="129">
        <v>3.6473667422241007</v>
      </c>
      <c r="P34" s="66"/>
      <c r="Q34" s="66"/>
      <c r="S34" s="59">
        <f>'Forward Curve'!$G34</f>
        <v>46931</v>
      </c>
      <c r="T34" s="67">
        <f t="shared" si="10"/>
        <v>0.25681286943507231</v>
      </c>
      <c r="U34" s="48"/>
      <c r="V34" s="48">
        <f t="shared" si="11"/>
        <v>3.192234979935038E-2</v>
      </c>
      <c r="W34" s="48">
        <f t="shared" si="12"/>
        <v>3.3390067455387827E-2</v>
      </c>
      <c r="X34" s="48">
        <f t="shared" si="1"/>
        <v>3.0748127908350485E-2</v>
      </c>
      <c r="Y34" s="48">
        <f t="shared" si="2"/>
        <v>4.6077654751890407E-2</v>
      </c>
      <c r="Z34" s="69">
        <f t="shared" si="3"/>
        <v>6.1772372916387687E-2</v>
      </c>
      <c r="AA34" s="69">
        <f t="shared" si="4"/>
        <v>3.0752181849909858E-2</v>
      </c>
      <c r="AB34" s="69">
        <f t="shared" si="13"/>
        <v>3.0752181849904855E-2</v>
      </c>
      <c r="AC34" s="69"/>
      <c r="AD34" s="90">
        <f t="shared" si="17"/>
        <v>46108</v>
      </c>
      <c r="AE34" s="91">
        <f t="shared" si="14"/>
        <v>3.6727692331854911E-2</v>
      </c>
      <c r="AF34" s="90">
        <f t="shared" si="18"/>
        <v>46931</v>
      </c>
      <c r="AG34" s="92">
        <f t="shared" si="15"/>
        <v>3.0718979851001471E-2</v>
      </c>
      <c r="AH34" s="3"/>
      <c r="AI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6.467286136072563E-3</v>
      </c>
      <c r="AJ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1.860973399299121E-2</v>
      </c>
      <c r="AK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4.2894629706828509E-2</v>
      </c>
      <c r="AL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5.503707756374715E-2</v>
      </c>
      <c r="AN34" s="107">
        <f>IF(B34="","",IF(B34&gt;$AO$1,$AO$3,IF(B34&lt;$AK$1,$L$7,_xlfn.FORECAST.LINEAR(B34,INDEX($AK$3:$AO$3,1,MATCH(B34,$AK$1:$AO$1,1)):INDEX($AK$3:$AO$3,1,MATCH(B34,$AK$1:$AO$1,1)+1),INDEX($AK$1:$AO$1,1,MATCH(B34,$AK$1:$AO$1,1)):INDEX($AK$1:$AO$1,1,MATCH(B34,$AK$1:$AO$1,1)+1)))))</f>
        <v>3.0638661202185807E-2</v>
      </c>
      <c r="AO34" s="2">
        <f>IF('Forward Curve'!$D$13=DataValidation!$A$5,Vols!$AN34,IF('Forward Curve'!$D$13=DataValidation!$A$7,Vols!$AN34+(Vols!$X34-Vols!$V34),IF('Forward Curve'!$D$13=DataValidation!$A$10,Vols!$AN34+(Vols!$Z34-Vols!$V34),IF('Forward Curve'!$D$13=DataValidation!$A$4,Vols!$AN34+(Vols!$AG34-Vols!$V34),IF('Forward Curve'!$D$13=DataValidation!$A$9,Vols!$AN34+(Vols!$Y34-Vols!$V34),IF('Forward Curve'!$D$13=DataValidation!$A$11,Vols!$AN34+(Vols!$AZ34-Vols!$V34),IF('Forward Curve'!$D$13=DataValidation!$A$2,Vols!$AN34+($AA34-Vols!$V34),IF('Forward Curve'!$D$13=DataValidation!$A$3,Vols!$AN34+($AB34-Vols!$V34),IF('Forward Curve'!$D$13=DataValidation!$A$8,Vols!$AN34+($W34-Vols!$V34))))))))))</f>
        <v>2.9468493252745285E-2</v>
      </c>
      <c r="AP34" s="2">
        <f>IF('Forward Curve'!$D$13=DataValidation!$A$5,$V34+0.0025,IF('Forward Curve'!$D$13=DataValidation!$A$7,$X34+0.0025,IF('Forward Curve'!$D$13=DataValidation!$A$10,Vols!$Z34+0.0025,IF('Forward Curve'!$D$13=DataValidation!$A$4,Vols!$AG34+0.0025,IF('Forward Curve'!$D$13=DataValidation!$A$9,Vols!$Y34+0.0025,IF('Forward Curve'!$D$13=DataValidation!$A$11,Vols!$AZ34+0.0025,IF('Forward Curve'!$D$13=DataValidation!$A$2,$AA34+0.0025,IF('Forward Curve'!$D$13=DataValidation!$A$3,$AB34+0.0025,IF('Forward Curve'!$D$13=DataValidation!$A$8,$W34+0.0025,"")))))))))</f>
        <v>3.3252181849909856E-2</v>
      </c>
      <c r="AQ34" s="2">
        <f>IF('Forward Curve'!$D$13=DataValidation!$A$5,$V34+0.005,IF('Forward Curve'!$D$13=DataValidation!$A$7,$X34+0.005,IF('Forward Curve'!$D$13=DataValidation!$A$10,Vols!$Z34+0.005,IF('Forward Curve'!$D$13=DataValidation!$A$4,Vols!$AG34+0.005,IF('Forward Curve'!$D$13=DataValidation!$A$9,Vols!$Y34+0.005,IF('Forward Curve'!$D$13=DataValidation!$A$11,Vols!$AZ34+0.005,IF('Forward Curve'!$D$13=DataValidation!$A$2,$AA34+0.005,IF('Forward Curve'!$D$13=DataValidation!$A$3,$AB34+0.005,IF('Forward Curve'!$D$13=DataValidation!$A$8,$W34+0.005,"")))))))))</f>
        <v>3.5752181849909859E-2</v>
      </c>
      <c r="AS34" s="48" cm="1">
        <f t="array" ref="AS34">_xlfn.SWITCH('Forward Curve'!$E$14,DataValidation!$B$2,Vols!$AL34,DataValidation!$B$3,Vols!$AK34,DataValidation!$B$4,Vols!$AJ34,DataValidation!$B$5,Vols!$AI34,DataValidation!$B$7,$AN34,DataValidation!$B$8,Vols!$AP34,DataValidation!$B$9,Vols!$AQ34,"","ERROR")</f>
        <v>5.503707756374715E-2</v>
      </c>
      <c r="AT34" s="48"/>
      <c r="AU34" s="49"/>
      <c r="AV34" s="56">
        <v>29</v>
      </c>
      <c r="AW34" s="58">
        <f t="shared" si="19"/>
        <v>46931</v>
      </c>
      <c r="AY34" s="70">
        <f t="shared" si="20"/>
        <v>-5.3697409284316662E-3</v>
      </c>
      <c r="AZ34" s="2">
        <f t="shared" si="21"/>
        <v>4.3380907405732444E-2</v>
      </c>
      <c r="BB34" s="3">
        <f t="shared" si="5"/>
        <v>3.8380907405732446E-2</v>
      </c>
      <c r="BC34" s="3">
        <f t="shared" si="6"/>
        <v>4.0880907405732442E-2</v>
      </c>
      <c r="BD34" s="3">
        <f t="shared" si="7"/>
        <v>4.5880907405732446E-2</v>
      </c>
      <c r="BE34" s="3">
        <f t="shared" si="8"/>
        <v>4.8380907405732441E-2</v>
      </c>
      <c r="BG34" s="2">
        <f>IF('Forward Curve'!$D$15=DataValidation!$B$11,Vols!BB34,IF('Forward Curve'!$D$15=DataValidation!$B$12,Vols!BC34,IF('Forward Curve'!$D$15=DataValidation!$B$13,Vols!BD34,IF('Forward Curve'!$D$15=DataValidation!$B$14,Vols!BE34,""))))</f>
        <v>4.0880907405732442E-2</v>
      </c>
    </row>
    <row r="35" spans="2:59" x14ac:dyDescent="0.25">
      <c r="B35" s="59">
        <f t="shared" si="9"/>
        <v>46961</v>
      </c>
      <c r="C35" s="129">
        <v>25.685207162730762</v>
      </c>
      <c r="D35" s="2"/>
      <c r="E35" s="102">
        <v>3.192093584952767</v>
      </c>
      <c r="F35" s="64">
        <v>3.3390191210533908</v>
      </c>
      <c r="G35" s="126">
        <v>3.0742876330151363</v>
      </c>
      <c r="H35" s="85">
        <v>4.6086491039281894</v>
      </c>
      <c r="I35" s="110">
        <v>6.177237291638769</v>
      </c>
      <c r="J35" s="66"/>
      <c r="K35" s="96">
        <f t="shared" si="16"/>
        <v>46931</v>
      </c>
      <c r="L35" s="129">
        <v>3.0752181849909856</v>
      </c>
      <c r="M35" s="66"/>
      <c r="N35" s="130">
        <v>46120</v>
      </c>
      <c r="O35" s="129">
        <v>3.6473667422161071</v>
      </c>
      <c r="P35" s="66"/>
      <c r="Q35" s="66"/>
      <c r="S35" s="59">
        <f>'Forward Curve'!$G35</f>
        <v>46961</v>
      </c>
      <c r="T35" s="67">
        <f t="shared" si="10"/>
        <v>0.25685207162730761</v>
      </c>
      <c r="U35" s="48"/>
      <c r="V35" s="48">
        <f t="shared" si="11"/>
        <v>3.1920935849527668E-2</v>
      </c>
      <c r="W35" s="48">
        <f t="shared" si="12"/>
        <v>3.3390191210533909E-2</v>
      </c>
      <c r="X35" s="48">
        <f t="shared" si="1"/>
        <v>3.0742876330151363E-2</v>
      </c>
      <c r="Y35" s="48">
        <f t="shared" si="2"/>
        <v>4.6086491039281891E-2</v>
      </c>
      <c r="Z35" s="69">
        <f t="shared" si="3"/>
        <v>6.1772372916387687E-2</v>
      </c>
      <c r="AA35" s="69">
        <f t="shared" si="4"/>
        <v>3.0750869614769548E-2</v>
      </c>
      <c r="AB35" s="69">
        <f t="shared" si="13"/>
        <v>3.0752181849909858E-2</v>
      </c>
      <c r="AC35" s="69"/>
      <c r="AD35" s="90">
        <f t="shared" si="17"/>
        <v>46109</v>
      </c>
      <c r="AE35" s="91">
        <f t="shared" si="14"/>
        <v>3.6727692331854911E-2</v>
      </c>
      <c r="AF35" s="90">
        <f t="shared" si="18"/>
        <v>46961</v>
      </c>
      <c r="AG35" s="92">
        <f t="shared" si="15"/>
        <v>3.0718979853485706E-2</v>
      </c>
      <c r="AH35" s="3"/>
      <c r="AI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6.03891064636257E-3</v>
      </c>
      <c r="AJ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1.8394890130566059E-2</v>
      </c>
      <c r="AK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4.3106849098973041E-2</v>
      </c>
      <c r="AL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5.5462828583176527E-2</v>
      </c>
      <c r="AN35" s="107">
        <f>IF(B35="","",IF(B35&gt;$AO$1,$AO$3,IF(B35&lt;$AK$1,$L$7,_xlfn.FORECAST.LINEAR(B35,INDEX($AK$3:$AO$3,1,MATCH(B35,$AK$1:$AO$1,1)):INDEX($AK$3:$AO$3,1,MATCH(B35,$AK$1:$AO$1,1)+1),INDEX($AK$1:$AO$1,1,MATCH(B35,$AK$1:$AO$1,1)):INDEX($AK$1:$AO$1,1,MATCH(B35,$AK$1:$AO$1,1)+1)))))</f>
        <v>3.0536202185792366E-2</v>
      </c>
      <c r="AO35" s="2">
        <f>IF('Forward Curve'!$D$13=DataValidation!$A$5,Vols!$AN35,IF('Forward Curve'!$D$13=DataValidation!$A$7,Vols!$AN35+(Vols!$X35-Vols!$V35),IF('Forward Curve'!$D$13=DataValidation!$A$10,Vols!$AN35+(Vols!$Z35-Vols!$V35),IF('Forward Curve'!$D$13=DataValidation!$A$4,Vols!$AN35+(Vols!$AG35-Vols!$V35),IF('Forward Curve'!$D$13=DataValidation!$A$9,Vols!$AN35+(Vols!$Y35-Vols!$V35),IF('Forward Curve'!$D$13=DataValidation!$A$11,Vols!$AN35+(Vols!$AZ35-Vols!$V35),IF('Forward Curve'!$D$13=DataValidation!$A$2,Vols!$AN35+($AA35-Vols!$V35),IF('Forward Curve'!$D$13=DataValidation!$A$3,Vols!$AN35+($AB35-Vols!$V35),IF('Forward Curve'!$D$13=DataValidation!$A$8,Vols!$AN35+($W35-Vols!$V35))))))))))</f>
        <v>2.9366135951034246E-2</v>
      </c>
      <c r="AP35" s="2">
        <f>IF('Forward Curve'!$D$13=DataValidation!$A$5,$V35+0.0025,IF('Forward Curve'!$D$13=DataValidation!$A$7,$X35+0.0025,IF('Forward Curve'!$D$13=DataValidation!$A$10,Vols!$Z35+0.0025,IF('Forward Curve'!$D$13=DataValidation!$A$4,Vols!$AG35+0.0025,IF('Forward Curve'!$D$13=DataValidation!$A$9,Vols!$Y35+0.0025,IF('Forward Curve'!$D$13=DataValidation!$A$11,Vols!$AZ35+0.0025,IF('Forward Curve'!$D$13=DataValidation!$A$2,$AA35+0.0025,IF('Forward Curve'!$D$13=DataValidation!$A$3,$AB35+0.0025,IF('Forward Curve'!$D$13=DataValidation!$A$8,$W35+0.0025,"")))))))))</f>
        <v>3.325086961476955E-2</v>
      </c>
      <c r="AQ35" s="2">
        <f>IF('Forward Curve'!$D$13=DataValidation!$A$5,$V35+0.005,IF('Forward Curve'!$D$13=DataValidation!$A$7,$X35+0.005,IF('Forward Curve'!$D$13=DataValidation!$A$10,Vols!$Z35+0.005,IF('Forward Curve'!$D$13=DataValidation!$A$4,Vols!$AG35+0.005,IF('Forward Curve'!$D$13=DataValidation!$A$9,Vols!$Y35+0.005,IF('Forward Curve'!$D$13=DataValidation!$A$11,Vols!$AZ35+0.005,IF('Forward Curve'!$D$13=DataValidation!$A$2,$AA35+0.005,IF('Forward Curve'!$D$13=DataValidation!$A$3,$AB35+0.005,IF('Forward Curve'!$D$13=DataValidation!$A$8,$W35+0.005,"")))))))))</f>
        <v>3.5750869614769545E-2</v>
      </c>
      <c r="AS35" s="48" cm="1">
        <f t="array" ref="AS35">_xlfn.SWITCH('Forward Curve'!$E$14,DataValidation!$B$2,Vols!$AL35,DataValidation!$B$3,Vols!$AK35,DataValidation!$B$4,Vols!$AJ35,DataValidation!$B$5,Vols!$AI35,DataValidation!$B$7,$AN35,DataValidation!$B$8,Vols!$AP35,DataValidation!$B$9,Vols!$AQ35,"","ERROR")</f>
        <v>5.5462828583176527E-2</v>
      </c>
      <c r="AT35" s="48"/>
      <c r="AU35" s="49"/>
      <c r="AV35" s="56">
        <v>30</v>
      </c>
      <c r="AW35" s="58">
        <f t="shared" si="19"/>
        <v>46961</v>
      </c>
      <c r="AY35" s="70">
        <f t="shared" si="20"/>
        <v>-5.3916974818125699E-3</v>
      </c>
      <c r="AZ35" s="2">
        <f t="shared" si="21"/>
        <v>4.3513631954774507E-2</v>
      </c>
      <c r="BB35" s="3">
        <f t="shared" si="5"/>
        <v>3.8513631954774509E-2</v>
      </c>
      <c r="BC35" s="3">
        <f t="shared" si="6"/>
        <v>4.1013631954774504E-2</v>
      </c>
      <c r="BD35" s="3">
        <f t="shared" si="7"/>
        <v>4.6013631954774509E-2</v>
      </c>
      <c r="BE35" s="3">
        <f t="shared" si="8"/>
        <v>4.8513631954774504E-2</v>
      </c>
      <c r="BG35" s="2">
        <f>IF('Forward Curve'!$D$15=DataValidation!$B$11,Vols!BB35,IF('Forward Curve'!$D$15=DataValidation!$B$12,Vols!BC35,IF('Forward Curve'!$D$15=DataValidation!$B$13,Vols!BD35,IF('Forward Curve'!$D$15=DataValidation!$B$14,Vols!BE35,""))))</f>
        <v>4.1013631954774504E-2</v>
      </c>
    </row>
    <row r="36" spans="2:59" x14ac:dyDescent="0.25">
      <c r="B36" s="59">
        <f t="shared" si="9"/>
        <v>46992</v>
      </c>
      <c r="C36" s="129">
        <v>25.694532245341517</v>
      </c>
      <c r="D36" s="2"/>
      <c r="E36" s="102">
        <v>3.1918108200327673</v>
      </c>
      <c r="F36" s="64">
        <v>3.3390193991495796</v>
      </c>
      <c r="G36" s="126">
        <v>3.0748215615584837</v>
      </c>
      <c r="H36" s="85">
        <v>4.6077654751890407</v>
      </c>
      <c r="I36" s="110">
        <v>6.1772372916307736</v>
      </c>
      <c r="J36" s="66"/>
      <c r="K36" s="96">
        <f t="shared" si="16"/>
        <v>46961</v>
      </c>
      <c r="L36" s="129">
        <v>3.0750869614769547</v>
      </c>
      <c r="M36" s="66"/>
      <c r="N36" s="130">
        <v>46121</v>
      </c>
      <c r="O36" s="129">
        <v>3.6473667422241007</v>
      </c>
      <c r="P36" s="66"/>
      <c r="Q36" s="66"/>
      <c r="S36" s="59">
        <f>'Forward Curve'!$G36</f>
        <v>46992</v>
      </c>
      <c r="T36" s="67">
        <f t="shared" si="10"/>
        <v>0.25694532245341517</v>
      </c>
      <c r="U36" s="48"/>
      <c r="V36" s="48">
        <f t="shared" si="11"/>
        <v>3.1918108200327672E-2</v>
      </c>
      <c r="W36" s="48">
        <f t="shared" si="12"/>
        <v>3.3390193991495794E-2</v>
      </c>
      <c r="X36" s="48">
        <f t="shared" si="1"/>
        <v>3.0748215615584839E-2</v>
      </c>
      <c r="Y36" s="48">
        <f t="shared" si="2"/>
        <v>4.6077654751890407E-2</v>
      </c>
      <c r="Z36" s="69">
        <f t="shared" si="3"/>
        <v>6.1772372916307737E-2</v>
      </c>
      <c r="AA36" s="69">
        <f t="shared" si="4"/>
        <v>3.0749557454280207E-2</v>
      </c>
      <c r="AB36" s="69">
        <f t="shared" si="13"/>
        <v>3.0750869614769548E-2</v>
      </c>
      <c r="AC36" s="69"/>
      <c r="AD36" s="90">
        <f t="shared" si="17"/>
        <v>46110</v>
      </c>
      <c r="AE36" s="91">
        <f t="shared" si="14"/>
        <v>3.6727692331854911E-2</v>
      </c>
      <c r="AF36" s="90">
        <f t="shared" si="18"/>
        <v>46992</v>
      </c>
      <c r="AG36" s="92">
        <f t="shared" si="15"/>
        <v>3.0719241983059753E-2</v>
      </c>
      <c r="AH36" s="3"/>
      <c r="AI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5.5985289007874795E-3</v>
      </c>
      <c r="AJ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1.8174043177533846E-2</v>
      </c>
      <c r="AK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4.3325071731026572E-2</v>
      </c>
      <c r="AL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5.590058600777293E-2</v>
      </c>
      <c r="AN36" s="107">
        <f>IF(B36="","",IF(B36&gt;$AO$1,$AO$3,IF(B36&lt;$AK$1,$L$7,_xlfn.FORECAST.LINEAR(B36,INDEX($AK$3:$AO$3,1,MATCH(B36,$AK$1:$AO$1,1)):INDEX($AK$3:$AO$3,1,MATCH(B36,$AK$1:$AO$1,1)+1),INDEX($AK$1:$AO$1,1,MATCH(B36,$AK$1:$AO$1,1)):INDEX($AK$1:$AO$1,1,MATCH(B36,$AK$1:$AO$1,1)+1)))))</f>
        <v>3.0430327868852469E-2</v>
      </c>
      <c r="AO36" s="2">
        <f>IF('Forward Curve'!$D$13=DataValidation!$A$5,Vols!$AN36,IF('Forward Curve'!$D$13=DataValidation!$A$7,Vols!$AN36+(Vols!$X36-Vols!$V36),IF('Forward Curve'!$D$13=DataValidation!$A$10,Vols!$AN36+(Vols!$Z36-Vols!$V36),IF('Forward Curve'!$D$13=DataValidation!$A$4,Vols!$AN36+(Vols!$AG36-Vols!$V36),IF('Forward Curve'!$D$13=DataValidation!$A$9,Vols!$AN36+(Vols!$Y36-Vols!$V36),IF('Forward Curve'!$D$13=DataValidation!$A$11,Vols!$AN36+(Vols!$AZ36-Vols!$V36),IF('Forward Curve'!$D$13=DataValidation!$A$2,Vols!$AN36+($AA36-Vols!$V36),IF('Forward Curve'!$D$13=DataValidation!$A$3,Vols!$AN36+($AB36-Vols!$V36),IF('Forward Curve'!$D$13=DataValidation!$A$8,Vols!$AN36+($W36-Vols!$V36))))))))))</f>
        <v>2.9261777122805005E-2</v>
      </c>
      <c r="AP36" s="2">
        <f>IF('Forward Curve'!$D$13=DataValidation!$A$5,$V36+0.0025,IF('Forward Curve'!$D$13=DataValidation!$A$7,$X36+0.0025,IF('Forward Curve'!$D$13=DataValidation!$A$10,Vols!$Z36+0.0025,IF('Forward Curve'!$D$13=DataValidation!$A$4,Vols!$AG36+0.0025,IF('Forward Curve'!$D$13=DataValidation!$A$9,Vols!$Y36+0.0025,IF('Forward Curve'!$D$13=DataValidation!$A$11,Vols!$AZ36+0.0025,IF('Forward Curve'!$D$13=DataValidation!$A$2,$AA36+0.0025,IF('Forward Curve'!$D$13=DataValidation!$A$3,$AB36+0.0025,IF('Forward Curve'!$D$13=DataValidation!$A$8,$W36+0.0025,"")))))))))</f>
        <v>3.324955745428021E-2</v>
      </c>
      <c r="AQ36" s="2">
        <f>IF('Forward Curve'!$D$13=DataValidation!$A$5,$V36+0.005,IF('Forward Curve'!$D$13=DataValidation!$A$7,$X36+0.005,IF('Forward Curve'!$D$13=DataValidation!$A$10,Vols!$Z36+0.005,IF('Forward Curve'!$D$13=DataValidation!$A$4,Vols!$AG36+0.005,IF('Forward Curve'!$D$13=DataValidation!$A$9,Vols!$Y36+0.005,IF('Forward Curve'!$D$13=DataValidation!$A$11,Vols!$AZ36+0.005,IF('Forward Curve'!$D$13=DataValidation!$A$2,$AA36+0.005,IF('Forward Curve'!$D$13=DataValidation!$A$3,$AB36+0.005,IF('Forward Curve'!$D$13=DataValidation!$A$8,$W36+0.005,"")))))))))</f>
        <v>3.5749557454280205E-2</v>
      </c>
      <c r="AS36" s="48" cm="1">
        <f t="array" ref="AS36">_xlfn.SWITCH('Forward Curve'!$E$14,DataValidation!$B$2,Vols!$AL36,DataValidation!$B$3,Vols!$AK36,DataValidation!$B$4,Vols!$AJ36,DataValidation!$B$5,Vols!$AI36,DataValidation!$B$7,$AN36,DataValidation!$B$8,Vols!$AP36,DataValidation!$B$9,Vols!$AQ36,"","ERROR")</f>
        <v>5.590058600777293E-2</v>
      </c>
      <c r="AT36" s="48"/>
      <c r="AU36" s="49"/>
      <c r="AV36" s="56">
        <v>31</v>
      </c>
      <c r="AW36" s="58">
        <f t="shared" si="19"/>
        <v>46992</v>
      </c>
      <c r="AY36" s="70">
        <f t="shared" si="20"/>
        <v>-5.4136540351934735E-3</v>
      </c>
      <c r="AZ36" s="2">
        <f t="shared" si="21"/>
        <v>4.364641229310863E-2</v>
      </c>
      <c r="BB36" s="3">
        <f t="shared" si="5"/>
        <v>3.8646412293108633E-2</v>
      </c>
      <c r="BC36" s="3">
        <f t="shared" si="6"/>
        <v>4.1146412293108628E-2</v>
      </c>
      <c r="BD36" s="3">
        <f t="shared" si="7"/>
        <v>4.6146412293108632E-2</v>
      </c>
      <c r="BE36" s="3">
        <f t="shared" si="8"/>
        <v>4.8646412293108628E-2</v>
      </c>
      <c r="BG36" s="2">
        <f>IF('Forward Curve'!$D$15=DataValidation!$B$11,Vols!BB36,IF('Forward Curve'!$D$15=DataValidation!$B$12,Vols!BC36,IF('Forward Curve'!$D$15=DataValidation!$B$13,Vols!BD36,IF('Forward Curve'!$D$15=DataValidation!$B$14,Vols!BE36,""))))</f>
        <v>4.1146412293108628E-2</v>
      </c>
    </row>
    <row r="37" spans="2:59" x14ac:dyDescent="0.25">
      <c r="B37" s="59">
        <f t="shared" si="9"/>
        <v>47023</v>
      </c>
      <c r="C37" s="129">
        <v>25.698556968292259</v>
      </c>
      <c r="D37" s="2"/>
      <c r="E37" s="102">
        <v>3.192093584952767</v>
      </c>
      <c r="F37" s="64">
        <v>3.3390067455386112</v>
      </c>
      <c r="G37" s="126">
        <v>3.074768095627745</v>
      </c>
      <c r="H37" s="85">
        <v>4.608059993009495</v>
      </c>
      <c r="I37" s="110">
        <v>6.177237291638769</v>
      </c>
      <c r="J37" s="66"/>
      <c r="K37" s="96">
        <f t="shared" si="16"/>
        <v>46992</v>
      </c>
      <c r="L37" s="129">
        <v>3.0749557454280207</v>
      </c>
      <c r="M37" s="66"/>
      <c r="N37" s="130">
        <v>46122</v>
      </c>
      <c r="O37" s="129">
        <v>3.6477362903761801</v>
      </c>
      <c r="P37" s="66"/>
      <c r="Q37" s="66"/>
      <c r="S37" s="59">
        <f>'Forward Curve'!$G37</f>
        <v>47023</v>
      </c>
      <c r="T37" s="67">
        <f t="shared" si="10"/>
        <v>0.25698556968292258</v>
      </c>
      <c r="U37" s="48"/>
      <c r="V37" s="48">
        <f t="shared" si="11"/>
        <v>3.1920935849527668E-2</v>
      </c>
      <c r="W37" s="48">
        <f t="shared" si="12"/>
        <v>3.3390067455386113E-2</v>
      </c>
      <c r="X37" s="48">
        <f t="shared" si="1"/>
        <v>3.0747680956277449E-2</v>
      </c>
      <c r="Y37" s="48">
        <f t="shared" si="2"/>
        <v>4.6080599930094952E-2</v>
      </c>
      <c r="Z37" s="69">
        <f t="shared" si="3"/>
        <v>6.1772372916387687E-2</v>
      </c>
      <c r="AA37" s="69">
        <f t="shared" si="4"/>
        <v>3.0750869614772126E-2</v>
      </c>
      <c r="AB37" s="69">
        <f t="shared" si="13"/>
        <v>3.0749557454280207E-2</v>
      </c>
      <c r="AC37" s="69"/>
      <c r="AD37" s="90">
        <f t="shared" si="17"/>
        <v>46111</v>
      </c>
      <c r="AE37" s="91">
        <f t="shared" si="14"/>
        <v>3.6723945959495907E-2</v>
      </c>
      <c r="AF37" s="90">
        <f t="shared" si="18"/>
        <v>47023</v>
      </c>
      <c r="AG37" s="92">
        <f t="shared" si="15"/>
        <v>3.0719154611506205E-2</v>
      </c>
      <c r="AH37" s="3"/>
      <c r="AI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5.1708583787106995E-3</v>
      </c>
      <c r="AJ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1.7960863996741416E-2</v>
      </c>
      <c r="AK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4.3540875232802839E-2</v>
      </c>
      <c r="AL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5.6330880850833549E-2</v>
      </c>
      <c r="AN37" s="107">
        <f>IF(B37="","",IF(B37&gt;$AO$1,$AO$3,IF(B37&lt;$AK$1,$L$7,_xlfn.FORECAST.LINEAR(B37,INDEX($AK$3:$AO$3,1,MATCH(B37,$AK$1:$AO$1,1)):INDEX($AK$3:$AO$3,1,MATCH(B37,$AK$1:$AO$1,1)+1),INDEX($AK$1:$AO$1,1,MATCH(B37,$AK$1:$AO$1,1)):INDEX($AK$1:$AO$1,1,MATCH(B37,$AK$1:$AO$1,1)+1)))))</f>
        <v>3.03244535519126E-2</v>
      </c>
      <c r="AO37" s="2">
        <f>IF('Forward Curve'!$D$13=DataValidation!$A$5,Vols!$AN37,IF('Forward Curve'!$D$13=DataValidation!$A$7,Vols!$AN37+(Vols!$X37-Vols!$V37),IF('Forward Curve'!$D$13=DataValidation!$A$10,Vols!$AN37+(Vols!$Z37-Vols!$V37),IF('Forward Curve'!$D$13=DataValidation!$A$4,Vols!$AN37+(Vols!$AG37-Vols!$V37),IF('Forward Curve'!$D$13=DataValidation!$A$9,Vols!$AN37+(Vols!$Y37-Vols!$V37),IF('Forward Curve'!$D$13=DataValidation!$A$11,Vols!$AN37+(Vols!$AZ37-Vols!$V37),IF('Forward Curve'!$D$13=DataValidation!$A$2,Vols!$AN37+($AA37-Vols!$V37),IF('Forward Curve'!$D$13=DataValidation!$A$3,Vols!$AN37+($AB37-Vols!$V37),IF('Forward Curve'!$D$13=DataValidation!$A$8,Vols!$AN37+($W37-Vols!$V37))))))))))</f>
        <v>2.9154387317157058E-2</v>
      </c>
      <c r="AP37" s="2">
        <f>IF('Forward Curve'!$D$13=DataValidation!$A$5,$V37+0.0025,IF('Forward Curve'!$D$13=DataValidation!$A$7,$X37+0.0025,IF('Forward Curve'!$D$13=DataValidation!$A$10,Vols!$Z37+0.0025,IF('Forward Curve'!$D$13=DataValidation!$A$4,Vols!$AG37+0.0025,IF('Forward Curve'!$D$13=DataValidation!$A$9,Vols!$Y37+0.0025,IF('Forward Curve'!$D$13=DataValidation!$A$11,Vols!$AZ37+0.0025,IF('Forward Curve'!$D$13=DataValidation!$A$2,$AA37+0.0025,IF('Forward Curve'!$D$13=DataValidation!$A$3,$AB37+0.0025,IF('Forward Curve'!$D$13=DataValidation!$A$8,$W37+0.0025,"")))))))))</f>
        <v>3.3250869614772124E-2</v>
      </c>
      <c r="AQ37" s="2">
        <f>IF('Forward Curve'!$D$13=DataValidation!$A$5,$V37+0.005,IF('Forward Curve'!$D$13=DataValidation!$A$7,$X37+0.005,IF('Forward Curve'!$D$13=DataValidation!$A$10,Vols!$Z37+0.005,IF('Forward Curve'!$D$13=DataValidation!$A$4,Vols!$AG37+0.005,IF('Forward Curve'!$D$13=DataValidation!$A$9,Vols!$Y37+0.005,IF('Forward Curve'!$D$13=DataValidation!$A$11,Vols!$AZ37+0.005,IF('Forward Curve'!$D$13=DataValidation!$A$2,$AA37+0.005,IF('Forward Curve'!$D$13=DataValidation!$A$3,$AB37+0.005,IF('Forward Curve'!$D$13=DataValidation!$A$8,$W37+0.005,"")))))))))</f>
        <v>3.5750869614772127E-2</v>
      </c>
      <c r="AS37" s="48" cm="1">
        <f t="array" ref="AS37">_xlfn.SWITCH('Forward Curve'!$E$14,DataValidation!$B$2,Vols!$AL37,DataValidation!$B$3,Vols!$AK37,DataValidation!$B$4,Vols!$AJ37,DataValidation!$B$5,Vols!$AI37,DataValidation!$B$7,$AN37,DataValidation!$B$8,Vols!$AP37,DataValidation!$B$9,Vols!$AQ37,"","ERROR")</f>
        <v>5.6330880850833549E-2</v>
      </c>
      <c r="AT37" s="48"/>
      <c r="AU37" s="49"/>
      <c r="AV37" s="56">
        <v>32</v>
      </c>
      <c r="AW37" s="58">
        <f t="shared" si="19"/>
        <v>47023</v>
      </c>
      <c r="AY37" s="70">
        <f t="shared" si="20"/>
        <v>-5.4356105885743772E-3</v>
      </c>
      <c r="AZ37" s="2">
        <f t="shared" si="21"/>
        <v>4.3779158712114255E-2</v>
      </c>
      <c r="BB37" s="3">
        <f t="shared" si="5"/>
        <v>3.8779158712114258E-2</v>
      </c>
      <c r="BC37" s="3">
        <f t="shared" si="6"/>
        <v>4.1279158712114253E-2</v>
      </c>
      <c r="BD37" s="3">
        <f t="shared" si="7"/>
        <v>4.6279158712114257E-2</v>
      </c>
      <c r="BE37" s="3">
        <f t="shared" si="8"/>
        <v>4.8779158712114253E-2</v>
      </c>
      <c r="BG37" s="2">
        <f>IF('Forward Curve'!$D$15=DataValidation!$B$11,Vols!BB37,IF('Forward Curve'!$D$15=DataValidation!$B$12,Vols!BC37,IF('Forward Curve'!$D$15=DataValidation!$B$13,Vols!BD37,IF('Forward Curve'!$D$15=DataValidation!$B$14,Vols!BE37,""))))</f>
        <v>4.1279158712114253E-2</v>
      </c>
    </row>
    <row r="38" spans="2:59" x14ac:dyDescent="0.25">
      <c r="B38" s="59">
        <f t="shared" si="9"/>
        <v>47053</v>
      </c>
      <c r="C38" s="129">
        <v>25.704226365155158</v>
      </c>
      <c r="D38" s="2"/>
      <c r="E38" s="102">
        <v>3.1919521983188481</v>
      </c>
      <c r="F38" s="64">
        <v>3.3389469379935268</v>
      </c>
      <c r="G38" s="126">
        <v>3.0747312280791839</v>
      </c>
      <c r="H38" s="85">
        <v>4.6086491039281894</v>
      </c>
      <c r="I38" s="110">
        <v>6.1782973039493836</v>
      </c>
      <c r="J38" s="66"/>
      <c r="K38" s="96">
        <f t="shared" si="16"/>
        <v>47023</v>
      </c>
      <c r="L38" s="129">
        <v>3.0750869614772127</v>
      </c>
      <c r="M38" s="66"/>
      <c r="N38" s="130">
        <v>46125</v>
      </c>
      <c r="O38" s="129">
        <v>3.6473667422161071</v>
      </c>
      <c r="P38" s="66"/>
      <c r="Q38" s="66"/>
      <c r="S38" s="59">
        <f>'Forward Curve'!$G38</f>
        <v>47053</v>
      </c>
      <c r="T38" s="67">
        <f t="shared" ref="T38:T69" si="22">C38/100</f>
        <v>0.25704226365155158</v>
      </c>
      <c r="U38" s="48"/>
      <c r="V38" s="48">
        <f t="shared" si="11"/>
        <v>3.1919521983188481E-2</v>
      </c>
      <c r="W38" s="48">
        <f t="shared" si="12"/>
        <v>3.3389469379935269E-2</v>
      </c>
      <c r="X38" s="48">
        <f t="shared" si="1"/>
        <v>3.074731228079184E-2</v>
      </c>
      <c r="Y38" s="48">
        <f t="shared" ref="Y38:Y69" si="23">H38/100</f>
        <v>4.6086491039281891E-2</v>
      </c>
      <c r="Z38" s="69">
        <f t="shared" ref="Z38:Z69" si="24">I38/100</f>
        <v>6.1782973039493837E-2</v>
      </c>
      <c r="AA38" s="69">
        <f t="shared" si="4"/>
        <v>3.0749557454280207E-2</v>
      </c>
      <c r="AB38" s="69">
        <f t="shared" si="13"/>
        <v>3.0750869614772126E-2</v>
      </c>
      <c r="AC38" s="69"/>
      <c r="AD38" s="90">
        <f t="shared" si="17"/>
        <v>46112</v>
      </c>
      <c r="AE38" s="91">
        <f t="shared" si="14"/>
        <v>3.6723945959575843E-2</v>
      </c>
      <c r="AF38" s="90">
        <f t="shared" si="18"/>
        <v>47053</v>
      </c>
      <c r="AG38" s="92">
        <f t="shared" si="15"/>
        <v>3.071915459410679E-2</v>
      </c>
      <c r="AH38" s="3"/>
      <c r="AI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4.7612155090336547E-3</v>
      </c>
      <c r="AJ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1.7755386481656935E-2</v>
      </c>
      <c r="AK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4.374372842690348E-2</v>
      </c>
      <c r="AL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5.6737899399526753E-2</v>
      </c>
      <c r="AN38" s="107">
        <f>IF(B38="","",IF(B38&gt;$AO$1,$AO$3,IF(B38&lt;$AK$1,$L$7,_xlfn.FORECAST.LINEAR(B38,INDEX($AK$3:$AO$3,1,MATCH(B38,$AK$1:$AO$1,1)):INDEX($AK$3:$AO$3,1,MATCH(B38,$AK$1:$AO$1,1)+1),INDEX($AK$1:$AO$1,1,MATCH(B38,$AK$1:$AO$1,1)):INDEX($AK$1:$AO$1,1,MATCH(B38,$AK$1:$AO$1,1)+1)))))</f>
        <v>3.0221994535519131E-2</v>
      </c>
      <c r="AO38" s="2">
        <f>IF('Forward Curve'!$D$13=DataValidation!$A$5,Vols!$AN38,IF('Forward Curve'!$D$13=DataValidation!$A$7,Vols!$AN38+(Vols!$X38-Vols!$V38),IF('Forward Curve'!$D$13=DataValidation!$A$10,Vols!$AN38+(Vols!$Z38-Vols!$V38),IF('Forward Curve'!$D$13=DataValidation!$A$4,Vols!$AN38+(Vols!$AG38-Vols!$V38),IF('Forward Curve'!$D$13=DataValidation!$A$9,Vols!$AN38+(Vols!$Y38-Vols!$V38),IF('Forward Curve'!$D$13=DataValidation!$A$11,Vols!$AN38+(Vols!$AZ38-Vols!$V38),IF('Forward Curve'!$D$13=DataValidation!$A$2,Vols!$AN38+($AA38-Vols!$V38),IF('Forward Curve'!$D$13=DataValidation!$A$3,Vols!$AN38+($AB38-Vols!$V38),IF('Forward Curve'!$D$13=DataValidation!$A$8,Vols!$AN38+($W38-Vols!$V38))))))))))</f>
        <v>2.9052030006610857E-2</v>
      </c>
      <c r="AP38" s="2">
        <f>IF('Forward Curve'!$D$13=DataValidation!$A$5,$V38+0.0025,IF('Forward Curve'!$D$13=DataValidation!$A$7,$X38+0.0025,IF('Forward Curve'!$D$13=DataValidation!$A$10,Vols!$Z38+0.0025,IF('Forward Curve'!$D$13=DataValidation!$A$4,Vols!$AG38+0.0025,IF('Forward Curve'!$D$13=DataValidation!$A$9,Vols!$Y38+0.0025,IF('Forward Curve'!$D$13=DataValidation!$A$11,Vols!$AZ38+0.0025,IF('Forward Curve'!$D$13=DataValidation!$A$2,$AA38+0.0025,IF('Forward Curve'!$D$13=DataValidation!$A$3,$AB38+0.0025,IF('Forward Curve'!$D$13=DataValidation!$A$8,$W38+0.0025,"")))))))))</f>
        <v>3.324955745428021E-2</v>
      </c>
      <c r="AQ38" s="2">
        <f>IF('Forward Curve'!$D$13=DataValidation!$A$5,$V38+0.005,IF('Forward Curve'!$D$13=DataValidation!$A$7,$X38+0.005,IF('Forward Curve'!$D$13=DataValidation!$A$10,Vols!$Z38+0.005,IF('Forward Curve'!$D$13=DataValidation!$A$4,Vols!$AG38+0.005,IF('Forward Curve'!$D$13=DataValidation!$A$9,Vols!$Y38+0.005,IF('Forward Curve'!$D$13=DataValidation!$A$11,Vols!$AZ38+0.005,IF('Forward Curve'!$D$13=DataValidation!$A$2,$AA38+0.005,IF('Forward Curve'!$D$13=DataValidation!$A$3,$AB38+0.005,IF('Forward Curve'!$D$13=DataValidation!$A$8,$W38+0.005,"")))))))))</f>
        <v>3.5749557454280205E-2</v>
      </c>
      <c r="AS38" s="48" cm="1">
        <f t="array" ref="AS38">_xlfn.SWITCH('Forward Curve'!$E$14,DataValidation!$B$2,Vols!$AL38,DataValidation!$B$3,Vols!$AK38,DataValidation!$B$4,Vols!$AJ38,DataValidation!$B$5,Vols!$AI38,DataValidation!$B$7,$AN38,DataValidation!$B$8,Vols!$AP38,DataValidation!$B$9,Vols!$AQ38,"","ERROR")</f>
        <v>5.6737899399526753E-2</v>
      </c>
      <c r="AT38" s="48"/>
      <c r="AU38" s="49"/>
      <c r="AV38" s="56">
        <v>33</v>
      </c>
      <c r="AW38" s="58">
        <f t="shared" si="19"/>
        <v>47053</v>
      </c>
      <c r="AY38" s="70">
        <f t="shared" si="20"/>
        <v>-5.4575671419552808E-3</v>
      </c>
      <c r="AZ38" s="2">
        <f t="shared" si="21"/>
        <v>4.39118941964491E-2</v>
      </c>
      <c r="BB38" s="3">
        <f t="shared" ref="BB38:BB69" si="25">AZ38-0.5%</f>
        <v>3.8911894196449102E-2</v>
      </c>
      <c r="BC38" s="3">
        <f t="shared" ref="BC38:BC69" si="26">AZ38-0.25%</f>
        <v>4.1411894196449098E-2</v>
      </c>
      <c r="BD38" s="3">
        <f t="shared" ref="BD38:BD69" si="27">AZ38+0.25%</f>
        <v>4.6411894196449102E-2</v>
      </c>
      <c r="BE38" s="3">
        <f t="shared" ref="BE38:BE69" si="28">AZ38+0.5%</f>
        <v>4.8911894196449097E-2</v>
      </c>
      <c r="BG38" s="2">
        <f>IF('Forward Curve'!$D$15=DataValidation!$B$11,Vols!BB38,IF('Forward Curve'!$D$15=DataValidation!$B$12,Vols!BC38,IF('Forward Curve'!$D$15=DataValidation!$B$13,Vols!BD38,IF('Forward Curve'!$D$15=DataValidation!$B$14,Vols!BE38,""))))</f>
        <v>4.1411894196449098E-2</v>
      </c>
    </row>
    <row r="39" spans="2:59" x14ac:dyDescent="0.25">
      <c r="B39" s="59">
        <f t="shared" si="9"/>
        <v>47084</v>
      </c>
      <c r="C39" s="129">
        <v>25.710967419509895</v>
      </c>
      <c r="D39" s="2"/>
      <c r="E39" s="102">
        <v>3.1919521983185817</v>
      </c>
      <c r="F39" s="64">
        <v>3.3391317944107111</v>
      </c>
      <c r="G39" s="126">
        <v>3.0746499613712652</v>
      </c>
      <c r="H39" s="85">
        <v>4.6077654751890407</v>
      </c>
      <c r="I39" s="110">
        <v>6.1772372916310205</v>
      </c>
      <c r="J39" s="66"/>
      <c r="K39" s="96">
        <f t="shared" si="16"/>
        <v>47053</v>
      </c>
      <c r="L39" s="129">
        <v>3.0749557454280207</v>
      </c>
      <c r="M39" s="66"/>
      <c r="N39" s="130">
        <v>46126</v>
      </c>
      <c r="O39" s="129">
        <v>3.6473667422241007</v>
      </c>
      <c r="P39" s="66"/>
      <c r="Q39" s="66"/>
      <c r="S39" s="59">
        <f>'Forward Curve'!$G39</f>
        <v>47084</v>
      </c>
      <c r="T39" s="67">
        <f t="shared" si="22"/>
        <v>0.25710967419509895</v>
      </c>
      <c r="U39" s="48"/>
      <c r="V39" s="48">
        <f t="shared" ref="V39:V70" si="29">E39/100</f>
        <v>3.1919521983185817E-2</v>
      </c>
      <c r="W39" s="48">
        <f t="shared" si="12"/>
        <v>3.3391317944107109E-2</v>
      </c>
      <c r="X39" s="48">
        <f t="shared" si="1"/>
        <v>3.0746499613712654E-2</v>
      </c>
      <c r="Y39" s="48">
        <f t="shared" si="23"/>
        <v>4.6077654751890407E-2</v>
      </c>
      <c r="Z39" s="69">
        <f t="shared" si="24"/>
        <v>6.1772372916310207E-2</v>
      </c>
      <c r="AA39" s="69">
        <f t="shared" si="4"/>
        <v>3.0749557454282872E-2</v>
      </c>
      <c r="AB39" s="69">
        <f t="shared" ref="AB39:AB70" si="30">L39/100</f>
        <v>3.0749557454280207E-2</v>
      </c>
      <c r="AC39" s="69"/>
      <c r="AD39" s="90">
        <f t="shared" si="17"/>
        <v>46113</v>
      </c>
      <c r="AE39" s="91">
        <f t="shared" si="14"/>
        <v>3.6723945959415971E-2</v>
      </c>
      <c r="AF39" s="90">
        <f t="shared" si="18"/>
        <v>47084</v>
      </c>
      <c r="AG39" s="92">
        <f t="shared" si="15"/>
        <v>3.0719154611506205E-2</v>
      </c>
      <c r="AH39" s="3"/>
      <c r="AI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4.3435410021516359E-3</v>
      </c>
      <c r="AJ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1.7546549228217252E-2</v>
      </c>
      <c r="AK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4.3952565680348492E-2</v>
      </c>
      <c r="AL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5.7155573906414112E-2</v>
      </c>
      <c r="AN39" s="107">
        <f>IF(B39="","",IF(B39&gt;$AO$1,$AO$3,IF(B39&lt;$AK$1,$L$7,_xlfn.FORECAST.LINEAR(B39,INDEX($AK$3:$AO$3,1,MATCH(B39,$AK$1:$AO$1,1)):INDEX($AK$3:$AO$3,1,MATCH(B39,$AK$1:$AO$1,1)+1),INDEX($AK$1:$AO$1,1,MATCH(B39,$AK$1:$AO$1,1)):INDEX($AK$1:$AO$1,1,MATCH(B39,$AK$1:$AO$1,1)+1)))))</f>
        <v>3.0116120218579262E-2</v>
      </c>
      <c r="AO39" s="2">
        <f>IF('Forward Curve'!$D$13=DataValidation!$A$5,Vols!$AN39,IF('Forward Curve'!$D$13=DataValidation!$A$7,Vols!$AN39+(Vols!$X39-Vols!$V39),IF('Forward Curve'!$D$13=DataValidation!$A$10,Vols!$AN39+(Vols!$Z39-Vols!$V39),IF('Forward Curve'!$D$13=DataValidation!$A$4,Vols!$AN39+(Vols!$AG39-Vols!$V39),IF('Forward Curve'!$D$13=DataValidation!$A$9,Vols!$AN39+(Vols!$Y39-Vols!$V39),IF('Forward Curve'!$D$13=DataValidation!$A$11,Vols!$AN39+(Vols!$AZ39-Vols!$V39),IF('Forward Curve'!$D$13=DataValidation!$A$2,Vols!$AN39+($AA39-Vols!$V39),IF('Forward Curve'!$D$13=DataValidation!$A$3,Vols!$AN39+($AB39-Vols!$V39),IF('Forward Curve'!$D$13=DataValidation!$A$8,Vols!$AN39+($W39-Vols!$V39))))))))))</f>
        <v>2.8946155689676317E-2</v>
      </c>
      <c r="AP39" s="2">
        <f>IF('Forward Curve'!$D$13=DataValidation!$A$5,$V39+0.0025,IF('Forward Curve'!$D$13=DataValidation!$A$7,$X39+0.0025,IF('Forward Curve'!$D$13=DataValidation!$A$10,Vols!$Z39+0.0025,IF('Forward Curve'!$D$13=DataValidation!$A$4,Vols!$AG39+0.0025,IF('Forward Curve'!$D$13=DataValidation!$A$9,Vols!$Y39+0.0025,IF('Forward Curve'!$D$13=DataValidation!$A$11,Vols!$AZ39+0.0025,IF('Forward Curve'!$D$13=DataValidation!$A$2,$AA39+0.0025,IF('Forward Curve'!$D$13=DataValidation!$A$3,$AB39+0.0025,IF('Forward Curve'!$D$13=DataValidation!$A$8,$W39+0.0025,"")))))))))</f>
        <v>3.3249557454282874E-2</v>
      </c>
      <c r="AQ39" s="2">
        <f>IF('Forward Curve'!$D$13=DataValidation!$A$5,$V39+0.005,IF('Forward Curve'!$D$13=DataValidation!$A$7,$X39+0.005,IF('Forward Curve'!$D$13=DataValidation!$A$10,Vols!$Z39+0.005,IF('Forward Curve'!$D$13=DataValidation!$A$4,Vols!$AG39+0.005,IF('Forward Curve'!$D$13=DataValidation!$A$9,Vols!$Y39+0.005,IF('Forward Curve'!$D$13=DataValidation!$A$11,Vols!$AZ39+0.005,IF('Forward Curve'!$D$13=DataValidation!$A$2,$AA39+0.005,IF('Forward Curve'!$D$13=DataValidation!$A$3,$AB39+0.005,IF('Forward Curve'!$D$13=DataValidation!$A$8,$W39+0.005,"")))))))))</f>
        <v>3.574955745428287E-2</v>
      </c>
      <c r="AS39" s="48" cm="1">
        <f t="array" ref="AS39">_xlfn.SWITCH('Forward Curve'!$E$14,DataValidation!$B$2,Vols!$AL39,DataValidation!$B$3,Vols!$AK39,DataValidation!$B$4,Vols!$AJ39,DataValidation!$B$5,Vols!$AI39,DataValidation!$B$7,$AN39,DataValidation!$B$8,Vols!$AP39,DataValidation!$B$9,Vols!$AQ39,"","ERROR")</f>
        <v>5.7155573906414112E-2</v>
      </c>
      <c r="AT39" s="48"/>
      <c r="AU39" s="49"/>
      <c r="AV39" s="56">
        <v>34</v>
      </c>
      <c r="AW39" s="58">
        <f t="shared" si="19"/>
        <v>47084</v>
      </c>
      <c r="AY39" s="70">
        <f t="shared" si="20"/>
        <v>-5.4795236953361845E-3</v>
      </c>
      <c r="AZ39" s="2">
        <f t="shared" si="21"/>
        <v>4.4044663041541136E-2</v>
      </c>
      <c r="BB39" s="3">
        <f t="shared" si="25"/>
        <v>3.9044663041541139E-2</v>
      </c>
      <c r="BC39" s="3">
        <f t="shared" si="26"/>
        <v>4.1544663041541134E-2</v>
      </c>
      <c r="BD39" s="3">
        <f t="shared" si="27"/>
        <v>4.6544663041541139E-2</v>
      </c>
      <c r="BE39" s="3">
        <f t="shared" si="28"/>
        <v>4.9044663041541134E-2</v>
      </c>
      <c r="BG39" s="2">
        <f>IF('Forward Curve'!$D$15=DataValidation!$B$11,Vols!BB39,IF('Forward Curve'!$D$15=DataValidation!$B$12,Vols!BC39,IF('Forward Curve'!$D$15=DataValidation!$B$13,Vols!BD39,IF('Forward Curve'!$D$15=DataValidation!$B$14,Vols!BE39,""))))</f>
        <v>4.1544663041541134E-2</v>
      </c>
    </row>
    <row r="40" spans="2:59" x14ac:dyDescent="0.25">
      <c r="B40" s="59">
        <f t="shared" si="9"/>
        <v>47114</v>
      </c>
      <c r="C40" s="129">
        <v>25.703056120776402</v>
      </c>
      <c r="D40" s="2"/>
      <c r="E40" s="102">
        <v>3.1920935849522514</v>
      </c>
      <c r="F40" s="64">
        <v>3.3390191210533064</v>
      </c>
      <c r="G40" s="126">
        <v>3.1112013557336988</v>
      </c>
      <c r="H40" s="85">
        <v>4.6086491039281894</v>
      </c>
      <c r="I40" s="110">
        <v>6.1772372916510081</v>
      </c>
      <c r="J40" s="66"/>
      <c r="K40" s="96">
        <f t="shared" si="16"/>
        <v>47084</v>
      </c>
      <c r="L40" s="129">
        <v>3.0749557454282872</v>
      </c>
      <c r="M40" s="66"/>
      <c r="N40" s="130">
        <v>46127</v>
      </c>
      <c r="O40" s="129">
        <v>3.6473667422241007</v>
      </c>
      <c r="P40" s="66"/>
      <c r="Q40" s="66"/>
      <c r="S40" s="59">
        <f>'Forward Curve'!$G40</f>
        <v>47114</v>
      </c>
      <c r="T40" s="67">
        <f t="shared" si="22"/>
        <v>0.25703056120776402</v>
      </c>
      <c r="U40" s="48"/>
      <c r="V40" s="48">
        <f t="shared" si="29"/>
        <v>3.1920935849522512E-2</v>
      </c>
      <c r="W40" s="48">
        <f t="shared" si="12"/>
        <v>3.3390191210533063E-2</v>
      </c>
      <c r="X40" s="48">
        <f t="shared" si="1"/>
        <v>3.111201355733699E-2</v>
      </c>
      <c r="Y40" s="48">
        <f t="shared" si="23"/>
        <v>4.6086491039281891E-2</v>
      </c>
      <c r="Z40" s="69">
        <f t="shared" si="24"/>
        <v>6.1772372916510082E-2</v>
      </c>
      <c r="AA40" s="69">
        <f t="shared" si="4"/>
        <v>3.0750869614772126E-2</v>
      </c>
      <c r="AB40" s="69">
        <f t="shared" si="30"/>
        <v>3.0749557454282872E-2</v>
      </c>
      <c r="AC40" s="69"/>
      <c r="AD40" s="90">
        <f t="shared" si="17"/>
        <v>46114</v>
      </c>
      <c r="AE40" s="91">
        <f t="shared" si="14"/>
        <v>3.6723945959495907E-2</v>
      </c>
      <c r="AF40" s="90">
        <f t="shared" si="18"/>
        <v>47114</v>
      </c>
      <c r="AG40" s="92">
        <f t="shared" si="15"/>
        <v>3.0719416741074923E-2</v>
      </c>
      <c r="AH40" s="3"/>
      <c r="AI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3.9603472885619958E-3</v>
      </c>
      <c r="AJ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1.7355608451667059E-2</v>
      </c>
      <c r="AK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4.4146130777877185E-2</v>
      </c>
      <c r="AL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5.7541391940982255E-2</v>
      </c>
      <c r="AN40" s="107">
        <f>IF(B40="","",IF(B40&gt;$AO$1,$AO$3,IF(B40&lt;$AK$1,$L$7,_xlfn.FORECAST.LINEAR(B40,INDEX($AK$3:$AO$3,1,MATCH(B40,$AK$1:$AO$1,1)):INDEX($AK$3:$AO$3,1,MATCH(B40,$AK$1:$AO$1,1)+1),INDEX($AK$1:$AO$1,1,MATCH(B40,$AK$1:$AO$1,1)):INDEX($AK$1:$AO$1,1,MATCH(B40,$AK$1:$AO$1,1)+1)))))</f>
        <v>3.0013661202185821E-2</v>
      </c>
      <c r="AO40" s="2">
        <f>IF('Forward Curve'!$D$13=DataValidation!$A$5,Vols!$AN40,IF('Forward Curve'!$D$13=DataValidation!$A$7,Vols!$AN40+(Vols!$X40-Vols!$V40),IF('Forward Curve'!$D$13=DataValidation!$A$10,Vols!$AN40+(Vols!$Z40-Vols!$V40),IF('Forward Curve'!$D$13=DataValidation!$A$4,Vols!$AN40+(Vols!$AG40-Vols!$V40),IF('Forward Curve'!$D$13=DataValidation!$A$9,Vols!$AN40+(Vols!$Y40-Vols!$V40),IF('Forward Curve'!$D$13=DataValidation!$A$11,Vols!$AN40+(Vols!$AZ40-Vols!$V40),IF('Forward Curve'!$D$13=DataValidation!$A$2,Vols!$AN40+($AA40-Vols!$V40),IF('Forward Curve'!$D$13=DataValidation!$A$3,Vols!$AN40+($AB40-Vols!$V40),IF('Forward Curve'!$D$13=DataValidation!$A$8,Vols!$AN40+($W40-Vols!$V40))))))))))</f>
        <v>2.8843594967435434E-2</v>
      </c>
      <c r="AP40" s="2">
        <f>IF('Forward Curve'!$D$13=DataValidation!$A$5,$V40+0.0025,IF('Forward Curve'!$D$13=DataValidation!$A$7,$X40+0.0025,IF('Forward Curve'!$D$13=DataValidation!$A$10,Vols!$Z40+0.0025,IF('Forward Curve'!$D$13=DataValidation!$A$4,Vols!$AG40+0.0025,IF('Forward Curve'!$D$13=DataValidation!$A$9,Vols!$Y40+0.0025,IF('Forward Curve'!$D$13=DataValidation!$A$11,Vols!$AZ40+0.0025,IF('Forward Curve'!$D$13=DataValidation!$A$2,$AA40+0.0025,IF('Forward Curve'!$D$13=DataValidation!$A$3,$AB40+0.0025,IF('Forward Curve'!$D$13=DataValidation!$A$8,$W40+0.0025,"")))))))))</f>
        <v>3.3250869614772124E-2</v>
      </c>
      <c r="AQ40" s="2">
        <f>IF('Forward Curve'!$D$13=DataValidation!$A$5,$V40+0.005,IF('Forward Curve'!$D$13=DataValidation!$A$7,$X40+0.005,IF('Forward Curve'!$D$13=DataValidation!$A$10,Vols!$Z40+0.005,IF('Forward Curve'!$D$13=DataValidation!$A$4,Vols!$AG40+0.005,IF('Forward Curve'!$D$13=DataValidation!$A$9,Vols!$Y40+0.005,IF('Forward Curve'!$D$13=DataValidation!$A$11,Vols!$AZ40+0.005,IF('Forward Curve'!$D$13=DataValidation!$A$2,$AA40+0.005,IF('Forward Curve'!$D$13=DataValidation!$A$3,$AB40+0.005,IF('Forward Curve'!$D$13=DataValidation!$A$8,$W40+0.005,"")))))))))</f>
        <v>3.5750869614772127E-2</v>
      </c>
      <c r="AS40" s="48" cm="1">
        <f t="array" ref="AS40">_xlfn.SWITCH('Forward Curve'!$E$14,DataValidation!$B$2,Vols!$AL40,DataValidation!$B$3,Vols!$AK40,DataValidation!$B$4,Vols!$AJ40,DataValidation!$B$5,Vols!$AI40,DataValidation!$B$7,$AN40,DataValidation!$B$8,Vols!$AP40,DataValidation!$B$9,Vols!$AQ40,"","ERROR")</f>
        <v>5.7541391940982255E-2</v>
      </c>
      <c r="AT40" s="48"/>
      <c r="AU40" s="49"/>
      <c r="AV40" s="56">
        <v>35</v>
      </c>
      <c r="AW40" s="58">
        <f t="shared" si="19"/>
        <v>47114</v>
      </c>
      <c r="AY40" s="70">
        <f t="shared" si="20"/>
        <v>-5.5014802487170882E-3</v>
      </c>
      <c r="AZ40" s="2">
        <f t="shared" si="21"/>
        <v>4.4177476744285432E-2</v>
      </c>
      <c r="BB40" s="3">
        <f t="shared" si="25"/>
        <v>3.9177476744285435E-2</v>
      </c>
      <c r="BC40" s="3">
        <f t="shared" si="26"/>
        <v>4.167747674428543E-2</v>
      </c>
      <c r="BD40" s="3">
        <f t="shared" si="27"/>
        <v>4.6677476744285434E-2</v>
      </c>
      <c r="BE40" s="3">
        <f t="shared" si="28"/>
        <v>4.917747674428543E-2</v>
      </c>
      <c r="BG40" s="2">
        <f>IF('Forward Curve'!$D$15=DataValidation!$B$11,Vols!BB40,IF('Forward Curve'!$D$15=DataValidation!$B$12,Vols!BC40,IF('Forward Curve'!$D$15=DataValidation!$B$13,Vols!BD40,IF('Forward Curve'!$D$15=DataValidation!$B$14,Vols!BE40,""))))</f>
        <v>4.167747674428543E-2</v>
      </c>
    </row>
    <row r="41" spans="2:59" x14ac:dyDescent="0.25">
      <c r="B41" s="59">
        <f t="shared" si="9"/>
        <v>47145</v>
      </c>
      <c r="C41" s="129">
        <v>25.719614786601475</v>
      </c>
      <c r="D41" s="2"/>
      <c r="E41" s="102">
        <v>3.1916694500945093</v>
      </c>
      <c r="F41" s="64">
        <v>3.3791360927180527</v>
      </c>
      <c r="G41" s="126">
        <v>3.172770122332575</v>
      </c>
      <c r="H41" s="85">
        <v>4.6083545359214826</v>
      </c>
      <c r="I41" s="110">
        <v>6.1772372916307736</v>
      </c>
      <c r="J41" s="66"/>
      <c r="K41" s="96">
        <f t="shared" si="16"/>
        <v>47114</v>
      </c>
      <c r="L41" s="129">
        <v>3.0750869614772127</v>
      </c>
      <c r="M41" s="66"/>
      <c r="N41" s="130">
        <v>46128</v>
      </c>
      <c r="O41" s="129">
        <v>3.6473667422241007</v>
      </c>
      <c r="P41" s="66"/>
      <c r="Q41" s="66"/>
      <c r="S41" s="59">
        <f>'Forward Curve'!$G41</f>
        <v>47145</v>
      </c>
      <c r="T41" s="67">
        <f t="shared" si="22"/>
        <v>0.25719614786601475</v>
      </c>
      <c r="U41" s="48"/>
      <c r="V41" s="48">
        <f t="shared" si="29"/>
        <v>3.1916694500945093E-2</v>
      </c>
      <c r="W41" s="48">
        <f t="shared" si="12"/>
        <v>3.3791360927180526E-2</v>
      </c>
      <c r="X41" s="48">
        <f t="shared" si="1"/>
        <v>3.1727701223325751E-2</v>
      </c>
      <c r="Y41" s="48">
        <f t="shared" si="23"/>
        <v>4.6083545359214828E-2</v>
      </c>
      <c r="Z41" s="69">
        <f t="shared" si="24"/>
        <v>6.1772372916307737E-2</v>
      </c>
      <c r="AA41" s="69">
        <f t="shared" si="4"/>
        <v>3.0746933357204766E-2</v>
      </c>
      <c r="AB41" s="69">
        <f t="shared" si="30"/>
        <v>3.0750869614772126E-2</v>
      </c>
      <c r="AC41" s="69"/>
      <c r="AD41" s="90">
        <f t="shared" si="17"/>
        <v>46115</v>
      </c>
      <c r="AE41" s="91">
        <f t="shared" si="14"/>
        <v>3.6477362903735155E-2</v>
      </c>
      <c r="AF41" s="90">
        <f t="shared" si="18"/>
        <v>47145</v>
      </c>
      <c r="AG41" s="92">
        <f t="shared" si="15"/>
        <v>3.0719329354610636E-2</v>
      </c>
      <c r="AH41" s="3"/>
      <c r="AI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3.5437445757895967E-3</v>
      </c>
      <c r="AJ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1.714533896649718E-2</v>
      </c>
      <c r="AK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4.4348527747912356E-2</v>
      </c>
      <c r="AL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5.7950122138619935E-2</v>
      </c>
      <c r="AN41" s="107">
        <f>IF(B41="","",IF(B41&gt;$AO$1,$AO$3,IF(B41&lt;$AK$1,$L$7,_xlfn.FORECAST.LINEAR(B41,INDEX($AK$3:$AO$3,1,MATCH(B41,$AK$1:$AO$1,1)):INDEX($AK$3:$AO$3,1,MATCH(B41,$AK$1:$AO$1,1)+1),INDEX($AK$1:$AO$1,1,MATCH(B41,$AK$1:$AO$1,1)):INDEX($AK$1:$AO$1,1,MATCH(B41,$AK$1:$AO$1,1)+1)))))</f>
        <v>0.03</v>
      </c>
      <c r="AO41" s="2">
        <f>IF('Forward Curve'!$D$13=DataValidation!$A$5,Vols!$AN41,IF('Forward Curve'!$D$13=DataValidation!$A$7,Vols!$AN41+(Vols!$X41-Vols!$V41),IF('Forward Curve'!$D$13=DataValidation!$A$10,Vols!$AN41+(Vols!$Z41-Vols!$V41),IF('Forward Curve'!$D$13=DataValidation!$A$4,Vols!$AN41+(Vols!$AG41-Vols!$V41),IF('Forward Curve'!$D$13=DataValidation!$A$9,Vols!$AN41+(Vols!$Y41-Vols!$V41),IF('Forward Curve'!$D$13=DataValidation!$A$11,Vols!$AN41+(Vols!$AZ41-Vols!$V41),IF('Forward Curve'!$D$13=DataValidation!$A$2,Vols!$AN41+($AA41-Vols!$V41),IF('Forward Curve'!$D$13=DataValidation!$A$3,Vols!$AN41+($AB41-Vols!$V41),IF('Forward Curve'!$D$13=DataValidation!$A$8,Vols!$AN41+($W41-Vols!$V41))))))))))</f>
        <v>2.8830238856259672E-2</v>
      </c>
      <c r="AP41" s="2">
        <f>IF('Forward Curve'!$D$13=DataValidation!$A$5,$V41+0.0025,IF('Forward Curve'!$D$13=DataValidation!$A$7,$X41+0.0025,IF('Forward Curve'!$D$13=DataValidation!$A$10,Vols!$Z41+0.0025,IF('Forward Curve'!$D$13=DataValidation!$A$4,Vols!$AG41+0.0025,IF('Forward Curve'!$D$13=DataValidation!$A$9,Vols!$Y41+0.0025,IF('Forward Curve'!$D$13=DataValidation!$A$11,Vols!$AZ41+0.0025,IF('Forward Curve'!$D$13=DataValidation!$A$2,$AA41+0.0025,IF('Forward Curve'!$D$13=DataValidation!$A$3,$AB41+0.0025,IF('Forward Curve'!$D$13=DataValidation!$A$8,$W41+0.0025,"")))))))))</f>
        <v>3.3246933357204765E-2</v>
      </c>
      <c r="AQ41" s="2">
        <f>IF('Forward Curve'!$D$13=DataValidation!$A$5,$V41+0.005,IF('Forward Curve'!$D$13=DataValidation!$A$7,$X41+0.005,IF('Forward Curve'!$D$13=DataValidation!$A$10,Vols!$Z41+0.005,IF('Forward Curve'!$D$13=DataValidation!$A$4,Vols!$AG41+0.005,IF('Forward Curve'!$D$13=DataValidation!$A$9,Vols!$Y41+0.005,IF('Forward Curve'!$D$13=DataValidation!$A$11,Vols!$AZ41+0.005,IF('Forward Curve'!$D$13=DataValidation!$A$2,$AA41+0.005,IF('Forward Curve'!$D$13=DataValidation!$A$3,$AB41+0.005,IF('Forward Curve'!$D$13=DataValidation!$A$8,$W41+0.005,"")))))))))</f>
        <v>3.5746933357204767E-2</v>
      </c>
      <c r="AS41" s="48" cm="1">
        <f t="array" ref="AS41">_xlfn.SWITCH('Forward Curve'!$E$14,DataValidation!$B$2,Vols!$AL41,DataValidation!$B$3,Vols!$AK41,DataValidation!$B$4,Vols!$AJ41,DataValidation!$B$5,Vols!$AI41,DataValidation!$B$7,$AN41,DataValidation!$B$8,Vols!$AP41,DataValidation!$B$9,Vols!$AQ41,"","ERROR")</f>
        <v>5.7950122138619935E-2</v>
      </c>
      <c r="AT41" s="48"/>
      <c r="AU41" s="49"/>
      <c r="AV41" s="56">
        <v>36</v>
      </c>
      <c r="AW41" s="58">
        <f t="shared" si="19"/>
        <v>47145</v>
      </c>
      <c r="AY41" s="70">
        <f t="shared" si="20"/>
        <v>-5.5234368020979918E-3</v>
      </c>
      <c r="AZ41" s="2">
        <f t="shared" si="21"/>
        <v>4.4310279512358962E-2</v>
      </c>
      <c r="BB41" s="3">
        <f t="shared" si="25"/>
        <v>3.9310279512358964E-2</v>
      </c>
      <c r="BC41" s="3">
        <f t="shared" si="26"/>
        <v>4.181027951235896E-2</v>
      </c>
      <c r="BD41" s="3">
        <f t="shared" si="27"/>
        <v>4.6810279512358964E-2</v>
      </c>
      <c r="BE41" s="3">
        <f t="shared" si="28"/>
        <v>4.9310279512358959E-2</v>
      </c>
      <c r="BG41" s="2">
        <f>IF('Forward Curve'!$D$15=DataValidation!$B$11,Vols!BB41,IF('Forward Curve'!$D$15=DataValidation!$B$12,Vols!BC41,IF('Forward Curve'!$D$15=DataValidation!$B$13,Vols!BD41,IF('Forward Curve'!$D$15=DataValidation!$B$14,Vols!BE41,""))))</f>
        <v>4.181027951235896E-2</v>
      </c>
    </row>
    <row r="42" spans="2:59" x14ac:dyDescent="0.25">
      <c r="B42" s="59">
        <f t="shared" si="9"/>
        <v>47176</v>
      </c>
      <c r="C42" s="129">
        <v>24.821212259249233</v>
      </c>
      <c r="D42" s="2"/>
      <c r="E42" s="102">
        <v>3.3359458290423474</v>
      </c>
      <c r="F42" s="64">
        <v>3.4403334884715151</v>
      </c>
      <c r="G42" s="126">
        <v>3.2256180841370545</v>
      </c>
      <c r="H42" s="85">
        <v>4.6080599930092374</v>
      </c>
      <c r="I42" s="110">
        <v>6.1772372916547589</v>
      </c>
      <c r="J42" s="66"/>
      <c r="K42" s="96">
        <f t="shared" si="16"/>
        <v>47145</v>
      </c>
      <c r="L42" s="129">
        <v>3.0746933357204767</v>
      </c>
      <c r="M42" s="66"/>
      <c r="N42" s="130">
        <v>46129</v>
      </c>
      <c r="O42" s="129">
        <v>3.647736290370851</v>
      </c>
      <c r="P42" s="66"/>
      <c r="Q42" s="66"/>
      <c r="S42" s="59">
        <f>'Forward Curve'!$G42</f>
        <v>47176</v>
      </c>
      <c r="T42" s="67">
        <f t="shared" si="22"/>
        <v>0.24821212259249234</v>
      </c>
      <c r="U42" s="48"/>
      <c r="V42" s="48">
        <f t="shared" si="29"/>
        <v>3.3359458290423472E-2</v>
      </c>
      <c r="W42" s="48">
        <f t="shared" si="12"/>
        <v>3.4403334884715149E-2</v>
      </c>
      <c r="X42" s="48">
        <f t="shared" si="1"/>
        <v>3.2256180841370545E-2</v>
      </c>
      <c r="Y42" s="48">
        <f t="shared" si="23"/>
        <v>4.6080599930092371E-2</v>
      </c>
      <c r="Z42" s="69">
        <f t="shared" si="24"/>
        <v>6.1772372916547587E-2</v>
      </c>
      <c r="AA42" s="69">
        <f t="shared" si="4"/>
        <v>3.2082245231130346E-2</v>
      </c>
      <c r="AB42" s="69">
        <f t="shared" si="30"/>
        <v>3.0746933357204766E-2</v>
      </c>
      <c r="AC42" s="69"/>
      <c r="AD42" s="90">
        <f t="shared" si="17"/>
        <v>46116</v>
      </c>
      <c r="AE42" s="91">
        <f t="shared" si="14"/>
        <v>3.6477362903735155E-2</v>
      </c>
      <c r="AF42" s="90">
        <f t="shared" si="18"/>
        <v>47176</v>
      </c>
      <c r="AG42" s="92">
        <f t="shared" si="15"/>
        <v>3.1917093250232398E-2</v>
      </c>
      <c r="AH42" s="3"/>
      <c r="AI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4.293319057293527E-3</v>
      </c>
      <c r="AJ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1.8187782144211937E-2</v>
      </c>
      <c r="AK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4.5976708318048759E-2</v>
      </c>
      <c r="AL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5.9871171404967165E-2</v>
      </c>
      <c r="AN42" s="107">
        <f>IF(B42="","",IF(B42&gt;$AO$1,$AO$3,IF(B42&lt;$AK$1,$L$7,_xlfn.FORECAST.LINEAR(B42,INDEX($AK$3:$AO$3,1,MATCH(B42,$AK$1:$AO$1,1)):INDEX($AK$3:$AO$3,1,MATCH(B42,$AK$1:$AO$1,1)+1),INDEX($AK$1:$AO$1,1,MATCH(B42,$AK$1:$AO$1,1)):INDEX($AK$1:$AO$1,1,MATCH(B42,$AK$1:$AO$1,1)+1)))))</f>
        <v>0.03</v>
      </c>
      <c r="AO42" s="2">
        <f>IF('Forward Curve'!$D$13=DataValidation!$A$5,Vols!$AN42,IF('Forward Curve'!$D$13=DataValidation!$A$7,Vols!$AN42+(Vols!$X42-Vols!$V42),IF('Forward Curve'!$D$13=DataValidation!$A$10,Vols!$AN42+(Vols!$Z42-Vols!$V42),IF('Forward Curve'!$D$13=DataValidation!$A$4,Vols!$AN42+(Vols!$AG42-Vols!$V42),IF('Forward Curve'!$D$13=DataValidation!$A$9,Vols!$AN42+(Vols!$Y42-Vols!$V42),IF('Forward Curve'!$D$13=DataValidation!$A$11,Vols!$AN42+(Vols!$AZ42-Vols!$V42),IF('Forward Curve'!$D$13=DataValidation!$A$2,Vols!$AN42+($AA42-Vols!$V42),IF('Forward Curve'!$D$13=DataValidation!$A$3,Vols!$AN42+($AB42-Vols!$V42),IF('Forward Curve'!$D$13=DataValidation!$A$8,Vols!$AN42+($W42-Vols!$V42))))))))))</f>
        <v>2.8722786940706874E-2</v>
      </c>
      <c r="AP42" s="2">
        <f>IF('Forward Curve'!$D$13=DataValidation!$A$5,$V42+0.0025,IF('Forward Curve'!$D$13=DataValidation!$A$7,$X42+0.0025,IF('Forward Curve'!$D$13=DataValidation!$A$10,Vols!$Z42+0.0025,IF('Forward Curve'!$D$13=DataValidation!$A$4,Vols!$AG42+0.0025,IF('Forward Curve'!$D$13=DataValidation!$A$9,Vols!$Y42+0.0025,IF('Forward Curve'!$D$13=DataValidation!$A$11,Vols!$AZ42+0.0025,IF('Forward Curve'!$D$13=DataValidation!$A$2,$AA42+0.0025,IF('Forward Curve'!$D$13=DataValidation!$A$3,$AB42+0.0025,IF('Forward Curve'!$D$13=DataValidation!$A$8,$W42+0.0025,"")))))))))</f>
        <v>3.4582245231130349E-2</v>
      </c>
      <c r="AQ42" s="2">
        <f>IF('Forward Curve'!$D$13=DataValidation!$A$5,$V42+0.005,IF('Forward Curve'!$D$13=DataValidation!$A$7,$X42+0.005,IF('Forward Curve'!$D$13=DataValidation!$A$10,Vols!$Z42+0.005,IF('Forward Curve'!$D$13=DataValidation!$A$4,Vols!$AG42+0.005,IF('Forward Curve'!$D$13=DataValidation!$A$9,Vols!$Y42+0.005,IF('Forward Curve'!$D$13=DataValidation!$A$11,Vols!$AZ42+0.005,IF('Forward Curve'!$D$13=DataValidation!$A$2,$AA42+0.005,IF('Forward Curve'!$D$13=DataValidation!$A$3,$AB42+0.005,IF('Forward Curve'!$D$13=DataValidation!$A$8,$W42+0.005,"")))))))))</f>
        <v>3.7082245231130344E-2</v>
      </c>
      <c r="AS42" s="48" cm="1">
        <f t="array" ref="AS42">_xlfn.SWITCH('Forward Curve'!$E$14,DataValidation!$B$2,Vols!$AL42,DataValidation!$B$3,Vols!$AK42,DataValidation!$B$4,Vols!$AJ42,DataValidation!$B$5,Vols!$AI42,DataValidation!$B$7,$AN42,DataValidation!$B$8,Vols!$AP42,DataValidation!$B$9,Vols!$AQ42,"","ERROR")</f>
        <v>5.9871171404967165E-2</v>
      </c>
      <c r="AT42" s="48"/>
      <c r="AU42" s="49"/>
      <c r="AV42" s="56">
        <v>37</v>
      </c>
      <c r="AW42" s="58">
        <f t="shared" si="19"/>
        <v>47176</v>
      </c>
      <c r="AY42" s="70">
        <f t="shared" si="20"/>
        <v>-5.5453933554788955E-3</v>
      </c>
      <c r="AZ42" s="2">
        <f t="shared" si="21"/>
        <v>4.4443002952146135E-2</v>
      </c>
      <c r="BB42" s="3">
        <f t="shared" si="25"/>
        <v>3.9443002952146138E-2</v>
      </c>
      <c r="BC42" s="3">
        <f t="shared" si="26"/>
        <v>4.1943002952146133E-2</v>
      </c>
      <c r="BD42" s="3">
        <f t="shared" si="27"/>
        <v>4.6943002952146137E-2</v>
      </c>
      <c r="BE42" s="3">
        <f t="shared" si="28"/>
        <v>4.9443002952146133E-2</v>
      </c>
      <c r="BG42" s="2">
        <f>IF('Forward Curve'!$D$15=DataValidation!$B$11,Vols!BB42,IF('Forward Curve'!$D$15=DataValidation!$B$12,Vols!BC42,IF('Forward Curve'!$D$15=DataValidation!$B$13,Vols!BD42,IF('Forward Curve'!$D$15=DataValidation!$B$14,Vols!BE42,""))))</f>
        <v>4.1943002952146133E-2</v>
      </c>
    </row>
    <row r="43" spans="2:59" x14ac:dyDescent="0.25">
      <c r="B43" s="59">
        <f t="shared" si="9"/>
        <v>47204</v>
      </c>
      <c r="C43" s="129">
        <v>24.758151326582258</v>
      </c>
      <c r="D43" s="2"/>
      <c r="E43" s="102">
        <v>3.3555937510293399</v>
      </c>
      <c r="F43" s="64">
        <v>3.4930362582979284</v>
      </c>
      <c r="G43" s="126">
        <v>3.2402407735262684</v>
      </c>
      <c r="H43" s="85">
        <v>4.6086491039279478</v>
      </c>
      <c r="I43" s="110">
        <v>6.329937067274269</v>
      </c>
      <c r="J43" s="66"/>
      <c r="K43" s="96">
        <f t="shared" si="16"/>
        <v>47176</v>
      </c>
      <c r="L43" s="129">
        <v>3.2082245231130346</v>
      </c>
      <c r="M43" s="66"/>
      <c r="N43" s="130">
        <v>46132</v>
      </c>
      <c r="O43" s="129">
        <v>3.6473667422320943</v>
      </c>
      <c r="P43" s="66"/>
      <c r="Q43" s="66"/>
      <c r="S43" s="59">
        <f>'Forward Curve'!$G43</f>
        <v>47204</v>
      </c>
      <c r="T43" s="67">
        <f t="shared" si="22"/>
        <v>0.24758151326582259</v>
      </c>
      <c r="U43" s="48"/>
      <c r="V43" s="48">
        <f t="shared" si="29"/>
        <v>3.3555937510293399E-2</v>
      </c>
      <c r="W43" s="48">
        <f t="shared" si="12"/>
        <v>3.4930362582979282E-2</v>
      </c>
      <c r="X43" s="48">
        <f t="shared" si="1"/>
        <v>3.2402407735262685E-2</v>
      </c>
      <c r="Y43" s="48">
        <f t="shared" si="23"/>
        <v>4.6086491039279476E-2</v>
      </c>
      <c r="Z43" s="69">
        <f t="shared" si="24"/>
        <v>6.3299370672742689E-2</v>
      </c>
      <c r="AA43" s="69">
        <f t="shared" si="4"/>
        <v>3.2389205204380045E-2</v>
      </c>
      <c r="AB43" s="69">
        <f t="shared" si="30"/>
        <v>3.2082245231130346E-2</v>
      </c>
      <c r="AC43" s="69"/>
      <c r="AD43" s="90">
        <f t="shared" si="17"/>
        <v>46117</v>
      </c>
      <c r="AE43" s="91">
        <f t="shared" si="14"/>
        <v>3.6477362903735155E-2</v>
      </c>
      <c r="AF43" s="90">
        <f t="shared" si="18"/>
        <v>47204</v>
      </c>
      <c r="AG43" s="92">
        <f t="shared" si="15"/>
        <v>3.2353090774572379E-2</v>
      </c>
      <c r="AH43" s="3"/>
      <c r="AI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4.0504737959283551E-3</v>
      </c>
      <c r="AJ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1.8219839500154201E-2</v>
      </c>
      <c r="AK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4.6558570908605885E-2</v>
      </c>
      <c r="AL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6.0727936612831733E-2</v>
      </c>
      <c r="AN43" s="107">
        <f>IF(B43="","",IF(B43&gt;$AO$1,$AO$3,IF(B43&lt;$AK$1,$L$7,_xlfn.FORECAST.LINEAR(B43,INDEX($AK$3:$AO$3,1,MATCH(B43,$AK$1:$AO$1,1)):INDEX($AK$3:$AO$3,1,MATCH(B43,$AK$1:$AO$1,1)+1),INDEX($AK$1:$AO$1,1,MATCH(B43,$AK$1:$AO$1,1)):INDEX($AK$1:$AO$1,1,MATCH(B43,$AK$1:$AO$1,1)+1)))))</f>
        <v>0.03</v>
      </c>
      <c r="AO43" s="2">
        <f>IF('Forward Curve'!$D$13=DataValidation!$A$5,Vols!$AN43,IF('Forward Curve'!$D$13=DataValidation!$A$7,Vols!$AN43+(Vols!$X43-Vols!$V43),IF('Forward Curve'!$D$13=DataValidation!$A$10,Vols!$AN43+(Vols!$Z43-Vols!$V43),IF('Forward Curve'!$D$13=DataValidation!$A$4,Vols!$AN43+(Vols!$AG43-Vols!$V43),IF('Forward Curve'!$D$13=DataValidation!$A$9,Vols!$AN43+(Vols!$Y43-Vols!$V43),IF('Forward Curve'!$D$13=DataValidation!$A$11,Vols!$AN43+(Vols!$AZ43-Vols!$V43),IF('Forward Curve'!$D$13=DataValidation!$A$2,Vols!$AN43+($AA43-Vols!$V43),IF('Forward Curve'!$D$13=DataValidation!$A$3,Vols!$AN43+($AB43-Vols!$V43),IF('Forward Curve'!$D$13=DataValidation!$A$8,Vols!$AN43+($W43-Vols!$V43))))))))))</f>
        <v>2.8833267694086645E-2</v>
      </c>
      <c r="AP43" s="2">
        <f>IF('Forward Curve'!$D$13=DataValidation!$A$5,$V43+0.0025,IF('Forward Curve'!$D$13=DataValidation!$A$7,$X43+0.0025,IF('Forward Curve'!$D$13=DataValidation!$A$10,Vols!$Z43+0.0025,IF('Forward Curve'!$D$13=DataValidation!$A$4,Vols!$AG43+0.0025,IF('Forward Curve'!$D$13=DataValidation!$A$9,Vols!$Y43+0.0025,IF('Forward Curve'!$D$13=DataValidation!$A$11,Vols!$AZ43+0.0025,IF('Forward Curve'!$D$13=DataValidation!$A$2,$AA43+0.0025,IF('Forward Curve'!$D$13=DataValidation!$A$3,$AB43+0.0025,IF('Forward Curve'!$D$13=DataValidation!$A$8,$W43+0.0025,"")))))))))</f>
        <v>3.4889205204380047E-2</v>
      </c>
      <c r="AQ43" s="2">
        <f>IF('Forward Curve'!$D$13=DataValidation!$A$5,$V43+0.005,IF('Forward Curve'!$D$13=DataValidation!$A$7,$X43+0.005,IF('Forward Curve'!$D$13=DataValidation!$A$10,Vols!$Z43+0.005,IF('Forward Curve'!$D$13=DataValidation!$A$4,Vols!$AG43+0.005,IF('Forward Curve'!$D$13=DataValidation!$A$9,Vols!$Y43+0.005,IF('Forward Curve'!$D$13=DataValidation!$A$11,Vols!$AZ43+0.005,IF('Forward Curve'!$D$13=DataValidation!$A$2,$AA43+0.005,IF('Forward Curve'!$D$13=DataValidation!$A$3,$AB43+0.005,IF('Forward Curve'!$D$13=DataValidation!$A$8,$W43+0.005,"")))))))))</f>
        <v>3.7389205204380042E-2</v>
      </c>
      <c r="AS43" s="48" cm="1">
        <f t="array" ref="AS43">_xlfn.SWITCH('Forward Curve'!$E$14,DataValidation!$B$2,Vols!$AL43,DataValidation!$B$3,Vols!$AK43,DataValidation!$B$4,Vols!$AJ43,DataValidation!$B$5,Vols!$AI43,DataValidation!$B$7,$AN43,DataValidation!$B$8,Vols!$AP43,DataValidation!$B$9,Vols!$AQ43,"","ERROR")</f>
        <v>6.0727936612831733E-2</v>
      </c>
      <c r="AT43" s="48"/>
      <c r="AU43" s="49"/>
      <c r="AV43" s="56">
        <v>38</v>
      </c>
      <c r="AW43" s="58">
        <f t="shared" si="19"/>
        <v>47204</v>
      </c>
      <c r="AY43" s="70">
        <f t="shared" si="20"/>
        <v>-5.5673499088597991E-3</v>
      </c>
      <c r="AZ43" s="2">
        <f t="shared" si="21"/>
        <v>4.4564710923416725E-2</v>
      </c>
      <c r="BB43" s="3">
        <f t="shared" si="25"/>
        <v>3.9564710923416728E-2</v>
      </c>
      <c r="BC43" s="3">
        <f t="shared" si="26"/>
        <v>4.2064710923416723E-2</v>
      </c>
      <c r="BD43" s="3">
        <f t="shared" si="27"/>
        <v>4.7064710923416728E-2</v>
      </c>
      <c r="BE43" s="3">
        <f t="shared" si="28"/>
        <v>4.9564710923416723E-2</v>
      </c>
      <c r="BG43" s="2">
        <f>IF('Forward Curve'!$D$15=DataValidation!$B$11,Vols!BB43,IF('Forward Curve'!$D$15=DataValidation!$B$12,Vols!BC43,IF('Forward Curve'!$D$15=DataValidation!$B$13,Vols!BD43,IF('Forward Curve'!$D$15=DataValidation!$B$14,Vols!BE43,""))))</f>
        <v>4.2064710923416723E-2</v>
      </c>
    </row>
    <row r="44" spans="2:59" x14ac:dyDescent="0.25">
      <c r="B44" s="59">
        <f t="shared" si="9"/>
        <v>47235</v>
      </c>
      <c r="C44" s="129">
        <v>24.761918101150698</v>
      </c>
      <c r="D44" s="2"/>
      <c r="E44" s="102">
        <v>3.3554375221158241</v>
      </c>
      <c r="F44" s="64">
        <v>3.5040064737251084</v>
      </c>
      <c r="G44" s="126">
        <v>3.2396046298266237</v>
      </c>
      <c r="H44" s="85">
        <v>4.6080599930089789</v>
      </c>
      <c r="I44" s="110">
        <v>6.3310501353802699</v>
      </c>
      <c r="J44" s="66"/>
      <c r="K44" s="96">
        <f t="shared" si="16"/>
        <v>47204</v>
      </c>
      <c r="L44" s="129">
        <v>3.2389205204380045</v>
      </c>
      <c r="M44" s="66"/>
      <c r="N44" s="130">
        <v>46133</v>
      </c>
      <c r="O44" s="129">
        <v>3.6473667422161071</v>
      </c>
      <c r="P44" s="66"/>
      <c r="Q44" s="66"/>
      <c r="S44" s="59">
        <f>'Forward Curve'!$G44</f>
        <v>47235</v>
      </c>
      <c r="T44" s="67">
        <f t="shared" si="22"/>
        <v>0.24761918101150698</v>
      </c>
      <c r="U44" s="48"/>
      <c r="V44" s="48">
        <f t="shared" si="29"/>
        <v>3.3554375221158242E-2</v>
      </c>
      <c r="W44" s="48">
        <f t="shared" si="12"/>
        <v>3.5040064737251082E-2</v>
      </c>
      <c r="X44" s="48">
        <f t="shared" si="1"/>
        <v>3.2396046298266236E-2</v>
      </c>
      <c r="Y44" s="48">
        <f t="shared" si="23"/>
        <v>4.608059993008979E-2</v>
      </c>
      <c r="Z44" s="69">
        <f t="shared" si="24"/>
        <v>6.3310501353802701E-2</v>
      </c>
      <c r="AA44" s="69">
        <f t="shared" si="4"/>
        <v>3.238774961561907E-2</v>
      </c>
      <c r="AB44" s="69">
        <f t="shared" si="30"/>
        <v>3.2389205204380045E-2</v>
      </c>
      <c r="AC44" s="69"/>
      <c r="AD44" s="90">
        <f t="shared" si="17"/>
        <v>46118</v>
      </c>
      <c r="AE44" s="91">
        <f t="shared" si="14"/>
        <v>3.6473667422241007E-2</v>
      </c>
      <c r="AF44" s="90">
        <f t="shared" si="18"/>
        <v>47235</v>
      </c>
      <c r="AG44" s="92">
        <f t="shared" si="15"/>
        <v>3.2353090765863346E-2</v>
      </c>
      <c r="AH44" s="3"/>
      <c r="AI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3.6578046937490176E-3</v>
      </c>
      <c r="AJ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1.8022777154684044E-2</v>
      </c>
      <c r="AK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4.6752722076554093E-2</v>
      </c>
      <c r="AL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6.1117694537489123E-2</v>
      </c>
      <c r="AN44" s="107">
        <f>IF(B44="","",IF(B44&gt;$AO$1,$AO$3,IF(B44&lt;$AK$1,$L$7,_xlfn.FORECAST.LINEAR(B44,INDEX($AK$3:$AO$3,1,MATCH(B44,$AK$1:$AO$1,1)):INDEX($AK$3:$AO$3,1,MATCH(B44,$AK$1:$AO$1,1)+1),INDEX($AK$1:$AO$1,1,MATCH(B44,$AK$1:$AO$1,1)):INDEX($AK$1:$AO$1,1,MATCH(B44,$AK$1:$AO$1,1)+1)))))</f>
        <v>0.03</v>
      </c>
      <c r="AO44" s="2">
        <f>IF('Forward Curve'!$D$13=DataValidation!$A$5,Vols!$AN44,IF('Forward Curve'!$D$13=DataValidation!$A$7,Vols!$AN44+(Vols!$X44-Vols!$V44),IF('Forward Curve'!$D$13=DataValidation!$A$10,Vols!$AN44+(Vols!$Z44-Vols!$V44),IF('Forward Curve'!$D$13=DataValidation!$A$4,Vols!$AN44+(Vols!$AG44-Vols!$V44),IF('Forward Curve'!$D$13=DataValidation!$A$9,Vols!$AN44+(Vols!$Y44-Vols!$V44),IF('Forward Curve'!$D$13=DataValidation!$A$11,Vols!$AN44+(Vols!$AZ44-Vols!$V44),IF('Forward Curve'!$D$13=DataValidation!$A$2,Vols!$AN44+($AA44-Vols!$V44),IF('Forward Curve'!$D$13=DataValidation!$A$3,Vols!$AN44+($AB44-Vols!$V44),IF('Forward Curve'!$D$13=DataValidation!$A$8,Vols!$AN44+($W44-Vols!$V44))))))))))</f>
        <v>2.8833374394460827E-2</v>
      </c>
      <c r="AP44" s="2">
        <f>IF('Forward Curve'!$D$13=DataValidation!$A$5,$V44+0.0025,IF('Forward Curve'!$D$13=DataValidation!$A$7,$X44+0.0025,IF('Forward Curve'!$D$13=DataValidation!$A$10,Vols!$Z44+0.0025,IF('Forward Curve'!$D$13=DataValidation!$A$4,Vols!$AG44+0.0025,IF('Forward Curve'!$D$13=DataValidation!$A$9,Vols!$Y44+0.0025,IF('Forward Curve'!$D$13=DataValidation!$A$11,Vols!$AZ44+0.0025,IF('Forward Curve'!$D$13=DataValidation!$A$2,$AA44+0.0025,IF('Forward Curve'!$D$13=DataValidation!$A$3,$AB44+0.0025,IF('Forward Curve'!$D$13=DataValidation!$A$8,$W44+0.0025,"")))))))))</f>
        <v>3.4887749615619072E-2</v>
      </c>
      <c r="AQ44" s="2">
        <f>IF('Forward Curve'!$D$13=DataValidation!$A$5,$V44+0.005,IF('Forward Curve'!$D$13=DataValidation!$A$7,$X44+0.005,IF('Forward Curve'!$D$13=DataValidation!$A$10,Vols!$Z44+0.005,IF('Forward Curve'!$D$13=DataValidation!$A$4,Vols!$AG44+0.005,IF('Forward Curve'!$D$13=DataValidation!$A$9,Vols!$Y44+0.005,IF('Forward Curve'!$D$13=DataValidation!$A$11,Vols!$AZ44+0.005,IF('Forward Curve'!$D$13=DataValidation!$A$2,$AA44+0.005,IF('Forward Curve'!$D$13=DataValidation!$A$3,$AB44+0.005,IF('Forward Curve'!$D$13=DataValidation!$A$8,$W44+0.005,"")))))))))</f>
        <v>3.7387749615619068E-2</v>
      </c>
      <c r="AS44" s="48" cm="1">
        <f t="array" ref="AS44">_xlfn.SWITCH('Forward Curve'!$E$14,DataValidation!$B$2,Vols!$AL44,DataValidation!$B$3,Vols!$AK44,DataValidation!$B$4,Vols!$AJ44,DataValidation!$B$5,Vols!$AI44,DataValidation!$B$7,$AN44,DataValidation!$B$8,Vols!$AP44,DataValidation!$B$9,Vols!$AQ44,"","ERROR")</f>
        <v>6.1117694537489123E-2</v>
      </c>
      <c r="AT44" s="48"/>
      <c r="AU44" s="49"/>
      <c r="AV44" s="56">
        <v>39</v>
      </c>
      <c r="AW44" s="58">
        <f t="shared" si="19"/>
        <v>47235</v>
      </c>
      <c r="AY44" s="70">
        <f t="shared" si="20"/>
        <v>-5.5893064622407028E-3</v>
      </c>
      <c r="AZ44" s="2">
        <f t="shared" si="21"/>
        <v>4.4683793611171516E-2</v>
      </c>
      <c r="BB44" s="3">
        <f t="shared" si="25"/>
        <v>3.9683793611171518E-2</v>
      </c>
      <c r="BC44" s="3">
        <f t="shared" si="26"/>
        <v>4.2183793611171513E-2</v>
      </c>
      <c r="BD44" s="3">
        <f t="shared" si="27"/>
        <v>4.7183793611171518E-2</v>
      </c>
      <c r="BE44" s="3">
        <f t="shared" si="28"/>
        <v>4.9683793611171513E-2</v>
      </c>
      <c r="BG44" s="2">
        <f>IF('Forward Curve'!$D$15=DataValidation!$B$11,Vols!BB44,IF('Forward Curve'!$D$15=DataValidation!$B$12,Vols!BC44,IF('Forward Curve'!$D$15=DataValidation!$B$13,Vols!BD44,IF('Forward Curve'!$D$15=DataValidation!$B$14,Vols!BE44,""))))</f>
        <v>4.2183793611171513E-2</v>
      </c>
    </row>
    <row r="45" spans="2:59" x14ac:dyDescent="0.25">
      <c r="B45" s="59">
        <f t="shared" si="9"/>
        <v>47265</v>
      </c>
      <c r="C45" s="129">
        <v>24.770023376328623</v>
      </c>
      <c r="D45" s="2"/>
      <c r="E45" s="102">
        <v>3.3551250933759302</v>
      </c>
      <c r="F45" s="64">
        <v>3.5039412833402754</v>
      </c>
      <c r="G45" s="126">
        <v>3.2402343192357472</v>
      </c>
      <c r="H45" s="85">
        <v>4.6080599930092374</v>
      </c>
      <c r="I45" s="110">
        <v>6.3299370672660213</v>
      </c>
      <c r="J45" s="66"/>
      <c r="K45" s="96">
        <f t="shared" si="16"/>
        <v>47235</v>
      </c>
      <c r="L45" s="129">
        <v>3.2387749615619068</v>
      </c>
      <c r="M45" s="66"/>
      <c r="N45" s="130">
        <v>46134</v>
      </c>
      <c r="O45" s="129">
        <v>3.6473667422161071</v>
      </c>
      <c r="P45" s="66"/>
      <c r="Q45" s="66"/>
      <c r="S45" s="59">
        <f>'Forward Curve'!$G45</f>
        <v>47265</v>
      </c>
      <c r="T45" s="67">
        <f t="shared" si="22"/>
        <v>0.24770023376328623</v>
      </c>
      <c r="U45" s="48"/>
      <c r="V45" s="48">
        <f t="shared" si="29"/>
        <v>3.3551250933759304E-2</v>
      </c>
      <c r="W45" s="48">
        <f t="shared" si="12"/>
        <v>3.5039412833402755E-2</v>
      </c>
      <c r="X45" s="48">
        <f t="shared" si="1"/>
        <v>3.240234319235747E-2</v>
      </c>
      <c r="Y45" s="48">
        <f t="shared" si="23"/>
        <v>4.6080599930092371E-2</v>
      </c>
      <c r="Z45" s="69">
        <f t="shared" si="24"/>
        <v>6.3299370672660213E-2</v>
      </c>
      <c r="AA45" s="69">
        <f t="shared" si="4"/>
        <v>3.2384838699699284E-2</v>
      </c>
      <c r="AB45" s="69">
        <f t="shared" si="30"/>
        <v>3.238774961561907E-2</v>
      </c>
      <c r="AC45" s="69"/>
      <c r="AD45" s="90">
        <f t="shared" si="17"/>
        <v>46119</v>
      </c>
      <c r="AE45" s="91">
        <f t="shared" si="14"/>
        <v>3.6473667422241007E-2</v>
      </c>
      <c r="AF45" s="90">
        <f t="shared" si="18"/>
        <v>47265</v>
      </c>
      <c r="AG45" s="92">
        <f t="shared" si="15"/>
        <v>3.2353187675906003E-2</v>
      </c>
      <c r="AH45" s="3"/>
      <c r="AI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3.2772603465425452E-3</v>
      </c>
      <c r="AJ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1.7831049523120913E-2</v>
      </c>
      <c r="AK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4.6938627876277651E-2</v>
      </c>
      <c r="AL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6.1492417052856026E-2</v>
      </c>
      <c r="AN45" s="107">
        <f>IF(B45="","",IF(B45&gt;$AO$1,$AO$3,IF(B45&lt;$AK$1,$L$7,_xlfn.FORECAST.LINEAR(B45,INDEX($AK$3:$AO$3,1,MATCH(B45,$AK$1:$AO$1,1)):INDEX($AK$3:$AO$3,1,MATCH(B45,$AK$1:$AO$1,1)+1),INDEX($AK$1:$AO$1,1,MATCH(B45,$AK$1:$AO$1,1)):INDEX($AK$1:$AO$1,1,MATCH(B45,$AK$1:$AO$1,1)+1)))))</f>
        <v>0.03</v>
      </c>
      <c r="AO45" s="2">
        <f>IF('Forward Curve'!$D$13=DataValidation!$A$5,Vols!$AN45,IF('Forward Curve'!$D$13=DataValidation!$A$7,Vols!$AN45+(Vols!$X45-Vols!$V45),IF('Forward Curve'!$D$13=DataValidation!$A$10,Vols!$AN45+(Vols!$Z45-Vols!$V45),IF('Forward Curve'!$D$13=DataValidation!$A$4,Vols!$AN45+(Vols!$AG45-Vols!$V45),IF('Forward Curve'!$D$13=DataValidation!$A$9,Vols!$AN45+(Vols!$Y45-Vols!$V45),IF('Forward Curve'!$D$13=DataValidation!$A$11,Vols!$AN45+(Vols!$AZ45-Vols!$V45),IF('Forward Curve'!$D$13=DataValidation!$A$2,Vols!$AN45+($AA45-Vols!$V45),IF('Forward Curve'!$D$13=DataValidation!$A$3,Vols!$AN45+($AB45-Vols!$V45),IF('Forward Curve'!$D$13=DataValidation!$A$8,Vols!$AN45+($W45-Vols!$V45))))))))))</f>
        <v>2.8833587765939979E-2</v>
      </c>
      <c r="AP45" s="2">
        <f>IF('Forward Curve'!$D$13=DataValidation!$A$5,$V45+0.0025,IF('Forward Curve'!$D$13=DataValidation!$A$7,$X45+0.0025,IF('Forward Curve'!$D$13=DataValidation!$A$10,Vols!$Z45+0.0025,IF('Forward Curve'!$D$13=DataValidation!$A$4,Vols!$AG45+0.0025,IF('Forward Curve'!$D$13=DataValidation!$A$9,Vols!$Y45+0.0025,IF('Forward Curve'!$D$13=DataValidation!$A$11,Vols!$AZ45+0.0025,IF('Forward Curve'!$D$13=DataValidation!$A$2,$AA45+0.0025,IF('Forward Curve'!$D$13=DataValidation!$A$3,$AB45+0.0025,IF('Forward Curve'!$D$13=DataValidation!$A$8,$W45+0.0025,"")))))))))</f>
        <v>3.4884838699699286E-2</v>
      </c>
      <c r="AQ45" s="2">
        <f>IF('Forward Curve'!$D$13=DataValidation!$A$5,$V45+0.005,IF('Forward Curve'!$D$13=DataValidation!$A$7,$X45+0.005,IF('Forward Curve'!$D$13=DataValidation!$A$10,Vols!$Z45+0.005,IF('Forward Curve'!$D$13=DataValidation!$A$4,Vols!$AG45+0.005,IF('Forward Curve'!$D$13=DataValidation!$A$9,Vols!$Y45+0.005,IF('Forward Curve'!$D$13=DataValidation!$A$11,Vols!$AZ45+0.005,IF('Forward Curve'!$D$13=DataValidation!$A$2,$AA45+0.005,IF('Forward Curve'!$D$13=DataValidation!$A$3,$AB45+0.005,IF('Forward Curve'!$D$13=DataValidation!$A$8,$W45+0.005,"")))))))))</f>
        <v>3.7384838699699281E-2</v>
      </c>
      <c r="AS45" s="48" cm="1">
        <f t="array" ref="AS45">_xlfn.SWITCH('Forward Curve'!$E$14,DataValidation!$B$2,Vols!$AL45,DataValidation!$B$3,Vols!$AK45,DataValidation!$B$4,Vols!$AJ45,DataValidation!$B$5,Vols!$AI45,DataValidation!$B$7,$AN45,DataValidation!$B$8,Vols!$AP45,DataValidation!$B$9,Vols!$AQ45,"","ERROR")</f>
        <v>6.1492417052856026E-2</v>
      </c>
      <c r="AT45" s="48"/>
      <c r="AU45" s="49"/>
      <c r="AV45" s="56">
        <v>40</v>
      </c>
      <c r="AW45" s="58">
        <f t="shared" si="19"/>
        <v>47265</v>
      </c>
      <c r="AY45" s="70">
        <f t="shared" si="20"/>
        <v>-5.6112630156216065E-3</v>
      </c>
      <c r="AZ45" s="2">
        <f t="shared" si="21"/>
        <v>4.4802933282831872E-2</v>
      </c>
      <c r="BB45" s="3">
        <f t="shared" si="25"/>
        <v>3.9802933282831875E-2</v>
      </c>
      <c r="BC45" s="3">
        <f t="shared" si="26"/>
        <v>4.230293328283187E-2</v>
      </c>
      <c r="BD45" s="3">
        <f t="shared" si="27"/>
        <v>4.7302933282831874E-2</v>
      </c>
      <c r="BE45" s="3">
        <f t="shared" si="28"/>
        <v>4.980293328283187E-2</v>
      </c>
      <c r="BG45" s="2">
        <f>IF('Forward Curve'!$D$15=DataValidation!$B$11,Vols!BB45,IF('Forward Curve'!$D$15=DataValidation!$B$12,Vols!BC45,IF('Forward Curve'!$D$15=DataValidation!$B$13,Vols!BD45,IF('Forward Curve'!$D$15=DataValidation!$B$14,Vols!BE45,""))))</f>
        <v>4.230293328283187E-2</v>
      </c>
    </row>
    <row r="46" spans="2:59" x14ac:dyDescent="0.25">
      <c r="B46" s="59">
        <f t="shared" si="9"/>
        <v>47296</v>
      </c>
      <c r="C46" s="129">
        <v>24.773403406879776</v>
      </c>
      <c r="D46" s="2"/>
      <c r="E46" s="102">
        <v>3.3554375221158241</v>
      </c>
      <c r="F46" s="64">
        <v>3.5039994931849803</v>
      </c>
      <c r="G46" s="126">
        <v>3.23984102012533</v>
      </c>
      <c r="H46" s="85">
        <v>4.6077654751890407</v>
      </c>
      <c r="I46" s="110">
        <v>6.3299370672700181</v>
      </c>
      <c r="J46" s="66"/>
      <c r="K46" s="96">
        <f t="shared" si="16"/>
        <v>47265</v>
      </c>
      <c r="L46" s="129">
        <v>3.2384838699699285</v>
      </c>
      <c r="M46" s="66"/>
      <c r="N46" s="130">
        <v>46135</v>
      </c>
      <c r="O46" s="129">
        <v>3.6473667422241007</v>
      </c>
      <c r="P46" s="66"/>
      <c r="Q46" s="66"/>
      <c r="S46" s="59">
        <f>'Forward Curve'!$G46</f>
        <v>47296</v>
      </c>
      <c r="T46" s="67">
        <f t="shared" si="22"/>
        <v>0.24773403406879776</v>
      </c>
      <c r="U46" s="48"/>
      <c r="V46" s="48">
        <f t="shared" si="29"/>
        <v>3.3554375221158242E-2</v>
      </c>
      <c r="W46" s="48">
        <f t="shared" si="12"/>
        <v>3.5039994931849804E-2</v>
      </c>
      <c r="X46" s="48">
        <f t="shared" si="1"/>
        <v>3.2398410201253301E-2</v>
      </c>
      <c r="Y46" s="48">
        <f t="shared" si="23"/>
        <v>4.6077654751890407E-2</v>
      </c>
      <c r="Z46" s="69">
        <f t="shared" si="24"/>
        <v>6.3299370672700181E-2</v>
      </c>
      <c r="AA46" s="69">
        <f t="shared" si="4"/>
        <v>3.238774961561907E-2</v>
      </c>
      <c r="AB46" s="69">
        <f t="shared" si="30"/>
        <v>3.2384838699699284E-2</v>
      </c>
      <c r="AC46" s="69"/>
      <c r="AD46" s="90">
        <f t="shared" si="17"/>
        <v>46120</v>
      </c>
      <c r="AE46" s="91">
        <f t="shared" si="14"/>
        <v>3.6473667422161071E-2</v>
      </c>
      <c r="AF46" s="90">
        <f t="shared" si="18"/>
        <v>47296</v>
      </c>
      <c r="AG46" s="92">
        <f t="shared" si="15"/>
        <v>3.2352896928366626E-2</v>
      </c>
      <c r="AH46" s="3"/>
      <c r="AI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2.8952229598458619E-3</v>
      </c>
      <c r="AJ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1.7641486287732464E-2</v>
      </c>
      <c r="AK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4.7134012943505679E-2</v>
      </c>
      <c r="AL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6.1880276271392282E-2</v>
      </c>
      <c r="AN46" s="107">
        <f>IF(B46="","",IF(B46&gt;$AO$1,$AO$3,IF(B46&lt;$AK$1,$L$7,_xlfn.FORECAST.LINEAR(B46,INDEX($AK$3:$AO$3,1,MATCH(B46,$AK$1:$AO$1,1)):INDEX($AK$3:$AO$3,1,MATCH(B46,$AK$1:$AO$1,1)+1),INDEX($AK$1:$AO$1,1,MATCH(B46,$AK$1:$AO$1,1)):INDEX($AK$1:$AO$1,1,MATCH(B46,$AK$1:$AO$1,1)+1)))))</f>
        <v>0.03</v>
      </c>
      <c r="AO46" s="2">
        <f>IF('Forward Curve'!$D$13=DataValidation!$A$5,Vols!$AN46,IF('Forward Curve'!$D$13=DataValidation!$A$7,Vols!$AN46+(Vols!$X46-Vols!$V46),IF('Forward Curve'!$D$13=DataValidation!$A$10,Vols!$AN46+(Vols!$Z46-Vols!$V46),IF('Forward Curve'!$D$13=DataValidation!$A$4,Vols!$AN46+(Vols!$AG46-Vols!$V46),IF('Forward Curve'!$D$13=DataValidation!$A$9,Vols!$AN46+(Vols!$Y46-Vols!$V46),IF('Forward Curve'!$D$13=DataValidation!$A$11,Vols!$AN46+(Vols!$AZ46-Vols!$V46),IF('Forward Curve'!$D$13=DataValidation!$A$2,Vols!$AN46+($AA46-Vols!$V46),IF('Forward Curve'!$D$13=DataValidation!$A$3,Vols!$AN46+($AB46-Vols!$V46),IF('Forward Curve'!$D$13=DataValidation!$A$8,Vols!$AN46+($W46-Vols!$V46))))))))))</f>
        <v>2.8833374394460827E-2</v>
      </c>
      <c r="AP46" s="2">
        <f>IF('Forward Curve'!$D$13=DataValidation!$A$5,$V46+0.0025,IF('Forward Curve'!$D$13=DataValidation!$A$7,$X46+0.0025,IF('Forward Curve'!$D$13=DataValidation!$A$10,Vols!$Z46+0.0025,IF('Forward Curve'!$D$13=DataValidation!$A$4,Vols!$AG46+0.0025,IF('Forward Curve'!$D$13=DataValidation!$A$9,Vols!$Y46+0.0025,IF('Forward Curve'!$D$13=DataValidation!$A$11,Vols!$AZ46+0.0025,IF('Forward Curve'!$D$13=DataValidation!$A$2,$AA46+0.0025,IF('Forward Curve'!$D$13=DataValidation!$A$3,$AB46+0.0025,IF('Forward Curve'!$D$13=DataValidation!$A$8,$W46+0.0025,"")))))))))</f>
        <v>3.4887749615619072E-2</v>
      </c>
      <c r="AQ46" s="2">
        <f>IF('Forward Curve'!$D$13=DataValidation!$A$5,$V46+0.005,IF('Forward Curve'!$D$13=DataValidation!$A$7,$X46+0.005,IF('Forward Curve'!$D$13=DataValidation!$A$10,Vols!$Z46+0.005,IF('Forward Curve'!$D$13=DataValidation!$A$4,Vols!$AG46+0.005,IF('Forward Curve'!$D$13=DataValidation!$A$9,Vols!$Y46+0.005,IF('Forward Curve'!$D$13=DataValidation!$A$11,Vols!$AZ46+0.005,IF('Forward Curve'!$D$13=DataValidation!$A$2,$AA46+0.005,IF('Forward Curve'!$D$13=DataValidation!$A$3,$AB46+0.005,IF('Forward Curve'!$D$13=DataValidation!$A$8,$W46+0.005,"")))))))))</f>
        <v>3.7387749615619068E-2</v>
      </c>
      <c r="AS46" s="48" cm="1">
        <f t="array" ref="AS46">_xlfn.SWITCH('Forward Curve'!$E$14,DataValidation!$B$2,Vols!$AL46,DataValidation!$B$3,Vols!$AK46,DataValidation!$B$4,Vols!$AJ46,DataValidation!$B$5,Vols!$AI46,DataValidation!$B$7,$AN46,DataValidation!$B$8,Vols!$AP46,DataValidation!$B$9,Vols!$AQ46,"","ERROR")</f>
        <v>6.1880276271392282E-2</v>
      </c>
      <c r="AT46" s="48"/>
      <c r="AU46" s="49"/>
      <c r="AV46" s="56">
        <v>41</v>
      </c>
      <c r="AW46" s="58">
        <f t="shared" si="19"/>
        <v>47296</v>
      </c>
      <c r="AY46" s="70">
        <f t="shared" si="20"/>
        <v>-5.6332195690025101E-3</v>
      </c>
      <c r="AZ46" s="2">
        <f t="shared" si="21"/>
        <v>4.4922052358125686E-2</v>
      </c>
      <c r="BB46" s="3">
        <f t="shared" si="25"/>
        <v>3.9922052358125688E-2</v>
      </c>
      <c r="BC46" s="3">
        <f t="shared" si="26"/>
        <v>4.2422052358125684E-2</v>
      </c>
      <c r="BD46" s="3">
        <f t="shared" si="27"/>
        <v>4.7422052358125688E-2</v>
      </c>
      <c r="BE46" s="3">
        <f t="shared" si="28"/>
        <v>4.9922052358125683E-2</v>
      </c>
      <c r="BG46" s="2">
        <f>IF('Forward Curve'!$D$15=DataValidation!$B$11,Vols!BB46,IF('Forward Curve'!$D$15=DataValidation!$B$12,Vols!BC46,IF('Forward Curve'!$D$15=DataValidation!$B$13,Vols!BD46,IF('Forward Curve'!$D$15=DataValidation!$B$14,Vols!BE46,""))))</f>
        <v>4.2422052358125684E-2</v>
      </c>
    </row>
    <row r="47" spans="2:59" x14ac:dyDescent="0.25">
      <c r="B47" s="59">
        <f t="shared" si="9"/>
        <v>47326</v>
      </c>
      <c r="C47" s="129">
        <v>24.777498261850074</v>
      </c>
      <c r="D47" s="2"/>
      <c r="E47" s="102">
        <v>3.3554375221158241</v>
      </c>
      <c r="F47" s="64">
        <v>3.50400277350488</v>
      </c>
      <c r="G47" s="126">
        <v>3.2403264470955344</v>
      </c>
      <c r="H47" s="85">
        <v>4.6086491039279478</v>
      </c>
      <c r="I47" s="110">
        <v>6.3310501353788533</v>
      </c>
      <c r="J47" s="66"/>
      <c r="K47" s="96">
        <f t="shared" si="16"/>
        <v>47296</v>
      </c>
      <c r="L47" s="129">
        <v>3.2387749615619068</v>
      </c>
      <c r="M47" s="66"/>
      <c r="N47" s="130">
        <v>46136</v>
      </c>
      <c r="O47" s="129">
        <v>3.6477362903735155</v>
      </c>
      <c r="P47" s="66"/>
      <c r="Q47" s="66"/>
      <c r="S47" s="59">
        <f>'Forward Curve'!$G47</f>
        <v>47326</v>
      </c>
      <c r="T47" s="67">
        <f t="shared" si="22"/>
        <v>0.24777498261850073</v>
      </c>
      <c r="U47" s="48"/>
      <c r="V47" s="48">
        <f t="shared" si="29"/>
        <v>3.3554375221158242E-2</v>
      </c>
      <c r="W47" s="48">
        <f t="shared" si="12"/>
        <v>3.5040027735048801E-2</v>
      </c>
      <c r="X47" s="48">
        <f t="shared" si="1"/>
        <v>3.2403264470955345E-2</v>
      </c>
      <c r="Y47" s="48">
        <f t="shared" si="23"/>
        <v>4.6086491039279476E-2</v>
      </c>
      <c r="Z47" s="69">
        <f t="shared" si="24"/>
        <v>6.3310501353788531E-2</v>
      </c>
      <c r="AA47" s="69">
        <f t="shared" si="4"/>
        <v>3.2387749615621651E-2</v>
      </c>
      <c r="AB47" s="69">
        <f t="shared" si="30"/>
        <v>3.238774961561907E-2</v>
      </c>
      <c r="AC47" s="69"/>
      <c r="AD47" s="90">
        <f t="shared" si="17"/>
        <v>46121</v>
      </c>
      <c r="AE47" s="91">
        <f t="shared" si="14"/>
        <v>3.6473667422241007E-2</v>
      </c>
      <c r="AF47" s="90">
        <f t="shared" si="18"/>
        <v>47326</v>
      </c>
      <c r="AG47" s="92">
        <f t="shared" si="15"/>
        <v>3.2352993844212641E-2</v>
      </c>
      <c r="AH47" s="3"/>
      <c r="AI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2.5286990716177501E-3</v>
      </c>
      <c r="AJ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1.74582243436197E-2</v>
      </c>
      <c r="AK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4.7317274887623599E-2</v>
      </c>
      <c r="AL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6.2246800159625554E-2</v>
      </c>
      <c r="AN47" s="107">
        <f>IF(B47="","",IF(B47&gt;$AO$1,$AO$3,IF(B47&lt;$AK$1,$L$7,_xlfn.FORECAST.LINEAR(B47,INDEX($AK$3:$AO$3,1,MATCH(B47,$AK$1:$AO$1,1)):INDEX($AK$3:$AO$3,1,MATCH(B47,$AK$1:$AO$1,1)+1),INDEX($AK$1:$AO$1,1,MATCH(B47,$AK$1:$AO$1,1)):INDEX($AK$1:$AO$1,1,MATCH(B47,$AK$1:$AO$1,1)+1)))))</f>
        <v>0.03</v>
      </c>
      <c r="AO47" s="2">
        <f>IF('Forward Curve'!$D$13=DataValidation!$A$5,Vols!$AN47,IF('Forward Curve'!$D$13=DataValidation!$A$7,Vols!$AN47+(Vols!$X47-Vols!$V47),IF('Forward Curve'!$D$13=DataValidation!$A$10,Vols!$AN47+(Vols!$Z47-Vols!$V47),IF('Forward Curve'!$D$13=DataValidation!$A$4,Vols!$AN47+(Vols!$AG47-Vols!$V47),IF('Forward Curve'!$D$13=DataValidation!$A$9,Vols!$AN47+(Vols!$Y47-Vols!$V47),IF('Forward Curve'!$D$13=DataValidation!$A$11,Vols!$AN47+(Vols!$AZ47-Vols!$V47),IF('Forward Curve'!$D$13=DataValidation!$A$2,Vols!$AN47+($AA47-Vols!$V47),IF('Forward Curve'!$D$13=DataValidation!$A$3,Vols!$AN47+($AB47-Vols!$V47),IF('Forward Curve'!$D$13=DataValidation!$A$8,Vols!$AN47+($W47-Vols!$V47))))))))))</f>
        <v>2.8833374394463408E-2</v>
      </c>
      <c r="AP47" s="2">
        <f>IF('Forward Curve'!$D$13=DataValidation!$A$5,$V47+0.0025,IF('Forward Curve'!$D$13=DataValidation!$A$7,$X47+0.0025,IF('Forward Curve'!$D$13=DataValidation!$A$10,Vols!$Z47+0.0025,IF('Forward Curve'!$D$13=DataValidation!$A$4,Vols!$AG47+0.0025,IF('Forward Curve'!$D$13=DataValidation!$A$9,Vols!$Y47+0.0025,IF('Forward Curve'!$D$13=DataValidation!$A$11,Vols!$AZ47+0.0025,IF('Forward Curve'!$D$13=DataValidation!$A$2,$AA47+0.0025,IF('Forward Curve'!$D$13=DataValidation!$A$3,$AB47+0.0025,IF('Forward Curve'!$D$13=DataValidation!$A$8,$W47+0.0025,"")))))))))</f>
        <v>3.4887749615621653E-2</v>
      </c>
      <c r="AQ47" s="2">
        <f>IF('Forward Curve'!$D$13=DataValidation!$A$5,$V47+0.005,IF('Forward Curve'!$D$13=DataValidation!$A$7,$X47+0.005,IF('Forward Curve'!$D$13=DataValidation!$A$10,Vols!$Z47+0.005,IF('Forward Curve'!$D$13=DataValidation!$A$4,Vols!$AG47+0.005,IF('Forward Curve'!$D$13=DataValidation!$A$9,Vols!$Y47+0.005,IF('Forward Curve'!$D$13=DataValidation!$A$11,Vols!$AZ47+0.005,IF('Forward Curve'!$D$13=DataValidation!$A$2,$AA47+0.005,IF('Forward Curve'!$D$13=DataValidation!$A$3,$AB47+0.005,IF('Forward Curve'!$D$13=DataValidation!$A$8,$W47+0.005,"")))))))))</f>
        <v>3.7387749615621649E-2</v>
      </c>
      <c r="AS47" s="48" cm="1">
        <f t="array" ref="AS47">_xlfn.SWITCH('Forward Curve'!$E$14,DataValidation!$B$2,Vols!$AL47,DataValidation!$B$3,Vols!$AK47,DataValidation!$B$4,Vols!$AJ47,DataValidation!$B$5,Vols!$AI47,DataValidation!$B$7,$AN47,DataValidation!$B$8,Vols!$AP47,DataValidation!$B$9,Vols!$AQ47,"","ERROR")</f>
        <v>6.2246800159625554E-2</v>
      </c>
      <c r="AT47" s="48"/>
      <c r="AU47" s="49"/>
      <c r="AV47" s="56">
        <v>42</v>
      </c>
      <c r="AW47" s="58">
        <f t="shared" si="19"/>
        <v>47326</v>
      </c>
      <c r="AY47" s="70">
        <f t="shared" si="20"/>
        <v>-5.6551761223834138E-3</v>
      </c>
      <c r="AZ47" s="2">
        <f t="shared" si="21"/>
        <v>4.504114717578684E-2</v>
      </c>
      <c r="BB47" s="3">
        <f t="shared" si="25"/>
        <v>4.0041147175786843E-2</v>
      </c>
      <c r="BC47" s="3">
        <f t="shared" si="26"/>
        <v>4.2541147175786838E-2</v>
      </c>
      <c r="BD47" s="3">
        <f t="shared" si="27"/>
        <v>4.7541147175786842E-2</v>
      </c>
      <c r="BE47" s="3">
        <f t="shared" si="28"/>
        <v>5.0041147175786838E-2</v>
      </c>
      <c r="BG47" s="2">
        <f>IF('Forward Curve'!$D$15=DataValidation!$B$11,Vols!BB47,IF('Forward Curve'!$D$15=DataValidation!$B$12,Vols!BC47,IF('Forward Curve'!$D$15=DataValidation!$B$13,Vols!BD47,IF('Forward Curve'!$D$15=DataValidation!$B$14,Vols!BE47,""))))</f>
        <v>4.2541147175786838E-2</v>
      </c>
    </row>
    <row r="48" spans="2:59" x14ac:dyDescent="0.25">
      <c r="B48" s="59">
        <f t="shared" si="9"/>
        <v>47357</v>
      </c>
      <c r="C48" s="129">
        <v>24.784961395765951</v>
      </c>
      <c r="D48" s="2"/>
      <c r="E48" s="102">
        <v>3.3551250933756549</v>
      </c>
      <c r="F48" s="64">
        <v>3.5041332836879469</v>
      </c>
      <c r="G48" s="126">
        <v>3.2402407735263985</v>
      </c>
      <c r="H48" s="85">
        <v>4.6077654751890407</v>
      </c>
      <c r="I48" s="110">
        <v>6.3299370672660213</v>
      </c>
      <c r="J48" s="66"/>
      <c r="K48" s="96">
        <f t="shared" si="16"/>
        <v>47326</v>
      </c>
      <c r="L48" s="129">
        <v>3.2387749615621653</v>
      </c>
      <c r="M48" s="66"/>
      <c r="N48" s="130">
        <v>46139</v>
      </c>
      <c r="O48" s="129">
        <v>3.6473667422241007</v>
      </c>
      <c r="P48" s="66"/>
      <c r="Q48" s="66"/>
      <c r="S48" s="59">
        <f>'Forward Curve'!$G48</f>
        <v>47357</v>
      </c>
      <c r="T48" s="67">
        <f t="shared" si="22"/>
        <v>0.2478496139576595</v>
      </c>
      <c r="U48" s="48"/>
      <c r="V48" s="48">
        <f t="shared" si="29"/>
        <v>3.3551250933756549E-2</v>
      </c>
      <c r="W48" s="48">
        <f t="shared" si="12"/>
        <v>3.504133283687947E-2</v>
      </c>
      <c r="X48" s="48">
        <f t="shared" si="1"/>
        <v>3.2402407735263983E-2</v>
      </c>
      <c r="Y48" s="48">
        <f t="shared" si="23"/>
        <v>4.6077654751890407E-2</v>
      </c>
      <c r="Z48" s="69">
        <f t="shared" si="24"/>
        <v>6.3299370672660213E-2</v>
      </c>
      <c r="AA48" s="69">
        <f t="shared" si="4"/>
        <v>3.2386294114063574E-2</v>
      </c>
      <c r="AB48" s="69">
        <f t="shared" si="30"/>
        <v>3.2387749615621651E-2</v>
      </c>
      <c r="AC48" s="69"/>
      <c r="AD48" s="90">
        <f t="shared" si="17"/>
        <v>46122</v>
      </c>
      <c r="AE48" s="91">
        <f t="shared" si="14"/>
        <v>3.6477362903761801E-2</v>
      </c>
      <c r="AF48" s="90">
        <f t="shared" si="18"/>
        <v>47357</v>
      </c>
      <c r="AG48" s="92">
        <f t="shared" si="15"/>
        <v>3.2353090774575044E-2</v>
      </c>
      <c r="AH48" s="3"/>
      <c r="AI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2.1503386979580714E-3</v>
      </c>
      <c r="AJ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1.7268316406010821E-2</v>
      </c>
      <c r="AK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4.7504271822116327E-2</v>
      </c>
      <c r="AL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6.262224953016908E-2</v>
      </c>
      <c r="AN48" s="107">
        <f>IF(B48="","",IF(B48&gt;$AO$1,$AO$3,IF(B48&lt;$AK$1,$L$7,_xlfn.FORECAST.LINEAR(B48,INDEX($AK$3:$AO$3,1,MATCH(B48,$AK$1:$AO$1,1)):INDEX($AK$3:$AO$3,1,MATCH(B48,$AK$1:$AO$1,1)+1),INDEX($AK$1:$AO$1,1,MATCH(B48,$AK$1:$AO$1,1)):INDEX($AK$1:$AO$1,1,MATCH(B48,$AK$1:$AO$1,1)+1)))))</f>
        <v>0.03</v>
      </c>
      <c r="AO48" s="2">
        <f>IF('Forward Curve'!$D$13=DataValidation!$A$5,Vols!$AN48,IF('Forward Curve'!$D$13=DataValidation!$A$7,Vols!$AN48+(Vols!$X48-Vols!$V48),IF('Forward Curve'!$D$13=DataValidation!$A$10,Vols!$AN48+(Vols!$Z48-Vols!$V48),IF('Forward Curve'!$D$13=DataValidation!$A$4,Vols!$AN48+(Vols!$AG48-Vols!$V48),IF('Forward Curve'!$D$13=DataValidation!$A$9,Vols!$AN48+(Vols!$Y48-Vols!$V48),IF('Forward Curve'!$D$13=DataValidation!$A$11,Vols!$AN48+(Vols!$AZ48-Vols!$V48),IF('Forward Curve'!$D$13=DataValidation!$A$2,Vols!$AN48+($AA48-Vols!$V48),IF('Forward Curve'!$D$13=DataValidation!$A$3,Vols!$AN48+($AB48-Vols!$V48),IF('Forward Curve'!$D$13=DataValidation!$A$8,Vols!$AN48+($W48-Vols!$V48))))))))))</f>
        <v>2.8835043180307024E-2</v>
      </c>
      <c r="AP48" s="2">
        <f>IF('Forward Curve'!$D$13=DataValidation!$A$5,$V48+0.0025,IF('Forward Curve'!$D$13=DataValidation!$A$7,$X48+0.0025,IF('Forward Curve'!$D$13=DataValidation!$A$10,Vols!$Z48+0.0025,IF('Forward Curve'!$D$13=DataValidation!$A$4,Vols!$AG48+0.0025,IF('Forward Curve'!$D$13=DataValidation!$A$9,Vols!$Y48+0.0025,IF('Forward Curve'!$D$13=DataValidation!$A$11,Vols!$AZ48+0.0025,IF('Forward Curve'!$D$13=DataValidation!$A$2,$AA48+0.0025,IF('Forward Curve'!$D$13=DataValidation!$A$3,$AB48+0.0025,IF('Forward Curve'!$D$13=DataValidation!$A$8,$W48+0.0025,"")))))))))</f>
        <v>3.4886294114063576E-2</v>
      </c>
      <c r="AQ48" s="2">
        <f>IF('Forward Curve'!$D$13=DataValidation!$A$5,$V48+0.005,IF('Forward Curve'!$D$13=DataValidation!$A$7,$X48+0.005,IF('Forward Curve'!$D$13=DataValidation!$A$10,Vols!$Z48+0.005,IF('Forward Curve'!$D$13=DataValidation!$A$4,Vols!$AG48+0.005,IF('Forward Curve'!$D$13=DataValidation!$A$9,Vols!$Y48+0.005,IF('Forward Curve'!$D$13=DataValidation!$A$11,Vols!$AZ48+0.005,IF('Forward Curve'!$D$13=DataValidation!$A$2,$AA48+0.005,IF('Forward Curve'!$D$13=DataValidation!$A$3,$AB48+0.005,IF('Forward Curve'!$D$13=DataValidation!$A$8,$W48+0.005,"")))))))))</f>
        <v>3.7386294114063572E-2</v>
      </c>
      <c r="AS48" s="48" cm="1">
        <f t="array" ref="AS48">_xlfn.SWITCH('Forward Curve'!$E$14,DataValidation!$B$2,Vols!$AL48,DataValidation!$B$3,Vols!$AK48,DataValidation!$B$4,Vols!$AJ48,DataValidation!$B$5,Vols!$AI48,DataValidation!$B$7,$AN48,DataValidation!$B$8,Vols!$AP48,DataValidation!$B$9,Vols!$AQ48,"","ERROR")</f>
        <v>6.262224953016908E-2</v>
      </c>
      <c r="AT48" s="48"/>
      <c r="AU48" s="49"/>
      <c r="AV48" s="56">
        <v>43</v>
      </c>
      <c r="AW48" s="58">
        <f t="shared" si="19"/>
        <v>47357</v>
      </c>
      <c r="AY48" s="70">
        <f t="shared" si="20"/>
        <v>-5.6771326757643174E-3</v>
      </c>
      <c r="AZ48" s="2">
        <f t="shared" si="21"/>
        <v>4.5160264419534329E-2</v>
      </c>
      <c r="BB48" s="3">
        <f t="shared" si="25"/>
        <v>4.0160264419534332E-2</v>
      </c>
      <c r="BC48" s="3">
        <f t="shared" si="26"/>
        <v>4.2660264419534327E-2</v>
      </c>
      <c r="BD48" s="3">
        <f t="shared" si="27"/>
        <v>4.7660264419534332E-2</v>
      </c>
      <c r="BE48" s="3">
        <f t="shared" si="28"/>
        <v>5.0160264419534327E-2</v>
      </c>
      <c r="BG48" s="2">
        <f>IF('Forward Curve'!$D$15=DataValidation!$B$11,Vols!BB48,IF('Forward Curve'!$D$15=DataValidation!$B$12,Vols!BC48,IF('Forward Curve'!$D$15=DataValidation!$B$13,Vols!BD48,IF('Forward Curve'!$D$15=DataValidation!$B$14,Vols!BE48,""))))</f>
        <v>4.2660264419534327E-2</v>
      </c>
    </row>
    <row r="49" spans="2:59" x14ac:dyDescent="0.25">
      <c r="B49" s="59">
        <f t="shared" si="9"/>
        <v>47388</v>
      </c>
      <c r="C49" s="129">
        <v>24.787468100124745</v>
      </c>
      <c r="D49" s="2"/>
      <c r="E49" s="102">
        <v>3.3554375221158241</v>
      </c>
      <c r="F49" s="64">
        <v>3.5039994931849803</v>
      </c>
      <c r="G49" s="126">
        <v>3.2396046298265353</v>
      </c>
      <c r="H49" s="85">
        <v>4.6086491039281894</v>
      </c>
      <c r="I49" s="110">
        <v>6.3299370672740167</v>
      </c>
      <c r="J49" s="66"/>
      <c r="K49" s="96">
        <f t="shared" si="16"/>
        <v>47357</v>
      </c>
      <c r="L49" s="129">
        <v>3.2386294114063574</v>
      </c>
      <c r="M49" s="66"/>
      <c r="N49" s="130">
        <v>46140</v>
      </c>
      <c r="O49" s="129">
        <v>3.6473667422241007</v>
      </c>
      <c r="P49" s="66"/>
      <c r="Q49" s="66"/>
      <c r="S49" s="59">
        <f>'Forward Curve'!$G49</f>
        <v>47388</v>
      </c>
      <c r="T49" s="67">
        <f t="shared" si="22"/>
        <v>0.24787468100124743</v>
      </c>
      <c r="U49" s="48"/>
      <c r="V49" s="48">
        <f t="shared" si="29"/>
        <v>3.3554375221158242E-2</v>
      </c>
      <c r="W49" s="48">
        <f t="shared" si="12"/>
        <v>3.5039994931849804E-2</v>
      </c>
      <c r="X49" s="48">
        <f t="shared" si="1"/>
        <v>3.2396046298265355E-2</v>
      </c>
      <c r="Y49" s="48">
        <f t="shared" si="23"/>
        <v>4.6086491039281891E-2</v>
      </c>
      <c r="Z49" s="69">
        <f t="shared" si="24"/>
        <v>6.3299370672740163E-2</v>
      </c>
      <c r="AA49" s="69">
        <f t="shared" si="4"/>
        <v>3.238774961561907E-2</v>
      </c>
      <c r="AB49" s="69">
        <f t="shared" si="30"/>
        <v>3.2386294114063574E-2</v>
      </c>
      <c r="AC49" s="69"/>
      <c r="AD49" s="90">
        <f t="shared" si="17"/>
        <v>46123</v>
      </c>
      <c r="AE49" s="91">
        <f t="shared" si="14"/>
        <v>3.6477362903761801E-2</v>
      </c>
      <c r="AF49" s="90">
        <f t="shared" si="18"/>
        <v>47388</v>
      </c>
      <c r="AG49" s="92">
        <f t="shared" si="15"/>
        <v>3.2353187687517604E-2</v>
      </c>
      <c r="AH49" s="3"/>
      <c r="AI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1.7825258775242645E-3</v>
      </c>
      <c r="AJ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1.7085137746571666E-2</v>
      </c>
      <c r="AK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4.7690361484666474E-2</v>
      </c>
      <c r="AL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6.2992973353713885E-2</v>
      </c>
      <c r="AN49" s="107">
        <f>IF(B49="","",IF(B49&gt;$AO$1,$AO$3,IF(B49&lt;$AK$1,$L$7,_xlfn.FORECAST.LINEAR(B49,INDEX($AK$3:$AO$3,1,MATCH(B49,$AK$1:$AO$1,1)):INDEX($AK$3:$AO$3,1,MATCH(B49,$AK$1:$AO$1,1)+1),INDEX($AK$1:$AO$1,1,MATCH(B49,$AK$1:$AO$1,1)):INDEX($AK$1:$AO$1,1,MATCH(B49,$AK$1:$AO$1,1)+1)))))</f>
        <v>0.03</v>
      </c>
      <c r="AO49" s="2">
        <f>IF('Forward Curve'!$D$13=DataValidation!$A$5,Vols!$AN49,IF('Forward Curve'!$D$13=DataValidation!$A$7,Vols!$AN49+(Vols!$X49-Vols!$V49),IF('Forward Curve'!$D$13=DataValidation!$A$10,Vols!$AN49+(Vols!$Z49-Vols!$V49),IF('Forward Curve'!$D$13=DataValidation!$A$4,Vols!$AN49+(Vols!$AG49-Vols!$V49),IF('Forward Curve'!$D$13=DataValidation!$A$9,Vols!$AN49+(Vols!$Y49-Vols!$V49),IF('Forward Curve'!$D$13=DataValidation!$A$11,Vols!$AN49+(Vols!$AZ49-Vols!$V49),IF('Forward Curve'!$D$13=DataValidation!$A$2,Vols!$AN49+($AA49-Vols!$V49),IF('Forward Curve'!$D$13=DataValidation!$A$3,Vols!$AN49+($AB49-Vols!$V49),IF('Forward Curve'!$D$13=DataValidation!$A$8,Vols!$AN49+($W49-Vols!$V49))))))))))</f>
        <v>2.8833374394460827E-2</v>
      </c>
      <c r="AP49" s="2">
        <f>IF('Forward Curve'!$D$13=DataValidation!$A$5,$V49+0.0025,IF('Forward Curve'!$D$13=DataValidation!$A$7,$X49+0.0025,IF('Forward Curve'!$D$13=DataValidation!$A$10,Vols!$Z49+0.0025,IF('Forward Curve'!$D$13=DataValidation!$A$4,Vols!$AG49+0.0025,IF('Forward Curve'!$D$13=DataValidation!$A$9,Vols!$Y49+0.0025,IF('Forward Curve'!$D$13=DataValidation!$A$11,Vols!$AZ49+0.0025,IF('Forward Curve'!$D$13=DataValidation!$A$2,$AA49+0.0025,IF('Forward Curve'!$D$13=DataValidation!$A$3,$AB49+0.0025,IF('Forward Curve'!$D$13=DataValidation!$A$8,$W49+0.0025,"")))))))))</f>
        <v>3.4887749615619072E-2</v>
      </c>
      <c r="AQ49" s="2">
        <f>IF('Forward Curve'!$D$13=DataValidation!$A$5,$V49+0.005,IF('Forward Curve'!$D$13=DataValidation!$A$7,$X49+0.005,IF('Forward Curve'!$D$13=DataValidation!$A$10,Vols!$Z49+0.005,IF('Forward Curve'!$D$13=DataValidation!$A$4,Vols!$AG49+0.005,IF('Forward Curve'!$D$13=DataValidation!$A$9,Vols!$Y49+0.005,IF('Forward Curve'!$D$13=DataValidation!$A$11,Vols!$AZ49+0.005,IF('Forward Curve'!$D$13=DataValidation!$A$2,$AA49+0.005,IF('Forward Curve'!$D$13=DataValidation!$A$3,$AB49+0.005,IF('Forward Curve'!$D$13=DataValidation!$A$8,$W49+0.005,"")))))))))</f>
        <v>3.7387749615619068E-2</v>
      </c>
      <c r="AS49" s="48" cm="1">
        <f t="array" ref="AS49">_xlfn.SWITCH('Forward Curve'!$E$14,DataValidation!$B$2,Vols!$AL49,DataValidation!$B$3,Vols!$AK49,DataValidation!$B$4,Vols!$AJ49,DataValidation!$B$5,Vols!$AI49,DataValidation!$B$7,$AN49,DataValidation!$B$8,Vols!$AP49,DataValidation!$B$9,Vols!$AQ49,"","ERROR")</f>
        <v>6.2992973353713885E-2</v>
      </c>
      <c r="AT49" s="48"/>
      <c r="AU49" s="49"/>
      <c r="AV49" s="56">
        <v>44</v>
      </c>
      <c r="AW49" s="58">
        <f t="shared" si="19"/>
        <v>47388</v>
      </c>
      <c r="AY49" s="70">
        <f t="shared" si="20"/>
        <v>-5.6990892291452211E-3</v>
      </c>
      <c r="AZ49" s="2">
        <f t="shared" si="21"/>
        <v>4.527937136637511E-2</v>
      </c>
      <c r="BB49" s="3">
        <f t="shared" si="25"/>
        <v>4.0279371366375112E-2</v>
      </c>
      <c r="BC49" s="3">
        <f t="shared" si="26"/>
        <v>4.2779371366375107E-2</v>
      </c>
      <c r="BD49" s="3">
        <f t="shared" si="27"/>
        <v>4.7779371366375112E-2</v>
      </c>
      <c r="BE49" s="3">
        <f t="shared" si="28"/>
        <v>5.0279371366375107E-2</v>
      </c>
      <c r="BG49" s="2">
        <f>IF('Forward Curve'!$D$15=DataValidation!$B$11,Vols!BB49,IF('Forward Curve'!$D$15=DataValidation!$B$12,Vols!BC49,IF('Forward Curve'!$D$15=DataValidation!$B$13,Vols!BD49,IF('Forward Curve'!$D$15=DataValidation!$B$14,Vols!BE49,""))))</f>
        <v>4.2779371366375107E-2</v>
      </c>
    </row>
    <row r="50" spans="2:59" x14ac:dyDescent="0.25">
      <c r="B50" s="59">
        <f t="shared" si="9"/>
        <v>47418</v>
      </c>
      <c r="C50" s="129">
        <v>24.797033759141364</v>
      </c>
      <c r="D50" s="2"/>
      <c r="E50" s="102">
        <v>3.3552813028983053</v>
      </c>
      <c r="F50" s="64">
        <v>3.5039412833403185</v>
      </c>
      <c r="G50" s="126">
        <v>3.240342058139742</v>
      </c>
      <c r="H50" s="85">
        <v>4.6080599930092374</v>
      </c>
      <c r="I50" s="110">
        <v>6.3299370672745212</v>
      </c>
      <c r="J50" s="66"/>
      <c r="K50" s="96">
        <f t="shared" si="16"/>
        <v>47388</v>
      </c>
      <c r="L50" s="129">
        <v>3.2387749615619068</v>
      </c>
      <c r="M50" s="66"/>
      <c r="N50" s="130">
        <v>46141</v>
      </c>
      <c r="O50" s="129">
        <v>3.6473667422241007</v>
      </c>
      <c r="P50" s="66"/>
      <c r="Q50" s="66"/>
      <c r="S50" s="59">
        <f>'Forward Curve'!$G50</f>
        <v>47418</v>
      </c>
      <c r="T50" s="67">
        <f t="shared" si="22"/>
        <v>0.24797033759141363</v>
      </c>
      <c r="U50" s="48"/>
      <c r="V50" s="48">
        <f t="shared" si="29"/>
        <v>3.3552813028983053E-2</v>
      </c>
      <c r="W50" s="48">
        <f t="shared" si="12"/>
        <v>3.5039412833403186E-2</v>
      </c>
      <c r="X50" s="48">
        <f t="shared" si="1"/>
        <v>3.2403420581397419E-2</v>
      </c>
      <c r="Y50" s="48">
        <f t="shared" si="23"/>
        <v>4.6080599930092371E-2</v>
      </c>
      <c r="Z50" s="69">
        <f t="shared" si="24"/>
        <v>6.3299370672745214E-2</v>
      </c>
      <c r="AA50" s="69">
        <f t="shared" si="4"/>
        <v>3.238629411406091E-2</v>
      </c>
      <c r="AB50" s="69">
        <f t="shared" si="30"/>
        <v>3.238774961561907E-2</v>
      </c>
      <c r="AC50" s="69"/>
      <c r="AD50" s="90">
        <f t="shared" si="17"/>
        <v>46124</v>
      </c>
      <c r="AE50" s="91">
        <f t="shared" si="14"/>
        <v>3.6477362903761801E-2</v>
      </c>
      <c r="AF50" s="90">
        <f t="shared" si="18"/>
        <v>47418</v>
      </c>
      <c r="AG50" s="92">
        <f t="shared" si="15"/>
        <v>3.2353381510494827E-2</v>
      </c>
      <c r="AH50" s="3"/>
      <c r="AI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1.4215289374636508E-3</v>
      </c>
      <c r="AJ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1.6903911525762282E-2</v>
      </c>
      <c r="AK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4.7868676702359537E-2</v>
      </c>
      <c r="AL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6.3351059290658165E-2</v>
      </c>
      <c r="AN50" s="107">
        <f>IF(B50="","",IF(B50&gt;$AO$1,$AO$3,IF(B50&lt;$AK$1,$L$7,_xlfn.FORECAST.LINEAR(B50,INDEX($AK$3:$AO$3,1,MATCH(B50,$AK$1:$AO$1,1)):INDEX($AK$3:$AO$3,1,MATCH(B50,$AK$1:$AO$1,1)+1),INDEX($AK$1:$AO$1,1,MATCH(B50,$AK$1:$AO$1,1)):INDEX($AK$1:$AO$1,1,MATCH(B50,$AK$1:$AO$1,1)+1)))))</f>
        <v>0.03</v>
      </c>
      <c r="AO50" s="2">
        <f>IF('Forward Curve'!$D$13=DataValidation!$A$5,Vols!$AN50,IF('Forward Curve'!$D$13=DataValidation!$A$7,Vols!$AN50+(Vols!$X50-Vols!$V50),IF('Forward Curve'!$D$13=DataValidation!$A$10,Vols!$AN50+(Vols!$Z50-Vols!$V50),IF('Forward Curve'!$D$13=DataValidation!$A$4,Vols!$AN50+(Vols!$AG50-Vols!$V50),IF('Forward Curve'!$D$13=DataValidation!$A$9,Vols!$AN50+(Vols!$Y50-Vols!$V50),IF('Forward Curve'!$D$13=DataValidation!$A$11,Vols!$AN50+(Vols!$AZ50-Vols!$V50),IF('Forward Curve'!$D$13=DataValidation!$A$2,Vols!$AN50+($AA50-Vols!$V50),IF('Forward Curve'!$D$13=DataValidation!$A$3,Vols!$AN50+($AB50-Vols!$V50),IF('Forward Curve'!$D$13=DataValidation!$A$8,Vols!$AN50+($W50-Vols!$V50))))))))))</f>
        <v>2.8833481085077856E-2</v>
      </c>
      <c r="AP50" s="2">
        <f>IF('Forward Curve'!$D$13=DataValidation!$A$5,$V50+0.0025,IF('Forward Curve'!$D$13=DataValidation!$A$7,$X50+0.0025,IF('Forward Curve'!$D$13=DataValidation!$A$10,Vols!$Z50+0.0025,IF('Forward Curve'!$D$13=DataValidation!$A$4,Vols!$AG50+0.0025,IF('Forward Curve'!$D$13=DataValidation!$A$9,Vols!$Y50+0.0025,IF('Forward Curve'!$D$13=DataValidation!$A$11,Vols!$AZ50+0.0025,IF('Forward Curve'!$D$13=DataValidation!$A$2,$AA50+0.0025,IF('Forward Curve'!$D$13=DataValidation!$A$3,$AB50+0.0025,IF('Forward Curve'!$D$13=DataValidation!$A$8,$W50+0.0025,"")))))))))</f>
        <v>3.4886294114060912E-2</v>
      </c>
      <c r="AQ50" s="2">
        <f>IF('Forward Curve'!$D$13=DataValidation!$A$5,$V50+0.005,IF('Forward Curve'!$D$13=DataValidation!$A$7,$X50+0.005,IF('Forward Curve'!$D$13=DataValidation!$A$10,Vols!$Z50+0.005,IF('Forward Curve'!$D$13=DataValidation!$A$4,Vols!$AG50+0.005,IF('Forward Curve'!$D$13=DataValidation!$A$9,Vols!$Y50+0.005,IF('Forward Curve'!$D$13=DataValidation!$A$11,Vols!$AZ50+0.005,IF('Forward Curve'!$D$13=DataValidation!$A$2,$AA50+0.005,IF('Forward Curve'!$D$13=DataValidation!$A$3,$AB50+0.005,IF('Forward Curve'!$D$13=DataValidation!$A$8,$W50+0.005,"")))))))))</f>
        <v>3.7386294114060907E-2</v>
      </c>
      <c r="AS50" s="48" cm="1">
        <f t="array" ref="AS50">_xlfn.SWITCH('Forward Curve'!$E$14,DataValidation!$B$2,Vols!$AL50,DataValidation!$B$3,Vols!$AK50,DataValidation!$B$4,Vols!$AJ50,DataValidation!$B$5,Vols!$AI50,DataValidation!$B$7,$AN50,DataValidation!$B$8,Vols!$AP50,DataValidation!$B$9,Vols!$AQ50,"","ERROR")</f>
        <v>6.3351059290658165E-2</v>
      </c>
      <c r="AT50" s="48"/>
      <c r="AU50" s="49"/>
      <c r="AV50" s="56">
        <v>45</v>
      </c>
      <c r="AW50" s="58">
        <f t="shared" si="19"/>
        <v>47418</v>
      </c>
      <c r="AY50" s="70">
        <f t="shared" si="20"/>
        <v>-5.7210457825261248E-3</v>
      </c>
      <c r="AZ50" s="2">
        <f t="shared" si="21"/>
        <v>4.5398511038035438E-2</v>
      </c>
      <c r="BB50" s="3">
        <f t="shared" si="25"/>
        <v>4.0398511038035441E-2</v>
      </c>
      <c r="BC50" s="3">
        <f t="shared" si="26"/>
        <v>4.2898511038035436E-2</v>
      </c>
      <c r="BD50" s="3">
        <f t="shared" si="27"/>
        <v>4.7898511038035441E-2</v>
      </c>
      <c r="BE50" s="3">
        <f t="shared" si="28"/>
        <v>5.0398511038035436E-2</v>
      </c>
      <c r="BG50" s="2">
        <f>IF('Forward Curve'!$D$15=DataValidation!$B$11,Vols!BB50,IF('Forward Curve'!$D$15=DataValidation!$B$12,Vols!BC50,IF('Forward Curve'!$D$15=DataValidation!$B$13,Vols!BD50,IF('Forward Curve'!$D$15=DataValidation!$B$14,Vols!BE50,""))))</f>
        <v>4.2898511038035436E-2</v>
      </c>
    </row>
    <row r="51" spans="2:59" x14ac:dyDescent="0.25">
      <c r="B51" s="59">
        <f t="shared" si="9"/>
        <v>47449</v>
      </c>
      <c r="C51" s="129">
        <v>24.800146462292844</v>
      </c>
      <c r="D51" s="2"/>
      <c r="E51" s="102">
        <v>3.3555937510293399</v>
      </c>
      <c r="F51" s="64">
        <v>3.5040064737249814</v>
      </c>
      <c r="G51" s="126">
        <v>3.2402310213984236</v>
      </c>
      <c r="H51" s="85">
        <v>4.6077654751890407</v>
      </c>
      <c r="I51" s="110">
        <v>6.3299370672660213</v>
      </c>
      <c r="J51" s="66"/>
      <c r="K51" s="96">
        <f t="shared" si="16"/>
        <v>47418</v>
      </c>
      <c r="L51" s="129">
        <v>3.238629411406091</v>
      </c>
      <c r="M51" s="66"/>
      <c r="N51" s="130">
        <v>46142</v>
      </c>
      <c r="O51" s="129">
        <v>3.6473667422241007</v>
      </c>
      <c r="P51" s="66"/>
      <c r="Q51" s="66"/>
      <c r="S51" s="59">
        <f>'Forward Curve'!$G51</f>
        <v>47449</v>
      </c>
      <c r="T51" s="67">
        <f t="shared" si="22"/>
        <v>0.24800146462292844</v>
      </c>
      <c r="U51" s="48"/>
      <c r="V51" s="48">
        <f t="shared" si="29"/>
        <v>3.3555937510293399E-2</v>
      </c>
      <c r="W51" s="48">
        <f t="shared" si="12"/>
        <v>3.5040064737249813E-2</v>
      </c>
      <c r="X51" s="48">
        <f t="shared" si="1"/>
        <v>3.2402310213984237E-2</v>
      </c>
      <c r="Y51" s="48">
        <f t="shared" si="23"/>
        <v>4.6077654751890407E-2</v>
      </c>
      <c r="Z51" s="69">
        <f t="shared" si="24"/>
        <v>6.3299370672660213E-2</v>
      </c>
      <c r="AA51" s="69">
        <f t="shared" si="4"/>
        <v>3.2389205204380045E-2</v>
      </c>
      <c r="AB51" s="69">
        <f t="shared" si="30"/>
        <v>3.238629411406091E-2</v>
      </c>
      <c r="AC51" s="69"/>
      <c r="AD51" s="90">
        <f t="shared" si="17"/>
        <v>46125</v>
      </c>
      <c r="AE51" s="91">
        <f t="shared" si="14"/>
        <v>3.6473667422161071E-2</v>
      </c>
      <c r="AF51" s="90">
        <f t="shared" si="18"/>
        <v>47449</v>
      </c>
      <c r="AG51" s="92">
        <f t="shared" si="15"/>
        <v>3.2352896928366626E-2</v>
      </c>
      <c r="AH51" s="3"/>
      <c r="AI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1.0610367027193853E-3</v>
      </c>
      <c r="AJ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1.6725120953549714E-2</v>
      </c>
      <c r="AK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4.8053289455210375E-2</v>
      </c>
      <c r="AL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6.3717373706040706E-2</v>
      </c>
      <c r="AN51" s="107">
        <f>IF(B51="","",IF(B51&gt;$AO$1,$AO$3,IF(B51&lt;$AK$1,$L$7,_xlfn.FORECAST.LINEAR(B51,INDEX($AK$3:$AO$3,1,MATCH(B51,$AK$1:$AO$1,1)):INDEX($AK$3:$AO$3,1,MATCH(B51,$AK$1:$AO$1,1)+1),INDEX($AK$1:$AO$1,1,MATCH(B51,$AK$1:$AO$1,1)):INDEX($AK$1:$AO$1,1,MATCH(B51,$AK$1:$AO$1,1)+1)))))</f>
        <v>0.03</v>
      </c>
      <c r="AO51" s="2">
        <f>IF('Forward Curve'!$D$13=DataValidation!$A$5,Vols!$AN51,IF('Forward Curve'!$D$13=DataValidation!$A$7,Vols!$AN51+(Vols!$X51-Vols!$V51),IF('Forward Curve'!$D$13=DataValidation!$A$10,Vols!$AN51+(Vols!$Z51-Vols!$V51),IF('Forward Curve'!$D$13=DataValidation!$A$4,Vols!$AN51+(Vols!$AG51-Vols!$V51),IF('Forward Curve'!$D$13=DataValidation!$A$9,Vols!$AN51+(Vols!$Y51-Vols!$V51),IF('Forward Curve'!$D$13=DataValidation!$A$11,Vols!$AN51+(Vols!$AZ51-Vols!$V51),IF('Forward Curve'!$D$13=DataValidation!$A$2,Vols!$AN51+($AA51-Vols!$V51),IF('Forward Curve'!$D$13=DataValidation!$A$3,Vols!$AN51+($AB51-Vols!$V51),IF('Forward Curve'!$D$13=DataValidation!$A$8,Vols!$AN51+($W51-Vols!$V51))))))))))</f>
        <v>2.8833267694086645E-2</v>
      </c>
      <c r="AP51" s="2">
        <f>IF('Forward Curve'!$D$13=DataValidation!$A$5,$V51+0.0025,IF('Forward Curve'!$D$13=DataValidation!$A$7,$X51+0.0025,IF('Forward Curve'!$D$13=DataValidation!$A$10,Vols!$Z51+0.0025,IF('Forward Curve'!$D$13=DataValidation!$A$4,Vols!$AG51+0.0025,IF('Forward Curve'!$D$13=DataValidation!$A$9,Vols!$Y51+0.0025,IF('Forward Curve'!$D$13=DataValidation!$A$11,Vols!$AZ51+0.0025,IF('Forward Curve'!$D$13=DataValidation!$A$2,$AA51+0.0025,IF('Forward Curve'!$D$13=DataValidation!$A$3,$AB51+0.0025,IF('Forward Curve'!$D$13=DataValidation!$A$8,$W51+0.0025,"")))))))))</f>
        <v>3.4889205204380047E-2</v>
      </c>
      <c r="AQ51" s="2">
        <f>IF('Forward Curve'!$D$13=DataValidation!$A$5,$V51+0.005,IF('Forward Curve'!$D$13=DataValidation!$A$7,$X51+0.005,IF('Forward Curve'!$D$13=DataValidation!$A$10,Vols!$Z51+0.005,IF('Forward Curve'!$D$13=DataValidation!$A$4,Vols!$AG51+0.005,IF('Forward Curve'!$D$13=DataValidation!$A$9,Vols!$Y51+0.005,IF('Forward Curve'!$D$13=DataValidation!$A$11,Vols!$AZ51+0.005,IF('Forward Curve'!$D$13=DataValidation!$A$2,$AA51+0.005,IF('Forward Curve'!$D$13=DataValidation!$A$3,$AB51+0.005,IF('Forward Curve'!$D$13=DataValidation!$A$8,$W51+0.005,"")))))))))</f>
        <v>3.7389205204380042E-2</v>
      </c>
      <c r="AS51" s="48" cm="1">
        <f t="array" ref="AS51">_xlfn.SWITCH('Forward Curve'!$E$14,DataValidation!$B$2,Vols!$AL51,DataValidation!$B$3,Vols!$AK51,DataValidation!$B$4,Vols!$AJ51,DataValidation!$B$5,Vols!$AI51,DataValidation!$B$7,$AN51,DataValidation!$B$8,Vols!$AP51,DataValidation!$B$9,Vols!$AQ51,"","ERROR")</f>
        <v>6.3717373706040706E-2</v>
      </c>
      <c r="AT51" s="48"/>
      <c r="AU51" s="49"/>
      <c r="AV51" s="56">
        <v>46</v>
      </c>
      <c r="AW51" s="58">
        <f t="shared" si="19"/>
        <v>47449</v>
      </c>
      <c r="AY51" s="70">
        <f t="shared" si="20"/>
        <v>-5.7430023359070284E-3</v>
      </c>
      <c r="AZ51" s="2">
        <f t="shared" si="21"/>
        <v>4.5517617984876226E-2</v>
      </c>
      <c r="BB51" s="3">
        <f t="shared" si="25"/>
        <v>4.0517617984876228E-2</v>
      </c>
      <c r="BC51" s="3">
        <f t="shared" si="26"/>
        <v>4.3017617984876223E-2</v>
      </c>
      <c r="BD51" s="3">
        <f t="shared" si="27"/>
        <v>4.8017617984876228E-2</v>
      </c>
      <c r="BE51" s="3">
        <f t="shared" si="28"/>
        <v>5.0517617984876223E-2</v>
      </c>
      <c r="BG51" s="2">
        <f>IF('Forward Curve'!$D$15=DataValidation!$B$11,Vols!BB51,IF('Forward Curve'!$D$15=DataValidation!$B$12,Vols!BC51,IF('Forward Curve'!$D$15=DataValidation!$B$13,Vols!BD51,IF('Forward Curve'!$D$15=DataValidation!$B$14,Vols!BE51,""))))</f>
        <v>4.3017617984876223E-2</v>
      </c>
    </row>
    <row r="52" spans="2:59" x14ac:dyDescent="0.25">
      <c r="B52" s="59">
        <f t="shared" si="9"/>
        <v>47479</v>
      </c>
      <c r="C52" s="129">
        <v>24.947675816337629</v>
      </c>
      <c r="D52" s="2"/>
      <c r="E52" s="102">
        <v>3.3554375221160821</v>
      </c>
      <c r="F52" s="64">
        <v>3.5040027735049226</v>
      </c>
      <c r="G52" s="126">
        <v>3.2772345621525414</v>
      </c>
      <c r="H52" s="85">
        <v>4.6086491039281894</v>
      </c>
      <c r="I52" s="110">
        <v>6.3299370672780135</v>
      </c>
      <c r="J52" s="66"/>
      <c r="K52" s="96">
        <f t="shared" si="16"/>
        <v>47449</v>
      </c>
      <c r="L52" s="129">
        <v>3.2389205204380045</v>
      </c>
      <c r="M52" s="66"/>
      <c r="N52" s="130">
        <v>46143</v>
      </c>
      <c r="O52" s="129">
        <v>3.6477362903735155</v>
      </c>
      <c r="P52" s="66"/>
      <c r="Q52" s="66"/>
      <c r="S52" s="59">
        <f>'Forward Curve'!$G52</f>
        <v>47479</v>
      </c>
      <c r="T52" s="67">
        <f t="shared" si="22"/>
        <v>0.24947675816337628</v>
      </c>
      <c r="U52" s="48"/>
      <c r="V52" s="48">
        <f t="shared" si="29"/>
        <v>3.3554375221160823E-2</v>
      </c>
      <c r="W52" s="48">
        <f t="shared" si="12"/>
        <v>3.5040027735049224E-2</v>
      </c>
      <c r="X52" s="48">
        <f t="shared" si="1"/>
        <v>3.2772345621525416E-2</v>
      </c>
      <c r="Y52" s="48">
        <f t="shared" si="23"/>
        <v>4.6086491039281891E-2</v>
      </c>
      <c r="Z52" s="69">
        <f t="shared" si="24"/>
        <v>6.3299370672780131E-2</v>
      </c>
      <c r="AA52" s="69">
        <f t="shared" si="4"/>
        <v>3.2387749615626807E-2</v>
      </c>
      <c r="AB52" s="69">
        <f t="shared" si="30"/>
        <v>3.2389205204380045E-2</v>
      </c>
      <c r="AC52" s="69"/>
      <c r="AD52" s="90">
        <f t="shared" si="17"/>
        <v>46126</v>
      </c>
      <c r="AE52" s="91">
        <f t="shared" si="14"/>
        <v>3.6473667422241007E-2</v>
      </c>
      <c r="AF52" s="90">
        <f t="shared" si="18"/>
        <v>47479</v>
      </c>
      <c r="AG52" s="92">
        <f t="shared" si="15"/>
        <v>3.2353284597553156E-2</v>
      </c>
      <c r="AH52" s="3"/>
      <c r="AI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5.3121965224413033E-4</v>
      </c>
      <c r="AJ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1.645948463393547E-2</v>
      </c>
      <c r="AK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4.8316014597318151E-2</v>
      </c>
      <c r="AL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6.4244279579009481E-2</v>
      </c>
      <c r="AN52" s="107">
        <f>IF(B52="","",IF(B52&gt;$AO$1,$AO$3,IF(B52&lt;$AK$1,$L$7,_xlfn.FORECAST.LINEAR(B52,INDEX($AK$3:$AO$3,1,MATCH(B52,$AK$1:$AO$1,1)):INDEX($AK$3:$AO$3,1,MATCH(B52,$AK$1:$AO$1,1)+1),INDEX($AK$1:$AO$1,1,MATCH(B52,$AK$1:$AO$1,1)):INDEX($AK$1:$AO$1,1,MATCH(B52,$AK$1:$AO$1,1)+1)))))</f>
        <v>0.03</v>
      </c>
      <c r="AO52" s="2">
        <f>IF('Forward Curve'!$D$13=DataValidation!$A$5,Vols!$AN52,IF('Forward Curve'!$D$13=DataValidation!$A$7,Vols!$AN52+(Vols!$X52-Vols!$V52),IF('Forward Curve'!$D$13=DataValidation!$A$10,Vols!$AN52+(Vols!$Z52-Vols!$V52),IF('Forward Curve'!$D$13=DataValidation!$A$4,Vols!$AN52+(Vols!$AG52-Vols!$V52),IF('Forward Curve'!$D$13=DataValidation!$A$9,Vols!$AN52+(Vols!$Y52-Vols!$V52),IF('Forward Curve'!$D$13=DataValidation!$A$11,Vols!$AN52+(Vols!$AZ52-Vols!$V52),IF('Forward Curve'!$D$13=DataValidation!$A$2,Vols!$AN52+($AA52-Vols!$V52),IF('Forward Curve'!$D$13=DataValidation!$A$3,Vols!$AN52+($AB52-Vols!$V52),IF('Forward Curve'!$D$13=DataValidation!$A$8,Vols!$AN52+($W52-Vols!$V52))))))))))</f>
        <v>2.8833374394465983E-2</v>
      </c>
      <c r="AP52" s="2">
        <f>IF('Forward Curve'!$D$13=DataValidation!$A$5,$V52+0.0025,IF('Forward Curve'!$D$13=DataValidation!$A$7,$X52+0.0025,IF('Forward Curve'!$D$13=DataValidation!$A$10,Vols!$Z52+0.0025,IF('Forward Curve'!$D$13=DataValidation!$A$4,Vols!$AG52+0.0025,IF('Forward Curve'!$D$13=DataValidation!$A$9,Vols!$Y52+0.0025,IF('Forward Curve'!$D$13=DataValidation!$A$11,Vols!$AZ52+0.0025,IF('Forward Curve'!$D$13=DataValidation!$A$2,$AA52+0.0025,IF('Forward Curve'!$D$13=DataValidation!$A$3,$AB52+0.0025,IF('Forward Curve'!$D$13=DataValidation!$A$8,$W52+0.0025,"")))))))))</f>
        <v>3.4887749615626809E-2</v>
      </c>
      <c r="AQ52" s="2">
        <f>IF('Forward Curve'!$D$13=DataValidation!$A$5,$V52+0.005,IF('Forward Curve'!$D$13=DataValidation!$A$7,$X52+0.005,IF('Forward Curve'!$D$13=DataValidation!$A$10,Vols!$Z52+0.005,IF('Forward Curve'!$D$13=DataValidation!$A$4,Vols!$AG52+0.005,IF('Forward Curve'!$D$13=DataValidation!$A$9,Vols!$Y52+0.005,IF('Forward Curve'!$D$13=DataValidation!$A$11,Vols!$AZ52+0.005,IF('Forward Curve'!$D$13=DataValidation!$A$2,$AA52+0.005,IF('Forward Curve'!$D$13=DataValidation!$A$3,$AB52+0.005,IF('Forward Curve'!$D$13=DataValidation!$A$8,$W52+0.005,"")))))))))</f>
        <v>3.7387749615626804E-2</v>
      </c>
      <c r="AS52" s="48" cm="1">
        <f t="array" ref="AS52">_xlfn.SWITCH('Forward Curve'!$E$14,DataValidation!$B$2,Vols!$AL52,DataValidation!$B$3,Vols!$AK52,DataValidation!$B$4,Vols!$AJ52,DataValidation!$B$5,Vols!$AI52,DataValidation!$B$7,$AN52,DataValidation!$B$8,Vols!$AP52,DataValidation!$B$9,Vols!$AQ52,"","ERROR")</f>
        <v>6.4244279579009481E-2</v>
      </c>
      <c r="AT52" s="48"/>
      <c r="AU52" s="49"/>
      <c r="AV52" s="56">
        <v>47</v>
      </c>
      <c r="AW52" s="58">
        <f t="shared" si="19"/>
        <v>47479</v>
      </c>
      <c r="AY52" s="70">
        <f t="shared" si="20"/>
        <v>-5.7649588892879321E-3</v>
      </c>
      <c r="AZ52" s="2">
        <f t="shared" si="21"/>
        <v>4.5636700672630995E-2</v>
      </c>
      <c r="BB52" s="3">
        <f t="shared" si="25"/>
        <v>4.0636700672630997E-2</v>
      </c>
      <c r="BC52" s="3">
        <f t="shared" si="26"/>
        <v>4.3136700672630993E-2</v>
      </c>
      <c r="BD52" s="3">
        <f t="shared" si="27"/>
        <v>4.8136700672630997E-2</v>
      </c>
      <c r="BE52" s="3">
        <f t="shared" si="28"/>
        <v>5.0636700672630992E-2</v>
      </c>
      <c r="BG52" s="2">
        <f>IF('Forward Curve'!$D$15=DataValidation!$B$11,Vols!BB52,IF('Forward Curve'!$D$15=DataValidation!$B$12,Vols!BC52,IF('Forward Curve'!$D$15=DataValidation!$B$13,Vols!BD52,IF('Forward Curve'!$D$15=DataValidation!$B$14,Vols!BE52,""))))</f>
        <v>4.3136700672630993E-2</v>
      </c>
    </row>
    <row r="53" spans="2:59" x14ac:dyDescent="0.25">
      <c r="B53" s="59">
        <f t="shared" si="9"/>
        <v>47510</v>
      </c>
      <c r="C53" s="129">
        <v>25.115675698385036</v>
      </c>
      <c r="D53" s="2"/>
      <c r="E53" s="102">
        <v>3.3551250933756549</v>
      </c>
      <c r="F53" s="64">
        <v>3.5447840903089869</v>
      </c>
      <c r="G53" s="126">
        <v>3.3353848024873649</v>
      </c>
      <c r="H53" s="85">
        <v>4.6077654751890407</v>
      </c>
      <c r="I53" s="110">
        <v>6.3299370672740167</v>
      </c>
      <c r="J53" s="66"/>
      <c r="K53" s="96">
        <f t="shared" si="16"/>
        <v>47479</v>
      </c>
      <c r="L53" s="129">
        <v>3.2387749615626809</v>
      </c>
      <c r="M53" s="66"/>
      <c r="N53" s="130">
        <v>46146</v>
      </c>
      <c r="O53" s="129">
        <v>3.6196476713534764</v>
      </c>
      <c r="P53" s="66"/>
      <c r="Q53" s="66"/>
      <c r="S53" s="59">
        <f>'Forward Curve'!$G53</f>
        <v>47510</v>
      </c>
      <c r="T53" s="67">
        <f t="shared" si="22"/>
        <v>0.25115675698385037</v>
      </c>
      <c r="U53" s="48"/>
      <c r="V53" s="48">
        <f t="shared" si="29"/>
        <v>3.3551250933756549E-2</v>
      </c>
      <c r="W53" s="48">
        <f t="shared" si="12"/>
        <v>3.5447840903089868E-2</v>
      </c>
      <c r="X53" s="48">
        <f t="shared" si="1"/>
        <v>3.335384802487365E-2</v>
      </c>
      <c r="Y53" s="48">
        <f t="shared" si="23"/>
        <v>4.6077654751890407E-2</v>
      </c>
      <c r="Z53" s="69">
        <f t="shared" si="24"/>
        <v>6.3299370672740163E-2</v>
      </c>
      <c r="AA53" s="69">
        <f t="shared" si="4"/>
        <v>3.2384838699696522E-2</v>
      </c>
      <c r="AB53" s="69">
        <f t="shared" si="30"/>
        <v>3.2387749615626807E-2</v>
      </c>
      <c r="AC53" s="69"/>
      <c r="AD53" s="90">
        <f t="shared" si="17"/>
        <v>46127</v>
      </c>
      <c r="AE53" s="91">
        <f t="shared" si="14"/>
        <v>3.6473667422241007E-2</v>
      </c>
      <c r="AF53" s="90">
        <f t="shared" si="18"/>
        <v>47510</v>
      </c>
      <c r="AG53" s="92">
        <f t="shared" si="15"/>
        <v>3.2353187687518492E-2</v>
      </c>
      <c r="AH53" s="3"/>
      <c r="AI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-3.6681091334244973E-5</v>
      </c>
      <c r="AJ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1.617407880418114E-2</v>
      </c>
      <c r="AK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4.8595598595211904E-2</v>
      </c>
      <c r="AL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6.4806358490727287E-2</v>
      </c>
      <c r="AN53" s="107">
        <f>IF(B53="","",IF(B53&gt;$AO$1,$AO$3,IF(B53&lt;$AK$1,$L$7,_xlfn.FORECAST.LINEAR(B53,INDEX($AK$3:$AO$3,1,MATCH(B53,$AK$1:$AO$1,1)):INDEX($AK$3:$AO$3,1,MATCH(B53,$AK$1:$AO$1,1)+1),INDEX($AK$1:$AO$1,1,MATCH(B53,$AK$1:$AO$1,1)):INDEX($AK$1:$AO$1,1,MATCH(B53,$AK$1:$AO$1,1)+1)))))</f>
        <v>0.03</v>
      </c>
      <c r="AO53" s="2">
        <f>IF('Forward Curve'!$D$13=DataValidation!$A$5,Vols!$AN53,IF('Forward Curve'!$D$13=DataValidation!$A$7,Vols!$AN53+(Vols!$X53-Vols!$V53),IF('Forward Curve'!$D$13=DataValidation!$A$10,Vols!$AN53+(Vols!$Z53-Vols!$V53),IF('Forward Curve'!$D$13=DataValidation!$A$4,Vols!$AN53+(Vols!$AG53-Vols!$V53),IF('Forward Curve'!$D$13=DataValidation!$A$9,Vols!$AN53+(Vols!$Y53-Vols!$V53),IF('Forward Curve'!$D$13=DataValidation!$A$11,Vols!$AN53+(Vols!$AZ53-Vols!$V53),IF('Forward Curve'!$D$13=DataValidation!$A$2,Vols!$AN53+($AA53-Vols!$V53),IF('Forward Curve'!$D$13=DataValidation!$A$3,Vols!$AN53+($AB53-Vols!$V53),IF('Forward Curve'!$D$13=DataValidation!$A$8,Vols!$AN53+($W53-Vols!$V53))))))))))</f>
        <v>2.8833587765939972E-2</v>
      </c>
      <c r="AP53" s="2">
        <f>IF('Forward Curve'!$D$13=DataValidation!$A$5,$V53+0.0025,IF('Forward Curve'!$D$13=DataValidation!$A$7,$X53+0.0025,IF('Forward Curve'!$D$13=DataValidation!$A$10,Vols!$Z53+0.0025,IF('Forward Curve'!$D$13=DataValidation!$A$4,Vols!$AG53+0.0025,IF('Forward Curve'!$D$13=DataValidation!$A$9,Vols!$Y53+0.0025,IF('Forward Curve'!$D$13=DataValidation!$A$11,Vols!$AZ53+0.0025,IF('Forward Curve'!$D$13=DataValidation!$A$2,$AA53+0.0025,IF('Forward Curve'!$D$13=DataValidation!$A$3,$AB53+0.0025,IF('Forward Curve'!$D$13=DataValidation!$A$8,$W53+0.0025,"")))))))))</f>
        <v>3.4884838699696524E-2</v>
      </c>
      <c r="AQ53" s="2">
        <f>IF('Forward Curve'!$D$13=DataValidation!$A$5,$V53+0.005,IF('Forward Curve'!$D$13=DataValidation!$A$7,$X53+0.005,IF('Forward Curve'!$D$13=DataValidation!$A$10,Vols!$Z53+0.005,IF('Forward Curve'!$D$13=DataValidation!$A$4,Vols!$AG53+0.005,IF('Forward Curve'!$D$13=DataValidation!$A$9,Vols!$Y53+0.005,IF('Forward Curve'!$D$13=DataValidation!$A$11,Vols!$AZ53+0.005,IF('Forward Curve'!$D$13=DataValidation!$A$2,$AA53+0.005,IF('Forward Curve'!$D$13=DataValidation!$A$3,$AB53+0.005,IF('Forward Curve'!$D$13=DataValidation!$A$8,$W53+0.005,"")))))))))</f>
        <v>3.738483869969652E-2</v>
      </c>
      <c r="AS53" s="48" cm="1">
        <f t="array" ref="AS53">_xlfn.SWITCH('Forward Curve'!$E$14,DataValidation!$B$2,Vols!$AL53,DataValidation!$B$3,Vols!$AK53,DataValidation!$B$4,Vols!$AJ53,DataValidation!$B$5,Vols!$AI53,DataValidation!$B$7,$AN53,DataValidation!$B$8,Vols!$AP53,DataValidation!$B$9,Vols!$AQ53,"","ERROR")</f>
        <v>6.4806358490727287E-2</v>
      </c>
      <c r="AT53" s="48"/>
      <c r="AU53" s="49"/>
      <c r="AV53" s="56">
        <v>48</v>
      </c>
      <c r="AW53" s="58">
        <f t="shared" si="19"/>
        <v>47510</v>
      </c>
      <c r="AY53" s="70">
        <f t="shared" si="20"/>
        <v>-5.7869154426688357E-3</v>
      </c>
      <c r="AZ53" s="2">
        <f t="shared" si="21"/>
        <v>4.5755840344291268E-2</v>
      </c>
      <c r="BB53" s="3">
        <f t="shared" si="25"/>
        <v>4.0755840344291271E-2</v>
      </c>
      <c r="BC53" s="3">
        <f t="shared" si="26"/>
        <v>4.3255840344291266E-2</v>
      </c>
      <c r="BD53" s="3">
        <f t="shared" si="27"/>
        <v>4.825584034429127E-2</v>
      </c>
      <c r="BE53" s="3">
        <f t="shared" si="28"/>
        <v>5.0755840344291266E-2</v>
      </c>
      <c r="BG53" s="2">
        <f>IF('Forward Curve'!$D$15=DataValidation!$B$11,Vols!BB53,IF('Forward Curve'!$D$15=DataValidation!$B$12,Vols!BC53,IF('Forward Curve'!$D$15=DataValidation!$B$13,Vols!BD53,IF('Forward Curve'!$D$15=DataValidation!$B$14,Vols!BE53,""))))</f>
        <v>4.3255840344291266E-2</v>
      </c>
    </row>
    <row r="54" spans="2:59" x14ac:dyDescent="0.25">
      <c r="B54" s="59">
        <f t="shared" si="9"/>
        <v>47541</v>
      </c>
      <c r="C54" s="129">
        <v>24.399823024608594</v>
      </c>
      <c r="D54" s="2"/>
      <c r="E54" s="102">
        <v>3.5019065563788163</v>
      </c>
      <c r="F54" s="64">
        <v>3.6025510335592275</v>
      </c>
      <c r="G54" s="126">
        <v>3.3877962788436329</v>
      </c>
      <c r="H54" s="85">
        <v>4.6086491039281894</v>
      </c>
      <c r="I54" s="110">
        <v>6.3299370672660213</v>
      </c>
      <c r="J54" s="66"/>
      <c r="K54" s="96">
        <f t="shared" si="16"/>
        <v>47510</v>
      </c>
      <c r="L54" s="129">
        <v>3.2384838699696523</v>
      </c>
      <c r="M54" s="66"/>
      <c r="N54" s="130">
        <v>46147</v>
      </c>
      <c r="O54" s="129">
        <v>3.61964767136147</v>
      </c>
      <c r="P54" s="66"/>
      <c r="Q54" s="66"/>
      <c r="S54" s="59">
        <f>'Forward Curve'!$G54</f>
        <v>47541</v>
      </c>
      <c r="T54" s="67">
        <f t="shared" si="22"/>
        <v>0.24399823024608594</v>
      </c>
      <c r="U54" s="48"/>
      <c r="V54" s="48">
        <f t="shared" si="29"/>
        <v>3.5019065563788164E-2</v>
      </c>
      <c r="W54" s="48">
        <f t="shared" si="12"/>
        <v>3.6025510335592273E-2</v>
      </c>
      <c r="X54" s="48">
        <f t="shared" si="1"/>
        <v>3.3877962788436328E-2</v>
      </c>
      <c r="Y54" s="48">
        <f t="shared" si="23"/>
        <v>4.6086491039281891E-2</v>
      </c>
      <c r="Z54" s="69">
        <f t="shared" si="24"/>
        <v>6.3299370672660213E-2</v>
      </c>
      <c r="AA54" s="69">
        <f t="shared" si="4"/>
        <v>3.3746342164243125E-2</v>
      </c>
      <c r="AB54" s="69">
        <f t="shared" si="30"/>
        <v>3.2384838699696522E-2</v>
      </c>
      <c r="AC54" s="69"/>
      <c r="AD54" s="90">
        <f t="shared" si="17"/>
        <v>46128</v>
      </c>
      <c r="AE54" s="91">
        <f t="shared" si="14"/>
        <v>3.6473667422241007E-2</v>
      </c>
      <c r="AF54" s="90">
        <f t="shared" si="18"/>
        <v>47541</v>
      </c>
      <c r="AG54" s="92">
        <f t="shared" si="15"/>
        <v>3.3592357961857999E-2</v>
      </c>
      <c r="AH54" s="3"/>
      <c r="AI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5.7086063182251073E-4</v>
      </c>
      <c r="AJ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1.7158601398032814E-2</v>
      </c>
      <c r="AK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5.0334082930453432E-2</v>
      </c>
      <c r="AL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6.6921823696663746E-2</v>
      </c>
      <c r="AN54" s="107">
        <f>IF(B54="","",IF(B54&gt;$AO$1,$AO$3,IF(B54&lt;$AK$1,$L$7,_xlfn.FORECAST.LINEAR(B54,INDEX($AK$3:$AO$3,1,MATCH(B54,$AK$1:$AO$1,1)):INDEX($AK$3:$AO$3,1,MATCH(B54,$AK$1:$AO$1,1)+1),INDEX($AK$1:$AO$1,1,MATCH(B54,$AK$1:$AO$1,1)):INDEX($AK$1:$AO$1,1,MATCH(B54,$AK$1:$AO$1,1)+1)))))</f>
        <v>0.03</v>
      </c>
      <c r="AO54" s="2">
        <f>IF('Forward Curve'!$D$13=DataValidation!$A$5,Vols!$AN54,IF('Forward Curve'!$D$13=DataValidation!$A$7,Vols!$AN54+(Vols!$X54-Vols!$V54),IF('Forward Curve'!$D$13=DataValidation!$A$10,Vols!$AN54+(Vols!$Z54-Vols!$V54),IF('Forward Curve'!$D$13=DataValidation!$A$4,Vols!$AN54+(Vols!$AG54-Vols!$V54),IF('Forward Curve'!$D$13=DataValidation!$A$9,Vols!$AN54+(Vols!$Y54-Vols!$V54),IF('Forward Curve'!$D$13=DataValidation!$A$11,Vols!$AN54+(Vols!$AZ54-Vols!$V54),IF('Forward Curve'!$D$13=DataValidation!$A$2,Vols!$AN54+($AA54-Vols!$V54),IF('Forward Curve'!$D$13=DataValidation!$A$3,Vols!$AN54+($AB54-Vols!$V54),IF('Forward Curve'!$D$13=DataValidation!$A$8,Vols!$AN54+($W54-Vols!$V54))))))))))</f>
        <v>2.872727660045496E-2</v>
      </c>
      <c r="AP54" s="2">
        <f>IF('Forward Curve'!$D$13=DataValidation!$A$5,$V54+0.0025,IF('Forward Curve'!$D$13=DataValidation!$A$7,$X54+0.0025,IF('Forward Curve'!$D$13=DataValidation!$A$10,Vols!$Z54+0.0025,IF('Forward Curve'!$D$13=DataValidation!$A$4,Vols!$AG54+0.0025,IF('Forward Curve'!$D$13=DataValidation!$A$9,Vols!$Y54+0.0025,IF('Forward Curve'!$D$13=DataValidation!$A$11,Vols!$AZ54+0.0025,IF('Forward Curve'!$D$13=DataValidation!$A$2,$AA54+0.0025,IF('Forward Curve'!$D$13=DataValidation!$A$3,$AB54+0.0025,IF('Forward Curve'!$D$13=DataValidation!$A$8,$W54+0.0025,"")))))))))</f>
        <v>3.6246342164243127E-2</v>
      </c>
      <c r="AQ54" s="2">
        <f>IF('Forward Curve'!$D$13=DataValidation!$A$5,$V54+0.005,IF('Forward Curve'!$D$13=DataValidation!$A$7,$X54+0.005,IF('Forward Curve'!$D$13=DataValidation!$A$10,Vols!$Z54+0.005,IF('Forward Curve'!$D$13=DataValidation!$A$4,Vols!$AG54+0.005,IF('Forward Curve'!$D$13=DataValidation!$A$9,Vols!$Y54+0.005,IF('Forward Curve'!$D$13=DataValidation!$A$11,Vols!$AZ54+0.005,IF('Forward Curve'!$D$13=DataValidation!$A$2,$AA54+0.005,IF('Forward Curve'!$D$13=DataValidation!$A$3,$AB54+0.005,IF('Forward Curve'!$D$13=DataValidation!$A$8,$W54+0.005,"")))))))))</f>
        <v>3.8746342164243122E-2</v>
      </c>
      <c r="AS54" s="48" cm="1">
        <f t="array" ref="AS54">_xlfn.SWITCH('Forward Curve'!$E$14,DataValidation!$B$2,Vols!$AL54,DataValidation!$B$3,Vols!$AK54,DataValidation!$B$4,Vols!$AJ54,DataValidation!$B$5,Vols!$AI54,DataValidation!$B$7,$AN54,DataValidation!$B$8,Vols!$AP54,DataValidation!$B$9,Vols!$AQ54,"","ERROR")</f>
        <v>6.6921823696663746E-2</v>
      </c>
      <c r="AT54" s="48"/>
      <c r="AU54" s="49"/>
      <c r="AV54" s="56">
        <v>49</v>
      </c>
      <c r="AW54" s="58">
        <f t="shared" si="19"/>
        <v>47541</v>
      </c>
      <c r="AY54" s="70">
        <f t="shared" si="20"/>
        <v>-5.8088719960497394E-3</v>
      </c>
      <c r="AZ54" s="2">
        <f t="shared" si="21"/>
        <v>4.5874936995324939E-2</v>
      </c>
      <c r="BB54" s="3">
        <f t="shared" si="25"/>
        <v>4.0874936995324941E-2</v>
      </c>
      <c r="BC54" s="3">
        <f t="shared" si="26"/>
        <v>4.3374936995324936E-2</v>
      </c>
      <c r="BD54" s="3">
        <f t="shared" si="27"/>
        <v>4.8374936995324941E-2</v>
      </c>
      <c r="BE54" s="3">
        <f t="shared" si="28"/>
        <v>5.0874936995324936E-2</v>
      </c>
      <c r="BG54" s="2">
        <f>IF('Forward Curve'!$D$15=DataValidation!$B$11,Vols!BB54,IF('Forward Curve'!$D$15=DataValidation!$B$12,Vols!BC54,IF('Forward Curve'!$D$15=DataValidation!$B$13,Vols!BD54,IF('Forward Curve'!$D$15=DataValidation!$B$14,Vols!BE54,""))))</f>
        <v>4.3374936995324936E-2</v>
      </c>
    </row>
    <row r="55" spans="2:59" x14ac:dyDescent="0.25">
      <c r="B55" s="59">
        <f t="shared" si="9"/>
        <v>47569</v>
      </c>
      <c r="C55" s="129">
        <v>24.378799220087295</v>
      </c>
      <c r="D55" s="2"/>
      <c r="E55" s="102">
        <v>3.5176007596850445</v>
      </c>
      <c r="F55" s="64">
        <v>3.6554287951914692</v>
      </c>
      <c r="G55" s="126">
        <v>3.3999680054409169</v>
      </c>
      <c r="H55" s="85">
        <v>4.6086491039281894</v>
      </c>
      <c r="I55" s="110">
        <v>6.4525634823502198</v>
      </c>
      <c r="J55" s="66"/>
      <c r="K55" s="96">
        <f t="shared" si="16"/>
        <v>47541</v>
      </c>
      <c r="L55" s="129">
        <v>3.3746342164243126</v>
      </c>
      <c r="M55" s="66"/>
      <c r="N55" s="130">
        <v>46148</v>
      </c>
      <c r="O55" s="129">
        <v>3.6196476713534764</v>
      </c>
      <c r="P55" s="66"/>
      <c r="Q55" s="66"/>
      <c r="S55" s="59">
        <f>'Forward Curve'!$G55</f>
        <v>47569</v>
      </c>
      <c r="T55" s="67">
        <f t="shared" si="22"/>
        <v>0.24378799220087294</v>
      </c>
      <c r="U55" s="48"/>
      <c r="V55" s="48">
        <f t="shared" si="29"/>
        <v>3.5176007596850446E-2</v>
      </c>
      <c r="W55" s="48">
        <f t="shared" si="12"/>
        <v>3.6554287951914691E-2</v>
      </c>
      <c r="X55" s="48">
        <f t="shared" si="1"/>
        <v>3.3999680054409169E-2</v>
      </c>
      <c r="Y55" s="48">
        <f t="shared" si="23"/>
        <v>4.6086491039281891E-2</v>
      </c>
      <c r="Z55" s="69">
        <f t="shared" si="24"/>
        <v>6.4525634823502195E-2</v>
      </c>
      <c r="AA55" s="69">
        <f t="shared" si="4"/>
        <v>3.4007628132665862E-2</v>
      </c>
      <c r="AB55" s="69">
        <f t="shared" si="30"/>
        <v>3.3746342164243125E-2</v>
      </c>
      <c r="AC55" s="69"/>
      <c r="AD55" s="90">
        <f t="shared" si="17"/>
        <v>46129</v>
      </c>
      <c r="AE55" s="91">
        <f t="shared" si="14"/>
        <v>3.647736290370851E-2</v>
      </c>
      <c r="AF55" s="90">
        <f t="shared" si="18"/>
        <v>47569</v>
      </c>
      <c r="AG55" s="92">
        <f t="shared" si="15"/>
        <v>3.3969937860770294E-2</v>
      </c>
      <c r="AH55" s="3"/>
      <c r="AI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2.855175814609195E-4</v>
      </c>
      <c r="AJ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1.7146572857063391E-2</v>
      </c>
      <c r="AK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5.0868683408268341E-2</v>
      </c>
      <c r="AL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6.7729738683870805E-2</v>
      </c>
      <c r="AN55" s="107">
        <f>IF(B55="","",IF(B55&gt;$AO$1,$AO$3,IF(B55&lt;$AK$1,$L$7,_xlfn.FORECAST.LINEAR(B55,INDEX($AK$3:$AO$3,1,MATCH(B55,$AK$1:$AO$1,1)):INDEX($AK$3:$AO$3,1,MATCH(B55,$AK$1:$AO$1,1)+1),INDEX($AK$1:$AO$1,1,MATCH(B55,$AK$1:$AO$1,1)):INDEX($AK$1:$AO$1,1,MATCH(B55,$AK$1:$AO$1,1)+1)))))</f>
        <v>0.03</v>
      </c>
      <c r="AO55" s="2">
        <f>IF('Forward Curve'!$D$13=DataValidation!$A$5,Vols!$AN55,IF('Forward Curve'!$D$13=DataValidation!$A$7,Vols!$AN55+(Vols!$X55-Vols!$V55),IF('Forward Curve'!$D$13=DataValidation!$A$10,Vols!$AN55+(Vols!$Z55-Vols!$V55),IF('Forward Curve'!$D$13=DataValidation!$A$4,Vols!$AN55+(Vols!$AG55-Vols!$V55),IF('Forward Curve'!$D$13=DataValidation!$A$9,Vols!$AN55+(Vols!$Y55-Vols!$V55),IF('Forward Curve'!$D$13=DataValidation!$A$11,Vols!$AN55+(Vols!$AZ55-Vols!$V55),IF('Forward Curve'!$D$13=DataValidation!$A$2,Vols!$AN55+($AA55-Vols!$V55),IF('Forward Curve'!$D$13=DataValidation!$A$3,Vols!$AN55+($AB55-Vols!$V55),IF('Forward Curve'!$D$13=DataValidation!$A$8,Vols!$AN55+($W55-Vols!$V55))))))))))</f>
        <v>2.8831620535815415E-2</v>
      </c>
      <c r="AP55" s="2">
        <f>IF('Forward Curve'!$D$13=DataValidation!$A$5,$V55+0.0025,IF('Forward Curve'!$D$13=DataValidation!$A$7,$X55+0.0025,IF('Forward Curve'!$D$13=DataValidation!$A$10,Vols!$Z55+0.0025,IF('Forward Curve'!$D$13=DataValidation!$A$4,Vols!$AG55+0.0025,IF('Forward Curve'!$D$13=DataValidation!$A$9,Vols!$Y55+0.0025,IF('Forward Curve'!$D$13=DataValidation!$A$11,Vols!$AZ55+0.0025,IF('Forward Curve'!$D$13=DataValidation!$A$2,$AA55+0.0025,IF('Forward Curve'!$D$13=DataValidation!$A$3,$AB55+0.0025,IF('Forward Curve'!$D$13=DataValidation!$A$8,$W55+0.0025,"")))))))))</f>
        <v>3.6507628132665865E-2</v>
      </c>
      <c r="AQ55" s="2">
        <f>IF('Forward Curve'!$D$13=DataValidation!$A$5,$V55+0.005,IF('Forward Curve'!$D$13=DataValidation!$A$7,$X55+0.005,IF('Forward Curve'!$D$13=DataValidation!$A$10,Vols!$Z55+0.005,IF('Forward Curve'!$D$13=DataValidation!$A$4,Vols!$AG55+0.005,IF('Forward Curve'!$D$13=DataValidation!$A$9,Vols!$Y55+0.005,IF('Forward Curve'!$D$13=DataValidation!$A$11,Vols!$AZ55+0.005,IF('Forward Curve'!$D$13=DataValidation!$A$2,$AA55+0.005,IF('Forward Curve'!$D$13=DataValidation!$A$3,$AB55+0.005,IF('Forward Curve'!$D$13=DataValidation!$A$8,$W55+0.005,"")))))))))</f>
        <v>3.900762813266586E-2</v>
      </c>
      <c r="AS55" s="48" cm="1">
        <f t="array" ref="AS55">_xlfn.SWITCH('Forward Curve'!$E$14,DataValidation!$B$2,Vols!$AL55,DataValidation!$B$3,Vols!$AK55,DataValidation!$B$4,Vols!$AJ55,DataValidation!$B$5,Vols!$AI55,DataValidation!$B$7,$AN55,DataValidation!$B$8,Vols!$AP55,DataValidation!$B$9,Vols!$AQ55,"","ERROR")</f>
        <v>6.7729738683870805E-2</v>
      </c>
      <c r="AT55" s="48"/>
      <c r="AU55" s="49"/>
      <c r="AV55" s="56">
        <v>50</v>
      </c>
      <c r="AW55" s="58">
        <f t="shared" si="19"/>
        <v>47569</v>
      </c>
      <c r="AY55" s="70">
        <f t="shared" si="20"/>
        <v>-5.830828549430643E-3</v>
      </c>
      <c r="AZ55" s="2">
        <f t="shared" si="21"/>
        <v>4.5982687784154132E-2</v>
      </c>
      <c r="BB55" s="3">
        <f t="shared" si="25"/>
        <v>4.0982687784154134E-2</v>
      </c>
      <c r="BC55" s="3">
        <f t="shared" si="26"/>
        <v>4.348268778415413E-2</v>
      </c>
      <c r="BD55" s="3">
        <f t="shared" si="27"/>
        <v>4.8482687784154134E-2</v>
      </c>
      <c r="BE55" s="3">
        <f t="shared" si="28"/>
        <v>5.0982687784154129E-2</v>
      </c>
      <c r="BG55" s="2">
        <f>IF('Forward Curve'!$D$15=DataValidation!$B$11,Vols!BB55,IF('Forward Curve'!$D$15=DataValidation!$B$12,Vols!BC55,IF('Forward Curve'!$D$15=DataValidation!$B$13,Vols!BD55,IF('Forward Curve'!$D$15=DataValidation!$B$14,Vols!BE55,""))))</f>
        <v>4.348268778415413E-2</v>
      </c>
    </row>
    <row r="56" spans="2:59" x14ac:dyDescent="0.25">
      <c r="B56" s="59">
        <f t="shared" si="9"/>
        <v>47600</v>
      </c>
      <c r="C56" s="129">
        <v>24.383536329511347</v>
      </c>
      <c r="D56" s="2"/>
      <c r="E56" s="102">
        <v>3.5179441442661554</v>
      </c>
      <c r="F56" s="64">
        <v>3.6645040516899319</v>
      </c>
      <c r="G56" s="126">
        <v>3.4005442850312275</v>
      </c>
      <c r="H56" s="85">
        <v>4.6071765148157127</v>
      </c>
      <c r="I56" s="110">
        <v>6.4525634823344866</v>
      </c>
      <c r="J56" s="66"/>
      <c r="K56" s="96">
        <f t="shared" si="16"/>
        <v>47569</v>
      </c>
      <c r="L56" s="129">
        <v>3.4007628132665864</v>
      </c>
      <c r="M56" s="66"/>
      <c r="N56" s="130">
        <v>46149</v>
      </c>
      <c r="O56" s="129">
        <v>3.6196476713534764</v>
      </c>
      <c r="P56" s="66"/>
      <c r="Q56" s="66"/>
      <c r="S56" s="59">
        <f>'Forward Curve'!$G56</f>
        <v>47600</v>
      </c>
      <c r="T56" s="67">
        <f t="shared" si="22"/>
        <v>0.24383536329511346</v>
      </c>
      <c r="U56" s="48"/>
      <c r="V56" s="48">
        <f t="shared" si="29"/>
        <v>3.5179441442661552E-2</v>
      </c>
      <c r="W56" s="48">
        <f t="shared" si="12"/>
        <v>3.6645040516899319E-2</v>
      </c>
      <c r="X56" s="48">
        <f t="shared" si="1"/>
        <v>3.4005442850312276E-2</v>
      </c>
      <c r="Y56" s="48">
        <f t="shared" si="23"/>
        <v>4.6071765148157126E-2</v>
      </c>
      <c r="Z56" s="69">
        <f t="shared" si="24"/>
        <v>6.4525634823344863E-2</v>
      </c>
      <c r="AA56" s="69">
        <f t="shared" si="4"/>
        <v>3.4010837755362129E-2</v>
      </c>
      <c r="AB56" s="69">
        <f t="shared" si="30"/>
        <v>3.4007628132665862E-2</v>
      </c>
      <c r="AC56" s="69"/>
      <c r="AD56" s="90">
        <f t="shared" si="17"/>
        <v>46130</v>
      </c>
      <c r="AE56" s="91">
        <f t="shared" si="14"/>
        <v>3.647736290370851E-2</v>
      </c>
      <c r="AF56" s="90">
        <f t="shared" si="18"/>
        <v>47600</v>
      </c>
      <c r="AG56" s="92">
        <f t="shared" si="15"/>
        <v>3.3969991276289191E-2</v>
      </c>
      <c r="AH56" s="3"/>
      <c r="AI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-7.0337312818603921E-5</v>
      </c>
      <c r="AJ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1.6970250221271764E-2</v>
      </c>
      <c r="AK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5.1051425289452501E-2</v>
      </c>
      <c r="AL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6.8092012823542866E-2</v>
      </c>
      <c r="AM56" s="15"/>
      <c r="AN56" s="107">
        <f>IF(B56="","",IF(B56&gt;$AO$1,$AO$3,IF(B56&lt;$AK$1,$L$7,_xlfn.FORECAST.LINEAR(B56,INDEX($AK$3:$AO$3,1,MATCH(B56,$AK$1:$AO$1,1)):INDEX($AK$3:$AO$3,1,MATCH(B56,$AK$1:$AO$1,1)+1),INDEX($AK$1:$AO$1,1,MATCH(B56,$AK$1:$AO$1,1)):INDEX($AK$1:$AO$1,1,MATCH(B56,$AK$1:$AO$1,1)+1)))))</f>
        <v>0.03</v>
      </c>
      <c r="AO56" s="2">
        <f>IF('Forward Curve'!$D$13=DataValidation!$A$5,Vols!$AN56,IF('Forward Curve'!$D$13=DataValidation!$A$7,Vols!$AN56+(Vols!$X56-Vols!$V56),IF('Forward Curve'!$D$13=DataValidation!$A$10,Vols!$AN56+(Vols!$Z56-Vols!$V56),IF('Forward Curve'!$D$13=DataValidation!$A$4,Vols!$AN56+(Vols!$AG56-Vols!$V56),IF('Forward Curve'!$D$13=DataValidation!$A$9,Vols!$AN56+(Vols!$Y56-Vols!$V56),IF('Forward Curve'!$D$13=DataValidation!$A$11,Vols!$AN56+(Vols!$AZ56-Vols!$V56),IF('Forward Curve'!$D$13=DataValidation!$A$2,Vols!$AN56+($AA56-Vols!$V56),IF('Forward Curve'!$D$13=DataValidation!$A$3,Vols!$AN56+($AB56-Vols!$V56),IF('Forward Curve'!$D$13=DataValidation!$A$8,Vols!$AN56+($W56-Vols!$V56))))))))))</f>
        <v>2.8831396312700576E-2</v>
      </c>
      <c r="AP56" s="2">
        <f>IF('Forward Curve'!$D$13=DataValidation!$A$5,$V56+0.0025,IF('Forward Curve'!$D$13=DataValidation!$A$7,$X56+0.0025,IF('Forward Curve'!$D$13=DataValidation!$A$10,Vols!$Z56+0.0025,IF('Forward Curve'!$D$13=DataValidation!$A$4,Vols!$AG56+0.0025,IF('Forward Curve'!$D$13=DataValidation!$A$9,Vols!$Y56+0.0025,IF('Forward Curve'!$D$13=DataValidation!$A$11,Vols!$AZ56+0.0025,IF('Forward Curve'!$D$13=DataValidation!$A$2,$AA56+0.0025,IF('Forward Curve'!$D$13=DataValidation!$A$3,$AB56+0.0025,IF('Forward Curve'!$D$13=DataValidation!$A$8,$W56+0.0025,"")))))))))</f>
        <v>3.6510837755362131E-2</v>
      </c>
      <c r="AQ56" s="2">
        <f>IF('Forward Curve'!$D$13=DataValidation!$A$5,$V56+0.005,IF('Forward Curve'!$D$13=DataValidation!$A$7,$X56+0.005,IF('Forward Curve'!$D$13=DataValidation!$A$10,Vols!$Z56+0.005,IF('Forward Curve'!$D$13=DataValidation!$A$4,Vols!$AG56+0.005,IF('Forward Curve'!$D$13=DataValidation!$A$9,Vols!$Y56+0.005,IF('Forward Curve'!$D$13=DataValidation!$A$11,Vols!$AZ56+0.005,IF('Forward Curve'!$D$13=DataValidation!$A$2,$AA56+0.005,IF('Forward Curve'!$D$13=DataValidation!$A$3,$AB56+0.005,IF('Forward Curve'!$D$13=DataValidation!$A$8,$W56+0.005,"")))))))))</f>
        <v>3.9010837755362127E-2</v>
      </c>
      <c r="AS56" s="48" cm="1">
        <f t="array" ref="AS56">_xlfn.SWITCH('Forward Curve'!$E$14,DataValidation!$B$2,Vols!$AL56,DataValidation!$B$3,Vols!$AK56,DataValidation!$B$4,Vols!$AJ56,DataValidation!$B$5,Vols!$AI56,DataValidation!$B$7,$AN56,DataValidation!$B$8,Vols!$AP56,DataValidation!$B$9,Vols!$AQ56,"","ERROR")</f>
        <v>6.8092012823542866E-2</v>
      </c>
      <c r="AT56" s="48"/>
      <c r="AU56" s="49"/>
      <c r="AV56" s="56">
        <v>51</v>
      </c>
      <c r="AW56" s="58">
        <f t="shared" si="19"/>
        <v>47600</v>
      </c>
      <c r="AY56" s="70">
        <f t="shared" si="20"/>
        <v>-5.8527851028115467E-3</v>
      </c>
      <c r="AZ56" s="2">
        <f t="shared" si="21"/>
        <v>4.6088328468172429E-2</v>
      </c>
      <c r="BB56" s="3">
        <f t="shared" si="25"/>
        <v>4.1088328468172432E-2</v>
      </c>
      <c r="BC56" s="3">
        <f t="shared" si="26"/>
        <v>4.3588328468172427E-2</v>
      </c>
      <c r="BD56" s="3">
        <f t="shared" si="27"/>
        <v>4.8588328468172431E-2</v>
      </c>
      <c r="BE56" s="3">
        <f t="shared" si="28"/>
        <v>5.1088328468172427E-2</v>
      </c>
      <c r="BG56" s="2">
        <f>IF('Forward Curve'!$D$15=DataValidation!$B$11,Vols!BB56,IF('Forward Curve'!$D$15=DataValidation!$B$12,Vols!BC56,IF('Forward Curve'!$D$15=DataValidation!$B$13,Vols!BD56,IF('Forward Curve'!$D$15=DataValidation!$B$14,Vols!BE56,""))))</f>
        <v>4.3588328468172427E-2</v>
      </c>
    </row>
    <row r="57" spans="2:59" x14ac:dyDescent="0.25">
      <c r="B57" s="59">
        <f t="shared" si="9"/>
        <v>47630</v>
      </c>
      <c r="C57" s="129">
        <v>24.389342738923879</v>
      </c>
      <c r="D57" s="2"/>
      <c r="E57" s="102">
        <v>3.5172574197809774</v>
      </c>
      <c r="F57" s="64">
        <v>3.6644173330556251</v>
      </c>
      <c r="G57" s="126">
        <v>3.4006033413442514</v>
      </c>
      <c r="H57" s="85">
        <v>4.6080599930092374</v>
      </c>
      <c r="I57" s="110">
        <v>6.4525634823344866</v>
      </c>
      <c r="J57" s="66"/>
      <c r="K57" s="96">
        <f t="shared" si="16"/>
        <v>47600</v>
      </c>
      <c r="L57" s="129">
        <v>3.4010837755362129</v>
      </c>
      <c r="M57" s="66"/>
      <c r="N57" s="130">
        <v>46150</v>
      </c>
      <c r="O57" s="129">
        <v>3.6200116238136459</v>
      </c>
      <c r="P57" s="66"/>
      <c r="Q57" s="66"/>
      <c r="S57" s="59">
        <f>'Forward Curve'!$G57</f>
        <v>47630</v>
      </c>
      <c r="T57" s="67">
        <f t="shared" si="22"/>
        <v>0.2438934273892388</v>
      </c>
      <c r="U57" s="48"/>
      <c r="V57" s="48">
        <f t="shared" si="29"/>
        <v>3.5172574197809774E-2</v>
      </c>
      <c r="W57" s="48">
        <f t="shared" si="12"/>
        <v>3.6644173330556251E-2</v>
      </c>
      <c r="X57" s="48">
        <f t="shared" si="1"/>
        <v>3.4006033413442514E-2</v>
      </c>
      <c r="Y57" s="48">
        <f t="shared" si="23"/>
        <v>4.6080599930092371E-2</v>
      </c>
      <c r="Z57" s="69">
        <f t="shared" si="24"/>
        <v>6.4525634823344863E-2</v>
      </c>
      <c r="AA57" s="69">
        <f t="shared" si="4"/>
        <v>3.4004418913719928E-2</v>
      </c>
      <c r="AB57" s="69">
        <f t="shared" si="30"/>
        <v>3.4010837755362129E-2</v>
      </c>
      <c r="AC57" s="69"/>
      <c r="AD57" s="90">
        <f t="shared" si="17"/>
        <v>46131</v>
      </c>
      <c r="AE57" s="91">
        <f t="shared" si="14"/>
        <v>3.647736290370851E-2</v>
      </c>
      <c r="AF57" s="90">
        <f t="shared" si="18"/>
        <v>47630</v>
      </c>
      <c r="AG57" s="92">
        <f t="shared" si="15"/>
        <v>3.3969884421729768E-2</v>
      </c>
      <c r="AH57" s="3"/>
      <c r="AI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-4.1313876872363267E-4</v>
      </c>
      <c r="AJ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1.6795640072498147E-2</v>
      </c>
      <c r="AK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5.1213197754941708E-2</v>
      </c>
      <c r="AL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6.8421976596163489E-2</v>
      </c>
      <c r="AM57" s="15"/>
      <c r="AN57" s="107">
        <f>IF(B57="","",IF(B57&gt;$AO$1,$AO$3,IF(B57&lt;$AK$1,$L$7,_xlfn.FORECAST.LINEAR(B57,INDEX($AK$3:$AO$3,1,MATCH(B57,$AK$1:$AO$1,1)):INDEX($AK$3:$AO$3,1,MATCH(B57,$AK$1:$AO$1,1)+1),INDEX($AK$1:$AO$1,1,MATCH(B57,$AK$1:$AO$1,1)):INDEX($AK$1:$AO$1,1,MATCH(B57,$AK$1:$AO$1,1)+1)))))</f>
        <v>0.03</v>
      </c>
      <c r="AO57" s="2">
        <f>IF('Forward Curve'!$D$13=DataValidation!$A$5,Vols!$AN57,IF('Forward Curve'!$D$13=DataValidation!$A$7,Vols!$AN57+(Vols!$X57-Vols!$V57),IF('Forward Curve'!$D$13=DataValidation!$A$10,Vols!$AN57+(Vols!$Z57-Vols!$V57),IF('Forward Curve'!$D$13=DataValidation!$A$4,Vols!$AN57+(Vols!$AG57-Vols!$V57),IF('Forward Curve'!$D$13=DataValidation!$A$9,Vols!$AN57+(Vols!$Y57-Vols!$V57),IF('Forward Curve'!$D$13=DataValidation!$A$11,Vols!$AN57+(Vols!$AZ57-Vols!$V57),IF('Forward Curve'!$D$13=DataValidation!$A$2,Vols!$AN57+($AA57-Vols!$V57),IF('Forward Curve'!$D$13=DataValidation!$A$3,Vols!$AN57+($AB57-Vols!$V57),IF('Forward Curve'!$D$13=DataValidation!$A$8,Vols!$AN57+($W57-Vols!$V57))))))))))</f>
        <v>2.8831844715910153E-2</v>
      </c>
      <c r="AP57" s="2">
        <f>IF('Forward Curve'!$D$13=DataValidation!$A$5,$V57+0.0025,IF('Forward Curve'!$D$13=DataValidation!$A$7,$X57+0.0025,IF('Forward Curve'!$D$13=DataValidation!$A$10,Vols!$Z57+0.0025,IF('Forward Curve'!$D$13=DataValidation!$A$4,Vols!$AG57+0.0025,IF('Forward Curve'!$D$13=DataValidation!$A$9,Vols!$Y57+0.0025,IF('Forward Curve'!$D$13=DataValidation!$A$11,Vols!$AZ57+0.0025,IF('Forward Curve'!$D$13=DataValidation!$A$2,$AA57+0.0025,IF('Forward Curve'!$D$13=DataValidation!$A$3,$AB57+0.0025,IF('Forward Curve'!$D$13=DataValidation!$A$8,$W57+0.0025,"")))))))))</f>
        <v>3.650441891371993E-2</v>
      </c>
      <c r="AQ57" s="2">
        <f>IF('Forward Curve'!$D$13=DataValidation!$A$5,$V57+0.005,IF('Forward Curve'!$D$13=DataValidation!$A$7,$X57+0.005,IF('Forward Curve'!$D$13=DataValidation!$A$10,Vols!$Z57+0.005,IF('Forward Curve'!$D$13=DataValidation!$A$4,Vols!$AG57+0.005,IF('Forward Curve'!$D$13=DataValidation!$A$9,Vols!$Y57+0.005,IF('Forward Curve'!$D$13=DataValidation!$A$11,Vols!$AZ57+0.005,IF('Forward Curve'!$D$13=DataValidation!$A$2,$AA57+0.005,IF('Forward Curve'!$D$13=DataValidation!$A$3,$AB57+0.005,IF('Forward Curve'!$D$13=DataValidation!$A$8,$W57+0.005,"")))))))))</f>
        <v>3.9004418913719925E-2</v>
      </c>
      <c r="AS57" s="48" cm="1">
        <f t="array" ref="AS57">_xlfn.SWITCH('Forward Curve'!$E$14,DataValidation!$B$2,Vols!$AL57,DataValidation!$B$3,Vols!$AK57,DataValidation!$B$4,Vols!$AJ57,DataValidation!$B$5,Vols!$AI57,DataValidation!$B$7,$AN57,DataValidation!$B$8,Vols!$AP57,DataValidation!$B$9,Vols!$AQ57,"","ERROR")</f>
        <v>6.8421976596163489E-2</v>
      </c>
      <c r="AT57" s="48"/>
      <c r="AU57" s="49"/>
      <c r="AV57" s="56">
        <v>52</v>
      </c>
      <c r="AW57" s="58">
        <f t="shared" si="19"/>
        <v>47630</v>
      </c>
      <c r="AY57" s="70">
        <f t="shared" si="20"/>
        <v>-5.8747416561924504E-3</v>
      </c>
      <c r="AZ57" s="2">
        <f t="shared" si="21"/>
        <v>4.6193919977422102E-2</v>
      </c>
      <c r="BB57" s="3">
        <f t="shared" si="25"/>
        <v>4.1193919977422104E-2</v>
      </c>
      <c r="BC57" s="3">
        <f t="shared" si="26"/>
        <v>4.3693919977422099E-2</v>
      </c>
      <c r="BD57" s="3">
        <f t="shared" si="27"/>
        <v>4.8693919977422104E-2</v>
      </c>
      <c r="BE57" s="3">
        <f t="shared" si="28"/>
        <v>5.1193919977422099E-2</v>
      </c>
      <c r="BG57" s="2">
        <f>IF('Forward Curve'!$D$15=DataValidation!$B$11,Vols!BB57,IF('Forward Curve'!$D$15=DataValidation!$B$12,Vols!BC57,IF('Forward Curve'!$D$15=DataValidation!$B$13,Vols!BD57,IF('Forward Curve'!$D$15=DataValidation!$B$14,Vols!BE57,""))))</f>
        <v>4.3693919977422099E-2</v>
      </c>
    </row>
    <row r="58" spans="2:59" x14ac:dyDescent="0.25">
      <c r="B58" s="59">
        <f t="shared" si="9"/>
        <v>47661</v>
      </c>
      <c r="C58" s="129">
        <v>24.391806990830275</v>
      </c>
      <c r="D58" s="2"/>
      <c r="E58" s="102">
        <v>3.5176007596850445</v>
      </c>
      <c r="F58" s="64">
        <v>3.6644886605672089</v>
      </c>
      <c r="G58" s="126">
        <v>3.3999676601036719</v>
      </c>
      <c r="H58" s="85">
        <v>4.6077654751890407</v>
      </c>
      <c r="I58" s="110">
        <v>6.4525634823347442</v>
      </c>
      <c r="J58" s="66"/>
      <c r="K58" s="96">
        <f t="shared" si="16"/>
        <v>47630</v>
      </c>
      <c r="L58" s="129">
        <v>3.4004418913719929</v>
      </c>
      <c r="M58" s="66"/>
      <c r="N58" s="130">
        <v>46153</v>
      </c>
      <c r="O58" s="129">
        <v>3.6196476713454828</v>
      </c>
      <c r="P58" s="66"/>
      <c r="Q58" s="66"/>
      <c r="S58" s="59">
        <f>'Forward Curve'!$G58</f>
        <v>47661</v>
      </c>
      <c r="T58" s="67">
        <f t="shared" si="22"/>
        <v>0.24391806990830275</v>
      </c>
      <c r="U58" s="48"/>
      <c r="V58" s="48">
        <f t="shared" si="29"/>
        <v>3.5176007596850446E-2</v>
      </c>
      <c r="W58" s="48">
        <f t="shared" si="12"/>
        <v>3.664488660567209E-2</v>
      </c>
      <c r="X58" s="48">
        <f t="shared" si="1"/>
        <v>3.399967660103672E-2</v>
      </c>
      <c r="Y58" s="48">
        <f t="shared" si="23"/>
        <v>4.6077654751890407E-2</v>
      </c>
      <c r="Z58" s="69">
        <f t="shared" si="24"/>
        <v>6.4525634823347444E-2</v>
      </c>
      <c r="AA58" s="69">
        <f t="shared" si="4"/>
        <v>3.4007628132668444E-2</v>
      </c>
      <c r="AB58" s="69">
        <f t="shared" si="30"/>
        <v>3.4004418913719928E-2</v>
      </c>
      <c r="AC58" s="69"/>
      <c r="AD58" s="90">
        <f t="shared" si="17"/>
        <v>46132</v>
      </c>
      <c r="AE58" s="91">
        <f t="shared" si="14"/>
        <v>3.6473667422320943E-2</v>
      </c>
      <c r="AF58" s="90">
        <f t="shared" si="18"/>
        <v>47661</v>
      </c>
      <c r="AG58" s="92">
        <f t="shared" si="15"/>
        <v>3.3969830996129602E-2</v>
      </c>
      <c r="AH58" s="3"/>
      <c r="AI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-7.5919419362834777E-4</v>
      </c>
      <c r="AJ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1.6624216969520048E-2</v>
      </c>
      <c r="AK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5.1391039295816843E-2</v>
      </c>
      <c r="AL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6.8774450458965242E-2</v>
      </c>
      <c r="AN58" s="107">
        <f>IF(B58="","",IF(B58&gt;$AO$1,$AO$3,IF(B58&lt;$AK$1,$L$7,_xlfn.FORECAST.LINEAR(B58,INDEX($AK$3:$AO$3,1,MATCH(B58,$AK$1:$AO$1,1)):INDEX($AK$3:$AO$3,1,MATCH(B58,$AK$1:$AO$1,1)+1),INDEX($AK$1:$AO$1,1,MATCH(B58,$AK$1:$AO$1,1)):INDEX($AK$1:$AO$1,1,MATCH(B58,$AK$1:$AO$1,1)+1)))))</f>
        <v>0.03</v>
      </c>
      <c r="AO58" s="2">
        <f>IF('Forward Curve'!$D$13=DataValidation!$A$5,Vols!$AN58,IF('Forward Curve'!$D$13=DataValidation!$A$7,Vols!$AN58+(Vols!$X58-Vols!$V58),IF('Forward Curve'!$D$13=DataValidation!$A$10,Vols!$AN58+(Vols!$Z58-Vols!$V58),IF('Forward Curve'!$D$13=DataValidation!$A$4,Vols!$AN58+(Vols!$AG58-Vols!$V58),IF('Forward Curve'!$D$13=DataValidation!$A$9,Vols!$AN58+(Vols!$Y58-Vols!$V58),IF('Forward Curve'!$D$13=DataValidation!$A$11,Vols!$AN58+(Vols!$AZ58-Vols!$V58),IF('Forward Curve'!$D$13=DataValidation!$A$2,Vols!$AN58+($AA58-Vols!$V58),IF('Forward Curve'!$D$13=DataValidation!$A$3,Vols!$AN58+($AB58-Vols!$V58),IF('Forward Curve'!$D$13=DataValidation!$A$8,Vols!$AN58+($W58-Vols!$V58))))))))))</f>
        <v>2.8831620535817996E-2</v>
      </c>
      <c r="AP58" s="2">
        <f>IF('Forward Curve'!$D$13=DataValidation!$A$5,$V58+0.0025,IF('Forward Curve'!$D$13=DataValidation!$A$7,$X58+0.0025,IF('Forward Curve'!$D$13=DataValidation!$A$10,Vols!$Z58+0.0025,IF('Forward Curve'!$D$13=DataValidation!$A$4,Vols!$AG58+0.0025,IF('Forward Curve'!$D$13=DataValidation!$A$9,Vols!$Y58+0.0025,IF('Forward Curve'!$D$13=DataValidation!$A$11,Vols!$AZ58+0.0025,IF('Forward Curve'!$D$13=DataValidation!$A$2,$AA58+0.0025,IF('Forward Curve'!$D$13=DataValidation!$A$3,$AB58+0.0025,IF('Forward Curve'!$D$13=DataValidation!$A$8,$W58+0.0025,"")))))))))</f>
        <v>3.6507628132668446E-2</v>
      </c>
      <c r="AQ58" s="2">
        <f>IF('Forward Curve'!$D$13=DataValidation!$A$5,$V58+0.005,IF('Forward Curve'!$D$13=DataValidation!$A$7,$X58+0.005,IF('Forward Curve'!$D$13=DataValidation!$A$10,Vols!$Z58+0.005,IF('Forward Curve'!$D$13=DataValidation!$A$4,Vols!$AG58+0.005,IF('Forward Curve'!$D$13=DataValidation!$A$9,Vols!$Y58+0.005,IF('Forward Curve'!$D$13=DataValidation!$A$11,Vols!$AZ58+0.005,IF('Forward Curve'!$D$13=DataValidation!$A$2,$AA58+0.005,IF('Forward Curve'!$D$13=DataValidation!$A$3,$AB58+0.005,IF('Forward Curve'!$D$13=DataValidation!$A$8,$W58+0.005,"")))))))))</f>
        <v>3.9007628132668441E-2</v>
      </c>
      <c r="AS58" s="48" cm="1">
        <f t="array" ref="AS58">_xlfn.SWITCH('Forward Curve'!$E$14,DataValidation!$B$2,Vols!$AL58,DataValidation!$B$3,Vols!$AK58,DataValidation!$B$4,Vols!$AJ58,DataValidation!$B$5,Vols!$AI58,DataValidation!$B$7,$AN58,DataValidation!$B$8,Vols!$AP58,DataValidation!$B$9,Vols!$AQ58,"","ERROR")</f>
        <v>6.8774450458965242E-2</v>
      </c>
      <c r="AT58" s="48"/>
      <c r="AU58" s="49"/>
      <c r="AV58" s="56">
        <v>53</v>
      </c>
      <c r="AW58" s="58">
        <f t="shared" si="19"/>
        <v>47661</v>
      </c>
      <c r="AY58" s="70">
        <f t="shared" si="20"/>
        <v>-5.896698209573354E-3</v>
      </c>
      <c r="AZ58" s="2">
        <f t="shared" si="21"/>
        <v>4.6299520126672294E-2</v>
      </c>
      <c r="BB58" s="3">
        <f t="shared" si="25"/>
        <v>4.1299520126672297E-2</v>
      </c>
      <c r="BC58" s="3">
        <f t="shared" si="26"/>
        <v>4.3799520126672292E-2</v>
      </c>
      <c r="BD58" s="3">
        <f t="shared" si="27"/>
        <v>4.8799520126672297E-2</v>
      </c>
      <c r="BE58" s="3">
        <f t="shared" si="28"/>
        <v>5.1299520126672292E-2</v>
      </c>
      <c r="BG58" s="2">
        <f>IF('Forward Curve'!$D$15=DataValidation!$B$11,Vols!BB58,IF('Forward Curve'!$D$15=DataValidation!$B$12,Vols!BC58,IF('Forward Curve'!$D$15=DataValidation!$B$13,Vols!BD58,IF('Forward Curve'!$D$15=DataValidation!$B$14,Vols!BE58,""))))</f>
        <v>4.3799520126672292E-2</v>
      </c>
    </row>
    <row r="59" spans="2:59" x14ac:dyDescent="0.25">
      <c r="B59" s="59">
        <f t="shared" si="9"/>
        <v>47691</v>
      </c>
      <c r="C59" s="129">
        <v>24.400177121830577</v>
      </c>
      <c r="D59" s="2"/>
      <c r="E59" s="102">
        <v>3.5174290841492706</v>
      </c>
      <c r="F59" s="64">
        <v>3.6644961866585475</v>
      </c>
      <c r="G59" s="126">
        <v>3.4007188266723025</v>
      </c>
      <c r="H59" s="85">
        <v>4.6080599930092374</v>
      </c>
      <c r="I59" s="110">
        <v>6.4525634823507341</v>
      </c>
      <c r="J59" s="66"/>
      <c r="K59" s="96">
        <f t="shared" si="16"/>
        <v>47661</v>
      </c>
      <c r="L59" s="129">
        <v>3.4007628132668444</v>
      </c>
      <c r="M59" s="66"/>
      <c r="N59" s="130">
        <v>46154</v>
      </c>
      <c r="O59" s="129">
        <v>3.61964767136147</v>
      </c>
      <c r="P59" s="66"/>
      <c r="Q59" s="66"/>
      <c r="S59" s="59">
        <f>'Forward Curve'!$G59</f>
        <v>47691</v>
      </c>
      <c r="T59" s="67">
        <f t="shared" si="22"/>
        <v>0.24400177121830577</v>
      </c>
      <c r="U59" s="48"/>
      <c r="V59" s="48">
        <f t="shared" si="29"/>
        <v>3.5174290841492706E-2</v>
      </c>
      <c r="W59" s="48">
        <f t="shared" si="12"/>
        <v>3.6644961866585474E-2</v>
      </c>
      <c r="X59" s="48">
        <f t="shared" si="1"/>
        <v>3.4007188266723026E-2</v>
      </c>
      <c r="Y59" s="48">
        <f t="shared" si="23"/>
        <v>4.6080599930092371E-2</v>
      </c>
      <c r="Z59" s="69">
        <f t="shared" si="24"/>
        <v>6.4525634823507344E-2</v>
      </c>
      <c r="AA59" s="69">
        <f t="shared" si="4"/>
        <v>3.400602347272752E-2</v>
      </c>
      <c r="AB59" s="69">
        <f t="shared" si="30"/>
        <v>3.4007628132668444E-2</v>
      </c>
      <c r="AC59" s="69"/>
      <c r="AD59" s="90">
        <f t="shared" si="17"/>
        <v>46133</v>
      </c>
      <c r="AE59" s="91">
        <f t="shared" si="14"/>
        <v>3.6473667422161071E-2</v>
      </c>
      <c r="AF59" s="90">
        <f t="shared" si="18"/>
        <v>47691</v>
      </c>
      <c r="AG59" s="92">
        <f t="shared" si="15"/>
        <v>3.3969830999483364E-2</v>
      </c>
      <c r="AH59" s="3"/>
      <c r="AI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-1.0994912130985002E-3</v>
      </c>
      <c r="AJ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1.6453266129814511E-2</v>
      </c>
      <c r="AK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5.1558780815640533E-2</v>
      </c>
      <c r="AL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6.9111538158553545E-2</v>
      </c>
      <c r="AN59" s="107">
        <f>IF(B59="","",IF(B59&gt;$AO$1,$AO$3,IF(B59&lt;$AK$1,$L$7,_xlfn.FORECAST.LINEAR(B59,INDEX($AK$3:$AO$3,1,MATCH(B59,$AK$1:$AO$1,1)):INDEX($AK$3:$AO$3,1,MATCH(B59,$AK$1:$AO$1,1)+1),INDEX($AK$1:$AO$1,1,MATCH(B59,$AK$1:$AO$1,1)):INDEX($AK$1:$AO$1,1,MATCH(B59,$AK$1:$AO$1,1)+1)))))</f>
        <v>0.03</v>
      </c>
      <c r="AO59" s="2">
        <f>IF('Forward Curve'!$D$13=DataValidation!$A$5,Vols!$AN59,IF('Forward Curve'!$D$13=DataValidation!$A$7,Vols!$AN59+(Vols!$X59-Vols!$V59),IF('Forward Curve'!$D$13=DataValidation!$A$10,Vols!$AN59+(Vols!$Z59-Vols!$V59),IF('Forward Curve'!$D$13=DataValidation!$A$4,Vols!$AN59+(Vols!$AG59-Vols!$V59),IF('Forward Curve'!$D$13=DataValidation!$A$9,Vols!$AN59+(Vols!$Y59-Vols!$V59),IF('Forward Curve'!$D$13=DataValidation!$A$11,Vols!$AN59+(Vols!$AZ59-Vols!$V59),IF('Forward Curve'!$D$13=DataValidation!$A$2,Vols!$AN59+($AA59-Vols!$V59),IF('Forward Curve'!$D$13=DataValidation!$A$3,Vols!$AN59+($AB59-Vols!$V59),IF('Forward Curve'!$D$13=DataValidation!$A$8,Vols!$AN59+($W59-Vols!$V59))))))))))</f>
        <v>2.8831732631234813E-2</v>
      </c>
      <c r="AP59" s="2">
        <f>IF('Forward Curve'!$D$13=DataValidation!$A$5,$V59+0.0025,IF('Forward Curve'!$D$13=DataValidation!$A$7,$X59+0.0025,IF('Forward Curve'!$D$13=DataValidation!$A$10,Vols!$Z59+0.0025,IF('Forward Curve'!$D$13=DataValidation!$A$4,Vols!$AG59+0.0025,IF('Forward Curve'!$D$13=DataValidation!$A$9,Vols!$Y59+0.0025,IF('Forward Curve'!$D$13=DataValidation!$A$11,Vols!$AZ59+0.0025,IF('Forward Curve'!$D$13=DataValidation!$A$2,$AA59+0.0025,IF('Forward Curve'!$D$13=DataValidation!$A$3,$AB59+0.0025,IF('Forward Curve'!$D$13=DataValidation!$A$8,$W59+0.0025,"")))))))))</f>
        <v>3.6506023472727522E-2</v>
      </c>
      <c r="AQ59" s="2">
        <f>IF('Forward Curve'!$D$13=DataValidation!$A$5,$V59+0.005,IF('Forward Curve'!$D$13=DataValidation!$A$7,$X59+0.005,IF('Forward Curve'!$D$13=DataValidation!$A$10,Vols!$Z59+0.005,IF('Forward Curve'!$D$13=DataValidation!$A$4,Vols!$AG59+0.005,IF('Forward Curve'!$D$13=DataValidation!$A$9,Vols!$Y59+0.005,IF('Forward Curve'!$D$13=DataValidation!$A$11,Vols!$AZ59+0.005,IF('Forward Curve'!$D$13=DataValidation!$A$2,$AA59+0.005,IF('Forward Curve'!$D$13=DataValidation!$A$3,$AB59+0.005,IF('Forward Curve'!$D$13=DataValidation!$A$8,$W59+0.005,"")))))))))</f>
        <v>3.9006023472727518E-2</v>
      </c>
      <c r="AS59" s="48" cm="1">
        <f t="array" ref="AS59">_xlfn.SWITCH('Forward Curve'!$E$14,DataValidation!$B$2,Vols!$AL59,DataValidation!$B$3,Vols!$AK59,DataValidation!$B$4,Vols!$AJ59,DataValidation!$B$5,Vols!$AI59,DataValidation!$B$7,$AN59,DataValidation!$B$8,Vols!$AP59,DataValidation!$B$9,Vols!$AQ59,"","ERROR")</f>
        <v>6.9111538158553545E-2</v>
      </c>
      <c r="AT59" s="48"/>
      <c r="AU59" s="49"/>
      <c r="AV59" s="56">
        <v>54</v>
      </c>
      <c r="AW59" s="58">
        <f t="shared" si="19"/>
        <v>47691</v>
      </c>
      <c r="AY59" s="70">
        <f t="shared" si="20"/>
        <v>-5.9186547629542577E-3</v>
      </c>
      <c r="AZ59" s="2">
        <f t="shared" si="21"/>
        <v>4.6405138382777725E-2</v>
      </c>
      <c r="BB59" s="3">
        <f t="shared" si="25"/>
        <v>4.1405138382777727E-2</v>
      </c>
      <c r="BC59" s="3">
        <f t="shared" si="26"/>
        <v>4.3905138382777723E-2</v>
      </c>
      <c r="BD59" s="3">
        <f t="shared" si="27"/>
        <v>4.8905138382777727E-2</v>
      </c>
      <c r="BE59" s="3">
        <f t="shared" si="28"/>
        <v>5.1405138382777722E-2</v>
      </c>
      <c r="BG59" s="2">
        <f>IF('Forward Curve'!$D$15=DataValidation!$B$11,Vols!BB59,IF('Forward Curve'!$D$15=DataValidation!$B$12,Vols!BC59,IF('Forward Curve'!$D$15=DataValidation!$B$13,Vols!BD59,IF('Forward Curve'!$D$15=DataValidation!$B$14,Vols!BE59,""))))</f>
        <v>4.3905138382777723E-2</v>
      </c>
    </row>
    <row r="60" spans="2:59" x14ac:dyDescent="0.25">
      <c r="B60" s="59">
        <f t="shared" si="9"/>
        <v>47722</v>
      </c>
      <c r="C60" s="129">
        <v>24.404463853113235</v>
      </c>
      <c r="D60" s="2"/>
      <c r="E60" s="102">
        <v>3.5177724463905102</v>
      </c>
      <c r="F60" s="64">
        <v>3.6644963288701096</v>
      </c>
      <c r="G60" s="126">
        <v>3.3999540334486649</v>
      </c>
      <c r="H60" s="85">
        <v>4.6083545359214826</v>
      </c>
      <c r="I60" s="110">
        <v>6.4525634823544742</v>
      </c>
      <c r="J60" s="66"/>
      <c r="K60" s="96">
        <f t="shared" si="16"/>
        <v>47691</v>
      </c>
      <c r="L60" s="129">
        <v>3.400602347272752</v>
      </c>
      <c r="M60" s="66"/>
      <c r="N60" s="130">
        <v>46155</v>
      </c>
      <c r="O60" s="129">
        <v>3.6196476713534764</v>
      </c>
      <c r="P60" s="66"/>
      <c r="Q60" s="66"/>
      <c r="S60" s="59">
        <f>'Forward Curve'!$G60</f>
        <v>47722</v>
      </c>
      <c r="T60" s="67">
        <f t="shared" si="22"/>
        <v>0.24404463853113234</v>
      </c>
      <c r="U60" s="48"/>
      <c r="V60" s="48">
        <f t="shared" si="29"/>
        <v>3.5177724463905102E-2</v>
      </c>
      <c r="W60" s="48">
        <f t="shared" si="12"/>
        <v>3.6644963288701093E-2</v>
      </c>
      <c r="X60" s="48">
        <f t="shared" si="1"/>
        <v>3.3999540334486648E-2</v>
      </c>
      <c r="Y60" s="48">
        <f t="shared" si="23"/>
        <v>4.6083545359214828E-2</v>
      </c>
      <c r="Z60" s="69">
        <f t="shared" si="24"/>
        <v>6.4525634823544745E-2</v>
      </c>
      <c r="AA60" s="69">
        <f t="shared" si="4"/>
        <v>3.4009232893542629E-2</v>
      </c>
      <c r="AB60" s="69">
        <f t="shared" si="30"/>
        <v>3.400602347272752E-2</v>
      </c>
      <c r="AC60" s="69"/>
      <c r="AD60" s="90">
        <f t="shared" si="17"/>
        <v>46134</v>
      </c>
      <c r="AE60" s="91">
        <f t="shared" si="14"/>
        <v>3.6473667422161071E-2</v>
      </c>
      <c r="AF60" s="90">
        <f t="shared" si="18"/>
        <v>47722</v>
      </c>
      <c r="AG60" s="92">
        <f t="shared" si="15"/>
        <v>3.3969937860767629E-2</v>
      </c>
      <c r="AH60" s="3"/>
      <c r="AI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-1.4420069807355178E-3</v>
      </c>
      <c r="AJ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1.6283612956403556E-2</v>
      </c>
      <c r="AK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5.1734852830681702E-2</v>
      </c>
      <c r="AL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6.9460472767820775E-2</v>
      </c>
      <c r="AN60" s="107">
        <f>IF(B60="","",IF(B60&gt;$AO$1,$AO$3,IF(B60&lt;$AK$1,$L$7,_xlfn.FORECAST.LINEAR(B60,INDEX($AK$3:$AO$3,1,MATCH(B60,$AK$1:$AO$1,1)):INDEX($AK$3:$AO$3,1,MATCH(B60,$AK$1:$AO$1,1)+1),INDEX($AK$1:$AO$1,1,MATCH(B60,$AK$1:$AO$1,1)):INDEX($AK$1:$AO$1,1,MATCH(B60,$AK$1:$AO$1,1)+1)))))</f>
        <v>0.03</v>
      </c>
      <c r="AO60" s="2">
        <f>IF('Forward Curve'!$D$13=DataValidation!$A$5,Vols!$AN60,IF('Forward Curve'!$D$13=DataValidation!$A$7,Vols!$AN60+(Vols!$X60-Vols!$V60),IF('Forward Curve'!$D$13=DataValidation!$A$10,Vols!$AN60+(Vols!$Z60-Vols!$V60),IF('Forward Curve'!$D$13=DataValidation!$A$4,Vols!$AN60+(Vols!$AG60-Vols!$V60),IF('Forward Curve'!$D$13=DataValidation!$A$9,Vols!$AN60+(Vols!$Y60-Vols!$V60),IF('Forward Curve'!$D$13=DataValidation!$A$11,Vols!$AN60+(Vols!$AZ60-Vols!$V60),IF('Forward Curve'!$D$13=DataValidation!$A$2,Vols!$AN60+($AA60-Vols!$V60),IF('Forward Curve'!$D$13=DataValidation!$A$3,Vols!$AN60+($AB60-Vols!$V60),IF('Forward Curve'!$D$13=DataValidation!$A$8,Vols!$AN60+($W60-Vols!$V60))))))))))</f>
        <v>2.8831508429637526E-2</v>
      </c>
      <c r="AP60" s="2">
        <f>IF('Forward Curve'!$D$13=DataValidation!$A$5,$V60+0.0025,IF('Forward Curve'!$D$13=DataValidation!$A$7,$X60+0.0025,IF('Forward Curve'!$D$13=DataValidation!$A$10,Vols!$Z60+0.0025,IF('Forward Curve'!$D$13=DataValidation!$A$4,Vols!$AG60+0.0025,IF('Forward Curve'!$D$13=DataValidation!$A$9,Vols!$Y60+0.0025,IF('Forward Curve'!$D$13=DataValidation!$A$11,Vols!$AZ60+0.0025,IF('Forward Curve'!$D$13=DataValidation!$A$2,$AA60+0.0025,IF('Forward Curve'!$D$13=DataValidation!$A$3,$AB60+0.0025,IF('Forward Curve'!$D$13=DataValidation!$A$8,$W60+0.0025,"")))))))))</f>
        <v>3.6509232893542631E-2</v>
      </c>
      <c r="AQ60" s="2">
        <f>IF('Forward Curve'!$D$13=DataValidation!$A$5,$V60+0.005,IF('Forward Curve'!$D$13=DataValidation!$A$7,$X60+0.005,IF('Forward Curve'!$D$13=DataValidation!$A$10,Vols!$Z60+0.005,IF('Forward Curve'!$D$13=DataValidation!$A$4,Vols!$AG60+0.005,IF('Forward Curve'!$D$13=DataValidation!$A$9,Vols!$Y60+0.005,IF('Forward Curve'!$D$13=DataValidation!$A$11,Vols!$AZ60+0.005,IF('Forward Curve'!$D$13=DataValidation!$A$2,$AA60+0.005,IF('Forward Curve'!$D$13=DataValidation!$A$3,$AB60+0.005,IF('Forward Curve'!$D$13=DataValidation!$A$8,$W60+0.005,"")))))))))</f>
        <v>3.9009232893542627E-2</v>
      </c>
      <c r="AS60" s="48" cm="1">
        <f t="array" ref="AS60">_xlfn.SWITCH('Forward Curve'!$E$14,DataValidation!$B$2,Vols!$AL60,DataValidation!$B$3,Vols!$AK60,DataValidation!$B$4,Vols!$AJ60,DataValidation!$B$5,Vols!$AI60,DataValidation!$B$7,$AN60,DataValidation!$B$8,Vols!$AP60,DataValidation!$B$9,Vols!$AQ60,"","ERROR")</f>
        <v>6.9460472767820775E-2</v>
      </c>
      <c r="AT60" s="48"/>
      <c r="AU60" s="49"/>
      <c r="AV60" s="56">
        <v>55</v>
      </c>
      <c r="AW60" s="58">
        <f t="shared" si="19"/>
        <v>47722</v>
      </c>
      <c r="AY60" s="70">
        <f t="shared" si="20"/>
        <v>-5.9406113163351613E-3</v>
      </c>
      <c r="AZ60" s="2">
        <f t="shared" si="21"/>
        <v>4.6510770011049307E-2</v>
      </c>
      <c r="BB60" s="3">
        <f t="shared" si="25"/>
        <v>4.151077001104931E-2</v>
      </c>
      <c r="BC60" s="3">
        <f t="shared" si="26"/>
        <v>4.4010770011049305E-2</v>
      </c>
      <c r="BD60" s="3">
        <f t="shared" si="27"/>
        <v>4.9010770011049309E-2</v>
      </c>
      <c r="BE60" s="3">
        <f t="shared" si="28"/>
        <v>5.1510770011049305E-2</v>
      </c>
      <c r="BG60" s="2">
        <f>IF('Forward Curve'!$D$15=DataValidation!$B$11,Vols!BB60,IF('Forward Curve'!$D$15=DataValidation!$B$12,Vols!BC60,IF('Forward Curve'!$D$15=DataValidation!$B$13,Vols!BD60,IF('Forward Curve'!$D$15=DataValidation!$B$14,Vols!BE60,""))))</f>
        <v>4.4010770011049305E-2</v>
      </c>
    </row>
    <row r="61" spans="2:59" x14ac:dyDescent="0.25">
      <c r="B61" s="59">
        <f t="shared" si="9"/>
        <v>47753</v>
      </c>
      <c r="C61" s="129">
        <v>24.407778823595329</v>
      </c>
      <c r="D61" s="2"/>
      <c r="E61" s="102">
        <v>3.5176007596847874</v>
      </c>
      <c r="F61" s="64">
        <v>3.6644886605673381</v>
      </c>
      <c r="G61" s="126">
        <v>3.4002197121181403</v>
      </c>
      <c r="H61" s="85">
        <v>4.6086491039281894</v>
      </c>
      <c r="I61" s="110">
        <v>6.4537200952060312</v>
      </c>
      <c r="J61" s="66"/>
      <c r="K61" s="96">
        <f t="shared" si="16"/>
        <v>47722</v>
      </c>
      <c r="L61" s="129">
        <v>3.4009232893542629</v>
      </c>
      <c r="M61" s="66"/>
      <c r="N61" s="130">
        <v>46156</v>
      </c>
      <c r="O61" s="129">
        <v>3.6196476713534764</v>
      </c>
      <c r="P61" s="66"/>
      <c r="Q61" s="66"/>
      <c r="S61" s="59">
        <f>'Forward Curve'!$G61</f>
        <v>47753</v>
      </c>
      <c r="T61" s="67">
        <f t="shared" si="22"/>
        <v>0.2440777882359533</v>
      </c>
      <c r="U61" s="48"/>
      <c r="V61" s="48">
        <f t="shared" si="29"/>
        <v>3.5176007596847872E-2</v>
      </c>
      <c r="W61" s="48">
        <f t="shared" si="12"/>
        <v>3.6644886605673381E-2</v>
      </c>
      <c r="X61" s="48">
        <f t="shared" si="1"/>
        <v>3.4002197121181403E-2</v>
      </c>
      <c r="Y61" s="48">
        <f t="shared" si="23"/>
        <v>4.6086491039281891E-2</v>
      </c>
      <c r="Z61" s="69">
        <f t="shared" si="24"/>
        <v>6.4537200952060308E-2</v>
      </c>
      <c r="AA61" s="69">
        <f t="shared" si="4"/>
        <v>3.4007628132668444E-2</v>
      </c>
      <c r="AB61" s="69">
        <f t="shared" si="30"/>
        <v>3.4009232893542629E-2</v>
      </c>
      <c r="AC61" s="69"/>
      <c r="AD61" s="90">
        <f t="shared" si="17"/>
        <v>46135</v>
      </c>
      <c r="AE61" s="91">
        <f t="shared" si="14"/>
        <v>3.6473667422241007E-2</v>
      </c>
      <c r="AF61" s="90">
        <f t="shared" si="18"/>
        <v>47753</v>
      </c>
      <c r="AG61" s="92">
        <f t="shared" si="15"/>
        <v>3.397015154300842E-2</v>
      </c>
      <c r="AH61" s="3"/>
      <c r="AI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-1.7798683225320332E-3</v>
      </c>
      <c r="AJ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1.6113879905068206E-2</v>
      </c>
      <c r="AK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5.1901376360268689E-2</v>
      </c>
      <c r="AL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6.9795124587868934E-2</v>
      </c>
      <c r="AN61" s="107">
        <f>IF(B61="","",IF(B61&gt;$AO$1,$AO$3,IF(B61&lt;$AK$1,$L$7,_xlfn.FORECAST.LINEAR(B61,INDEX($AK$3:$AO$3,1,MATCH(B61,$AK$1:$AO$1,1)):INDEX($AK$3:$AO$3,1,MATCH(B61,$AK$1:$AO$1,1)+1),INDEX($AK$1:$AO$1,1,MATCH(B61,$AK$1:$AO$1,1)):INDEX($AK$1:$AO$1,1,MATCH(B61,$AK$1:$AO$1,1)+1)))))</f>
        <v>0.03</v>
      </c>
      <c r="AO61" s="2">
        <f>IF('Forward Curve'!$D$13=DataValidation!$A$5,Vols!$AN61,IF('Forward Curve'!$D$13=DataValidation!$A$7,Vols!$AN61+(Vols!$X61-Vols!$V61),IF('Forward Curve'!$D$13=DataValidation!$A$10,Vols!$AN61+(Vols!$Z61-Vols!$V61),IF('Forward Curve'!$D$13=DataValidation!$A$4,Vols!$AN61+(Vols!$AG61-Vols!$V61),IF('Forward Curve'!$D$13=DataValidation!$A$9,Vols!$AN61+(Vols!$Y61-Vols!$V61),IF('Forward Curve'!$D$13=DataValidation!$A$11,Vols!$AN61+(Vols!$AZ61-Vols!$V61),IF('Forward Curve'!$D$13=DataValidation!$A$2,Vols!$AN61+($AA61-Vols!$V61),IF('Forward Curve'!$D$13=DataValidation!$A$3,Vols!$AN61+($AB61-Vols!$V61),IF('Forward Curve'!$D$13=DataValidation!$A$8,Vols!$AN61+($W61-Vols!$V61))))))))))</f>
        <v>2.8831620535820571E-2</v>
      </c>
      <c r="AP61" s="2">
        <f>IF('Forward Curve'!$D$13=DataValidation!$A$5,$V61+0.0025,IF('Forward Curve'!$D$13=DataValidation!$A$7,$X61+0.0025,IF('Forward Curve'!$D$13=DataValidation!$A$10,Vols!$Z61+0.0025,IF('Forward Curve'!$D$13=DataValidation!$A$4,Vols!$AG61+0.0025,IF('Forward Curve'!$D$13=DataValidation!$A$9,Vols!$Y61+0.0025,IF('Forward Curve'!$D$13=DataValidation!$A$11,Vols!$AZ61+0.0025,IF('Forward Curve'!$D$13=DataValidation!$A$2,$AA61+0.0025,IF('Forward Curve'!$D$13=DataValidation!$A$3,$AB61+0.0025,IF('Forward Curve'!$D$13=DataValidation!$A$8,$W61+0.0025,"")))))))))</f>
        <v>3.6507628132668446E-2</v>
      </c>
      <c r="AQ61" s="2">
        <f>IF('Forward Curve'!$D$13=DataValidation!$A$5,$V61+0.005,IF('Forward Curve'!$D$13=DataValidation!$A$7,$X61+0.005,IF('Forward Curve'!$D$13=DataValidation!$A$10,Vols!$Z61+0.005,IF('Forward Curve'!$D$13=DataValidation!$A$4,Vols!$AG61+0.005,IF('Forward Curve'!$D$13=DataValidation!$A$9,Vols!$Y61+0.005,IF('Forward Curve'!$D$13=DataValidation!$A$11,Vols!$AZ61+0.005,IF('Forward Curve'!$D$13=DataValidation!$A$2,$AA61+0.005,IF('Forward Curve'!$D$13=DataValidation!$A$3,$AB61+0.005,IF('Forward Curve'!$D$13=DataValidation!$A$8,$W61+0.005,"")))))))))</f>
        <v>3.9007628132668441E-2</v>
      </c>
      <c r="AS61" s="48" cm="1">
        <f t="array" ref="AS61">_xlfn.SWITCH('Forward Curve'!$E$14,DataValidation!$B$2,Vols!$AL61,DataValidation!$B$3,Vols!$AK61,DataValidation!$B$4,Vols!$AJ61,DataValidation!$B$5,Vols!$AI61,DataValidation!$B$7,$AN61,DataValidation!$B$8,Vols!$AP61,DataValidation!$B$9,Vols!$AQ61,"","ERROR")</f>
        <v>6.9795124587868934E-2</v>
      </c>
      <c r="AT61" s="48"/>
      <c r="AU61" s="49"/>
      <c r="AV61" s="56">
        <v>56</v>
      </c>
      <c r="AW61" s="58">
        <f t="shared" si="19"/>
        <v>47753</v>
      </c>
      <c r="AY61" s="70">
        <f t="shared" si="20"/>
        <v>-5.962567869716065E-3</v>
      </c>
      <c r="AZ61" s="2">
        <f t="shared" si="21"/>
        <v>4.6616352468061076E-2</v>
      </c>
      <c r="BB61" s="3">
        <f t="shared" si="25"/>
        <v>4.1616352468061078E-2</v>
      </c>
      <c r="BC61" s="3">
        <f t="shared" si="26"/>
        <v>4.4116352468061074E-2</v>
      </c>
      <c r="BD61" s="3">
        <f t="shared" si="27"/>
        <v>4.9116352468061078E-2</v>
      </c>
      <c r="BE61" s="3">
        <f t="shared" si="28"/>
        <v>5.1616352468061073E-2</v>
      </c>
      <c r="BG61" s="2">
        <f>IF('Forward Curve'!$D$15=DataValidation!$B$11,Vols!BB61,IF('Forward Curve'!$D$15=DataValidation!$B$12,Vols!BC61,IF('Forward Curve'!$D$15=DataValidation!$B$13,Vols!BD61,IF('Forward Curve'!$D$15=DataValidation!$B$14,Vols!BE61,""))))</f>
        <v>4.4116352468061074E-2</v>
      </c>
    </row>
    <row r="62" spans="2:59" x14ac:dyDescent="0.25">
      <c r="B62" s="59">
        <f t="shared" si="9"/>
        <v>47783</v>
      </c>
      <c r="C62" s="129">
        <v>24.415230124659484</v>
      </c>
      <c r="D62" s="2"/>
      <c r="E62" s="102">
        <v>3.5174290841487377</v>
      </c>
      <c r="F62" s="64">
        <v>3.6644176664889652</v>
      </c>
      <c r="G62" s="126">
        <v>3.4007256556148233</v>
      </c>
      <c r="H62" s="85">
        <v>4.6080599930092374</v>
      </c>
      <c r="I62" s="110">
        <v>6.4525634823427396</v>
      </c>
      <c r="J62" s="66"/>
      <c r="K62" s="96">
        <f t="shared" si="16"/>
        <v>47753</v>
      </c>
      <c r="L62" s="129">
        <v>3.4007628132668444</v>
      </c>
      <c r="M62" s="66"/>
      <c r="N62" s="130">
        <v>46157</v>
      </c>
      <c r="O62" s="129">
        <v>3.6200116238109814</v>
      </c>
      <c r="P62" s="66"/>
      <c r="Q62" s="66"/>
      <c r="S62" s="59">
        <f>'Forward Curve'!$G62</f>
        <v>47783</v>
      </c>
      <c r="T62" s="67">
        <f t="shared" si="22"/>
        <v>0.24415230124659484</v>
      </c>
      <c r="U62" s="48"/>
      <c r="V62" s="48">
        <f t="shared" si="29"/>
        <v>3.5174290841487377E-2</v>
      </c>
      <c r="W62" s="48">
        <f t="shared" si="12"/>
        <v>3.6644176664889651E-2</v>
      </c>
      <c r="X62" s="48">
        <f t="shared" si="1"/>
        <v>3.4007256556148231E-2</v>
      </c>
      <c r="Y62" s="48">
        <f t="shared" si="23"/>
        <v>4.6080599930092371E-2</v>
      </c>
      <c r="Z62" s="69">
        <f t="shared" si="24"/>
        <v>6.4525634823427394E-2</v>
      </c>
      <c r="AA62" s="69">
        <f t="shared" si="4"/>
        <v>3.400602347272752E-2</v>
      </c>
      <c r="AB62" s="69">
        <f t="shared" si="30"/>
        <v>3.4007628132668444E-2</v>
      </c>
      <c r="AC62" s="69"/>
      <c r="AD62" s="90">
        <f t="shared" si="17"/>
        <v>46136</v>
      </c>
      <c r="AE62" s="91">
        <f t="shared" si="14"/>
        <v>3.6477362903735155E-2</v>
      </c>
      <c r="AF62" s="90">
        <f t="shared" si="18"/>
        <v>47783</v>
      </c>
      <c r="AG62" s="92">
        <f t="shared" si="15"/>
        <v>3.3970044701886692E-2</v>
      </c>
      <c r="AH62" s="3"/>
      <c r="AI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-2.1102340942768011E-3</v>
      </c>
      <c r="AJ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1.5947894689225358E-2</v>
      </c>
      <c r="AK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5.2064152256229679E-2</v>
      </c>
      <c r="AL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7.0122281039731837E-2</v>
      </c>
      <c r="AN62" s="107">
        <f>IF(B62="","",IF(B62&gt;$AO$1,$AO$3,IF(B62&lt;$AK$1,$L$7,_xlfn.FORECAST.LINEAR(B62,INDEX($AK$3:$AO$3,1,MATCH(B62,$AK$1:$AO$1,1)):INDEX($AK$3:$AO$3,1,MATCH(B62,$AK$1:$AO$1,1)+1),INDEX($AK$1:$AO$1,1,MATCH(B62,$AK$1:$AO$1,1)):INDEX($AK$1:$AO$1,1,MATCH(B62,$AK$1:$AO$1,1)+1)))))</f>
        <v>0.03</v>
      </c>
      <c r="AO62" s="2">
        <f>IF('Forward Curve'!$D$13=DataValidation!$A$5,Vols!$AN62,IF('Forward Curve'!$D$13=DataValidation!$A$7,Vols!$AN62+(Vols!$X62-Vols!$V62),IF('Forward Curve'!$D$13=DataValidation!$A$10,Vols!$AN62+(Vols!$Z62-Vols!$V62),IF('Forward Curve'!$D$13=DataValidation!$A$4,Vols!$AN62+(Vols!$AG62-Vols!$V62),IF('Forward Curve'!$D$13=DataValidation!$A$9,Vols!$AN62+(Vols!$Y62-Vols!$V62),IF('Forward Curve'!$D$13=DataValidation!$A$11,Vols!$AN62+(Vols!$AZ62-Vols!$V62),IF('Forward Curve'!$D$13=DataValidation!$A$2,Vols!$AN62+($AA62-Vols!$V62),IF('Forward Curve'!$D$13=DataValidation!$A$3,Vols!$AN62+($AB62-Vols!$V62),IF('Forward Curve'!$D$13=DataValidation!$A$8,Vols!$AN62+($W62-Vols!$V62))))))))))</f>
        <v>2.8831732631240142E-2</v>
      </c>
      <c r="AP62" s="2">
        <f>IF('Forward Curve'!$D$13=DataValidation!$A$5,$V62+0.0025,IF('Forward Curve'!$D$13=DataValidation!$A$7,$X62+0.0025,IF('Forward Curve'!$D$13=DataValidation!$A$10,Vols!$Z62+0.0025,IF('Forward Curve'!$D$13=DataValidation!$A$4,Vols!$AG62+0.0025,IF('Forward Curve'!$D$13=DataValidation!$A$9,Vols!$Y62+0.0025,IF('Forward Curve'!$D$13=DataValidation!$A$11,Vols!$AZ62+0.0025,IF('Forward Curve'!$D$13=DataValidation!$A$2,$AA62+0.0025,IF('Forward Curve'!$D$13=DataValidation!$A$3,$AB62+0.0025,IF('Forward Curve'!$D$13=DataValidation!$A$8,$W62+0.0025,"")))))))))</f>
        <v>3.6506023472727522E-2</v>
      </c>
      <c r="AQ62" s="2">
        <f>IF('Forward Curve'!$D$13=DataValidation!$A$5,$V62+0.005,IF('Forward Curve'!$D$13=DataValidation!$A$7,$X62+0.005,IF('Forward Curve'!$D$13=DataValidation!$A$10,Vols!$Z62+0.005,IF('Forward Curve'!$D$13=DataValidation!$A$4,Vols!$AG62+0.005,IF('Forward Curve'!$D$13=DataValidation!$A$9,Vols!$Y62+0.005,IF('Forward Curve'!$D$13=DataValidation!$A$11,Vols!$AZ62+0.005,IF('Forward Curve'!$D$13=DataValidation!$A$2,$AA62+0.005,IF('Forward Curve'!$D$13=DataValidation!$A$3,$AB62+0.005,IF('Forward Curve'!$D$13=DataValidation!$A$8,$W62+0.005,"")))))))))</f>
        <v>3.9006023472727518E-2</v>
      </c>
      <c r="AS62" s="48" cm="1">
        <f t="array" ref="AS62">_xlfn.SWITCH('Forward Curve'!$E$14,DataValidation!$B$2,Vols!$AL62,DataValidation!$B$3,Vols!$AK62,DataValidation!$B$4,Vols!$AJ62,DataValidation!$B$5,Vols!$AI62,DataValidation!$B$7,$AN62,DataValidation!$B$8,Vols!$AP62,DataValidation!$B$9,Vols!$AQ62,"","ERROR")</f>
        <v>7.0122281039731837E-2</v>
      </c>
      <c r="AT62" s="48"/>
      <c r="AU62" s="49"/>
      <c r="AV62" s="56">
        <v>57</v>
      </c>
      <c r="AW62" s="58">
        <f t="shared" si="19"/>
        <v>47783</v>
      </c>
      <c r="AY62" s="70">
        <f t="shared" si="20"/>
        <v>-5.9845244230969687E-3</v>
      </c>
      <c r="AZ62" s="2">
        <f t="shared" si="21"/>
        <v>4.6721970724166534E-2</v>
      </c>
      <c r="BB62" s="3">
        <f t="shared" si="25"/>
        <v>4.1721970724166536E-2</v>
      </c>
      <c r="BC62" s="3">
        <f t="shared" si="26"/>
        <v>4.4221970724166532E-2</v>
      </c>
      <c r="BD62" s="3">
        <f t="shared" si="27"/>
        <v>4.9221970724166536E-2</v>
      </c>
      <c r="BE62" s="3">
        <f t="shared" si="28"/>
        <v>5.1721970724166531E-2</v>
      </c>
      <c r="BG62" s="2">
        <f>IF('Forward Curve'!$D$15=DataValidation!$B$11,Vols!BB62,IF('Forward Curve'!$D$15=DataValidation!$B$12,Vols!BC62,IF('Forward Curve'!$D$15=DataValidation!$B$13,Vols!BD62,IF('Forward Curve'!$D$15=DataValidation!$B$14,Vols!BE62,""))))</f>
        <v>4.4221970724166532E-2</v>
      </c>
    </row>
    <row r="63" spans="2:59" x14ac:dyDescent="0.25">
      <c r="B63" s="59">
        <f t="shared" si="9"/>
        <v>47814</v>
      </c>
      <c r="C63" s="129">
        <v>24.418740799829258</v>
      </c>
      <c r="D63" s="2"/>
      <c r="E63" s="102">
        <v>3.5176007596847874</v>
      </c>
      <c r="F63" s="64">
        <v>3.6644965050102418</v>
      </c>
      <c r="G63" s="126">
        <v>3.4001701359932563</v>
      </c>
      <c r="H63" s="85">
        <v>4.6077654751890407</v>
      </c>
      <c r="I63" s="110">
        <v>6.4531417542275484</v>
      </c>
      <c r="J63" s="66"/>
      <c r="K63" s="96">
        <f t="shared" si="16"/>
        <v>47783</v>
      </c>
      <c r="L63" s="129">
        <v>3.400602347272752</v>
      </c>
      <c r="M63" s="66"/>
      <c r="N63" s="130">
        <v>46160</v>
      </c>
      <c r="O63" s="129">
        <v>3.6196476713534764</v>
      </c>
      <c r="P63" s="66"/>
      <c r="Q63" s="66"/>
      <c r="S63" s="59">
        <f>'Forward Curve'!$G63</f>
        <v>47814</v>
      </c>
      <c r="T63" s="67">
        <f t="shared" si="22"/>
        <v>0.24418740799829258</v>
      </c>
      <c r="U63" s="48"/>
      <c r="V63" s="48">
        <f t="shared" si="29"/>
        <v>3.5176007596847872E-2</v>
      </c>
      <c r="W63" s="48">
        <f t="shared" si="12"/>
        <v>3.6644965050102417E-2</v>
      </c>
      <c r="X63" s="48">
        <f t="shared" si="1"/>
        <v>3.4001701359932565E-2</v>
      </c>
      <c r="Y63" s="48">
        <f t="shared" si="23"/>
        <v>4.6077654751890407E-2</v>
      </c>
      <c r="Z63" s="69">
        <f t="shared" si="24"/>
        <v>6.4531417542275482E-2</v>
      </c>
      <c r="AA63" s="69">
        <f t="shared" si="4"/>
        <v>3.4007628132663288E-2</v>
      </c>
      <c r="AB63" s="69">
        <f t="shared" si="30"/>
        <v>3.400602347272752E-2</v>
      </c>
      <c r="AC63" s="69"/>
      <c r="AD63" s="90">
        <f t="shared" si="17"/>
        <v>46137</v>
      </c>
      <c r="AE63" s="91">
        <f t="shared" si="14"/>
        <v>3.6477362903735155E-2</v>
      </c>
      <c r="AF63" s="90">
        <f t="shared" si="18"/>
        <v>47814</v>
      </c>
      <c r="AG63" s="92">
        <f t="shared" si="15"/>
        <v>3.3969830992767847E-2</v>
      </c>
      <c r="AH63" s="3"/>
      <c r="AI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-2.4428223342317064E-3</v>
      </c>
      <c r="AJ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1.578240289921579E-2</v>
      </c>
      <c r="AK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5.2232853366110783E-2</v>
      </c>
      <c r="AL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7.0458078599558285E-2</v>
      </c>
      <c r="AN63" s="107">
        <f>IF(B63="","",IF(B63&gt;$AO$1,$AO$3,IF(B63&lt;$AK$1,$L$7,_xlfn.FORECAST.LINEAR(B63,INDEX($AK$3:$AO$3,1,MATCH(B63,$AK$1:$AO$1,1)):INDEX($AK$3:$AO$3,1,MATCH(B63,$AK$1:$AO$1,1)+1),INDEX($AK$1:$AO$1,1,MATCH(B63,$AK$1:$AO$1,1)):INDEX($AK$1:$AO$1,1,MATCH(B63,$AK$1:$AO$1,1)+1)))))</f>
        <v>0.03</v>
      </c>
      <c r="AO63" s="2">
        <f>IF('Forward Curve'!$D$13=DataValidation!$A$5,Vols!$AN63,IF('Forward Curve'!$D$13=DataValidation!$A$7,Vols!$AN63+(Vols!$X63-Vols!$V63),IF('Forward Curve'!$D$13=DataValidation!$A$10,Vols!$AN63+(Vols!$Z63-Vols!$V63),IF('Forward Curve'!$D$13=DataValidation!$A$4,Vols!$AN63+(Vols!$AG63-Vols!$V63),IF('Forward Curve'!$D$13=DataValidation!$A$9,Vols!$AN63+(Vols!$Y63-Vols!$V63),IF('Forward Curve'!$D$13=DataValidation!$A$11,Vols!$AN63+(Vols!$AZ63-Vols!$V63),IF('Forward Curve'!$D$13=DataValidation!$A$2,Vols!$AN63+($AA63-Vols!$V63),IF('Forward Curve'!$D$13=DataValidation!$A$3,Vols!$AN63+($AB63-Vols!$V63),IF('Forward Curve'!$D$13=DataValidation!$A$8,Vols!$AN63+($W63-Vols!$V63))))))))))</f>
        <v>2.8831620535815415E-2</v>
      </c>
      <c r="AP63" s="2">
        <f>IF('Forward Curve'!$D$13=DataValidation!$A$5,$V63+0.0025,IF('Forward Curve'!$D$13=DataValidation!$A$7,$X63+0.0025,IF('Forward Curve'!$D$13=DataValidation!$A$10,Vols!$Z63+0.0025,IF('Forward Curve'!$D$13=DataValidation!$A$4,Vols!$AG63+0.0025,IF('Forward Curve'!$D$13=DataValidation!$A$9,Vols!$Y63+0.0025,IF('Forward Curve'!$D$13=DataValidation!$A$11,Vols!$AZ63+0.0025,IF('Forward Curve'!$D$13=DataValidation!$A$2,$AA63+0.0025,IF('Forward Curve'!$D$13=DataValidation!$A$3,$AB63+0.0025,IF('Forward Curve'!$D$13=DataValidation!$A$8,$W63+0.0025,"")))))))))</f>
        <v>3.650762813266329E-2</v>
      </c>
      <c r="AQ63" s="2">
        <f>IF('Forward Curve'!$D$13=DataValidation!$A$5,$V63+0.005,IF('Forward Curve'!$D$13=DataValidation!$A$7,$X63+0.005,IF('Forward Curve'!$D$13=DataValidation!$A$10,Vols!$Z63+0.005,IF('Forward Curve'!$D$13=DataValidation!$A$4,Vols!$AG63+0.005,IF('Forward Curve'!$D$13=DataValidation!$A$9,Vols!$Y63+0.005,IF('Forward Curve'!$D$13=DataValidation!$A$11,Vols!$AZ63+0.005,IF('Forward Curve'!$D$13=DataValidation!$A$2,$AA63+0.005,IF('Forward Curve'!$D$13=DataValidation!$A$3,$AB63+0.005,IF('Forward Curve'!$D$13=DataValidation!$A$8,$W63+0.005,"")))))))))</f>
        <v>3.9007628132663286E-2</v>
      </c>
      <c r="AS63" s="48" cm="1">
        <f t="array" ref="AS63">_xlfn.SWITCH('Forward Curve'!$E$14,DataValidation!$B$2,Vols!$AL63,DataValidation!$B$3,Vols!$AK63,DataValidation!$B$4,Vols!$AJ63,DataValidation!$B$5,Vols!$AI63,DataValidation!$B$7,$AN63,DataValidation!$B$8,Vols!$AP63,DataValidation!$B$9,Vols!$AQ63,"","ERROR")</f>
        <v>7.0458078599558285E-2</v>
      </c>
      <c r="AT63" s="48"/>
      <c r="AU63" s="49"/>
      <c r="AV63" s="56">
        <v>58</v>
      </c>
      <c r="AW63" s="58">
        <f t="shared" si="19"/>
        <v>47814</v>
      </c>
      <c r="AY63" s="70">
        <f t="shared" si="20"/>
        <v>-6.0064809764778723E-3</v>
      </c>
      <c r="AZ63" s="2">
        <f t="shared" si="21"/>
        <v>4.6827579926351712E-2</v>
      </c>
      <c r="BB63" s="3">
        <f t="shared" si="25"/>
        <v>4.1827579926351714E-2</v>
      </c>
      <c r="BC63" s="3">
        <f t="shared" si="26"/>
        <v>4.432757992635171E-2</v>
      </c>
      <c r="BD63" s="3">
        <f t="shared" si="27"/>
        <v>4.9327579926351714E-2</v>
      </c>
      <c r="BE63" s="3">
        <f t="shared" si="28"/>
        <v>5.1827579926351709E-2</v>
      </c>
      <c r="BG63" s="2">
        <f>IF('Forward Curve'!$D$15=DataValidation!$B$11,Vols!BB63,IF('Forward Curve'!$D$15=DataValidation!$B$12,Vols!BC63,IF('Forward Curve'!$D$15=DataValidation!$B$13,Vols!BD63,IF('Forward Curve'!$D$15=DataValidation!$B$14,Vols!BE63,""))))</f>
        <v>4.432757992635171E-2</v>
      </c>
    </row>
    <row r="64" spans="2:59" x14ac:dyDescent="0.25">
      <c r="B64" s="59">
        <f t="shared" si="9"/>
        <v>47844</v>
      </c>
      <c r="C64" s="129">
        <v>24.371376506379285</v>
      </c>
      <c r="D64" s="2"/>
      <c r="E64" s="102">
        <v>3.5176007596850445</v>
      </c>
      <c r="F64" s="64">
        <v>3.6644883307467393</v>
      </c>
      <c r="G64" s="126">
        <v>3.4465535612203473</v>
      </c>
      <c r="H64" s="85">
        <v>4.608354535921233</v>
      </c>
      <c r="I64" s="110">
        <v>6.4537200952086966</v>
      </c>
      <c r="J64" s="66"/>
      <c r="K64" s="96">
        <f t="shared" si="16"/>
        <v>47814</v>
      </c>
      <c r="L64" s="129">
        <v>3.4007628132663288</v>
      </c>
      <c r="M64" s="66"/>
      <c r="N64" s="130">
        <v>46161</v>
      </c>
      <c r="O64" s="129">
        <v>3.6196476713534764</v>
      </c>
      <c r="P64" s="66"/>
      <c r="Q64" s="66"/>
      <c r="S64" s="59">
        <f>'Forward Curve'!$G64</f>
        <v>47844</v>
      </c>
      <c r="T64" s="67">
        <f t="shared" si="22"/>
        <v>0.24371376506379286</v>
      </c>
      <c r="U64" s="48"/>
      <c r="V64" s="48">
        <f t="shared" si="29"/>
        <v>3.5176007596850446E-2</v>
      </c>
      <c r="W64" s="48">
        <f t="shared" si="12"/>
        <v>3.6644883307467395E-2</v>
      </c>
      <c r="X64" s="48">
        <f t="shared" si="1"/>
        <v>3.4465535612203474E-2</v>
      </c>
      <c r="Y64" s="48">
        <f t="shared" si="23"/>
        <v>4.608354535921233E-2</v>
      </c>
      <c r="Z64" s="69">
        <f t="shared" si="24"/>
        <v>6.4537200952086968E-2</v>
      </c>
      <c r="AA64" s="69">
        <f t="shared" si="4"/>
        <v>3.4007628132665862E-2</v>
      </c>
      <c r="AB64" s="69">
        <f t="shared" si="30"/>
        <v>3.4007628132663288E-2</v>
      </c>
      <c r="AC64" s="69"/>
      <c r="AD64" s="90">
        <f t="shared" si="17"/>
        <v>46138</v>
      </c>
      <c r="AE64" s="91">
        <f t="shared" si="14"/>
        <v>3.6477362903735155E-2</v>
      </c>
      <c r="AF64" s="90">
        <f t="shared" si="18"/>
        <v>47844</v>
      </c>
      <c r="AG64" s="92">
        <f t="shared" si="15"/>
        <v>3.3970258380768392E-2</v>
      </c>
      <c r="AH64" s="3"/>
      <c r="AI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-2.6854746789451512E-3</v>
      </c>
      <c r="AJ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1.5661076726860356E-2</v>
      </c>
      <c r="AK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5.2354179538471372E-2</v>
      </c>
      <c r="AL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7.0700730944276882E-2</v>
      </c>
      <c r="AN64" s="107">
        <f>IF(B64="","",IF(B64&gt;$AO$1,$AO$3,IF(B64&lt;$AK$1,$L$7,_xlfn.FORECAST.LINEAR(B64,INDEX($AK$3:$AO$3,1,MATCH(B64,$AK$1:$AO$1,1)):INDEX($AK$3:$AO$3,1,MATCH(B64,$AK$1:$AO$1,1)+1),INDEX($AK$1:$AO$1,1,MATCH(B64,$AK$1:$AO$1,1)):INDEX($AK$1:$AO$1,1,MATCH(B64,$AK$1:$AO$1,1)+1)))))</f>
        <v>0.03</v>
      </c>
      <c r="AO64" s="2">
        <f>IF('Forward Curve'!$D$13=DataValidation!$A$5,Vols!$AN64,IF('Forward Curve'!$D$13=DataValidation!$A$7,Vols!$AN64+(Vols!$X64-Vols!$V64),IF('Forward Curve'!$D$13=DataValidation!$A$10,Vols!$AN64+(Vols!$Z64-Vols!$V64),IF('Forward Curve'!$D$13=DataValidation!$A$4,Vols!$AN64+(Vols!$AG64-Vols!$V64),IF('Forward Curve'!$D$13=DataValidation!$A$9,Vols!$AN64+(Vols!$Y64-Vols!$V64),IF('Forward Curve'!$D$13=DataValidation!$A$11,Vols!$AN64+(Vols!$AZ64-Vols!$V64),IF('Forward Curve'!$D$13=DataValidation!$A$2,Vols!$AN64+($AA64-Vols!$V64),IF('Forward Curve'!$D$13=DataValidation!$A$3,Vols!$AN64+($AB64-Vols!$V64),IF('Forward Curve'!$D$13=DataValidation!$A$8,Vols!$AN64+($W64-Vols!$V64))))))))))</f>
        <v>2.8831620535815415E-2</v>
      </c>
      <c r="AP64" s="2">
        <f>IF('Forward Curve'!$D$13=DataValidation!$A$5,$V64+0.0025,IF('Forward Curve'!$D$13=DataValidation!$A$7,$X64+0.0025,IF('Forward Curve'!$D$13=DataValidation!$A$10,Vols!$Z64+0.0025,IF('Forward Curve'!$D$13=DataValidation!$A$4,Vols!$AG64+0.0025,IF('Forward Curve'!$D$13=DataValidation!$A$9,Vols!$Y64+0.0025,IF('Forward Curve'!$D$13=DataValidation!$A$11,Vols!$AZ64+0.0025,IF('Forward Curve'!$D$13=DataValidation!$A$2,$AA64+0.0025,IF('Forward Curve'!$D$13=DataValidation!$A$3,$AB64+0.0025,IF('Forward Curve'!$D$13=DataValidation!$A$8,$W64+0.0025,"")))))))))</f>
        <v>3.6507628132665865E-2</v>
      </c>
      <c r="AQ64" s="2">
        <f>IF('Forward Curve'!$D$13=DataValidation!$A$5,$V64+0.005,IF('Forward Curve'!$D$13=DataValidation!$A$7,$X64+0.005,IF('Forward Curve'!$D$13=DataValidation!$A$10,Vols!$Z64+0.005,IF('Forward Curve'!$D$13=DataValidation!$A$4,Vols!$AG64+0.005,IF('Forward Curve'!$D$13=DataValidation!$A$9,Vols!$Y64+0.005,IF('Forward Curve'!$D$13=DataValidation!$A$11,Vols!$AZ64+0.005,IF('Forward Curve'!$D$13=DataValidation!$A$2,$AA64+0.005,IF('Forward Curve'!$D$13=DataValidation!$A$3,$AB64+0.005,IF('Forward Curve'!$D$13=DataValidation!$A$8,$W64+0.005,"")))))))))</f>
        <v>3.900762813266586E-2</v>
      </c>
      <c r="AS64" s="48" cm="1">
        <f t="array" ref="AS64">_xlfn.SWITCH('Forward Curve'!$E$14,DataValidation!$B$2,Vols!$AL64,DataValidation!$B$3,Vols!$AK64,DataValidation!$B$4,Vols!$AJ64,DataValidation!$B$5,Vols!$AI64,DataValidation!$B$7,$AN64,DataValidation!$B$8,Vols!$AP64,DataValidation!$B$9,Vols!$AQ64,"","ERROR")</f>
        <v>7.0700730944276882E-2</v>
      </c>
      <c r="AT64" s="48"/>
      <c r="AU64" s="49"/>
      <c r="AV64" s="56">
        <v>59</v>
      </c>
      <c r="AW64" s="58">
        <f t="shared" si="19"/>
        <v>47844</v>
      </c>
      <c r="AY64" s="70">
        <f t="shared" si="20"/>
        <v>-6.028437529858776E-3</v>
      </c>
      <c r="AZ64" s="2">
        <f t="shared" si="21"/>
        <v>4.693322061037003E-2</v>
      </c>
      <c r="BB64" s="3">
        <f t="shared" si="25"/>
        <v>4.1933220610370033E-2</v>
      </c>
      <c r="BC64" s="3">
        <f t="shared" si="26"/>
        <v>4.4433220610370028E-2</v>
      </c>
      <c r="BD64" s="3">
        <f t="shared" si="27"/>
        <v>4.9433220610370032E-2</v>
      </c>
      <c r="BE64" s="3">
        <f t="shared" si="28"/>
        <v>5.1933220610370028E-2</v>
      </c>
      <c r="BG64" s="2">
        <f>IF('Forward Curve'!$D$15=DataValidation!$B$11,Vols!BB64,IF('Forward Curve'!$D$15=DataValidation!$B$12,Vols!BC64,IF('Forward Curve'!$D$15=DataValidation!$B$13,Vols!BD64,IF('Forward Curve'!$D$15=DataValidation!$B$14,Vols!BE64,""))))</f>
        <v>4.4433220610370028E-2</v>
      </c>
    </row>
    <row r="65" spans="2:59" x14ac:dyDescent="0.25">
      <c r="B65" s="59">
        <f t="shared" si="9"/>
        <v>47875</v>
      </c>
      <c r="C65" s="129">
        <v>24.319349192740205</v>
      </c>
      <c r="D65" s="2"/>
      <c r="E65" s="102">
        <v>3.5174290841490041</v>
      </c>
      <c r="F65" s="64">
        <v>3.7125360538669843</v>
      </c>
      <c r="G65" s="126">
        <v>3.5139155236692936</v>
      </c>
      <c r="H65" s="85">
        <v>4.6077654751890407</v>
      </c>
      <c r="I65" s="110">
        <v>6.4525634823549911</v>
      </c>
      <c r="J65" s="66"/>
      <c r="K65" s="96">
        <f t="shared" si="16"/>
        <v>47844</v>
      </c>
      <c r="L65" s="129">
        <v>3.4007628132665864</v>
      </c>
      <c r="M65" s="66"/>
      <c r="N65" s="130">
        <v>46162</v>
      </c>
      <c r="O65" s="129">
        <v>3.61964767136147</v>
      </c>
      <c r="P65" s="66"/>
      <c r="Q65" s="66"/>
      <c r="S65" s="59">
        <f>'Forward Curve'!$G65</f>
        <v>47875</v>
      </c>
      <c r="T65" s="67">
        <f t="shared" si="22"/>
        <v>0.24319349192740206</v>
      </c>
      <c r="U65" s="48"/>
      <c r="V65" s="48">
        <f t="shared" si="29"/>
        <v>3.5174290841490041E-2</v>
      </c>
      <c r="W65" s="48">
        <f t="shared" si="12"/>
        <v>3.7125360538669841E-2</v>
      </c>
      <c r="X65" s="48">
        <f t="shared" si="1"/>
        <v>3.5139155236692934E-2</v>
      </c>
      <c r="Y65" s="48">
        <f t="shared" si="23"/>
        <v>4.6077654751890407E-2</v>
      </c>
      <c r="Z65" s="69">
        <f t="shared" si="24"/>
        <v>6.4525634823549907E-2</v>
      </c>
      <c r="AA65" s="69">
        <f t="shared" si="4"/>
        <v>3.4006023472730185E-2</v>
      </c>
      <c r="AB65" s="69">
        <f t="shared" si="30"/>
        <v>3.4007628132665862E-2</v>
      </c>
      <c r="AC65" s="69"/>
      <c r="AD65" s="90">
        <f t="shared" si="17"/>
        <v>46139</v>
      </c>
      <c r="AE65" s="91">
        <f t="shared" si="14"/>
        <v>3.6473667422241007E-2</v>
      </c>
      <c r="AF65" s="90">
        <f t="shared" si="18"/>
        <v>47875</v>
      </c>
      <c r="AG65" s="92">
        <f t="shared" si="15"/>
        <v>3.3969937860770294E-2</v>
      </c>
      <c r="AH65" s="3"/>
      <c r="AI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-2.9273323945057292E-3</v>
      </c>
      <c r="AJ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1.5539345539112228E-2</v>
      </c>
      <c r="AK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5.2472701406348146E-2</v>
      </c>
      <c r="AL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7.0939379339966108E-2</v>
      </c>
      <c r="AN65" s="107">
        <f>IF(B65="","",IF(B65&gt;$AO$1,$AO$3,IF(B65&lt;$AK$1,$L$7,_xlfn.FORECAST.LINEAR(B65,INDEX($AK$3:$AO$3,1,MATCH(B65,$AK$1:$AO$1,1)):INDEX($AK$3:$AO$3,1,MATCH(B65,$AK$1:$AO$1,1)+1),INDEX($AK$1:$AO$1,1,MATCH(B65,$AK$1:$AO$1,1)):INDEX($AK$1:$AO$1,1,MATCH(B65,$AK$1:$AO$1,1)+1)))))</f>
        <v>0.03</v>
      </c>
      <c r="AO65" s="2">
        <f>IF('Forward Curve'!$D$13=DataValidation!$A$5,Vols!$AN65,IF('Forward Curve'!$D$13=DataValidation!$A$7,Vols!$AN65+(Vols!$X65-Vols!$V65),IF('Forward Curve'!$D$13=DataValidation!$A$10,Vols!$AN65+(Vols!$Z65-Vols!$V65),IF('Forward Curve'!$D$13=DataValidation!$A$4,Vols!$AN65+(Vols!$AG65-Vols!$V65),IF('Forward Curve'!$D$13=DataValidation!$A$9,Vols!$AN65+(Vols!$Y65-Vols!$V65),IF('Forward Curve'!$D$13=DataValidation!$A$11,Vols!$AN65+(Vols!$AZ65-Vols!$V65),IF('Forward Curve'!$D$13=DataValidation!$A$2,Vols!$AN65+($AA65-Vols!$V65),IF('Forward Curve'!$D$13=DataValidation!$A$3,Vols!$AN65+($AB65-Vols!$V65),IF('Forward Curve'!$D$13=DataValidation!$A$8,Vols!$AN65+($W65-Vols!$V65))))))))))</f>
        <v>2.8831732631240142E-2</v>
      </c>
      <c r="AP65" s="2">
        <f>IF('Forward Curve'!$D$13=DataValidation!$A$5,$V65+0.0025,IF('Forward Curve'!$D$13=DataValidation!$A$7,$X65+0.0025,IF('Forward Curve'!$D$13=DataValidation!$A$10,Vols!$Z65+0.0025,IF('Forward Curve'!$D$13=DataValidation!$A$4,Vols!$AG65+0.0025,IF('Forward Curve'!$D$13=DataValidation!$A$9,Vols!$Y65+0.0025,IF('Forward Curve'!$D$13=DataValidation!$A$11,Vols!$AZ65+0.0025,IF('Forward Curve'!$D$13=DataValidation!$A$2,$AA65+0.0025,IF('Forward Curve'!$D$13=DataValidation!$A$3,$AB65+0.0025,IF('Forward Curve'!$D$13=DataValidation!$A$8,$W65+0.0025,"")))))))))</f>
        <v>3.6506023472730187E-2</v>
      </c>
      <c r="AQ65" s="2">
        <f>IF('Forward Curve'!$D$13=DataValidation!$A$5,$V65+0.005,IF('Forward Curve'!$D$13=DataValidation!$A$7,$X65+0.005,IF('Forward Curve'!$D$13=DataValidation!$A$10,Vols!$Z65+0.005,IF('Forward Curve'!$D$13=DataValidation!$A$4,Vols!$AG65+0.005,IF('Forward Curve'!$D$13=DataValidation!$A$9,Vols!$Y65+0.005,IF('Forward Curve'!$D$13=DataValidation!$A$11,Vols!$AZ65+0.005,IF('Forward Curve'!$D$13=DataValidation!$A$2,$AA65+0.005,IF('Forward Curve'!$D$13=DataValidation!$A$3,$AB65+0.005,IF('Forward Curve'!$D$13=DataValidation!$A$8,$W65+0.005,"")))))))))</f>
        <v>3.9006023472730182E-2</v>
      </c>
      <c r="AS65" s="48" cm="1">
        <f t="array" ref="AS65">_xlfn.SWITCH('Forward Curve'!$E$14,DataValidation!$B$2,Vols!$AL65,DataValidation!$B$3,Vols!$AK65,DataValidation!$B$4,Vols!$AJ65,DataValidation!$B$5,Vols!$AI65,DataValidation!$B$7,$AN65,DataValidation!$B$8,Vols!$AP65,DataValidation!$B$9,Vols!$AQ65,"","ERROR")</f>
        <v>7.0939379339966108E-2</v>
      </c>
      <c r="AT65" s="48"/>
      <c r="AU65" s="49"/>
      <c r="AV65" s="56">
        <v>60</v>
      </c>
      <c r="AW65" s="58">
        <f t="shared" si="19"/>
        <v>47875</v>
      </c>
      <c r="AY65" s="70">
        <f t="shared" si="20"/>
        <v>-6.0503940832396796E-3</v>
      </c>
      <c r="AZ65" s="2">
        <f t="shared" si="21"/>
        <v>4.7038838866475488E-2</v>
      </c>
      <c r="BB65" s="3">
        <f t="shared" si="25"/>
        <v>4.2038838866475491E-2</v>
      </c>
      <c r="BC65" s="3">
        <f t="shared" si="26"/>
        <v>4.4538838866475486E-2</v>
      </c>
      <c r="BD65" s="3">
        <f t="shared" si="27"/>
        <v>4.953883886647549E-2</v>
      </c>
      <c r="BE65" s="3">
        <f t="shared" si="28"/>
        <v>5.2038838866475486E-2</v>
      </c>
      <c r="BG65" s="2">
        <f>IF('Forward Curve'!$D$15=DataValidation!$B$11,Vols!BB65,IF('Forward Curve'!$D$15=DataValidation!$B$12,Vols!BC65,IF('Forward Curve'!$D$15=DataValidation!$B$13,Vols!BD65,IF('Forward Curve'!$D$15=DataValidation!$B$14,Vols!BE65,""))))</f>
        <v>4.4538838866475486E-2</v>
      </c>
    </row>
    <row r="66" spans="2:59" x14ac:dyDescent="0.25">
      <c r="B66" s="59">
        <f t="shared" si="9"/>
        <v>47906</v>
      </c>
      <c r="C66" s="129">
        <v>23.348471136754799</v>
      </c>
      <c r="D66" s="2"/>
      <c r="E66" s="102">
        <v>3.6971583732379765</v>
      </c>
      <c r="F66" s="64">
        <v>3.7757540016981608</v>
      </c>
      <c r="G66" s="126">
        <v>3.578528738621479</v>
      </c>
      <c r="H66" s="85">
        <v>4.6089436970317195</v>
      </c>
      <c r="I66" s="110">
        <v>6.4525634823502198</v>
      </c>
      <c r="J66" s="66"/>
      <c r="K66" s="96">
        <f t="shared" si="16"/>
        <v>47875</v>
      </c>
      <c r="L66" s="129">
        <v>3.4006023472730185</v>
      </c>
      <c r="M66" s="66"/>
      <c r="N66" s="130">
        <v>46163</v>
      </c>
      <c r="O66" s="129">
        <v>3.6196476713534764</v>
      </c>
      <c r="P66" s="66"/>
      <c r="Q66" s="66"/>
      <c r="S66" s="59">
        <f>'Forward Curve'!$G66</f>
        <v>47906</v>
      </c>
      <c r="T66" s="67">
        <f t="shared" si="22"/>
        <v>0.233484711367548</v>
      </c>
      <c r="U66" s="48"/>
      <c r="V66" s="48">
        <f t="shared" si="29"/>
        <v>3.6971583732379763E-2</v>
      </c>
      <c r="W66" s="48">
        <f t="shared" si="12"/>
        <v>3.775754001698161E-2</v>
      </c>
      <c r="X66" s="48">
        <f t="shared" si="1"/>
        <v>3.5785287386214788E-2</v>
      </c>
      <c r="Y66" s="48">
        <f t="shared" si="23"/>
        <v>4.6089436970317192E-2</v>
      </c>
      <c r="Z66" s="69">
        <f t="shared" si="24"/>
        <v>6.4525634823502195E-2</v>
      </c>
      <c r="AA66" s="69">
        <f t="shared" si="4"/>
        <v>3.5774256209357418E-2</v>
      </c>
      <c r="AB66" s="69">
        <f t="shared" si="30"/>
        <v>3.4006023472730185E-2</v>
      </c>
      <c r="AC66" s="69"/>
      <c r="AD66" s="90">
        <f t="shared" si="17"/>
        <v>46140</v>
      </c>
      <c r="AE66" s="91">
        <f t="shared" si="14"/>
        <v>3.6473667422241007E-2</v>
      </c>
      <c r="AF66" s="90">
        <f t="shared" si="18"/>
        <v>47906</v>
      </c>
      <c r="AG66" s="92">
        <f t="shared" si="15"/>
        <v>3.5476561558780872E-2</v>
      </c>
      <c r="AH66" s="3"/>
      <c r="AI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-1.849157058099416E-3</v>
      </c>
      <c r="AJ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1.6962549575629E-2</v>
      </c>
      <c r="AK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5.4585962843085832E-2</v>
      </c>
      <c r="AL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7.339766947681424E-2</v>
      </c>
      <c r="AN66" s="107">
        <f>IF(B66="","",IF(B66&gt;$AO$1,$AO$3,IF(B66&lt;$AK$1,$L$7,_xlfn.FORECAST.LINEAR(B66,INDEX($AK$3:$AO$3,1,MATCH(B66,$AK$1:$AO$1,1)):INDEX($AK$3:$AO$3,1,MATCH(B66,$AK$1:$AO$1,1)+1),INDEX($AK$1:$AO$1,1,MATCH(B66,$AK$1:$AO$1,1)):INDEX($AK$1:$AO$1,1,MATCH(B66,$AK$1:$AO$1,1)+1)))))</f>
        <v>0.03</v>
      </c>
      <c r="AO66" s="2">
        <f>IF('Forward Curve'!$D$13=DataValidation!$A$5,Vols!$AN66,IF('Forward Curve'!$D$13=DataValidation!$A$7,Vols!$AN66+(Vols!$X66-Vols!$V66),IF('Forward Curve'!$D$13=DataValidation!$A$10,Vols!$AN66+(Vols!$Z66-Vols!$V66),IF('Forward Curve'!$D$13=DataValidation!$A$4,Vols!$AN66+(Vols!$AG66-Vols!$V66),IF('Forward Curve'!$D$13=DataValidation!$A$9,Vols!$AN66+(Vols!$Y66-Vols!$V66),IF('Forward Curve'!$D$13=DataValidation!$A$11,Vols!$AN66+(Vols!$AZ66-Vols!$V66),IF('Forward Curve'!$D$13=DataValidation!$A$2,Vols!$AN66+($AA66-Vols!$V66),IF('Forward Curve'!$D$13=DataValidation!$A$3,Vols!$AN66+($AB66-Vols!$V66),IF('Forward Curve'!$D$13=DataValidation!$A$8,Vols!$AN66+($W66-Vols!$V66))))))))))</f>
        <v>2.8802672476977653E-2</v>
      </c>
      <c r="AP66" s="2">
        <f>IF('Forward Curve'!$D$13=DataValidation!$A$5,$V66+0.0025,IF('Forward Curve'!$D$13=DataValidation!$A$7,$X66+0.0025,IF('Forward Curve'!$D$13=DataValidation!$A$10,Vols!$Z66+0.0025,IF('Forward Curve'!$D$13=DataValidation!$A$4,Vols!$AG66+0.0025,IF('Forward Curve'!$D$13=DataValidation!$A$9,Vols!$Y66+0.0025,IF('Forward Curve'!$D$13=DataValidation!$A$11,Vols!$AZ66+0.0025,IF('Forward Curve'!$D$13=DataValidation!$A$2,$AA66+0.0025,IF('Forward Curve'!$D$13=DataValidation!$A$3,$AB66+0.0025,IF('Forward Curve'!$D$13=DataValidation!$A$8,$W66+0.0025,"")))))))))</f>
        <v>3.827425620935742E-2</v>
      </c>
      <c r="AQ66" s="2">
        <f>IF('Forward Curve'!$D$13=DataValidation!$A$5,$V66+0.005,IF('Forward Curve'!$D$13=DataValidation!$A$7,$X66+0.005,IF('Forward Curve'!$D$13=DataValidation!$A$10,Vols!$Z66+0.005,IF('Forward Curve'!$D$13=DataValidation!$A$4,Vols!$AG66+0.005,IF('Forward Curve'!$D$13=DataValidation!$A$9,Vols!$Y66+0.005,IF('Forward Curve'!$D$13=DataValidation!$A$11,Vols!$AZ66+0.005,IF('Forward Curve'!$D$13=DataValidation!$A$2,$AA66+0.005,IF('Forward Curve'!$D$13=DataValidation!$A$3,$AB66+0.005,IF('Forward Curve'!$D$13=DataValidation!$A$8,$W66+0.005,"")))))))))</f>
        <v>4.0774256209357415E-2</v>
      </c>
      <c r="AS66" s="48" cm="1">
        <f t="array" ref="AS66">_xlfn.SWITCH('Forward Curve'!$E$14,DataValidation!$B$2,Vols!$AL66,DataValidation!$B$3,Vols!$AK66,DataValidation!$B$4,Vols!$AJ66,DataValidation!$B$5,Vols!$AI66,DataValidation!$B$7,$AN66,DataValidation!$B$8,Vols!$AP66,DataValidation!$B$9,Vols!$AQ66,"","ERROR")</f>
        <v>7.339766947681424E-2</v>
      </c>
      <c r="AT66" s="48"/>
      <c r="AU66" s="49"/>
      <c r="AV66" s="56">
        <v>61</v>
      </c>
      <c r="AW66" s="58">
        <f t="shared" si="19"/>
        <v>47906</v>
      </c>
      <c r="AY66" s="70">
        <f t="shared" si="20"/>
        <v>-6.0723506366205833E-3</v>
      </c>
      <c r="AZ66" s="2">
        <f t="shared" si="21"/>
        <v>4.7144425644400592E-2</v>
      </c>
      <c r="BB66" s="3">
        <f t="shared" si="25"/>
        <v>4.2144425644400595E-2</v>
      </c>
      <c r="BC66" s="3">
        <f t="shared" si="26"/>
        <v>4.464442564440059E-2</v>
      </c>
      <c r="BD66" s="3">
        <f t="shared" si="27"/>
        <v>4.9644425644400594E-2</v>
      </c>
      <c r="BE66" s="3">
        <f t="shared" si="28"/>
        <v>5.214442564440059E-2</v>
      </c>
      <c r="BG66" s="2">
        <f>IF('Forward Curve'!$D$15=DataValidation!$B$11,Vols!BB66,IF('Forward Curve'!$D$15=DataValidation!$B$12,Vols!BC66,IF('Forward Curve'!$D$15=DataValidation!$B$13,Vols!BD66,IF('Forward Curve'!$D$15=DataValidation!$B$14,Vols!BE66,""))))</f>
        <v>4.464442564440059E-2</v>
      </c>
    </row>
    <row r="67" spans="2:59" x14ac:dyDescent="0.25">
      <c r="B67" s="59">
        <f t="shared" si="9"/>
        <v>47934</v>
      </c>
      <c r="C67" s="129">
        <v>23.350956888192261</v>
      </c>
      <c r="D67" s="2"/>
      <c r="E67" s="102">
        <v>3.6969687339258428</v>
      </c>
      <c r="F67" s="64">
        <v>3.8373212457759545</v>
      </c>
      <c r="G67" s="126">
        <v>3.590913310816398</v>
      </c>
      <c r="H67" s="85">
        <v>4.608354535921233</v>
      </c>
      <c r="I67" s="110">
        <v>6.6607890357527788</v>
      </c>
      <c r="J67" s="66"/>
      <c r="K67" s="96">
        <f t="shared" si="16"/>
        <v>47906</v>
      </c>
      <c r="L67" s="129">
        <v>3.5774256209357418</v>
      </c>
      <c r="M67" s="66"/>
      <c r="N67" s="130">
        <v>46164</v>
      </c>
      <c r="O67" s="129">
        <v>3.6201936183350991</v>
      </c>
      <c r="P67" s="66"/>
      <c r="Q67" s="66"/>
      <c r="S67" s="59">
        <f>'Forward Curve'!$G67</f>
        <v>47934</v>
      </c>
      <c r="T67" s="67">
        <f t="shared" si="22"/>
        <v>0.23350956888192262</v>
      </c>
      <c r="U67" s="48"/>
      <c r="V67" s="48">
        <f t="shared" si="29"/>
        <v>3.6969687339258428E-2</v>
      </c>
      <c r="W67" s="48">
        <f t="shared" si="12"/>
        <v>3.8373212457759542E-2</v>
      </c>
      <c r="X67" s="48">
        <f t="shared" si="1"/>
        <v>3.5909133108163981E-2</v>
      </c>
      <c r="Y67" s="48">
        <f t="shared" si="23"/>
        <v>4.608354535921233E-2</v>
      </c>
      <c r="Z67" s="69">
        <f t="shared" si="24"/>
        <v>6.6607890357527788E-2</v>
      </c>
      <c r="AA67" s="69">
        <f t="shared" si="4"/>
        <v>3.58943147806281E-2</v>
      </c>
      <c r="AB67" s="69">
        <f t="shared" si="30"/>
        <v>3.5774256209357418E-2</v>
      </c>
      <c r="AC67" s="69"/>
      <c r="AD67" s="90">
        <f t="shared" si="17"/>
        <v>46141</v>
      </c>
      <c r="AE67" s="91">
        <f t="shared" si="14"/>
        <v>3.6473667422241007E-2</v>
      </c>
      <c r="AF67" s="90">
        <f t="shared" si="18"/>
        <v>47934</v>
      </c>
      <c r="AG67" s="92">
        <f t="shared" si="15"/>
        <v>3.5853634073347962E-2</v>
      </c>
      <c r="AH67" s="3"/>
      <c r="AI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-2.1477393597797022E-3</v>
      </c>
      <c r="AJ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1.6873287710424199E-2</v>
      </c>
      <c r="AK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5.4915341850831995E-2</v>
      </c>
      <c r="AL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7.3936368921035889E-2</v>
      </c>
      <c r="AN67" s="107">
        <f>IF(B67="","",IF(B67&gt;$AO$1,$AO$3,IF(B67&lt;$AK$1,$L$7,_xlfn.FORECAST.LINEAR(B67,INDEX($AK$3:$AO$3,1,MATCH(B67,$AK$1:$AO$1,1)):INDEX($AK$3:$AO$3,1,MATCH(B67,$AK$1:$AO$1,1)+1),INDEX($AK$1:$AO$1,1,MATCH(B67,$AK$1:$AO$1,1)):INDEX($AK$1:$AO$1,1,MATCH(B67,$AK$1:$AO$1,1)+1)))))</f>
        <v>0.03</v>
      </c>
      <c r="AO67" s="2">
        <f>IF('Forward Curve'!$D$13=DataValidation!$A$5,Vols!$AN67,IF('Forward Curve'!$D$13=DataValidation!$A$7,Vols!$AN67+(Vols!$X67-Vols!$V67),IF('Forward Curve'!$D$13=DataValidation!$A$10,Vols!$AN67+(Vols!$Z67-Vols!$V67),IF('Forward Curve'!$D$13=DataValidation!$A$4,Vols!$AN67+(Vols!$AG67-Vols!$V67),IF('Forward Curve'!$D$13=DataValidation!$A$9,Vols!$AN67+(Vols!$Y67-Vols!$V67),IF('Forward Curve'!$D$13=DataValidation!$A$11,Vols!$AN67+(Vols!$AZ67-Vols!$V67),IF('Forward Curve'!$D$13=DataValidation!$A$2,Vols!$AN67+($AA67-Vols!$V67),IF('Forward Curve'!$D$13=DataValidation!$A$3,Vols!$AN67+($AB67-Vols!$V67),IF('Forward Curve'!$D$13=DataValidation!$A$8,Vols!$AN67+($W67-Vols!$V67))))))))))</f>
        <v>2.8924627441369671E-2</v>
      </c>
      <c r="AP67" s="2">
        <f>IF('Forward Curve'!$D$13=DataValidation!$A$5,$V67+0.0025,IF('Forward Curve'!$D$13=DataValidation!$A$7,$X67+0.0025,IF('Forward Curve'!$D$13=DataValidation!$A$10,Vols!$Z67+0.0025,IF('Forward Curve'!$D$13=DataValidation!$A$4,Vols!$AG67+0.0025,IF('Forward Curve'!$D$13=DataValidation!$A$9,Vols!$Y67+0.0025,IF('Forward Curve'!$D$13=DataValidation!$A$11,Vols!$AZ67+0.0025,IF('Forward Curve'!$D$13=DataValidation!$A$2,$AA67+0.0025,IF('Forward Curve'!$D$13=DataValidation!$A$3,$AB67+0.0025,IF('Forward Curve'!$D$13=DataValidation!$A$8,$W67+0.0025,"")))))))))</f>
        <v>3.8394314780628103E-2</v>
      </c>
      <c r="AQ67" s="2">
        <f>IF('Forward Curve'!$D$13=DataValidation!$A$5,$V67+0.005,IF('Forward Curve'!$D$13=DataValidation!$A$7,$X67+0.005,IF('Forward Curve'!$D$13=DataValidation!$A$10,Vols!$Z67+0.005,IF('Forward Curve'!$D$13=DataValidation!$A$4,Vols!$AG67+0.005,IF('Forward Curve'!$D$13=DataValidation!$A$9,Vols!$Y67+0.005,IF('Forward Curve'!$D$13=DataValidation!$A$11,Vols!$AZ67+0.005,IF('Forward Curve'!$D$13=DataValidation!$A$2,$AA67+0.005,IF('Forward Curve'!$D$13=DataValidation!$A$3,$AB67+0.005,IF('Forward Curve'!$D$13=DataValidation!$A$8,$W67+0.005,"")))))))))</f>
        <v>4.0894314780628098E-2</v>
      </c>
      <c r="AS67" s="48" cm="1">
        <f t="array" ref="AS67">_xlfn.SWITCH('Forward Curve'!$E$14,DataValidation!$B$2,Vols!$AL67,DataValidation!$B$3,Vols!$AK67,DataValidation!$B$4,Vols!$AJ67,DataValidation!$B$5,Vols!$AI67,DataValidation!$B$7,$AN67,DataValidation!$B$8,Vols!$AP67,DataValidation!$B$9,Vols!$AQ67,"","ERROR")</f>
        <v>7.3936368921035889E-2</v>
      </c>
      <c r="AT67" s="48"/>
      <c r="AU67" s="49"/>
      <c r="AV67" s="56">
        <v>62</v>
      </c>
      <c r="AW67" s="58">
        <f t="shared" si="19"/>
        <v>47934</v>
      </c>
      <c r="AY67" s="70">
        <f t="shared" si="20"/>
        <v>-6.094307190001487E-3</v>
      </c>
      <c r="AZ67" s="2">
        <f t="shared" si="21"/>
        <v>4.7232172616350716E-2</v>
      </c>
      <c r="BB67" s="3">
        <f t="shared" si="25"/>
        <v>4.2232172616350719E-2</v>
      </c>
      <c r="BC67" s="3">
        <f t="shared" si="26"/>
        <v>4.4732172616350714E-2</v>
      </c>
      <c r="BD67" s="3">
        <f t="shared" si="27"/>
        <v>4.9732172616350719E-2</v>
      </c>
      <c r="BE67" s="3">
        <f t="shared" si="28"/>
        <v>5.2232172616350714E-2</v>
      </c>
      <c r="BG67" s="2">
        <f>IF('Forward Curve'!$D$15=DataValidation!$B$11,Vols!BB67,IF('Forward Curve'!$D$15=DataValidation!$B$12,Vols!BC67,IF('Forward Curve'!$D$15=DataValidation!$B$13,Vols!BD67,IF('Forward Curve'!$D$15=DataValidation!$B$14,Vols!BE67,""))))</f>
        <v>4.4732172616350714E-2</v>
      </c>
    </row>
    <row r="68" spans="2:59" x14ac:dyDescent="0.25">
      <c r="B68" s="59">
        <f t="shared" si="9"/>
        <v>47965</v>
      </c>
      <c r="C68" s="129">
        <v>23.359495729479256</v>
      </c>
      <c r="D68" s="2"/>
      <c r="E68" s="102">
        <v>3.6969687339255763</v>
      </c>
      <c r="F68" s="64">
        <v>3.8457163568952839</v>
      </c>
      <c r="G68" s="126">
        <v>3.5913447196859192</v>
      </c>
      <c r="H68" s="85">
        <v>4.6071765148154267</v>
      </c>
      <c r="I68" s="110">
        <v>6.6607890357490485</v>
      </c>
      <c r="J68" s="66"/>
      <c r="K68" s="96">
        <f t="shared" si="16"/>
        <v>47934</v>
      </c>
      <c r="L68" s="129">
        <v>3.58943147806281</v>
      </c>
      <c r="M68" s="66"/>
      <c r="N68" s="130">
        <v>46168</v>
      </c>
      <c r="O68" s="129">
        <v>3.6196476713534764</v>
      </c>
      <c r="P68" s="66"/>
      <c r="Q68" s="66"/>
      <c r="S68" s="59">
        <f>'Forward Curve'!$G68</f>
        <v>47965</v>
      </c>
      <c r="T68" s="67">
        <f t="shared" si="22"/>
        <v>0.23359495729479257</v>
      </c>
      <c r="U68" s="48"/>
      <c r="V68" s="48">
        <f t="shared" si="29"/>
        <v>3.6969687339255763E-2</v>
      </c>
      <c r="W68" s="48">
        <f t="shared" si="12"/>
        <v>3.8457163568952839E-2</v>
      </c>
      <c r="X68" s="48">
        <f t="shared" si="1"/>
        <v>3.591344719685919E-2</v>
      </c>
      <c r="Y68" s="48">
        <f t="shared" si="23"/>
        <v>4.6071765148154267E-2</v>
      </c>
      <c r="Z68" s="69">
        <f t="shared" si="24"/>
        <v>6.6607890357490485E-2</v>
      </c>
      <c r="AA68" s="69">
        <f t="shared" si="4"/>
        <v>3.58943147806281E-2</v>
      </c>
      <c r="AB68" s="69">
        <f t="shared" si="30"/>
        <v>3.58943147806281E-2</v>
      </c>
      <c r="AC68" s="69"/>
      <c r="AD68" s="90">
        <f t="shared" si="17"/>
        <v>46142</v>
      </c>
      <c r="AE68" s="91">
        <f t="shared" si="14"/>
        <v>3.6473667422241007E-2</v>
      </c>
      <c r="AF68" s="90">
        <f t="shared" si="18"/>
        <v>47965</v>
      </c>
      <c r="AG68" s="92">
        <f t="shared" si="15"/>
        <v>3.5853634073350626E-2</v>
      </c>
      <c r="AH68" s="3"/>
      <c r="AI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-2.4784907686571122E-3</v>
      </c>
      <c r="AJ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1.6707912005985495E-2</v>
      </c>
      <c r="AK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5.5080717555270706E-2</v>
      </c>
      <c r="AL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7.4267120329913311E-2</v>
      </c>
      <c r="AN68" s="107">
        <f>IF(B68="","",IF(B68&gt;$AO$1,$AO$3,IF(B68&lt;$AK$1,$L$7,_xlfn.FORECAST.LINEAR(B68,INDEX($AK$3:$AO$3,1,MATCH(B68,$AK$1:$AO$1,1)):INDEX($AK$3:$AO$3,1,MATCH(B68,$AK$1:$AO$1,1)+1),INDEX($AK$1:$AO$1,1,MATCH(B68,$AK$1:$AO$1,1)):INDEX($AK$1:$AO$1,1,MATCH(B68,$AK$1:$AO$1,1)+1)))))</f>
        <v>0.03</v>
      </c>
      <c r="AO68" s="2">
        <f>IF('Forward Curve'!$D$13=DataValidation!$A$5,Vols!$AN68,IF('Forward Curve'!$D$13=DataValidation!$A$7,Vols!$AN68+(Vols!$X68-Vols!$V68),IF('Forward Curve'!$D$13=DataValidation!$A$10,Vols!$AN68+(Vols!$Z68-Vols!$V68),IF('Forward Curve'!$D$13=DataValidation!$A$4,Vols!$AN68+(Vols!$AG68-Vols!$V68),IF('Forward Curve'!$D$13=DataValidation!$A$9,Vols!$AN68+(Vols!$Y68-Vols!$V68),IF('Forward Curve'!$D$13=DataValidation!$A$11,Vols!$AN68+(Vols!$AZ68-Vols!$V68),IF('Forward Curve'!$D$13=DataValidation!$A$2,Vols!$AN68+($AA68-Vols!$V68),IF('Forward Curve'!$D$13=DataValidation!$A$3,Vols!$AN68+($AB68-Vols!$V68),IF('Forward Curve'!$D$13=DataValidation!$A$8,Vols!$AN68+($W68-Vols!$V68))))))))))</f>
        <v>2.8924627441372336E-2</v>
      </c>
      <c r="AP68" s="2">
        <f>IF('Forward Curve'!$D$13=DataValidation!$A$5,$V68+0.0025,IF('Forward Curve'!$D$13=DataValidation!$A$7,$X68+0.0025,IF('Forward Curve'!$D$13=DataValidation!$A$10,Vols!$Z68+0.0025,IF('Forward Curve'!$D$13=DataValidation!$A$4,Vols!$AG68+0.0025,IF('Forward Curve'!$D$13=DataValidation!$A$9,Vols!$Y68+0.0025,IF('Forward Curve'!$D$13=DataValidation!$A$11,Vols!$AZ68+0.0025,IF('Forward Curve'!$D$13=DataValidation!$A$2,$AA68+0.0025,IF('Forward Curve'!$D$13=DataValidation!$A$3,$AB68+0.0025,IF('Forward Curve'!$D$13=DataValidation!$A$8,$W68+0.0025,"")))))))))</f>
        <v>3.8394314780628103E-2</v>
      </c>
      <c r="AQ68" s="2">
        <f>IF('Forward Curve'!$D$13=DataValidation!$A$5,$V68+0.005,IF('Forward Curve'!$D$13=DataValidation!$A$7,$X68+0.005,IF('Forward Curve'!$D$13=DataValidation!$A$10,Vols!$Z68+0.005,IF('Forward Curve'!$D$13=DataValidation!$A$4,Vols!$AG68+0.005,IF('Forward Curve'!$D$13=DataValidation!$A$9,Vols!$Y68+0.005,IF('Forward Curve'!$D$13=DataValidation!$A$11,Vols!$AZ68+0.005,IF('Forward Curve'!$D$13=DataValidation!$A$2,$AA68+0.005,IF('Forward Curve'!$D$13=DataValidation!$A$3,$AB68+0.005,IF('Forward Curve'!$D$13=DataValidation!$A$8,$W68+0.005,"")))))))))</f>
        <v>4.0894314780628098E-2</v>
      </c>
      <c r="AS68" s="48" cm="1">
        <f t="array" ref="AS68">_xlfn.SWITCH('Forward Curve'!$E$14,DataValidation!$B$2,Vols!$AL68,DataValidation!$B$3,Vols!$AK68,DataValidation!$B$4,Vols!$AJ68,DataValidation!$B$5,Vols!$AI68,DataValidation!$B$7,$AN68,DataValidation!$B$8,Vols!$AP68,DataValidation!$B$9,Vols!$AQ68,"","ERROR")</f>
        <v>7.4267120329913311E-2</v>
      </c>
      <c r="AT68" s="48"/>
      <c r="AU68" s="49"/>
      <c r="AV68" s="56">
        <v>63</v>
      </c>
      <c r="AW68" s="58">
        <f t="shared" si="19"/>
        <v>47965</v>
      </c>
      <c r="AY68" s="70">
        <f t="shared" si="20"/>
        <v>-6.1162637433823906E-3</v>
      </c>
      <c r="AZ68" s="2">
        <f t="shared" si="21"/>
        <v>4.7318313461236647E-2</v>
      </c>
      <c r="BB68" s="3">
        <f t="shared" si="25"/>
        <v>4.2318313461236649E-2</v>
      </c>
      <c r="BC68" s="3">
        <f t="shared" si="26"/>
        <v>4.4818313461236645E-2</v>
      </c>
      <c r="BD68" s="3">
        <f t="shared" si="27"/>
        <v>4.9818313461236649E-2</v>
      </c>
      <c r="BE68" s="3">
        <f t="shared" si="28"/>
        <v>5.2318313461236644E-2</v>
      </c>
      <c r="BG68" s="2">
        <f>IF('Forward Curve'!$D$15=DataValidation!$B$11,Vols!BB68,IF('Forward Curve'!$D$15=DataValidation!$B$12,Vols!BC68,IF('Forward Curve'!$D$15=DataValidation!$B$13,Vols!BD68,IF('Forward Curve'!$D$15=DataValidation!$B$14,Vols!BE68,""))))</f>
        <v>4.4818313461236645E-2</v>
      </c>
    </row>
    <row r="69" spans="2:59" x14ac:dyDescent="0.25">
      <c r="B69" s="59">
        <f t="shared" si="9"/>
        <v>47995</v>
      </c>
      <c r="C69" s="129">
        <v>23.362704882206792</v>
      </c>
      <c r="D69" s="2"/>
      <c r="E69" s="102">
        <v>3.6973480255172442</v>
      </c>
      <c r="F69" s="64">
        <v>3.845656057216984</v>
      </c>
      <c r="G69" s="126">
        <v>3.5916224262082972</v>
      </c>
      <c r="H69" s="85">
        <v>4.6086491039284319</v>
      </c>
      <c r="I69" s="110">
        <v>6.6607890357405202</v>
      </c>
      <c r="J69" s="66"/>
      <c r="K69" s="96">
        <f t="shared" si="16"/>
        <v>47965</v>
      </c>
      <c r="L69" s="129">
        <v>3.58943147806281</v>
      </c>
      <c r="M69" s="66"/>
      <c r="N69" s="130">
        <v>46169</v>
      </c>
      <c r="O69" s="129">
        <v>3.6196476713534764</v>
      </c>
      <c r="P69" s="66"/>
      <c r="Q69" s="66"/>
      <c r="S69" s="59">
        <f>'Forward Curve'!$G69</f>
        <v>47995</v>
      </c>
      <c r="T69" s="67">
        <f t="shared" si="22"/>
        <v>0.23362704882206792</v>
      </c>
      <c r="U69" s="48"/>
      <c r="V69" s="48">
        <f t="shared" si="29"/>
        <v>3.6973480255172442E-2</v>
      </c>
      <c r="W69" s="48">
        <f t="shared" si="12"/>
        <v>3.845656057216984E-2</v>
      </c>
      <c r="X69" s="48">
        <f t="shared" si="1"/>
        <v>3.591622426208297E-2</v>
      </c>
      <c r="Y69" s="48">
        <f t="shared" si="23"/>
        <v>4.6086491039284319E-2</v>
      </c>
      <c r="Z69" s="69">
        <f t="shared" si="24"/>
        <v>6.6607890357405206E-2</v>
      </c>
      <c r="AA69" s="69">
        <f t="shared" si="4"/>
        <v>3.5897890348921546E-2</v>
      </c>
      <c r="AB69" s="69">
        <f t="shared" si="30"/>
        <v>3.58943147806281E-2</v>
      </c>
      <c r="AC69" s="69"/>
      <c r="AD69" s="90">
        <f t="shared" si="17"/>
        <v>46143</v>
      </c>
      <c r="AE69" s="91">
        <f t="shared" si="14"/>
        <v>3.6477362903735155E-2</v>
      </c>
      <c r="AF69" s="90">
        <f t="shared" si="18"/>
        <v>47995</v>
      </c>
      <c r="AG69" s="92">
        <f t="shared" si="15"/>
        <v>3.5853276993139893E-2</v>
      </c>
      <c r="AH69" s="3"/>
      <c r="AI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-2.7882304960745214E-3</v>
      </c>
      <c r="AJ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1.6554829926423511E-2</v>
      </c>
      <c r="AK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5.5240950771419578E-2</v>
      </c>
      <c r="AL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7.458401119391761E-2</v>
      </c>
      <c r="AN69" s="107">
        <f>IF(B69="","",IF(B69&gt;$AO$1,$AO$3,IF(B69&lt;$AK$1,$L$7,_xlfn.FORECAST.LINEAR(B69,INDEX($AK$3:$AO$3,1,MATCH(B69,$AK$1:$AO$1,1)):INDEX($AK$3:$AO$3,1,MATCH(B69,$AK$1:$AO$1,1)+1),INDEX($AK$1:$AO$1,1,MATCH(B69,$AK$1:$AO$1,1)):INDEX($AK$1:$AO$1,1,MATCH(B69,$AK$1:$AO$1,1)+1)))))</f>
        <v>0.03</v>
      </c>
      <c r="AO69" s="2">
        <f>IF('Forward Curve'!$D$13=DataValidation!$A$5,Vols!$AN69,IF('Forward Curve'!$D$13=DataValidation!$A$7,Vols!$AN69+(Vols!$X69-Vols!$V69),IF('Forward Curve'!$D$13=DataValidation!$A$10,Vols!$AN69+(Vols!$Z69-Vols!$V69),IF('Forward Curve'!$D$13=DataValidation!$A$4,Vols!$AN69+(Vols!$AG69-Vols!$V69),IF('Forward Curve'!$D$13=DataValidation!$A$9,Vols!$AN69+(Vols!$Y69-Vols!$V69),IF('Forward Curve'!$D$13=DataValidation!$A$11,Vols!$AN69+(Vols!$AZ69-Vols!$V69),IF('Forward Curve'!$D$13=DataValidation!$A$2,Vols!$AN69+($AA69-Vols!$V69),IF('Forward Curve'!$D$13=DataValidation!$A$3,Vols!$AN69+($AB69-Vols!$V69),IF('Forward Curve'!$D$13=DataValidation!$A$8,Vols!$AN69+($W69-Vols!$V69))))))))))</f>
        <v>2.8924410093749103E-2</v>
      </c>
      <c r="AP69" s="2">
        <f>IF('Forward Curve'!$D$13=DataValidation!$A$5,$V69+0.0025,IF('Forward Curve'!$D$13=DataValidation!$A$7,$X69+0.0025,IF('Forward Curve'!$D$13=DataValidation!$A$10,Vols!$Z69+0.0025,IF('Forward Curve'!$D$13=DataValidation!$A$4,Vols!$AG69+0.0025,IF('Forward Curve'!$D$13=DataValidation!$A$9,Vols!$Y69+0.0025,IF('Forward Curve'!$D$13=DataValidation!$A$11,Vols!$AZ69+0.0025,IF('Forward Curve'!$D$13=DataValidation!$A$2,$AA69+0.0025,IF('Forward Curve'!$D$13=DataValidation!$A$3,$AB69+0.0025,IF('Forward Curve'!$D$13=DataValidation!$A$8,$W69+0.0025,"")))))))))</f>
        <v>3.8397890348921548E-2</v>
      </c>
      <c r="AQ69" s="2">
        <f>IF('Forward Curve'!$D$13=DataValidation!$A$5,$V69+0.005,IF('Forward Curve'!$D$13=DataValidation!$A$7,$X69+0.005,IF('Forward Curve'!$D$13=DataValidation!$A$10,Vols!$Z69+0.005,IF('Forward Curve'!$D$13=DataValidation!$A$4,Vols!$AG69+0.005,IF('Forward Curve'!$D$13=DataValidation!$A$9,Vols!$Y69+0.005,IF('Forward Curve'!$D$13=DataValidation!$A$11,Vols!$AZ69+0.005,IF('Forward Curve'!$D$13=DataValidation!$A$2,$AA69+0.005,IF('Forward Curve'!$D$13=DataValidation!$A$3,$AB69+0.005,IF('Forward Curve'!$D$13=DataValidation!$A$8,$W69+0.005,"")))))))))</f>
        <v>4.0897890348921544E-2</v>
      </c>
      <c r="AS69" s="48" cm="1">
        <f t="array" ref="AS69">_xlfn.SWITCH('Forward Curve'!$E$14,DataValidation!$B$2,Vols!$AL69,DataValidation!$B$3,Vols!$AK69,DataValidation!$B$4,Vols!$AJ69,DataValidation!$B$5,Vols!$AI69,DataValidation!$B$7,$AN69,DataValidation!$B$8,Vols!$AP69,DataValidation!$B$9,Vols!$AQ69,"","ERROR")</f>
        <v>7.458401119391761E-2</v>
      </c>
      <c r="AT69" s="48"/>
      <c r="AU69" s="49"/>
      <c r="AV69" s="56">
        <v>64</v>
      </c>
      <c r="AW69" s="58">
        <f t="shared" si="19"/>
        <v>47995</v>
      </c>
      <c r="AY69" s="70">
        <f t="shared" si="20"/>
        <v>-6.1382202967632943E-3</v>
      </c>
      <c r="AZ69" s="2">
        <f t="shared" si="21"/>
        <v>4.7404498251209015E-2</v>
      </c>
      <c r="BB69" s="3">
        <f t="shared" si="25"/>
        <v>4.2404498251209018E-2</v>
      </c>
      <c r="BC69" s="3">
        <f t="shared" si="26"/>
        <v>4.4904498251209013E-2</v>
      </c>
      <c r="BD69" s="3">
        <f t="shared" si="27"/>
        <v>4.9904498251209017E-2</v>
      </c>
      <c r="BE69" s="3">
        <f t="shared" si="28"/>
        <v>5.2404498251209013E-2</v>
      </c>
      <c r="BG69" s="2">
        <f>IF('Forward Curve'!$D$15=DataValidation!$B$11,Vols!BB69,IF('Forward Curve'!$D$15=DataValidation!$B$12,Vols!BC69,IF('Forward Curve'!$D$15=DataValidation!$B$13,Vols!BD69,IF('Forward Curve'!$D$15=DataValidation!$B$14,Vols!BE69,""))))</f>
        <v>4.4904498251209013E-2</v>
      </c>
    </row>
    <row r="70" spans="2:59" x14ac:dyDescent="0.25">
      <c r="B70" s="59">
        <f t="shared" si="9"/>
        <v>48026</v>
      </c>
      <c r="C70" s="129">
        <v>23.365295042271686</v>
      </c>
      <c r="D70" s="2"/>
      <c r="E70" s="102">
        <v>3.6971583732379765</v>
      </c>
      <c r="F70" s="64">
        <v>3.8457080148600955</v>
      </c>
      <c r="G70" s="126">
        <v>3.5915069492845757</v>
      </c>
      <c r="H70" s="85">
        <v>4.6083545359214826</v>
      </c>
      <c r="I70" s="110">
        <v>6.6620215037188455</v>
      </c>
      <c r="J70" s="66"/>
      <c r="K70" s="96">
        <f t="shared" si="16"/>
        <v>47995</v>
      </c>
      <c r="L70" s="129">
        <v>3.5897890348921546</v>
      </c>
      <c r="M70" s="66"/>
      <c r="N70" s="130">
        <v>46170</v>
      </c>
      <c r="O70" s="129">
        <v>3.6196476713534764</v>
      </c>
      <c r="P70" s="66"/>
      <c r="Q70" s="66"/>
      <c r="S70" s="59">
        <f>'Forward Curve'!$G70</f>
        <v>48026</v>
      </c>
      <c r="T70" s="67">
        <f t="shared" ref="T70:T101" si="31">C70/100</f>
        <v>0.23365295042271686</v>
      </c>
      <c r="U70" s="48"/>
      <c r="V70" s="48">
        <f t="shared" si="29"/>
        <v>3.6971583732379763E-2</v>
      </c>
      <c r="W70" s="48">
        <f t="shared" si="12"/>
        <v>3.8457080148600956E-2</v>
      </c>
      <c r="X70" s="48">
        <f t="shared" ref="X70:X101" si="32">G70/100</f>
        <v>3.5915069492845758E-2</v>
      </c>
      <c r="Y70" s="48">
        <f t="shared" ref="Y70:Y101" si="33">H70/100</f>
        <v>4.6083545359214828E-2</v>
      </c>
      <c r="Z70" s="69">
        <f t="shared" ref="Z70:Z101" si="34">I70/100</f>
        <v>6.6620215037188457E-2</v>
      </c>
      <c r="AA70" s="69">
        <f t="shared" ref="AA70:AA133" si="35">L71/100</f>
        <v>3.5896102505432161E-2</v>
      </c>
      <c r="AB70" s="69">
        <f t="shared" si="30"/>
        <v>3.5897890348921546E-2</v>
      </c>
      <c r="AC70" s="69"/>
      <c r="AD70" s="90">
        <f t="shared" si="17"/>
        <v>46144</v>
      </c>
      <c r="AE70" s="91">
        <f t="shared" si="14"/>
        <v>3.6477362903735155E-2</v>
      </c>
      <c r="AF70" s="90">
        <f t="shared" si="18"/>
        <v>48026</v>
      </c>
      <c r="AG70" s="92">
        <f t="shared" si="15"/>
        <v>3.5853753090866469E-2</v>
      </c>
      <c r="AH70" s="3"/>
      <c r="AI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-3.1042676837977658E-3</v>
      </c>
      <c r="AJ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1.6395917410817196E-2</v>
      </c>
      <c r="AK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5.5396287600047125E-2</v>
      </c>
      <c r="AL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7.4896472694662097E-2</v>
      </c>
      <c r="AN70" s="107">
        <f>IF(B70="","",IF(B70&gt;$AO$1,$AO$3,IF(B70&lt;$AK$1,$L$7,_xlfn.FORECAST.LINEAR(B70,INDEX($AK$3:$AO$3,1,MATCH(B70,$AK$1:$AO$1,1)):INDEX($AK$3:$AO$3,1,MATCH(B70,$AK$1:$AO$1,1)+1),INDEX($AK$1:$AO$1,1,MATCH(B70,$AK$1:$AO$1,1)):INDEX($AK$1:$AO$1,1,MATCH(B70,$AK$1:$AO$1,1)+1)))))</f>
        <v>0.03</v>
      </c>
      <c r="AO70" s="2">
        <f>IF('Forward Curve'!$D$13=DataValidation!$A$5,Vols!$AN70,IF('Forward Curve'!$D$13=DataValidation!$A$7,Vols!$AN70+(Vols!$X70-Vols!$V70),IF('Forward Curve'!$D$13=DataValidation!$A$10,Vols!$AN70+(Vols!$Z70-Vols!$V70),IF('Forward Curve'!$D$13=DataValidation!$A$4,Vols!$AN70+(Vols!$AG70-Vols!$V70),IF('Forward Curve'!$D$13=DataValidation!$A$9,Vols!$AN70+(Vols!$Y70-Vols!$V70),IF('Forward Curve'!$D$13=DataValidation!$A$11,Vols!$AN70+(Vols!$AZ70-Vols!$V70),IF('Forward Curve'!$D$13=DataValidation!$A$2,Vols!$AN70+($AA70-Vols!$V70),IF('Forward Curve'!$D$13=DataValidation!$A$3,Vols!$AN70+($AB70-Vols!$V70),IF('Forward Curve'!$D$13=DataValidation!$A$8,Vols!$AN70+($W70-Vols!$V70))))))))))</f>
        <v>2.8924518773052396E-2</v>
      </c>
      <c r="AP70" s="2">
        <f>IF('Forward Curve'!$D$13=DataValidation!$A$5,$V70+0.0025,IF('Forward Curve'!$D$13=DataValidation!$A$7,$X70+0.0025,IF('Forward Curve'!$D$13=DataValidation!$A$10,Vols!$Z70+0.0025,IF('Forward Curve'!$D$13=DataValidation!$A$4,Vols!$AG70+0.0025,IF('Forward Curve'!$D$13=DataValidation!$A$9,Vols!$Y70+0.0025,IF('Forward Curve'!$D$13=DataValidation!$A$11,Vols!$AZ70+0.0025,IF('Forward Curve'!$D$13=DataValidation!$A$2,$AA70+0.0025,IF('Forward Curve'!$D$13=DataValidation!$A$3,$AB70+0.0025,IF('Forward Curve'!$D$13=DataValidation!$A$8,$W70+0.0025,"")))))))))</f>
        <v>3.8396102505432163E-2</v>
      </c>
      <c r="AQ70" s="2">
        <f>IF('Forward Curve'!$D$13=DataValidation!$A$5,$V70+0.005,IF('Forward Curve'!$D$13=DataValidation!$A$7,$X70+0.005,IF('Forward Curve'!$D$13=DataValidation!$A$10,Vols!$Z70+0.005,IF('Forward Curve'!$D$13=DataValidation!$A$4,Vols!$AG70+0.005,IF('Forward Curve'!$D$13=DataValidation!$A$9,Vols!$Y70+0.005,IF('Forward Curve'!$D$13=DataValidation!$A$11,Vols!$AZ70+0.005,IF('Forward Curve'!$D$13=DataValidation!$A$2,$AA70+0.005,IF('Forward Curve'!$D$13=DataValidation!$A$3,$AB70+0.005,IF('Forward Curve'!$D$13=DataValidation!$A$8,$W70+0.005,"")))))))))</f>
        <v>4.0896102505432158E-2</v>
      </c>
      <c r="AS70" s="48" cm="1">
        <f t="array" ref="AS70">_xlfn.SWITCH('Forward Curve'!$E$14,DataValidation!$B$2,Vols!$AL70,DataValidation!$B$3,Vols!$AK70,DataValidation!$B$4,Vols!$AJ70,DataValidation!$B$5,Vols!$AI70,DataValidation!$B$7,$AN70,DataValidation!$B$8,Vols!$AP70,DataValidation!$B$9,Vols!$AQ70,"","ERROR")</f>
        <v>7.4896472694662097E-2</v>
      </c>
      <c r="AT70" s="48"/>
      <c r="AU70" s="49"/>
      <c r="AV70" s="56">
        <v>65</v>
      </c>
      <c r="AW70" s="58">
        <f t="shared" si="19"/>
        <v>48026</v>
      </c>
      <c r="AY70" s="70">
        <f t="shared" si="20"/>
        <v>-6.1601768501441979E-3</v>
      </c>
      <c r="AZ70" s="2">
        <f t="shared" si="21"/>
        <v>4.7490565361690093E-2</v>
      </c>
      <c r="BB70" s="3">
        <f t="shared" ref="BB70:BB101" si="36">AZ70-0.5%</f>
        <v>4.2490565361690096E-2</v>
      </c>
      <c r="BC70" s="3">
        <f t="shared" ref="BC70:BC101" si="37">AZ70-0.25%</f>
        <v>4.4990565361690091E-2</v>
      </c>
      <c r="BD70" s="3">
        <f t="shared" ref="BD70:BD101" si="38">AZ70+0.25%</f>
        <v>4.9990565361690095E-2</v>
      </c>
      <c r="BE70" s="3">
        <f t="shared" ref="BE70:BE101" si="39">AZ70+0.5%</f>
        <v>5.2490565361690091E-2</v>
      </c>
      <c r="BG70" s="2">
        <f>IF('Forward Curve'!$D$15=DataValidation!$B$11,Vols!BB70,IF('Forward Curve'!$D$15=DataValidation!$B$12,Vols!BC70,IF('Forward Curve'!$D$15=DataValidation!$B$13,Vols!BD70,IF('Forward Curve'!$D$15=DataValidation!$B$14,Vols!BE70,""))))</f>
        <v>4.4990565361690091E-2</v>
      </c>
    </row>
    <row r="71" spans="2:59" x14ac:dyDescent="0.25">
      <c r="B71" s="59">
        <f t="shared" ref="B71:B125" si="40">S71</f>
        <v>48056</v>
      </c>
      <c r="C71" s="129">
        <v>23.371301398845098</v>
      </c>
      <c r="D71" s="2"/>
      <c r="E71" s="102">
        <v>3.6969687339258428</v>
      </c>
      <c r="F71" s="64">
        <v>3.8458703169388988</v>
      </c>
      <c r="G71" s="126">
        <v>3.5917512664694251</v>
      </c>
      <c r="H71" s="85">
        <v>4.6080599930092374</v>
      </c>
      <c r="I71" s="110">
        <v>6.6607890357527788</v>
      </c>
      <c r="J71" s="66"/>
      <c r="K71" s="96">
        <f t="shared" si="16"/>
        <v>48026</v>
      </c>
      <c r="L71" s="129">
        <v>3.5896102505432159</v>
      </c>
      <c r="M71" s="66"/>
      <c r="N71" s="130">
        <v>46171</v>
      </c>
      <c r="O71" s="129">
        <v>3.6200116238109814</v>
      </c>
      <c r="P71" s="66"/>
      <c r="Q71" s="66"/>
      <c r="S71" s="59">
        <f>'Forward Curve'!$G71</f>
        <v>48056</v>
      </c>
      <c r="T71" s="67">
        <f t="shared" si="31"/>
        <v>0.23371301398845098</v>
      </c>
      <c r="U71" s="48"/>
      <c r="V71" s="48">
        <f t="shared" ref="V71:V102" si="41">E71/100</f>
        <v>3.6969687339258428E-2</v>
      </c>
      <c r="W71" s="48">
        <f t="shared" ref="W71:W125" si="42">F71/100</f>
        <v>3.8458703169388986E-2</v>
      </c>
      <c r="X71" s="48">
        <f t="shared" si="32"/>
        <v>3.591751266469425E-2</v>
      </c>
      <c r="Y71" s="48">
        <f t="shared" si="33"/>
        <v>4.6080599930092371E-2</v>
      </c>
      <c r="Z71" s="69">
        <f t="shared" si="34"/>
        <v>6.6607890357527788E-2</v>
      </c>
      <c r="AA71" s="69">
        <f t="shared" si="35"/>
        <v>3.58943147806281E-2</v>
      </c>
      <c r="AB71" s="69">
        <f t="shared" ref="AB71:AB102" si="43">L71/100</f>
        <v>3.5896102505432161E-2</v>
      </c>
      <c r="AC71" s="69"/>
      <c r="AD71" s="90">
        <f t="shared" si="17"/>
        <v>46145</v>
      </c>
      <c r="AE71" s="91">
        <f t="shared" ref="AE71:AE134" si="44">_xlfn.IFNA(VLOOKUP(AD71,N:O,2,FALSE)/100,AE70)</f>
        <v>3.6477362903735155E-2</v>
      </c>
      <c r="AF71" s="90">
        <f t="shared" si="18"/>
        <v>48056</v>
      </c>
      <c r="AG71" s="92">
        <f t="shared" ref="AG71:AG125" si="45">AVERAGEIFS($AE$6:$AE$3691,$AD$6:$AD$3691,"&gt;="&amp;AF71,$AD$6:$AD$3691,"&lt;"&amp;(AF71+30))</f>
        <v>3.5853276997094063E-2</v>
      </c>
      <c r="AH71" s="3"/>
      <c r="AI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-3.4136699492493942E-3</v>
      </c>
      <c r="AJ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1.6240322415689352E-2</v>
      </c>
      <c r="AK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5.5548307145566841E-2</v>
      </c>
      <c r="AL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7.5202299510505582E-2</v>
      </c>
      <c r="AN71" s="107">
        <f>IF(B71="","",IF(B71&gt;$AO$1,$AO$3,IF(B71&lt;$AK$1,$L$7,_xlfn.FORECAST.LINEAR(B71,INDEX($AK$3:$AO$3,1,MATCH(B71,$AK$1:$AO$1,1)):INDEX($AK$3:$AO$3,1,MATCH(B71,$AK$1:$AO$1,1)+1),INDEX($AK$1:$AO$1,1,MATCH(B71,$AK$1:$AO$1,1)):INDEX($AK$1:$AO$1,1,MATCH(B71,$AK$1:$AO$1,1)+1)))))</f>
        <v>0.03</v>
      </c>
      <c r="AO71" s="2">
        <f>IF('Forward Curve'!$D$13=DataValidation!$A$5,Vols!$AN71,IF('Forward Curve'!$D$13=DataValidation!$A$7,Vols!$AN71+(Vols!$X71-Vols!$V71),IF('Forward Curve'!$D$13=DataValidation!$A$10,Vols!$AN71+(Vols!$Z71-Vols!$V71),IF('Forward Curve'!$D$13=DataValidation!$A$4,Vols!$AN71+(Vols!$AG71-Vols!$V71),IF('Forward Curve'!$D$13=DataValidation!$A$9,Vols!$AN71+(Vols!$Y71-Vols!$V71),IF('Forward Curve'!$D$13=DataValidation!$A$11,Vols!$AN71+(Vols!$AZ71-Vols!$V71),IF('Forward Curve'!$D$13=DataValidation!$A$2,Vols!$AN71+($AA71-Vols!$V71),IF('Forward Curve'!$D$13=DataValidation!$A$3,Vols!$AN71+($AB71-Vols!$V71),IF('Forward Curve'!$D$13=DataValidation!$A$8,Vols!$AN71+($W71-Vols!$V71))))))))))</f>
        <v>2.8924627441369671E-2</v>
      </c>
      <c r="AP71" s="2">
        <f>IF('Forward Curve'!$D$13=DataValidation!$A$5,$V71+0.0025,IF('Forward Curve'!$D$13=DataValidation!$A$7,$X71+0.0025,IF('Forward Curve'!$D$13=DataValidation!$A$10,Vols!$Z71+0.0025,IF('Forward Curve'!$D$13=DataValidation!$A$4,Vols!$AG71+0.0025,IF('Forward Curve'!$D$13=DataValidation!$A$9,Vols!$Y71+0.0025,IF('Forward Curve'!$D$13=DataValidation!$A$11,Vols!$AZ71+0.0025,IF('Forward Curve'!$D$13=DataValidation!$A$2,$AA71+0.0025,IF('Forward Curve'!$D$13=DataValidation!$A$3,$AB71+0.0025,IF('Forward Curve'!$D$13=DataValidation!$A$8,$W71+0.0025,"")))))))))</f>
        <v>3.8394314780628103E-2</v>
      </c>
      <c r="AQ71" s="2">
        <f>IF('Forward Curve'!$D$13=DataValidation!$A$5,$V71+0.005,IF('Forward Curve'!$D$13=DataValidation!$A$7,$X71+0.005,IF('Forward Curve'!$D$13=DataValidation!$A$10,Vols!$Z71+0.005,IF('Forward Curve'!$D$13=DataValidation!$A$4,Vols!$AG71+0.005,IF('Forward Curve'!$D$13=DataValidation!$A$9,Vols!$Y71+0.005,IF('Forward Curve'!$D$13=DataValidation!$A$11,Vols!$AZ71+0.005,IF('Forward Curve'!$D$13=DataValidation!$A$2,$AA71+0.005,IF('Forward Curve'!$D$13=DataValidation!$A$3,$AB71+0.005,IF('Forward Curve'!$D$13=DataValidation!$A$8,$W71+0.005,"")))))))))</f>
        <v>4.0894314780628098E-2</v>
      </c>
      <c r="AS71" s="48" cm="1">
        <f t="array" ref="AS71">_xlfn.SWITCH('Forward Curve'!$E$14,DataValidation!$B$2,Vols!$AL71,DataValidation!$B$3,Vols!$AK71,DataValidation!$B$4,Vols!$AJ71,DataValidation!$B$5,Vols!$AI71,DataValidation!$B$7,$AN71,DataValidation!$B$8,Vols!$AP71,DataValidation!$B$9,Vols!$AQ71,"","ERROR")</f>
        <v>7.5202299510505582E-2</v>
      </c>
      <c r="AT71" s="48"/>
      <c r="AU71" s="49"/>
      <c r="AV71" s="56">
        <v>66</v>
      </c>
      <c r="AW71" s="58">
        <f t="shared" si="19"/>
        <v>48056</v>
      </c>
      <c r="AY71" s="70">
        <f t="shared" si="20"/>
        <v>-6.1821334035251016E-3</v>
      </c>
      <c r="AZ71" s="2">
        <f t="shared" ref="AZ71:AZ125" si="46">AVERAGEIFS($AA$6:$AA$7670,$S$6:$S$7670,"&gt;="&amp;AW71,$S$6:$S$7670,"&lt;"&amp;EDATE(AW71,120))-AY71</f>
        <v>4.7576691308869302E-2</v>
      </c>
      <c r="BB71" s="3">
        <f t="shared" si="36"/>
        <v>4.2576691308869305E-2</v>
      </c>
      <c r="BC71" s="3">
        <f t="shared" si="37"/>
        <v>4.50766913088693E-2</v>
      </c>
      <c r="BD71" s="3">
        <f t="shared" si="38"/>
        <v>5.0076691308869305E-2</v>
      </c>
      <c r="BE71" s="3">
        <f t="shared" si="39"/>
        <v>5.25766913088693E-2</v>
      </c>
      <c r="BG71" s="2">
        <f>IF('Forward Curve'!$D$15=DataValidation!$B$11,Vols!BB71,IF('Forward Curve'!$D$15=DataValidation!$B$12,Vols!BC71,IF('Forward Curve'!$D$15=DataValidation!$B$13,Vols!BD71,IF('Forward Curve'!$D$15=DataValidation!$B$14,Vols!BE71,""))))</f>
        <v>4.50766913088693E-2</v>
      </c>
    </row>
    <row r="72" spans="2:59" x14ac:dyDescent="0.25">
      <c r="B72" s="59">
        <f t="shared" si="40"/>
        <v>48087</v>
      </c>
      <c r="C72" s="129">
        <v>23.37580916623229</v>
      </c>
      <c r="D72" s="2"/>
      <c r="E72" s="102">
        <v>3.697158373237718</v>
      </c>
      <c r="F72" s="64">
        <v>3.8457165233104016</v>
      </c>
      <c r="G72" s="126">
        <v>3.5909958945028255</v>
      </c>
      <c r="H72" s="85">
        <v>4.608354535921233</v>
      </c>
      <c r="I72" s="110">
        <v>6.6607890357527788</v>
      </c>
      <c r="J72" s="66"/>
      <c r="K72" s="96">
        <f t="shared" ref="K72:K135" si="47">EDATE(K71,1)</f>
        <v>48056</v>
      </c>
      <c r="L72" s="129">
        <v>3.58943147806281</v>
      </c>
      <c r="M72" s="66"/>
      <c r="N72" s="130">
        <v>46174</v>
      </c>
      <c r="O72" s="129">
        <v>3.61964767136147</v>
      </c>
      <c r="P72" s="66"/>
      <c r="Q72" s="66"/>
      <c r="S72" s="59">
        <f>'Forward Curve'!$G72</f>
        <v>48087</v>
      </c>
      <c r="T72" s="67">
        <f t="shared" si="31"/>
        <v>0.23375809166232289</v>
      </c>
      <c r="U72" s="48"/>
      <c r="V72" s="48">
        <f t="shared" si="41"/>
        <v>3.6971583732377182E-2</v>
      </c>
      <c r="W72" s="48">
        <f t="shared" si="42"/>
        <v>3.8457165233104017E-2</v>
      </c>
      <c r="X72" s="48">
        <f t="shared" si="32"/>
        <v>3.5909958945028256E-2</v>
      </c>
      <c r="Y72" s="48">
        <f t="shared" si="33"/>
        <v>4.608354535921233E-2</v>
      </c>
      <c r="Z72" s="69">
        <f t="shared" si="34"/>
        <v>6.6607890357527788E-2</v>
      </c>
      <c r="AA72" s="69">
        <f t="shared" si="35"/>
        <v>3.5896102505432161E-2</v>
      </c>
      <c r="AB72" s="69">
        <f t="shared" si="43"/>
        <v>3.58943147806281E-2</v>
      </c>
      <c r="AC72" s="69"/>
      <c r="AD72" s="90">
        <f t="shared" ref="AD72:AD135" si="48">AD71+1</f>
        <v>46146</v>
      </c>
      <c r="AE72" s="91">
        <f t="shared" si="44"/>
        <v>3.6196476713534764E-2</v>
      </c>
      <c r="AF72" s="90">
        <f t="shared" ref="AF72:AF125" si="49">EDATE(AF71,1)</f>
        <v>48087</v>
      </c>
      <c r="AG72" s="92">
        <f t="shared" si="45"/>
        <v>3.585351505582679E-2</v>
      </c>
      <c r="AH72" s="3"/>
      <c r="AI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-3.7286334603073143E-3</v>
      </c>
      <c r="AJ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1.6083734522562423E-2</v>
      </c>
      <c r="AK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5.5708470488301895E-2</v>
      </c>
      <c r="AL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7.5520838471171622E-2</v>
      </c>
      <c r="AN72" s="107">
        <f>IF(B72="","",IF(B72&gt;$AO$1,$AO$3,IF(B72&lt;$AK$1,$L$7,_xlfn.FORECAST.LINEAR(B72,INDEX($AK$3:$AO$3,1,MATCH(B72,$AK$1:$AO$1,1)):INDEX($AK$3:$AO$3,1,MATCH(B72,$AK$1:$AO$1,1)+1),INDEX($AK$1:$AO$1,1,MATCH(B72,$AK$1:$AO$1,1)):INDEX($AK$1:$AO$1,1,MATCH(B72,$AK$1:$AO$1,1)+1)))))</f>
        <v>0.03</v>
      </c>
      <c r="AO72" s="2">
        <f>IF('Forward Curve'!$D$13=DataValidation!$A$5,Vols!$AN72,IF('Forward Curve'!$D$13=DataValidation!$A$7,Vols!$AN72+(Vols!$X72-Vols!$V72),IF('Forward Curve'!$D$13=DataValidation!$A$10,Vols!$AN72+(Vols!$Z72-Vols!$V72),IF('Forward Curve'!$D$13=DataValidation!$A$4,Vols!$AN72+(Vols!$AG72-Vols!$V72),IF('Forward Curve'!$D$13=DataValidation!$A$9,Vols!$AN72+(Vols!$Y72-Vols!$V72),IF('Forward Curve'!$D$13=DataValidation!$A$11,Vols!$AN72+(Vols!$AZ72-Vols!$V72),IF('Forward Curve'!$D$13=DataValidation!$A$2,Vols!$AN72+($AA72-Vols!$V72),IF('Forward Curve'!$D$13=DataValidation!$A$3,Vols!$AN72+($AB72-Vols!$V72),IF('Forward Curve'!$D$13=DataValidation!$A$8,Vols!$AN72+($W72-Vols!$V72))))))))))</f>
        <v>2.8924518773054977E-2</v>
      </c>
      <c r="AP72" s="2">
        <f>IF('Forward Curve'!$D$13=DataValidation!$A$5,$V72+0.0025,IF('Forward Curve'!$D$13=DataValidation!$A$7,$X72+0.0025,IF('Forward Curve'!$D$13=DataValidation!$A$10,Vols!$Z72+0.0025,IF('Forward Curve'!$D$13=DataValidation!$A$4,Vols!$AG72+0.0025,IF('Forward Curve'!$D$13=DataValidation!$A$9,Vols!$Y72+0.0025,IF('Forward Curve'!$D$13=DataValidation!$A$11,Vols!$AZ72+0.0025,IF('Forward Curve'!$D$13=DataValidation!$A$2,$AA72+0.0025,IF('Forward Curve'!$D$13=DataValidation!$A$3,$AB72+0.0025,IF('Forward Curve'!$D$13=DataValidation!$A$8,$W72+0.0025,"")))))))))</f>
        <v>3.8396102505432163E-2</v>
      </c>
      <c r="AQ72" s="2">
        <f>IF('Forward Curve'!$D$13=DataValidation!$A$5,$V72+0.005,IF('Forward Curve'!$D$13=DataValidation!$A$7,$X72+0.005,IF('Forward Curve'!$D$13=DataValidation!$A$10,Vols!$Z72+0.005,IF('Forward Curve'!$D$13=DataValidation!$A$4,Vols!$AG72+0.005,IF('Forward Curve'!$D$13=DataValidation!$A$9,Vols!$Y72+0.005,IF('Forward Curve'!$D$13=DataValidation!$A$11,Vols!$AZ72+0.005,IF('Forward Curve'!$D$13=DataValidation!$A$2,$AA72+0.005,IF('Forward Curve'!$D$13=DataValidation!$A$3,$AB72+0.005,IF('Forward Curve'!$D$13=DataValidation!$A$8,$W72+0.005,"")))))))))</f>
        <v>4.0896102505432158E-2</v>
      </c>
      <c r="AS72" s="48" cm="1">
        <f t="array" ref="AS72">_xlfn.SWITCH('Forward Curve'!$E$14,DataValidation!$B$2,Vols!$AL72,DataValidation!$B$3,Vols!$AK72,DataValidation!$B$4,Vols!$AJ72,DataValidation!$B$5,Vols!$AI72,DataValidation!$B$7,$AN72,DataValidation!$B$8,Vols!$AP72,DataValidation!$B$9,Vols!$AQ72,"","ERROR")</f>
        <v>7.5520838471171622E-2</v>
      </c>
      <c r="AT72" s="48"/>
      <c r="AU72" s="49"/>
      <c r="AV72" s="56">
        <v>67</v>
      </c>
      <c r="AW72" s="58">
        <f t="shared" ref="AW72:AW135" si="50">EDATE(AW71,1)</f>
        <v>48087</v>
      </c>
      <c r="AY72" s="70">
        <f t="shared" ref="AY72:AY124" si="51">(($AY$125-$AY$6)/120)+AY71</f>
        <v>-6.2040899569060053E-3</v>
      </c>
      <c r="AZ72" s="2">
        <f t="shared" si="46"/>
        <v>4.7662810183868601E-2</v>
      </c>
      <c r="BB72" s="3">
        <f t="shared" si="36"/>
        <v>4.2662810183868603E-2</v>
      </c>
      <c r="BC72" s="3">
        <f t="shared" si="37"/>
        <v>4.5162810183868599E-2</v>
      </c>
      <c r="BD72" s="3">
        <f t="shared" si="38"/>
        <v>5.0162810183868603E-2</v>
      </c>
      <c r="BE72" s="3">
        <f t="shared" si="39"/>
        <v>5.2662810183868598E-2</v>
      </c>
      <c r="BG72" s="2">
        <f>IF('Forward Curve'!$D$15=DataValidation!$B$11,Vols!BB72,IF('Forward Curve'!$D$15=DataValidation!$B$12,Vols!BC72,IF('Forward Curve'!$D$15=DataValidation!$B$13,Vols!BD72,IF('Forward Curve'!$D$15=DataValidation!$B$14,Vols!BE72,""))))</f>
        <v>4.5162810183868599E-2</v>
      </c>
    </row>
    <row r="73" spans="2:59" x14ac:dyDescent="0.25">
      <c r="B73" s="59">
        <f t="shared" si="40"/>
        <v>48118</v>
      </c>
      <c r="C73" s="129">
        <v>23.379775266494846</v>
      </c>
      <c r="D73" s="2"/>
      <c r="E73" s="102">
        <v>3.6975376907642374</v>
      </c>
      <c r="F73" s="64">
        <v>3.8458128815296506</v>
      </c>
      <c r="G73" s="126">
        <v>3.5915564957423864</v>
      </c>
      <c r="H73" s="85">
        <v>4.6083545359214826</v>
      </c>
      <c r="I73" s="110">
        <v>6.6607890357490485</v>
      </c>
      <c r="J73" s="66"/>
      <c r="K73" s="96">
        <f t="shared" si="47"/>
        <v>48087</v>
      </c>
      <c r="L73" s="129">
        <v>3.5896102505432159</v>
      </c>
      <c r="M73" s="66"/>
      <c r="N73" s="130">
        <v>46175</v>
      </c>
      <c r="O73" s="129">
        <v>3.6196476713534764</v>
      </c>
      <c r="P73" s="66"/>
      <c r="Q73" s="66"/>
      <c r="S73" s="59">
        <f>'Forward Curve'!$G73</f>
        <v>48118</v>
      </c>
      <c r="T73" s="67">
        <f t="shared" si="31"/>
        <v>0.23379775266494845</v>
      </c>
      <c r="U73" s="48"/>
      <c r="V73" s="48">
        <f t="shared" si="41"/>
        <v>3.6975376907642375E-2</v>
      </c>
      <c r="W73" s="48">
        <f t="shared" si="42"/>
        <v>3.8458128815296505E-2</v>
      </c>
      <c r="X73" s="48">
        <f t="shared" si="32"/>
        <v>3.5915564957423866E-2</v>
      </c>
      <c r="Y73" s="48">
        <f t="shared" si="33"/>
        <v>4.6083545359214828E-2</v>
      </c>
      <c r="Z73" s="69">
        <f t="shared" si="34"/>
        <v>6.6607890357490485E-2</v>
      </c>
      <c r="AA73" s="69">
        <f t="shared" si="35"/>
        <v>3.5899678311112578E-2</v>
      </c>
      <c r="AB73" s="69">
        <f t="shared" si="43"/>
        <v>3.5896102505432161E-2</v>
      </c>
      <c r="AC73" s="69"/>
      <c r="AD73" s="90">
        <f t="shared" si="48"/>
        <v>46147</v>
      </c>
      <c r="AE73" s="91">
        <f t="shared" si="44"/>
        <v>3.61964767136147E-2</v>
      </c>
      <c r="AF73" s="90">
        <f t="shared" si="49"/>
        <v>48118</v>
      </c>
      <c r="AG73" s="92">
        <f t="shared" si="45"/>
        <v>3.5853753090865581E-2</v>
      </c>
      <c r="AH73" s="3"/>
      <c r="AI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-4.0406586360307653E-3</v>
      </c>
      <c r="AJ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1.5929509837540906E-2</v>
      </c>
      <c r="AK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5.5869846784684256E-2</v>
      </c>
      <c r="AL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7.5840015258255927E-2</v>
      </c>
      <c r="AN73" s="107">
        <f>IF(B73="","",IF(B73&gt;$AO$1,$AO$3,IF(B73&lt;$AK$1,$L$7,_xlfn.FORECAST.LINEAR(B73,INDEX($AK$3:$AO$3,1,MATCH(B73,$AK$1:$AO$1,1)):INDEX($AK$3:$AO$3,1,MATCH(B73,$AK$1:$AO$1,1)+1),INDEX($AK$1:$AO$1,1,MATCH(B73,$AK$1:$AO$1,1)):INDEX($AK$1:$AO$1,1,MATCH(B73,$AK$1:$AO$1,1)+1)))))</f>
        <v>0.03</v>
      </c>
      <c r="AO73" s="2">
        <f>IF('Forward Curve'!$D$13=DataValidation!$A$5,Vols!$AN73,IF('Forward Curve'!$D$13=DataValidation!$A$7,Vols!$AN73+(Vols!$X73-Vols!$V73),IF('Forward Curve'!$D$13=DataValidation!$A$10,Vols!$AN73+(Vols!$Z73-Vols!$V73),IF('Forward Curve'!$D$13=DataValidation!$A$4,Vols!$AN73+(Vols!$AG73-Vols!$V73),IF('Forward Curve'!$D$13=DataValidation!$A$9,Vols!$AN73+(Vols!$Y73-Vols!$V73),IF('Forward Curve'!$D$13=DataValidation!$A$11,Vols!$AN73+(Vols!$AZ73-Vols!$V73),IF('Forward Curve'!$D$13=DataValidation!$A$2,Vols!$AN73+($AA73-Vols!$V73),IF('Forward Curve'!$D$13=DataValidation!$A$3,Vols!$AN73+($AB73-Vols!$V73),IF('Forward Curve'!$D$13=DataValidation!$A$8,Vols!$AN73+($W73-Vols!$V73))))))))))</f>
        <v>2.8924301403470201E-2</v>
      </c>
      <c r="AP73" s="2">
        <f>IF('Forward Curve'!$D$13=DataValidation!$A$5,$V73+0.0025,IF('Forward Curve'!$D$13=DataValidation!$A$7,$X73+0.0025,IF('Forward Curve'!$D$13=DataValidation!$A$10,Vols!$Z73+0.0025,IF('Forward Curve'!$D$13=DataValidation!$A$4,Vols!$AG73+0.0025,IF('Forward Curve'!$D$13=DataValidation!$A$9,Vols!$Y73+0.0025,IF('Forward Curve'!$D$13=DataValidation!$A$11,Vols!$AZ73+0.0025,IF('Forward Curve'!$D$13=DataValidation!$A$2,$AA73+0.0025,IF('Forward Curve'!$D$13=DataValidation!$A$3,$AB73+0.0025,IF('Forward Curve'!$D$13=DataValidation!$A$8,$W73+0.0025,"")))))))))</f>
        <v>3.839967831111258E-2</v>
      </c>
      <c r="AQ73" s="2">
        <f>IF('Forward Curve'!$D$13=DataValidation!$A$5,$V73+0.005,IF('Forward Curve'!$D$13=DataValidation!$A$7,$X73+0.005,IF('Forward Curve'!$D$13=DataValidation!$A$10,Vols!$Z73+0.005,IF('Forward Curve'!$D$13=DataValidation!$A$4,Vols!$AG73+0.005,IF('Forward Curve'!$D$13=DataValidation!$A$9,Vols!$Y73+0.005,IF('Forward Curve'!$D$13=DataValidation!$A$11,Vols!$AZ73+0.005,IF('Forward Curve'!$D$13=DataValidation!$A$2,$AA73+0.005,IF('Forward Curve'!$D$13=DataValidation!$A$3,$AB73+0.005,IF('Forward Curve'!$D$13=DataValidation!$A$8,$W73+0.005,"")))))))))</f>
        <v>4.0899678311112575E-2</v>
      </c>
      <c r="AS73" s="48" cm="1">
        <f t="array" ref="AS73">_xlfn.SWITCH('Forward Curve'!$E$14,DataValidation!$B$2,Vols!$AL73,DataValidation!$B$3,Vols!$AK73,DataValidation!$B$4,Vols!$AJ73,DataValidation!$B$5,Vols!$AI73,DataValidation!$B$7,$AN73,DataValidation!$B$8,Vols!$AP73,DataValidation!$B$9,Vols!$AQ73,"","ERROR")</f>
        <v>7.5840015258255927E-2</v>
      </c>
      <c r="AT73" s="48"/>
      <c r="AU73" s="49"/>
      <c r="AV73" s="56">
        <v>68</v>
      </c>
      <c r="AW73" s="58">
        <f t="shared" si="50"/>
        <v>48118</v>
      </c>
      <c r="AY73" s="70">
        <f t="shared" si="51"/>
        <v>-6.2260465102869089E-3</v>
      </c>
      <c r="AZ73" s="2">
        <f t="shared" si="46"/>
        <v>4.7748958102705442E-2</v>
      </c>
      <c r="BB73" s="3">
        <f t="shared" si="36"/>
        <v>4.2748958102705445E-2</v>
      </c>
      <c r="BC73" s="3">
        <f t="shared" si="37"/>
        <v>4.524895810270544E-2</v>
      </c>
      <c r="BD73" s="3">
        <f t="shared" si="38"/>
        <v>5.0248958102705445E-2</v>
      </c>
      <c r="BE73" s="3">
        <f t="shared" si="39"/>
        <v>5.274895810270544E-2</v>
      </c>
      <c r="BG73" s="2">
        <f>IF('Forward Curve'!$D$15=DataValidation!$B$11,Vols!BB73,IF('Forward Curve'!$D$15=DataValidation!$B$12,Vols!BC73,IF('Forward Curve'!$D$15=DataValidation!$B$13,Vols!BD73,IF('Forward Curve'!$D$15=DataValidation!$B$14,Vols!BE73,""))))</f>
        <v>4.524895810270544E-2</v>
      </c>
    </row>
    <row r="74" spans="2:59" x14ac:dyDescent="0.25">
      <c r="B74" s="59">
        <f t="shared" si="40"/>
        <v>48148</v>
      </c>
      <c r="C74" s="129">
        <v>23.384750084480469</v>
      </c>
      <c r="D74" s="2"/>
      <c r="E74" s="102">
        <v>3.6969687339258428</v>
      </c>
      <c r="F74" s="64">
        <v>3.8456302521740335</v>
      </c>
      <c r="G74" s="126">
        <v>3.5916383396736529</v>
      </c>
      <c r="H74" s="85">
        <v>4.6080599930089789</v>
      </c>
      <c r="I74" s="110">
        <v>6.660789035748782</v>
      </c>
      <c r="J74" s="66"/>
      <c r="K74" s="96">
        <f t="shared" si="47"/>
        <v>48118</v>
      </c>
      <c r="L74" s="129">
        <v>3.5899678311112577</v>
      </c>
      <c r="M74" s="66"/>
      <c r="N74" s="130">
        <v>46176</v>
      </c>
      <c r="O74" s="129">
        <v>3.5752086887157475</v>
      </c>
      <c r="P74" s="66"/>
      <c r="Q74" s="66"/>
      <c r="S74" s="59">
        <f>'Forward Curve'!$G74</f>
        <v>48148</v>
      </c>
      <c r="T74" s="67">
        <f t="shared" si="31"/>
        <v>0.23384750084480468</v>
      </c>
      <c r="U74" s="48"/>
      <c r="V74" s="48">
        <f t="shared" si="41"/>
        <v>3.6969687339258428E-2</v>
      </c>
      <c r="W74" s="48">
        <f t="shared" si="42"/>
        <v>3.8456302521740336E-2</v>
      </c>
      <c r="X74" s="48">
        <f t="shared" si="32"/>
        <v>3.5916383396736529E-2</v>
      </c>
      <c r="Y74" s="48">
        <f t="shared" si="33"/>
        <v>4.608059993008979E-2</v>
      </c>
      <c r="Z74" s="69">
        <f t="shared" si="34"/>
        <v>6.660789035748782E-2</v>
      </c>
      <c r="AA74" s="69">
        <f t="shared" si="35"/>
        <v>3.5894314780630765E-2</v>
      </c>
      <c r="AB74" s="69">
        <f t="shared" si="43"/>
        <v>3.5899678311112578E-2</v>
      </c>
      <c r="AC74" s="69"/>
      <c r="AD74" s="90">
        <f t="shared" si="48"/>
        <v>46148</v>
      </c>
      <c r="AE74" s="91">
        <f t="shared" si="44"/>
        <v>3.6196476713534764E-2</v>
      </c>
      <c r="AF74" s="90">
        <f t="shared" si="49"/>
        <v>48148</v>
      </c>
      <c r="AG74" s="92">
        <f t="shared" si="45"/>
        <v>3.5853276993147887E-2</v>
      </c>
      <c r="AH74" s="3"/>
      <c r="AI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-4.341464075097363E-3</v>
      </c>
      <c r="AJ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1.5776425352766701E-2</v>
      </c>
      <c r="AK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5.6012204208494829E-2</v>
      </c>
      <c r="AL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7.6130093636358892E-2</v>
      </c>
      <c r="AN74" s="107">
        <f>IF(B74="","",IF(B74&gt;$AO$1,$AO$3,IF(B74&lt;$AK$1,$L$7,_xlfn.FORECAST.LINEAR(B74,INDEX($AK$3:$AO$3,1,MATCH(B74,$AK$1:$AO$1,1)):INDEX($AK$3:$AO$3,1,MATCH(B74,$AK$1:$AO$1,1)+1),INDEX($AK$1:$AO$1,1,MATCH(B74,$AK$1:$AO$1,1)):INDEX($AK$1:$AO$1,1,MATCH(B74,$AK$1:$AO$1,1)+1)))))</f>
        <v>0.03</v>
      </c>
      <c r="AO74" s="2">
        <f>IF('Forward Curve'!$D$13=DataValidation!$A$5,Vols!$AN74,IF('Forward Curve'!$D$13=DataValidation!$A$7,Vols!$AN74+(Vols!$X74-Vols!$V74),IF('Forward Curve'!$D$13=DataValidation!$A$10,Vols!$AN74+(Vols!$Z74-Vols!$V74),IF('Forward Curve'!$D$13=DataValidation!$A$4,Vols!$AN74+(Vols!$AG74-Vols!$V74),IF('Forward Curve'!$D$13=DataValidation!$A$9,Vols!$AN74+(Vols!$Y74-Vols!$V74),IF('Forward Curve'!$D$13=DataValidation!$A$11,Vols!$AN74+(Vols!$AZ74-Vols!$V74),IF('Forward Curve'!$D$13=DataValidation!$A$2,Vols!$AN74+($AA74-Vols!$V74),IF('Forward Curve'!$D$13=DataValidation!$A$3,Vols!$AN74+($AB74-Vols!$V74),IF('Forward Curve'!$D$13=DataValidation!$A$8,Vols!$AN74+($W74-Vols!$V74))))))))))</f>
        <v>2.8924627441372336E-2</v>
      </c>
      <c r="AP74" s="2">
        <f>IF('Forward Curve'!$D$13=DataValidation!$A$5,$V74+0.0025,IF('Forward Curve'!$D$13=DataValidation!$A$7,$X74+0.0025,IF('Forward Curve'!$D$13=DataValidation!$A$10,Vols!$Z74+0.0025,IF('Forward Curve'!$D$13=DataValidation!$A$4,Vols!$AG74+0.0025,IF('Forward Curve'!$D$13=DataValidation!$A$9,Vols!$Y74+0.0025,IF('Forward Curve'!$D$13=DataValidation!$A$11,Vols!$AZ74+0.0025,IF('Forward Curve'!$D$13=DataValidation!$A$2,$AA74+0.0025,IF('Forward Curve'!$D$13=DataValidation!$A$3,$AB74+0.0025,IF('Forward Curve'!$D$13=DataValidation!$A$8,$W74+0.0025,"")))))))))</f>
        <v>3.8394314780630767E-2</v>
      </c>
      <c r="AQ74" s="2">
        <f>IF('Forward Curve'!$D$13=DataValidation!$A$5,$V74+0.005,IF('Forward Curve'!$D$13=DataValidation!$A$7,$X74+0.005,IF('Forward Curve'!$D$13=DataValidation!$A$10,Vols!$Z74+0.005,IF('Forward Curve'!$D$13=DataValidation!$A$4,Vols!$AG74+0.005,IF('Forward Curve'!$D$13=DataValidation!$A$9,Vols!$Y74+0.005,IF('Forward Curve'!$D$13=DataValidation!$A$11,Vols!$AZ74+0.005,IF('Forward Curve'!$D$13=DataValidation!$A$2,$AA74+0.005,IF('Forward Curve'!$D$13=DataValidation!$A$3,$AB74+0.005,IF('Forward Curve'!$D$13=DataValidation!$A$8,$W74+0.005,"")))))))))</f>
        <v>4.0894314780630762E-2</v>
      </c>
      <c r="AS74" s="48" cm="1">
        <f t="array" ref="AS74">_xlfn.SWITCH('Forward Curve'!$E$14,DataValidation!$B$2,Vols!$AL74,DataValidation!$B$3,Vols!$AK74,DataValidation!$B$4,Vols!$AJ74,DataValidation!$B$5,Vols!$AI74,DataValidation!$B$7,$AN74,DataValidation!$B$8,Vols!$AP74,DataValidation!$B$9,Vols!$AQ74,"","ERROR")</f>
        <v>7.6130093636358892E-2</v>
      </c>
      <c r="AT74" s="48"/>
      <c r="AU74" s="49"/>
      <c r="AV74" s="56">
        <v>69</v>
      </c>
      <c r="AW74" s="58">
        <f t="shared" si="50"/>
        <v>48148</v>
      </c>
      <c r="AY74" s="70">
        <f t="shared" si="51"/>
        <v>-6.2480030636678126E-3</v>
      </c>
      <c r="AZ74" s="2">
        <f t="shared" si="46"/>
        <v>4.7835054251504014E-2</v>
      </c>
      <c r="BB74" s="3">
        <f t="shared" si="36"/>
        <v>4.2835054251504016E-2</v>
      </c>
      <c r="BC74" s="3">
        <f t="shared" si="37"/>
        <v>4.5335054251504012E-2</v>
      </c>
      <c r="BD74" s="3">
        <f t="shared" si="38"/>
        <v>5.0335054251504016E-2</v>
      </c>
      <c r="BE74" s="3">
        <f t="shared" si="39"/>
        <v>5.2835054251504011E-2</v>
      </c>
      <c r="BG74" s="2">
        <f>IF('Forward Curve'!$D$15=DataValidation!$B$11,Vols!BB74,IF('Forward Curve'!$D$15=DataValidation!$B$12,Vols!BC74,IF('Forward Curve'!$D$15=DataValidation!$B$13,Vols!BD74,IF('Forward Curve'!$D$15=DataValidation!$B$14,Vols!BE74,""))))</f>
        <v>4.5335054251504012E-2</v>
      </c>
    </row>
    <row r="75" spans="2:59" x14ac:dyDescent="0.25">
      <c r="B75" s="59">
        <f t="shared" si="40"/>
        <v>48179</v>
      </c>
      <c r="C75" s="129">
        <v>23.386938776705541</v>
      </c>
      <c r="D75" s="2"/>
      <c r="E75" s="102">
        <v>3.697158373237718</v>
      </c>
      <c r="F75" s="64">
        <v>3.8457167295017158</v>
      </c>
      <c r="G75" s="126">
        <v>3.5908407069455661</v>
      </c>
      <c r="H75" s="85">
        <v>4.6077654751890407</v>
      </c>
      <c r="I75" s="110">
        <v>6.6620215037175132</v>
      </c>
      <c r="J75" s="66"/>
      <c r="K75" s="96">
        <f t="shared" si="47"/>
        <v>48148</v>
      </c>
      <c r="L75" s="129">
        <v>3.5894314780630765</v>
      </c>
      <c r="M75" s="66"/>
      <c r="N75" s="130">
        <v>46177</v>
      </c>
      <c r="O75" s="129">
        <v>3.5752086887157475</v>
      </c>
      <c r="P75" s="66"/>
      <c r="Q75" s="66"/>
      <c r="S75" s="59">
        <f>'Forward Curve'!$G75</f>
        <v>48179</v>
      </c>
      <c r="T75" s="67">
        <f t="shared" si="31"/>
        <v>0.2338693877670554</v>
      </c>
      <c r="U75" s="48"/>
      <c r="V75" s="48">
        <f t="shared" si="41"/>
        <v>3.6971583732377182E-2</v>
      </c>
      <c r="W75" s="48">
        <f t="shared" si="42"/>
        <v>3.8457167295017157E-2</v>
      </c>
      <c r="X75" s="48">
        <f t="shared" si="32"/>
        <v>3.590840706945566E-2</v>
      </c>
      <c r="Y75" s="48">
        <f t="shared" si="33"/>
        <v>4.6077654751890407E-2</v>
      </c>
      <c r="Z75" s="69">
        <f t="shared" si="34"/>
        <v>6.6620215037175134E-2</v>
      </c>
      <c r="AA75" s="69">
        <f t="shared" si="35"/>
        <v>3.5896102505427005E-2</v>
      </c>
      <c r="AB75" s="69">
        <f t="shared" si="43"/>
        <v>3.5894314780630765E-2</v>
      </c>
      <c r="AC75" s="69"/>
      <c r="AD75" s="90">
        <f t="shared" si="48"/>
        <v>46149</v>
      </c>
      <c r="AE75" s="91">
        <f t="shared" si="44"/>
        <v>3.6196476713534764E-2</v>
      </c>
      <c r="AF75" s="90">
        <f t="shared" si="49"/>
        <v>48179</v>
      </c>
      <c r="AG75" s="92">
        <f t="shared" si="45"/>
        <v>3.5853455517443678E-2</v>
      </c>
      <c r="AH75" s="3"/>
      <c r="AI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-4.6459414357679111E-3</v>
      </c>
      <c r="AJ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1.5625080534829548E-2</v>
      </c>
      <c r="AK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5.6167124476024462E-2</v>
      </c>
      <c r="AL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7.6438146446621918E-2</v>
      </c>
      <c r="AN75" s="107">
        <f>IF(B75="","",IF(B75&gt;$AO$1,$AO$3,IF(B75&lt;$AK$1,$L$7,_xlfn.FORECAST.LINEAR(B75,INDEX($AK$3:$AO$3,1,MATCH(B75,$AK$1:$AO$1,1)):INDEX($AK$3:$AO$3,1,MATCH(B75,$AK$1:$AO$1,1)+1),INDEX($AK$1:$AO$1,1,MATCH(B75,$AK$1:$AO$1,1)):INDEX($AK$1:$AO$1,1,MATCH(B75,$AK$1:$AO$1,1)+1)))))</f>
        <v>0.03</v>
      </c>
      <c r="AO75" s="2">
        <f>IF('Forward Curve'!$D$13=DataValidation!$A$5,Vols!$AN75,IF('Forward Curve'!$D$13=DataValidation!$A$7,Vols!$AN75+(Vols!$X75-Vols!$V75),IF('Forward Curve'!$D$13=DataValidation!$A$10,Vols!$AN75+(Vols!$Z75-Vols!$V75),IF('Forward Curve'!$D$13=DataValidation!$A$4,Vols!$AN75+(Vols!$AG75-Vols!$V75),IF('Forward Curve'!$D$13=DataValidation!$A$9,Vols!$AN75+(Vols!$Y75-Vols!$V75),IF('Forward Curve'!$D$13=DataValidation!$A$11,Vols!$AN75+(Vols!$AZ75-Vols!$V75),IF('Forward Curve'!$D$13=DataValidation!$A$2,Vols!$AN75+($AA75-Vols!$V75),IF('Forward Curve'!$D$13=DataValidation!$A$3,Vols!$AN75+($AB75-Vols!$V75),IF('Forward Curve'!$D$13=DataValidation!$A$8,Vols!$AN75+($W75-Vols!$V75))))))))))</f>
        <v>2.8924518773049822E-2</v>
      </c>
      <c r="AP75" s="2">
        <f>IF('Forward Curve'!$D$13=DataValidation!$A$5,$V75+0.0025,IF('Forward Curve'!$D$13=DataValidation!$A$7,$X75+0.0025,IF('Forward Curve'!$D$13=DataValidation!$A$10,Vols!$Z75+0.0025,IF('Forward Curve'!$D$13=DataValidation!$A$4,Vols!$AG75+0.0025,IF('Forward Curve'!$D$13=DataValidation!$A$9,Vols!$Y75+0.0025,IF('Forward Curve'!$D$13=DataValidation!$A$11,Vols!$AZ75+0.0025,IF('Forward Curve'!$D$13=DataValidation!$A$2,$AA75+0.0025,IF('Forward Curve'!$D$13=DataValidation!$A$3,$AB75+0.0025,IF('Forward Curve'!$D$13=DataValidation!$A$8,$W75+0.0025,"")))))))))</f>
        <v>3.8396102505427007E-2</v>
      </c>
      <c r="AQ75" s="2">
        <f>IF('Forward Curve'!$D$13=DataValidation!$A$5,$V75+0.005,IF('Forward Curve'!$D$13=DataValidation!$A$7,$X75+0.005,IF('Forward Curve'!$D$13=DataValidation!$A$10,Vols!$Z75+0.005,IF('Forward Curve'!$D$13=DataValidation!$A$4,Vols!$AG75+0.005,IF('Forward Curve'!$D$13=DataValidation!$A$9,Vols!$Y75+0.005,IF('Forward Curve'!$D$13=DataValidation!$A$11,Vols!$AZ75+0.005,IF('Forward Curve'!$D$13=DataValidation!$A$2,$AA75+0.005,IF('Forward Curve'!$D$13=DataValidation!$A$3,$AB75+0.005,IF('Forward Curve'!$D$13=DataValidation!$A$8,$W75+0.005,"")))))))))</f>
        <v>4.0896102505427002E-2</v>
      </c>
      <c r="AS75" s="48" cm="1">
        <f t="array" ref="AS75">_xlfn.SWITCH('Forward Curve'!$E$14,DataValidation!$B$2,Vols!$AL75,DataValidation!$B$3,Vols!$AK75,DataValidation!$B$4,Vols!$AJ75,DataValidation!$B$5,Vols!$AI75,DataValidation!$B$7,$AN75,DataValidation!$B$8,Vols!$AP75,DataValidation!$B$9,Vols!$AQ75,"","ERROR")</f>
        <v>7.6438146446621918E-2</v>
      </c>
      <c r="AT75" s="48"/>
      <c r="AU75" s="49"/>
      <c r="AV75" s="56">
        <v>70</v>
      </c>
      <c r="AW75" s="58">
        <f t="shared" si="50"/>
        <v>48179</v>
      </c>
      <c r="AY75" s="70">
        <f t="shared" si="51"/>
        <v>-6.2699596170487162E-3</v>
      </c>
      <c r="AZ75" s="2">
        <f t="shared" si="46"/>
        <v>4.7921173126503271E-2</v>
      </c>
      <c r="BB75" s="3">
        <f t="shared" si="36"/>
        <v>4.2921173126503273E-2</v>
      </c>
      <c r="BC75" s="3">
        <f t="shared" si="37"/>
        <v>4.5421173126503268E-2</v>
      </c>
      <c r="BD75" s="3">
        <f t="shared" si="38"/>
        <v>5.0421173126503273E-2</v>
      </c>
      <c r="BE75" s="3">
        <f t="shared" si="39"/>
        <v>5.2921173126503268E-2</v>
      </c>
      <c r="BG75" s="2">
        <f>IF('Forward Curve'!$D$15=DataValidation!$B$11,Vols!BB75,IF('Forward Curve'!$D$15=DataValidation!$B$12,Vols!BC75,IF('Forward Curve'!$D$15=DataValidation!$B$13,Vols!BD75,IF('Forward Curve'!$D$15=DataValidation!$B$14,Vols!BE75,""))))</f>
        <v>4.5421173126503268E-2</v>
      </c>
    </row>
    <row r="76" spans="2:59" x14ac:dyDescent="0.25">
      <c r="B76" s="59">
        <f t="shared" si="40"/>
        <v>48209</v>
      </c>
      <c r="C76" s="129">
        <v>23.409007626346163</v>
      </c>
      <c r="D76" s="2"/>
      <c r="E76" s="102">
        <v>3.6969687339261093</v>
      </c>
      <c r="F76" s="64">
        <v>3.8456306424644282</v>
      </c>
      <c r="G76" s="126">
        <v>3.6329578152824316</v>
      </c>
      <c r="H76" s="85">
        <v>4.6080599930092374</v>
      </c>
      <c r="I76" s="110">
        <v>6.6607890357565109</v>
      </c>
      <c r="J76" s="66"/>
      <c r="K76" s="96">
        <f t="shared" si="47"/>
        <v>48179</v>
      </c>
      <c r="L76" s="129">
        <v>3.5896102505427003</v>
      </c>
      <c r="M76" s="66"/>
      <c r="N76" s="130">
        <v>46178</v>
      </c>
      <c r="O76" s="129">
        <v>3.5755637592806977</v>
      </c>
      <c r="P76" s="66"/>
      <c r="Q76" s="66"/>
      <c r="S76" s="59">
        <f>'Forward Curve'!$G76</f>
        <v>48209</v>
      </c>
      <c r="T76" s="67">
        <f t="shared" si="31"/>
        <v>0.23409007626346162</v>
      </c>
      <c r="U76" s="48"/>
      <c r="V76" s="48">
        <f t="shared" si="41"/>
        <v>3.6969687339261093E-2</v>
      </c>
      <c r="W76" s="48">
        <f t="shared" si="42"/>
        <v>3.8456306424644281E-2</v>
      </c>
      <c r="X76" s="48">
        <f t="shared" si="32"/>
        <v>3.6329578152824317E-2</v>
      </c>
      <c r="Y76" s="48">
        <f t="shared" si="33"/>
        <v>4.6080599930092371E-2</v>
      </c>
      <c r="Z76" s="69">
        <f t="shared" si="34"/>
        <v>6.6607890357565105E-2</v>
      </c>
      <c r="AA76" s="69">
        <f t="shared" si="35"/>
        <v>3.5894314780625436E-2</v>
      </c>
      <c r="AB76" s="69">
        <f t="shared" si="43"/>
        <v>3.5896102505427005E-2</v>
      </c>
      <c r="AC76" s="69"/>
      <c r="AD76" s="90">
        <f t="shared" si="48"/>
        <v>46150</v>
      </c>
      <c r="AE76" s="91">
        <f t="shared" si="44"/>
        <v>3.6200116238136459E-2</v>
      </c>
      <c r="AF76" s="90">
        <f t="shared" si="49"/>
        <v>48209</v>
      </c>
      <c r="AG76" s="92">
        <f t="shared" si="45"/>
        <v>3.5853872104434359E-2</v>
      </c>
      <c r="AH76" s="3"/>
      <c r="AI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-4.9729193786543068E-3</v>
      </c>
      <c r="AJ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1.5460697700985564E-2</v>
      </c>
      <c r="AK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5.6327931860265308E-2</v>
      </c>
      <c r="AL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7.676154893990518E-2</v>
      </c>
      <c r="AN76" s="107">
        <f>IF(B76="","",IF(B76&gt;$AO$1,$AO$3,IF(B76&lt;$AK$1,$L$7,_xlfn.FORECAST.LINEAR(B76,INDEX($AK$3:$AO$3,1,MATCH(B76,$AK$1:$AO$1,1)):INDEX($AK$3:$AO$3,1,MATCH(B76,$AK$1:$AO$1,1)+1),INDEX($AK$1:$AO$1,1,MATCH(B76,$AK$1:$AO$1,1)):INDEX($AK$1:$AO$1,1,MATCH(B76,$AK$1:$AO$1,1)+1)))))</f>
        <v>0.03</v>
      </c>
      <c r="AO76" s="2">
        <f>IF('Forward Curve'!$D$13=DataValidation!$A$5,Vols!$AN76,IF('Forward Curve'!$D$13=DataValidation!$A$7,Vols!$AN76+(Vols!$X76-Vols!$V76),IF('Forward Curve'!$D$13=DataValidation!$A$10,Vols!$AN76+(Vols!$Z76-Vols!$V76),IF('Forward Curve'!$D$13=DataValidation!$A$4,Vols!$AN76+(Vols!$AG76-Vols!$V76),IF('Forward Curve'!$D$13=DataValidation!$A$9,Vols!$AN76+(Vols!$Y76-Vols!$V76),IF('Forward Curve'!$D$13=DataValidation!$A$11,Vols!$AN76+(Vols!$AZ76-Vols!$V76),IF('Forward Curve'!$D$13=DataValidation!$A$2,Vols!$AN76+($AA76-Vols!$V76),IF('Forward Curve'!$D$13=DataValidation!$A$3,Vols!$AN76+($AB76-Vols!$V76),IF('Forward Curve'!$D$13=DataValidation!$A$8,Vols!$AN76+($W76-Vols!$V76))))))))))</f>
        <v>2.8924627441364342E-2</v>
      </c>
      <c r="AP76" s="2">
        <f>IF('Forward Curve'!$D$13=DataValidation!$A$5,$V76+0.0025,IF('Forward Curve'!$D$13=DataValidation!$A$7,$X76+0.0025,IF('Forward Curve'!$D$13=DataValidation!$A$10,Vols!$Z76+0.0025,IF('Forward Curve'!$D$13=DataValidation!$A$4,Vols!$AG76+0.0025,IF('Forward Curve'!$D$13=DataValidation!$A$9,Vols!$Y76+0.0025,IF('Forward Curve'!$D$13=DataValidation!$A$11,Vols!$AZ76+0.0025,IF('Forward Curve'!$D$13=DataValidation!$A$2,$AA76+0.0025,IF('Forward Curve'!$D$13=DataValidation!$A$3,$AB76+0.0025,IF('Forward Curve'!$D$13=DataValidation!$A$8,$W76+0.0025,"")))))))))</f>
        <v>3.8394314780625438E-2</v>
      </c>
      <c r="AQ76" s="2">
        <f>IF('Forward Curve'!$D$13=DataValidation!$A$5,$V76+0.005,IF('Forward Curve'!$D$13=DataValidation!$A$7,$X76+0.005,IF('Forward Curve'!$D$13=DataValidation!$A$10,Vols!$Z76+0.005,IF('Forward Curve'!$D$13=DataValidation!$A$4,Vols!$AG76+0.005,IF('Forward Curve'!$D$13=DataValidation!$A$9,Vols!$Y76+0.005,IF('Forward Curve'!$D$13=DataValidation!$A$11,Vols!$AZ76+0.005,IF('Forward Curve'!$D$13=DataValidation!$A$2,$AA76+0.005,IF('Forward Curve'!$D$13=DataValidation!$A$3,$AB76+0.005,IF('Forward Curve'!$D$13=DataValidation!$A$8,$W76+0.005,"")))))))))</f>
        <v>4.0894314780625433E-2</v>
      </c>
      <c r="AS76" s="48" cm="1">
        <f t="array" ref="AS76">_xlfn.SWITCH('Forward Curve'!$E$14,DataValidation!$B$2,Vols!$AL76,DataValidation!$B$3,Vols!$AK76,DataValidation!$B$4,Vols!$AJ76,DataValidation!$B$5,Vols!$AI76,DataValidation!$B$7,$AN76,DataValidation!$B$8,Vols!$AP76,DataValidation!$B$9,Vols!$AQ76,"","ERROR")</f>
        <v>7.676154893990518E-2</v>
      </c>
      <c r="AT76" s="48"/>
      <c r="AU76" s="49"/>
      <c r="AV76" s="56">
        <v>71</v>
      </c>
      <c r="AW76" s="58">
        <f t="shared" si="50"/>
        <v>48209</v>
      </c>
      <c r="AY76" s="70">
        <f t="shared" si="51"/>
        <v>-6.2919161704296199E-3</v>
      </c>
      <c r="AZ76" s="2">
        <f t="shared" si="46"/>
        <v>4.8007299073682536E-2</v>
      </c>
      <c r="BB76" s="3">
        <f t="shared" si="36"/>
        <v>4.3007299073682538E-2</v>
      </c>
      <c r="BC76" s="3">
        <f t="shared" si="37"/>
        <v>4.5507299073682533E-2</v>
      </c>
      <c r="BD76" s="3">
        <f t="shared" si="38"/>
        <v>5.0507299073682538E-2</v>
      </c>
      <c r="BE76" s="3">
        <f t="shared" si="39"/>
        <v>5.3007299073682533E-2</v>
      </c>
      <c r="BG76" s="2">
        <f>IF('Forward Curve'!$D$15=DataValidation!$B$11,Vols!BB76,IF('Forward Curve'!$D$15=DataValidation!$B$12,Vols!BC76,IF('Forward Curve'!$D$15=DataValidation!$B$13,Vols!BD76,IF('Forward Curve'!$D$15=DataValidation!$B$14,Vols!BE76,""))))</f>
        <v>4.5507299073682533E-2</v>
      </c>
    </row>
    <row r="77" spans="2:59" x14ac:dyDescent="0.25">
      <c r="B77" s="59">
        <f t="shared" si="40"/>
        <v>48240</v>
      </c>
      <c r="C77" s="129">
        <v>23.429042610634575</v>
      </c>
      <c r="D77" s="2"/>
      <c r="E77" s="102">
        <v>3.6967791075798977</v>
      </c>
      <c r="F77" s="64">
        <v>3.8949119720897247</v>
      </c>
      <c r="G77" s="126">
        <v>3.6826052885087299</v>
      </c>
      <c r="H77" s="85">
        <v>4.6077654751890407</v>
      </c>
      <c r="I77" s="110">
        <v>6.660789035744517</v>
      </c>
      <c r="J77" s="66"/>
      <c r="K77" s="96">
        <f t="shared" si="47"/>
        <v>48209</v>
      </c>
      <c r="L77" s="129">
        <v>3.5894314780625436</v>
      </c>
      <c r="M77" s="66"/>
      <c r="N77" s="130">
        <v>46181</v>
      </c>
      <c r="O77" s="129">
        <v>3.5752086887157475</v>
      </c>
      <c r="P77" s="66"/>
      <c r="Q77" s="66"/>
      <c r="S77" s="59">
        <f>'Forward Curve'!$G77</f>
        <v>48240</v>
      </c>
      <c r="T77" s="67">
        <f t="shared" si="31"/>
        <v>0.23429042610634576</v>
      </c>
      <c r="U77" s="48"/>
      <c r="V77" s="48">
        <f t="shared" si="41"/>
        <v>3.6967791075798978E-2</v>
      </c>
      <c r="W77" s="48">
        <f t="shared" si="42"/>
        <v>3.8949119720897249E-2</v>
      </c>
      <c r="X77" s="48">
        <f t="shared" si="32"/>
        <v>3.68260528850873E-2</v>
      </c>
      <c r="Y77" s="48">
        <f t="shared" si="33"/>
        <v>4.6077654751890407E-2</v>
      </c>
      <c r="Z77" s="69">
        <f t="shared" si="34"/>
        <v>6.6607890357445174E-2</v>
      </c>
      <c r="AA77" s="69">
        <f t="shared" si="35"/>
        <v>3.5892527174507312E-2</v>
      </c>
      <c r="AB77" s="69">
        <f t="shared" si="43"/>
        <v>3.5894314780625436E-2</v>
      </c>
      <c r="AC77" s="69"/>
      <c r="AD77" s="90">
        <f t="shared" si="48"/>
        <v>46151</v>
      </c>
      <c r="AE77" s="91">
        <f t="shared" si="44"/>
        <v>3.6200116238136459E-2</v>
      </c>
      <c r="AF77" s="90">
        <f t="shared" si="49"/>
        <v>48240</v>
      </c>
      <c r="AG77" s="92">
        <f t="shared" si="45"/>
        <v>3.5853515055829455E-2</v>
      </c>
      <c r="AH77" s="3"/>
      <c r="AI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-5.3043409186526594E-3</v>
      </c>
      <c r="AJ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1.5294093127927327E-2</v>
      </c>
      <c r="AK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5.6490961221087294E-2</v>
      </c>
      <c r="AL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7.7089395267667268E-2</v>
      </c>
      <c r="AN77" s="107">
        <f>IF(B77="","",IF(B77&gt;$AO$1,$AO$3,IF(B77&lt;$AK$1,$L$7,_xlfn.FORECAST.LINEAR(B77,INDEX($AK$3:$AO$3,1,MATCH(B77,$AK$1:$AO$1,1)):INDEX($AK$3:$AO$3,1,MATCH(B77,$AK$1:$AO$1,1)+1),INDEX($AK$1:$AO$1,1,MATCH(B77,$AK$1:$AO$1,1)):INDEX($AK$1:$AO$1,1,MATCH(B77,$AK$1:$AO$1,1)+1)))))</f>
        <v>0.03</v>
      </c>
      <c r="AO77" s="2">
        <f>IF('Forward Curve'!$D$13=DataValidation!$A$5,Vols!$AN77,IF('Forward Curve'!$D$13=DataValidation!$A$7,Vols!$AN77+(Vols!$X77-Vols!$V77),IF('Forward Curve'!$D$13=DataValidation!$A$10,Vols!$AN77+(Vols!$Z77-Vols!$V77),IF('Forward Curve'!$D$13=DataValidation!$A$4,Vols!$AN77+(Vols!$AG77-Vols!$V77),IF('Forward Curve'!$D$13=DataValidation!$A$9,Vols!$AN77+(Vols!$Y77-Vols!$V77),IF('Forward Curve'!$D$13=DataValidation!$A$11,Vols!$AN77+(Vols!$AZ77-Vols!$V77),IF('Forward Curve'!$D$13=DataValidation!$A$2,Vols!$AN77+($AA77-Vols!$V77),IF('Forward Curve'!$D$13=DataValidation!$A$3,Vols!$AN77+($AB77-Vols!$V77),IF('Forward Curve'!$D$13=DataValidation!$A$8,Vols!$AN77+($W77-Vols!$V77))))))))))</f>
        <v>2.8924736098708333E-2</v>
      </c>
      <c r="AP77" s="2">
        <f>IF('Forward Curve'!$D$13=DataValidation!$A$5,$V77+0.0025,IF('Forward Curve'!$D$13=DataValidation!$A$7,$X77+0.0025,IF('Forward Curve'!$D$13=DataValidation!$A$10,Vols!$Z77+0.0025,IF('Forward Curve'!$D$13=DataValidation!$A$4,Vols!$AG77+0.0025,IF('Forward Curve'!$D$13=DataValidation!$A$9,Vols!$Y77+0.0025,IF('Forward Curve'!$D$13=DataValidation!$A$11,Vols!$AZ77+0.0025,IF('Forward Curve'!$D$13=DataValidation!$A$2,$AA77+0.0025,IF('Forward Curve'!$D$13=DataValidation!$A$3,$AB77+0.0025,IF('Forward Curve'!$D$13=DataValidation!$A$8,$W77+0.0025,"")))))))))</f>
        <v>3.8392527174507314E-2</v>
      </c>
      <c r="AQ77" s="2">
        <f>IF('Forward Curve'!$D$13=DataValidation!$A$5,$V77+0.005,IF('Forward Curve'!$D$13=DataValidation!$A$7,$X77+0.005,IF('Forward Curve'!$D$13=DataValidation!$A$10,Vols!$Z77+0.005,IF('Forward Curve'!$D$13=DataValidation!$A$4,Vols!$AG77+0.005,IF('Forward Curve'!$D$13=DataValidation!$A$9,Vols!$Y77+0.005,IF('Forward Curve'!$D$13=DataValidation!$A$11,Vols!$AZ77+0.005,IF('Forward Curve'!$D$13=DataValidation!$A$2,$AA77+0.005,IF('Forward Curve'!$D$13=DataValidation!$A$3,$AB77+0.005,IF('Forward Curve'!$D$13=DataValidation!$A$8,$W77+0.005,"")))))))))</f>
        <v>4.0892527174507309E-2</v>
      </c>
      <c r="AS77" s="48" cm="1">
        <f t="array" ref="AS77">_xlfn.SWITCH('Forward Curve'!$E$14,DataValidation!$B$2,Vols!$AL77,DataValidation!$B$3,Vols!$AK77,DataValidation!$B$4,Vols!$AJ77,DataValidation!$B$5,Vols!$AI77,DataValidation!$B$7,$AN77,DataValidation!$B$8,Vols!$AP77,DataValidation!$B$9,Vols!$AQ77,"","ERROR")</f>
        <v>7.7089395267667268E-2</v>
      </c>
      <c r="AT77" s="48"/>
      <c r="AU77" s="49"/>
      <c r="AV77" s="56">
        <v>72</v>
      </c>
      <c r="AW77" s="58">
        <f t="shared" si="50"/>
        <v>48240</v>
      </c>
      <c r="AY77" s="70">
        <f t="shared" si="51"/>
        <v>-6.3138727238105236E-3</v>
      </c>
      <c r="AZ77" s="2">
        <f t="shared" si="46"/>
        <v>4.8093439918568445E-2</v>
      </c>
      <c r="BB77" s="3">
        <f t="shared" si="36"/>
        <v>4.3093439918568448E-2</v>
      </c>
      <c r="BC77" s="3">
        <f t="shared" si="37"/>
        <v>4.5593439918568443E-2</v>
      </c>
      <c r="BD77" s="3">
        <f t="shared" si="38"/>
        <v>5.0593439918568447E-2</v>
      </c>
      <c r="BE77" s="3">
        <f t="shared" si="39"/>
        <v>5.3093439918568443E-2</v>
      </c>
      <c r="BG77" s="2">
        <f>IF('Forward Curve'!$D$15=DataValidation!$B$11,Vols!BB77,IF('Forward Curve'!$D$15=DataValidation!$B$12,Vols!BC77,IF('Forward Curve'!$D$15=DataValidation!$B$13,Vols!BD77,IF('Forward Curve'!$D$15=DataValidation!$B$14,Vols!BE77,""))))</f>
        <v>4.5593439918568443E-2</v>
      </c>
    </row>
    <row r="78" spans="2:59" x14ac:dyDescent="0.25">
      <c r="B78" s="59">
        <f t="shared" si="40"/>
        <v>48271</v>
      </c>
      <c r="C78" s="129">
        <v>22.671930357249227</v>
      </c>
      <c r="D78" s="2"/>
      <c r="E78" s="102">
        <v>3.8608293184361355</v>
      </c>
      <c r="F78" s="64">
        <v>3.9470527620136737</v>
      </c>
      <c r="G78" s="126">
        <v>3.7348638092852928</v>
      </c>
      <c r="H78" s="85">
        <v>4.6089436970317195</v>
      </c>
      <c r="I78" s="110">
        <v>6.6620215037188455</v>
      </c>
      <c r="J78" s="66"/>
      <c r="K78" s="96">
        <f t="shared" si="47"/>
        <v>48240</v>
      </c>
      <c r="L78" s="129">
        <v>3.5892527174507314</v>
      </c>
      <c r="M78" s="66"/>
      <c r="N78" s="130">
        <v>46182</v>
      </c>
      <c r="O78" s="129">
        <v>3.5752086887237411</v>
      </c>
      <c r="P78" s="66"/>
      <c r="Q78" s="66"/>
      <c r="S78" s="59">
        <f>'Forward Curve'!$G78</f>
        <v>48271</v>
      </c>
      <c r="T78" s="67">
        <f t="shared" si="31"/>
        <v>0.22671930357249226</v>
      </c>
      <c r="U78" s="48"/>
      <c r="V78" s="48">
        <f t="shared" si="41"/>
        <v>3.8608293184361354E-2</v>
      </c>
      <c r="W78" s="48">
        <f t="shared" si="42"/>
        <v>3.9470527620136739E-2</v>
      </c>
      <c r="X78" s="48">
        <f t="shared" si="32"/>
        <v>3.734863809285293E-2</v>
      </c>
      <c r="Y78" s="48">
        <f t="shared" si="33"/>
        <v>4.6089436970317192E-2</v>
      </c>
      <c r="Z78" s="69">
        <f t="shared" si="34"/>
        <v>6.6620215037188457E-2</v>
      </c>
      <c r="AA78" s="69">
        <f t="shared" si="35"/>
        <v>3.7336316431313195E-2</v>
      </c>
      <c r="AB78" s="69">
        <f t="shared" si="43"/>
        <v>3.5892527174507312E-2</v>
      </c>
      <c r="AC78" s="69"/>
      <c r="AD78" s="90">
        <f t="shared" si="48"/>
        <v>46152</v>
      </c>
      <c r="AE78" s="91">
        <f t="shared" si="44"/>
        <v>3.6200116238136459E-2</v>
      </c>
      <c r="AF78" s="90">
        <f t="shared" si="49"/>
        <v>48271</v>
      </c>
      <c r="AG78" s="92">
        <f t="shared" si="45"/>
        <v>3.7074204600103799E-2</v>
      </c>
      <c r="AH78" s="3"/>
      <c r="AI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-4.4293967319340493E-3</v>
      </c>
      <c r="AJ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1.6453459849689572E-2</v>
      </c>
      <c r="AK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5.8219173012936817E-2</v>
      </c>
      <c r="AL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7.9102029594560433E-2</v>
      </c>
      <c r="AN78" s="107">
        <f>IF(B78="","",IF(B78&gt;$AO$1,$AO$3,IF(B78&lt;$AK$1,$L$7,_xlfn.FORECAST.LINEAR(B78,INDEX($AK$3:$AO$3,1,MATCH(B78,$AK$1:$AO$1,1)):INDEX($AK$3:$AO$3,1,MATCH(B78,$AK$1:$AO$1,1)+1),INDEX($AK$1:$AO$1,1,MATCH(B78,$AK$1:$AO$1,1)):INDEX($AK$1:$AO$1,1,MATCH(B78,$AK$1:$AO$1,1)+1)))))</f>
        <v>0.03</v>
      </c>
      <c r="AO78" s="2">
        <f>IF('Forward Curve'!$D$13=DataValidation!$A$5,Vols!$AN78,IF('Forward Curve'!$D$13=DataValidation!$A$7,Vols!$AN78+(Vols!$X78-Vols!$V78),IF('Forward Curve'!$D$13=DataValidation!$A$10,Vols!$AN78+(Vols!$Z78-Vols!$V78),IF('Forward Curve'!$D$13=DataValidation!$A$4,Vols!$AN78+(Vols!$AG78-Vols!$V78),IF('Forward Curve'!$D$13=DataValidation!$A$9,Vols!$AN78+(Vols!$Y78-Vols!$V78),IF('Forward Curve'!$D$13=DataValidation!$A$11,Vols!$AN78+(Vols!$AZ78-Vols!$V78),IF('Forward Curve'!$D$13=DataValidation!$A$2,Vols!$AN78+($AA78-Vols!$V78),IF('Forward Curve'!$D$13=DataValidation!$A$3,Vols!$AN78+($AB78-Vols!$V78),IF('Forward Curve'!$D$13=DataValidation!$A$8,Vols!$AN78+($W78-Vols!$V78))))))))))</f>
        <v>2.8728023246951839E-2</v>
      </c>
      <c r="AP78" s="2">
        <f>IF('Forward Curve'!$D$13=DataValidation!$A$5,$V78+0.0025,IF('Forward Curve'!$D$13=DataValidation!$A$7,$X78+0.0025,IF('Forward Curve'!$D$13=DataValidation!$A$10,Vols!$Z78+0.0025,IF('Forward Curve'!$D$13=DataValidation!$A$4,Vols!$AG78+0.0025,IF('Forward Curve'!$D$13=DataValidation!$A$9,Vols!$Y78+0.0025,IF('Forward Curve'!$D$13=DataValidation!$A$11,Vols!$AZ78+0.0025,IF('Forward Curve'!$D$13=DataValidation!$A$2,$AA78+0.0025,IF('Forward Curve'!$D$13=DataValidation!$A$3,$AB78+0.0025,IF('Forward Curve'!$D$13=DataValidation!$A$8,$W78+0.0025,"")))))))))</f>
        <v>3.9836316431313197E-2</v>
      </c>
      <c r="AQ78" s="2">
        <f>IF('Forward Curve'!$D$13=DataValidation!$A$5,$V78+0.005,IF('Forward Curve'!$D$13=DataValidation!$A$7,$X78+0.005,IF('Forward Curve'!$D$13=DataValidation!$A$10,Vols!$Z78+0.005,IF('Forward Curve'!$D$13=DataValidation!$A$4,Vols!$AG78+0.005,IF('Forward Curve'!$D$13=DataValidation!$A$9,Vols!$Y78+0.005,IF('Forward Curve'!$D$13=DataValidation!$A$11,Vols!$AZ78+0.005,IF('Forward Curve'!$D$13=DataValidation!$A$2,$AA78+0.005,IF('Forward Curve'!$D$13=DataValidation!$A$3,$AB78+0.005,IF('Forward Curve'!$D$13=DataValidation!$A$8,$W78+0.005,"")))))))))</f>
        <v>4.2336316431313192E-2</v>
      </c>
      <c r="AS78" s="48" cm="1">
        <f t="array" ref="AS78">_xlfn.SWITCH('Forward Curve'!$E$14,DataValidation!$B$2,Vols!$AL78,DataValidation!$B$3,Vols!$AK78,DataValidation!$B$4,Vols!$AJ78,DataValidation!$B$5,Vols!$AI78,DataValidation!$B$7,$AN78,DataValidation!$B$8,Vols!$AP78,DataValidation!$B$9,Vols!$AQ78,"","ERROR")</f>
        <v>7.9102029594560433E-2</v>
      </c>
      <c r="AT78" s="48"/>
      <c r="AU78" s="49"/>
      <c r="AV78" s="56">
        <v>73</v>
      </c>
      <c r="AW78" s="58">
        <f t="shared" si="50"/>
        <v>48271</v>
      </c>
      <c r="AY78" s="70">
        <f t="shared" si="51"/>
        <v>-6.3358292771914272E-3</v>
      </c>
      <c r="AZ78" s="2">
        <f t="shared" si="46"/>
        <v>4.8179573690285388E-2</v>
      </c>
      <c r="BB78" s="3">
        <f t="shared" si="36"/>
        <v>4.317957369028539E-2</v>
      </c>
      <c r="BC78" s="3">
        <f t="shared" si="37"/>
        <v>4.5679573690285386E-2</v>
      </c>
      <c r="BD78" s="3">
        <f t="shared" si="38"/>
        <v>5.067957369028539E-2</v>
      </c>
      <c r="BE78" s="3">
        <f t="shared" si="39"/>
        <v>5.3179573690285385E-2</v>
      </c>
      <c r="BG78" s="2">
        <f>IF('Forward Curve'!$D$15=DataValidation!$B$11,Vols!BB78,IF('Forward Curve'!$D$15=DataValidation!$B$12,Vols!BC78,IF('Forward Curve'!$D$15=DataValidation!$B$13,Vols!BD78,IF('Forward Curve'!$D$15=DataValidation!$B$14,Vols!BE78,""))))</f>
        <v>4.5679573690285386E-2</v>
      </c>
    </row>
    <row r="79" spans="2:59" x14ac:dyDescent="0.25">
      <c r="B79" s="59">
        <f t="shared" si="40"/>
        <v>48300</v>
      </c>
      <c r="C79" s="129">
        <v>22.653578554480099</v>
      </c>
      <c r="D79" s="2"/>
      <c r="E79" s="102">
        <v>3.8667002089700442</v>
      </c>
      <c r="F79" s="64">
        <v>4.0042543195295632</v>
      </c>
      <c r="G79" s="126">
        <v>3.7486267634943697</v>
      </c>
      <c r="H79" s="85">
        <v>4.6080599930092374</v>
      </c>
      <c r="I79" s="110">
        <v>6.8188536464877716</v>
      </c>
      <c r="J79" s="66"/>
      <c r="K79" s="96">
        <f t="shared" si="47"/>
        <v>48271</v>
      </c>
      <c r="L79" s="129">
        <v>3.7336316431313197</v>
      </c>
      <c r="M79" s="66"/>
      <c r="N79" s="130">
        <v>46183</v>
      </c>
      <c r="O79" s="129">
        <v>3.5752086887157475</v>
      </c>
      <c r="P79" s="66"/>
      <c r="Q79" s="66"/>
      <c r="S79" s="59">
        <f>'Forward Curve'!$G79</f>
        <v>48300</v>
      </c>
      <c r="T79" s="67">
        <f t="shared" si="31"/>
        <v>0.226535785544801</v>
      </c>
      <c r="U79" s="48"/>
      <c r="V79" s="48">
        <f t="shared" si="41"/>
        <v>3.866700208970044E-2</v>
      </c>
      <c r="W79" s="48">
        <f t="shared" si="42"/>
        <v>4.0042543195295634E-2</v>
      </c>
      <c r="X79" s="48">
        <f t="shared" si="32"/>
        <v>3.7486267634943699E-2</v>
      </c>
      <c r="Y79" s="48">
        <f t="shared" si="33"/>
        <v>4.6080599930092371E-2</v>
      </c>
      <c r="Z79" s="69">
        <f t="shared" si="34"/>
        <v>6.8188536464877714E-2</v>
      </c>
      <c r="AA79" s="69">
        <f t="shared" si="35"/>
        <v>3.7488685642253827E-2</v>
      </c>
      <c r="AB79" s="69">
        <f t="shared" si="43"/>
        <v>3.7336316431313195E-2</v>
      </c>
      <c r="AC79" s="69"/>
      <c r="AD79" s="90">
        <f t="shared" si="48"/>
        <v>46153</v>
      </c>
      <c r="AE79" s="91">
        <f t="shared" si="44"/>
        <v>3.6196476713454828E-2</v>
      </c>
      <c r="AF79" s="90">
        <f t="shared" si="49"/>
        <v>48300</v>
      </c>
      <c r="AG79" s="92">
        <f t="shared" si="45"/>
        <v>3.7445457760578282E-2</v>
      </c>
      <c r="AH79" s="3"/>
      <c r="AI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-4.6899243597667319E-3</v>
      </c>
      <c r="AJ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1.6399380641243546E-2</v>
      </c>
      <c r="AK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5.8577990643264105E-2</v>
      </c>
      <c r="AL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7.9667295644274383E-2</v>
      </c>
      <c r="AN79" s="107">
        <f>IF(B79="","",IF(B79&gt;$AO$1,$AO$3,IF(B79&lt;$AK$1,$L$7,_xlfn.FORECAST.LINEAR(B79,INDEX($AK$3:$AO$3,1,MATCH(B79,$AK$1:$AO$1,1)):INDEX($AK$3:$AO$3,1,MATCH(B79,$AK$1:$AO$1,1)+1),INDEX($AK$1:$AO$1,1,MATCH(B79,$AK$1:$AO$1,1)):INDEX($AK$1:$AO$1,1,MATCH(B79,$AK$1:$AO$1,1)+1)))))</f>
        <v>0.03</v>
      </c>
      <c r="AO79" s="2">
        <f>IF('Forward Curve'!$D$13=DataValidation!$A$5,Vols!$AN79,IF('Forward Curve'!$D$13=DataValidation!$A$7,Vols!$AN79+(Vols!$X79-Vols!$V79),IF('Forward Curve'!$D$13=DataValidation!$A$10,Vols!$AN79+(Vols!$Z79-Vols!$V79),IF('Forward Curve'!$D$13=DataValidation!$A$4,Vols!$AN79+(Vols!$AG79-Vols!$V79),IF('Forward Curve'!$D$13=DataValidation!$A$9,Vols!$AN79+(Vols!$Y79-Vols!$V79),IF('Forward Curve'!$D$13=DataValidation!$A$11,Vols!$AN79+(Vols!$AZ79-Vols!$V79),IF('Forward Curve'!$D$13=DataValidation!$A$2,Vols!$AN79+($AA79-Vols!$V79),IF('Forward Curve'!$D$13=DataValidation!$A$3,Vols!$AN79+($AB79-Vols!$V79),IF('Forward Curve'!$D$13=DataValidation!$A$8,Vols!$AN79+($W79-Vols!$V79))))))))))</f>
        <v>2.8821683552553386E-2</v>
      </c>
      <c r="AP79" s="2">
        <f>IF('Forward Curve'!$D$13=DataValidation!$A$5,$V79+0.0025,IF('Forward Curve'!$D$13=DataValidation!$A$7,$X79+0.0025,IF('Forward Curve'!$D$13=DataValidation!$A$10,Vols!$Z79+0.0025,IF('Forward Curve'!$D$13=DataValidation!$A$4,Vols!$AG79+0.0025,IF('Forward Curve'!$D$13=DataValidation!$A$9,Vols!$Y79+0.0025,IF('Forward Curve'!$D$13=DataValidation!$A$11,Vols!$AZ79+0.0025,IF('Forward Curve'!$D$13=DataValidation!$A$2,$AA79+0.0025,IF('Forward Curve'!$D$13=DataValidation!$A$3,$AB79+0.0025,IF('Forward Curve'!$D$13=DataValidation!$A$8,$W79+0.0025,"")))))))))</f>
        <v>3.9988685642253829E-2</v>
      </c>
      <c r="AQ79" s="2">
        <f>IF('Forward Curve'!$D$13=DataValidation!$A$5,$V79+0.005,IF('Forward Curve'!$D$13=DataValidation!$A$7,$X79+0.005,IF('Forward Curve'!$D$13=DataValidation!$A$10,Vols!$Z79+0.005,IF('Forward Curve'!$D$13=DataValidation!$A$4,Vols!$AG79+0.005,IF('Forward Curve'!$D$13=DataValidation!$A$9,Vols!$Y79+0.005,IF('Forward Curve'!$D$13=DataValidation!$A$11,Vols!$AZ79+0.005,IF('Forward Curve'!$D$13=DataValidation!$A$2,$AA79+0.005,IF('Forward Curve'!$D$13=DataValidation!$A$3,$AB79+0.005,IF('Forward Curve'!$D$13=DataValidation!$A$8,$W79+0.005,"")))))))))</f>
        <v>4.2488685642253825E-2</v>
      </c>
      <c r="AS79" s="48" cm="1">
        <f t="array" ref="AS79">_xlfn.SWITCH('Forward Curve'!$E$14,DataValidation!$B$2,Vols!$AL79,DataValidation!$B$3,Vols!$AK79,DataValidation!$B$4,Vols!$AJ79,DataValidation!$B$5,Vols!$AI79,DataValidation!$B$7,$AN79,DataValidation!$B$8,Vols!$AP79,DataValidation!$B$9,Vols!$AQ79,"","ERROR")</f>
        <v>7.9667295644274383E-2</v>
      </c>
      <c r="AT79" s="48"/>
      <c r="AU79" s="49"/>
      <c r="AV79" s="56">
        <v>74</v>
      </c>
      <c r="AW79" s="58">
        <f t="shared" si="50"/>
        <v>48300</v>
      </c>
      <c r="AY79" s="70">
        <f t="shared" si="51"/>
        <v>-6.3577858305723309E-3</v>
      </c>
      <c r="AZ79" s="2">
        <f t="shared" si="46"/>
        <v>4.825369785474893E-2</v>
      </c>
      <c r="BB79" s="3">
        <f t="shared" si="36"/>
        <v>4.3253697854748932E-2</v>
      </c>
      <c r="BC79" s="3">
        <f t="shared" si="37"/>
        <v>4.5753697854748927E-2</v>
      </c>
      <c r="BD79" s="3">
        <f t="shared" si="38"/>
        <v>5.0753697854748932E-2</v>
      </c>
      <c r="BE79" s="3">
        <f t="shared" si="39"/>
        <v>5.3253697854748927E-2</v>
      </c>
      <c r="BG79" s="2">
        <f>IF('Forward Curve'!$D$15=DataValidation!$B$11,Vols!BB79,IF('Forward Curve'!$D$15=DataValidation!$B$12,Vols!BC79,IF('Forward Curve'!$D$15=DataValidation!$B$13,Vols!BD79,IF('Forward Curve'!$D$15=DataValidation!$B$14,Vols!BE79,""))))</f>
        <v>4.5753697854748927E-2</v>
      </c>
    </row>
    <row r="80" spans="2:59" x14ac:dyDescent="0.25">
      <c r="B80" s="59">
        <f t="shared" si="40"/>
        <v>48331</v>
      </c>
      <c r="C80" s="129">
        <v>22.656909362860063</v>
      </c>
      <c r="D80" s="2"/>
      <c r="E80" s="102">
        <v>3.8658706755516867</v>
      </c>
      <c r="F80" s="64">
        <v>4.0137981158487328</v>
      </c>
      <c r="G80" s="126">
        <v>3.7483169642605021</v>
      </c>
      <c r="H80" s="85">
        <v>4.6071765148157127</v>
      </c>
      <c r="I80" s="110">
        <v>6.818853646480048</v>
      </c>
      <c r="J80" s="66"/>
      <c r="K80" s="96">
        <f t="shared" si="47"/>
        <v>48300</v>
      </c>
      <c r="L80" s="129">
        <v>3.7488685642253827</v>
      </c>
      <c r="M80" s="66"/>
      <c r="N80" s="130">
        <v>46184</v>
      </c>
      <c r="O80" s="129">
        <v>3.5752086887077539</v>
      </c>
      <c r="P80" s="66"/>
      <c r="Q80" s="66"/>
      <c r="S80" s="59">
        <f>'Forward Curve'!$G80</f>
        <v>48331</v>
      </c>
      <c r="T80" s="67">
        <f t="shared" si="31"/>
        <v>0.22656909362860062</v>
      </c>
      <c r="U80" s="48"/>
      <c r="V80" s="48">
        <f t="shared" si="41"/>
        <v>3.8658706755516865E-2</v>
      </c>
      <c r="W80" s="48">
        <f t="shared" si="42"/>
        <v>4.0137981158487331E-2</v>
      </c>
      <c r="X80" s="48">
        <f t="shared" si="32"/>
        <v>3.7483169642605021E-2</v>
      </c>
      <c r="Y80" s="48">
        <f t="shared" si="33"/>
        <v>4.6071765148157126E-2</v>
      </c>
      <c r="Z80" s="69">
        <f t="shared" si="34"/>
        <v>6.8188536464800484E-2</v>
      </c>
      <c r="AA80" s="69">
        <f t="shared" si="35"/>
        <v>3.7486735792743649E-2</v>
      </c>
      <c r="AB80" s="69">
        <f t="shared" si="43"/>
        <v>3.7488685642253827E-2</v>
      </c>
      <c r="AC80" s="69"/>
      <c r="AD80" s="90">
        <f t="shared" si="48"/>
        <v>46154</v>
      </c>
      <c r="AE80" s="91">
        <f t="shared" si="44"/>
        <v>3.61964767136147E-2</v>
      </c>
      <c r="AF80" s="90">
        <f t="shared" si="49"/>
        <v>48331</v>
      </c>
      <c r="AG80" s="92">
        <f t="shared" si="45"/>
        <v>3.7445068284562844E-2</v>
      </c>
      <c r="AH80" s="3"/>
      <c r="AI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-4.9893789569371442E-3</v>
      </c>
      <c r="AJ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1.6248678417903253E-2</v>
      </c>
      <c r="AK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5.8724793167584048E-2</v>
      </c>
      <c r="AL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7.9962850542424455E-2</v>
      </c>
      <c r="AN80" s="107">
        <f>IF(B80="","",IF(B80&gt;$AO$1,$AO$3,IF(B80&lt;$AK$1,$L$7,_xlfn.FORECAST.LINEAR(B80,INDEX($AK$3:$AO$3,1,MATCH(B80,$AK$1:$AO$1,1)):INDEX($AK$3:$AO$3,1,MATCH(B80,$AK$1:$AO$1,1)+1),INDEX($AK$1:$AO$1,1,MATCH(B80,$AK$1:$AO$1,1)):INDEX($AK$1:$AO$1,1,MATCH(B80,$AK$1:$AO$1,1)+1)))))</f>
        <v>0.03</v>
      </c>
      <c r="AO80" s="2">
        <f>IF('Forward Curve'!$D$13=DataValidation!$A$5,Vols!$AN80,IF('Forward Curve'!$D$13=DataValidation!$A$7,Vols!$AN80+(Vols!$X80-Vols!$V80),IF('Forward Curve'!$D$13=DataValidation!$A$10,Vols!$AN80+(Vols!$Z80-Vols!$V80),IF('Forward Curve'!$D$13=DataValidation!$A$4,Vols!$AN80+(Vols!$AG80-Vols!$V80),IF('Forward Curve'!$D$13=DataValidation!$A$9,Vols!$AN80+(Vols!$Y80-Vols!$V80),IF('Forward Curve'!$D$13=DataValidation!$A$11,Vols!$AN80+(Vols!$AZ80-Vols!$V80),IF('Forward Curve'!$D$13=DataValidation!$A$2,Vols!$AN80+($AA80-Vols!$V80),IF('Forward Curve'!$D$13=DataValidation!$A$3,Vols!$AN80+($AB80-Vols!$V80),IF('Forward Curve'!$D$13=DataValidation!$A$8,Vols!$AN80+($W80-Vols!$V80))))))))))</f>
        <v>2.8828029037226782E-2</v>
      </c>
      <c r="AP80" s="2">
        <f>IF('Forward Curve'!$D$13=DataValidation!$A$5,$V80+0.0025,IF('Forward Curve'!$D$13=DataValidation!$A$7,$X80+0.0025,IF('Forward Curve'!$D$13=DataValidation!$A$10,Vols!$Z80+0.0025,IF('Forward Curve'!$D$13=DataValidation!$A$4,Vols!$AG80+0.0025,IF('Forward Curve'!$D$13=DataValidation!$A$9,Vols!$Y80+0.0025,IF('Forward Curve'!$D$13=DataValidation!$A$11,Vols!$AZ80+0.0025,IF('Forward Curve'!$D$13=DataValidation!$A$2,$AA80+0.0025,IF('Forward Curve'!$D$13=DataValidation!$A$3,$AB80+0.0025,IF('Forward Curve'!$D$13=DataValidation!$A$8,$W80+0.0025,"")))))))))</f>
        <v>3.9986735792743651E-2</v>
      </c>
      <c r="AQ80" s="2">
        <f>IF('Forward Curve'!$D$13=DataValidation!$A$5,$V80+0.005,IF('Forward Curve'!$D$13=DataValidation!$A$7,$X80+0.005,IF('Forward Curve'!$D$13=DataValidation!$A$10,Vols!$Z80+0.005,IF('Forward Curve'!$D$13=DataValidation!$A$4,Vols!$AG80+0.005,IF('Forward Curve'!$D$13=DataValidation!$A$9,Vols!$Y80+0.005,IF('Forward Curve'!$D$13=DataValidation!$A$11,Vols!$AZ80+0.005,IF('Forward Curve'!$D$13=DataValidation!$A$2,$AA80+0.005,IF('Forward Curve'!$D$13=DataValidation!$A$3,$AB80+0.005,IF('Forward Curve'!$D$13=DataValidation!$A$8,$W80+0.005,"")))))))))</f>
        <v>4.2486735792743646E-2</v>
      </c>
      <c r="AS80" s="48" cm="1">
        <f t="array" ref="AS80">_xlfn.SWITCH('Forward Curve'!$E$14,DataValidation!$B$2,Vols!$AL80,DataValidation!$B$3,Vols!$AK80,DataValidation!$B$4,Vols!$AJ80,DataValidation!$B$5,Vols!$AI80,DataValidation!$B$7,$AN80,DataValidation!$B$8,Vols!$AP80,DataValidation!$B$9,Vols!$AQ80,"","ERROR")</f>
        <v>7.9962850542424455E-2</v>
      </c>
      <c r="AT80" s="48"/>
      <c r="AU80" s="49"/>
      <c r="AV80" s="56">
        <v>75</v>
      </c>
      <c r="AW80" s="58">
        <f t="shared" si="50"/>
        <v>48331</v>
      </c>
      <c r="AY80" s="70">
        <f t="shared" si="51"/>
        <v>-6.3797423839532345E-3</v>
      </c>
      <c r="AZ80" s="2">
        <f t="shared" si="46"/>
        <v>4.8326530305901338E-2</v>
      </c>
      <c r="BB80" s="3">
        <f t="shared" si="36"/>
        <v>4.3326530305901341E-2</v>
      </c>
      <c r="BC80" s="3">
        <f t="shared" si="37"/>
        <v>4.5826530305901336E-2</v>
      </c>
      <c r="BD80" s="3">
        <f t="shared" si="38"/>
        <v>5.0826530305901341E-2</v>
      </c>
      <c r="BE80" s="3">
        <f t="shared" si="39"/>
        <v>5.3326530305901336E-2</v>
      </c>
      <c r="BG80" s="2">
        <f>IF('Forward Curve'!$D$15=DataValidation!$B$11,Vols!BB80,IF('Forward Curve'!$D$15=DataValidation!$B$12,Vols!BC80,IF('Forward Curve'!$D$15=DataValidation!$B$13,Vols!BD80,IF('Forward Curve'!$D$15=DataValidation!$B$14,Vols!BE80,""))))</f>
        <v>4.5826530305901336E-2</v>
      </c>
    </row>
    <row r="81" spans="2:59" x14ac:dyDescent="0.25">
      <c r="B81" s="59">
        <f t="shared" si="40"/>
        <v>48361</v>
      </c>
      <c r="C81" s="129">
        <v>22.658290772771224</v>
      </c>
      <c r="D81" s="2"/>
      <c r="E81" s="102">
        <v>3.8660780366656766</v>
      </c>
      <c r="F81" s="64">
        <v>4.0136964931235415</v>
      </c>
      <c r="G81" s="126">
        <v>3.7474778982515793</v>
      </c>
      <c r="H81" s="85">
        <v>4.6086491039281894</v>
      </c>
      <c r="I81" s="110">
        <v>6.8188536464917693</v>
      </c>
      <c r="J81" s="66"/>
      <c r="K81" s="96">
        <f t="shared" si="47"/>
        <v>48331</v>
      </c>
      <c r="L81" s="129">
        <v>3.7486735792743651</v>
      </c>
      <c r="M81" s="66"/>
      <c r="N81" s="130">
        <v>46185</v>
      </c>
      <c r="O81" s="129">
        <v>3.5755637592806977</v>
      </c>
      <c r="P81" s="66"/>
      <c r="Q81" s="66"/>
      <c r="S81" s="59">
        <f>'Forward Curve'!$G81</f>
        <v>48361</v>
      </c>
      <c r="T81" s="67">
        <f t="shared" si="31"/>
        <v>0.22658290772771225</v>
      </c>
      <c r="U81" s="48"/>
      <c r="V81" s="48">
        <f t="shared" si="41"/>
        <v>3.8660780366656766E-2</v>
      </c>
      <c r="W81" s="48">
        <f t="shared" si="42"/>
        <v>4.0136964931235412E-2</v>
      </c>
      <c r="X81" s="48">
        <f t="shared" si="32"/>
        <v>3.7474778982515791E-2</v>
      </c>
      <c r="Y81" s="48">
        <f t="shared" si="33"/>
        <v>4.6086491039281891E-2</v>
      </c>
      <c r="Z81" s="69">
        <f t="shared" si="34"/>
        <v>6.8188536464917696E-2</v>
      </c>
      <c r="AA81" s="69">
        <f t="shared" si="35"/>
        <v>3.7488685642251163E-2</v>
      </c>
      <c r="AB81" s="69">
        <f t="shared" si="43"/>
        <v>3.7486735792743649E-2</v>
      </c>
      <c r="AC81" s="69"/>
      <c r="AD81" s="90">
        <f t="shared" si="48"/>
        <v>46155</v>
      </c>
      <c r="AE81" s="91">
        <f t="shared" si="44"/>
        <v>3.6196476713534764E-2</v>
      </c>
      <c r="AF81" s="90">
        <f t="shared" si="49"/>
        <v>48361</v>
      </c>
      <c r="AG81" s="92">
        <f t="shared" si="45"/>
        <v>3.7445977084455961E-2</v>
      </c>
      <c r="AH81" s="3"/>
      <c r="AI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-5.2743717455833623E-3</v>
      </c>
      <c r="AJ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1.6107156948333898E-2</v>
      </c>
      <c r="AK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5.8870214336168424E-2</v>
      </c>
      <c r="AL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8.0251743030085684E-2</v>
      </c>
      <c r="AN81" s="107">
        <f>IF(B81="","",IF(B81&gt;$AO$1,$AO$3,IF(B81&lt;$AK$1,$L$7,_xlfn.FORECAST.LINEAR(B81,INDEX($AK$3:$AO$3,1,MATCH(B81,$AK$1:$AO$1,1)):INDEX($AK$3:$AO$3,1,MATCH(B81,$AK$1:$AO$1,1)+1),INDEX($AK$1:$AO$1,1,MATCH(B81,$AK$1:$AO$1,1)):INDEX($AK$1:$AO$1,1,MATCH(B81,$AK$1:$AO$1,1)+1)))))</f>
        <v>0.03</v>
      </c>
      <c r="AO81" s="2">
        <f>IF('Forward Curve'!$D$13=DataValidation!$A$5,Vols!$AN81,IF('Forward Curve'!$D$13=DataValidation!$A$7,Vols!$AN81+(Vols!$X81-Vols!$V81),IF('Forward Curve'!$D$13=DataValidation!$A$10,Vols!$AN81+(Vols!$Z81-Vols!$V81),IF('Forward Curve'!$D$13=DataValidation!$A$4,Vols!$AN81+(Vols!$AG81-Vols!$V81),IF('Forward Curve'!$D$13=DataValidation!$A$9,Vols!$AN81+(Vols!$Y81-Vols!$V81),IF('Forward Curve'!$D$13=DataValidation!$A$11,Vols!$AN81+(Vols!$AZ81-Vols!$V81),IF('Forward Curve'!$D$13=DataValidation!$A$2,Vols!$AN81+($AA81-Vols!$V81),IF('Forward Curve'!$D$13=DataValidation!$A$3,Vols!$AN81+($AB81-Vols!$V81),IF('Forward Curve'!$D$13=DataValidation!$A$8,Vols!$AN81+($W81-Vols!$V81))))))))))</f>
        <v>2.8827905275594395E-2</v>
      </c>
      <c r="AP81" s="2">
        <f>IF('Forward Curve'!$D$13=DataValidation!$A$5,$V81+0.0025,IF('Forward Curve'!$D$13=DataValidation!$A$7,$X81+0.0025,IF('Forward Curve'!$D$13=DataValidation!$A$10,Vols!$Z81+0.0025,IF('Forward Curve'!$D$13=DataValidation!$A$4,Vols!$AG81+0.0025,IF('Forward Curve'!$D$13=DataValidation!$A$9,Vols!$Y81+0.0025,IF('Forward Curve'!$D$13=DataValidation!$A$11,Vols!$AZ81+0.0025,IF('Forward Curve'!$D$13=DataValidation!$A$2,$AA81+0.0025,IF('Forward Curve'!$D$13=DataValidation!$A$3,$AB81+0.0025,IF('Forward Curve'!$D$13=DataValidation!$A$8,$W81+0.0025,"")))))))))</f>
        <v>3.9988685642251165E-2</v>
      </c>
      <c r="AQ81" s="2">
        <f>IF('Forward Curve'!$D$13=DataValidation!$A$5,$V81+0.005,IF('Forward Curve'!$D$13=DataValidation!$A$7,$X81+0.005,IF('Forward Curve'!$D$13=DataValidation!$A$10,Vols!$Z81+0.005,IF('Forward Curve'!$D$13=DataValidation!$A$4,Vols!$AG81+0.005,IF('Forward Curve'!$D$13=DataValidation!$A$9,Vols!$Y81+0.005,IF('Forward Curve'!$D$13=DataValidation!$A$11,Vols!$AZ81+0.005,IF('Forward Curve'!$D$13=DataValidation!$A$2,$AA81+0.005,IF('Forward Curve'!$D$13=DataValidation!$A$3,$AB81+0.005,IF('Forward Curve'!$D$13=DataValidation!$A$8,$W81+0.005,"")))))))))</f>
        <v>4.248868564225116E-2</v>
      </c>
      <c r="AS81" s="48" cm="1">
        <f t="array" ref="AS81">_xlfn.SWITCH('Forward Curve'!$E$14,DataValidation!$B$2,Vols!$AL81,DataValidation!$B$3,Vols!$AK81,DataValidation!$B$4,Vols!$AJ81,DataValidation!$B$5,Vols!$AI81,DataValidation!$B$7,$AN81,DataValidation!$B$8,Vols!$AP81,DataValidation!$B$9,Vols!$AQ81,"","ERROR")</f>
        <v>8.0251743030085684E-2</v>
      </c>
      <c r="AT81" s="48"/>
      <c r="AU81" s="49"/>
      <c r="AV81" s="56">
        <v>76</v>
      </c>
      <c r="AW81" s="58">
        <f t="shared" si="50"/>
        <v>48361</v>
      </c>
      <c r="AY81" s="70">
        <f t="shared" si="51"/>
        <v>-6.4016989373341382E-3</v>
      </c>
      <c r="AZ81" s="2">
        <f t="shared" si="46"/>
        <v>4.8399379005799617E-2</v>
      </c>
      <c r="BB81" s="3">
        <f t="shared" si="36"/>
        <v>4.339937900579962E-2</v>
      </c>
      <c r="BC81" s="3">
        <f t="shared" si="37"/>
        <v>4.5899379005799615E-2</v>
      </c>
      <c r="BD81" s="3">
        <f t="shared" si="38"/>
        <v>5.0899379005799619E-2</v>
      </c>
      <c r="BE81" s="3">
        <f t="shared" si="39"/>
        <v>5.3399379005799615E-2</v>
      </c>
      <c r="BG81" s="2">
        <f>IF('Forward Curve'!$D$15=DataValidation!$B$11,Vols!BB81,IF('Forward Curve'!$D$15=DataValidation!$B$12,Vols!BC81,IF('Forward Curve'!$D$15=DataValidation!$B$13,Vols!BD81,IF('Forward Curve'!$D$15=DataValidation!$B$14,Vols!BE81,""))))</f>
        <v>4.5899379005799615E-2</v>
      </c>
    </row>
    <row r="82" spans="2:59" x14ac:dyDescent="0.25">
      <c r="B82" s="59">
        <f t="shared" si="40"/>
        <v>48392</v>
      </c>
      <c r="C82" s="129">
        <v>22.666333479584321</v>
      </c>
      <c r="D82" s="2"/>
      <c r="E82" s="102">
        <v>3.8660780366654102</v>
      </c>
      <c r="F82" s="64">
        <v>4.0137806803879394</v>
      </c>
      <c r="G82" s="126">
        <v>3.7480037797683572</v>
      </c>
      <c r="H82" s="85">
        <v>4.6080599930092374</v>
      </c>
      <c r="I82" s="110">
        <v>6.8188536464917693</v>
      </c>
      <c r="J82" s="66"/>
      <c r="K82" s="96">
        <f t="shared" si="47"/>
        <v>48361</v>
      </c>
      <c r="L82" s="129">
        <v>3.7488685642251163</v>
      </c>
      <c r="M82" s="66"/>
      <c r="N82" s="130">
        <v>46188</v>
      </c>
      <c r="O82" s="129">
        <v>3.5752086887157475</v>
      </c>
      <c r="P82" s="66"/>
      <c r="Q82" s="66"/>
      <c r="S82" s="59">
        <f>'Forward Curve'!$G82</f>
        <v>48392</v>
      </c>
      <c r="T82" s="67">
        <f t="shared" si="31"/>
        <v>0.22666333479584322</v>
      </c>
      <c r="U82" s="48"/>
      <c r="V82" s="48">
        <f t="shared" si="41"/>
        <v>3.8660780366654102E-2</v>
      </c>
      <c r="W82" s="48">
        <f t="shared" si="42"/>
        <v>4.0137806803879392E-2</v>
      </c>
      <c r="X82" s="48">
        <f t="shared" si="32"/>
        <v>3.7480037797683573E-2</v>
      </c>
      <c r="Y82" s="48">
        <f t="shared" si="33"/>
        <v>4.6080599930092371E-2</v>
      </c>
      <c r="Z82" s="69">
        <f t="shared" si="34"/>
        <v>6.8188536464917696E-2</v>
      </c>
      <c r="AA82" s="69">
        <f t="shared" si="35"/>
        <v>3.7488685642251163E-2</v>
      </c>
      <c r="AB82" s="69">
        <f t="shared" si="43"/>
        <v>3.7488685642251163E-2</v>
      </c>
      <c r="AC82" s="69"/>
      <c r="AD82" s="90">
        <f t="shared" si="48"/>
        <v>46156</v>
      </c>
      <c r="AE82" s="91">
        <f t="shared" si="44"/>
        <v>3.6196476713534764E-2</v>
      </c>
      <c r="AF82" s="90">
        <f t="shared" si="49"/>
        <v>48392</v>
      </c>
      <c r="AG82" s="92">
        <f t="shared" si="45"/>
        <v>3.7445587594924667E-2</v>
      </c>
      <c r="AH82" s="3"/>
      <c r="AI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-5.5792592308962739E-3</v>
      </c>
      <c r="AJ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1.5954713205677446E-2</v>
      </c>
      <c r="AK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5.9022658078824883E-2</v>
      </c>
      <c r="AL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8.0556630515398603E-2</v>
      </c>
      <c r="AN82" s="107">
        <f>IF(B82="","",IF(B82&gt;$AO$1,$AO$3,IF(B82&lt;$AK$1,$L$7,_xlfn.FORECAST.LINEAR(B82,INDEX($AK$3:$AO$3,1,MATCH(B82,$AK$1:$AO$1,1)):INDEX($AK$3:$AO$3,1,MATCH(B82,$AK$1:$AO$1,1)+1),INDEX($AK$1:$AO$1,1,MATCH(B82,$AK$1:$AO$1,1)):INDEX($AK$1:$AO$1,1,MATCH(B82,$AK$1:$AO$1,1)+1)))))</f>
        <v>0.03</v>
      </c>
      <c r="AO82" s="2">
        <f>IF('Forward Curve'!$D$13=DataValidation!$A$5,Vols!$AN82,IF('Forward Curve'!$D$13=DataValidation!$A$7,Vols!$AN82+(Vols!$X82-Vols!$V82),IF('Forward Curve'!$D$13=DataValidation!$A$10,Vols!$AN82+(Vols!$Z82-Vols!$V82),IF('Forward Curve'!$D$13=DataValidation!$A$4,Vols!$AN82+(Vols!$AG82-Vols!$V82),IF('Forward Curve'!$D$13=DataValidation!$A$9,Vols!$AN82+(Vols!$Y82-Vols!$V82),IF('Forward Curve'!$D$13=DataValidation!$A$11,Vols!$AN82+(Vols!$AZ82-Vols!$V82),IF('Forward Curve'!$D$13=DataValidation!$A$2,Vols!$AN82+($AA82-Vols!$V82),IF('Forward Curve'!$D$13=DataValidation!$A$3,Vols!$AN82+($AB82-Vols!$V82),IF('Forward Curve'!$D$13=DataValidation!$A$8,Vols!$AN82+($W82-Vols!$V82))))))))))</f>
        <v>2.882790527559706E-2</v>
      </c>
      <c r="AP82" s="2">
        <f>IF('Forward Curve'!$D$13=DataValidation!$A$5,$V82+0.0025,IF('Forward Curve'!$D$13=DataValidation!$A$7,$X82+0.0025,IF('Forward Curve'!$D$13=DataValidation!$A$10,Vols!$Z82+0.0025,IF('Forward Curve'!$D$13=DataValidation!$A$4,Vols!$AG82+0.0025,IF('Forward Curve'!$D$13=DataValidation!$A$9,Vols!$Y82+0.0025,IF('Forward Curve'!$D$13=DataValidation!$A$11,Vols!$AZ82+0.0025,IF('Forward Curve'!$D$13=DataValidation!$A$2,$AA82+0.0025,IF('Forward Curve'!$D$13=DataValidation!$A$3,$AB82+0.0025,IF('Forward Curve'!$D$13=DataValidation!$A$8,$W82+0.0025,"")))))))))</f>
        <v>3.9988685642251165E-2</v>
      </c>
      <c r="AQ82" s="2">
        <f>IF('Forward Curve'!$D$13=DataValidation!$A$5,$V82+0.005,IF('Forward Curve'!$D$13=DataValidation!$A$7,$X82+0.005,IF('Forward Curve'!$D$13=DataValidation!$A$10,Vols!$Z82+0.005,IF('Forward Curve'!$D$13=DataValidation!$A$4,Vols!$AG82+0.005,IF('Forward Curve'!$D$13=DataValidation!$A$9,Vols!$Y82+0.005,IF('Forward Curve'!$D$13=DataValidation!$A$11,Vols!$AZ82+0.005,IF('Forward Curve'!$D$13=DataValidation!$A$2,$AA82+0.005,IF('Forward Curve'!$D$13=DataValidation!$A$3,$AB82+0.005,IF('Forward Curve'!$D$13=DataValidation!$A$8,$W82+0.005,"")))))))))</f>
        <v>4.248868564225116E-2</v>
      </c>
      <c r="AS82" s="48" cm="1">
        <f t="array" ref="AS82">_xlfn.SWITCH('Forward Curve'!$E$14,DataValidation!$B$2,Vols!$AL82,DataValidation!$B$3,Vols!$AK82,DataValidation!$B$4,Vols!$AJ82,DataValidation!$B$5,Vols!$AI82,DataValidation!$B$7,$AN82,DataValidation!$B$8,Vols!$AP82,DataValidation!$B$9,Vols!$AQ82,"","ERROR")</f>
        <v>8.0556630515398603E-2</v>
      </c>
      <c r="AT82" s="48"/>
      <c r="AU82" s="49"/>
      <c r="AV82" s="56">
        <v>77</v>
      </c>
      <c r="AW82" s="58">
        <f t="shared" si="50"/>
        <v>48392</v>
      </c>
      <c r="AY82" s="70">
        <f t="shared" si="51"/>
        <v>-6.4236554907150419E-3</v>
      </c>
      <c r="AZ82" s="2">
        <f t="shared" si="46"/>
        <v>4.8472255398496311E-2</v>
      </c>
      <c r="BB82" s="3">
        <f t="shared" si="36"/>
        <v>4.3472255398496314E-2</v>
      </c>
      <c r="BC82" s="3">
        <f t="shared" si="37"/>
        <v>4.5972255398496309E-2</v>
      </c>
      <c r="BD82" s="3">
        <f t="shared" si="38"/>
        <v>5.0972255398496313E-2</v>
      </c>
      <c r="BE82" s="3">
        <f t="shared" si="39"/>
        <v>5.3472255398496309E-2</v>
      </c>
      <c r="BG82" s="2">
        <f>IF('Forward Curve'!$D$15=DataValidation!$B$11,Vols!BB82,IF('Forward Curve'!$D$15=DataValidation!$B$12,Vols!BC82,IF('Forward Curve'!$D$15=DataValidation!$B$13,Vols!BD82,IF('Forward Curve'!$D$15=DataValidation!$B$14,Vols!BE82,""))))</f>
        <v>4.5972255398496309E-2</v>
      </c>
    </row>
    <row r="83" spans="2:59" x14ac:dyDescent="0.25">
      <c r="B83" s="59">
        <f t="shared" si="40"/>
        <v>48422</v>
      </c>
      <c r="C83" s="129">
        <v>22.668166284948565</v>
      </c>
      <c r="D83" s="2"/>
      <c r="E83" s="102">
        <v>3.8667002089700442</v>
      </c>
      <c r="F83" s="64">
        <v>4.0138125939311875</v>
      </c>
      <c r="G83" s="126">
        <v>3.7482502219572984</v>
      </c>
      <c r="H83" s="85">
        <v>4.6080599930092374</v>
      </c>
      <c r="I83" s="110">
        <v>6.8188536464917693</v>
      </c>
      <c r="J83" s="66"/>
      <c r="K83" s="96">
        <f t="shared" si="47"/>
        <v>48392</v>
      </c>
      <c r="L83" s="129">
        <v>3.7488685642251163</v>
      </c>
      <c r="M83" s="66"/>
      <c r="N83" s="130">
        <v>46189</v>
      </c>
      <c r="O83" s="129">
        <v>3.5752086887157475</v>
      </c>
      <c r="P83" s="66"/>
      <c r="Q83" s="66"/>
      <c r="S83" s="59">
        <f>'Forward Curve'!$G83</f>
        <v>48422</v>
      </c>
      <c r="T83" s="67">
        <f t="shared" si="31"/>
        <v>0.22668166284948565</v>
      </c>
      <c r="U83" s="48"/>
      <c r="V83" s="48">
        <f t="shared" si="41"/>
        <v>3.866700208970044E-2</v>
      </c>
      <c r="W83" s="48">
        <f t="shared" si="42"/>
        <v>4.0138125939311875E-2</v>
      </c>
      <c r="X83" s="48">
        <f t="shared" si="32"/>
        <v>3.7482502219572986E-2</v>
      </c>
      <c r="Y83" s="48">
        <f t="shared" si="33"/>
        <v>4.6080599930092371E-2</v>
      </c>
      <c r="Z83" s="69">
        <f t="shared" si="34"/>
        <v>6.8188536464917696E-2</v>
      </c>
      <c r="AA83" s="69">
        <f t="shared" si="35"/>
        <v>3.7492585746856932E-2</v>
      </c>
      <c r="AB83" s="69">
        <f t="shared" si="43"/>
        <v>3.7488685642251163E-2</v>
      </c>
      <c r="AC83" s="69"/>
      <c r="AD83" s="90">
        <f t="shared" si="48"/>
        <v>46157</v>
      </c>
      <c r="AE83" s="91">
        <f t="shared" si="44"/>
        <v>3.6200116238109814E-2</v>
      </c>
      <c r="AF83" s="90">
        <f t="shared" si="49"/>
        <v>48422</v>
      </c>
      <c r="AG83" s="92">
        <f t="shared" si="45"/>
        <v>3.744506828455485E-2</v>
      </c>
      <c r="AH83" s="3"/>
      <c r="AI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-5.861893478501792E-3</v>
      </c>
      <c r="AJ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1.5815346134177569E-2</v>
      </c>
      <c r="AK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5.9169825359536292E-2</v>
      </c>
      <c r="AL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8.0847064972215651E-2</v>
      </c>
      <c r="AN83" s="107">
        <f>IF(B83="","",IF(B83&gt;$AO$1,$AO$3,IF(B83&lt;$AK$1,$L$7,_xlfn.FORECAST.LINEAR(B83,INDEX($AK$3:$AO$3,1,MATCH(B83,$AK$1:$AO$1,1)):INDEX($AK$3:$AO$3,1,MATCH(B83,$AK$1:$AO$1,1)+1),INDEX($AK$1:$AO$1,1,MATCH(B83,$AK$1:$AO$1,1)):INDEX($AK$1:$AO$1,1,MATCH(B83,$AK$1:$AO$1,1)+1)))))</f>
        <v>0.03</v>
      </c>
      <c r="AO83" s="2">
        <f>IF('Forward Curve'!$D$13=DataValidation!$A$5,Vols!$AN83,IF('Forward Curve'!$D$13=DataValidation!$A$7,Vols!$AN83+(Vols!$X83-Vols!$V83),IF('Forward Curve'!$D$13=DataValidation!$A$10,Vols!$AN83+(Vols!$Z83-Vols!$V83),IF('Forward Curve'!$D$13=DataValidation!$A$4,Vols!$AN83+(Vols!$AG83-Vols!$V83),IF('Forward Curve'!$D$13=DataValidation!$A$9,Vols!$AN83+(Vols!$Y83-Vols!$V83),IF('Forward Curve'!$D$13=DataValidation!$A$11,Vols!$AN83+(Vols!$AZ83-Vols!$V83),IF('Forward Curve'!$D$13=DataValidation!$A$2,Vols!$AN83+($AA83-Vols!$V83),IF('Forward Curve'!$D$13=DataValidation!$A$3,Vols!$AN83+($AB83-Vols!$V83),IF('Forward Curve'!$D$13=DataValidation!$A$8,Vols!$AN83+($W83-Vols!$V83))))))))))</f>
        <v>2.8825583657156491E-2</v>
      </c>
      <c r="AP83" s="2">
        <f>IF('Forward Curve'!$D$13=DataValidation!$A$5,$V83+0.0025,IF('Forward Curve'!$D$13=DataValidation!$A$7,$X83+0.0025,IF('Forward Curve'!$D$13=DataValidation!$A$10,Vols!$Z83+0.0025,IF('Forward Curve'!$D$13=DataValidation!$A$4,Vols!$AG83+0.0025,IF('Forward Curve'!$D$13=DataValidation!$A$9,Vols!$Y83+0.0025,IF('Forward Curve'!$D$13=DataValidation!$A$11,Vols!$AZ83+0.0025,IF('Forward Curve'!$D$13=DataValidation!$A$2,$AA83+0.0025,IF('Forward Curve'!$D$13=DataValidation!$A$3,$AB83+0.0025,IF('Forward Curve'!$D$13=DataValidation!$A$8,$W83+0.0025,"")))))))))</f>
        <v>3.9992585746856935E-2</v>
      </c>
      <c r="AQ83" s="2">
        <f>IF('Forward Curve'!$D$13=DataValidation!$A$5,$V83+0.005,IF('Forward Curve'!$D$13=DataValidation!$A$7,$X83+0.005,IF('Forward Curve'!$D$13=DataValidation!$A$10,Vols!$Z83+0.005,IF('Forward Curve'!$D$13=DataValidation!$A$4,Vols!$AG83+0.005,IF('Forward Curve'!$D$13=DataValidation!$A$9,Vols!$Y83+0.005,IF('Forward Curve'!$D$13=DataValidation!$A$11,Vols!$AZ83+0.005,IF('Forward Curve'!$D$13=DataValidation!$A$2,$AA83+0.005,IF('Forward Curve'!$D$13=DataValidation!$A$3,$AB83+0.005,IF('Forward Curve'!$D$13=DataValidation!$A$8,$W83+0.005,"")))))))))</f>
        <v>4.249258574685693E-2</v>
      </c>
      <c r="AS83" s="48" cm="1">
        <f t="array" ref="AS83">_xlfn.SWITCH('Forward Curve'!$E$14,DataValidation!$B$2,Vols!$AL83,DataValidation!$B$3,Vols!$AK83,DataValidation!$B$4,Vols!$AJ83,DataValidation!$B$5,Vols!$AI83,DataValidation!$B$7,$AN83,DataValidation!$B$8,Vols!$AP83,DataValidation!$B$9,Vols!$AQ83,"","ERROR")</f>
        <v>8.0847064972215651E-2</v>
      </c>
      <c r="AT83" s="48"/>
      <c r="AU83" s="49"/>
      <c r="AV83" s="56">
        <v>78</v>
      </c>
      <c r="AW83" s="58">
        <f t="shared" si="50"/>
        <v>48422</v>
      </c>
      <c r="AY83" s="70">
        <f t="shared" si="51"/>
        <v>-6.4456120440959455E-3</v>
      </c>
      <c r="AZ83" s="2">
        <f t="shared" si="46"/>
        <v>4.8545109819535338E-2</v>
      </c>
      <c r="BB83" s="3">
        <f t="shared" si="36"/>
        <v>4.3545109819535341E-2</v>
      </c>
      <c r="BC83" s="3">
        <f t="shared" si="37"/>
        <v>4.6045109819535336E-2</v>
      </c>
      <c r="BD83" s="3">
        <f t="shared" si="38"/>
        <v>5.1045109819535341E-2</v>
      </c>
      <c r="BE83" s="3">
        <f t="shared" si="39"/>
        <v>5.3545109819535336E-2</v>
      </c>
      <c r="BG83" s="2">
        <f>IF('Forward Curve'!$D$15=DataValidation!$B$11,Vols!BB83,IF('Forward Curve'!$D$15=DataValidation!$B$12,Vols!BC83,IF('Forward Curve'!$D$15=DataValidation!$B$13,Vols!BD83,IF('Forward Curve'!$D$15=DataValidation!$B$14,Vols!BE83,""))))</f>
        <v>4.6045109819535336E-2</v>
      </c>
    </row>
    <row r="84" spans="2:59" x14ac:dyDescent="0.25">
      <c r="B84" s="59">
        <f t="shared" si="40"/>
        <v>48453</v>
      </c>
      <c r="C84" s="129">
        <v>22.671915571558269</v>
      </c>
      <c r="D84" s="2"/>
      <c r="E84" s="102">
        <v>3.8660780366654102</v>
      </c>
      <c r="F84" s="64">
        <v>4.0137715918835317</v>
      </c>
      <c r="G84" s="126">
        <v>3.748124404741616</v>
      </c>
      <c r="H84" s="85">
        <v>4.6077654751893071</v>
      </c>
      <c r="I84" s="110">
        <v>6.8207912563499491</v>
      </c>
      <c r="J84" s="66"/>
      <c r="K84" s="96">
        <f t="shared" si="47"/>
        <v>48422</v>
      </c>
      <c r="L84" s="129">
        <v>3.749258574685693</v>
      </c>
      <c r="M84" s="66"/>
      <c r="N84" s="130">
        <v>46190</v>
      </c>
      <c r="O84" s="129">
        <v>3.5752086887237411</v>
      </c>
      <c r="P84" s="66"/>
      <c r="Q84" s="66"/>
      <c r="S84" s="59">
        <f>'Forward Curve'!$G84</f>
        <v>48453</v>
      </c>
      <c r="T84" s="67">
        <f t="shared" si="31"/>
        <v>0.22671915571558268</v>
      </c>
      <c r="U84" s="48"/>
      <c r="V84" s="48">
        <f t="shared" si="41"/>
        <v>3.8660780366654102E-2</v>
      </c>
      <c r="W84" s="48">
        <f t="shared" si="42"/>
        <v>4.0137715918835318E-2</v>
      </c>
      <c r="X84" s="48">
        <f t="shared" si="32"/>
        <v>3.7481244047416158E-2</v>
      </c>
      <c r="Y84" s="48">
        <f t="shared" si="33"/>
        <v>4.6077654751893071E-2</v>
      </c>
      <c r="Z84" s="69">
        <f t="shared" si="34"/>
        <v>6.8207912563499493E-2</v>
      </c>
      <c r="AA84" s="69">
        <f t="shared" si="35"/>
        <v>3.7488685642248498E-2</v>
      </c>
      <c r="AB84" s="69">
        <f t="shared" si="43"/>
        <v>3.7492585746856932E-2</v>
      </c>
      <c r="AC84" s="69"/>
      <c r="AD84" s="90">
        <f t="shared" si="48"/>
        <v>46158</v>
      </c>
      <c r="AE84" s="91">
        <f t="shared" si="44"/>
        <v>3.6200116238109814E-2</v>
      </c>
      <c r="AF84" s="90">
        <f t="shared" si="49"/>
        <v>48453</v>
      </c>
      <c r="AG84" s="92">
        <f t="shared" si="45"/>
        <v>3.7445717415764079E-2</v>
      </c>
      <c r="AH84" s="3"/>
      <c r="AI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-6.1544598842174043E-3</v>
      </c>
      <c r="AJ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1.5667112879015548E-2</v>
      </c>
      <c r="AK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5.9310258405481445E-2</v>
      </c>
      <c r="AL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8.1131831168714391E-2</v>
      </c>
      <c r="AN84" s="107">
        <f>IF(B84="","",IF(B84&gt;$AO$1,$AO$3,IF(B84&lt;$AK$1,$L$7,_xlfn.FORECAST.LINEAR(B84,INDEX($AK$3:$AO$3,1,MATCH(B84,$AK$1:$AO$1,1)):INDEX($AK$3:$AO$3,1,MATCH(B84,$AK$1:$AO$1,1)+1),INDEX($AK$1:$AO$1,1,MATCH(B84,$AK$1:$AO$1,1)):INDEX($AK$1:$AO$1,1,MATCH(B84,$AK$1:$AO$1,1)+1)))))</f>
        <v>0.03</v>
      </c>
      <c r="AO84" s="2">
        <f>IF('Forward Curve'!$D$13=DataValidation!$A$5,Vols!$AN84,IF('Forward Curve'!$D$13=DataValidation!$A$7,Vols!$AN84+(Vols!$X84-Vols!$V84),IF('Forward Curve'!$D$13=DataValidation!$A$10,Vols!$AN84+(Vols!$Z84-Vols!$V84),IF('Forward Curve'!$D$13=DataValidation!$A$4,Vols!$AN84+(Vols!$AG84-Vols!$V84),IF('Forward Curve'!$D$13=DataValidation!$A$9,Vols!$AN84+(Vols!$Y84-Vols!$V84),IF('Forward Curve'!$D$13=DataValidation!$A$11,Vols!$AN84+(Vols!$AZ84-Vols!$V84),IF('Forward Curve'!$D$13=DataValidation!$A$2,Vols!$AN84+($AA84-Vols!$V84),IF('Forward Curve'!$D$13=DataValidation!$A$3,Vols!$AN84+($AB84-Vols!$V84),IF('Forward Curve'!$D$13=DataValidation!$A$8,Vols!$AN84+($W84-Vols!$V84))))))))))</f>
        <v>2.8827905275594395E-2</v>
      </c>
      <c r="AP84" s="2">
        <f>IF('Forward Curve'!$D$13=DataValidation!$A$5,$V84+0.0025,IF('Forward Curve'!$D$13=DataValidation!$A$7,$X84+0.0025,IF('Forward Curve'!$D$13=DataValidation!$A$10,Vols!$Z84+0.0025,IF('Forward Curve'!$D$13=DataValidation!$A$4,Vols!$AG84+0.0025,IF('Forward Curve'!$D$13=DataValidation!$A$9,Vols!$Y84+0.0025,IF('Forward Curve'!$D$13=DataValidation!$A$11,Vols!$AZ84+0.0025,IF('Forward Curve'!$D$13=DataValidation!$A$2,$AA84+0.0025,IF('Forward Curve'!$D$13=DataValidation!$A$3,$AB84+0.0025,IF('Forward Curve'!$D$13=DataValidation!$A$8,$W84+0.0025,"")))))))))</f>
        <v>3.99886856422485E-2</v>
      </c>
      <c r="AQ84" s="2">
        <f>IF('Forward Curve'!$D$13=DataValidation!$A$5,$V84+0.005,IF('Forward Curve'!$D$13=DataValidation!$A$7,$X84+0.005,IF('Forward Curve'!$D$13=DataValidation!$A$10,Vols!$Z84+0.005,IF('Forward Curve'!$D$13=DataValidation!$A$4,Vols!$AG84+0.005,IF('Forward Curve'!$D$13=DataValidation!$A$9,Vols!$Y84+0.005,IF('Forward Curve'!$D$13=DataValidation!$A$11,Vols!$AZ84+0.005,IF('Forward Curve'!$D$13=DataValidation!$A$2,$AA84+0.005,IF('Forward Curve'!$D$13=DataValidation!$A$3,$AB84+0.005,IF('Forward Curve'!$D$13=DataValidation!$A$8,$W84+0.005,"")))))))))</f>
        <v>4.2488685642248496E-2</v>
      </c>
      <c r="AS84" s="48" cm="1">
        <f t="array" ref="AS84">_xlfn.SWITCH('Forward Curve'!$E$14,DataValidation!$B$2,Vols!$AL84,DataValidation!$B$3,Vols!$AK84,DataValidation!$B$4,Vols!$AJ84,DataValidation!$B$5,Vols!$AI84,DataValidation!$B$7,$AN84,DataValidation!$B$8,Vols!$AP84,DataValidation!$B$9,Vols!$AQ84,"","ERROR")</f>
        <v>8.1131831168714391E-2</v>
      </c>
      <c r="AT84" s="48"/>
      <c r="AU84" s="49"/>
      <c r="AV84" s="56">
        <v>79</v>
      </c>
      <c r="AW84" s="58">
        <f t="shared" si="50"/>
        <v>48453</v>
      </c>
      <c r="AY84" s="70">
        <f t="shared" si="51"/>
        <v>-6.4675685974768492E-3</v>
      </c>
      <c r="AZ84" s="2">
        <f t="shared" si="46"/>
        <v>4.8617909769816031E-2</v>
      </c>
      <c r="BB84" s="3">
        <f t="shared" si="36"/>
        <v>4.3617909769816034E-2</v>
      </c>
      <c r="BC84" s="3">
        <f t="shared" si="37"/>
        <v>4.6117909769816029E-2</v>
      </c>
      <c r="BD84" s="3">
        <f t="shared" si="38"/>
        <v>5.1117909769816033E-2</v>
      </c>
      <c r="BE84" s="3">
        <f t="shared" si="39"/>
        <v>5.3617909769816029E-2</v>
      </c>
      <c r="BG84" s="2">
        <f>IF('Forward Curve'!$D$15=DataValidation!$B$11,Vols!BB84,IF('Forward Curve'!$D$15=DataValidation!$B$12,Vols!BC84,IF('Forward Curve'!$D$15=DataValidation!$B$13,Vols!BD84,IF('Forward Curve'!$D$15=DataValidation!$B$14,Vols!BE84,""))))</f>
        <v>4.6117909769816029E-2</v>
      </c>
    </row>
    <row r="85" spans="2:59" x14ac:dyDescent="0.25">
      <c r="B85" s="59">
        <f t="shared" si="40"/>
        <v>48484</v>
      </c>
      <c r="C85" s="129">
        <v>22.676820656868344</v>
      </c>
      <c r="D85" s="2"/>
      <c r="E85" s="102">
        <v>3.8660780366654102</v>
      </c>
      <c r="F85" s="64">
        <v>4.0139483090119414</v>
      </c>
      <c r="G85" s="126">
        <v>3.7479477593103772</v>
      </c>
      <c r="H85" s="85">
        <v>4.6080599930092374</v>
      </c>
      <c r="I85" s="110">
        <v>6.8188536464880434</v>
      </c>
      <c r="J85" s="66"/>
      <c r="K85" s="96">
        <f t="shared" si="47"/>
        <v>48453</v>
      </c>
      <c r="L85" s="129">
        <v>3.7488685642248498</v>
      </c>
      <c r="M85" s="66"/>
      <c r="N85" s="130">
        <v>46191</v>
      </c>
      <c r="O85" s="129">
        <v>3.5757413121930703</v>
      </c>
      <c r="P85" s="66"/>
      <c r="Q85" s="66"/>
      <c r="S85" s="59">
        <f>'Forward Curve'!$G85</f>
        <v>48484</v>
      </c>
      <c r="T85" s="67">
        <f t="shared" si="31"/>
        <v>0.22676820656868343</v>
      </c>
      <c r="U85" s="48"/>
      <c r="V85" s="48">
        <f t="shared" si="41"/>
        <v>3.8660780366654102E-2</v>
      </c>
      <c r="W85" s="48">
        <f t="shared" si="42"/>
        <v>4.0139483090119416E-2</v>
      </c>
      <c r="X85" s="48">
        <f t="shared" si="32"/>
        <v>3.7479477593103772E-2</v>
      </c>
      <c r="Y85" s="48">
        <f t="shared" si="33"/>
        <v>4.6080599930092371E-2</v>
      </c>
      <c r="Z85" s="69">
        <f t="shared" si="34"/>
        <v>6.8188536464880434E-2</v>
      </c>
      <c r="AA85" s="69">
        <f t="shared" si="35"/>
        <v>3.7488685642248498E-2</v>
      </c>
      <c r="AB85" s="69">
        <f t="shared" si="43"/>
        <v>3.7488685642248498E-2</v>
      </c>
      <c r="AC85" s="69"/>
      <c r="AD85" s="90">
        <f t="shared" si="48"/>
        <v>46159</v>
      </c>
      <c r="AE85" s="91">
        <f t="shared" si="44"/>
        <v>3.6200116238109814E-2</v>
      </c>
      <c r="AF85" s="90">
        <f t="shared" si="49"/>
        <v>48484</v>
      </c>
      <c r="AG85" s="92">
        <f t="shared" si="45"/>
        <v>3.7445457774083479E-2</v>
      </c>
      <c r="AH85" s="3"/>
      <c r="AI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-6.4481076156936755E-3</v>
      </c>
      <c r="AJ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1.5520289013277412E-2</v>
      </c>
      <c r="AK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5.9457082271219583E-2</v>
      </c>
      <c r="AL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8.1425478900190668E-2</v>
      </c>
      <c r="AN85" s="107">
        <f>IF(B85="","",IF(B85&gt;$AO$1,$AO$3,IF(B85&lt;$AK$1,$L$7,_xlfn.FORECAST.LINEAR(B85,INDEX($AK$3:$AO$3,1,MATCH(B85,$AK$1:$AO$1,1)):INDEX($AK$3:$AO$3,1,MATCH(B85,$AK$1:$AO$1,1)+1),INDEX($AK$1:$AO$1,1,MATCH(B85,$AK$1:$AO$1,1)):INDEX($AK$1:$AO$1,1,MATCH(B85,$AK$1:$AO$1,1)+1)))))</f>
        <v>0.03</v>
      </c>
      <c r="AO85" s="2">
        <f>IF('Forward Curve'!$D$13=DataValidation!$A$5,Vols!$AN85,IF('Forward Curve'!$D$13=DataValidation!$A$7,Vols!$AN85+(Vols!$X85-Vols!$V85),IF('Forward Curve'!$D$13=DataValidation!$A$10,Vols!$AN85+(Vols!$Z85-Vols!$V85),IF('Forward Curve'!$D$13=DataValidation!$A$4,Vols!$AN85+(Vols!$AG85-Vols!$V85),IF('Forward Curve'!$D$13=DataValidation!$A$9,Vols!$AN85+(Vols!$Y85-Vols!$V85),IF('Forward Curve'!$D$13=DataValidation!$A$11,Vols!$AN85+(Vols!$AZ85-Vols!$V85),IF('Forward Curve'!$D$13=DataValidation!$A$2,Vols!$AN85+($AA85-Vols!$V85),IF('Forward Curve'!$D$13=DataValidation!$A$3,Vols!$AN85+($AB85-Vols!$V85),IF('Forward Curve'!$D$13=DataValidation!$A$8,Vols!$AN85+($W85-Vols!$V85))))))))))</f>
        <v>2.8827905275594395E-2</v>
      </c>
      <c r="AP85" s="2">
        <f>IF('Forward Curve'!$D$13=DataValidation!$A$5,$V85+0.0025,IF('Forward Curve'!$D$13=DataValidation!$A$7,$X85+0.0025,IF('Forward Curve'!$D$13=DataValidation!$A$10,Vols!$Z85+0.0025,IF('Forward Curve'!$D$13=DataValidation!$A$4,Vols!$AG85+0.0025,IF('Forward Curve'!$D$13=DataValidation!$A$9,Vols!$Y85+0.0025,IF('Forward Curve'!$D$13=DataValidation!$A$11,Vols!$AZ85+0.0025,IF('Forward Curve'!$D$13=DataValidation!$A$2,$AA85+0.0025,IF('Forward Curve'!$D$13=DataValidation!$A$3,$AB85+0.0025,IF('Forward Curve'!$D$13=DataValidation!$A$8,$W85+0.0025,"")))))))))</f>
        <v>3.99886856422485E-2</v>
      </c>
      <c r="AQ85" s="2">
        <f>IF('Forward Curve'!$D$13=DataValidation!$A$5,$V85+0.005,IF('Forward Curve'!$D$13=DataValidation!$A$7,$X85+0.005,IF('Forward Curve'!$D$13=DataValidation!$A$10,Vols!$Z85+0.005,IF('Forward Curve'!$D$13=DataValidation!$A$4,Vols!$AG85+0.005,IF('Forward Curve'!$D$13=DataValidation!$A$9,Vols!$Y85+0.005,IF('Forward Curve'!$D$13=DataValidation!$A$11,Vols!$AZ85+0.005,IF('Forward Curve'!$D$13=DataValidation!$A$2,$AA85+0.005,IF('Forward Curve'!$D$13=DataValidation!$A$3,$AB85+0.005,IF('Forward Curve'!$D$13=DataValidation!$A$8,$W85+0.005,"")))))))))</f>
        <v>4.2488685642248496E-2</v>
      </c>
      <c r="AS85" s="48" cm="1">
        <f t="array" ref="AS85">_xlfn.SWITCH('Forward Curve'!$E$14,DataValidation!$B$2,Vols!$AL85,DataValidation!$B$3,Vols!$AK85,DataValidation!$B$4,Vols!$AJ85,DataValidation!$B$5,Vols!$AI85,DataValidation!$B$7,$AN85,DataValidation!$B$8,Vols!$AP85,DataValidation!$B$9,Vols!$AQ85,"","ERROR")</f>
        <v>8.1425478900190668E-2</v>
      </c>
      <c r="AT85" s="48"/>
      <c r="AU85" s="49"/>
      <c r="AV85" s="56">
        <v>80</v>
      </c>
      <c r="AW85" s="58">
        <f t="shared" si="50"/>
        <v>48484</v>
      </c>
      <c r="AY85" s="70">
        <f t="shared" si="51"/>
        <v>-6.4895251508577528E-3</v>
      </c>
      <c r="AZ85" s="2">
        <f t="shared" si="46"/>
        <v>4.8690764190855107E-2</v>
      </c>
      <c r="BB85" s="3">
        <f t="shared" si="36"/>
        <v>4.3690764190855109E-2</v>
      </c>
      <c r="BC85" s="3">
        <f t="shared" si="37"/>
        <v>4.6190764190855105E-2</v>
      </c>
      <c r="BD85" s="3">
        <f t="shared" si="38"/>
        <v>5.1190764190855109E-2</v>
      </c>
      <c r="BE85" s="3">
        <f t="shared" si="39"/>
        <v>5.3690764190855104E-2</v>
      </c>
      <c r="BG85" s="2">
        <f>IF('Forward Curve'!$D$15=DataValidation!$B$11,Vols!BB85,IF('Forward Curve'!$D$15=DataValidation!$B$12,Vols!BC85,IF('Forward Curve'!$D$15=DataValidation!$B$13,Vols!BD85,IF('Forward Curve'!$D$15=DataValidation!$B$14,Vols!BE85,""))))</f>
        <v>4.6190764190855105E-2</v>
      </c>
    </row>
    <row r="86" spans="2:59" x14ac:dyDescent="0.25">
      <c r="B86" s="59">
        <f t="shared" si="40"/>
        <v>48514</v>
      </c>
      <c r="C86" s="129">
        <v>22.680837018603121</v>
      </c>
      <c r="D86" s="2"/>
      <c r="E86" s="102">
        <v>3.8662854126056323</v>
      </c>
      <c r="F86" s="64">
        <v>4.0138676020607127</v>
      </c>
      <c r="G86" s="126">
        <v>3.7474950655269819</v>
      </c>
      <c r="H86" s="85">
        <v>4.6086491039281894</v>
      </c>
      <c r="I86" s="110">
        <v>6.8188536464917693</v>
      </c>
      <c r="J86" s="66"/>
      <c r="K86" s="96">
        <f t="shared" si="47"/>
        <v>48484</v>
      </c>
      <c r="L86" s="129">
        <v>3.7488685642248498</v>
      </c>
      <c r="M86" s="66"/>
      <c r="N86" s="130">
        <v>46195</v>
      </c>
      <c r="O86" s="129">
        <v>3.5752086887157475</v>
      </c>
      <c r="P86" s="66"/>
      <c r="Q86" s="66"/>
      <c r="S86" s="59">
        <f>'Forward Curve'!$G86</f>
        <v>48514</v>
      </c>
      <c r="T86" s="67">
        <f t="shared" si="31"/>
        <v>0.2268083701860312</v>
      </c>
      <c r="U86" s="48"/>
      <c r="V86" s="48">
        <f t="shared" si="41"/>
        <v>3.8662854126056322E-2</v>
      </c>
      <c r="W86" s="48">
        <f t="shared" si="42"/>
        <v>4.0138676020607125E-2</v>
      </c>
      <c r="X86" s="48">
        <f t="shared" si="32"/>
        <v>3.7474950655269818E-2</v>
      </c>
      <c r="Y86" s="48">
        <f t="shared" si="33"/>
        <v>4.6086491039281891E-2</v>
      </c>
      <c r="Z86" s="69">
        <f t="shared" si="34"/>
        <v>6.8188536464917696E-2</v>
      </c>
      <c r="AA86" s="69">
        <f t="shared" si="35"/>
        <v>3.7490635626952103E-2</v>
      </c>
      <c r="AB86" s="69">
        <f t="shared" si="43"/>
        <v>3.7488685642248498E-2</v>
      </c>
      <c r="AC86" s="69"/>
      <c r="AD86" s="90">
        <f t="shared" si="48"/>
        <v>46160</v>
      </c>
      <c r="AE86" s="91">
        <f t="shared" si="44"/>
        <v>3.6196476713534764E-2</v>
      </c>
      <c r="AF86" s="90">
        <f t="shared" si="49"/>
        <v>48514</v>
      </c>
      <c r="AG86" s="92">
        <f t="shared" si="45"/>
        <v>3.7445327917235538E-2</v>
      </c>
      <c r="AH86" s="3"/>
      <c r="AI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-6.7295858772997144E-3</v>
      </c>
      <c r="AJ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1.5380524874826194E-2</v>
      </c>
      <c r="AK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5.9600746379078008E-2</v>
      </c>
      <c r="AL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8.1710857131203907E-2</v>
      </c>
      <c r="AN86" s="107">
        <f>IF(B86="","",IF(B86&gt;$AO$1,$AO$3,IF(B86&lt;$AK$1,$L$7,_xlfn.FORECAST.LINEAR(B86,INDEX($AK$3:$AO$3,1,MATCH(B86,$AK$1:$AO$1,1)):INDEX($AK$3:$AO$3,1,MATCH(B86,$AK$1:$AO$1,1)+1),INDEX($AK$1:$AO$1,1,MATCH(B86,$AK$1:$AO$1,1)):INDEX($AK$1:$AO$1,1,MATCH(B86,$AK$1:$AO$1,1)+1)))))</f>
        <v>0.03</v>
      </c>
      <c r="AO86" s="2">
        <f>IF('Forward Curve'!$D$13=DataValidation!$A$5,Vols!$AN86,IF('Forward Curve'!$D$13=DataValidation!$A$7,Vols!$AN86+(Vols!$X86-Vols!$V86),IF('Forward Curve'!$D$13=DataValidation!$A$10,Vols!$AN86+(Vols!$Z86-Vols!$V86),IF('Forward Curve'!$D$13=DataValidation!$A$4,Vols!$AN86+(Vols!$AG86-Vols!$V86),IF('Forward Curve'!$D$13=DataValidation!$A$9,Vols!$AN86+(Vols!$Y86-Vols!$V86),IF('Forward Curve'!$D$13=DataValidation!$A$11,Vols!$AN86+(Vols!$AZ86-Vols!$V86),IF('Forward Curve'!$D$13=DataValidation!$A$2,Vols!$AN86+($AA86-Vols!$V86),IF('Forward Curve'!$D$13=DataValidation!$A$3,Vols!$AN86+($AB86-Vols!$V86),IF('Forward Curve'!$D$13=DataValidation!$A$8,Vols!$AN86+($W86-Vols!$V86))))))))))</f>
        <v>2.882778150089578E-2</v>
      </c>
      <c r="AP86" s="2">
        <f>IF('Forward Curve'!$D$13=DataValidation!$A$5,$V86+0.0025,IF('Forward Curve'!$D$13=DataValidation!$A$7,$X86+0.0025,IF('Forward Curve'!$D$13=DataValidation!$A$10,Vols!$Z86+0.0025,IF('Forward Curve'!$D$13=DataValidation!$A$4,Vols!$AG86+0.0025,IF('Forward Curve'!$D$13=DataValidation!$A$9,Vols!$Y86+0.0025,IF('Forward Curve'!$D$13=DataValidation!$A$11,Vols!$AZ86+0.0025,IF('Forward Curve'!$D$13=DataValidation!$A$2,$AA86+0.0025,IF('Forward Curve'!$D$13=DataValidation!$A$3,$AB86+0.0025,IF('Forward Curve'!$D$13=DataValidation!$A$8,$W86+0.0025,"")))))))))</f>
        <v>3.9990635626952105E-2</v>
      </c>
      <c r="AQ86" s="2">
        <f>IF('Forward Curve'!$D$13=DataValidation!$A$5,$V86+0.005,IF('Forward Curve'!$D$13=DataValidation!$A$7,$X86+0.005,IF('Forward Curve'!$D$13=DataValidation!$A$10,Vols!$Z86+0.005,IF('Forward Curve'!$D$13=DataValidation!$A$4,Vols!$AG86+0.005,IF('Forward Curve'!$D$13=DataValidation!$A$9,Vols!$Y86+0.005,IF('Forward Curve'!$D$13=DataValidation!$A$11,Vols!$AZ86+0.005,IF('Forward Curve'!$D$13=DataValidation!$A$2,$AA86+0.005,IF('Forward Curve'!$D$13=DataValidation!$A$3,$AB86+0.005,IF('Forward Curve'!$D$13=DataValidation!$A$8,$W86+0.005,"")))))))))</f>
        <v>4.24906356269521E-2</v>
      </c>
      <c r="AS86" s="48" cm="1">
        <f t="array" ref="AS86">_xlfn.SWITCH('Forward Curve'!$E$14,DataValidation!$B$2,Vols!$AL86,DataValidation!$B$3,Vols!$AK86,DataValidation!$B$4,Vols!$AJ86,DataValidation!$B$5,Vols!$AI86,DataValidation!$B$7,$AN86,DataValidation!$B$8,Vols!$AP86,DataValidation!$B$9,Vols!$AQ86,"","ERROR")</f>
        <v>8.1710857131203907E-2</v>
      </c>
      <c r="AT86" s="48"/>
      <c r="AV86" s="56">
        <v>81</v>
      </c>
      <c r="AW86" s="58">
        <f t="shared" si="50"/>
        <v>48514</v>
      </c>
      <c r="AY86" s="70">
        <f t="shared" si="51"/>
        <v>-6.5114817042386565E-3</v>
      </c>
      <c r="AZ86" s="2">
        <f t="shared" si="46"/>
        <v>4.8763662556980683E-2</v>
      </c>
      <c r="BB86" s="3">
        <f t="shared" si="36"/>
        <v>4.3763662556980686E-2</v>
      </c>
      <c r="BC86" s="3">
        <f t="shared" si="37"/>
        <v>4.6263662556980681E-2</v>
      </c>
      <c r="BD86" s="3">
        <f t="shared" si="38"/>
        <v>5.1263662556980685E-2</v>
      </c>
      <c r="BE86" s="3">
        <f t="shared" si="39"/>
        <v>5.3763662556980681E-2</v>
      </c>
      <c r="BG86" s="2">
        <f>IF('Forward Curve'!$D$15=DataValidation!$B$11,Vols!BB86,IF('Forward Curve'!$D$15=DataValidation!$B$12,Vols!BC86,IF('Forward Curve'!$D$15=DataValidation!$B$13,Vols!BD86,IF('Forward Curve'!$D$15=DataValidation!$B$14,Vols!BE86,""))))</f>
        <v>4.6263662556980681E-2</v>
      </c>
    </row>
    <row r="87" spans="2:59" x14ac:dyDescent="0.25">
      <c r="B87" s="59">
        <f t="shared" si="40"/>
        <v>48545</v>
      </c>
      <c r="C87" s="129">
        <v>22.68330611073565</v>
      </c>
      <c r="D87" s="2"/>
      <c r="E87" s="102">
        <v>3.8669076293966111</v>
      </c>
      <c r="F87" s="64">
        <v>4.0137904249683176</v>
      </c>
      <c r="G87" s="126">
        <v>3.7482144261765749</v>
      </c>
      <c r="H87" s="85">
        <v>4.6083545359214826</v>
      </c>
      <c r="I87" s="110">
        <v>6.8188536464874989</v>
      </c>
      <c r="J87" s="66"/>
      <c r="K87" s="96">
        <f t="shared" si="47"/>
        <v>48514</v>
      </c>
      <c r="L87" s="129">
        <v>3.7490635626952105</v>
      </c>
      <c r="M87" s="66"/>
      <c r="N87" s="130">
        <v>46196</v>
      </c>
      <c r="O87" s="129">
        <v>3.5752086887077539</v>
      </c>
      <c r="P87" s="66"/>
      <c r="Q87" s="66"/>
      <c r="S87" s="59">
        <f>'Forward Curve'!$G87</f>
        <v>48545</v>
      </c>
      <c r="T87" s="67">
        <f t="shared" si="31"/>
        <v>0.22683306110735649</v>
      </c>
      <c r="U87" s="48"/>
      <c r="V87" s="48">
        <f t="shared" si="41"/>
        <v>3.8669076293966112E-2</v>
      </c>
      <c r="W87" s="48">
        <f t="shared" si="42"/>
        <v>4.0137904249683179E-2</v>
      </c>
      <c r="X87" s="48">
        <f t="shared" si="32"/>
        <v>3.748214426176575E-2</v>
      </c>
      <c r="Y87" s="48">
        <f t="shared" si="33"/>
        <v>4.6083545359214828E-2</v>
      </c>
      <c r="Z87" s="69">
        <f t="shared" si="34"/>
        <v>6.8188536464874994E-2</v>
      </c>
      <c r="AA87" s="69">
        <f t="shared" si="35"/>
        <v>3.7494536001984553E-2</v>
      </c>
      <c r="AB87" s="69">
        <f t="shared" si="43"/>
        <v>3.7490635626952103E-2</v>
      </c>
      <c r="AC87" s="69"/>
      <c r="AD87" s="90">
        <f t="shared" si="48"/>
        <v>46161</v>
      </c>
      <c r="AE87" s="91">
        <f t="shared" si="44"/>
        <v>3.6196476713534764E-2</v>
      </c>
      <c r="AF87" s="90">
        <f t="shared" si="49"/>
        <v>48545</v>
      </c>
      <c r="AG87" s="92">
        <f t="shared" si="45"/>
        <v>3.7445717415765856E-2</v>
      </c>
      <c r="AH87" s="3"/>
      <c r="AI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-7.0158688235547641E-3</v>
      </c>
      <c r="AJ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1.5239333589214895E-2</v>
      </c>
      <c r="AK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5.9749738414754214E-2</v>
      </c>
      <c r="AL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8.2004940827523867E-2</v>
      </c>
      <c r="AN87" s="107">
        <f>IF(B87="","",IF(B87&gt;$AO$1,$AO$3,IF(B87&lt;$AK$1,$L$7,_xlfn.FORECAST.LINEAR(B87,INDEX($AK$3:$AO$3,1,MATCH(B87,$AK$1:$AO$1,1)):INDEX($AK$3:$AO$3,1,MATCH(B87,$AK$1:$AO$1,1)+1),INDEX($AK$1:$AO$1,1,MATCH(B87,$AK$1:$AO$1,1)):INDEX($AK$1:$AO$1,1,MATCH(B87,$AK$1:$AO$1,1)+1)))))</f>
        <v>0.03</v>
      </c>
      <c r="AO87" s="2">
        <f>IF('Forward Curve'!$D$13=DataValidation!$A$5,Vols!$AN87,IF('Forward Curve'!$D$13=DataValidation!$A$7,Vols!$AN87+(Vols!$X87-Vols!$V87),IF('Forward Curve'!$D$13=DataValidation!$A$10,Vols!$AN87+(Vols!$Z87-Vols!$V87),IF('Forward Curve'!$D$13=DataValidation!$A$4,Vols!$AN87+(Vols!$AG87-Vols!$V87),IF('Forward Curve'!$D$13=DataValidation!$A$9,Vols!$AN87+(Vols!$Y87-Vols!$V87),IF('Forward Curve'!$D$13=DataValidation!$A$11,Vols!$AN87+(Vols!$AZ87-Vols!$V87),IF('Forward Curve'!$D$13=DataValidation!$A$2,Vols!$AN87+($AA87-Vols!$V87),IF('Forward Curve'!$D$13=DataValidation!$A$3,Vols!$AN87+($AB87-Vols!$V87),IF('Forward Curve'!$D$13=DataValidation!$A$8,Vols!$AN87+($W87-Vols!$V87))))))))))</f>
        <v>2.882545970801844E-2</v>
      </c>
      <c r="AP87" s="2">
        <f>IF('Forward Curve'!$D$13=DataValidation!$A$5,$V87+0.0025,IF('Forward Curve'!$D$13=DataValidation!$A$7,$X87+0.0025,IF('Forward Curve'!$D$13=DataValidation!$A$10,Vols!$Z87+0.0025,IF('Forward Curve'!$D$13=DataValidation!$A$4,Vols!$AG87+0.0025,IF('Forward Curve'!$D$13=DataValidation!$A$9,Vols!$Y87+0.0025,IF('Forward Curve'!$D$13=DataValidation!$A$11,Vols!$AZ87+0.0025,IF('Forward Curve'!$D$13=DataValidation!$A$2,$AA87+0.0025,IF('Forward Curve'!$D$13=DataValidation!$A$3,$AB87+0.0025,IF('Forward Curve'!$D$13=DataValidation!$A$8,$W87+0.0025,"")))))))))</f>
        <v>3.9994536001984556E-2</v>
      </c>
      <c r="AQ87" s="2">
        <f>IF('Forward Curve'!$D$13=DataValidation!$A$5,$V87+0.005,IF('Forward Curve'!$D$13=DataValidation!$A$7,$X87+0.005,IF('Forward Curve'!$D$13=DataValidation!$A$10,Vols!$Z87+0.005,IF('Forward Curve'!$D$13=DataValidation!$A$4,Vols!$AG87+0.005,IF('Forward Curve'!$D$13=DataValidation!$A$9,Vols!$Y87+0.005,IF('Forward Curve'!$D$13=DataValidation!$A$11,Vols!$AZ87+0.005,IF('Forward Curve'!$D$13=DataValidation!$A$2,$AA87+0.005,IF('Forward Curve'!$D$13=DataValidation!$A$3,$AB87+0.005,IF('Forward Curve'!$D$13=DataValidation!$A$8,$W87+0.005,"")))))))))</f>
        <v>4.2494536001984551E-2</v>
      </c>
      <c r="AS87" s="48" cm="1">
        <f t="array" ref="AS87">_xlfn.SWITCH('Forward Curve'!$E$14,DataValidation!$B$2,Vols!$AL87,DataValidation!$B$3,Vols!$AK87,DataValidation!$B$4,Vols!$AJ87,DataValidation!$B$5,Vols!$AI87,DataValidation!$B$7,$AN87,DataValidation!$B$8,Vols!$AP87,DataValidation!$B$9,Vols!$AQ87,"","ERROR")</f>
        <v>8.2004940827523867E-2</v>
      </c>
      <c r="AT87" s="48"/>
      <c r="AV87" s="56">
        <v>82</v>
      </c>
      <c r="AW87" s="58">
        <f t="shared" si="50"/>
        <v>48545</v>
      </c>
      <c r="AY87" s="70">
        <f t="shared" si="51"/>
        <v>-6.5334382576195602E-3</v>
      </c>
      <c r="AZ87" s="2">
        <f t="shared" si="46"/>
        <v>4.8836478758260603E-2</v>
      </c>
      <c r="BB87" s="3">
        <f t="shared" si="36"/>
        <v>4.3836478758260605E-2</v>
      </c>
      <c r="BC87" s="3">
        <f t="shared" si="37"/>
        <v>4.6336478758260601E-2</v>
      </c>
      <c r="BD87" s="3">
        <f t="shared" si="38"/>
        <v>5.1336478758260605E-2</v>
      </c>
      <c r="BE87" s="3">
        <f t="shared" si="39"/>
        <v>5.38364787582606E-2</v>
      </c>
      <c r="BG87" s="2">
        <f>IF('Forward Curve'!$D$15=DataValidation!$B$11,Vols!BB87,IF('Forward Curve'!$D$15=DataValidation!$B$12,Vols!BC87,IF('Forward Curve'!$D$15=DataValidation!$B$13,Vols!BD87,IF('Forward Curve'!$D$15=DataValidation!$B$14,Vols!BE87,""))))</f>
        <v>4.6336478758260601E-2</v>
      </c>
    </row>
    <row r="88" spans="2:59" x14ac:dyDescent="0.25">
      <c r="B88" s="59">
        <f t="shared" si="40"/>
        <v>48575</v>
      </c>
      <c r="C88" s="129">
        <v>22.777203417083435</v>
      </c>
      <c r="D88" s="2"/>
      <c r="E88" s="102">
        <v>3.8662854126051167</v>
      </c>
      <c r="F88" s="64">
        <v>4.013706316978122</v>
      </c>
      <c r="G88" s="126">
        <v>3.7786701867159009</v>
      </c>
      <c r="H88" s="85">
        <v>4.608059993009495</v>
      </c>
      <c r="I88" s="110">
        <v>6.8188536464917693</v>
      </c>
      <c r="J88" s="66"/>
      <c r="K88" s="96">
        <f t="shared" si="47"/>
        <v>48545</v>
      </c>
      <c r="L88" s="129">
        <v>3.7494536001984553</v>
      </c>
      <c r="M88" s="66"/>
      <c r="N88" s="130">
        <v>46197</v>
      </c>
      <c r="O88" s="129">
        <v>3.5752086887157475</v>
      </c>
      <c r="P88" s="66"/>
      <c r="Q88" s="66"/>
      <c r="S88" s="59">
        <f>'Forward Curve'!$G88</f>
        <v>48575</v>
      </c>
      <c r="T88" s="67">
        <f t="shared" si="31"/>
        <v>0.22777203417083436</v>
      </c>
      <c r="U88" s="48"/>
      <c r="V88" s="48">
        <f t="shared" si="41"/>
        <v>3.8662854126051166E-2</v>
      </c>
      <c r="W88" s="48">
        <f t="shared" si="42"/>
        <v>4.0137063169781217E-2</v>
      </c>
      <c r="X88" s="48">
        <f t="shared" si="32"/>
        <v>3.778670186715901E-2</v>
      </c>
      <c r="Y88" s="48">
        <f t="shared" si="33"/>
        <v>4.6080599930094952E-2</v>
      </c>
      <c r="Z88" s="69">
        <f t="shared" si="34"/>
        <v>6.8188536464917696E-2</v>
      </c>
      <c r="AA88" s="69">
        <f t="shared" si="35"/>
        <v>3.7494536001984553E-2</v>
      </c>
      <c r="AB88" s="69">
        <f t="shared" si="43"/>
        <v>3.7494536001984553E-2</v>
      </c>
      <c r="AC88" s="69"/>
      <c r="AD88" s="90">
        <f t="shared" si="48"/>
        <v>46162</v>
      </c>
      <c r="AE88" s="91">
        <f t="shared" si="44"/>
        <v>3.61964767136147E-2</v>
      </c>
      <c r="AF88" s="90">
        <f t="shared" si="49"/>
        <v>48575</v>
      </c>
      <c r="AG88" s="92">
        <f t="shared" si="45"/>
        <v>3.7445457774083479E-2</v>
      </c>
      <c r="AH88" s="3"/>
      <c r="AI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-7.4712722497332247E-3</v>
      </c>
      <c r="AJ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1.5011631876125664E-2</v>
      </c>
      <c r="AK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5.9977440127843444E-2</v>
      </c>
      <c r="AL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8.2460344253702328E-2</v>
      </c>
      <c r="AN88" s="107">
        <f>IF(B88="","",IF(B88&gt;$AO$1,$AO$3,IF(B88&lt;$AK$1,$L$7,_xlfn.FORECAST.LINEAR(B88,INDEX($AK$3:$AO$3,1,MATCH(B88,$AK$1:$AO$1,1)):INDEX($AK$3:$AO$3,1,MATCH(B88,$AK$1:$AO$1,1)+1),INDEX($AK$1:$AO$1,1,MATCH(B88,$AK$1:$AO$1,1)):INDEX($AK$1:$AO$1,1,MATCH(B88,$AK$1:$AO$1,1)+1)))))</f>
        <v>0.03</v>
      </c>
      <c r="AO88" s="2">
        <f>IF('Forward Curve'!$D$13=DataValidation!$A$5,Vols!$AN88,IF('Forward Curve'!$D$13=DataValidation!$A$7,Vols!$AN88+(Vols!$X88-Vols!$V88),IF('Forward Curve'!$D$13=DataValidation!$A$10,Vols!$AN88+(Vols!$Z88-Vols!$V88),IF('Forward Curve'!$D$13=DataValidation!$A$4,Vols!$AN88+(Vols!$AG88-Vols!$V88),IF('Forward Curve'!$D$13=DataValidation!$A$9,Vols!$AN88+(Vols!$Y88-Vols!$V88),IF('Forward Curve'!$D$13=DataValidation!$A$11,Vols!$AN88+(Vols!$AZ88-Vols!$V88),IF('Forward Curve'!$D$13=DataValidation!$A$2,Vols!$AN88+($AA88-Vols!$V88),IF('Forward Curve'!$D$13=DataValidation!$A$3,Vols!$AN88+($AB88-Vols!$V88),IF('Forward Curve'!$D$13=DataValidation!$A$8,Vols!$AN88+($W88-Vols!$V88))))))))))</f>
        <v>2.8831681875933386E-2</v>
      </c>
      <c r="AP88" s="2">
        <f>IF('Forward Curve'!$D$13=DataValidation!$A$5,$V88+0.0025,IF('Forward Curve'!$D$13=DataValidation!$A$7,$X88+0.0025,IF('Forward Curve'!$D$13=DataValidation!$A$10,Vols!$Z88+0.0025,IF('Forward Curve'!$D$13=DataValidation!$A$4,Vols!$AG88+0.0025,IF('Forward Curve'!$D$13=DataValidation!$A$9,Vols!$Y88+0.0025,IF('Forward Curve'!$D$13=DataValidation!$A$11,Vols!$AZ88+0.0025,IF('Forward Curve'!$D$13=DataValidation!$A$2,$AA88+0.0025,IF('Forward Curve'!$D$13=DataValidation!$A$3,$AB88+0.0025,IF('Forward Curve'!$D$13=DataValidation!$A$8,$W88+0.0025,"")))))))))</f>
        <v>3.9994536001984556E-2</v>
      </c>
      <c r="AQ88" s="2">
        <f>IF('Forward Curve'!$D$13=DataValidation!$A$5,$V88+0.005,IF('Forward Curve'!$D$13=DataValidation!$A$7,$X88+0.005,IF('Forward Curve'!$D$13=DataValidation!$A$10,Vols!$Z88+0.005,IF('Forward Curve'!$D$13=DataValidation!$A$4,Vols!$AG88+0.005,IF('Forward Curve'!$D$13=DataValidation!$A$9,Vols!$Y88+0.005,IF('Forward Curve'!$D$13=DataValidation!$A$11,Vols!$AZ88+0.005,IF('Forward Curve'!$D$13=DataValidation!$A$2,$AA88+0.005,IF('Forward Curve'!$D$13=DataValidation!$A$3,$AB88+0.005,IF('Forward Curve'!$D$13=DataValidation!$A$8,$W88+0.005,"")))))))))</f>
        <v>4.2494536001984551E-2</v>
      </c>
      <c r="AS88" s="48" cm="1">
        <f t="array" ref="AS88">_xlfn.SWITCH('Forward Curve'!$E$14,DataValidation!$B$2,Vols!$AL88,DataValidation!$B$3,Vols!$AK88,DataValidation!$B$4,Vols!$AJ88,DataValidation!$B$5,Vols!$AI88,DataValidation!$B$7,$AN88,DataValidation!$B$8,Vols!$AP88,DataValidation!$B$9,Vols!$AQ88,"","ERROR")</f>
        <v>8.2460344253702328E-2</v>
      </c>
      <c r="AT88" s="48"/>
      <c r="AV88" s="56">
        <v>83</v>
      </c>
      <c r="AW88" s="58">
        <f t="shared" si="50"/>
        <v>48575</v>
      </c>
      <c r="AY88" s="70">
        <f t="shared" si="51"/>
        <v>-6.5553948110004638E-3</v>
      </c>
      <c r="AZ88" s="2">
        <f t="shared" si="46"/>
        <v>4.8909284426301852E-2</v>
      </c>
      <c r="BB88" s="3">
        <f t="shared" si="36"/>
        <v>4.3909284426301855E-2</v>
      </c>
      <c r="BC88" s="3">
        <f t="shared" si="37"/>
        <v>4.640928442630185E-2</v>
      </c>
      <c r="BD88" s="3">
        <f t="shared" si="38"/>
        <v>5.1409284426301854E-2</v>
      </c>
      <c r="BE88" s="3">
        <f t="shared" si="39"/>
        <v>5.390928442630185E-2</v>
      </c>
      <c r="BG88" s="2">
        <f>IF('Forward Curve'!$D$15=DataValidation!$B$11,Vols!BB88,IF('Forward Curve'!$D$15=DataValidation!$B$12,Vols!BC88,IF('Forward Curve'!$D$15=DataValidation!$B$13,Vols!BD88,IF('Forward Curve'!$D$15=DataValidation!$B$14,Vols!BE88,""))))</f>
        <v>4.640928442630185E-2</v>
      </c>
    </row>
    <row r="89" spans="2:59" x14ac:dyDescent="0.25">
      <c r="B89" s="59">
        <f t="shared" si="40"/>
        <v>48606</v>
      </c>
      <c r="C89" s="129">
        <v>22.876225597999795</v>
      </c>
      <c r="D89" s="2"/>
      <c r="E89" s="102">
        <v>3.8656633292634295</v>
      </c>
      <c r="F89" s="64">
        <v>4.0514179782065876</v>
      </c>
      <c r="G89" s="126">
        <v>3.8228208475643704</v>
      </c>
      <c r="H89" s="85">
        <v>4.6077654751890407</v>
      </c>
      <c r="I89" s="110">
        <v>6.8188536464797762</v>
      </c>
      <c r="J89" s="66"/>
      <c r="K89" s="96">
        <f t="shared" si="47"/>
        <v>48575</v>
      </c>
      <c r="L89" s="129">
        <v>3.7494536001984553</v>
      </c>
      <c r="M89" s="66"/>
      <c r="N89" s="130">
        <v>46198</v>
      </c>
      <c r="O89" s="129">
        <v>3.5752086887157475</v>
      </c>
      <c r="P89" s="66"/>
      <c r="Q89" s="66"/>
      <c r="S89" s="59">
        <f>'Forward Curve'!$G89</f>
        <v>48606</v>
      </c>
      <c r="T89" s="67">
        <f t="shared" si="31"/>
        <v>0.22876225597999794</v>
      </c>
      <c r="U89" s="48"/>
      <c r="V89" s="48">
        <f t="shared" si="41"/>
        <v>3.8656633292634295E-2</v>
      </c>
      <c r="W89" s="48">
        <f t="shared" si="42"/>
        <v>4.0514179782065875E-2</v>
      </c>
      <c r="X89" s="48">
        <f t="shared" si="32"/>
        <v>3.8228208475643705E-2</v>
      </c>
      <c r="Y89" s="48">
        <f t="shared" si="33"/>
        <v>4.6077654751890407E-2</v>
      </c>
      <c r="Z89" s="69">
        <f t="shared" si="34"/>
        <v>6.8188536464797764E-2</v>
      </c>
      <c r="AA89" s="69">
        <f t="shared" si="35"/>
        <v>3.7484786078420457E-2</v>
      </c>
      <c r="AB89" s="69">
        <f t="shared" si="43"/>
        <v>3.7494536001984553E-2</v>
      </c>
      <c r="AC89" s="69"/>
      <c r="AD89" s="90">
        <f t="shared" si="48"/>
        <v>46163</v>
      </c>
      <c r="AE89" s="91">
        <f t="shared" si="44"/>
        <v>3.6196476713534764E-2</v>
      </c>
      <c r="AF89" s="90">
        <f t="shared" si="49"/>
        <v>48606</v>
      </c>
      <c r="AG89" s="92">
        <f t="shared" si="45"/>
        <v>3.7445587594922003E-2</v>
      </c>
      <c r="AH89" s="3"/>
      <c r="AI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-7.9443863940539018E-3</v>
      </c>
      <c r="AJ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1.4770199842183277E-2</v>
      </c>
      <c r="AK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6.0199372314657634E-2</v>
      </c>
      <c r="AL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8.2913958550894812E-2</v>
      </c>
      <c r="AN89" s="107">
        <f>IF(B89="","",IF(B89&gt;$AO$1,$AO$3,IF(B89&lt;$AK$1,$L$7,_xlfn.FORECAST.LINEAR(B89,INDEX($AK$3:$AO$3,1,MATCH(B89,$AK$1:$AO$1,1)):INDEX($AK$3:$AO$3,1,MATCH(B89,$AK$1:$AO$1,1)+1),INDEX($AK$1:$AO$1,1,MATCH(B89,$AK$1:$AO$1,1)):INDEX($AK$1:$AO$1,1,MATCH(B89,$AK$1:$AO$1,1)+1)))))</f>
        <v>0.03</v>
      </c>
      <c r="AO89" s="2">
        <f>IF('Forward Curve'!$D$13=DataValidation!$A$5,Vols!$AN89,IF('Forward Curve'!$D$13=DataValidation!$A$7,Vols!$AN89+(Vols!$X89-Vols!$V89),IF('Forward Curve'!$D$13=DataValidation!$A$10,Vols!$AN89+(Vols!$Z89-Vols!$V89),IF('Forward Curve'!$D$13=DataValidation!$A$4,Vols!$AN89+(Vols!$AG89-Vols!$V89),IF('Forward Curve'!$D$13=DataValidation!$A$9,Vols!$AN89+(Vols!$Y89-Vols!$V89),IF('Forward Curve'!$D$13=DataValidation!$A$11,Vols!$AN89+(Vols!$AZ89-Vols!$V89),IF('Forward Curve'!$D$13=DataValidation!$A$2,Vols!$AN89+($AA89-Vols!$V89),IF('Forward Curve'!$D$13=DataValidation!$A$3,Vols!$AN89+($AB89-Vols!$V89),IF('Forward Curve'!$D$13=DataValidation!$A$8,Vols!$AN89+($W89-Vols!$V89))))))))))</f>
        <v>2.8828152785786161E-2</v>
      </c>
      <c r="AP89" s="2">
        <f>IF('Forward Curve'!$D$13=DataValidation!$A$5,$V89+0.0025,IF('Forward Curve'!$D$13=DataValidation!$A$7,$X89+0.0025,IF('Forward Curve'!$D$13=DataValidation!$A$10,Vols!$Z89+0.0025,IF('Forward Curve'!$D$13=DataValidation!$A$4,Vols!$AG89+0.0025,IF('Forward Curve'!$D$13=DataValidation!$A$9,Vols!$Y89+0.0025,IF('Forward Curve'!$D$13=DataValidation!$A$11,Vols!$AZ89+0.0025,IF('Forward Curve'!$D$13=DataValidation!$A$2,$AA89+0.0025,IF('Forward Curve'!$D$13=DataValidation!$A$3,$AB89+0.0025,IF('Forward Curve'!$D$13=DataValidation!$A$8,$W89+0.0025,"")))))))))</f>
        <v>3.9984786078420459E-2</v>
      </c>
      <c r="AQ89" s="2">
        <f>IF('Forward Curve'!$D$13=DataValidation!$A$5,$V89+0.005,IF('Forward Curve'!$D$13=DataValidation!$A$7,$X89+0.005,IF('Forward Curve'!$D$13=DataValidation!$A$10,Vols!$Z89+0.005,IF('Forward Curve'!$D$13=DataValidation!$A$4,Vols!$AG89+0.005,IF('Forward Curve'!$D$13=DataValidation!$A$9,Vols!$Y89+0.005,IF('Forward Curve'!$D$13=DataValidation!$A$11,Vols!$AZ89+0.005,IF('Forward Curve'!$D$13=DataValidation!$A$2,$AA89+0.005,IF('Forward Curve'!$D$13=DataValidation!$A$3,$AB89+0.005,IF('Forward Curve'!$D$13=DataValidation!$A$8,$W89+0.005,"")))))))))</f>
        <v>4.2484786078420454E-2</v>
      </c>
      <c r="AS89" s="48" cm="1">
        <f t="array" ref="AS89">_xlfn.SWITCH('Forward Curve'!$E$14,DataValidation!$B$2,Vols!$AL89,DataValidation!$B$3,Vols!$AK89,DataValidation!$B$4,Vols!$AJ89,DataValidation!$B$5,Vols!$AI89,DataValidation!$B$7,$AN89,DataValidation!$B$8,Vols!$AP89,DataValidation!$B$9,Vols!$AQ89,"","ERROR")</f>
        <v>8.2913958550894812E-2</v>
      </c>
      <c r="AT89" s="48"/>
      <c r="AV89" s="56">
        <v>84</v>
      </c>
      <c r="AW89" s="58">
        <f t="shared" si="50"/>
        <v>48606</v>
      </c>
      <c r="AY89" s="70">
        <f t="shared" si="51"/>
        <v>-6.5773513643813675E-3</v>
      </c>
      <c r="AZ89" s="2">
        <f t="shared" si="46"/>
        <v>4.8982068124456477E-2</v>
      </c>
      <c r="BB89" s="3">
        <f t="shared" si="36"/>
        <v>4.3982068124456479E-2</v>
      </c>
      <c r="BC89" s="3">
        <f t="shared" si="37"/>
        <v>4.6482068124456474E-2</v>
      </c>
      <c r="BD89" s="3">
        <f t="shared" si="38"/>
        <v>5.1482068124456479E-2</v>
      </c>
      <c r="BE89" s="3">
        <f t="shared" si="39"/>
        <v>5.3982068124456474E-2</v>
      </c>
      <c r="BG89" s="2">
        <f>IF('Forward Curve'!$D$15=DataValidation!$B$11,Vols!BB89,IF('Forward Curve'!$D$15=DataValidation!$B$12,Vols!BC89,IF('Forward Curve'!$D$15=DataValidation!$B$13,Vols!BD89,IF('Forward Curve'!$D$15=DataValidation!$B$14,Vols!BE89,""))))</f>
        <v>4.6482068124456474E-2</v>
      </c>
    </row>
    <row r="90" spans="2:59" x14ac:dyDescent="0.25">
      <c r="B90" s="59">
        <f t="shared" si="40"/>
        <v>48637</v>
      </c>
      <c r="C90" s="129">
        <v>22.396500581371555</v>
      </c>
      <c r="D90" s="2"/>
      <c r="E90" s="102">
        <v>3.9941815578280977</v>
      </c>
      <c r="F90" s="64">
        <v>4.0936065005533404</v>
      </c>
      <c r="G90" s="126">
        <v>3.8709706910396</v>
      </c>
      <c r="H90" s="85">
        <v>4.6086491039279478</v>
      </c>
      <c r="I90" s="110">
        <v>6.8188536464880434</v>
      </c>
      <c r="J90" s="66"/>
      <c r="K90" s="96">
        <f t="shared" si="47"/>
        <v>48606</v>
      </c>
      <c r="L90" s="129">
        <v>3.7484786078420456</v>
      </c>
      <c r="M90" s="66"/>
      <c r="N90" s="130">
        <v>46199</v>
      </c>
      <c r="O90" s="129">
        <v>3.5755637592833622</v>
      </c>
      <c r="P90" s="66"/>
      <c r="Q90" s="66"/>
      <c r="S90" s="59">
        <f>'Forward Curve'!$G90</f>
        <v>48637</v>
      </c>
      <c r="T90" s="67">
        <f t="shared" si="31"/>
        <v>0.22396500581371556</v>
      </c>
      <c r="U90" s="48"/>
      <c r="V90" s="48">
        <f t="shared" si="41"/>
        <v>3.9941815578280977E-2</v>
      </c>
      <c r="W90" s="48">
        <f t="shared" si="42"/>
        <v>4.0936065005533401E-2</v>
      </c>
      <c r="X90" s="48">
        <f t="shared" si="32"/>
        <v>3.8709706910395998E-2</v>
      </c>
      <c r="Y90" s="48">
        <f t="shared" si="33"/>
        <v>4.6086491039279476E-2</v>
      </c>
      <c r="Z90" s="69">
        <f t="shared" si="34"/>
        <v>6.8188536464880434E-2</v>
      </c>
      <c r="AA90" s="69">
        <f t="shared" si="35"/>
        <v>3.8614481227975297E-2</v>
      </c>
      <c r="AB90" s="69">
        <f t="shared" si="43"/>
        <v>3.7484786078420457E-2</v>
      </c>
      <c r="AC90" s="69"/>
      <c r="AD90" s="90">
        <f t="shared" si="48"/>
        <v>46164</v>
      </c>
      <c r="AE90" s="91">
        <f t="shared" si="44"/>
        <v>3.6201936183350991E-2</v>
      </c>
      <c r="AF90" s="90">
        <f t="shared" si="49"/>
        <v>48637</v>
      </c>
      <c r="AG90" s="92">
        <f t="shared" si="45"/>
        <v>3.8409790655153486E-2</v>
      </c>
      <c r="AH90" s="3"/>
      <c r="AI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-7.4827116700226714E-3</v>
      </c>
      <c r="AJ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1.5565884778976313E-2</v>
      </c>
      <c r="AK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6.1663077676974279E-2</v>
      </c>
      <c r="AL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8.471167412597326E-2</v>
      </c>
      <c r="AN90" s="107">
        <f>IF(B90="","",IF(B90&gt;$AO$1,$AO$3,IF(B90&lt;$AK$1,$L$7,_xlfn.FORECAST.LINEAR(B90,INDEX($AK$3:$AO$3,1,MATCH(B90,$AK$1:$AO$1,1)):INDEX($AK$3:$AO$3,1,MATCH(B90,$AK$1:$AO$1,1)+1),INDEX($AK$1:$AO$1,1,MATCH(B90,$AK$1:$AO$1,1)):INDEX($AK$1:$AO$1,1,MATCH(B90,$AK$1:$AO$1,1)+1)))))</f>
        <v>0.03</v>
      </c>
      <c r="AO90" s="2">
        <f>IF('Forward Curve'!$D$13=DataValidation!$A$5,Vols!$AN90,IF('Forward Curve'!$D$13=DataValidation!$A$7,Vols!$AN90+(Vols!$X90-Vols!$V90),IF('Forward Curve'!$D$13=DataValidation!$A$10,Vols!$AN90+(Vols!$Z90-Vols!$V90),IF('Forward Curve'!$D$13=DataValidation!$A$4,Vols!$AN90+(Vols!$AG90-Vols!$V90),IF('Forward Curve'!$D$13=DataValidation!$A$9,Vols!$AN90+(Vols!$Y90-Vols!$V90),IF('Forward Curve'!$D$13=DataValidation!$A$11,Vols!$AN90+(Vols!$AZ90-Vols!$V90),IF('Forward Curve'!$D$13=DataValidation!$A$2,Vols!$AN90+($AA90-Vols!$V90),IF('Forward Curve'!$D$13=DataValidation!$A$3,Vols!$AN90+($AB90-Vols!$V90),IF('Forward Curve'!$D$13=DataValidation!$A$8,Vols!$AN90+($W90-Vols!$V90))))))))))</f>
        <v>2.8672665649694319E-2</v>
      </c>
      <c r="AP90" s="2">
        <f>IF('Forward Curve'!$D$13=DataValidation!$A$5,$V90+0.0025,IF('Forward Curve'!$D$13=DataValidation!$A$7,$X90+0.0025,IF('Forward Curve'!$D$13=DataValidation!$A$10,Vols!$Z90+0.0025,IF('Forward Curve'!$D$13=DataValidation!$A$4,Vols!$AG90+0.0025,IF('Forward Curve'!$D$13=DataValidation!$A$9,Vols!$Y90+0.0025,IF('Forward Curve'!$D$13=DataValidation!$A$11,Vols!$AZ90+0.0025,IF('Forward Curve'!$D$13=DataValidation!$A$2,$AA90+0.0025,IF('Forward Curve'!$D$13=DataValidation!$A$3,$AB90+0.0025,IF('Forward Curve'!$D$13=DataValidation!$A$8,$W90+0.0025,"")))))))))</f>
        <v>4.11144812279753E-2</v>
      </c>
      <c r="AQ90" s="2">
        <f>IF('Forward Curve'!$D$13=DataValidation!$A$5,$V90+0.005,IF('Forward Curve'!$D$13=DataValidation!$A$7,$X90+0.005,IF('Forward Curve'!$D$13=DataValidation!$A$10,Vols!$Z90+0.005,IF('Forward Curve'!$D$13=DataValidation!$A$4,Vols!$AG90+0.005,IF('Forward Curve'!$D$13=DataValidation!$A$9,Vols!$Y90+0.005,IF('Forward Curve'!$D$13=DataValidation!$A$11,Vols!$AZ90+0.005,IF('Forward Curve'!$D$13=DataValidation!$A$2,$AA90+0.005,IF('Forward Curve'!$D$13=DataValidation!$A$3,$AB90+0.005,IF('Forward Curve'!$D$13=DataValidation!$A$8,$W90+0.005,"")))))))))</f>
        <v>4.3614481227975295E-2</v>
      </c>
      <c r="AS90" s="48" cm="1">
        <f t="array" ref="AS90">_xlfn.SWITCH('Forward Curve'!$E$14,DataValidation!$B$2,Vols!$AL90,DataValidation!$B$3,Vols!$AK90,DataValidation!$B$4,Vols!$AJ90,DataValidation!$B$5,Vols!$AI90,DataValidation!$B$7,$AN90,DataValidation!$B$8,Vols!$AP90,DataValidation!$B$9,Vols!$AQ90,"","ERROR")</f>
        <v>8.471167412597326E-2</v>
      </c>
      <c r="AT90" s="48"/>
      <c r="AV90" s="56">
        <v>85</v>
      </c>
      <c r="AW90" s="58">
        <f t="shared" si="50"/>
        <v>48637</v>
      </c>
      <c r="AY90" s="70">
        <f t="shared" si="51"/>
        <v>-6.5993079177622711E-3</v>
      </c>
      <c r="AZ90" s="2">
        <f t="shared" si="46"/>
        <v>4.9054911103858359E-2</v>
      </c>
      <c r="BB90" s="3">
        <f t="shared" si="36"/>
        <v>4.4054911103858362E-2</v>
      </c>
      <c r="BC90" s="3">
        <f t="shared" si="37"/>
        <v>4.6554911103858357E-2</v>
      </c>
      <c r="BD90" s="3">
        <f t="shared" si="38"/>
        <v>5.1554911103858361E-2</v>
      </c>
      <c r="BE90" s="3">
        <f t="shared" si="39"/>
        <v>5.4054911103858357E-2</v>
      </c>
      <c r="BG90" s="2">
        <f>IF('Forward Curve'!$D$15=DataValidation!$B$11,Vols!BB90,IF('Forward Curve'!$D$15=DataValidation!$B$12,Vols!BC90,IF('Forward Curve'!$D$15=DataValidation!$B$13,Vols!BD90,IF('Forward Curve'!$D$15=DataValidation!$B$14,Vols!BE90,""))))</f>
        <v>4.6554911103858357E-2</v>
      </c>
    </row>
    <row r="91" spans="2:59" x14ac:dyDescent="0.25">
      <c r="B91" s="59">
        <f t="shared" si="40"/>
        <v>48665</v>
      </c>
      <c r="C91" s="129">
        <v>22.402856367399895</v>
      </c>
      <c r="D91" s="2"/>
      <c r="E91" s="102">
        <v>3.9975004197986053</v>
      </c>
      <c r="F91" s="64">
        <v>4.1406129706947219</v>
      </c>
      <c r="G91" s="126">
        <v>3.8808468981892337</v>
      </c>
      <c r="H91" s="85">
        <v>4.6086491039281894</v>
      </c>
      <c r="I91" s="110">
        <v>6.9481302137337346</v>
      </c>
      <c r="J91" s="66"/>
      <c r="K91" s="96">
        <f t="shared" si="47"/>
        <v>48637</v>
      </c>
      <c r="L91" s="129">
        <v>3.8614481227975297</v>
      </c>
      <c r="M91" s="66"/>
      <c r="N91" s="130">
        <v>46202</v>
      </c>
      <c r="O91" s="129">
        <v>3.5752086887077539</v>
      </c>
      <c r="P91" s="66"/>
      <c r="Q91" s="66"/>
      <c r="S91" s="59">
        <f>'Forward Curve'!$G91</f>
        <v>48665</v>
      </c>
      <c r="T91" s="67">
        <f t="shared" si="31"/>
        <v>0.22402856367399895</v>
      </c>
      <c r="U91" s="48"/>
      <c r="V91" s="48">
        <f t="shared" si="41"/>
        <v>3.9975004197986053E-2</v>
      </c>
      <c r="W91" s="48">
        <f t="shared" si="42"/>
        <v>4.1406129706947216E-2</v>
      </c>
      <c r="X91" s="48">
        <f t="shared" si="32"/>
        <v>3.8808468981892337E-2</v>
      </c>
      <c r="Y91" s="48">
        <f t="shared" si="33"/>
        <v>4.6086491039281891E-2</v>
      </c>
      <c r="Z91" s="69">
        <f t="shared" si="34"/>
        <v>6.9481302137337345E-2</v>
      </c>
      <c r="AA91" s="69">
        <f t="shared" si="35"/>
        <v>3.8808214260062535E-2</v>
      </c>
      <c r="AB91" s="69">
        <f t="shared" si="43"/>
        <v>3.8614481227975297E-2</v>
      </c>
      <c r="AC91" s="69"/>
      <c r="AD91" s="90">
        <f t="shared" si="48"/>
        <v>46165</v>
      </c>
      <c r="AE91" s="91">
        <f t="shared" si="44"/>
        <v>3.6201936183350991E-2</v>
      </c>
      <c r="AF91" s="90">
        <f t="shared" si="49"/>
        <v>48665</v>
      </c>
      <c r="AG91" s="92">
        <f t="shared" si="45"/>
        <v>3.8760975665817377E-2</v>
      </c>
      <c r="AH91" s="3"/>
      <c r="AI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-7.7864377776769318E-3</v>
      </c>
      <c r="AJ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1.5510888241192801E-2</v>
      </c>
      <c r="AK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6.2105540278932267E-2</v>
      </c>
      <c r="AL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8.5402866297801999E-2</v>
      </c>
      <c r="AN91" s="107">
        <f>IF(B91="","",IF(B91&gt;$AO$1,$AO$3,IF(B91&lt;$AK$1,$L$7,_xlfn.FORECAST.LINEAR(B91,INDEX($AK$3:$AO$3,1,MATCH(B91,$AK$1:$AO$1,1)):INDEX($AK$3:$AO$3,1,MATCH(B91,$AK$1:$AO$1,1)+1),INDEX($AK$1:$AO$1,1,MATCH(B91,$AK$1:$AO$1,1)):INDEX($AK$1:$AO$1,1,MATCH(B91,$AK$1:$AO$1,1)+1)))))</f>
        <v>0.03</v>
      </c>
      <c r="AO91" s="2">
        <f>IF('Forward Curve'!$D$13=DataValidation!$A$5,Vols!$AN91,IF('Forward Curve'!$D$13=DataValidation!$A$7,Vols!$AN91+(Vols!$X91-Vols!$V91),IF('Forward Curve'!$D$13=DataValidation!$A$10,Vols!$AN91+(Vols!$Z91-Vols!$V91),IF('Forward Curve'!$D$13=DataValidation!$A$4,Vols!$AN91+(Vols!$AG91-Vols!$V91),IF('Forward Curve'!$D$13=DataValidation!$A$9,Vols!$AN91+(Vols!$Y91-Vols!$V91),IF('Forward Curve'!$D$13=DataValidation!$A$11,Vols!$AN91+(Vols!$AZ91-Vols!$V91),IF('Forward Curve'!$D$13=DataValidation!$A$2,Vols!$AN91+($AA91-Vols!$V91),IF('Forward Curve'!$D$13=DataValidation!$A$3,Vols!$AN91+($AB91-Vols!$V91),IF('Forward Curve'!$D$13=DataValidation!$A$8,Vols!$AN91+($W91-Vols!$V91))))))))))</f>
        <v>2.8833210062076481E-2</v>
      </c>
      <c r="AP91" s="2">
        <f>IF('Forward Curve'!$D$13=DataValidation!$A$5,$V91+0.0025,IF('Forward Curve'!$D$13=DataValidation!$A$7,$X91+0.0025,IF('Forward Curve'!$D$13=DataValidation!$A$10,Vols!$Z91+0.0025,IF('Forward Curve'!$D$13=DataValidation!$A$4,Vols!$AG91+0.0025,IF('Forward Curve'!$D$13=DataValidation!$A$9,Vols!$Y91+0.0025,IF('Forward Curve'!$D$13=DataValidation!$A$11,Vols!$AZ91+0.0025,IF('Forward Curve'!$D$13=DataValidation!$A$2,$AA91+0.0025,IF('Forward Curve'!$D$13=DataValidation!$A$3,$AB91+0.0025,IF('Forward Curve'!$D$13=DataValidation!$A$8,$W91+0.0025,"")))))))))</f>
        <v>4.1308214260062537E-2</v>
      </c>
      <c r="AQ91" s="2">
        <f>IF('Forward Curve'!$D$13=DataValidation!$A$5,$V91+0.005,IF('Forward Curve'!$D$13=DataValidation!$A$7,$X91+0.005,IF('Forward Curve'!$D$13=DataValidation!$A$10,Vols!$Z91+0.005,IF('Forward Curve'!$D$13=DataValidation!$A$4,Vols!$AG91+0.005,IF('Forward Curve'!$D$13=DataValidation!$A$9,Vols!$Y91+0.005,IF('Forward Curve'!$D$13=DataValidation!$A$11,Vols!$AZ91+0.005,IF('Forward Curve'!$D$13=DataValidation!$A$2,$AA91+0.005,IF('Forward Curve'!$D$13=DataValidation!$A$3,$AB91+0.005,IF('Forward Curve'!$D$13=DataValidation!$A$8,$W91+0.005,"")))))))))</f>
        <v>4.3808214260062532E-2</v>
      </c>
      <c r="AS91" s="48" cm="1">
        <f t="array" ref="AS91">_xlfn.SWITCH('Forward Curve'!$E$14,DataValidation!$B$2,Vols!$AL91,DataValidation!$B$3,Vols!$AK91,DataValidation!$B$4,Vols!$AJ91,DataValidation!$B$5,Vols!$AI91,DataValidation!$B$7,$AN91,DataValidation!$B$8,Vols!$AP91,DataValidation!$B$9,Vols!$AQ91,"","ERROR")</f>
        <v>8.5402866297801999E-2</v>
      </c>
      <c r="AT91" s="48"/>
      <c r="AV91" s="56">
        <v>86</v>
      </c>
      <c r="AW91" s="58">
        <f t="shared" si="50"/>
        <v>48665</v>
      </c>
      <c r="AY91" s="70">
        <f t="shared" si="51"/>
        <v>-6.6212644711431748E-3</v>
      </c>
      <c r="AZ91" s="2">
        <f t="shared" si="46"/>
        <v>4.9118383895016327E-2</v>
      </c>
      <c r="BB91" s="3">
        <f t="shared" si="36"/>
        <v>4.4118383895016329E-2</v>
      </c>
      <c r="BC91" s="3">
        <f t="shared" si="37"/>
        <v>4.6618383895016324E-2</v>
      </c>
      <c r="BD91" s="3">
        <f t="shared" si="38"/>
        <v>5.1618383895016329E-2</v>
      </c>
      <c r="BE91" s="3">
        <f t="shared" si="39"/>
        <v>5.4118383895016324E-2</v>
      </c>
      <c r="BG91" s="2">
        <f>IF('Forward Curve'!$D$15=DataValidation!$B$11,Vols!BB91,IF('Forward Curve'!$D$15=DataValidation!$B$12,Vols!BC91,IF('Forward Curve'!$D$15=DataValidation!$B$13,Vols!BD91,IF('Forward Curve'!$D$15=DataValidation!$B$14,Vols!BE91,""))))</f>
        <v>4.6618383895016324E-2</v>
      </c>
    </row>
    <row r="92" spans="2:59" x14ac:dyDescent="0.25">
      <c r="B92" s="59">
        <f t="shared" si="40"/>
        <v>48696</v>
      </c>
      <c r="C92" s="129">
        <v>22.405604653603802</v>
      </c>
      <c r="D92" s="2"/>
      <c r="E92" s="102">
        <v>3.9979438496517417</v>
      </c>
      <c r="F92" s="64">
        <v>4.1449244804283909</v>
      </c>
      <c r="G92" s="126">
        <v>3.8808814157339313</v>
      </c>
      <c r="H92" s="85">
        <v>4.6074709824587012</v>
      </c>
      <c r="I92" s="110">
        <v>6.9481302137254604</v>
      </c>
      <c r="J92" s="66"/>
      <c r="K92" s="96">
        <f t="shared" si="47"/>
        <v>48665</v>
      </c>
      <c r="L92" s="129">
        <v>3.8808214260062535</v>
      </c>
      <c r="M92" s="66"/>
      <c r="N92" s="130">
        <v>46203</v>
      </c>
      <c r="O92" s="129">
        <v>3.5752086887157475</v>
      </c>
      <c r="P92" s="66"/>
      <c r="Q92" s="66"/>
      <c r="S92" s="59">
        <f>'Forward Curve'!$G92</f>
        <v>48696</v>
      </c>
      <c r="T92" s="67">
        <f t="shared" si="31"/>
        <v>0.22405604653603803</v>
      </c>
      <c r="U92" s="48"/>
      <c r="V92" s="48">
        <f t="shared" si="41"/>
        <v>3.9979438496517417E-2</v>
      </c>
      <c r="W92" s="48">
        <f t="shared" si="42"/>
        <v>4.1449244804283907E-2</v>
      </c>
      <c r="X92" s="48">
        <f t="shared" si="32"/>
        <v>3.8808814157339312E-2</v>
      </c>
      <c r="Y92" s="48">
        <f t="shared" si="33"/>
        <v>4.6074709824587015E-2</v>
      </c>
      <c r="Z92" s="69">
        <f t="shared" si="34"/>
        <v>6.9481302137254605E-2</v>
      </c>
      <c r="AA92" s="69">
        <f t="shared" si="35"/>
        <v>3.8812393605993367E-2</v>
      </c>
      <c r="AB92" s="69">
        <f t="shared" si="43"/>
        <v>3.8808214260062535E-2</v>
      </c>
      <c r="AC92" s="69"/>
      <c r="AD92" s="90">
        <f t="shared" si="48"/>
        <v>46166</v>
      </c>
      <c r="AE92" s="91">
        <f t="shared" si="44"/>
        <v>3.6201936183350991E-2</v>
      </c>
      <c r="AF92" s="90">
        <f t="shared" si="49"/>
        <v>48696</v>
      </c>
      <c r="AG92" s="92">
        <f t="shared" si="45"/>
        <v>3.8760419230445819E-2</v>
      </c>
      <c r="AH92" s="3"/>
      <c r="AI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-8.0716121630038558E-3</v>
      </c>
      <c r="AJ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1.5370390721494756E-2</v>
      </c>
      <c r="AK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6.2254396490491977E-2</v>
      </c>
      <c r="AL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8.5696399374990587E-2</v>
      </c>
      <c r="AN92" s="107">
        <f>IF(B92="","",IF(B92&gt;$AO$1,$AO$3,IF(B92&lt;$AK$1,$L$7,_xlfn.FORECAST.LINEAR(B92,INDEX($AK$3:$AO$3,1,MATCH(B92,$AK$1:$AO$1,1)):INDEX($AK$3:$AO$3,1,MATCH(B92,$AK$1:$AO$1,1)+1),INDEX($AK$1:$AO$1,1,MATCH(B92,$AK$1:$AO$1,1)):INDEX($AK$1:$AO$1,1,MATCH(B92,$AK$1:$AO$1,1)+1)))))</f>
        <v>0.03</v>
      </c>
      <c r="AO92" s="2">
        <f>IF('Forward Curve'!$D$13=DataValidation!$A$5,Vols!$AN92,IF('Forward Curve'!$D$13=DataValidation!$A$7,Vols!$AN92+(Vols!$X92-Vols!$V92),IF('Forward Curve'!$D$13=DataValidation!$A$10,Vols!$AN92+(Vols!$Z92-Vols!$V92),IF('Forward Curve'!$D$13=DataValidation!$A$4,Vols!$AN92+(Vols!$AG92-Vols!$V92),IF('Forward Curve'!$D$13=DataValidation!$A$9,Vols!$AN92+(Vols!$Y92-Vols!$V92),IF('Forward Curve'!$D$13=DataValidation!$A$11,Vols!$AN92+(Vols!$AZ92-Vols!$V92),IF('Forward Curve'!$D$13=DataValidation!$A$2,Vols!$AN92+($AA92-Vols!$V92),IF('Forward Curve'!$D$13=DataValidation!$A$3,Vols!$AN92+($AB92-Vols!$V92),IF('Forward Curve'!$D$13=DataValidation!$A$8,Vols!$AN92+($W92-Vols!$V92))))))))))</f>
        <v>2.883295510947595E-2</v>
      </c>
      <c r="AP92" s="2">
        <f>IF('Forward Curve'!$D$13=DataValidation!$A$5,$V92+0.0025,IF('Forward Curve'!$D$13=DataValidation!$A$7,$X92+0.0025,IF('Forward Curve'!$D$13=DataValidation!$A$10,Vols!$Z92+0.0025,IF('Forward Curve'!$D$13=DataValidation!$A$4,Vols!$AG92+0.0025,IF('Forward Curve'!$D$13=DataValidation!$A$9,Vols!$Y92+0.0025,IF('Forward Curve'!$D$13=DataValidation!$A$11,Vols!$AZ92+0.0025,IF('Forward Curve'!$D$13=DataValidation!$A$2,$AA92+0.0025,IF('Forward Curve'!$D$13=DataValidation!$A$3,$AB92+0.0025,IF('Forward Curve'!$D$13=DataValidation!$A$8,$W92+0.0025,"")))))))))</f>
        <v>4.1312393605993369E-2</v>
      </c>
      <c r="AQ92" s="2">
        <f>IF('Forward Curve'!$D$13=DataValidation!$A$5,$V92+0.005,IF('Forward Curve'!$D$13=DataValidation!$A$7,$X92+0.005,IF('Forward Curve'!$D$13=DataValidation!$A$10,Vols!$Z92+0.005,IF('Forward Curve'!$D$13=DataValidation!$A$4,Vols!$AG92+0.005,IF('Forward Curve'!$D$13=DataValidation!$A$9,Vols!$Y92+0.005,IF('Forward Curve'!$D$13=DataValidation!$A$11,Vols!$AZ92+0.005,IF('Forward Curve'!$D$13=DataValidation!$A$2,$AA92+0.005,IF('Forward Curve'!$D$13=DataValidation!$A$3,$AB92+0.005,IF('Forward Curve'!$D$13=DataValidation!$A$8,$W92+0.005,"")))))))))</f>
        <v>4.3812393605993365E-2</v>
      </c>
      <c r="AS92" s="48" cm="1">
        <f t="array" ref="AS92">_xlfn.SWITCH('Forward Curve'!$E$14,DataValidation!$B$2,Vols!$AL92,DataValidation!$B$3,Vols!$AK92,DataValidation!$B$4,Vols!$AJ92,DataValidation!$B$5,Vols!$AI92,DataValidation!$B$7,$AN92,DataValidation!$B$8,Vols!$AP92,DataValidation!$B$9,Vols!$AQ92,"","ERROR")</f>
        <v>8.5696399374990587E-2</v>
      </c>
      <c r="AT92" s="48"/>
      <c r="AV92" s="56">
        <v>87</v>
      </c>
      <c r="AW92" s="58">
        <f t="shared" si="50"/>
        <v>48696</v>
      </c>
      <c r="AY92" s="70">
        <f t="shared" si="51"/>
        <v>-6.6432210245240784E-3</v>
      </c>
      <c r="AZ92" s="2">
        <f t="shared" si="46"/>
        <v>4.9180220274353662E-2</v>
      </c>
      <c r="BB92" s="3">
        <f t="shared" si="36"/>
        <v>4.4180220274353664E-2</v>
      </c>
      <c r="BC92" s="3">
        <f t="shared" si="37"/>
        <v>4.6680220274353659E-2</v>
      </c>
      <c r="BD92" s="3">
        <f t="shared" si="38"/>
        <v>5.1680220274353664E-2</v>
      </c>
      <c r="BE92" s="3">
        <f t="shared" si="39"/>
        <v>5.4180220274353659E-2</v>
      </c>
      <c r="BG92" s="2">
        <f>IF('Forward Curve'!$D$15=DataValidation!$B$11,Vols!BB92,IF('Forward Curve'!$D$15=DataValidation!$B$12,Vols!BC92,IF('Forward Curve'!$D$15=DataValidation!$B$13,Vols!BD92,IF('Forward Curve'!$D$15=DataValidation!$B$14,Vols!BE92,""))))</f>
        <v>4.6680220274353659E-2</v>
      </c>
    </row>
    <row r="93" spans="2:59" x14ac:dyDescent="0.25">
      <c r="B93" s="59">
        <f t="shared" si="40"/>
        <v>48726</v>
      </c>
      <c r="C93" s="129">
        <v>22.408853527263169</v>
      </c>
      <c r="D93" s="2"/>
      <c r="E93" s="102">
        <v>3.9975004197983388</v>
      </c>
      <c r="F93" s="64">
        <v>4.14480522344883</v>
      </c>
      <c r="G93" s="126">
        <v>3.8806843352178295</v>
      </c>
      <c r="H93" s="85">
        <v>4.6083545359217322</v>
      </c>
      <c r="I93" s="110">
        <v>6.9501419939638476</v>
      </c>
      <c r="J93" s="66"/>
      <c r="K93" s="96">
        <f t="shared" si="47"/>
        <v>48696</v>
      </c>
      <c r="L93" s="129">
        <v>3.8812393605993369</v>
      </c>
      <c r="M93" s="66"/>
      <c r="N93" s="130">
        <v>46204</v>
      </c>
      <c r="O93" s="129">
        <v>3.5752086887157475</v>
      </c>
      <c r="P93" s="66"/>
      <c r="Q93" s="66"/>
      <c r="S93" s="59">
        <f>'Forward Curve'!$G93</f>
        <v>48726</v>
      </c>
      <c r="T93" s="67">
        <f t="shared" si="31"/>
        <v>0.2240885352726317</v>
      </c>
      <c r="U93" s="48"/>
      <c r="V93" s="48">
        <f t="shared" si="41"/>
        <v>3.9975004197983388E-2</v>
      </c>
      <c r="W93" s="48">
        <f t="shared" si="42"/>
        <v>4.1448052234488303E-2</v>
      </c>
      <c r="X93" s="48">
        <f t="shared" si="32"/>
        <v>3.8806843352178294E-2</v>
      </c>
      <c r="Y93" s="48">
        <f t="shared" si="33"/>
        <v>4.6083545359217319E-2</v>
      </c>
      <c r="Z93" s="69">
        <f t="shared" si="34"/>
        <v>6.9501419939638473E-2</v>
      </c>
      <c r="AA93" s="69">
        <f t="shared" si="35"/>
        <v>3.880821426005987E-2</v>
      </c>
      <c r="AB93" s="69">
        <f t="shared" si="43"/>
        <v>3.8812393605993367E-2</v>
      </c>
      <c r="AC93" s="69"/>
      <c r="AD93" s="90">
        <f t="shared" si="48"/>
        <v>46167</v>
      </c>
      <c r="AE93" s="91">
        <f t="shared" si="44"/>
        <v>3.6201936183350991E-2</v>
      </c>
      <c r="AF93" s="90">
        <f t="shared" si="49"/>
        <v>48726</v>
      </c>
      <c r="AG93" s="92">
        <f t="shared" si="45"/>
        <v>3.8761532101180052E-2</v>
      </c>
      <c r="AH93" s="3"/>
      <c r="AI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-8.3456145501217133E-3</v>
      </c>
      <c r="AJ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1.5231299854969078E-2</v>
      </c>
      <c r="AK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6.2385128665150662E-2</v>
      </c>
      <c r="AL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8.5962043070241453E-2</v>
      </c>
      <c r="AN93" s="107">
        <f>IF(B93="","",IF(B93&gt;$AO$1,$AO$3,IF(B93&lt;$AK$1,$L$7,_xlfn.FORECAST.LINEAR(B93,INDEX($AK$3:$AO$3,1,MATCH(B93,$AK$1:$AO$1,1)):INDEX($AK$3:$AO$3,1,MATCH(B93,$AK$1:$AO$1,1)+1),INDEX($AK$1:$AO$1,1,MATCH(B93,$AK$1:$AO$1,1)):INDEX($AK$1:$AO$1,1,MATCH(B93,$AK$1:$AO$1,1)+1)))))</f>
        <v>0.03</v>
      </c>
      <c r="AO93" s="2">
        <f>IF('Forward Curve'!$D$13=DataValidation!$A$5,Vols!$AN93,IF('Forward Curve'!$D$13=DataValidation!$A$7,Vols!$AN93+(Vols!$X93-Vols!$V93),IF('Forward Curve'!$D$13=DataValidation!$A$10,Vols!$AN93+(Vols!$Z93-Vols!$V93),IF('Forward Curve'!$D$13=DataValidation!$A$4,Vols!$AN93+(Vols!$AG93-Vols!$V93),IF('Forward Curve'!$D$13=DataValidation!$A$9,Vols!$AN93+(Vols!$Y93-Vols!$V93),IF('Forward Curve'!$D$13=DataValidation!$A$11,Vols!$AN93+(Vols!$AZ93-Vols!$V93),IF('Forward Curve'!$D$13=DataValidation!$A$2,Vols!$AN93+($AA93-Vols!$V93),IF('Forward Curve'!$D$13=DataValidation!$A$3,Vols!$AN93+($AB93-Vols!$V93),IF('Forward Curve'!$D$13=DataValidation!$A$8,Vols!$AN93+($W93-Vols!$V93))))))))))</f>
        <v>2.8833210062076481E-2</v>
      </c>
      <c r="AP93" s="2">
        <f>IF('Forward Curve'!$D$13=DataValidation!$A$5,$V93+0.0025,IF('Forward Curve'!$D$13=DataValidation!$A$7,$X93+0.0025,IF('Forward Curve'!$D$13=DataValidation!$A$10,Vols!$Z93+0.0025,IF('Forward Curve'!$D$13=DataValidation!$A$4,Vols!$AG93+0.0025,IF('Forward Curve'!$D$13=DataValidation!$A$9,Vols!$Y93+0.0025,IF('Forward Curve'!$D$13=DataValidation!$A$11,Vols!$AZ93+0.0025,IF('Forward Curve'!$D$13=DataValidation!$A$2,$AA93+0.0025,IF('Forward Curve'!$D$13=DataValidation!$A$3,$AB93+0.0025,IF('Forward Curve'!$D$13=DataValidation!$A$8,$W93+0.0025,"")))))))))</f>
        <v>4.1308214260059872E-2</v>
      </c>
      <c r="AQ93" s="2">
        <f>IF('Forward Curve'!$D$13=DataValidation!$A$5,$V93+0.005,IF('Forward Curve'!$D$13=DataValidation!$A$7,$X93+0.005,IF('Forward Curve'!$D$13=DataValidation!$A$10,Vols!$Z93+0.005,IF('Forward Curve'!$D$13=DataValidation!$A$4,Vols!$AG93+0.005,IF('Forward Curve'!$D$13=DataValidation!$A$9,Vols!$Y93+0.005,IF('Forward Curve'!$D$13=DataValidation!$A$11,Vols!$AZ93+0.005,IF('Forward Curve'!$D$13=DataValidation!$A$2,$AA93+0.005,IF('Forward Curve'!$D$13=DataValidation!$A$3,$AB93+0.005,IF('Forward Curve'!$D$13=DataValidation!$A$8,$W93+0.005,"")))))))))</f>
        <v>4.3808214260059868E-2</v>
      </c>
      <c r="AS93" s="48" cm="1">
        <f t="array" ref="AS93">_xlfn.SWITCH('Forward Curve'!$E$14,DataValidation!$B$2,Vols!$AL93,DataValidation!$B$3,Vols!$AK93,DataValidation!$B$4,Vols!$AJ93,DataValidation!$B$5,Vols!$AI93,DataValidation!$B$7,$AN93,DataValidation!$B$8,Vols!$AP93,DataValidation!$B$9,Vols!$AQ93,"","ERROR")</f>
        <v>8.5962043070241453E-2</v>
      </c>
      <c r="AT93" s="48"/>
      <c r="AV93" s="56">
        <v>88</v>
      </c>
      <c r="AW93" s="58">
        <f t="shared" si="50"/>
        <v>48726</v>
      </c>
      <c r="AY93" s="70">
        <f t="shared" si="51"/>
        <v>-6.6651775779049821E-3</v>
      </c>
      <c r="AZ93" s="2">
        <f t="shared" si="46"/>
        <v>4.9242021825808252E-2</v>
      </c>
      <c r="BB93" s="3">
        <f t="shared" si="36"/>
        <v>4.4242021825808255E-2</v>
      </c>
      <c r="BC93" s="3">
        <f t="shared" si="37"/>
        <v>4.674202182580825E-2</v>
      </c>
      <c r="BD93" s="3">
        <f t="shared" si="38"/>
        <v>5.1742021825808254E-2</v>
      </c>
      <c r="BE93" s="3">
        <f t="shared" si="39"/>
        <v>5.424202182580825E-2</v>
      </c>
      <c r="BG93" s="2">
        <f>IF('Forward Curve'!$D$15=DataValidation!$B$11,Vols!BB93,IF('Forward Curve'!$D$15=DataValidation!$B$12,Vols!BC93,IF('Forward Curve'!$D$15=DataValidation!$B$13,Vols!BD93,IF('Forward Curve'!$D$15=DataValidation!$B$14,Vols!BE93,""))))</f>
        <v>4.674202182580825E-2</v>
      </c>
    </row>
    <row r="94" spans="2:59" x14ac:dyDescent="0.25">
      <c r="B94" s="59">
        <f t="shared" si="40"/>
        <v>48757</v>
      </c>
      <c r="C94" s="129">
        <v>22.414848055799393</v>
      </c>
      <c r="D94" s="2"/>
      <c r="E94" s="102">
        <v>3.9975004197986053</v>
      </c>
      <c r="F94" s="64">
        <v>4.1451811594643067</v>
      </c>
      <c r="G94" s="126">
        <v>3.8805550557341584</v>
      </c>
      <c r="H94" s="85">
        <v>4.6077654751890407</v>
      </c>
      <c r="I94" s="110">
        <v>6.9481302137377314</v>
      </c>
      <c r="J94" s="66"/>
      <c r="K94" s="96">
        <f t="shared" si="47"/>
        <v>48726</v>
      </c>
      <c r="L94" s="129">
        <v>3.880821426005987</v>
      </c>
      <c r="M94" s="66"/>
      <c r="N94" s="130">
        <v>46205</v>
      </c>
      <c r="O94" s="129">
        <v>3.5296088537357662</v>
      </c>
      <c r="P94" s="66"/>
      <c r="Q94" s="66"/>
      <c r="S94" s="59">
        <f>'Forward Curve'!$G94</f>
        <v>48757</v>
      </c>
      <c r="T94" s="67">
        <f t="shared" si="31"/>
        <v>0.22414848055799394</v>
      </c>
      <c r="U94" s="48"/>
      <c r="V94" s="48">
        <f t="shared" si="41"/>
        <v>3.9975004197986053E-2</v>
      </c>
      <c r="W94" s="48">
        <f t="shared" si="42"/>
        <v>4.1451811594643069E-2</v>
      </c>
      <c r="X94" s="48">
        <f t="shared" si="32"/>
        <v>3.8805550557341584E-2</v>
      </c>
      <c r="Y94" s="48">
        <f t="shared" si="33"/>
        <v>4.6077654751890407E-2</v>
      </c>
      <c r="Z94" s="69">
        <f t="shared" si="34"/>
        <v>6.9481302137377313E-2</v>
      </c>
      <c r="AA94" s="69">
        <f t="shared" si="35"/>
        <v>3.880821426005987E-2</v>
      </c>
      <c r="AB94" s="69">
        <f t="shared" si="43"/>
        <v>3.880821426005987E-2</v>
      </c>
      <c r="AC94" s="69"/>
      <c r="AD94" s="90">
        <f t="shared" si="48"/>
        <v>46168</v>
      </c>
      <c r="AE94" s="91">
        <f t="shared" si="44"/>
        <v>3.6196476713534764E-2</v>
      </c>
      <c r="AF94" s="90">
        <f t="shared" si="49"/>
        <v>48757</v>
      </c>
      <c r="AG94" s="92">
        <f t="shared" si="45"/>
        <v>3.8760836564458501E-2</v>
      </c>
      <c r="AH94" s="3"/>
      <c r="AI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-8.6337202295288917E-3</v>
      </c>
      <c r="AJ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1.508724701526549E-2</v>
      </c>
      <c r="AK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6.2529181504854245E-2</v>
      </c>
      <c r="AL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8.6250148749648634E-2</v>
      </c>
      <c r="AN94" s="107">
        <f>IF(B94="","",IF(B94&gt;$AO$1,$AO$3,IF(B94&lt;$AK$1,$L$7,_xlfn.FORECAST.LINEAR(B94,INDEX($AK$3:$AO$3,1,MATCH(B94,$AK$1:$AO$1,1)):INDEX($AK$3:$AO$3,1,MATCH(B94,$AK$1:$AO$1,1)+1),INDEX($AK$1:$AO$1,1,MATCH(B94,$AK$1:$AO$1,1)):INDEX($AK$1:$AO$1,1,MATCH(B94,$AK$1:$AO$1,1)+1)))))</f>
        <v>0.03</v>
      </c>
      <c r="AO94" s="2">
        <f>IF('Forward Curve'!$D$13=DataValidation!$A$5,Vols!$AN94,IF('Forward Curve'!$D$13=DataValidation!$A$7,Vols!$AN94+(Vols!$X94-Vols!$V94),IF('Forward Curve'!$D$13=DataValidation!$A$10,Vols!$AN94+(Vols!$Z94-Vols!$V94),IF('Forward Curve'!$D$13=DataValidation!$A$4,Vols!$AN94+(Vols!$AG94-Vols!$V94),IF('Forward Curve'!$D$13=DataValidation!$A$9,Vols!$AN94+(Vols!$Y94-Vols!$V94),IF('Forward Curve'!$D$13=DataValidation!$A$11,Vols!$AN94+(Vols!$AZ94-Vols!$V94),IF('Forward Curve'!$D$13=DataValidation!$A$2,Vols!$AN94+($AA94-Vols!$V94),IF('Forward Curve'!$D$13=DataValidation!$A$3,Vols!$AN94+($AB94-Vols!$V94),IF('Forward Curve'!$D$13=DataValidation!$A$8,Vols!$AN94+($W94-Vols!$V94))))))))))</f>
        <v>2.8833210062073816E-2</v>
      </c>
      <c r="AP94" s="2">
        <f>IF('Forward Curve'!$D$13=DataValidation!$A$5,$V94+0.0025,IF('Forward Curve'!$D$13=DataValidation!$A$7,$X94+0.0025,IF('Forward Curve'!$D$13=DataValidation!$A$10,Vols!$Z94+0.0025,IF('Forward Curve'!$D$13=DataValidation!$A$4,Vols!$AG94+0.0025,IF('Forward Curve'!$D$13=DataValidation!$A$9,Vols!$Y94+0.0025,IF('Forward Curve'!$D$13=DataValidation!$A$11,Vols!$AZ94+0.0025,IF('Forward Curve'!$D$13=DataValidation!$A$2,$AA94+0.0025,IF('Forward Curve'!$D$13=DataValidation!$A$3,$AB94+0.0025,IF('Forward Curve'!$D$13=DataValidation!$A$8,$W94+0.0025,"")))))))))</f>
        <v>4.1308214260059872E-2</v>
      </c>
      <c r="AQ94" s="2">
        <f>IF('Forward Curve'!$D$13=DataValidation!$A$5,$V94+0.005,IF('Forward Curve'!$D$13=DataValidation!$A$7,$X94+0.005,IF('Forward Curve'!$D$13=DataValidation!$A$10,Vols!$Z94+0.005,IF('Forward Curve'!$D$13=DataValidation!$A$4,Vols!$AG94+0.005,IF('Forward Curve'!$D$13=DataValidation!$A$9,Vols!$Y94+0.005,IF('Forward Curve'!$D$13=DataValidation!$A$11,Vols!$AZ94+0.005,IF('Forward Curve'!$D$13=DataValidation!$A$2,$AA94+0.005,IF('Forward Curve'!$D$13=DataValidation!$A$3,$AB94+0.005,IF('Forward Curve'!$D$13=DataValidation!$A$8,$W94+0.005,"")))))))))</f>
        <v>4.3808214260059868E-2</v>
      </c>
      <c r="AS94" s="48" cm="1">
        <f t="array" ref="AS94">_xlfn.SWITCH('Forward Curve'!$E$14,DataValidation!$B$2,Vols!$AL94,DataValidation!$B$3,Vols!$AK94,DataValidation!$B$4,Vols!$AJ94,DataValidation!$B$5,Vols!$AI94,DataValidation!$B$7,$AN94,DataValidation!$B$8,Vols!$AP94,DataValidation!$B$9,Vols!$AQ94,"","ERROR")</f>
        <v>8.6250148749648634E-2</v>
      </c>
      <c r="AT94" s="48"/>
      <c r="AV94" s="56">
        <v>89</v>
      </c>
      <c r="AW94" s="58">
        <f t="shared" si="50"/>
        <v>48757</v>
      </c>
      <c r="AY94" s="70">
        <f t="shared" si="51"/>
        <v>-6.6871341312858858E-3</v>
      </c>
      <c r="AZ94" s="2">
        <f t="shared" si="46"/>
        <v>4.9303880175032219E-2</v>
      </c>
      <c r="BB94" s="3">
        <f t="shared" si="36"/>
        <v>4.4303880175032222E-2</v>
      </c>
      <c r="BC94" s="3">
        <f t="shared" si="37"/>
        <v>4.6803880175032217E-2</v>
      </c>
      <c r="BD94" s="3">
        <f t="shared" si="38"/>
        <v>5.1803880175032221E-2</v>
      </c>
      <c r="BE94" s="3">
        <f t="shared" si="39"/>
        <v>5.4303880175032217E-2</v>
      </c>
      <c r="BG94" s="2">
        <f>IF('Forward Curve'!$D$15=DataValidation!$B$11,Vols!BB94,IF('Forward Curve'!$D$15=DataValidation!$B$12,Vols!BC94,IF('Forward Curve'!$D$15=DataValidation!$B$13,Vols!BD94,IF('Forward Curve'!$D$15=DataValidation!$B$14,Vols!BE94,""))))</f>
        <v>4.6803880175032217E-2</v>
      </c>
    </row>
    <row r="95" spans="2:59" x14ac:dyDescent="0.25">
      <c r="B95" s="59">
        <f t="shared" si="40"/>
        <v>48787</v>
      </c>
      <c r="C95" s="129">
        <v>22.414503948120437</v>
      </c>
      <c r="D95" s="2"/>
      <c r="E95" s="102">
        <v>3.9979438496517417</v>
      </c>
      <c r="F95" s="64">
        <v>4.1449387853147872</v>
      </c>
      <c r="G95" s="126">
        <v>3.8799918351681213</v>
      </c>
      <c r="H95" s="85">
        <v>4.6086491039281894</v>
      </c>
      <c r="I95" s="110">
        <v>6.9481302137291809</v>
      </c>
      <c r="J95" s="66"/>
      <c r="K95" s="96">
        <f t="shared" si="47"/>
        <v>48757</v>
      </c>
      <c r="L95" s="129">
        <v>3.880821426005987</v>
      </c>
      <c r="M95" s="66"/>
      <c r="N95" s="130">
        <v>46209</v>
      </c>
      <c r="O95" s="129">
        <v>3.5137169613497221</v>
      </c>
      <c r="P95" s="66"/>
      <c r="Q95" s="66"/>
      <c r="S95" s="59">
        <f>'Forward Curve'!$G95</f>
        <v>48787</v>
      </c>
      <c r="T95" s="67">
        <f t="shared" si="31"/>
        <v>0.22414503948120437</v>
      </c>
      <c r="U95" s="48"/>
      <c r="V95" s="48">
        <f t="shared" si="41"/>
        <v>3.9979438496517417E-2</v>
      </c>
      <c r="W95" s="48">
        <f t="shared" si="42"/>
        <v>4.1449387853147869E-2</v>
      </c>
      <c r="X95" s="48">
        <f t="shared" si="32"/>
        <v>3.8799918351681215E-2</v>
      </c>
      <c r="Y95" s="48">
        <f t="shared" si="33"/>
        <v>4.6086491039281891E-2</v>
      </c>
      <c r="Z95" s="69">
        <f t="shared" si="34"/>
        <v>6.9481302137291812E-2</v>
      </c>
      <c r="AA95" s="69">
        <f t="shared" si="35"/>
        <v>3.8810303858036674E-2</v>
      </c>
      <c r="AB95" s="69">
        <f t="shared" si="43"/>
        <v>3.880821426005987E-2</v>
      </c>
      <c r="AC95" s="69"/>
      <c r="AD95" s="90">
        <f t="shared" si="48"/>
        <v>46169</v>
      </c>
      <c r="AE95" s="91">
        <f t="shared" si="44"/>
        <v>3.6196476713534764E-2</v>
      </c>
      <c r="AF95" s="90">
        <f t="shared" si="49"/>
        <v>48787</v>
      </c>
      <c r="AG95" s="92">
        <f t="shared" si="45"/>
        <v>3.8760419230443155E-2</v>
      </c>
      <c r="AH95" s="3"/>
      <c r="AI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-8.8985571203241444E-3</v>
      </c>
      <c r="AJ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1.4955873368856265E-2</v>
      </c>
      <c r="AK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6.2664734347217088E-2</v>
      </c>
      <c r="AL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8.6519164836397489E-2</v>
      </c>
      <c r="AN95" s="107">
        <f>IF(B95="","",IF(B95&gt;$AO$1,$AO$3,IF(B95&lt;$AK$1,$L$7,_xlfn.FORECAST.LINEAR(B95,INDEX($AK$3:$AO$3,1,MATCH(B95,$AK$1:$AO$1,1)):INDEX($AK$3:$AO$3,1,MATCH(B95,$AK$1:$AO$1,1)+1),INDEX($AK$1:$AO$1,1,MATCH(B95,$AK$1:$AO$1,1)):INDEX($AK$1:$AO$1,1,MATCH(B95,$AK$1:$AO$1,1)+1)))))</f>
        <v>0.03</v>
      </c>
      <c r="AO95" s="2">
        <f>IF('Forward Curve'!$D$13=DataValidation!$A$5,Vols!$AN95,IF('Forward Curve'!$D$13=DataValidation!$A$7,Vols!$AN95+(Vols!$X95-Vols!$V95),IF('Forward Curve'!$D$13=DataValidation!$A$10,Vols!$AN95+(Vols!$Z95-Vols!$V95),IF('Forward Curve'!$D$13=DataValidation!$A$4,Vols!$AN95+(Vols!$AG95-Vols!$V95),IF('Forward Curve'!$D$13=DataValidation!$A$9,Vols!$AN95+(Vols!$Y95-Vols!$V95),IF('Forward Curve'!$D$13=DataValidation!$A$11,Vols!$AN95+(Vols!$AZ95-Vols!$V95),IF('Forward Curve'!$D$13=DataValidation!$A$2,Vols!$AN95+($AA95-Vols!$V95),IF('Forward Curve'!$D$13=DataValidation!$A$3,Vols!$AN95+($AB95-Vols!$V95),IF('Forward Curve'!$D$13=DataValidation!$A$8,Vols!$AN95+($W95-Vols!$V95))))))))))</f>
        <v>2.8830865361519256E-2</v>
      </c>
      <c r="AP95" s="2">
        <f>IF('Forward Curve'!$D$13=DataValidation!$A$5,$V95+0.0025,IF('Forward Curve'!$D$13=DataValidation!$A$7,$X95+0.0025,IF('Forward Curve'!$D$13=DataValidation!$A$10,Vols!$Z95+0.0025,IF('Forward Curve'!$D$13=DataValidation!$A$4,Vols!$AG95+0.0025,IF('Forward Curve'!$D$13=DataValidation!$A$9,Vols!$Y95+0.0025,IF('Forward Curve'!$D$13=DataValidation!$A$11,Vols!$AZ95+0.0025,IF('Forward Curve'!$D$13=DataValidation!$A$2,$AA95+0.0025,IF('Forward Curve'!$D$13=DataValidation!$A$3,$AB95+0.0025,IF('Forward Curve'!$D$13=DataValidation!$A$8,$W95+0.0025,"")))))))))</f>
        <v>4.1310303858036676E-2</v>
      </c>
      <c r="AQ95" s="2">
        <f>IF('Forward Curve'!$D$13=DataValidation!$A$5,$V95+0.005,IF('Forward Curve'!$D$13=DataValidation!$A$7,$X95+0.005,IF('Forward Curve'!$D$13=DataValidation!$A$10,Vols!$Z95+0.005,IF('Forward Curve'!$D$13=DataValidation!$A$4,Vols!$AG95+0.005,IF('Forward Curve'!$D$13=DataValidation!$A$9,Vols!$Y95+0.005,IF('Forward Curve'!$D$13=DataValidation!$A$11,Vols!$AZ95+0.005,IF('Forward Curve'!$D$13=DataValidation!$A$2,$AA95+0.005,IF('Forward Curve'!$D$13=DataValidation!$A$3,$AB95+0.005,IF('Forward Curve'!$D$13=DataValidation!$A$8,$W95+0.005,"")))))))))</f>
        <v>4.3810303858036671E-2</v>
      </c>
      <c r="AS95" s="48" cm="1">
        <f t="array" ref="AS95">_xlfn.SWITCH('Forward Curve'!$E$14,DataValidation!$B$2,Vols!$AL95,DataValidation!$B$3,Vols!$AK95,DataValidation!$B$4,Vols!$AJ95,DataValidation!$B$5,Vols!$AI95,DataValidation!$B$7,$AN95,DataValidation!$B$8,Vols!$AP95,DataValidation!$B$9,Vols!$AQ95,"","ERROR")</f>
        <v>8.6519164836397489E-2</v>
      </c>
      <c r="AT95" s="48"/>
      <c r="AV95" s="56">
        <v>90</v>
      </c>
      <c r="AW95" s="58">
        <f t="shared" si="50"/>
        <v>48787</v>
      </c>
      <c r="AY95" s="70">
        <f t="shared" si="51"/>
        <v>-6.7090906846667894E-3</v>
      </c>
      <c r="AZ95" s="2">
        <f t="shared" si="46"/>
        <v>4.9365782469342714E-2</v>
      </c>
      <c r="BB95" s="3">
        <f t="shared" si="36"/>
        <v>4.4365782469342717E-2</v>
      </c>
      <c r="BC95" s="3">
        <f t="shared" si="37"/>
        <v>4.6865782469342712E-2</v>
      </c>
      <c r="BD95" s="3">
        <f t="shared" si="38"/>
        <v>5.1865782469342717E-2</v>
      </c>
      <c r="BE95" s="3">
        <f t="shared" si="39"/>
        <v>5.4365782469342712E-2</v>
      </c>
      <c r="BG95" s="2">
        <f>IF('Forward Curve'!$D$15=DataValidation!$B$11,Vols!BB95,IF('Forward Curve'!$D$15=DataValidation!$B$12,Vols!BC95,IF('Forward Curve'!$D$15=DataValidation!$B$13,Vols!BD95,IF('Forward Curve'!$D$15=DataValidation!$B$14,Vols!BE95,""))))</f>
        <v>4.6865782469342712E-2</v>
      </c>
    </row>
    <row r="96" spans="2:59" x14ac:dyDescent="0.25">
      <c r="B96" s="59">
        <f t="shared" si="40"/>
        <v>48818</v>
      </c>
      <c r="C96" s="129">
        <v>22.423565772681155</v>
      </c>
      <c r="D96" s="2"/>
      <c r="E96" s="102">
        <v>3.9979438496517417</v>
      </c>
      <c r="F96" s="64">
        <v>4.1449394145139289</v>
      </c>
      <c r="G96" s="126">
        <v>3.8808285448872271</v>
      </c>
      <c r="H96" s="85">
        <v>4.6077654751890407</v>
      </c>
      <c r="I96" s="110">
        <v>6.948130213741452</v>
      </c>
      <c r="J96" s="66"/>
      <c r="K96" s="96">
        <f t="shared" si="47"/>
        <v>48787</v>
      </c>
      <c r="L96" s="129">
        <v>3.8810303858036672</v>
      </c>
      <c r="M96" s="66"/>
      <c r="N96" s="130">
        <v>46210</v>
      </c>
      <c r="O96" s="129">
        <v>3.5137169613417285</v>
      </c>
      <c r="P96" s="66"/>
      <c r="Q96" s="66"/>
      <c r="S96" s="59">
        <f>'Forward Curve'!$G96</f>
        <v>48818</v>
      </c>
      <c r="T96" s="67">
        <f t="shared" si="31"/>
        <v>0.22423565772681153</v>
      </c>
      <c r="U96" s="48"/>
      <c r="V96" s="48">
        <f t="shared" si="41"/>
        <v>3.9979438496517417E-2</v>
      </c>
      <c r="W96" s="48">
        <f t="shared" si="42"/>
        <v>4.144939414513929E-2</v>
      </c>
      <c r="X96" s="48">
        <f t="shared" si="32"/>
        <v>3.8808285448872271E-2</v>
      </c>
      <c r="Y96" s="48">
        <f t="shared" si="33"/>
        <v>4.6077654751890407E-2</v>
      </c>
      <c r="Z96" s="69">
        <f t="shared" si="34"/>
        <v>6.9481302137414519E-2</v>
      </c>
      <c r="AA96" s="69">
        <f t="shared" si="35"/>
        <v>3.880821426005987E-2</v>
      </c>
      <c r="AB96" s="69">
        <f t="shared" si="43"/>
        <v>3.8810303858036674E-2</v>
      </c>
      <c r="AC96" s="69"/>
      <c r="AD96" s="90">
        <f t="shared" si="48"/>
        <v>46170</v>
      </c>
      <c r="AE96" s="91">
        <f t="shared" si="44"/>
        <v>3.6196476713534764E-2</v>
      </c>
      <c r="AF96" s="90">
        <f t="shared" si="49"/>
        <v>48818</v>
      </c>
      <c r="AG96" s="92">
        <f t="shared" si="45"/>
        <v>3.8761114767165594E-2</v>
      </c>
      <c r="AH96" s="3"/>
      <c r="AI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-9.1898586791023269E-3</v>
      </c>
      <c r="AJ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1.4809177790478771E-2</v>
      </c>
      <c r="AK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6.2807250729640968E-2</v>
      </c>
      <c r="AL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8.6806287199222065E-2</v>
      </c>
      <c r="AN96" s="107">
        <f>IF(B96="","",IF(B96&gt;$AO$1,$AO$3,IF(B96&lt;$AK$1,$L$7,_xlfn.FORECAST.LINEAR(B96,INDEX($AK$3:$AO$3,1,MATCH(B96,$AK$1:$AO$1,1)):INDEX($AK$3:$AO$3,1,MATCH(B96,$AK$1:$AO$1,1)+1),INDEX($AK$1:$AO$1,1,MATCH(B96,$AK$1:$AO$1,1)):INDEX($AK$1:$AO$1,1,MATCH(B96,$AK$1:$AO$1,1)+1)))))</f>
        <v>0.03</v>
      </c>
      <c r="AO96" s="2">
        <f>IF('Forward Curve'!$D$13=DataValidation!$A$5,Vols!$AN96,IF('Forward Curve'!$D$13=DataValidation!$A$7,Vols!$AN96+(Vols!$X96-Vols!$V96),IF('Forward Curve'!$D$13=DataValidation!$A$10,Vols!$AN96+(Vols!$Z96-Vols!$V96),IF('Forward Curve'!$D$13=DataValidation!$A$4,Vols!$AN96+(Vols!$AG96-Vols!$V96),IF('Forward Curve'!$D$13=DataValidation!$A$9,Vols!$AN96+(Vols!$Y96-Vols!$V96),IF('Forward Curve'!$D$13=DataValidation!$A$11,Vols!$AN96+(Vols!$AZ96-Vols!$V96),IF('Forward Curve'!$D$13=DataValidation!$A$2,Vols!$AN96+($AA96-Vols!$V96),IF('Forward Curve'!$D$13=DataValidation!$A$3,Vols!$AN96+($AB96-Vols!$V96),IF('Forward Curve'!$D$13=DataValidation!$A$8,Vols!$AN96+($W96-Vols!$V96))))))))))</f>
        <v>2.8828775763542452E-2</v>
      </c>
      <c r="AP96" s="2">
        <f>IF('Forward Curve'!$D$13=DataValidation!$A$5,$V96+0.0025,IF('Forward Curve'!$D$13=DataValidation!$A$7,$X96+0.0025,IF('Forward Curve'!$D$13=DataValidation!$A$10,Vols!$Z96+0.0025,IF('Forward Curve'!$D$13=DataValidation!$A$4,Vols!$AG96+0.0025,IF('Forward Curve'!$D$13=DataValidation!$A$9,Vols!$Y96+0.0025,IF('Forward Curve'!$D$13=DataValidation!$A$11,Vols!$AZ96+0.0025,IF('Forward Curve'!$D$13=DataValidation!$A$2,$AA96+0.0025,IF('Forward Curve'!$D$13=DataValidation!$A$3,$AB96+0.0025,IF('Forward Curve'!$D$13=DataValidation!$A$8,$W96+0.0025,"")))))))))</f>
        <v>4.1308214260059872E-2</v>
      </c>
      <c r="AQ96" s="2">
        <f>IF('Forward Curve'!$D$13=DataValidation!$A$5,$V96+0.005,IF('Forward Curve'!$D$13=DataValidation!$A$7,$X96+0.005,IF('Forward Curve'!$D$13=DataValidation!$A$10,Vols!$Z96+0.005,IF('Forward Curve'!$D$13=DataValidation!$A$4,Vols!$AG96+0.005,IF('Forward Curve'!$D$13=DataValidation!$A$9,Vols!$Y96+0.005,IF('Forward Curve'!$D$13=DataValidation!$A$11,Vols!$AZ96+0.005,IF('Forward Curve'!$D$13=DataValidation!$A$2,$AA96+0.005,IF('Forward Curve'!$D$13=DataValidation!$A$3,$AB96+0.005,IF('Forward Curve'!$D$13=DataValidation!$A$8,$W96+0.005,"")))))))))</f>
        <v>4.3808214260059868E-2</v>
      </c>
      <c r="AS96" s="48" cm="1">
        <f t="array" ref="AS96">_xlfn.SWITCH('Forward Curve'!$E$14,DataValidation!$B$2,Vols!$AL96,DataValidation!$B$3,Vols!$AK96,DataValidation!$B$4,Vols!$AJ96,DataValidation!$B$5,Vols!$AI96,DataValidation!$B$7,$AN96,DataValidation!$B$8,Vols!$AP96,DataValidation!$B$9,Vols!$AQ96,"","ERROR")</f>
        <v>8.6806287199222065E-2</v>
      </c>
      <c r="AT96" s="48"/>
      <c r="AV96" s="56">
        <v>91</v>
      </c>
      <c r="AW96" s="58">
        <f t="shared" si="50"/>
        <v>48818</v>
      </c>
      <c r="AY96" s="70">
        <f t="shared" si="51"/>
        <v>-6.7310472380476931E-3</v>
      </c>
      <c r="AZ96" s="2">
        <f t="shared" si="46"/>
        <v>4.9427667350336699E-2</v>
      </c>
      <c r="BB96" s="3">
        <f t="shared" si="36"/>
        <v>4.4427667350336701E-2</v>
      </c>
      <c r="BC96" s="3">
        <f t="shared" si="37"/>
        <v>4.6927667350336696E-2</v>
      </c>
      <c r="BD96" s="3">
        <f t="shared" si="38"/>
        <v>5.1927667350336701E-2</v>
      </c>
      <c r="BE96" s="3">
        <f t="shared" si="39"/>
        <v>5.4427667350336696E-2</v>
      </c>
      <c r="BG96" s="2">
        <f>IF('Forward Curve'!$D$15=DataValidation!$B$11,Vols!BB96,IF('Forward Curve'!$D$15=DataValidation!$B$12,Vols!BC96,IF('Forward Curve'!$D$15=DataValidation!$B$13,Vols!BD96,IF('Forward Curve'!$D$15=DataValidation!$B$14,Vols!BE96,""))))</f>
        <v>4.6927667350336696E-2</v>
      </c>
    </row>
    <row r="97" spans="2:59" x14ac:dyDescent="0.25">
      <c r="B97" s="59">
        <f t="shared" si="40"/>
        <v>48849</v>
      </c>
      <c r="C97" s="129">
        <v>22.424471172271751</v>
      </c>
      <c r="D97" s="2"/>
      <c r="E97" s="102">
        <v>3.9979438496519917</v>
      </c>
      <c r="F97" s="64">
        <v>4.144894947870938</v>
      </c>
      <c r="G97" s="126">
        <v>3.8807526976788251</v>
      </c>
      <c r="H97" s="85">
        <v>4.6080599930089789</v>
      </c>
      <c r="I97" s="110">
        <v>6.9481302137457259</v>
      </c>
      <c r="J97" s="66"/>
      <c r="K97" s="96">
        <f t="shared" si="47"/>
        <v>48818</v>
      </c>
      <c r="L97" s="129">
        <v>3.880821426005987</v>
      </c>
      <c r="M97" s="66"/>
      <c r="N97" s="130">
        <v>46211</v>
      </c>
      <c r="O97" s="129">
        <v>3.5137169613577157</v>
      </c>
      <c r="P97" s="66"/>
      <c r="Q97" s="66"/>
      <c r="S97" s="59">
        <f>'Forward Curve'!$G97</f>
        <v>48849</v>
      </c>
      <c r="T97" s="67">
        <f t="shared" si="31"/>
        <v>0.22424471172271751</v>
      </c>
      <c r="U97" s="48"/>
      <c r="V97" s="48">
        <f t="shared" si="41"/>
        <v>3.9979438496519915E-2</v>
      </c>
      <c r="W97" s="48">
        <f t="shared" si="42"/>
        <v>4.1448949478709383E-2</v>
      </c>
      <c r="X97" s="48">
        <f t="shared" si="32"/>
        <v>3.8807526976788249E-2</v>
      </c>
      <c r="Y97" s="48">
        <f t="shared" si="33"/>
        <v>4.608059993008979E-2</v>
      </c>
      <c r="Z97" s="69">
        <f t="shared" si="34"/>
        <v>6.9481302137457263E-2</v>
      </c>
      <c r="AA97" s="69">
        <f t="shared" si="35"/>
        <v>3.8812393605993367E-2</v>
      </c>
      <c r="AB97" s="69">
        <f t="shared" si="43"/>
        <v>3.880821426005987E-2</v>
      </c>
      <c r="AC97" s="69"/>
      <c r="AD97" s="90">
        <f t="shared" si="48"/>
        <v>46171</v>
      </c>
      <c r="AE97" s="91">
        <f t="shared" si="44"/>
        <v>3.6200116238109814E-2</v>
      </c>
      <c r="AF97" s="90">
        <f t="shared" si="49"/>
        <v>48849</v>
      </c>
      <c r="AG97" s="92">
        <f t="shared" si="45"/>
        <v>3.8760836564450507E-2</v>
      </c>
      <c r="AH97" s="3"/>
      <c r="AI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-9.4637822030364891E-3</v>
      </c>
      <c r="AJ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1.4674305701478438E-2</v>
      </c>
      <c r="AK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6.2950481510508291E-2</v>
      </c>
      <c r="AL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8.7088569415023229E-2</v>
      </c>
      <c r="AN97" s="107">
        <f>IF(B97="","",IF(B97&gt;$AO$1,$AO$3,IF(B97&lt;$AK$1,$L$7,_xlfn.FORECAST.LINEAR(B97,INDEX($AK$3:$AO$3,1,MATCH(B97,$AK$1:$AO$1,1)):INDEX($AK$3:$AO$3,1,MATCH(B97,$AK$1:$AO$1,1)+1),INDEX($AK$1:$AO$1,1,MATCH(B97,$AK$1:$AO$1,1)):INDEX($AK$1:$AO$1,1,MATCH(B97,$AK$1:$AO$1,1)+1)))))</f>
        <v>0.03</v>
      </c>
      <c r="AO97" s="2">
        <f>IF('Forward Curve'!$D$13=DataValidation!$A$5,Vols!$AN97,IF('Forward Curve'!$D$13=DataValidation!$A$7,Vols!$AN97+(Vols!$X97-Vols!$V97),IF('Forward Curve'!$D$13=DataValidation!$A$10,Vols!$AN97+(Vols!$Z97-Vols!$V97),IF('Forward Curve'!$D$13=DataValidation!$A$4,Vols!$AN97+(Vols!$AG97-Vols!$V97),IF('Forward Curve'!$D$13=DataValidation!$A$9,Vols!$AN97+(Vols!$Y97-Vols!$V97),IF('Forward Curve'!$D$13=DataValidation!$A$11,Vols!$AN97+(Vols!$AZ97-Vols!$V97),IF('Forward Curve'!$D$13=DataValidation!$A$2,Vols!$AN97+($AA97-Vols!$V97),IF('Forward Curve'!$D$13=DataValidation!$A$3,Vols!$AN97+($AB97-Vols!$V97),IF('Forward Curve'!$D$13=DataValidation!$A$8,Vols!$AN97+($W97-Vols!$V97))))))))))</f>
        <v>2.8832955109473452E-2</v>
      </c>
      <c r="AP97" s="2">
        <f>IF('Forward Curve'!$D$13=DataValidation!$A$5,$V97+0.0025,IF('Forward Curve'!$D$13=DataValidation!$A$7,$X97+0.0025,IF('Forward Curve'!$D$13=DataValidation!$A$10,Vols!$Z97+0.0025,IF('Forward Curve'!$D$13=DataValidation!$A$4,Vols!$AG97+0.0025,IF('Forward Curve'!$D$13=DataValidation!$A$9,Vols!$Y97+0.0025,IF('Forward Curve'!$D$13=DataValidation!$A$11,Vols!$AZ97+0.0025,IF('Forward Curve'!$D$13=DataValidation!$A$2,$AA97+0.0025,IF('Forward Curve'!$D$13=DataValidation!$A$3,$AB97+0.0025,IF('Forward Curve'!$D$13=DataValidation!$A$8,$W97+0.0025,"")))))))))</f>
        <v>4.1312393605993369E-2</v>
      </c>
      <c r="AQ97" s="2">
        <f>IF('Forward Curve'!$D$13=DataValidation!$A$5,$V97+0.005,IF('Forward Curve'!$D$13=DataValidation!$A$7,$X97+0.005,IF('Forward Curve'!$D$13=DataValidation!$A$10,Vols!$Z97+0.005,IF('Forward Curve'!$D$13=DataValidation!$A$4,Vols!$AG97+0.005,IF('Forward Curve'!$D$13=DataValidation!$A$9,Vols!$Y97+0.005,IF('Forward Curve'!$D$13=DataValidation!$A$11,Vols!$AZ97+0.005,IF('Forward Curve'!$D$13=DataValidation!$A$2,$AA97+0.005,IF('Forward Curve'!$D$13=DataValidation!$A$3,$AB97+0.005,IF('Forward Curve'!$D$13=DataValidation!$A$8,$W97+0.005,"")))))))))</f>
        <v>4.3812393605993365E-2</v>
      </c>
      <c r="AS97" s="48" cm="1">
        <f t="array" ref="AS97">_xlfn.SWITCH('Forward Curve'!$E$14,DataValidation!$B$2,Vols!$AL97,DataValidation!$B$3,Vols!$AK97,DataValidation!$B$4,Vols!$AJ97,DataValidation!$B$5,Vols!$AI97,DataValidation!$B$7,$AN97,DataValidation!$B$8,Vols!$AP97,DataValidation!$B$9,Vols!$AQ97,"","ERROR")</f>
        <v>8.7088569415023229E-2</v>
      </c>
      <c r="AT97" s="48"/>
      <c r="AV97" s="56">
        <v>92</v>
      </c>
      <c r="AW97" s="58">
        <f t="shared" si="50"/>
        <v>48849</v>
      </c>
      <c r="AY97" s="70">
        <f t="shared" si="51"/>
        <v>-6.7530037914285967E-3</v>
      </c>
      <c r="AZ97" s="2">
        <f t="shared" si="46"/>
        <v>4.9489503729674034E-2</v>
      </c>
      <c r="BB97" s="3">
        <f t="shared" si="36"/>
        <v>4.4489503729674036E-2</v>
      </c>
      <c r="BC97" s="3">
        <f t="shared" si="37"/>
        <v>4.6989503729674031E-2</v>
      </c>
      <c r="BD97" s="3">
        <f t="shared" si="38"/>
        <v>5.1989503729674036E-2</v>
      </c>
      <c r="BE97" s="3">
        <f t="shared" si="39"/>
        <v>5.4489503729674031E-2</v>
      </c>
      <c r="BG97" s="2">
        <f>IF('Forward Curve'!$D$15=DataValidation!$B$11,Vols!BB97,IF('Forward Curve'!$D$15=DataValidation!$B$12,Vols!BC97,IF('Forward Curve'!$D$15=DataValidation!$B$13,Vols!BD97,IF('Forward Curve'!$D$15=DataValidation!$B$14,Vols!BE97,""))))</f>
        <v>4.6989503729674031E-2</v>
      </c>
    </row>
    <row r="98" spans="2:59" x14ac:dyDescent="0.25">
      <c r="B98" s="59">
        <f t="shared" si="40"/>
        <v>48879</v>
      </c>
      <c r="C98" s="129">
        <v>22.427097698010972</v>
      </c>
      <c r="D98" s="2"/>
      <c r="E98" s="102">
        <v>3.9975004197983388</v>
      </c>
      <c r="F98" s="64">
        <v>4.144899554400558</v>
      </c>
      <c r="G98" s="126">
        <v>3.879991322101902</v>
      </c>
      <c r="H98" s="85">
        <v>4.6086491039281894</v>
      </c>
      <c r="I98" s="110">
        <v>6.9481302137334557</v>
      </c>
      <c r="J98" s="66"/>
      <c r="K98" s="96">
        <f t="shared" si="47"/>
        <v>48849</v>
      </c>
      <c r="L98" s="129">
        <v>3.8812393605993369</v>
      </c>
      <c r="M98" s="66"/>
      <c r="N98" s="130">
        <v>46212</v>
      </c>
      <c r="O98" s="129">
        <v>3.5137169613417285</v>
      </c>
      <c r="P98" s="66"/>
      <c r="Q98" s="66"/>
      <c r="S98" s="59">
        <f>'Forward Curve'!$G98</f>
        <v>48879</v>
      </c>
      <c r="T98" s="67">
        <f t="shared" si="31"/>
        <v>0.22427097698010973</v>
      </c>
      <c r="U98" s="48"/>
      <c r="V98" s="48">
        <f t="shared" si="41"/>
        <v>3.9975004197983388E-2</v>
      </c>
      <c r="W98" s="48">
        <f t="shared" si="42"/>
        <v>4.1448995544005579E-2</v>
      </c>
      <c r="X98" s="48">
        <f t="shared" si="32"/>
        <v>3.8799913221019021E-2</v>
      </c>
      <c r="Y98" s="48">
        <f t="shared" si="33"/>
        <v>4.6086491039281891E-2</v>
      </c>
      <c r="Z98" s="69">
        <f t="shared" si="34"/>
        <v>6.9481302137334555E-2</v>
      </c>
      <c r="AA98" s="69">
        <f t="shared" si="35"/>
        <v>3.880821426005987E-2</v>
      </c>
      <c r="AB98" s="69">
        <f t="shared" si="43"/>
        <v>3.8812393605993367E-2</v>
      </c>
      <c r="AC98" s="69"/>
      <c r="AD98" s="90">
        <f t="shared" si="48"/>
        <v>46172</v>
      </c>
      <c r="AE98" s="91">
        <f t="shared" si="44"/>
        <v>3.6200116238109814E-2</v>
      </c>
      <c r="AF98" s="90">
        <f t="shared" si="49"/>
        <v>48879</v>
      </c>
      <c r="AG98" s="92">
        <f t="shared" si="45"/>
        <v>3.8761114762176696E-2</v>
      </c>
      <c r="AH98" s="3"/>
      <c r="AI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-9.7292326838550047E-3</v>
      </c>
      <c r="AJ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1.4539490788102433E-2</v>
      </c>
      <c r="AK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6.3076937732017307E-2</v>
      </c>
      <c r="AL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8.7345661203974731E-2</v>
      </c>
      <c r="AN98" s="107">
        <f>IF(B98="","",IF(B98&gt;$AO$1,$AO$3,IF(B98&lt;$AK$1,$L$7,_xlfn.FORECAST.LINEAR(B98,INDEX($AK$3:$AO$3,1,MATCH(B98,$AK$1:$AO$1,1)):INDEX($AK$3:$AO$3,1,MATCH(B98,$AK$1:$AO$1,1)+1),INDEX($AK$1:$AO$1,1,MATCH(B98,$AK$1:$AO$1,1)):INDEX($AK$1:$AO$1,1,MATCH(B98,$AK$1:$AO$1,1)+1)))))</f>
        <v>0.03</v>
      </c>
      <c r="AO98" s="2">
        <f>IF('Forward Curve'!$D$13=DataValidation!$A$5,Vols!$AN98,IF('Forward Curve'!$D$13=DataValidation!$A$7,Vols!$AN98+(Vols!$X98-Vols!$V98),IF('Forward Curve'!$D$13=DataValidation!$A$10,Vols!$AN98+(Vols!$Z98-Vols!$V98),IF('Forward Curve'!$D$13=DataValidation!$A$4,Vols!$AN98+(Vols!$AG98-Vols!$V98),IF('Forward Curve'!$D$13=DataValidation!$A$9,Vols!$AN98+(Vols!$Y98-Vols!$V98),IF('Forward Curve'!$D$13=DataValidation!$A$11,Vols!$AN98+(Vols!$AZ98-Vols!$V98),IF('Forward Curve'!$D$13=DataValidation!$A$2,Vols!$AN98+($AA98-Vols!$V98),IF('Forward Curve'!$D$13=DataValidation!$A$3,Vols!$AN98+($AB98-Vols!$V98),IF('Forward Curve'!$D$13=DataValidation!$A$8,Vols!$AN98+($W98-Vols!$V98))))))))))</f>
        <v>2.8833210062076481E-2</v>
      </c>
      <c r="AP98" s="2">
        <f>IF('Forward Curve'!$D$13=DataValidation!$A$5,$V98+0.0025,IF('Forward Curve'!$D$13=DataValidation!$A$7,$X98+0.0025,IF('Forward Curve'!$D$13=DataValidation!$A$10,Vols!$Z98+0.0025,IF('Forward Curve'!$D$13=DataValidation!$A$4,Vols!$AG98+0.0025,IF('Forward Curve'!$D$13=DataValidation!$A$9,Vols!$Y98+0.0025,IF('Forward Curve'!$D$13=DataValidation!$A$11,Vols!$AZ98+0.0025,IF('Forward Curve'!$D$13=DataValidation!$A$2,$AA98+0.0025,IF('Forward Curve'!$D$13=DataValidation!$A$3,$AB98+0.0025,IF('Forward Curve'!$D$13=DataValidation!$A$8,$W98+0.0025,"")))))))))</f>
        <v>4.1308214260059872E-2</v>
      </c>
      <c r="AQ98" s="2">
        <f>IF('Forward Curve'!$D$13=DataValidation!$A$5,$V98+0.005,IF('Forward Curve'!$D$13=DataValidation!$A$7,$X98+0.005,IF('Forward Curve'!$D$13=DataValidation!$A$10,Vols!$Z98+0.005,IF('Forward Curve'!$D$13=DataValidation!$A$4,Vols!$AG98+0.005,IF('Forward Curve'!$D$13=DataValidation!$A$9,Vols!$Y98+0.005,IF('Forward Curve'!$D$13=DataValidation!$A$11,Vols!$AZ98+0.005,IF('Forward Curve'!$D$13=DataValidation!$A$2,$AA98+0.005,IF('Forward Curve'!$D$13=DataValidation!$A$3,$AB98+0.005,IF('Forward Curve'!$D$13=DataValidation!$A$8,$W98+0.005,"")))))))))</f>
        <v>4.3808214260059868E-2</v>
      </c>
      <c r="AS98" s="48" cm="1">
        <f t="array" ref="AS98">_xlfn.SWITCH('Forward Curve'!$E$14,DataValidation!$B$2,Vols!$AL98,DataValidation!$B$3,Vols!$AK98,DataValidation!$B$4,Vols!$AJ98,DataValidation!$B$5,Vols!$AI98,DataValidation!$B$7,$AN98,DataValidation!$B$8,Vols!$AP98,DataValidation!$B$9,Vols!$AQ98,"","ERROR")</f>
        <v>8.7345661203974731E-2</v>
      </c>
      <c r="AT98" s="48"/>
      <c r="AV98" s="56">
        <v>93</v>
      </c>
      <c r="AW98" s="58">
        <f t="shared" si="50"/>
        <v>48879</v>
      </c>
      <c r="AY98" s="70">
        <f t="shared" si="51"/>
        <v>-6.7749603448095004E-3</v>
      </c>
      <c r="AZ98" s="2">
        <f t="shared" si="46"/>
        <v>4.9551305281128596E-2</v>
      </c>
      <c r="BB98" s="3">
        <f t="shared" si="36"/>
        <v>4.4551305281128599E-2</v>
      </c>
      <c r="BC98" s="3">
        <f t="shared" si="37"/>
        <v>4.7051305281128594E-2</v>
      </c>
      <c r="BD98" s="3">
        <f t="shared" si="38"/>
        <v>5.2051305281128599E-2</v>
      </c>
      <c r="BE98" s="3">
        <f t="shared" si="39"/>
        <v>5.4551305281128594E-2</v>
      </c>
      <c r="BG98" s="2">
        <f>IF('Forward Curve'!$D$15=DataValidation!$B$11,Vols!BB98,IF('Forward Curve'!$D$15=DataValidation!$B$12,Vols!BC98,IF('Forward Curve'!$D$15=DataValidation!$B$13,Vols!BD98,IF('Forward Curve'!$D$15=DataValidation!$B$14,Vols!BE98,""))))</f>
        <v>4.7051305281128594E-2</v>
      </c>
    </row>
    <row r="99" spans="2:59" x14ac:dyDescent="0.25">
      <c r="B99" s="59">
        <f t="shared" si="40"/>
        <v>48910</v>
      </c>
      <c r="C99" s="129">
        <v>22.433525622049252</v>
      </c>
      <c r="D99" s="2"/>
      <c r="E99" s="102">
        <v>3.9975004197986053</v>
      </c>
      <c r="F99" s="64">
        <v>4.1449000566888143</v>
      </c>
      <c r="G99" s="126">
        <v>3.8809973813814014</v>
      </c>
      <c r="H99" s="85">
        <v>4.6077654751890407</v>
      </c>
      <c r="I99" s="110">
        <v>6.9481302137334557</v>
      </c>
      <c r="J99" s="66"/>
      <c r="K99" s="96">
        <f t="shared" si="47"/>
        <v>48879</v>
      </c>
      <c r="L99" s="129">
        <v>3.880821426005987</v>
      </c>
      <c r="M99" s="66"/>
      <c r="N99" s="130">
        <v>46213</v>
      </c>
      <c r="O99" s="129">
        <v>3.5140599226970437</v>
      </c>
      <c r="P99" s="66"/>
      <c r="Q99" s="66"/>
      <c r="S99" s="59">
        <f>'Forward Curve'!$G99</f>
        <v>48910</v>
      </c>
      <c r="T99" s="67">
        <f t="shared" si="31"/>
        <v>0.22433525622049252</v>
      </c>
      <c r="U99" s="48"/>
      <c r="V99" s="48">
        <f t="shared" si="41"/>
        <v>3.9975004197986053E-2</v>
      </c>
      <c r="W99" s="48">
        <f t="shared" si="42"/>
        <v>4.144900056688814E-2</v>
      </c>
      <c r="X99" s="48">
        <f t="shared" si="32"/>
        <v>3.8809973813814014E-2</v>
      </c>
      <c r="Y99" s="48">
        <f t="shared" si="33"/>
        <v>4.6077654751890407E-2</v>
      </c>
      <c r="Z99" s="69">
        <f t="shared" si="34"/>
        <v>6.9481302137334555E-2</v>
      </c>
      <c r="AA99" s="69">
        <f t="shared" si="35"/>
        <v>3.8808214260065199E-2</v>
      </c>
      <c r="AB99" s="69">
        <f t="shared" si="43"/>
        <v>3.880821426005987E-2</v>
      </c>
      <c r="AC99" s="69"/>
      <c r="AD99" s="90">
        <f t="shared" si="48"/>
        <v>46173</v>
      </c>
      <c r="AE99" s="91">
        <f t="shared" si="44"/>
        <v>3.6200116238109814E-2</v>
      </c>
      <c r="AF99" s="90">
        <f t="shared" si="49"/>
        <v>48910</v>
      </c>
      <c r="AG99" s="92">
        <f t="shared" si="45"/>
        <v>3.8760975665812936E-2</v>
      </c>
      <c r="AH99" s="3"/>
      <c r="AI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-1.0011266330351543E-2</v>
      </c>
      <c r="AJ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1.4398473964856828E-2</v>
      </c>
      <c r="AK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6.321795455527357E-2</v>
      </c>
      <c r="AL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8.7627694850481955E-2</v>
      </c>
      <c r="AN99" s="107">
        <f>IF(B99="","",IF(B99&gt;$AO$1,$AO$3,IF(B99&lt;$AK$1,$L$7,_xlfn.FORECAST.LINEAR(B99,INDEX($AK$3:$AO$3,1,MATCH(B99,$AK$1:$AO$1,1)):INDEX($AK$3:$AO$3,1,MATCH(B99,$AK$1:$AO$1,1)+1),INDEX($AK$1:$AO$1,1,MATCH(B99,$AK$1:$AO$1,1)):INDEX($AK$1:$AO$1,1,MATCH(B99,$AK$1:$AO$1,1)+1)))))</f>
        <v>0.03</v>
      </c>
      <c r="AO99" s="2">
        <f>IF('Forward Curve'!$D$13=DataValidation!$A$5,Vols!$AN99,IF('Forward Curve'!$D$13=DataValidation!$A$7,Vols!$AN99+(Vols!$X99-Vols!$V99),IF('Forward Curve'!$D$13=DataValidation!$A$10,Vols!$AN99+(Vols!$Z99-Vols!$V99),IF('Forward Curve'!$D$13=DataValidation!$A$4,Vols!$AN99+(Vols!$AG99-Vols!$V99),IF('Forward Curve'!$D$13=DataValidation!$A$9,Vols!$AN99+(Vols!$Y99-Vols!$V99),IF('Forward Curve'!$D$13=DataValidation!$A$11,Vols!$AN99+(Vols!$AZ99-Vols!$V99),IF('Forward Curve'!$D$13=DataValidation!$A$2,Vols!$AN99+($AA99-Vols!$V99),IF('Forward Curve'!$D$13=DataValidation!$A$3,Vols!$AN99+($AB99-Vols!$V99),IF('Forward Curve'!$D$13=DataValidation!$A$8,Vols!$AN99+($W99-Vols!$V99))))))))))</f>
        <v>2.8833210062079145E-2</v>
      </c>
      <c r="AP99" s="2">
        <f>IF('Forward Curve'!$D$13=DataValidation!$A$5,$V99+0.0025,IF('Forward Curve'!$D$13=DataValidation!$A$7,$X99+0.0025,IF('Forward Curve'!$D$13=DataValidation!$A$10,Vols!$Z99+0.0025,IF('Forward Curve'!$D$13=DataValidation!$A$4,Vols!$AG99+0.0025,IF('Forward Curve'!$D$13=DataValidation!$A$9,Vols!$Y99+0.0025,IF('Forward Curve'!$D$13=DataValidation!$A$11,Vols!$AZ99+0.0025,IF('Forward Curve'!$D$13=DataValidation!$A$2,$AA99+0.0025,IF('Forward Curve'!$D$13=DataValidation!$A$3,$AB99+0.0025,IF('Forward Curve'!$D$13=DataValidation!$A$8,$W99+0.0025,"")))))))))</f>
        <v>4.1308214260065201E-2</v>
      </c>
      <c r="AQ99" s="2">
        <f>IF('Forward Curve'!$D$13=DataValidation!$A$5,$V99+0.005,IF('Forward Curve'!$D$13=DataValidation!$A$7,$X99+0.005,IF('Forward Curve'!$D$13=DataValidation!$A$10,Vols!$Z99+0.005,IF('Forward Curve'!$D$13=DataValidation!$A$4,Vols!$AG99+0.005,IF('Forward Curve'!$D$13=DataValidation!$A$9,Vols!$Y99+0.005,IF('Forward Curve'!$D$13=DataValidation!$A$11,Vols!$AZ99+0.005,IF('Forward Curve'!$D$13=DataValidation!$A$2,$AA99+0.005,IF('Forward Curve'!$D$13=DataValidation!$A$3,$AB99+0.005,IF('Forward Curve'!$D$13=DataValidation!$A$8,$W99+0.005,"")))))))))</f>
        <v>4.3808214260065197E-2</v>
      </c>
      <c r="AS99" s="48" cm="1">
        <f t="array" ref="AS99">_xlfn.SWITCH('Forward Curve'!$E$14,DataValidation!$B$2,Vols!$AL99,DataValidation!$B$3,Vols!$AK99,DataValidation!$B$4,Vols!$AJ99,DataValidation!$B$5,Vols!$AI99,DataValidation!$B$7,$AN99,DataValidation!$B$8,Vols!$AP99,DataValidation!$B$9,Vols!$AQ99,"","ERROR")</f>
        <v>8.7627694850481955E-2</v>
      </c>
      <c r="AT99" s="48"/>
      <c r="AV99" s="56">
        <v>94</v>
      </c>
      <c r="AW99" s="58">
        <f t="shared" si="50"/>
        <v>48910</v>
      </c>
      <c r="AY99" s="70">
        <f t="shared" si="51"/>
        <v>-6.7969168981904041E-3</v>
      </c>
      <c r="AZ99" s="2">
        <f t="shared" si="46"/>
        <v>4.961318560201023E-2</v>
      </c>
      <c r="BB99" s="3">
        <f t="shared" si="36"/>
        <v>4.4613185602010233E-2</v>
      </c>
      <c r="BC99" s="3">
        <f t="shared" si="37"/>
        <v>4.7113185602010228E-2</v>
      </c>
      <c r="BD99" s="3">
        <f t="shared" si="38"/>
        <v>5.2113185602010233E-2</v>
      </c>
      <c r="BE99" s="3">
        <f t="shared" si="39"/>
        <v>5.4613185602010228E-2</v>
      </c>
      <c r="BG99" s="2">
        <f>IF('Forward Curve'!$D$15=DataValidation!$B$11,Vols!BB99,IF('Forward Curve'!$D$15=DataValidation!$B$12,Vols!BC99,IF('Forward Curve'!$D$15=DataValidation!$B$13,Vols!BD99,IF('Forward Curve'!$D$15=DataValidation!$B$14,Vols!BE99,""))))</f>
        <v>4.7113185602010228E-2</v>
      </c>
    </row>
    <row r="100" spans="2:59" x14ac:dyDescent="0.25">
      <c r="B100" s="59">
        <f t="shared" si="40"/>
        <v>48940</v>
      </c>
      <c r="C100" s="129">
        <v>22.41489708023013</v>
      </c>
      <c r="D100" s="2"/>
      <c r="E100" s="102">
        <v>3.9977221265299274</v>
      </c>
      <c r="F100" s="64">
        <v>4.1449198910710567</v>
      </c>
      <c r="G100" s="126">
        <v>3.9068650442538004</v>
      </c>
      <c r="H100" s="85">
        <v>4.6086491039281894</v>
      </c>
      <c r="I100" s="110">
        <v>6.9481302137377314</v>
      </c>
      <c r="J100" s="66"/>
      <c r="K100" s="96">
        <f t="shared" si="47"/>
        <v>48910</v>
      </c>
      <c r="L100" s="129">
        <v>3.8808214260065199</v>
      </c>
      <c r="M100" s="66"/>
      <c r="N100" s="130">
        <v>46216</v>
      </c>
      <c r="O100" s="129">
        <v>3.5137169613497221</v>
      </c>
      <c r="P100" s="66"/>
      <c r="Q100" s="66"/>
      <c r="S100" s="59">
        <f>'Forward Curve'!$G100</f>
        <v>48940</v>
      </c>
      <c r="T100" s="67">
        <f t="shared" si="31"/>
        <v>0.22414897080230131</v>
      </c>
      <c r="U100" s="48"/>
      <c r="V100" s="48">
        <f t="shared" si="41"/>
        <v>3.9977221265299276E-2</v>
      </c>
      <c r="W100" s="48">
        <f t="shared" si="42"/>
        <v>4.1449198910710569E-2</v>
      </c>
      <c r="X100" s="48">
        <f t="shared" si="32"/>
        <v>3.9068650442538003E-2</v>
      </c>
      <c r="Y100" s="48">
        <f t="shared" si="33"/>
        <v>4.6086491039281891E-2</v>
      </c>
      <c r="Z100" s="69">
        <f t="shared" si="34"/>
        <v>6.9481302137377313E-2</v>
      </c>
      <c r="AA100" s="69">
        <f t="shared" si="35"/>
        <v>3.8812393605995865E-2</v>
      </c>
      <c r="AB100" s="69">
        <f t="shared" si="43"/>
        <v>3.8808214260065199E-2</v>
      </c>
      <c r="AC100" s="69"/>
      <c r="AD100" s="90">
        <f t="shared" si="48"/>
        <v>46174</v>
      </c>
      <c r="AE100" s="91">
        <f t="shared" si="44"/>
        <v>3.61964767136147E-2</v>
      </c>
      <c r="AF100" s="90">
        <f t="shared" si="49"/>
        <v>48940</v>
      </c>
      <c r="AG100" s="92">
        <f t="shared" si="45"/>
        <v>3.8761253898471182E-2</v>
      </c>
      <c r="AH100" s="3"/>
      <c r="AI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-1.0229692777721216E-2</v>
      </c>
      <c r="AJ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1.4291350414137325E-2</v>
      </c>
      <c r="AK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6.3333436797854401E-2</v>
      </c>
      <c r="AL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8.7854479989712936E-2</v>
      </c>
      <c r="AN100" s="107">
        <f>IF(B100="","",IF(B100&gt;$AO$1,$AO$3,IF(B100&lt;$AK$1,$L$7,_xlfn.FORECAST.LINEAR(B100,INDEX($AK$3:$AO$3,1,MATCH(B100,$AK$1:$AO$1,1)):INDEX($AK$3:$AO$3,1,MATCH(B100,$AK$1:$AO$1,1)+1),INDEX($AK$1:$AO$1,1,MATCH(B100,$AK$1:$AO$1,1)):INDEX($AK$1:$AO$1,1,MATCH(B100,$AK$1:$AO$1,1)+1)))))</f>
        <v>0.03</v>
      </c>
      <c r="AO100" s="2">
        <f>IF('Forward Curve'!$D$13=DataValidation!$A$5,Vols!$AN100,IF('Forward Curve'!$D$13=DataValidation!$A$7,Vols!$AN100+(Vols!$X100-Vols!$V100),IF('Forward Curve'!$D$13=DataValidation!$A$10,Vols!$AN100+(Vols!$Z100-Vols!$V100),IF('Forward Curve'!$D$13=DataValidation!$A$4,Vols!$AN100+(Vols!$AG100-Vols!$V100),IF('Forward Curve'!$D$13=DataValidation!$A$9,Vols!$AN100+(Vols!$Y100-Vols!$V100),IF('Forward Curve'!$D$13=DataValidation!$A$11,Vols!$AN100+(Vols!$AZ100-Vols!$V100),IF('Forward Curve'!$D$13=DataValidation!$A$2,Vols!$AN100+($AA100-Vols!$V100),IF('Forward Curve'!$D$13=DataValidation!$A$3,Vols!$AN100+($AB100-Vols!$V100),IF('Forward Curve'!$D$13=DataValidation!$A$8,Vols!$AN100+($W100-Vols!$V100))))))))))</f>
        <v>2.8835172340696588E-2</v>
      </c>
      <c r="AP100" s="2">
        <f>IF('Forward Curve'!$D$13=DataValidation!$A$5,$V100+0.0025,IF('Forward Curve'!$D$13=DataValidation!$A$7,$X100+0.0025,IF('Forward Curve'!$D$13=DataValidation!$A$10,Vols!$Z100+0.0025,IF('Forward Curve'!$D$13=DataValidation!$A$4,Vols!$AG100+0.0025,IF('Forward Curve'!$D$13=DataValidation!$A$9,Vols!$Y100+0.0025,IF('Forward Curve'!$D$13=DataValidation!$A$11,Vols!$AZ100+0.0025,IF('Forward Curve'!$D$13=DataValidation!$A$2,$AA100+0.0025,IF('Forward Curve'!$D$13=DataValidation!$A$3,$AB100+0.0025,IF('Forward Curve'!$D$13=DataValidation!$A$8,$W100+0.0025,"")))))))))</f>
        <v>4.1312393605995867E-2</v>
      </c>
      <c r="AQ100" s="2">
        <f>IF('Forward Curve'!$D$13=DataValidation!$A$5,$V100+0.005,IF('Forward Curve'!$D$13=DataValidation!$A$7,$X100+0.005,IF('Forward Curve'!$D$13=DataValidation!$A$10,Vols!$Z100+0.005,IF('Forward Curve'!$D$13=DataValidation!$A$4,Vols!$AG100+0.005,IF('Forward Curve'!$D$13=DataValidation!$A$9,Vols!$Y100+0.005,IF('Forward Curve'!$D$13=DataValidation!$A$11,Vols!$AZ100+0.005,IF('Forward Curve'!$D$13=DataValidation!$A$2,$AA100+0.005,IF('Forward Curve'!$D$13=DataValidation!$A$3,$AB100+0.005,IF('Forward Curve'!$D$13=DataValidation!$A$8,$W100+0.005,"")))))))))</f>
        <v>4.3812393605995863E-2</v>
      </c>
      <c r="AS100" s="48" cm="1">
        <f t="array" ref="AS100">_xlfn.SWITCH('Forward Curve'!$E$14,DataValidation!$B$2,Vols!$AL100,DataValidation!$B$3,Vols!$AK100,DataValidation!$B$4,Vols!$AJ100,DataValidation!$B$5,Vols!$AI100,DataValidation!$B$7,$AN100,DataValidation!$B$8,Vols!$AP100,DataValidation!$B$9,Vols!$AQ100,"","ERROR")</f>
        <v>8.7854479989712936E-2</v>
      </c>
      <c r="AT100" s="48"/>
      <c r="AV100" s="56">
        <v>95</v>
      </c>
      <c r="AW100" s="58">
        <f t="shared" si="50"/>
        <v>48940</v>
      </c>
      <c r="AY100" s="70">
        <f t="shared" si="51"/>
        <v>-6.8188734515713077E-3</v>
      </c>
      <c r="AZ100" s="2">
        <f t="shared" si="46"/>
        <v>4.9675109871520809E-2</v>
      </c>
      <c r="BB100" s="3">
        <f t="shared" si="36"/>
        <v>4.4675109871520811E-2</v>
      </c>
      <c r="BC100" s="3">
        <f t="shared" si="37"/>
        <v>4.7175109871520807E-2</v>
      </c>
      <c r="BD100" s="3">
        <f t="shared" si="38"/>
        <v>5.2175109871520811E-2</v>
      </c>
      <c r="BE100" s="3">
        <f t="shared" si="39"/>
        <v>5.4675109871520806E-2</v>
      </c>
      <c r="BG100" s="2">
        <f>IF('Forward Curve'!$D$15=DataValidation!$B$11,Vols!BB100,IF('Forward Curve'!$D$15=DataValidation!$B$12,Vols!BC100,IF('Forward Curve'!$D$15=DataValidation!$B$13,Vols!BD100,IF('Forward Curve'!$D$15=DataValidation!$B$14,Vols!BE100,""))))</f>
        <v>4.7175109871520807E-2</v>
      </c>
    </row>
    <row r="101" spans="2:59" x14ac:dyDescent="0.25">
      <c r="B101" s="59">
        <f t="shared" si="40"/>
        <v>48971</v>
      </c>
      <c r="C101" s="129">
        <v>22.396044309947193</v>
      </c>
      <c r="D101" s="2"/>
      <c r="E101" s="102">
        <v>3.997057055502129</v>
      </c>
      <c r="F101" s="64">
        <v>4.1776409092173399</v>
      </c>
      <c r="G101" s="126">
        <v>3.9466903802318964</v>
      </c>
      <c r="H101" s="85">
        <v>4.6083545359214826</v>
      </c>
      <c r="I101" s="110">
        <v>6.9494713142753222</v>
      </c>
      <c r="J101" s="66"/>
      <c r="K101" s="96">
        <f t="shared" si="47"/>
        <v>48940</v>
      </c>
      <c r="L101" s="129">
        <v>3.8812393605995865</v>
      </c>
      <c r="M101" s="66"/>
      <c r="N101" s="130">
        <v>46217</v>
      </c>
      <c r="O101" s="129">
        <v>3.5137169613497221</v>
      </c>
      <c r="P101" s="66"/>
      <c r="Q101" s="66"/>
      <c r="S101" s="59">
        <f>'Forward Curve'!$G101</f>
        <v>48971</v>
      </c>
      <c r="T101" s="67">
        <f t="shared" si="31"/>
        <v>0.22396044309947194</v>
      </c>
      <c r="U101" s="48"/>
      <c r="V101" s="48">
        <f t="shared" si="41"/>
        <v>3.997057055502129E-2</v>
      </c>
      <c r="W101" s="48">
        <f t="shared" si="42"/>
        <v>4.1776409092173401E-2</v>
      </c>
      <c r="X101" s="48">
        <f t="shared" si="32"/>
        <v>3.9466903802318966E-2</v>
      </c>
      <c r="Y101" s="48">
        <f t="shared" si="33"/>
        <v>4.6083545359214828E-2</v>
      </c>
      <c r="Z101" s="69">
        <f t="shared" si="34"/>
        <v>6.9494713142753226E-2</v>
      </c>
      <c r="AA101" s="69">
        <f t="shared" si="35"/>
        <v>3.88040355139945E-2</v>
      </c>
      <c r="AB101" s="69">
        <f t="shared" si="43"/>
        <v>3.8812393605995865E-2</v>
      </c>
      <c r="AC101" s="69"/>
      <c r="AD101" s="90">
        <f t="shared" si="48"/>
        <v>46175</v>
      </c>
      <c r="AE101" s="91">
        <f t="shared" si="44"/>
        <v>3.6196476713534764E-2</v>
      </c>
      <c r="AF101" s="90">
        <f t="shared" si="49"/>
        <v>48971</v>
      </c>
      <c r="AG101" s="92">
        <f t="shared" si="45"/>
        <v>3.8761114767164706E-2</v>
      </c>
      <c r="AH101" s="3"/>
      <c r="AI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-1.0451041512085873E-2</v>
      </c>
      <c r="AJ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1.4176497000954313E-2</v>
      </c>
      <c r="AK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6.3431574027034685E-2</v>
      </c>
      <c r="AL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8.8059112540074869E-2</v>
      </c>
      <c r="AN101" s="107">
        <f>IF(B101="","",IF(B101&gt;$AO$1,$AO$3,IF(B101&lt;$AK$1,$L$7,_xlfn.FORECAST.LINEAR(B101,INDEX($AK$3:$AO$3,1,MATCH(B101,$AK$1:$AO$1,1)):INDEX($AK$3:$AO$3,1,MATCH(B101,$AK$1:$AO$1,1)+1),INDEX($AK$1:$AO$1,1,MATCH(B101,$AK$1:$AO$1,1)):INDEX($AK$1:$AO$1,1,MATCH(B101,$AK$1:$AO$1,1)+1)))))</f>
        <v>0.03</v>
      </c>
      <c r="AO101" s="2">
        <f>IF('Forward Curve'!$D$13=DataValidation!$A$5,Vols!$AN101,IF('Forward Curve'!$D$13=DataValidation!$A$7,Vols!$AN101+(Vols!$X101-Vols!$V101),IF('Forward Curve'!$D$13=DataValidation!$A$10,Vols!$AN101+(Vols!$Z101-Vols!$V101),IF('Forward Curve'!$D$13=DataValidation!$A$4,Vols!$AN101+(Vols!$AG101-Vols!$V101),IF('Forward Curve'!$D$13=DataValidation!$A$9,Vols!$AN101+(Vols!$Y101-Vols!$V101),IF('Forward Curve'!$D$13=DataValidation!$A$11,Vols!$AN101+(Vols!$AZ101-Vols!$V101),IF('Forward Curve'!$D$13=DataValidation!$A$2,Vols!$AN101+($AA101-Vols!$V101),IF('Forward Curve'!$D$13=DataValidation!$A$3,Vols!$AN101+($AB101-Vols!$V101),IF('Forward Curve'!$D$13=DataValidation!$A$8,Vols!$AN101+($W101-Vols!$V101))))))))))</f>
        <v>2.8833464958973209E-2</v>
      </c>
      <c r="AP101" s="2">
        <f>IF('Forward Curve'!$D$13=DataValidation!$A$5,$V101+0.0025,IF('Forward Curve'!$D$13=DataValidation!$A$7,$X101+0.0025,IF('Forward Curve'!$D$13=DataValidation!$A$10,Vols!$Z101+0.0025,IF('Forward Curve'!$D$13=DataValidation!$A$4,Vols!$AG101+0.0025,IF('Forward Curve'!$D$13=DataValidation!$A$9,Vols!$Y101+0.0025,IF('Forward Curve'!$D$13=DataValidation!$A$11,Vols!$AZ101+0.0025,IF('Forward Curve'!$D$13=DataValidation!$A$2,$AA101+0.0025,IF('Forward Curve'!$D$13=DataValidation!$A$3,$AB101+0.0025,IF('Forward Curve'!$D$13=DataValidation!$A$8,$W101+0.0025,"")))))))))</f>
        <v>4.1304035513994503E-2</v>
      </c>
      <c r="AQ101" s="2">
        <f>IF('Forward Curve'!$D$13=DataValidation!$A$5,$V101+0.005,IF('Forward Curve'!$D$13=DataValidation!$A$7,$X101+0.005,IF('Forward Curve'!$D$13=DataValidation!$A$10,Vols!$Z101+0.005,IF('Forward Curve'!$D$13=DataValidation!$A$4,Vols!$AG101+0.005,IF('Forward Curve'!$D$13=DataValidation!$A$9,Vols!$Y101+0.005,IF('Forward Curve'!$D$13=DataValidation!$A$11,Vols!$AZ101+0.005,IF('Forward Curve'!$D$13=DataValidation!$A$2,$AA101+0.005,IF('Forward Curve'!$D$13=DataValidation!$A$3,$AB101+0.005,IF('Forward Curve'!$D$13=DataValidation!$A$8,$W101+0.005,"")))))))))</f>
        <v>4.3804035513994498E-2</v>
      </c>
      <c r="AS101" s="48" cm="1">
        <f t="array" ref="AS101">_xlfn.SWITCH('Forward Curve'!$E$14,DataValidation!$B$2,Vols!$AL101,DataValidation!$B$3,Vols!$AK101,DataValidation!$B$4,Vols!$AJ101,DataValidation!$B$5,Vols!$AI101,DataValidation!$B$7,$AN101,DataValidation!$B$8,Vols!$AP101,DataValidation!$B$9,Vols!$AQ101,"","ERROR")</f>
        <v>8.8059112540074869E-2</v>
      </c>
      <c r="AT101" s="48"/>
      <c r="AV101" s="56">
        <v>96</v>
      </c>
      <c r="AW101" s="58">
        <f t="shared" si="50"/>
        <v>48971</v>
      </c>
      <c r="AY101" s="70">
        <f t="shared" si="51"/>
        <v>-6.8408300049522114E-3</v>
      </c>
      <c r="AZ101" s="2">
        <f t="shared" si="46"/>
        <v>4.9736911422975351E-2</v>
      </c>
      <c r="BB101" s="3">
        <f t="shared" si="36"/>
        <v>4.4736911422975353E-2</v>
      </c>
      <c r="BC101" s="3">
        <f t="shared" si="37"/>
        <v>4.7236911422975349E-2</v>
      </c>
      <c r="BD101" s="3">
        <f t="shared" si="38"/>
        <v>5.2236911422975353E-2</v>
      </c>
      <c r="BE101" s="3">
        <f t="shared" si="39"/>
        <v>5.4736911422975348E-2</v>
      </c>
      <c r="BG101" s="2">
        <f>IF('Forward Curve'!$D$15=DataValidation!$B$11,Vols!BB101,IF('Forward Curve'!$D$15=DataValidation!$B$12,Vols!BC101,IF('Forward Curve'!$D$15=DataValidation!$B$13,Vols!BD101,IF('Forward Curve'!$D$15=DataValidation!$B$14,Vols!BE101,""))))</f>
        <v>4.7236911422975349E-2</v>
      </c>
    </row>
    <row r="102" spans="2:59" x14ac:dyDescent="0.25">
      <c r="B102" s="59">
        <f t="shared" si="40"/>
        <v>49002</v>
      </c>
      <c r="C102" s="129">
        <v>21.883056764093237</v>
      </c>
      <c r="D102" s="2"/>
      <c r="E102" s="102">
        <v>4.1101668967438574</v>
      </c>
      <c r="F102" s="64">
        <v>4.2171513826209459</v>
      </c>
      <c r="G102" s="126">
        <v>3.9887853148526076</v>
      </c>
      <c r="H102" s="85">
        <v>4.6080599930089789</v>
      </c>
      <c r="I102" s="110">
        <v>6.9481302137254604</v>
      </c>
      <c r="J102" s="66"/>
      <c r="K102" s="96">
        <f t="shared" si="47"/>
        <v>48971</v>
      </c>
      <c r="L102" s="129">
        <v>3.8804035513994499</v>
      </c>
      <c r="M102" s="66"/>
      <c r="N102" s="130">
        <v>46218</v>
      </c>
      <c r="O102" s="129">
        <v>3.5137169613497221</v>
      </c>
      <c r="P102" s="66"/>
      <c r="Q102" s="66"/>
      <c r="S102" s="59">
        <f>'Forward Curve'!$G102</f>
        <v>49002</v>
      </c>
      <c r="T102" s="67">
        <f t="shared" ref="T102:T125" si="52">C102/100</f>
        <v>0.21883056764093237</v>
      </c>
      <c r="U102" s="48"/>
      <c r="V102" s="48">
        <f t="shared" si="41"/>
        <v>4.1101668967438575E-2</v>
      </c>
      <c r="W102" s="48">
        <f t="shared" si="42"/>
        <v>4.2171513826209456E-2</v>
      </c>
      <c r="X102" s="48">
        <f t="shared" ref="X102:X125" si="53">G102/100</f>
        <v>3.9887853148526074E-2</v>
      </c>
      <c r="Y102" s="48">
        <f t="shared" ref="Y102:Y125" si="54">H102/100</f>
        <v>4.608059993008979E-2</v>
      </c>
      <c r="Z102" s="69">
        <f t="shared" ref="Z102:Z125" si="55">I102/100</f>
        <v>6.9481302137254605E-2</v>
      </c>
      <c r="AA102" s="69">
        <f t="shared" si="35"/>
        <v>3.9783553948201156E-2</v>
      </c>
      <c r="AB102" s="69">
        <f t="shared" si="43"/>
        <v>3.88040355139945E-2</v>
      </c>
      <c r="AC102" s="69"/>
      <c r="AD102" s="90">
        <f t="shared" si="48"/>
        <v>46176</v>
      </c>
      <c r="AE102" s="91">
        <f t="shared" si="44"/>
        <v>3.5752086887157475E-2</v>
      </c>
      <c r="AF102" s="90">
        <f t="shared" si="49"/>
        <v>49002</v>
      </c>
      <c r="AG102" s="92">
        <f t="shared" si="45"/>
        <v>3.9625756956312763E-2</v>
      </c>
      <c r="AH102" s="3"/>
      <c r="AI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-9.822012695980863E-3</v>
      </c>
      <c r="AJ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1.4980770626110147E-2</v>
      </c>
      <c r="AK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6.4586337270292171E-2</v>
      </c>
      <c r="AL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8.9389120592383173E-2</v>
      </c>
      <c r="AN102" s="107">
        <f>IF(B102="","",IF(B102&gt;$AO$1,$AO$3,IF(B102&lt;$AK$1,$L$7,_xlfn.FORECAST.LINEAR(B102,INDEX($AK$3:$AO$3,1,MATCH(B102,$AK$1:$AO$1,1)):INDEX($AK$3:$AO$3,1,MATCH(B102,$AK$1:$AO$1,1)+1),INDEX($AK$1:$AO$1,1,MATCH(B102,$AK$1:$AO$1,1)):INDEX($AK$1:$AO$1,1,MATCH(B102,$AK$1:$AO$1,1)+1)))))</f>
        <v>0.03</v>
      </c>
      <c r="AO102" s="2">
        <f>IF('Forward Curve'!$D$13=DataValidation!$A$5,Vols!$AN102,IF('Forward Curve'!$D$13=DataValidation!$A$7,Vols!$AN102+(Vols!$X102-Vols!$V102),IF('Forward Curve'!$D$13=DataValidation!$A$10,Vols!$AN102+(Vols!$Z102-Vols!$V102),IF('Forward Curve'!$D$13=DataValidation!$A$4,Vols!$AN102+(Vols!$AG102-Vols!$V102),IF('Forward Curve'!$D$13=DataValidation!$A$9,Vols!$AN102+(Vols!$Y102-Vols!$V102),IF('Forward Curve'!$D$13=DataValidation!$A$11,Vols!$AN102+(Vols!$AZ102-Vols!$V102),IF('Forward Curve'!$D$13=DataValidation!$A$2,Vols!$AN102+($AA102-Vols!$V102),IF('Forward Curve'!$D$13=DataValidation!$A$3,Vols!$AN102+($AB102-Vols!$V102),IF('Forward Curve'!$D$13=DataValidation!$A$8,Vols!$AN102+($W102-Vols!$V102))))))))))</f>
        <v>2.868188498076258E-2</v>
      </c>
      <c r="AP102" s="2">
        <f>IF('Forward Curve'!$D$13=DataValidation!$A$5,$V102+0.0025,IF('Forward Curve'!$D$13=DataValidation!$A$7,$X102+0.0025,IF('Forward Curve'!$D$13=DataValidation!$A$10,Vols!$Z102+0.0025,IF('Forward Curve'!$D$13=DataValidation!$A$4,Vols!$AG102+0.0025,IF('Forward Curve'!$D$13=DataValidation!$A$9,Vols!$Y102+0.0025,IF('Forward Curve'!$D$13=DataValidation!$A$11,Vols!$AZ102+0.0025,IF('Forward Curve'!$D$13=DataValidation!$A$2,$AA102+0.0025,IF('Forward Curve'!$D$13=DataValidation!$A$3,$AB102+0.0025,IF('Forward Curve'!$D$13=DataValidation!$A$8,$W102+0.0025,"")))))))))</f>
        <v>4.2283553948201158E-2</v>
      </c>
      <c r="AQ102" s="2">
        <f>IF('Forward Curve'!$D$13=DataValidation!$A$5,$V102+0.005,IF('Forward Curve'!$D$13=DataValidation!$A$7,$X102+0.005,IF('Forward Curve'!$D$13=DataValidation!$A$10,Vols!$Z102+0.005,IF('Forward Curve'!$D$13=DataValidation!$A$4,Vols!$AG102+0.005,IF('Forward Curve'!$D$13=DataValidation!$A$9,Vols!$Y102+0.005,IF('Forward Curve'!$D$13=DataValidation!$A$11,Vols!$AZ102+0.005,IF('Forward Curve'!$D$13=DataValidation!$A$2,$AA102+0.005,IF('Forward Curve'!$D$13=DataValidation!$A$3,$AB102+0.005,IF('Forward Curve'!$D$13=DataValidation!$A$8,$W102+0.005,"")))))))))</f>
        <v>4.4783553948201153E-2</v>
      </c>
      <c r="AS102" s="48" cm="1">
        <f t="array" ref="AS102">_xlfn.SWITCH('Forward Curve'!$E$14,DataValidation!$B$2,Vols!$AL102,DataValidation!$B$3,Vols!$AK102,DataValidation!$B$4,Vols!$AJ102,DataValidation!$B$5,Vols!$AI102,DataValidation!$B$7,$AN102,DataValidation!$B$8,Vols!$AP102,DataValidation!$B$9,Vols!$AQ102,"","ERROR")</f>
        <v>8.9389120592383173E-2</v>
      </c>
      <c r="AT102" s="48"/>
      <c r="AV102" s="56">
        <v>97</v>
      </c>
      <c r="AW102" s="58">
        <f t="shared" si="50"/>
        <v>49002</v>
      </c>
      <c r="AY102" s="70">
        <f t="shared" si="51"/>
        <v>-6.862786558333115E-3</v>
      </c>
      <c r="AZ102" s="2">
        <f t="shared" si="46"/>
        <v>4.9798804595083193E-2</v>
      </c>
      <c r="BB102" s="3">
        <f t="shared" ref="BB102:BB125" si="56">AZ102-0.5%</f>
        <v>4.4798804595083196E-2</v>
      </c>
      <c r="BC102" s="3">
        <f t="shared" ref="BC102:BC125" si="57">AZ102-0.25%</f>
        <v>4.7298804595083191E-2</v>
      </c>
      <c r="BD102" s="3">
        <f t="shared" ref="BD102:BD125" si="58">AZ102+0.25%</f>
        <v>5.2298804595083195E-2</v>
      </c>
      <c r="BE102" s="3">
        <f t="shared" ref="BE102:BE125" si="59">AZ102+0.5%</f>
        <v>5.4798804595083191E-2</v>
      </c>
      <c r="BG102" s="2">
        <f>IF('Forward Curve'!$D$15=DataValidation!$B$11,Vols!BB102,IF('Forward Curve'!$D$15=DataValidation!$B$12,Vols!BC102,IF('Forward Curve'!$D$15=DataValidation!$B$13,Vols!BD102,IF('Forward Curve'!$D$15=DataValidation!$B$14,Vols!BE102,""))))</f>
        <v>4.7298804595083191E-2</v>
      </c>
    </row>
    <row r="103" spans="2:59" x14ac:dyDescent="0.25">
      <c r="B103" s="59">
        <f t="shared" si="40"/>
        <v>49030</v>
      </c>
      <c r="C103" s="129">
        <v>21.887139142510311</v>
      </c>
      <c r="D103" s="2"/>
      <c r="E103" s="102">
        <v>4.1166877765856036</v>
      </c>
      <c r="F103" s="64">
        <v>4.2584651276546159</v>
      </c>
      <c r="G103" s="126">
        <v>3.9991061190546553</v>
      </c>
      <c r="H103" s="85">
        <v>4.6086491039281894</v>
      </c>
      <c r="I103" s="110">
        <v>7.0656456250592576</v>
      </c>
      <c r="J103" s="66"/>
      <c r="K103" s="96">
        <f t="shared" si="47"/>
        <v>49002</v>
      </c>
      <c r="L103" s="129">
        <v>3.9783553948201158</v>
      </c>
      <c r="M103" s="66"/>
      <c r="N103" s="130">
        <v>46219</v>
      </c>
      <c r="O103" s="129">
        <v>3.5137169613497221</v>
      </c>
      <c r="P103" s="66"/>
      <c r="Q103" s="66"/>
      <c r="S103" s="59">
        <f>'Forward Curve'!$G103</f>
        <v>49030</v>
      </c>
      <c r="T103" s="67">
        <f t="shared" si="52"/>
        <v>0.21887139142510312</v>
      </c>
      <c r="U103" s="48"/>
      <c r="V103" s="48">
        <f t="shared" ref="V103:V125" si="60">E103/100</f>
        <v>4.1166877765856036E-2</v>
      </c>
      <c r="W103" s="48">
        <f t="shared" si="42"/>
        <v>4.2584651276546162E-2</v>
      </c>
      <c r="X103" s="48">
        <f t="shared" si="53"/>
        <v>3.9991061190546552E-2</v>
      </c>
      <c r="Y103" s="48">
        <f t="shared" si="54"/>
        <v>4.6086491039281891E-2</v>
      </c>
      <c r="Z103" s="69">
        <f t="shared" si="55"/>
        <v>7.0656456250592581E-2</v>
      </c>
      <c r="AA103" s="69">
        <f t="shared" si="35"/>
        <v>3.9992257150820443E-2</v>
      </c>
      <c r="AB103" s="69">
        <f t="shared" ref="AB103:AB125" si="61">L103/100</f>
        <v>3.9783553948201156E-2</v>
      </c>
      <c r="AC103" s="69"/>
      <c r="AD103" s="90">
        <f t="shared" si="48"/>
        <v>46177</v>
      </c>
      <c r="AE103" s="91">
        <f t="shared" si="44"/>
        <v>3.5752086887157475E-2</v>
      </c>
      <c r="AF103" s="90">
        <f t="shared" si="49"/>
        <v>49030</v>
      </c>
      <c r="AG103" s="92">
        <f t="shared" si="45"/>
        <v>3.9940866006637599E-2</v>
      </c>
      <c r="AH103" s="3"/>
      <c r="AI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-1.0121235098879404E-2</v>
      </c>
      <c r="AJ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1.4935511025970519E-2</v>
      </c>
      <c r="AK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6.5049003275670356E-2</v>
      </c>
      <c r="AL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9.0105749400520282E-2</v>
      </c>
      <c r="AN103" s="107">
        <f>IF(B103="","",IF(B103&gt;$AO$1,$AO$3,IF(B103&lt;$AK$1,$L$7,_xlfn.FORECAST.LINEAR(B103,INDEX($AK$3:$AO$3,1,MATCH(B103,$AK$1:$AO$1,1)):INDEX($AK$3:$AO$3,1,MATCH(B103,$AK$1:$AO$1,1)+1),INDEX($AK$1:$AO$1,1,MATCH(B103,$AK$1:$AO$1,1)):INDEX($AK$1:$AO$1,1,MATCH(B103,$AK$1:$AO$1,1)+1)))))</f>
        <v>0.03</v>
      </c>
      <c r="AO103" s="2">
        <f>IF('Forward Curve'!$D$13=DataValidation!$A$5,Vols!$AN103,IF('Forward Curve'!$D$13=DataValidation!$A$7,Vols!$AN103+(Vols!$X103-Vols!$V103),IF('Forward Curve'!$D$13=DataValidation!$A$10,Vols!$AN103+(Vols!$Z103-Vols!$V103),IF('Forward Curve'!$D$13=DataValidation!$A$4,Vols!$AN103+(Vols!$AG103-Vols!$V103),IF('Forward Curve'!$D$13=DataValidation!$A$9,Vols!$AN103+(Vols!$Y103-Vols!$V103),IF('Forward Curve'!$D$13=DataValidation!$A$11,Vols!$AN103+(Vols!$AZ103-Vols!$V103),IF('Forward Curve'!$D$13=DataValidation!$A$2,Vols!$AN103+($AA103-Vols!$V103),IF('Forward Curve'!$D$13=DataValidation!$A$3,Vols!$AN103+($AB103-Vols!$V103),IF('Forward Curve'!$D$13=DataValidation!$A$8,Vols!$AN103+($W103-Vols!$V103))))))))))</f>
        <v>2.8825379384964406E-2</v>
      </c>
      <c r="AP103" s="2">
        <f>IF('Forward Curve'!$D$13=DataValidation!$A$5,$V103+0.0025,IF('Forward Curve'!$D$13=DataValidation!$A$7,$X103+0.0025,IF('Forward Curve'!$D$13=DataValidation!$A$10,Vols!$Z103+0.0025,IF('Forward Curve'!$D$13=DataValidation!$A$4,Vols!$AG103+0.0025,IF('Forward Curve'!$D$13=DataValidation!$A$9,Vols!$Y103+0.0025,IF('Forward Curve'!$D$13=DataValidation!$A$11,Vols!$AZ103+0.0025,IF('Forward Curve'!$D$13=DataValidation!$A$2,$AA103+0.0025,IF('Forward Curve'!$D$13=DataValidation!$A$3,$AB103+0.0025,IF('Forward Curve'!$D$13=DataValidation!$A$8,$W103+0.0025,"")))))))))</f>
        <v>4.2492257150820445E-2</v>
      </c>
      <c r="AQ103" s="2">
        <f>IF('Forward Curve'!$D$13=DataValidation!$A$5,$V103+0.005,IF('Forward Curve'!$D$13=DataValidation!$A$7,$X103+0.005,IF('Forward Curve'!$D$13=DataValidation!$A$10,Vols!$Z103+0.005,IF('Forward Curve'!$D$13=DataValidation!$A$4,Vols!$AG103+0.005,IF('Forward Curve'!$D$13=DataValidation!$A$9,Vols!$Y103+0.005,IF('Forward Curve'!$D$13=DataValidation!$A$11,Vols!$AZ103+0.005,IF('Forward Curve'!$D$13=DataValidation!$A$2,$AA103+0.005,IF('Forward Curve'!$D$13=DataValidation!$A$3,$AB103+0.005,IF('Forward Curve'!$D$13=DataValidation!$A$8,$W103+0.005,"")))))))))</f>
        <v>4.499225715082044E-2</v>
      </c>
      <c r="AS103" s="48" cm="1">
        <f t="array" ref="AS103">_xlfn.SWITCH('Forward Curve'!$E$14,DataValidation!$B$2,Vols!$AL103,DataValidation!$B$3,Vols!$AK103,DataValidation!$B$4,Vols!$AJ103,DataValidation!$B$5,Vols!$AI103,DataValidation!$B$7,$AN103,DataValidation!$B$8,Vols!$AP103,DataValidation!$B$9,Vols!$AQ103,"","ERROR")</f>
        <v>9.0105749400520282E-2</v>
      </c>
      <c r="AT103" s="48"/>
      <c r="AV103" s="56">
        <v>98</v>
      </c>
      <c r="AW103" s="58">
        <f t="shared" si="50"/>
        <v>49030</v>
      </c>
      <c r="AY103" s="70">
        <f t="shared" si="51"/>
        <v>-6.8847431117140187E-3</v>
      </c>
      <c r="AZ103" s="2">
        <f t="shared" si="46"/>
        <v>4.9852579058659148E-2</v>
      </c>
      <c r="BB103" s="3">
        <f t="shared" si="56"/>
        <v>4.4852579058659151E-2</v>
      </c>
      <c r="BC103" s="3">
        <f t="shared" si="57"/>
        <v>4.7352579058659146E-2</v>
      </c>
      <c r="BD103" s="3">
        <f t="shared" si="58"/>
        <v>5.235257905865915E-2</v>
      </c>
      <c r="BE103" s="3">
        <f t="shared" si="59"/>
        <v>5.4852579058659146E-2</v>
      </c>
      <c r="BG103" s="2">
        <f>IF('Forward Curve'!$D$15=DataValidation!$B$11,Vols!BB103,IF('Forward Curve'!$D$15=DataValidation!$B$12,Vols!BC103,IF('Forward Curve'!$D$15=DataValidation!$B$13,Vols!BD103,IF('Forward Curve'!$D$15=DataValidation!$B$14,Vols!BE103,""))))</f>
        <v>4.7352579058659146E-2</v>
      </c>
    </row>
    <row r="104" spans="2:59" x14ac:dyDescent="0.25">
      <c r="B104" s="59">
        <f t="shared" si="40"/>
        <v>49061</v>
      </c>
      <c r="C104" s="129">
        <v>21.888191569628404</v>
      </c>
      <c r="D104" s="2"/>
      <c r="E104" s="102">
        <v>4.116922893478586</v>
      </c>
      <c r="F104" s="64">
        <v>4.2636478524179608</v>
      </c>
      <c r="G104" s="126">
        <v>3.9981373700936738</v>
      </c>
      <c r="H104" s="85">
        <v>4.6071765148159978</v>
      </c>
      <c r="I104" s="110">
        <v>7.0656456250555433</v>
      </c>
      <c r="J104" s="66"/>
      <c r="K104" s="96">
        <f t="shared" si="47"/>
        <v>49030</v>
      </c>
      <c r="L104" s="129">
        <v>3.9992257150820443</v>
      </c>
      <c r="M104" s="66"/>
      <c r="N104" s="130">
        <v>46220</v>
      </c>
      <c r="O104" s="129">
        <v>3.5140599226970437</v>
      </c>
      <c r="P104" s="66"/>
      <c r="Q104" s="66"/>
      <c r="S104" s="59">
        <f>'Forward Curve'!$G104</f>
        <v>49061</v>
      </c>
      <c r="T104" s="67">
        <f t="shared" si="52"/>
        <v>0.21888191569628404</v>
      </c>
      <c r="U104" s="48"/>
      <c r="V104" s="48">
        <f t="shared" si="60"/>
        <v>4.1169228934785862E-2</v>
      </c>
      <c r="W104" s="48">
        <f t="shared" si="42"/>
        <v>4.2636478524179608E-2</v>
      </c>
      <c r="X104" s="48">
        <f t="shared" si="53"/>
        <v>3.998137370093674E-2</v>
      </c>
      <c r="Y104" s="48">
        <f t="shared" si="54"/>
        <v>4.6071765148159978E-2</v>
      </c>
      <c r="Z104" s="69">
        <f t="shared" si="55"/>
        <v>7.065645625055543E-2</v>
      </c>
      <c r="AA104" s="69">
        <f t="shared" si="35"/>
        <v>3.9994476131261128E-2</v>
      </c>
      <c r="AB104" s="69">
        <f t="shared" si="61"/>
        <v>3.9992257150820443E-2</v>
      </c>
      <c r="AC104" s="69"/>
      <c r="AD104" s="90">
        <f t="shared" si="48"/>
        <v>46178</v>
      </c>
      <c r="AE104" s="91">
        <f t="shared" si="44"/>
        <v>3.5755637592806977E-2</v>
      </c>
      <c r="AF104" s="90">
        <f t="shared" si="49"/>
        <v>49061</v>
      </c>
      <c r="AG104" s="92">
        <f t="shared" si="45"/>
        <v>3.9940644432782335E-2</v>
      </c>
      <c r="AH104" s="3"/>
      <c r="AI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-1.0386853731370689E-2</v>
      </c>
      <c r="AJ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1.4803811199945218E-2</v>
      </c>
      <c r="AK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6.5185141062577043E-2</v>
      </c>
      <c r="AL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9.0375805993892958E-2</v>
      </c>
      <c r="AN104" s="107">
        <f>IF(B104="","",IF(B104&gt;$AO$1,$AO$3,IF(B104&lt;$AK$1,$L$7,_xlfn.FORECAST.LINEAR(B104,INDEX($AK$3:$AO$3,1,MATCH(B104,$AK$1:$AO$1,1)):INDEX($AK$3:$AO$3,1,MATCH(B104,$AK$1:$AO$1,1)+1),INDEX($AK$1:$AO$1,1,MATCH(B104,$AK$1:$AO$1,1)):INDEX($AK$1:$AO$1,1,MATCH(B104,$AK$1:$AO$1,1)+1)))))</f>
        <v>0.03</v>
      </c>
      <c r="AO104" s="2">
        <f>IF('Forward Curve'!$D$13=DataValidation!$A$5,Vols!$AN104,IF('Forward Curve'!$D$13=DataValidation!$A$7,Vols!$AN104+(Vols!$X104-Vols!$V104),IF('Forward Curve'!$D$13=DataValidation!$A$10,Vols!$AN104+(Vols!$Z104-Vols!$V104),IF('Forward Curve'!$D$13=DataValidation!$A$4,Vols!$AN104+(Vols!$AG104-Vols!$V104),IF('Forward Curve'!$D$13=DataValidation!$A$9,Vols!$AN104+(Vols!$Y104-Vols!$V104),IF('Forward Curve'!$D$13=DataValidation!$A$11,Vols!$AN104+(Vols!$AZ104-Vols!$V104),IF('Forward Curve'!$D$13=DataValidation!$A$2,Vols!$AN104+($AA104-Vols!$V104),IF('Forward Curve'!$D$13=DataValidation!$A$3,Vols!$AN104+($AB104-Vols!$V104),IF('Forward Curve'!$D$13=DataValidation!$A$8,Vols!$AN104+($W104-Vols!$V104))))))))))</f>
        <v>2.8825247196475265E-2</v>
      </c>
      <c r="AP104" s="2">
        <f>IF('Forward Curve'!$D$13=DataValidation!$A$5,$V104+0.0025,IF('Forward Curve'!$D$13=DataValidation!$A$7,$X104+0.0025,IF('Forward Curve'!$D$13=DataValidation!$A$10,Vols!$Z104+0.0025,IF('Forward Curve'!$D$13=DataValidation!$A$4,Vols!$AG104+0.0025,IF('Forward Curve'!$D$13=DataValidation!$A$9,Vols!$Y104+0.0025,IF('Forward Curve'!$D$13=DataValidation!$A$11,Vols!$AZ104+0.0025,IF('Forward Curve'!$D$13=DataValidation!$A$2,$AA104+0.0025,IF('Forward Curve'!$D$13=DataValidation!$A$3,$AB104+0.0025,IF('Forward Curve'!$D$13=DataValidation!$A$8,$W104+0.0025,"")))))))))</f>
        <v>4.249447613126113E-2</v>
      </c>
      <c r="AQ104" s="2">
        <f>IF('Forward Curve'!$D$13=DataValidation!$A$5,$V104+0.005,IF('Forward Curve'!$D$13=DataValidation!$A$7,$X104+0.005,IF('Forward Curve'!$D$13=DataValidation!$A$10,Vols!$Z104+0.005,IF('Forward Curve'!$D$13=DataValidation!$A$4,Vols!$AG104+0.005,IF('Forward Curve'!$D$13=DataValidation!$A$9,Vols!$Y104+0.005,IF('Forward Curve'!$D$13=DataValidation!$A$11,Vols!$AZ104+0.005,IF('Forward Curve'!$D$13=DataValidation!$A$2,$AA104+0.005,IF('Forward Curve'!$D$13=DataValidation!$A$3,$AB104+0.005,IF('Forward Curve'!$D$13=DataValidation!$A$8,$W104+0.005,"")))))))))</f>
        <v>4.4994476131261125E-2</v>
      </c>
      <c r="AS104" s="48" cm="1">
        <f t="array" ref="AS104">_xlfn.SWITCH('Forward Curve'!$E$14,DataValidation!$B$2,Vols!$AL104,DataValidation!$B$3,Vols!$AK104,DataValidation!$B$4,Vols!$AJ104,DataValidation!$B$5,Vols!$AI104,DataValidation!$B$7,$AN104,DataValidation!$B$8,Vols!$AP104,DataValidation!$B$9,Vols!$AQ104,"","ERROR")</f>
        <v>9.0375805993892958E-2</v>
      </c>
      <c r="AT104" s="48"/>
      <c r="AV104" s="56">
        <v>99</v>
      </c>
      <c r="AW104" s="58">
        <f t="shared" si="50"/>
        <v>49061</v>
      </c>
      <c r="AY104" s="70">
        <f t="shared" si="51"/>
        <v>-6.9066996650949224E-3</v>
      </c>
      <c r="AZ104" s="2">
        <f t="shared" si="46"/>
        <v>4.9904548413906819E-2</v>
      </c>
      <c r="BB104" s="3">
        <f t="shared" si="56"/>
        <v>4.4904548413906821E-2</v>
      </c>
      <c r="BC104" s="3">
        <f t="shared" si="57"/>
        <v>4.7404548413906816E-2</v>
      </c>
      <c r="BD104" s="3">
        <f t="shared" si="58"/>
        <v>5.2404548413906821E-2</v>
      </c>
      <c r="BE104" s="3">
        <f t="shared" si="59"/>
        <v>5.4904548413906816E-2</v>
      </c>
      <c r="BG104" s="2">
        <f>IF('Forward Curve'!$D$15=DataValidation!$B$11,Vols!BB104,IF('Forward Curve'!$D$15=DataValidation!$B$12,Vols!BC104,IF('Forward Curve'!$D$15=DataValidation!$B$13,Vols!BD104,IF('Forward Curve'!$D$15=DataValidation!$B$14,Vols!BE104,""))))</f>
        <v>4.7404548413906816E-2</v>
      </c>
    </row>
    <row r="105" spans="2:59" x14ac:dyDescent="0.25">
      <c r="B105" s="59">
        <f t="shared" si="40"/>
        <v>49091</v>
      </c>
      <c r="C105" s="129">
        <v>21.896222838990774</v>
      </c>
      <c r="D105" s="2"/>
      <c r="E105" s="102">
        <v>4.117158028272061</v>
      </c>
      <c r="F105" s="64">
        <v>4.2635538922905774</v>
      </c>
      <c r="G105" s="126">
        <v>3.9992266548836732</v>
      </c>
      <c r="H105" s="85">
        <v>4.6080599930089789</v>
      </c>
      <c r="I105" s="110">
        <v>7.0656456250592576</v>
      </c>
      <c r="J105" s="66"/>
      <c r="K105" s="96">
        <f t="shared" si="47"/>
        <v>49061</v>
      </c>
      <c r="L105" s="129">
        <v>3.999447613126113</v>
      </c>
      <c r="M105" s="66"/>
      <c r="N105" s="130">
        <v>46223</v>
      </c>
      <c r="O105" s="129">
        <v>3.5137169613497221</v>
      </c>
      <c r="P105" s="66"/>
      <c r="Q105" s="66"/>
      <c r="S105" s="59">
        <f>'Forward Curve'!$G105</f>
        <v>49091</v>
      </c>
      <c r="T105" s="67">
        <f t="shared" si="52"/>
        <v>0.21896222838990773</v>
      </c>
      <c r="U105" s="48"/>
      <c r="V105" s="48">
        <f t="shared" si="60"/>
        <v>4.117158028272061E-2</v>
      </c>
      <c r="W105" s="48">
        <f t="shared" si="42"/>
        <v>4.2635538922905773E-2</v>
      </c>
      <c r="X105" s="48">
        <f t="shared" si="53"/>
        <v>3.9992266548836732E-2</v>
      </c>
      <c r="Y105" s="48">
        <f t="shared" si="54"/>
        <v>4.608059993008979E-2</v>
      </c>
      <c r="Z105" s="69">
        <f t="shared" si="55"/>
        <v>7.0656456250592581E-2</v>
      </c>
      <c r="AA105" s="69">
        <f t="shared" si="35"/>
        <v>3.9996695275825445E-2</v>
      </c>
      <c r="AB105" s="69">
        <f t="shared" si="61"/>
        <v>3.9994476131261128E-2</v>
      </c>
      <c r="AC105" s="69"/>
      <c r="AD105" s="90">
        <f t="shared" si="48"/>
        <v>46179</v>
      </c>
      <c r="AE105" s="91">
        <f t="shared" si="44"/>
        <v>3.5755637592806977E-2</v>
      </c>
      <c r="AF105" s="90">
        <f t="shared" si="49"/>
        <v>49091</v>
      </c>
      <c r="AG105" s="92">
        <f t="shared" si="45"/>
        <v>3.9941530679040049E-2</v>
      </c>
      <c r="AH105" s="3"/>
      <c r="AI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-1.0658901545930034E-2</v>
      </c>
      <c r="AJ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1.4668896864947704E-2</v>
      </c>
      <c r="AK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6.5324493686703178E-2</v>
      </c>
      <c r="AL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9.0652292097580925E-2</v>
      </c>
      <c r="AN105" s="107">
        <f>IF(B105="","",IF(B105&gt;$AO$1,$AO$3,IF(B105&lt;$AK$1,$L$7,_xlfn.FORECAST.LINEAR(B105,INDEX($AK$3:$AO$3,1,MATCH(B105,$AK$1:$AO$1,1)):INDEX($AK$3:$AO$3,1,MATCH(B105,$AK$1:$AO$1,1)+1),INDEX($AK$1:$AO$1,1,MATCH(B105,$AK$1:$AO$1,1)):INDEX($AK$1:$AO$1,1,MATCH(B105,$AK$1:$AO$1,1)+1)))))</f>
        <v>0.03</v>
      </c>
      <c r="AO105" s="2">
        <f>IF('Forward Curve'!$D$13=DataValidation!$A$5,Vols!$AN105,IF('Forward Curve'!$D$13=DataValidation!$A$7,Vols!$AN105+(Vols!$X105-Vols!$V105),IF('Forward Curve'!$D$13=DataValidation!$A$10,Vols!$AN105+(Vols!$Z105-Vols!$V105),IF('Forward Curve'!$D$13=DataValidation!$A$4,Vols!$AN105+(Vols!$AG105-Vols!$V105),IF('Forward Curve'!$D$13=DataValidation!$A$9,Vols!$AN105+(Vols!$Y105-Vols!$V105),IF('Forward Curve'!$D$13=DataValidation!$A$11,Vols!$AN105+(Vols!$AZ105-Vols!$V105),IF('Forward Curve'!$D$13=DataValidation!$A$2,Vols!$AN105+($AA105-Vols!$V105),IF('Forward Curve'!$D$13=DataValidation!$A$3,Vols!$AN105+($AB105-Vols!$V105),IF('Forward Curve'!$D$13=DataValidation!$A$8,Vols!$AN105+($W105-Vols!$V105))))))))))</f>
        <v>2.8825114993104833E-2</v>
      </c>
      <c r="AP105" s="2">
        <f>IF('Forward Curve'!$D$13=DataValidation!$A$5,$V105+0.0025,IF('Forward Curve'!$D$13=DataValidation!$A$7,$X105+0.0025,IF('Forward Curve'!$D$13=DataValidation!$A$10,Vols!$Z105+0.0025,IF('Forward Curve'!$D$13=DataValidation!$A$4,Vols!$AG105+0.0025,IF('Forward Curve'!$D$13=DataValidation!$A$9,Vols!$Y105+0.0025,IF('Forward Curve'!$D$13=DataValidation!$A$11,Vols!$AZ105+0.0025,IF('Forward Curve'!$D$13=DataValidation!$A$2,$AA105+0.0025,IF('Forward Curve'!$D$13=DataValidation!$A$3,$AB105+0.0025,IF('Forward Curve'!$D$13=DataValidation!$A$8,$W105+0.0025,"")))))))))</f>
        <v>4.2496695275825447E-2</v>
      </c>
      <c r="AQ105" s="2">
        <f>IF('Forward Curve'!$D$13=DataValidation!$A$5,$V105+0.005,IF('Forward Curve'!$D$13=DataValidation!$A$7,$X105+0.005,IF('Forward Curve'!$D$13=DataValidation!$A$10,Vols!$Z105+0.005,IF('Forward Curve'!$D$13=DataValidation!$A$4,Vols!$AG105+0.005,IF('Forward Curve'!$D$13=DataValidation!$A$9,Vols!$Y105+0.005,IF('Forward Curve'!$D$13=DataValidation!$A$11,Vols!$AZ105+0.005,IF('Forward Curve'!$D$13=DataValidation!$A$2,$AA105+0.005,IF('Forward Curve'!$D$13=DataValidation!$A$3,$AB105+0.005,IF('Forward Curve'!$D$13=DataValidation!$A$8,$W105+0.005,"")))))))))</f>
        <v>4.4996695275825442E-2</v>
      </c>
      <c r="AS105" s="48" cm="1">
        <f t="array" ref="AS105">_xlfn.SWITCH('Forward Curve'!$E$14,DataValidation!$B$2,Vols!$AL105,DataValidation!$B$3,Vols!$AK105,DataValidation!$B$4,Vols!$AJ105,DataValidation!$B$5,Vols!$AI105,DataValidation!$B$7,$AN105,DataValidation!$B$8,Vols!$AP105,DataValidation!$B$9,Vols!$AQ105,"","ERROR")</f>
        <v>9.0652292097580925E-2</v>
      </c>
      <c r="AT105" s="48"/>
      <c r="AV105" s="56">
        <v>100</v>
      </c>
      <c r="AW105" s="58">
        <f t="shared" si="50"/>
        <v>49091</v>
      </c>
      <c r="AY105" s="70">
        <f t="shared" si="51"/>
        <v>-6.928656218475826E-3</v>
      </c>
      <c r="AZ105" s="2">
        <f t="shared" si="46"/>
        <v>4.9956543219195106E-2</v>
      </c>
      <c r="BB105" s="3">
        <f t="shared" si="56"/>
        <v>4.4956543219195108E-2</v>
      </c>
      <c r="BC105" s="3">
        <f t="shared" si="57"/>
        <v>4.7456543219195103E-2</v>
      </c>
      <c r="BD105" s="3">
        <f t="shared" si="58"/>
        <v>5.2456543219195108E-2</v>
      </c>
      <c r="BE105" s="3">
        <f t="shared" si="59"/>
        <v>5.4956543219195103E-2</v>
      </c>
      <c r="BG105" s="2">
        <f>IF('Forward Curve'!$D$15=DataValidation!$B$11,Vols!BB105,IF('Forward Curve'!$D$15=DataValidation!$B$12,Vols!BC105,IF('Forward Curve'!$D$15=DataValidation!$B$13,Vols!BD105,IF('Forward Curve'!$D$15=DataValidation!$B$14,Vols!BE105,""))))</f>
        <v>4.7456543219195103E-2</v>
      </c>
    </row>
    <row r="106" spans="2:59" x14ac:dyDescent="0.25">
      <c r="B106" s="59">
        <f t="shared" si="40"/>
        <v>49122</v>
      </c>
      <c r="C106" s="129">
        <v>21.897128732843836</v>
      </c>
      <c r="D106" s="2"/>
      <c r="E106" s="102">
        <v>4.117158028271561</v>
      </c>
      <c r="F106" s="64">
        <v>4.2636165391122658</v>
      </c>
      <c r="G106" s="126">
        <v>3.9990716840489422</v>
      </c>
      <c r="H106" s="85">
        <v>4.6077654751890407</v>
      </c>
      <c r="I106" s="110">
        <v>7.0656456250752493</v>
      </c>
      <c r="J106" s="66"/>
      <c r="K106" s="96">
        <f t="shared" si="47"/>
        <v>49091</v>
      </c>
      <c r="L106" s="129">
        <v>3.9996695275825447</v>
      </c>
      <c r="M106" s="66"/>
      <c r="N106" s="130">
        <v>46224</v>
      </c>
      <c r="O106" s="129">
        <v>3.5137169613497221</v>
      </c>
      <c r="P106" s="66"/>
      <c r="Q106" s="66"/>
      <c r="S106" s="59">
        <f>'Forward Curve'!$G106</f>
        <v>49122</v>
      </c>
      <c r="T106" s="67">
        <f t="shared" si="52"/>
        <v>0.21897128732843835</v>
      </c>
      <c r="U106" s="48"/>
      <c r="V106" s="48">
        <f t="shared" si="60"/>
        <v>4.1171580282715607E-2</v>
      </c>
      <c r="W106" s="48">
        <f t="shared" si="42"/>
        <v>4.2636165391122659E-2</v>
      </c>
      <c r="X106" s="48">
        <f t="shared" si="53"/>
        <v>3.9990716840489424E-2</v>
      </c>
      <c r="Y106" s="48">
        <f t="shared" si="54"/>
        <v>4.6077654751890407E-2</v>
      </c>
      <c r="Z106" s="69">
        <f t="shared" si="55"/>
        <v>7.0656456250752495E-2</v>
      </c>
      <c r="AA106" s="69">
        <f t="shared" si="35"/>
        <v>3.9996695275822947E-2</v>
      </c>
      <c r="AB106" s="69">
        <f t="shared" si="61"/>
        <v>3.9996695275825445E-2</v>
      </c>
      <c r="AC106" s="69"/>
      <c r="AD106" s="90">
        <f t="shared" si="48"/>
        <v>46180</v>
      </c>
      <c r="AE106" s="91">
        <f t="shared" si="44"/>
        <v>3.5755637592806977E-2</v>
      </c>
      <c r="AF106" s="90">
        <f t="shared" si="49"/>
        <v>49122</v>
      </c>
      <c r="AG106" s="92">
        <f t="shared" si="45"/>
        <v>3.9940570569362954E-2</v>
      </c>
      <c r="AH106" s="3"/>
      <c r="AI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-1.0921104737528192E-2</v>
      </c>
      <c r="AJ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1.4537795269147377E-2</v>
      </c>
      <c r="AK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6.5455595282498516E-2</v>
      </c>
      <c r="AL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9.0914495289174085E-2</v>
      </c>
      <c r="AN106" s="107">
        <f>IF(B106="","",IF(B106&gt;$AO$1,$AO$3,IF(B106&lt;$AK$1,$L$7,_xlfn.FORECAST.LINEAR(B106,INDEX($AK$3:$AO$3,1,MATCH(B106,$AK$1:$AO$1,1)):INDEX($AK$3:$AO$3,1,MATCH(B106,$AK$1:$AO$1,1)+1),INDEX($AK$1:$AO$1,1,MATCH(B106,$AK$1:$AO$1,1)):INDEX($AK$1:$AO$1,1,MATCH(B106,$AK$1:$AO$1,1)+1)))))</f>
        <v>0.03</v>
      </c>
      <c r="AO106" s="2">
        <f>IF('Forward Curve'!$D$13=DataValidation!$A$5,Vols!$AN106,IF('Forward Curve'!$D$13=DataValidation!$A$7,Vols!$AN106+(Vols!$X106-Vols!$V106),IF('Forward Curve'!$D$13=DataValidation!$A$10,Vols!$AN106+(Vols!$Z106-Vols!$V106),IF('Forward Curve'!$D$13=DataValidation!$A$4,Vols!$AN106+(Vols!$AG106-Vols!$V106),IF('Forward Curve'!$D$13=DataValidation!$A$9,Vols!$AN106+(Vols!$Y106-Vols!$V106),IF('Forward Curve'!$D$13=DataValidation!$A$11,Vols!$AN106+(Vols!$AZ106-Vols!$V106),IF('Forward Curve'!$D$13=DataValidation!$A$2,Vols!$AN106+($AA106-Vols!$V106),IF('Forward Curve'!$D$13=DataValidation!$A$3,Vols!$AN106+($AB106-Vols!$V106),IF('Forward Curve'!$D$13=DataValidation!$A$8,Vols!$AN106+($W106-Vols!$V106))))))))))</f>
        <v>2.8825114993107338E-2</v>
      </c>
      <c r="AP106" s="2">
        <f>IF('Forward Curve'!$D$13=DataValidation!$A$5,$V106+0.0025,IF('Forward Curve'!$D$13=DataValidation!$A$7,$X106+0.0025,IF('Forward Curve'!$D$13=DataValidation!$A$10,Vols!$Z106+0.0025,IF('Forward Curve'!$D$13=DataValidation!$A$4,Vols!$AG106+0.0025,IF('Forward Curve'!$D$13=DataValidation!$A$9,Vols!$Y106+0.0025,IF('Forward Curve'!$D$13=DataValidation!$A$11,Vols!$AZ106+0.0025,IF('Forward Curve'!$D$13=DataValidation!$A$2,$AA106+0.0025,IF('Forward Curve'!$D$13=DataValidation!$A$3,$AB106+0.0025,IF('Forward Curve'!$D$13=DataValidation!$A$8,$W106+0.0025,"")))))))))</f>
        <v>4.2496695275822949E-2</v>
      </c>
      <c r="AQ106" s="2">
        <f>IF('Forward Curve'!$D$13=DataValidation!$A$5,$V106+0.005,IF('Forward Curve'!$D$13=DataValidation!$A$7,$X106+0.005,IF('Forward Curve'!$D$13=DataValidation!$A$10,Vols!$Z106+0.005,IF('Forward Curve'!$D$13=DataValidation!$A$4,Vols!$AG106+0.005,IF('Forward Curve'!$D$13=DataValidation!$A$9,Vols!$Y106+0.005,IF('Forward Curve'!$D$13=DataValidation!$A$11,Vols!$AZ106+0.005,IF('Forward Curve'!$D$13=DataValidation!$A$2,$AA106+0.005,IF('Forward Curve'!$D$13=DataValidation!$A$3,$AB106+0.005,IF('Forward Curve'!$D$13=DataValidation!$A$8,$W106+0.005,"")))))))))</f>
        <v>4.4996695275822944E-2</v>
      </c>
      <c r="AS106" s="48" cm="1">
        <f t="array" ref="AS106">_xlfn.SWITCH('Forward Curve'!$E$14,DataValidation!$B$2,Vols!$AL106,DataValidation!$B$3,Vols!$AK106,DataValidation!$B$4,Vols!$AJ106,DataValidation!$B$5,Vols!$AI106,DataValidation!$B$7,$AN106,DataValidation!$B$8,Vols!$AP106,DataValidation!$B$9,Vols!$AQ106,"","ERROR")</f>
        <v>9.0914495289174085E-2</v>
      </c>
      <c r="AT106" s="48"/>
      <c r="AV106" s="56">
        <v>101</v>
      </c>
      <c r="AW106" s="58">
        <f t="shared" si="50"/>
        <v>49122</v>
      </c>
      <c r="AY106" s="70">
        <f t="shared" si="51"/>
        <v>-6.9506127718567297E-3</v>
      </c>
      <c r="AZ106" s="2">
        <f t="shared" si="46"/>
        <v>5.0008475590067755E-2</v>
      </c>
      <c r="BB106" s="3">
        <f t="shared" si="56"/>
        <v>4.5008475590067758E-2</v>
      </c>
      <c r="BC106" s="3">
        <f t="shared" si="57"/>
        <v>4.7508475590067753E-2</v>
      </c>
      <c r="BD106" s="3">
        <f t="shared" si="58"/>
        <v>5.2508475590067757E-2</v>
      </c>
      <c r="BE106" s="3">
        <f t="shared" si="59"/>
        <v>5.5008475590067753E-2</v>
      </c>
      <c r="BG106" s="2">
        <f>IF('Forward Curve'!$D$15=DataValidation!$B$11,Vols!BB106,IF('Forward Curve'!$D$15=DataValidation!$B$12,Vols!BC106,IF('Forward Curve'!$D$15=DataValidation!$B$13,Vols!BD106,IF('Forward Curve'!$D$15=DataValidation!$B$14,Vols!BE106,""))))</f>
        <v>4.7508475590067753E-2</v>
      </c>
    </row>
    <row r="107" spans="2:59" x14ac:dyDescent="0.25">
      <c r="B107" s="59">
        <f t="shared" si="40"/>
        <v>49152</v>
      </c>
      <c r="C107" s="129">
        <v>21.898699225478623</v>
      </c>
      <c r="D107" s="2"/>
      <c r="E107" s="102">
        <v>4.1169228934791029</v>
      </c>
      <c r="F107" s="64">
        <v>4.2636370794359637</v>
      </c>
      <c r="G107" s="126">
        <v>3.9981834079333325</v>
      </c>
      <c r="H107" s="85">
        <v>4.6089436970319548</v>
      </c>
      <c r="I107" s="110">
        <v>7.0656456250555433</v>
      </c>
      <c r="J107" s="66"/>
      <c r="K107" s="96">
        <f t="shared" si="47"/>
        <v>49122</v>
      </c>
      <c r="L107" s="129">
        <v>3.9996695275822947</v>
      </c>
      <c r="M107" s="66"/>
      <c r="N107" s="130">
        <v>46225</v>
      </c>
      <c r="O107" s="129">
        <v>3.5137169613497221</v>
      </c>
      <c r="P107" s="66"/>
      <c r="Q107" s="66"/>
      <c r="S107" s="59">
        <f>'Forward Curve'!$G107</f>
        <v>49152</v>
      </c>
      <c r="T107" s="67">
        <f t="shared" si="52"/>
        <v>0.21898699225478624</v>
      </c>
      <c r="U107" s="48"/>
      <c r="V107" s="48">
        <f t="shared" si="60"/>
        <v>4.1169228934791031E-2</v>
      </c>
      <c r="W107" s="48">
        <f t="shared" si="42"/>
        <v>4.263637079435964E-2</v>
      </c>
      <c r="X107" s="48">
        <f t="shared" si="53"/>
        <v>3.9981834079333325E-2</v>
      </c>
      <c r="Y107" s="48">
        <f t="shared" si="54"/>
        <v>4.6089436970319551E-2</v>
      </c>
      <c r="Z107" s="69">
        <f t="shared" si="55"/>
        <v>7.065645625055543E-2</v>
      </c>
      <c r="AA107" s="69">
        <f t="shared" si="35"/>
        <v>3.9994476131263702E-2</v>
      </c>
      <c r="AB107" s="69">
        <f t="shared" si="61"/>
        <v>3.9996695275822947E-2</v>
      </c>
      <c r="AC107" s="69"/>
      <c r="AD107" s="90">
        <f t="shared" si="48"/>
        <v>46181</v>
      </c>
      <c r="AE107" s="91">
        <f t="shared" si="44"/>
        <v>3.5752086887157475E-2</v>
      </c>
      <c r="AF107" s="90">
        <f t="shared" si="49"/>
        <v>49152</v>
      </c>
      <c r="AG107" s="92">
        <f t="shared" si="45"/>
        <v>3.9940570574831469E-2</v>
      </c>
      <c r="AH107" s="3"/>
      <c r="AI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-1.1174612538354842E-2</v>
      </c>
      <c r="AJ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1.4409931796454431E-2</v>
      </c>
      <c r="AK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6.5579020466072974E-2</v>
      </c>
      <c r="AL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9.1163564800882252E-2</v>
      </c>
      <c r="AN107" s="107">
        <f>IF(B107="","",IF(B107&gt;$AO$1,$AO$3,IF(B107&lt;$AK$1,$L$7,_xlfn.FORECAST.LINEAR(B107,INDEX($AK$3:$AO$3,1,MATCH(B107,$AK$1:$AO$1,1)):INDEX($AK$3:$AO$3,1,MATCH(B107,$AK$1:$AO$1,1)+1),INDEX($AK$1:$AO$1,1,MATCH(B107,$AK$1:$AO$1,1)):INDEX($AK$1:$AO$1,1,MATCH(B107,$AK$1:$AO$1,1)+1)))))</f>
        <v>0.03</v>
      </c>
      <c r="AO107" s="2">
        <f>IF('Forward Curve'!$D$13=DataValidation!$A$5,Vols!$AN107,IF('Forward Curve'!$D$13=DataValidation!$A$7,Vols!$AN107+(Vols!$X107-Vols!$V107),IF('Forward Curve'!$D$13=DataValidation!$A$10,Vols!$AN107+(Vols!$Z107-Vols!$V107),IF('Forward Curve'!$D$13=DataValidation!$A$4,Vols!$AN107+(Vols!$AG107-Vols!$V107),IF('Forward Curve'!$D$13=DataValidation!$A$9,Vols!$AN107+(Vols!$Y107-Vols!$V107),IF('Forward Curve'!$D$13=DataValidation!$A$11,Vols!$AN107+(Vols!$AZ107-Vols!$V107),IF('Forward Curve'!$D$13=DataValidation!$A$2,Vols!$AN107+($AA107-Vols!$V107),IF('Forward Curve'!$D$13=DataValidation!$A$3,Vols!$AN107+($AB107-Vols!$V107),IF('Forward Curve'!$D$13=DataValidation!$A$8,Vols!$AN107+($W107-Vols!$V107))))))))))</f>
        <v>2.882524719647267E-2</v>
      </c>
      <c r="AP107" s="2">
        <f>IF('Forward Curve'!$D$13=DataValidation!$A$5,$V107+0.0025,IF('Forward Curve'!$D$13=DataValidation!$A$7,$X107+0.0025,IF('Forward Curve'!$D$13=DataValidation!$A$10,Vols!$Z107+0.0025,IF('Forward Curve'!$D$13=DataValidation!$A$4,Vols!$AG107+0.0025,IF('Forward Curve'!$D$13=DataValidation!$A$9,Vols!$Y107+0.0025,IF('Forward Curve'!$D$13=DataValidation!$A$11,Vols!$AZ107+0.0025,IF('Forward Curve'!$D$13=DataValidation!$A$2,$AA107+0.0025,IF('Forward Curve'!$D$13=DataValidation!$A$3,$AB107+0.0025,IF('Forward Curve'!$D$13=DataValidation!$A$8,$W107+0.0025,"")))))))))</f>
        <v>4.2494476131263705E-2</v>
      </c>
      <c r="AQ107" s="2">
        <f>IF('Forward Curve'!$D$13=DataValidation!$A$5,$V107+0.005,IF('Forward Curve'!$D$13=DataValidation!$A$7,$X107+0.005,IF('Forward Curve'!$D$13=DataValidation!$A$10,Vols!$Z107+0.005,IF('Forward Curve'!$D$13=DataValidation!$A$4,Vols!$AG107+0.005,IF('Forward Curve'!$D$13=DataValidation!$A$9,Vols!$Y107+0.005,IF('Forward Curve'!$D$13=DataValidation!$A$11,Vols!$AZ107+0.005,IF('Forward Curve'!$D$13=DataValidation!$A$2,$AA107+0.005,IF('Forward Curve'!$D$13=DataValidation!$A$3,$AB107+0.005,IF('Forward Curve'!$D$13=DataValidation!$A$8,$W107+0.005,"")))))))))</f>
        <v>4.49944761312637E-2</v>
      </c>
      <c r="AS107" s="48" cm="1">
        <f t="array" ref="AS107">_xlfn.SWITCH('Forward Curve'!$E$14,DataValidation!$B$2,Vols!$AL107,DataValidation!$B$3,Vols!$AK107,DataValidation!$B$4,Vols!$AJ107,DataValidation!$B$5,Vols!$AI107,DataValidation!$B$7,$AN107,DataValidation!$B$8,Vols!$AP107,DataValidation!$B$9,Vols!$AQ107,"","ERROR")</f>
        <v>9.1163564800882252E-2</v>
      </c>
      <c r="AT107" s="48"/>
      <c r="AV107" s="56">
        <v>102</v>
      </c>
      <c r="AW107" s="58">
        <f t="shared" si="50"/>
        <v>49152</v>
      </c>
      <c r="AY107" s="70">
        <f t="shared" si="51"/>
        <v>-6.9725693252376333E-3</v>
      </c>
      <c r="AZ107" s="2">
        <f t="shared" si="46"/>
        <v>5.0060407960940377E-2</v>
      </c>
      <c r="BB107" s="3">
        <f t="shared" si="56"/>
        <v>4.506040796094038E-2</v>
      </c>
      <c r="BC107" s="3">
        <f t="shared" si="57"/>
        <v>4.7560407960940375E-2</v>
      </c>
      <c r="BD107" s="3">
        <f t="shared" si="58"/>
        <v>5.2560407960940379E-2</v>
      </c>
      <c r="BE107" s="3">
        <f t="shared" si="59"/>
        <v>5.5060407960940375E-2</v>
      </c>
      <c r="BG107" s="2">
        <f>IF('Forward Curve'!$D$15=DataValidation!$B$11,Vols!BB107,IF('Forward Curve'!$D$15=DataValidation!$B$12,Vols!BC107,IF('Forward Curve'!$D$15=DataValidation!$B$13,Vols!BD107,IF('Forward Curve'!$D$15=DataValidation!$B$14,Vols!BE107,""))))</f>
        <v>4.7560407960940375E-2</v>
      </c>
    </row>
    <row r="108" spans="2:59" x14ac:dyDescent="0.25">
      <c r="B108" s="59">
        <f t="shared" si="40"/>
        <v>49183</v>
      </c>
      <c r="C108" s="129">
        <v>21.90634314433801</v>
      </c>
      <c r="D108" s="2"/>
      <c r="E108" s="102">
        <v>4.1164526775900958</v>
      </c>
      <c r="F108" s="64">
        <v>4.2636376801671876</v>
      </c>
      <c r="G108" s="126">
        <v>3.9990866248996455</v>
      </c>
      <c r="H108" s="85">
        <v>4.6077654751887742</v>
      </c>
      <c r="I108" s="110">
        <v>7.0656456250635378</v>
      </c>
      <c r="J108" s="66"/>
      <c r="K108" s="96">
        <f t="shared" si="47"/>
        <v>49152</v>
      </c>
      <c r="L108" s="129">
        <v>3.9994476131263701</v>
      </c>
      <c r="M108" s="66"/>
      <c r="N108" s="130">
        <v>46226</v>
      </c>
      <c r="O108" s="129">
        <v>3.5137169613497221</v>
      </c>
      <c r="P108" s="66"/>
      <c r="Q108" s="66"/>
      <c r="S108" s="59">
        <f>'Forward Curve'!$G108</f>
        <v>49183</v>
      </c>
      <c r="T108" s="67">
        <f t="shared" si="52"/>
        <v>0.21906343144338009</v>
      </c>
      <c r="U108" s="48"/>
      <c r="V108" s="48">
        <f t="shared" si="60"/>
        <v>4.1164526775900961E-2</v>
      </c>
      <c r="W108" s="48">
        <f t="shared" si="42"/>
        <v>4.2636376801671878E-2</v>
      </c>
      <c r="X108" s="48">
        <f t="shared" si="53"/>
        <v>3.9990866248996455E-2</v>
      </c>
      <c r="Y108" s="48">
        <f t="shared" si="54"/>
        <v>4.6077654751887742E-2</v>
      </c>
      <c r="Z108" s="69">
        <f t="shared" si="55"/>
        <v>7.065645625063538E-2</v>
      </c>
      <c r="AA108" s="69">
        <f t="shared" si="35"/>
        <v>3.9992257150815114E-2</v>
      </c>
      <c r="AB108" s="69">
        <f t="shared" si="61"/>
        <v>3.9994476131263702E-2</v>
      </c>
      <c r="AC108" s="69"/>
      <c r="AD108" s="90">
        <f t="shared" si="48"/>
        <v>46182</v>
      </c>
      <c r="AE108" s="91">
        <f t="shared" si="44"/>
        <v>3.5752086887237411E-2</v>
      </c>
      <c r="AF108" s="90">
        <f t="shared" si="49"/>
        <v>49183</v>
      </c>
      <c r="AG108" s="92">
        <f t="shared" si="45"/>
        <v>3.994101370615244E-2</v>
      </c>
      <c r="AH108" s="3"/>
      <c r="AI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-1.1449457448426077E-2</v>
      </c>
      <c r="AJ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1.4271399851194518E-2</v>
      </c>
      <c r="AK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6.5713114450435706E-2</v>
      </c>
      <c r="AL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9.1433971750056298E-2</v>
      </c>
      <c r="AN108" s="107">
        <f>IF(B108="","",IF(B108&gt;$AO$1,$AO$3,IF(B108&lt;$AK$1,$L$7,_xlfn.FORECAST.LINEAR(B108,INDEX($AK$3:$AO$3,1,MATCH(B108,$AK$1:$AO$1,1)):INDEX($AK$3:$AO$3,1,MATCH(B108,$AK$1:$AO$1,1)+1),INDEX($AK$1:$AO$1,1,MATCH(B108,$AK$1:$AO$1,1)):INDEX($AK$1:$AO$1,1,MATCH(B108,$AK$1:$AO$1,1)+1)))))</f>
        <v>0.03</v>
      </c>
      <c r="AO108" s="2">
        <f>IF('Forward Curve'!$D$13=DataValidation!$A$5,Vols!$AN108,IF('Forward Curve'!$D$13=DataValidation!$A$7,Vols!$AN108+(Vols!$X108-Vols!$V108),IF('Forward Curve'!$D$13=DataValidation!$A$10,Vols!$AN108+(Vols!$Z108-Vols!$V108),IF('Forward Curve'!$D$13=DataValidation!$A$4,Vols!$AN108+(Vols!$AG108-Vols!$V108),IF('Forward Curve'!$D$13=DataValidation!$A$9,Vols!$AN108+(Vols!$Y108-Vols!$V108),IF('Forward Curve'!$D$13=DataValidation!$A$11,Vols!$AN108+(Vols!$AZ108-Vols!$V108),IF('Forward Curve'!$D$13=DataValidation!$A$2,Vols!$AN108+($AA108-Vols!$V108),IF('Forward Curve'!$D$13=DataValidation!$A$3,Vols!$AN108+($AB108-Vols!$V108),IF('Forward Curve'!$D$13=DataValidation!$A$8,Vols!$AN108+($W108-Vols!$V108))))))))))</f>
        <v>2.8827730374914151E-2</v>
      </c>
      <c r="AP108" s="2">
        <f>IF('Forward Curve'!$D$13=DataValidation!$A$5,$V108+0.0025,IF('Forward Curve'!$D$13=DataValidation!$A$7,$X108+0.0025,IF('Forward Curve'!$D$13=DataValidation!$A$10,Vols!$Z108+0.0025,IF('Forward Curve'!$D$13=DataValidation!$A$4,Vols!$AG108+0.0025,IF('Forward Curve'!$D$13=DataValidation!$A$9,Vols!$Y108+0.0025,IF('Forward Curve'!$D$13=DataValidation!$A$11,Vols!$AZ108+0.0025,IF('Forward Curve'!$D$13=DataValidation!$A$2,$AA108+0.0025,IF('Forward Curve'!$D$13=DataValidation!$A$3,$AB108+0.0025,IF('Forward Curve'!$D$13=DataValidation!$A$8,$W108+0.0025,"")))))))))</f>
        <v>4.2492257150815116E-2</v>
      </c>
      <c r="AQ108" s="2">
        <f>IF('Forward Curve'!$D$13=DataValidation!$A$5,$V108+0.005,IF('Forward Curve'!$D$13=DataValidation!$A$7,$X108+0.005,IF('Forward Curve'!$D$13=DataValidation!$A$10,Vols!$Z108+0.005,IF('Forward Curve'!$D$13=DataValidation!$A$4,Vols!$AG108+0.005,IF('Forward Curve'!$D$13=DataValidation!$A$9,Vols!$Y108+0.005,IF('Forward Curve'!$D$13=DataValidation!$A$11,Vols!$AZ108+0.005,IF('Forward Curve'!$D$13=DataValidation!$A$2,$AA108+0.005,IF('Forward Curve'!$D$13=DataValidation!$A$3,$AB108+0.005,IF('Forward Curve'!$D$13=DataValidation!$A$8,$W108+0.005,"")))))))))</f>
        <v>4.4992257150815111E-2</v>
      </c>
      <c r="AS108" s="48" cm="1">
        <f t="array" ref="AS108">_xlfn.SWITCH('Forward Curve'!$E$14,DataValidation!$B$2,Vols!$AL108,DataValidation!$B$3,Vols!$AK108,DataValidation!$B$4,Vols!$AJ108,DataValidation!$B$5,Vols!$AI108,DataValidation!$B$7,$AN108,DataValidation!$B$8,Vols!$AP108,DataValidation!$B$9,Vols!$AQ108,"","ERROR")</f>
        <v>9.1433971750056298E-2</v>
      </c>
      <c r="AT108" s="48"/>
      <c r="AV108" s="56">
        <v>103</v>
      </c>
      <c r="AW108" s="58">
        <f t="shared" si="50"/>
        <v>49183</v>
      </c>
      <c r="AY108" s="70">
        <f t="shared" si="51"/>
        <v>-6.994525878618537E-3</v>
      </c>
      <c r="AZ108" s="2">
        <f t="shared" si="46"/>
        <v>5.0112380794571018E-2</v>
      </c>
      <c r="BB108" s="3">
        <f t="shared" si="56"/>
        <v>4.5112380794571021E-2</v>
      </c>
      <c r="BC108" s="3">
        <f t="shared" si="57"/>
        <v>4.7612380794571016E-2</v>
      </c>
      <c r="BD108" s="3">
        <f t="shared" si="58"/>
        <v>5.261238079457102E-2</v>
      </c>
      <c r="BE108" s="3">
        <f t="shared" si="59"/>
        <v>5.5112380794571016E-2</v>
      </c>
      <c r="BG108" s="2">
        <f>IF('Forward Curve'!$D$15=DataValidation!$B$11,Vols!BB108,IF('Forward Curve'!$D$15=DataValidation!$B$12,Vols!BC108,IF('Forward Curve'!$D$15=DataValidation!$B$13,Vols!BD108,IF('Forward Curve'!$D$15=DataValidation!$B$14,Vols!BE108,""))))</f>
        <v>4.7612380794571016E-2</v>
      </c>
    </row>
    <row r="109" spans="2:59" x14ac:dyDescent="0.25">
      <c r="B109" s="59">
        <f t="shared" si="40"/>
        <v>49214</v>
      </c>
      <c r="C109" s="129">
        <v>21.908021350562368</v>
      </c>
      <c r="D109" s="2"/>
      <c r="E109" s="102">
        <v>4.1169228934793596</v>
      </c>
      <c r="F109" s="64">
        <v>4.2636165391122622</v>
      </c>
      <c r="G109" s="126">
        <v>3.9989960996367855</v>
      </c>
      <c r="H109" s="85">
        <v>4.6086491039281894</v>
      </c>
      <c r="I109" s="110">
        <v>7.0656456250629729</v>
      </c>
      <c r="J109" s="66"/>
      <c r="K109" s="96">
        <f t="shared" si="47"/>
        <v>49183</v>
      </c>
      <c r="L109" s="129">
        <v>3.9992257150815114</v>
      </c>
      <c r="M109" s="66"/>
      <c r="N109" s="130">
        <v>46227</v>
      </c>
      <c r="O109" s="129">
        <v>3.5140599226970437</v>
      </c>
      <c r="P109" s="66"/>
      <c r="Q109" s="66"/>
      <c r="S109" s="59">
        <f>'Forward Curve'!$G109</f>
        <v>49214</v>
      </c>
      <c r="T109" s="67">
        <f t="shared" si="52"/>
        <v>0.21908021350562368</v>
      </c>
      <c r="U109" s="48"/>
      <c r="V109" s="48">
        <f t="shared" si="60"/>
        <v>4.1169228934793599E-2</v>
      </c>
      <c r="W109" s="48">
        <f t="shared" si="42"/>
        <v>4.2636165391122624E-2</v>
      </c>
      <c r="X109" s="48">
        <f t="shared" si="53"/>
        <v>3.9989960996367854E-2</v>
      </c>
      <c r="Y109" s="48">
        <f t="shared" si="54"/>
        <v>4.6086491039281891E-2</v>
      </c>
      <c r="Z109" s="69">
        <f t="shared" si="55"/>
        <v>7.0656456250629732E-2</v>
      </c>
      <c r="AA109" s="69">
        <f t="shared" si="35"/>
        <v>3.9994476131263702E-2</v>
      </c>
      <c r="AB109" s="69">
        <f t="shared" si="61"/>
        <v>3.9992257150815114E-2</v>
      </c>
      <c r="AC109" s="69"/>
      <c r="AD109" s="90">
        <f t="shared" si="48"/>
        <v>46183</v>
      </c>
      <c r="AE109" s="91">
        <f t="shared" si="44"/>
        <v>3.5752086887157475E-2</v>
      </c>
      <c r="AF109" s="90">
        <f t="shared" si="49"/>
        <v>49214</v>
      </c>
      <c r="AG109" s="92">
        <f t="shared" si="45"/>
        <v>3.994086600663227E-2</v>
      </c>
      <c r="AH109" s="3"/>
      <c r="AI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-1.1710388970755554E-2</v>
      </c>
      <c r="AJ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1.4142043580254074E-2</v>
      </c>
      <c r="AK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6.5846908682273331E-2</v>
      </c>
      <c r="AL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9.1699341233282966E-2</v>
      </c>
      <c r="AN109" s="107">
        <f>IF(B109="","",IF(B109&gt;$AO$1,$AO$3,IF(B109&lt;$AK$1,$L$7,_xlfn.FORECAST.LINEAR(B109,INDEX($AK$3:$AO$3,1,MATCH(B109,$AK$1:$AO$1,1)):INDEX($AK$3:$AO$3,1,MATCH(B109,$AK$1:$AO$1,1)+1),INDEX($AK$1:$AO$1,1,MATCH(B109,$AK$1:$AO$1,1)):INDEX($AK$1:$AO$1,1,MATCH(B109,$AK$1:$AO$1,1)+1)))))</f>
        <v>0.03</v>
      </c>
      <c r="AO109" s="2">
        <f>IF('Forward Curve'!$D$13=DataValidation!$A$5,Vols!$AN109,IF('Forward Curve'!$D$13=DataValidation!$A$7,Vols!$AN109+(Vols!$X109-Vols!$V109),IF('Forward Curve'!$D$13=DataValidation!$A$10,Vols!$AN109+(Vols!$Z109-Vols!$V109),IF('Forward Curve'!$D$13=DataValidation!$A$4,Vols!$AN109+(Vols!$AG109-Vols!$V109),IF('Forward Curve'!$D$13=DataValidation!$A$9,Vols!$AN109+(Vols!$Y109-Vols!$V109),IF('Forward Curve'!$D$13=DataValidation!$A$11,Vols!$AN109+(Vols!$AZ109-Vols!$V109),IF('Forward Curve'!$D$13=DataValidation!$A$2,Vols!$AN109+($AA109-Vols!$V109),IF('Forward Curve'!$D$13=DataValidation!$A$3,Vols!$AN109+($AB109-Vols!$V109),IF('Forward Curve'!$D$13=DataValidation!$A$8,Vols!$AN109+($W109-Vols!$V109))))))))))</f>
        <v>2.8825247196470102E-2</v>
      </c>
      <c r="AP109" s="2">
        <f>IF('Forward Curve'!$D$13=DataValidation!$A$5,$V109+0.0025,IF('Forward Curve'!$D$13=DataValidation!$A$7,$X109+0.0025,IF('Forward Curve'!$D$13=DataValidation!$A$10,Vols!$Z109+0.0025,IF('Forward Curve'!$D$13=DataValidation!$A$4,Vols!$AG109+0.0025,IF('Forward Curve'!$D$13=DataValidation!$A$9,Vols!$Y109+0.0025,IF('Forward Curve'!$D$13=DataValidation!$A$11,Vols!$AZ109+0.0025,IF('Forward Curve'!$D$13=DataValidation!$A$2,$AA109+0.0025,IF('Forward Curve'!$D$13=DataValidation!$A$3,$AB109+0.0025,IF('Forward Curve'!$D$13=DataValidation!$A$8,$W109+0.0025,"")))))))))</f>
        <v>4.2494476131263705E-2</v>
      </c>
      <c r="AQ109" s="2">
        <f>IF('Forward Curve'!$D$13=DataValidation!$A$5,$V109+0.005,IF('Forward Curve'!$D$13=DataValidation!$A$7,$X109+0.005,IF('Forward Curve'!$D$13=DataValidation!$A$10,Vols!$Z109+0.005,IF('Forward Curve'!$D$13=DataValidation!$A$4,Vols!$AG109+0.005,IF('Forward Curve'!$D$13=DataValidation!$A$9,Vols!$Y109+0.005,IF('Forward Curve'!$D$13=DataValidation!$A$11,Vols!$AZ109+0.005,IF('Forward Curve'!$D$13=DataValidation!$A$2,$AA109+0.005,IF('Forward Curve'!$D$13=DataValidation!$A$3,$AB109+0.005,IF('Forward Curve'!$D$13=DataValidation!$A$8,$W109+0.005,"")))))))))</f>
        <v>4.49944761312637E-2</v>
      </c>
      <c r="AS109" s="48" cm="1">
        <f t="array" ref="AS109">_xlfn.SWITCH('Forward Curve'!$E$14,DataValidation!$B$2,Vols!$AL109,DataValidation!$B$3,Vols!$AK109,DataValidation!$B$4,Vols!$AJ109,DataValidation!$B$5,Vols!$AI109,DataValidation!$B$7,$AN109,DataValidation!$B$8,Vols!$AP109,DataValidation!$B$9,Vols!$AQ109,"","ERROR")</f>
        <v>9.1699341233282966E-2</v>
      </c>
      <c r="AT109" s="48"/>
      <c r="AV109" s="56">
        <v>104</v>
      </c>
      <c r="AW109" s="58">
        <f t="shared" si="50"/>
        <v>49214</v>
      </c>
      <c r="AY109" s="70">
        <f t="shared" si="51"/>
        <v>-7.0164824319994407E-3</v>
      </c>
      <c r="AZ109" s="2">
        <f t="shared" si="46"/>
        <v>5.0164350149818737E-2</v>
      </c>
      <c r="BB109" s="3">
        <f t="shared" si="56"/>
        <v>4.516435014981874E-2</v>
      </c>
      <c r="BC109" s="3">
        <f t="shared" si="57"/>
        <v>4.7664350149818735E-2</v>
      </c>
      <c r="BD109" s="3">
        <f t="shared" si="58"/>
        <v>5.2664350149818739E-2</v>
      </c>
      <c r="BE109" s="3">
        <f t="shared" si="59"/>
        <v>5.5164350149818735E-2</v>
      </c>
      <c r="BG109" s="2">
        <f>IF('Forward Curve'!$D$15=DataValidation!$B$11,Vols!BB109,IF('Forward Curve'!$D$15=DataValidation!$B$12,Vols!BC109,IF('Forward Curve'!$D$15=DataValidation!$B$13,Vols!BD109,IF('Forward Curve'!$D$15=DataValidation!$B$14,Vols!BE109,""))))</f>
        <v>4.7664350149818735E-2</v>
      </c>
    </row>
    <row r="110" spans="2:59" x14ac:dyDescent="0.25">
      <c r="B110" s="59">
        <f t="shared" si="40"/>
        <v>49244</v>
      </c>
      <c r="C110" s="129">
        <v>21.911586467016424</v>
      </c>
      <c r="D110" s="2"/>
      <c r="E110" s="102">
        <v>4.1166877765856036</v>
      </c>
      <c r="F110" s="64">
        <v>4.2635218602946816</v>
      </c>
      <c r="G110" s="126">
        <v>3.9989334441417634</v>
      </c>
      <c r="H110" s="85">
        <v>4.6083545359214826</v>
      </c>
      <c r="I110" s="110">
        <v>7.0670324754612697</v>
      </c>
      <c r="J110" s="66"/>
      <c r="K110" s="96">
        <f t="shared" si="47"/>
        <v>49214</v>
      </c>
      <c r="L110" s="129">
        <v>3.9994476131263701</v>
      </c>
      <c r="M110" s="66"/>
      <c r="N110" s="130">
        <v>46230</v>
      </c>
      <c r="O110" s="129">
        <v>3.5137169613577157</v>
      </c>
      <c r="P110" s="66"/>
      <c r="Q110" s="66"/>
      <c r="S110" s="59">
        <f>'Forward Curve'!$G110</f>
        <v>49244</v>
      </c>
      <c r="T110" s="67">
        <f t="shared" si="52"/>
        <v>0.21911586467016422</v>
      </c>
      <c r="U110" s="48"/>
      <c r="V110" s="48">
        <f t="shared" si="60"/>
        <v>4.1166877765856036E-2</v>
      </c>
      <c r="W110" s="48">
        <f t="shared" si="42"/>
        <v>4.2635218602946813E-2</v>
      </c>
      <c r="X110" s="48">
        <f t="shared" si="53"/>
        <v>3.9989334441417633E-2</v>
      </c>
      <c r="Y110" s="48">
        <f t="shared" si="54"/>
        <v>4.6083545359214828E-2</v>
      </c>
      <c r="Z110" s="69">
        <f t="shared" si="55"/>
        <v>7.0670324754612698E-2</v>
      </c>
      <c r="AA110" s="69">
        <f t="shared" si="35"/>
        <v>3.9992257150815114E-2</v>
      </c>
      <c r="AB110" s="69">
        <f t="shared" si="61"/>
        <v>3.9994476131263702E-2</v>
      </c>
      <c r="AC110" s="69"/>
      <c r="AD110" s="90">
        <f t="shared" si="48"/>
        <v>46184</v>
      </c>
      <c r="AE110" s="91">
        <f t="shared" si="44"/>
        <v>3.5752086887077539E-2</v>
      </c>
      <c r="AF110" s="90">
        <f t="shared" si="49"/>
        <v>49244</v>
      </c>
      <c r="AG110" s="92">
        <f t="shared" si="45"/>
        <v>3.9940865968397965E-2</v>
      </c>
      <c r="AH110" s="3"/>
      <c r="AI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-1.1965060482086261E-2</v>
      </c>
      <c r="AJ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1.4013598334364425E-2</v>
      </c>
      <c r="AK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6.59709159672658E-2</v>
      </c>
      <c r="AL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9.1949574783716487E-2</v>
      </c>
      <c r="AN110" s="107">
        <f>IF(B110="","",IF(B110&gt;$AO$1,$AO$3,IF(B110&lt;$AK$1,$L$7,_xlfn.FORECAST.LINEAR(B110,INDEX($AK$3:$AO$3,1,MATCH(B110,$AK$1:$AO$1,1)):INDEX($AK$3:$AO$3,1,MATCH(B110,$AK$1:$AO$1,1)+1),INDEX($AK$1:$AO$1,1,MATCH(B110,$AK$1:$AO$1,1)):INDEX($AK$1:$AO$1,1,MATCH(B110,$AK$1:$AO$1,1)+1)))))</f>
        <v>0.03</v>
      </c>
      <c r="AO110" s="2">
        <f>IF('Forward Curve'!$D$13=DataValidation!$A$5,Vols!$AN110,IF('Forward Curve'!$D$13=DataValidation!$A$7,Vols!$AN110+(Vols!$X110-Vols!$V110),IF('Forward Curve'!$D$13=DataValidation!$A$10,Vols!$AN110+(Vols!$Z110-Vols!$V110),IF('Forward Curve'!$D$13=DataValidation!$A$4,Vols!$AN110+(Vols!$AG110-Vols!$V110),IF('Forward Curve'!$D$13=DataValidation!$A$9,Vols!$AN110+(Vols!$Y110-Vols!$V110),IF('Forward Curve'!$D$13=DataValidation!$A$11,Vols!$AN110+(Vols!$AZ110-Vols!$V110),IF('Forward Curve'!$D$13=DataValidation!$A$2,Vols!$AN110+($AA110-Vols!$V110),IF('Forward Curve'!$D$13=DataValidation!$A$3,Vols!$AN110+($AB110-Vols!$V110),IF('Forward Curve'!$D$13=DataValidation!$A$8,Vols!$AN110+($W110-Vols!$V110))))))))))</f>
        <v>2.8825379384959077E-2</v>
      </c>
      <c r="AP110" s="2">
        <f>IF('Forward Curve'!$D$13=DataValidation!$A$5,$V110+0.0025,IF('Forward Curve'!$D$13=DataValidation!$A$7,$X110+0.0025,IF('Forward Curve'!$D$13=DataValidation!$A$10,Vols!$Z110+0.0025,IF('Forward Curve'!$D$13=DataValidation!$A$4,Vols!$AG110+0.0025,IF('Forward Curve'!$D$13=DataValidation!$A$9,Vols!$Y110+0.0025,IF('Forward Curve'!$D$13=DataValidation!$A$11,Vols!$AZ110+0.0025,IF('Forward Curve'!$D$13=DataValidation!$A$2,$AA110+0.0025,IF('Forward Curve'!$D$13=DataValidation!$A$3,$AB110+0.0025,IF('Forward Curve'!$D$13=DataValidation!$A$8,$W110+0.0025,"")))))))))</f>
        <v>4.2492257150815116E-2</v>
      </c>
      <c r="AQ110" s="2">
        <f>IF('Forward Curve'!$D$13=DataValidation!$A$5,$V110+0.005,IF('Forward Curve'!$D$13=DataValidation!$A$7,$X110+0.005,IF('Forward Curve'!$D$13=DataValidation!$A$10,Vols!$Z110+0.005,IF('Forward Curve'!$D$13=DataValidation!$A$4,Vols!$AG110+0.005,IF('Forward Curve'!$D$13=DataValidation!$A$9,Vols!$Y110+0.005,IF('Forward Curve'!$D$13=DataValidation!$A$11,Vols!$AZ110+0.005,IF('Forward Curve'!$D$13=DataValidation!$A$2,$AA110+0.005,IF('Forward Curve'!$D$13=DataValidation!$A$3,$AB110+0.005,IF('Forward Curve'!$D$13=DataValidation!$A$8,$W110+0.005,"")))))))))</f>
        <v>4.4992257150815111E-2</v>
      </c>
      <c r="AS110" s="48" cm="1">
        <f t="array" ref="AS110">_xlfn.SWITCH('Forward Curve'!$E$14,DataValidation!$B$2,Vols!$AL110,DataValidation!$B$3,Vols!$AK110,DataValidation!$B$4,Vols!$AJ110,DataValidation!$B$5,Vols!$AI110,DataValidation!$B$7,$AN110,DataValidation!$B$8,Vols!$AP110,DataValidation!$B$9,Vols!$AQ110,"","ERROR")</f>
        <v>9.1949574783716487E-2</v>
      </c>
      <c r="AT110" s="48"/>
      <c r="AV110" s="56">
        <v>105</v>
      </c>
      <c r="AW110" s="58">
        <f t="shared" si="50"/>
        <v>49244</v>
      </c>
      <c r="AY110" s="70">
        <f t="shared" si="51"/>
        <v>-7.0384389853803443E-3</v>
      </c>
      <c r="AZ110" s="2">
        <f t="shared" si="46"/>
        <v>5.0216344955107003E-2</v>
      </c>
      <c r="BB110" s="3">
        <f t="shared" si="56"/>
        <v>4.5216344955107006E-2</v>
      </c>
      <c r="BC110" s="3">
        <f t="shared" si="57"/>
        <v>4.7716344955107001E-2</v>
      </c>
      <c r="BD110" s="3">
        <f t="shared" si="58"/>
        <v>5.2716344955107006E-2</v>
      </c>
      <c r="BE110" s="3">
        <f t="shared" si="59"/>
        <v>5.5216344955107001E-2</v>
      </c>
      <c r="BG110" s="2">
        <f>IF('Forward Curve'!$D$15=DataValidation!$B$11,Vols!BB110,IF('Forward Curve'!$D$15=DataValidation!$B$12,Vols!BC110,IF('Forward Curve'!$D$15=DataValidation!$B$13,Vols!BD110,IF('Forward Curve'!$D$15=DataValidation!$B$14,Vols!BE110,""))))</f>
        <v>4.7716344955107001E-2</v>
      </c>
    </row>
    <row r="111" spans="2:59" x14ac:dyDescent="0.25">
      <c r="B111" s="59">
        <f t="shared" si="40"/>
        <v>49275</v>
      </c>
      <c r="C111" s="129">
        <v>21.916330799453998</v>
      </c>
      <c r="D111" s="2"/>
      <c r="E111" s="102">
        <v>4.11668777658587</v>
      </c>
      <c r="F111" s="64">
        <v>4.2638146036379201</v>
      </c>
      <c r="G111" s="126">
        <v>3.9987961931589329</v>
      </c>
      <c r="H111" s="85">
        <v>4.6077654751890407</v>
      </c>
      <c r="I111" s="110">
        <v>7.0656456250629729</v>
      </c>
      <c r="J111" s="66"/>
      <c r="K111" s="96">
        <f t="shared" si="47"/>
        <v>49244</v>
      </c>
      <c r="L111" s="129">
        <v>3.9992257150815114</v>
      </c>
      <c r="M111" s="66"/>
      <c r="N111" s="130">
        <v>46231</v>
      </c>
      <c r="O111" s="129">
        <v>3.5137169613417285</v>
      </c>
      <c r="P111" s="66"/>
      <c r="Q111" s="66"/>
      <c r="S111" s="59">
        <f>'Forward Curve'!$G111</f>
        <v>49275</v>
      </c>
      <c r="T111" s="67">
        <f t="shared" si="52"/>
        <v>0.21916330799453998</v>
      </c>
      <c r="U111" s="48"/>
      <c r="V111" s="48">
        <f t="shared" si="60"/>
        <v>4.11668777658587E-2</v>
      </c>
      <c r="W111" s="48">
        <f t="shared" si="42"/>
        <v>4.26381460363792E-2</v>
      </c>
      <c r="X111" s="48">
        <f t="shared" si="53"/>
        <v>3.9987961931589329E-2</v>
      </c>
      <c r="Y111" s="48">
        <f t="shared" si="54"/>
        <v>4.6077654751890407E-2</v>
      </c>
      <c r="Z111" s="69">
        <f t="shared" si="55"/>
        <v>7.0656456250629732E-2</v>
      </c>
      <c r="AA111" s="69">
        <f t="shared" si="35"/>
        <v>3.9992257150817778E-2</v>
      </c>
      <c r="AB111" s="69">
        <f t="shared" si="61"/>
        <v>3.9992257150815114E-2</v>
      </c>
      <c r="AC111" s="69"/>
      <c r="AD111" s="90">
        <f t="shared" si="48"/>
        <v>46185</v>
      </c>
      <c r="AE111" s="91">
        <f t="shared" si="44"/>
        <v>3.5755637592806977E-2</v>
      </c>
      <c r="AF111" s="90">
        <f t="shared" si="49"/>
        <v>49275</v>
      </c>
      <c r="AG111" s="92">
        <f t="shared" si="45"/>
        <v>3.9940866006629605E-2</v>
      </c>
      <c r="AH111" s="3"/>
      <c r="AI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-1.2230276659583844E-2</v>
      </c>
      <c r="AJ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1.3880990245616967E-2</v>
      </c>
      <c r="AK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6.6103524056018589E-2</v>
      </c>
      <c r="AL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9.2214790961219414E-2</v>
      </c>
      <c r="AN111" s="107">
        <f>IF(B111="","",IF(B111&gt;$AO$1,$AO$3,IF(B111&lt;$AK$1,$L$7,_xlfn.FORECAST.LINEAR(B111,INDEX($AK$3:$AO$3,1,MATCH(B111,$AK$1:$AO$1,1)):INDEX($AK$3:$AO$3,1,MATCH(B111,$AK$1:$AO$1,1)+1),INDEX($AK$1:$AO$1,1,MATCH(B111,$AK$1:$AO$1,1)):INDEX($AK$1:$AO$1,1,MATCH(B111,$AK$1:$AO$1,1)+1)))))</f>
        <v>0.03</v>
      </c>
      <c r="AO111" s="2">
        <f>IF('Forward Curve'!$D$13=DataValidation!$A$5,Vols!$AN111,IF('Forward Curve'!$D$13=DataValidation!$A$7,Vols!$AN111+(Vols!$X111-Vols!$V111),IF('Forward Curve'!$D$13=DataValidation!$A$10,Vols!$AN111+(Vols!$Z111-Vols!$V111),IF('Forward Curve'!$D$13=DataValidation!$A$4,Vols!$AN111+(Vols!$AG111-Vols!$V111),IF('Forward Curve'!$D$13=DataValidation!$A$9,Vols!$AN111+(Vols!$Y111-Vols!$V111),IF('Forward Curve'!$D$13=DataValidation!$A$11,Vols!$AN111+(Vols!$AZ111-Vols!$V111),IF('Forward Curve'!$D$13=DataValidation!$A$2,Vols!$AN111+($AA111-Vols!$V111),IF('Forward Curve'!$D$13=DataValidation!$A$3,Vols!$AN111+($AB111-Vols!$V111),IF('Forward Curve'!$D$13=DataValidation!$A$8,Vols!$AN111+($W111-Vols!$V111))))))))))</f>
        <v>2.8825379384959077E-2</v>
      </c>
      <c r="AP111" s="2">
        <f>IF('Forward Curve'!$D$13=DataValidation!$A$5,$V111+0.0025,IF('Forward Curve'!$D$13=DataValidation!$A$7,$X111+0.0025,IF('Forward Curve'!$D$13=DataValidation!$A$10,Vols!$Z111+0.0025,IF('Forward Curve'!$D$13=DataValidation!$A$4,Vols!$AG111+0.0025,IF('Forward Curve'!$D$13=DataValidation!$A$9,Vols!$Y111+0.0025,IF('Forward Curve'!$D$13=DataValidation!$A$11,Vols!$AZ111+0.0025,IF('Forward Curve'!$D$13=DataValidation!$A$2,$AA111+0.0025,IF('Forward Curve'!$D$13=DataValidation!$A$3,$AB111+0.0025,IF('Forward Curve'!$D$13=DataValidation!$A$8,$W111+0.0025,"")))))))))</f>
        <v>4.249225715081778E-2</v>
      </c>
      <c r="AQ111" s="2">
        <f>IF('Forward Curve'!$D$13=DataValidation!$A$5,$V111+0.005,IF('Forward Curve'!$D$13=DataValidation!$A$7,$X111+0.005,IF('Forward Curve'!$D$13=DataValidation!$A$10,Vols!$Z111+0.005,IF('Forward Curve'!$D$13=DataValidation!$A$4,Vols!$AG111+0.005,IF('Forward Curve'!$D$13=DataValidation!$A$9,Vols!$Y111+0.005,IF('Forward Curve'!$D$13=DataValidation!$A$11,Vols!$AZ111+0.005,IF('Forward Curve'!$D$13=DataValidation!$A$2,$AA111+0.005,IF('Forward Curve'!$D$13=DataValidation!$A$3,$AB111+0.005,IF('Forward Curve'!$D$13=DataValidation!$A$8,$W111+0.005,"")))))))))</f>
        <v>4.4992257150817776E-2</v>
      </c>
      <c r="AS111" s="48" cm="1">
        <f t="array" ref="AS111">_xlfn.SWITCH('Forward Curve'!$E$14,DataValidation!$B$2,Vols!$AL111,DataValidation!$B$3,Vols!$AK111,DataValidation!$B$4,Vols!$AJ111,DataValidation!$B$5,Vols!$AI111,DataValidation!$B$7,$AN111,DataValidation!$B$8,Vols!$AP111,DataValidation!$B$9,Vols!$AQ111,"","ERROR")</f>
        <v>9.2214790961219414E-2</v>
      </c>
      <c r="AT111" s="48"/>
      <c r="AV111" s="56">
        <v>106</v>
      </c>
      <c r="AW111" s="58">
        <f t="shared" si="50"/>
        <v>49275</v>
      </c>
      <c r="AY111" s="70">
        <f t="shared" si="51"/>
        <v>-7.060395538761248E-3</v>
      </c>
      <c r="AZ111" s="2">
        <f t="shared" si="46"/>
        <v>5.0268314310354723E-2</v>
      </c>
      <c r="BB111" s="3">
        <f t="shared" si="56"/>
        <v>4.5268314310354725E-2</v>
      </c>
      <c r="BC111" s="3">
        <f t="shared" si="57"/>
        <v>4.776831431035472E-2</v>
      </c>
      <c r="BD111" s="3">
        <f t="shared" si="58"/>
        <v>5.2768314310354725E-2</v>
      </c>
      <c r="BE111" s="3">
        <f t="shared" si="59"/>
        <v>5.526831431035472E-2</v>
      </c>
      <c r="BG111" s="2">
        <f>IF('Forward Curve'!$D$15=DataValidation!$B$11,Vols!BB111,IF('Forward Curve'!$D$15=DataValidation!$B$12,Vols!BC111,IF('Forward Curve'!$D$15=DataValidation!$B$13,Vols!BD111,IF('Forward Curve'!$D$15=DataValidation!$B$14,Vols!BE111,""))))</f>
        <v>4.776831431035472E-2</v>
      </c>
    </row>
    <row r="112" spans="2:59" x14ac:dyDescent="0.25">
      <c r="B112" s="59">
        <f t="shared" si="40"/>
        <v>49305</v>
      </c>
      <c r="C112" s="129">
        <v>21.918727772662471</v>
      </c>
      <c r="D112" s="2"/>
      <c r="E112" s="102">
        <v>4.1169228934791029</v>
      </c>
      <c r="F112" s="64">
        <v>4.2636370794359637</v>
      </c>
      <c r="G112" s="126">
        <v>4.02571991704587</v>
      </c>
      <c r="H112" s="85">
        <v>4.6086491039281894</v>
      </c>
      <c r="I112" s="110">
        <v>7.0656456250598225</v>
      </c>
      <c r="J112" s="66"/>
      <c r="K112" s="96">
        <f t="shared" si="47"/>
        <v>49275</v>
      </c>
      <c r="L112" s="129">
        <v>3.9992257150817778</v>
      </c>
      <c r="M112" s="66"/>
      <c r="N112" s="130">
        <v>46232</v>
      </c>
      <c r="O112" s="129">
        <v>3.5137169613497221</v>
      </c>
      <c r="P112" s="66"/>
      <c r="Q112" s="66"/>
      <c r="S112" s="59">
        <f>'Forward Curve'!$G112</f>
        <v>49305</v>
      </c>
      <c r="T112" s="67">
        <f t="shared" si="52"/>
        <v>0.21918727772662472</v>
      </c>
      <c r="U112" s="48"/>
      <c r="V112" s="48">
        <f t="shared" si="60"/>
        <v>4.1169228934791031E-2</v>
      </c>
      <c r="W112" s="48">
        <f t="shared" si="42"/>
        <v>4.263637079435964E-2</v>
      </c>
      <c r="X112" s="48">
        <f t="shared" si="53"/>
        <v>4.0257199170458696E-2</v>
      </c>
      <c r="Y112" s="48">
        <f t="shared" si="54"/>
        <v>4.6086491039281891E-2</v>
      </c>
      <c r="Z112" s="69">
        <f t="shared" si="55"/>
        <v>7.0656456250598229E-2</v>
      </c>
      <c r="AA112" s="69">
        <f t="shared" si="35"/>
        <v>3.9994476131261128E-2</v>
      </c>
      <c r="AB112" s="69">
        <f t="shared" si="61"/>
        <v>3.9992257150817778E-2</v>
      </c>
      <c r="AC112" s="69"/>
      <c r="AD112" s="90">
        <f t="shared" si="48"/>
        <v>46186</v>
      </c>
      <c r="AE112" s="91">
        <f t="shared" si="44"/>
        <v>3.5755637592806977E-2</v>
      </c>
      <c r="AF112" s="90">
        <f t="shared" si="49"/>
        <v>49305</v>
      </c>
      <c r="AG112" s="92">
        <f t="shared" si="45"/>
        <v>3.9941309137958569E-2</v>
      </c>
      <c r="AH112" s="3"/>
      <c r="AI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-1.2481310812901297E-2</v>
      </c>
      <c r="AJ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1.3756582659179915E-2</v>
      </c>
      <c r="AK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6.6232369603342348E-2</v>
      </c>
      <c r="AL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9.2470263075423567E-2</v>
      </c>
      <c r="AN112" s="107">
        <f>IF(B112="","",IF(B112&gt;$AO$1,$AO$3,IF(B112&lt;$AK$1,$L$7,_xlfn.FORECAST.LINEAR(B112,INDEX($AK$3:$AO$3,1,MATCH(B112,$AK$1:$AO$1,1)):INDEX($AK$3:$AO$3,1,MATCH(B112,$AK$1:$AO$1,1)+1),INDEX($AK$1:$AO$1,1,MATCH(B112,$AK$1:$AO$1,1)):INDEX($AK$1:$AO$1,1,MATCH(B112,$AK$1:$AO$1,1)+1)))))</f>
        <v>0.03</v>
      </c>
      <c r="AO112" s="2">
        <f>IF('Forward Curve'!$D$13=DataValidation!$A$5,Vols!$AN112,IF('Forward Curve'!$D$13=DataValidation!$A$7,Vols!$AN112+(Vols!$X112-Vols!$V112),IF('Forward Curve'!$D$13=DataValidation!$A$10,Vols!$AN112+(Vols!$Z112-Vols!$V112),IF('Forward Curve'!$D$13=DataValidation!$A$4,Vols!$AN112+(Vols!$AG112-Vols!$V112),IF('Forward Curve'!$D$13=DataValidation!$A$9,Vols!$AN112+(Vols!$Y112-Vols!$V112),IF('Forward Curve'!$D$13=DataValidation!$A$11,Vols!$AN112+(Vols!$AZ112-Vols!$V112),IF('Forward Curve'!$D$13=DataValidation!$A$2,Vols!$AN112+($AA112-Vols!$V112),IF('Forward Curve'!$D$13=DataValidation!$A$3,Vols!$AN112+($AB112-Vols!$V112),IF('Forward Curve'!$D$13=DataValidation!$A$8,Vols!$AN112+($W112-Vols!$V112))))))))))</f>
        <v>2.8825247196470095E-2</v>
      </c>
      <c r="AP112" s="2">
        <f>IF('Forward Curve'!$D$13=DataValidation!$A$5,$V112+0.0025,IF('Forward Curve'!$D$13=DataValidation!$A$7,$X112+0.0025,IF('Forward Curve'!$D$13=DataValidation!$A$10,Vols!$Z112+0.0025,IF('Forward Curve'!$D$13=DataValidation!$A$4,Vols!$AG112+0.0025,IF('Forward Curve'!$D$13=DataValidation!$A$9,Vols!$Y112+0.0025,IF('Forward Curve'!$D$13=DataValidation!$A$11,Vols!$AZ112+0.0025,IF('Forward Curve'!$D$13=DataValidation!$A$2,$AA112+0.0025,IF('Forward Curve'!$D$13=DataValidation!$A$3,$AB112+0.0025,IF('Forward Curve'!$D$13=DataValidation!$A$8,$W112+0.0025,"")))))))))</f>
        <v>4.249447613126113E-2</v>
      </c>
      <c r="AQ112" s="2">
        <f>IF('Forward Curve'!$D$13=DataValidation!$A$5,$V112+0.005,IF('Forward Curve'!$D$13=DataValidation!$A$7,$X112+0.005,IF('Forward Curve'!$D$13=DataValidation!$A$10,Vols!$Z112+0.005,IF('Forward Curve'!$D$13=DataValidation!$A$4,Vols!$AG112+0.005,IF('Forward Curve'!$D$13=DataValidation!$A$9,Vols!$Y112+0.005,IF('Forward Curve'!$D$13=DataValidation!$A$11,Vols!$AZ112+0.005,IF('Forward Curve'!$D$13=DataValidation!$A$2,$AA112+0.005,IF('Forward Curve'!$D$13=DataValidation!$A$3,$AB112+0.005,IF('Forward Curve'!$D$13=DataValidation!$A$8,$W112+0.005,"")))))))))</f>
        <v>4.4994476131261125E-2</v>
      </c>
      <c r="AS112" s="48" cm="1">
        <f t="array" ref="AS112">_xlfn.SWITCH('Forward Curve'!$E$14,DataValidation!$B$2,Vols!$AL112,DataValidation!$B$3,Vols!$AK112,DataValidation!$B$4,Vols!$AJ112,DataValidation!$B$5,Vols!$AI112,DataValidation!$B$7,$AN112,DataValidation!$B$8,Vols!$AP112,DataValidation!$B$9,Vols!$AQ112,"","ERROR")</f>
        <v>9.2470263075423567E-2</v>
      </c>
      <c r="AT112" s="48"/>
      <c r="AV112" s="56">
        <v>107</v>
      </c>
      <c r="AW112" s="58">
        <f t="shared" si="50"/>
        <v>49305</v>
      </c>
      <c r="AY112" s="70">
        <f t="shared" si="51"/>
        <v>-7.0823520921421516E-3</v>
      </c>
      <c r="AZ112" s="2">
        <f t="shared" si="46"/>
        <v>5.03202836656024E-2</v>
      </c>
      <c r="BB112" s="3">
        <f t="shared" si="56"/>
        <v>4.5320283665602402E-2</v>
      </c>
      <c r="BC112" s="3">
        <f t="shared" si="57"/>
        <v>4.7820283665602398E-2</v>
      </c>
      <c r="BD112" s="3">
        <f t="shared" si="58"/>
        <v>5.2820283665602402E-2</v>
      </c>
      <c r="BE112" s="3">
        <f t="shared" si="59"/>
        <v>5.5320283665602397E-2</v>
      </c>
      <c r="BG112" s="2">
        <f>IF('Forward Curve'!$D$15=DataValidation!$B$11,Vols!BB112,IF('Forward Curve'!$D$15=DataValidation!$B$12,Vols!BC112,IF('Forward Curve'!$D$15=DataValidation!$B$13,Vols!BD112,IF('Forward Curve'!$D$15=DataValidation!$B$14,Vols!BE112,""))))</f>
        <v>4.7820283665602398E-2</v>
      </c>
    </row>
    <row r="113" spans="2:59" x14ac:dyDescent="0.25">
      <c r="B113" s="59">
        <f t="shared" si="40"/>
        <v>49336</v>
      </c>
      <c r="C113" s="129">
        <v>21.928984798770713</v>
      </c>
      <c r="D113" s="2"/>
      <c r="E113" s="102">
        <v>4.1162175964908974</v>
      </c>
      <c r="F113" s="64">
        <v>4.2907465713309945</v>
      </c>
      <c r="G113" s="126">
        <v>4.071425175915123</v>
      </c>
      <c r="H113" s="85">
        <v>4.6080599930092374</v>
      </c>
      <c r="I113" s="110">
        <v>7.065645625059541</v>
      </c>
      <c r="J113" s="66"/>
      <c r="K113" s="96">
        <f t="shared" si="47"/>
        <v>49305</v>
      </c>
      <c r="L113" s="129">
        <v>3.999447613126113</v>
      </c>
      <c r="M113" s="66"/>
      <c r="N113" s="130">
        <v>46233</v>
      </c>
      <c r="O113" s="129">
        <v>3.5137169613497221</v>
      </c>
      <c r="P113" s="66"/>
      <c r="Q113" s="66"/>
      <c r="S113" s="59">
        <f>'Forward Curve'!$G113</f>
        <v>49336</v>
      </c>
      <c r="T113" s="67">
        <f t="shared" si="52"/>
        <v>0.21928984798770712</v>
      </c>
      <c r="U113" s="48"/>
      <c r="V113" s="48">
        <f t="shared" si="60"/>
        <v>4.1162175964908974E-2</v>
      </c>
      <c r="W113" s="48">
        <f t="shared" si="42"/>
        <v>4.2907465713309945E-2</v>
      </c>
      <c r="X113" s="48">
        <f t="shared" si="53"/>
        <v>4.0714251759151228E-2</v>
      </c>
      <c r="Y113" s="48">
        <f t="shared" si="54"/>
        <v>4.6080599930092371E-2</v>
      </c>
      <c r="Z113" s="69">
        <f t="shared" si="55"/>
        <v>7.0656456250595412E-2</v>
      </c>
      <c r="AA113" s="69">
        <f t="shared" si="35"/>
        <v>3.9987819682219303E-2</v>
      </c>
      <c r="AB113" s="69">
        <f t="shared" si="61"/>
        <v>3.9994476131261128E-2</v>
      </c>
      <c r="AC113" s="69"/>
      <c r="AD113" s="90">
        <f t="shared" si="48"/>
        <v>46187</v>
      </c>
      <c r="AE113" s="91">
        <f t="shared" si="44"/>
        <v>3.5755637592806977E-2</v>
      </c>
      <c r="AF113" s="90">
        <f t="shared" si="49"/>
        <v>49336</v>
      </c>
      <c r="AG113" s="92">
        <f t="shared" si="45"/>
        <v>3.994116140566728E-2</v>
      </c>
      <c r="AH113" s="3"/>
      <c r="AI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-1.275546769561502E-2</v>
      </c>
      <c r="AJ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1.3616175993302141E-2</v>
      </c>
      <c r="AK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6.6359463371136462E-2</v>
      </c>
      <c r="AL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9.2731107060053622E-2</v>
      </c>
      <c r="AN113" s="107">
        <f>IF(B113="","",IF(B113&gt;$AO$1,$AO$3,IF(B113&lt;$AK$1,$L$7,_xlfn.FORECAST.LINEAR(B113,INDEX($AK$3:$AO$3,1,MATCH(B113,$AK$1:$AO$1,1)):INDEX($AK$3:$AO$3,1,MATCH(B113,$AK$1:$AO$1,1)+1),INDEX($AK$1:$AO$1,1,MATCH(B113,$AK$1:$AO$1,1)):INDEX($AK$1:$AO$1,1,MATCH(B113,$AK$1:$AO$1,1)+1)))))</f>
        <v>0.03</v>
      </c>
      <c r="AO113" s="2">
        <f>IF('Forward Curve'!$D$13=DataValidation!$A$5,Vols!$AN113,IF('Forward Curve'!$D$13=DataValidation!$A$7,Vols!$AN113+(Vols!$X113-Vols!$V113),IF('Forward Curve'!$D$13=DataValidation!$A$10,Vols!$AN113+(Vols!$Z113-Vols!$V113),IF('Forward Curve'!$D$13=DataValidation!$A$4,Vols!$AN113+(Vols!$AG113-Vols!$V113),IF('Forward Curve'!$D$13=DataValidation!$A$9,Vols!$AN113+(Vols!$Y113-Vols!$V113),IF('Forward Curve'!$D$13=DataValidation!$A$11,Vols!$AN113+(Vols!$AZ113-Vols!$V113),IF('Forward Curve'!$D$13=DataValidation!$A$2,Vols!$AN113+($AA113-Vols!$V113),IF('Forward Curve'!$D$13=DataValidation!$A$3,Vols!$AN113+($AB113-Vols!$V113),IF('Forward Curve'!$D$13=DataValidation!$A$8,Vols!$AN113+($W113-Vols!$V113))))))))))</f>
        <v>2.8825643717310327E-2</v>
      </c>
      <c r="AP113" s="2">
        <f>IF('Forward Curve'!$D$13=DataValidation!$A$5,$V113+0.0025,IF('Forward Curve'!$D$13=DataValidation!$A$7,$X113+0.0025,IF('Forward Curve'!$D$13=DataValidation!$A$10,Vols!$Z113+0.0025,IF('Forward Curve'!$D$13=DataValidation!$A$4,Vols!$AG113+0.0025,IF('Forward Curve'!$D$13=DataValidation!$A$9,Vols!$Y113+0.0025,IF('Forward Curve'!$D$13=DataValidation!$A$11,Vols!$AZ113+0.0025,IF('Forward Curve'!$D$13=DataValidation!$A$2,$AA113+0.0025,IF('Forward Curve'!$D$13=DataValidation!$A$3,$AB113+0.0025,IF('Forward Curve'!$D$13=DataValidation!$A$8,$W113+0.0025,"")))))))))</f>
        <v>4.2487819682219305E-2</v>
      </c>
      <c r="AQ113" s="2">
        <f>IF('Forward Curve'!$D$13=DataValidation!$A$5,$V113+0.005,IF('Forward Curve'!$D$13=DataValidation!$A$7,$X113+0.005,IF('Forward Curve'!$D$13=DataValidation!$A$10,Vols!$Z113+0.005,IF('Forward Curve'!$D$13=DataValidation!$A$4,Vols!$AG113+0.005,IF('Forward Curve'!$D$13=DataValidation!$A$9,Vols!$Y113+0.005,IF('Forward Curve'!$D$13=DataValidation!$A$11,Vols!$AZ113+0.005,IF('Forward Curve'!$D$13=DataValidation!$A$2,$AA113+0.005,IF('Forward Curve'!$D$13=DataValidation!$A$3,$AB113+0.005,IF('Forward Curve'!$D$13=DataValidation!$A$8,$W113+0.005,"")))))))))</f>
        <v>4.49878196822193E-2</v>
      </c>
      <c r="AS113" s="48" cm="1">
        <f t="array" ref="AS113">_xlfn.SWITCH('Forward Curve'!$E$14,DataValidation!$B$2,Vols!$AL113,DataValidation!$B$3,Vols!$AK113,DataValidation!$B$4,Vols!$AJ113,DataValidation!$B$5,Vols!$AI113,DataValidation!$B$7,$AN113,DataValidation!$B$8,Vols!$AP113,DataValidation!$B$9,Vols!$AQ113,"","ERROR")</f>
        <v>9.2731107060053622E-2</v>
      </c>
      <c r="AT113" s="48"/>
      <c r="AV113" s="56">
        <v>108</v>
      </c>
      <c r="AW113" s="58">
        <f t="shared" si="50"/>
        <v>49336</v>
      </c>
      <c r="AY113" s="70">
        <f t="shared" si="51"/>
        <v>-7.1043086455230553E-3</v>
      </c>
      <c r="AZ113" s="2">
        <f t="shared" si="46"/>
        <v>5.0372278470890673E-2</v>
      </c>
      <c r="BB113" s="3">
        <f t="shared" si="56"/>
        <v>4.5372278470890676E-2</v>
      </c>
      <c r="BC113" s="3">
        <f t="shared" si="57"/>
        <v>4.7872278470890671E-2</v>
      </c>
      <c r="BD113" s="3">
        <f t="shared" si="58"/>
        <v>5.2872278470890675E-2</v>
      </c>
      <c r="BE113" s="3">
        <f t="shared" si="59"/>
        <v>5.5372278470890671E-2</v>
      </c>
      <c r="BG113" s="2">
        <f>IF('Forward Curve'!$D$15=DataValidation!$B$11,Vols!BB113,IF('Forward Curve'!$D$15=DataValidation!$B$12,Vols!BC113,IF('Forward Curve'!$D$15=DataValidation!$B$13,Vols!BD113,IF('Forward Curve'!$D$15=DataValidation!$B$14,Vols!BE113,""))))</f>
        <v>4.7872278470890671E-2</v>
      </c>
    </row>
    <row r="114" spans="2:59" x14ac:dyDescent="0.25">
      <c r="B114" s="59">
        <f t="shared" si="40"/>
        <v>49367</v>
      </c>
      <c r="C114" s="129">
        <v>21.52445396391213</v>
      </c>
      <c r="D114" s="2"/>
      <c r="E114" s="102">
        <v>4.2145412163180911</v>
      </c>
      <c r="F114" s="64">
        <v>4.3323173950953828</v>
      </c>
      <c r="G114" s="126">
        <v>4.1105402024361739</v>
      </c>
      <c r="H114" s="85">
        <v>4.6080599930089789</v>
      </c>
      <c r="I114" s="110">
        <v>7.0656456250629729</v>
      </c>
      <c r="J114" s="66"/>
      <c r="K114" s="96">
        <f t="shared" si="47"/>
        <v>49336</v>
      </c>
      <c r="L114" s="129">
        <v>3.9987819682219303</v>
      </c>
      <c r="M114" s="66"/>
      <c r="N114" s="130">
        <v>46234</v>
      </c>
      <c r="O114" s="129">
        <v>3.5140599226970437</v>
      </c>
      <c r="P114" s="66"/>
      <c r="Q114" s="66"/>
      <c r="S114" s="59">
        <f>'Forward Curve'!$G114</f>
        <v>49367</v>
      </c>
      <c r="T114" s="67">
        <f t="shared" si="52"/>
        <v>0.2152445396391213</v>
      </c>
      <c r="U114" s="48"/>
      <c r="V114" s="48">
        <f t="shared" si="60"/>
        <v>4.2145412163180913E-2</v>
      </c>
      <c r="W114" s="48">
        <f t="shared" si="42"/>
        <v>4.3323173950953829E-2</v>
      </c>
      <c r="X114" s="48">
        <f t="shared" si="53"/>
        <v>4.1105402024361741E-2</v>
      </c>
      <c r="Y114" s="48">
        <f t="shared" si="54"/>
        <v>4.608059993008979E-2</v>
      </c>
      <c r="Z114" s="69">
        <f t="shared" si="55"/>
        <v>7.0656456250629732E-2</v>
      </c>
      <c r="AA114" s="69">
        <f t="shared" si="35"/>
        <v>4.0983584098465704E-2</v>
      </c>
      <c r="AB114" s="69">
        <f t="shared" si="61"/>
        <v>3.9987819682219303E-2</v>
      </c>
      <c r="AC114" s="69"/>
      <c r="AD114" s="90">
        <f t="shared" si="48"/>
        <v>46188</v>
      </c>
      <c r="AE114" s="91">
        <f t="shared" si="44"/>
        <v>3.5752086887157475E-2</v>
      </c>
      <c r="AF114" s="90">
        <f t="shared" si="49"/>
        <v>49367</v>
      </c>
      <c r="AG114" s="92">
        <f t="shared" si="45"/>
        <v>4.0829697482204885E-2</v>
      </c>
      <c r="AH114" s="3"/>
      <c r="AI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-1.2327888130365797E-2</v>
      </c>
      <c r="AJ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1.4327847984049954E-2</v>
      </c>
      <c r="AK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6.7639320212881451E-2</v>
      </c>
      <c r="AL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9.4295056327297205E-2</v>
      </c>
      <c r="AN114" s="107">
        <f>IF(B114="","",IF(B114&gt;$AO$1,$AO$3,IF(B114&lt;$AK$1,$L$7,_xlfn.FORECAST.LINEAR(B114,INDEX($AK$3:$AO$3,1,MATCH(B114,$AK$1:$AO$1,1)):INDEX($AK$3:$AO$3,1,MATCH(B114,$AK$1:$AO$1,1)+1),INDEX($AK$1:$AO$1,1,MATCH(B114,$AK$1:$AO$1,1)):INDEX($AK$1:$AO$1,1,MATCH(B114,$AK$1:$AO$1,1)+1)))))</f>
        <v>0.03</v>
      </c>
      <c r="AO114" s="2">
        <f>IF('Forward Curve'!$D$13=DataValidation!$A$5,Vols!$AN114,IF('Forward Curve'!$D$13=DataValidation!$A$7,Vols!$AN114+(Vols!$X114-Vols!$V114),IF('Forward Curve'!$D$13=DataValidation!$A$10,Vols!$AN114+(Vols!$Z114-Vols!$V114),IF('Forward Curve'!$D$13=DataValidation!$A$4,Vols!$AN114+(Vols!$AG114-Vols!$V114),IF('Forward Curve'!$D$13=DataValidation!$A$9,Vols!$AN114+(Vols!$Y114-Vols!$V114),IF('Forward Curve'!$D$13=DataValidation!$A$11,Vols!$AN114+(Vols!$AZ114-Vols!$V114),IF('Forward Curve'!$D$13=DataValidation!$A$2,Vols!$AN114+($AA114-Vols!$V114),IF('Forward Curve'!$D$13=DataValidation!$A$3,Vols!$AN114+($AB114-Vols!$V114),IF('Forward Curve'!$D$13=DataValidation!$A$8,Vols!$AN114+($W114-Vols!$V114))))))))))</f>
        <v>2.883817193528479E-2</v>
      </c>
      <c r="AP114" s="2">
        <f>IF('Forward Curve'!$D$13=DataValidation!$A$5,$V114+0.0025,IF('Forward Curve'!$D$13=DataValidation!$A$7,$X114+0.0025,IF('Forward Curve'!$D$13=DataValidation!$A$10,Vols!$Z114+0.0025,IF('Forward Curve'!$D$13=DataValidation!$A$4,Vols!$AG114+0.0025,IF('Forward Curve'!$D$13=DataValidation!$A$9,Vols!$Y114+0.0025,IF('Forward Curve'!$D$13=DataValidation!$A$11,Vols!$AZ114+0.0025,IF('Forward Curve'!$D$13=DataValidation!$A$2,$AA114+0.0025,IF('Forward Curve'!$D$13=DataValidation!$A$3,$AB114+0.0025,IF('Forward Curve'!$D$13=DataValidation!$A$8,$W114+0.0025,"")))))))))</f>
        <v>4.3483584098465707E-2</v>
      </c>
      <c r="AQ114" s="2">
        <f>IF('Forward Curve'!$D$13=DataValidation!$A$5,$V114+0.005,IF('Forward Curve'!$D$13=DataValidation!$A$7,$X114+0.005,IF('Forward Curve'!$D$13=DataValidation!$A$10,Vols!$Z114+0.005,IF('Forward Curve'!$D$13=DataValidation!$A$4,Vols!$AG114+0.005,IF('Forward Curve'!$D$13=DataValidation!$A$9,Vols!$Y114+0.005,IF('Forward Curve'!$D$13=DataValidation!$A$11,Vols!$AZ114+0.005,IF('Forward Curve'!$D$13=DataValidation!$A$2,$AA114+0.005,IF('Forward Curve'!$D$13=DataValidation!$A$3,$AB114+0.005,IF('Forward Curve'!$D$13=DataValidation!$A$8,$W114+0.005,"")))))))))</f>
        <v>4.5983584098465702E-2</v>
      </c>
      <c r="AS114" s="48" cm="1">
        <f t="array" ref="AS114">_xlfn.SWITCH('Forward Curve'!$E$14,DataValidation!$B$2,Vols!$AL114,DataValidation!$B$3,Vols!$AK114,DataValidation!$B$4,Vols!$AJ114,DataValidation!$B$5,Vols!$AI114,DataValidation!$B$7,$AN114,DataValidation!$B$8,Vols!$AP114,DataValidation!$B$9,Vols!$AQ114,"","ERROR")</f>
        <v>9.4295056327297205E-2</v>
      </c>
      <c r="AT114" s="48"/>
      <c r="AV114" s="56">
        <v>109</v>
      </c>
      <c r="AW114" s="58">
        <f t="shared" si="50"/>
        <v>49367</v>
      </c>
      <c r="AY114" s="70">
        <f t="shared" si="51"/>
        <v>-7.126265198903959E-3</v>
      </c>
      <c r="AZ114" s="2">
        <f t="shared" si="46"/>
        <v>5.0424240870582504E-2</v>
      </c>
      <c r="BB114" s="3">
        <f t="shared" si="56"/>
        <v>4.5424240870582507E-2</v>
      </c>
      <c r="BC114" s="3">
        <f t="shared" si="57"/>
        <v>4.7924240870582502E-2</v>
      </c>
      <c r="BD114" s="3">
        <f t="shared" si="58"/>
        <v>5.2924240870582506E-2</v>
      </c>
      <c r="BE114" s="3">
        <f t="shared" si="59"/>
        <v>5.5424240870582502E-2</v>
      </c>
      <c r="BG114" s="2">
        <f>IF('Forward Curve'!$D$15=DataValidation!$B$11,Vols!BB114,IF('Forward Curve'!$D$15=DataValidation!$B$12,Vols!BC114,IF('Forward Curve'!$D$15=DataValidation!$B$13,Vols!BD114,IF('Forward Curve'!$D$15=DataValidation!$B$14,Vols!BE114,""))))</f>
        <v>4.7924240870582502E-2</v>
      </c>
    </row>
    <row r="115" spans="2:59" x14ac:dyDescent="0.25">
      <c r="B115" s="59">
        <f t="shared" si="40"/>
        <v>49395</v>
      </c>
      <c r="C115" s="129">
        <v>21.49620713860747</v>
      </c>
      <c r="D115" s="2"/>
      <c r="E115" s="102">
        <v>4.2284537859424436</v>
      </c>
      <c r="F115" s="64">
        <v>4.3681293117478193</v>
      </c>
      <c r="G115" s="126">
        <v>4.1213963882956586</v>
      </c>
      <c r="H115" s="85">
        <v>4.6086491039281894</v>
      </c>
      <c r="I115" s="110">
        <v>7.1875975635170839</v>
      </c>
      <c r="J115" s="66"/>
      <c r="K115" s="96">
        <f t="shared" si="47"/>
        <v>49367</v>
      </c>
      <c r="L115" s="129">
        <v>4.0983584098465702</v>
      </c>
      <c r="M115" s="66"/>
      <c r="N115" s="130">
        <v>46237</v>
      </c>
      <c r="O115" s="129">
        <v>3.4283394534462275</v>
      </c>
      <c r="P115" s="66"/>
      <c r="Q115" s="66"/>
      <c r="S115" s="59">
        <f>'Forward Curve'!$G115</f>
        <v>49395</v>
      </c>
      <c r="T115" s="67">
        <f t="shared" si="52"/>
        <v>0.2149620713860747</v>
      </c>
      <c r="U115" s="48"/>
      <c r="V115" s="48">
        <f t="shared" si="60"/>
        <v>4.2284537859424438E-2</v>
      </c>
      <c r="W115" s="48">
        <f t="shared" si="42"/>
        <v>4.368129311747819E-2</v>
      </c>
      <c r="X115" s="48">
        <f t="shared" si="53"/>
        <v>4.1213963882956589E-2</v>
      </c>
      <c r="Y115" s="48">
        <f t="shared" si="54"/>
        <v>4.6086491039281891E-2</v>
      </c>
      <c r="Z115" s="69">
        <f t="shared" si="55"/>
        <v>7.1875975635170841E-2</v>
      </c>
      <c r="AA115" s="69">
        <f t="shared" si="35"/>
        <v>4.1211339923522827E-2</v>
      </c>
      <c r="AB115" s="69">
        <f t="shared" si="61"/>
        <v>4.0983584098465704E-2</v>
      </c>
      <c r="AC115" s="69"/>
      <c r="AD115" s="90">
        <f t="shared" si="48"/>
        <v>46189</v>
      </c>
      <c r="AE115" s="91">
        <f t="shared" si="44"/>
        <v>3.5752086887157475E-2</v>
      </c>
      <c r="AF115" s="90">
        <f t="shared" si="49"/>
        <v>49395</v>
      </c>
      <c r="AG115" s="92">
        <f t="shared" si="45"/>
        <v>4.1152426084463123E-2</v>
      </c>
      <c r="AH115" s="3"/>
      <c r="AI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-1.2553590132209729E-2</v>
      </c>
      <c r="AJ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1.4328874895656549E-2</v>
      </c>
      <c r="AK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6.80938049513891E-2</v>
      </c>
      <c r="AL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9.4976269979255387E-2</v>
      </c>
      <c r="AN115" s="107">
        <f>IF(B115="","",IF(B115&gt;$AO$1,$AO$3,IF(B115&lt;$AK$1,$L$7,_xlfn.FORECAST.LINEAR(B115,INDEX($AK$3:$AO$3,1,MATCH(B115,$AK$1:$AO$1,1)):INDEX($AK$3:$AO$3,1,MATCH(B115,$AK$1:$AO$1,1)+1),INDEX($AK$1:$AO$1,1,MATCH(B115,$AK$1:$AO$1,1)):INDEX($AK$1:$AO$1,1,MATCH(B115,$AK$1:$AO$1,1)+1)))))</f>
        <v>0.03</v>
      </c>
      <c r="AO115" s="2">
        <f>IF('Forward Curve'!$D$13=DataValidation!$A$5,Vols!$AN115,IF('Forward Curve'!$D$13=DataValidation!$A$7,Vols!$AN115+(Vols!$X115-Vols!$V115),IF('Forward Curve'!$D$13=DataValidation!$A$10,Vols!$AN115+(Vols!$Z115-Vols!$V115),IF('Forward Curve'!$D$13=DataValidation!$A$4,Vols!$AN115+(Vols!$AG115-Vols!$V115),IF('Forward Curve'!$D$13=DataValidation!$A$9,Vols!$AN115+(Vols!$Y115-Vols!$V115),IF('Forward Curve'!$D$13=DataValidation!$A$11,Vols!$AN115+(Vols!$AZ115-Vols!$V115),IF('Forward Curve'!$D$13=DataValidation!$A$2,Vols!$AN115+($AA115-Vols!$V115),IF('Forward Curve'!$D$13=DataValidation!$A$3,Vols!$AN115+($AB115-Vols!$V115),IF('Forward Curve'!$D$13=DataValidation!$A$8,Vols!$AN115+($W115-Vols!$V115))))))))))</f>
        <v>2.8926802064098388E-2</v>
      </c>
      <c r="AP115" s="2">
        <f>IF('Forward Curve'!$D$13=DataValidation!$A$5,$V115+0.0025,IF('Forward Curve'!$D$13=DataValidation!$A$7,$X115+0.0025,IF('Forward Curve'!$D$13=DataValidation!$A$10,Vols!$Z115+0.0025,IF('Forward Curve'!$D$13=DataValidation!$A$4,Vols!$AG115+0.0025,IF('Forward Curve'!$D$13=DataValidation!$A$9,Vols!$Y115+0.0025,IF('Forward Curve'!$D$13=DataValidation!$A$11,Vols!$AZ115+0.0025,IF('Forward Curve'!$D$13=DataValidation!$A$2,$AA115+0.0025,IF('Forward Curve'!$D$13=DataValidation!$A$3,$AB115+0.0025,IF('Forward Curve'!$D$13=DataValidation!$A$8,$W115+0.0025,"")))))))))</f>
        <v>4.3711339923522829E-2</v>
      </c>
      <c r="AQ115" s="2">
        <f>IF('Forward Curve'!$D$13=DataValidation!$A$5,$V115+0.005,IF('Forward Curve'!$D$13=DataValidation!$A$7,$X115+0.005,IF('Forward Curve'!$D$13=DataValidation!$A$10,Vols!$Z115+0.005,IF('Forward Curve'!$D$13=DataValidation!$A$4,Vols!$AG115+0.005,IF('Forward Curve'!$D$13=DataValidation!$A$9,Vols!$Y115+0.005,IF('Forward Curve'!$D$13=DataValidation!$A$11,Vols!$AZ115+0.005,IF('Forward Curve'!$D$13=DataValidation!$A$2,$AA115+0.005,IF('Forward Curve'!$D$13=DataValidation!$A$3,$AB115+0.005,IF('Forward Curve'!$D$13=DataValidation!$A$8,$W115+0.005,"")))))))))</f>
        <v>4.6211339923522825E-2</v>
      </c>
      <c r="AS115" s="48" cm="1">
        <f t="array" ref="AS115">_xlfn.SWITCH('Forward Curve'!$E$14,DataValidation!$B$2,Vols!$AL115,DataValidation!$B$3,Vols!$AK115,DataValidation!$B$4,Vols!$AJ115,DataValidation!$B$5,Vols!$AI115,DataValidation!$B$7,$AN115,DataValidation!$B$8,Vols!$AP115,DataValidation!$B$9,Vols!$AQ115,"","ERROR")</f>
        <v>9.4976269979255387E-2</v>
      </c>
      <c r="AT115" s="48"/>
      <c r="AV115" s="56">
        <v>110</v>
      </c>
      <c r="AW115" s="58">
        <f t="shared" si="50"/>
        <v>49395</v>
      </c>
      <c r="AY115" s="70">
        <f t="shared" si="51"/>
        <v>-7.1482217522848626E-3</v>
      </c>
      <c r="AZ115" s="2">
        <f t="shared" si="46"/>
        <v>5.0468015082906235E-2</v>
      </c>
      <c r="BB115" s="3">
        <f t="shared" si="56"/>
        <v>4.5468015082906238E-2</v>
      </c>
      <c r="BC115" s="3">
        <f t="shared" si="57"/>
        <v>4.7968015082906233E-2</v>
      </c>
      <c r="BD115" s="3">
        <f t="shared" si="58"/>
        <v>5.2968015082906238E-2</v>
      </c>
      <c r="BE115" s="3">
        <f t="shared" si="59"/>
        <v>5.5468015082906233E-2</v>
      </c>
      <c r="BG115" s="2">
        <f>IF('Forward Curve'!$D$15=DataValidation!$B$11,Vols!BB115,IF('Forward Curve'!$D$15=DataValidation!$B$12,Vols!BC115,IF('Forward Curve'!$D$15=DataValidation!$B$13,Vols!BD115,IF('Forward Curve'!$D$15=DataValidation!$B$14,Vols!BE115,""))))</f>
        <v>4.7968015082906233E-2</v>
      </c>
    </row>
    <row r="116" spans="2:59" x14ac:dyDescent="0.25">
      <c r="B116" s="59">
        <f t="shared" si="40"/>
        <v>49426</v>
      </c>
      <c r="C116" s="129">
        <v>21.498035956893226</v>
      </c>
      <c r="D116" s="2"/>
      <c r="E116" s="102">
        <v>4.2282057753289619</v>
      </c>
      <c r="F116" s="64">
        <v>4.3756332750853399</v>
      </c>
      <c r="G116" s="126">
        <v>4.1203671782042077</v>
      </c>
      <c r="H116" s="85">
        <v>4.6071765148159978</v>
      </c>
      <c r="I116" s="110">
        <v>7.1890327023296106</v>
      </c>
      <c r="J116" s="66"/>
      <c r="K116" s="96">
        <f t="shared" si="47"/>
        <v>49395</v>
      </c>
      <c r="L116" s="129">
        <v>4.1211339923522825</v>
      </c>
      <c r="M116" s="66"/>
      <c r="N116" s="130">
        <v>46238</v>
      </c>
      <c r="O116" s="129">
        <v>3.4283394534382339</v>
      </c>
      <c r="P116" s="66"/>
      <c r="Q116" s="66"/>
      <c r="S116" s="59">
        <f>'Forward Curve'!$G116</f>
        <v>49426</v>
      </c>
      <c r="T116" s="67">
        <f t="shared" si="52"/>
        <v>0.21498035956893224</v>
      </c>
      <c r="U116" s="48"/>
      <c r="V116" s="48">
        <f t="shared" si="60"/>
        <v>4.2282057753289616E-2</v>
      </c>
      <c r="W116" s="48">
        <f t="shared" si="42"/>
        <v>4.3756332750853402E-2</v>
      </c>
      <c r="X116" s="48">
        <f t="shared" si="53"/>
        <v>4.1203671782042074E-2</v>
      </c>
      <c r="Y116" s="48">
        <f t="shared" si="54"/>
        <v>4.6071765148159978E-2</v>
      </c>
      <c r="Z116" s="69">
        <f t="shared" si="55"/>
        <v>7.1890327023296105E-2</v>
      </c>
      <c r="AA116" s="69">
        <f t="shared" si="35"/>
        <v>4.1208984034836513E-2</v>
      </c>
      <c r="AB116" s="69">
        <f t="shared" si="61"/>
        <v>4.1211339923522827E-2</v>
      </c>
      <c r="AC116" s="69"/>
      <c r="AD116" s="90">
        <f t="shared" si="48"/>
        <v>46190</v>
      </c>
      <c r="AE116" s="91">
        <f t="shared" si="44"/>
        <v>3.5752086887237411E-2</v>
      </c>
      <c r="AF116" s="90">
        <f t="shared" si="49"/>
        <v>49426</v>
      </c>
      <c r="AG116" s="92">
        <f t="shared" si="45"/>
        <v>4.1152896500116221E-2</v>
      </c>
      <c r="AH116" s="3"/>
      <c r="AI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-1.2808257939479819E-2</v>
      </c>
      <c r="AJ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1.4200363047678346E-2</v>
      </c>
      <c r="AK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6.8217605021994684E-2</v>
      </c>
      <c r="AL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9.5226226009152842E-2</v>
      </c>
      <c r="AN116" s="107">
        <f>IF(B116="","",IF(B116&gt;$AO$1,$AO$3,IF(B116&lt;$AK$1,$L$7,_xlfn.FORECAST.LINEAR(B116,INDEX($AK$3:$AO$3,1,MATCH(B116,$AK$1:$AO$1,1)):INDEX($AK$3:$AO$3,1,MATCH(B116,$AK$1:$AO$1,1)+1),INDEX($AK$1:$AO$1,1,MATCH(B116,$AK$1:$AO$1,1)):INDEX($AK$1:$AO$1,1,MATCH(B116,$AK$1:$AO$1,1)+1)))))</f>
        <v>0.03</v>
      </c>
      <c r="AO116" s="2">
        <f>IF('Forward Curve'!$D$13=DataValidation!$A$5,Vols!$AN116,IF('Forward Curve'!$D$13=DataValidation!$A$7,Vols!$AN116+(Vols!$X116-Vols!$V116),IF('Forward Curve'!$D$13=DataValidation!$A$10,Vols!$AN116+(Vols!$Z116-Vols!$V116),IF('Forward Curve'!$D$13=DataValidation!$A$4,Vols!$AN116+(Vols!$AG116-Vols!$V116),IF('Forward Curve'!$D$13=DataValidation!$A$9,Vols!$AN116+(Vols!$Y116-Vols!$V116),IF('Forward Curve'!$D$13=DataValidation!$A$11,Vols!$AN116+(Vols!$AZ116-Vols!$V116),IF('Forward Curve'!$D$13=DataValidation!$A$2,Vols!$AN116+($AA116-Vols!$V116),IF('Forward Curve'!$D$13=DataValidation!$A$3,Vols!$AN116+($AB116-Vols!$V116),IF('Forward Curve'!$D$13=DataValidation!$A$8,Vols!$AN116+($W116-Vols!$V116))))))))))</f>
        <v>2.8926926281546896E-2</v>
      </c>
      <c r="AP116" s="2">
        <f>IF('Forward Curve'!$D$13=DataValidation!$A$5,$V116+0.0025,IF('Forward Curve'!$D$13=DataValidation!$A$7,$X116+0.0025,IF('Forward Curve'!$D$13=DataValidation!$A$10,Vols!$Z116+0.0025,IF('Forward Curve'!$D$13=DataValidation!$A$4,Vols!$AG116+0.0025,IF('Forward Curve'!$D$13=DataValidation!$A$9,Vols!$Y116+0.0025,IF('Forward Curve'!$D$13=DataValidation!$A$11,Vols!$AZ116+0.0025,IF('Forward Curve'!$D$13=DataValidation!$A$2,$AA116+0.0025,IF('Forward Curve'!$D$13=DataValidation!$A$3,$AB116+0.0025,IF('Forward Curve'!$D$13=DataValidation!$A$8,$W116+0.0025,"")))))))))</f>
        <v>4.3708984034836515E-2</v>
      </c>
      <c r="AQ116" s="2">
        <f>IF('Forward Curve'!$D$13=DataValidation!$A$5,$V116+0.005,IF('Forward Curve'!$D$13=DataValidation!$A$7,$X116+0.005,IF('Forward Curve'!$D$13=DataValidation!$A$10,Vols!$Z116+0.005,IF('Forward Curve'!$D$13=DataValidation!$A$4,Vols!$AG116+0.005,IF('Forward Curve'!$D$13=DataValidation!$A$9,Vols!$Y116+0.005,IF('Forward Curve'!$D$13=DataValidation!$A$11,Vols!$AZ116+0.005,IF('Forward Curve'!$D$13=DataValidation!$A$2,$AA116+0.005,IF('Forward Curve'!$D$13=DataValidation!$A$3,$AB116+0.005,IF('Forward Curve'!$D$13=DataValidation!$A$8,$W116+0.005,"")))))))))</f>
        <v>4.620898403483651E-2</v>
      </c>
      <c r="AS116" s="48" cm="1">
        <f t="array" ref="AS116">_xlfn.SWITCH('Forward Curve'!$E$14,DataValidation!$B$2,Vols!$AL116,DataValidation!$B$3,Vols!$AK116,DataValidation!$B$4,Vols!$AJ116,DataValidation!$B$5,Vols!$AI116,DataValidation!$B$7,$AN116,DataValidation!$B$8,Vols!$AP116,DataValidation!$B$9,Vols!$AQ116,"","ERROR")</f>
        <v>9.5226226009152842E-2</v>
      </c>
      <c r="AT116" s="48"/>
      <c r="AV116" s="56">
        <v>111</v>
      </c>
      <c r="AW116" s="58">
        <f t="shared" si="50"/>
        <v>49426</v>
      </c>
      <c r="AY116" s="70">
        <f t="shared" si="51"/>
        <v>-7.1701783056657663E-3</v>
      </c>
      <c r="AZ116" s="2">
        <f t="shared" si="46"/>
        <v>5.050982541504806E-2</v>
      </c>
      <c r="BB116" s="3">
        <f t="shared" si="56"/>
        <v>4.5509825415048062E-2</v>
      </c>
      <c r="BC116" s="3">
        <f t="shared" si="57"/>
        <v>4.8009825415048057E-2</v>
      </c>
      <c r="BD116" s="3">
        <f t="shared" si="58"/>
        <v>5.3009825415048062E-2</v>
      </c>
      <c r="BE116" s="3">
        <f t="shared" si="59"/>
        <v>5.5509825415048057E-2</v>
      </c>
      <c r="BG116" s="2">
        <f>IF('Forward Curve'!$D$15=DataValidation!$B$11,Vols!BB116,IF('Forward Curve'!$D$15=DataValidation!$B$12,Vols!BC116,IF('Forward Curve'!$D$15=DataValidation!$B$13,Vols!BD116,IF('Forward Curve'!$D$15=DataValidation!$B$14,Vols!BE116,""))))</f>
        <v>4.8009825415048057E-2</v>
      </c>
    </row>
    <row r="117" spans="2:59" x14ac:dyDescent="0.25">
      <c r="B117" s="59">
        <f t="shared" si="40"/>
        <v>49456</v>
      </c>
      <c r="C117" s="129">
        <v>21.504440654285133</v>
      </c>
      <c r="D117" s="2"/>
      <c r="E117" s="102">
        <v>4.2277098122673111</v>
      </c>
      <c r="F117" s="64">
        <v>4.3755347018791788</v>
      </c>
      <c r="G117" s="126">
        <v>4.1213858963303203</v>
      </c>
      <c r="H117" s="85">
        <v>4.6080599930092374</v>
      </c>
      <c r="I117" s="110">
        <v>7.1875975635293647</v>
      </c>
      <c r="J117" s="66"/>
      <c r="K117" s="96">
        <f t="shared" si="47"/>
        <v>49426</v>
      </c>
      <c r="L117" s="129">
        <v>4.1208984034836513</v>
      </c>
      <c r="M117" s="66"/>
      <c r="N117" s="130">
        <v>46239</v>
      </c>
      <c r="O117" s="129">
        <v>3.4283394534462275</v>
      </c>
      <c r="P117" s="66"/>
      <c r="Q117" s="66"/>
      <c r="S117" s="59">
        <f>'Forward Curve'!$G117</f>
        <v>49456</v>
      </c>
      <c r="T117" s="67">
        <f t="shared" si="52"/>
        <v>0.21504440654285134</v>
      </c>
      <c r="U117" s="48"/>
      <c r="V117" s="48">
        <f t="shared" si="60"/>
        <v>4.2277098122673114E-2</v>
      </c>
      <c r="W117" s="48">
        <f t="shared" si="42"/>
        <v>4.3755347018791788E-2</v>
      </c>
      <c r="X117" s="48">
        <f t="shared" si="53"/>
        <v>4.12138589633032E-2</v>
      </c>
      <c r="Y117" s="48">
        <f t="shared" si="54"/>
        <v>4.6080599930092371E-2</v>
      </c>
      <c r="Z117" s="69">
        <f t="shared" si="55"/>
        <v>7.1875975635293646E-2</v>
      </c>
      <c r="AA117" s="69">
        <f t="shared" si="35"/>
        <v>4.1204272795987151E-2</v>
      </c>
      <c r="AB117" s="69">
        <f t="shared" si="61"/>
        <v>4.1208984034836513E-2</v>
      </c>
      <c r="AC117" s="69"/>
      <c r="AD117" s="90">
        <f t="shared" si="48"/>
        <v>46191</v>
      </c>
      <c r="AE117" s="91">
        <f t="shared" si="44"/>
        <v>3.5757413121930703E-2</v>
      </c>
      <c r="AF117" s="90">
        <f t="shared" si="49"/>
        <v>49456</v>
      </c>
      <c r="AG117" s="92">
        <f t="shared" si="45"/>
        <v>4.1153053293390585E-2</v>
      </c>
      <c r="AH117" s="3"/>
      <c r="AI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-1.3064545982260842E-2</v>
      </c>
      <c r="AJ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1.4069863406863154E-2</v>
      </c>
      <c r="AK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6.8338682185111146E-2</v>
      </c>
      <c r="AL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9.5473091574235142E-2</v>
      </c>
      <c r="AN117" s="107">
        <f>IF(B117="","",IF(B117&gt;$AO$1,$AO$3,IF(B117&lt;$AK$1,$L$7,_xlfn.FORECAST.LINEAR(B117,INDEX($AK$3:$AO$3,1,MATCH(B117,$AK$1:$AO$1,1)):INDEX($AK$3:$AO$3,1,MATCH(B117,$AK$1:$AO$1,1)+1),INDEX($AK$1:$AO$1,1,MATCH(B117,$AK$1:$AO$1,1)):INDEX($AK$1:$AO$1,1,MATCH(B117,$AK$1:$AO$1,1)+1)))))</f>
        <v>0.03</v>
      </c>
      <c r="AO117" s="2">
        <f>IF('Forward Curve'!$D$13=DataValidation!$A$5,Vols!$AN117,IF('Forward Curve'!$D$13=DataValidation!$A$7,Vols!$AN117+(Vols!$X117-Vols!$V117),IF('Forward Curve'!$D$13=DataValidation!$A$10,Vols!$AN117+(Vols!$Z117-Vols!$V117),IF('Forward Curve'!$D$13=DataValidation!$A$4,Vols!$AN117+(Vols!$AG117-Vols!$V117),IF('Forward Curve'!$D$13=DataValidation!$A$9,Vols!$AN117+(Vols!$Y117-Vols!$V117),IF('Forward Curve'!$D$13=DataValidation!$A$11,Vols!$AN117+(Vols!$AZ117-Vols!$V117),IF('Forward Curve'!$D$13=DataValidation!$A$2,Vols!$AN117+($AA117-Vols!$V117),IF('Forward Curve'!$D$13=DataValidation!$A$3,Vols!$AN117+($AB117-Vols!$V117),IF('Forward Curve'!$D$13=DataValidation!$A$8,Vols!$AN117+($W117-Vols!$V117))))))))))</f>
        <v>2.8927174673314036E-2</v>
      </c>
      <c r="AP117" s="2">
        <f>IF('Forward Curve'!$D$13=DataValidation!$A$5,$V117+0.0025,IF('Forward Curve'!$D$13=DataValidation!$A$7,$X117+0.0025,IF('Forward Curve'!$D$13=DataValidation!$A$10,Vols!$Z117+0.0025,IF('Forward Curve'!$D$13=DataValidation!$A$4,Vols!$AG117+0.0025,IF('Forward Curve'!$D$13=DataValidation!$A$9,Vols!$Y117+0.0025,IF('Forward Curve'!$D$13=DataValidation!$A$11,Vols!$AZ117+0.0025,IF('Forward Curve'!$D$13=DataValidation!$A$2,$AA117+0.0025,IF('Forward Curve'!$D$13=DataValidation!$A$3,$AB117+0.0025,IF('Forward Curve'!$D$13=DataValidation!$A$8,$W117+0.0025,"")))))))))</f>
        <v>4.3704272795987154E-2</v>
      </c>
      <c r="AQ117" s="2">
        <f>IF('Forward Curve'!$D$13=DataValidation!$A$5,$V117+0.005,IF('Forward Curve'!$D$13=DataValidation!$A$7,$X117+0.005,IF('Forward Curve'!$D$13=DataValidation!$A$10,Vols!$Z117+0.005,IF('Forward Curve'!$D$13=DataValidation!$A$4,Vols!$AG117+0.005,IF('Forward Curve'!$D$13=DataValidation!$A$9,Vols!$Y117+0.005,IF('Forward Curve'!$D$13=DataValidation!$A$11,Vols!$AZ117+0.005,IF('Forward Curve'!$D$13=DataValidation!$A$2,$AA117+0.005,IF('Forward Curve'!$D$13=DataValidation!$A$3,$AB117+0.005,IF('Forward Curve'!$D$13=DataValidation!$A$8,$W117+0.005,"")))))))))</f>
        <v>4.6204272795987149E-2</v>
      </c>
      <c r="AS117" s="48" cm="1">
        <f t="array" ref="AS117">_xlfn.SWITCH('Forward Curve'!$E$14,DataValidation!$B$2,Vols!$AL117,DataValidation!$B$3,Vols!$AK117,DataValidation!$B$4,Vols!$AJ117,DataValidation!$B$5,Vols!$AI117,DataValidation!$B$7,$AN117,DataValidation!$B$8,Vols!$AP117,DataValidation!$B$9,Vols!$AQ117,"","ERROR")</f>
        <v>9.5473091574235142E-2</v>
      </c>
      <c r="AT117" s="48"/>
      <c r="AV117" s="56">
        <v>112</v>
      </c>
      <c r="AW117" s="58">
        <f t="shared" si="50"/>
        <v>49456</v>
      </c>
      <c r="AY117" s="70">
        <f t="shared" si="51"/>
        <v>-7.1921348590466699E-3</v>
      </c>
      <c r="AZ117" s="2">
        <f t="shared" si="46"/>
        <v>5.0551677349482245E-2</v>
      </c>
      <c r="BB117" s="3">
        <f t="shared" si="56"/>
        <v>4.5551677349482247E-2</v>
      </c>
      <c r="BC117" s="3">
        <f t="shared" si="57"/>
        <v>4.8051677349482243E-2</v>
      </c>
      <c r="BD117" s="3">
        <f t="shared" si="58"/>
        <v>5.3051677349482247E-2</v>
      </c>
      <c r="BE117" s="3">
        <f t="shared" si="59"/>
        <v>5.5551677349482242E-2</v>
      </c>
      <c r="BG117" s="2">
        <f>IF('Forward Curve'!$D$15=DataValidation!$B$11,Vols!BB117,IF('Forward Curve'!$D$15=DataValidation!$B$12,Vols!BC117,IF('Forward Curve'!$D$15=DataValidation!$B$13,Vols!BD117,IF('Forward Curve'!$D$15=DataValidation!$B$14,Vols!BE117,""))))</f>
        <v>4.8051677349482243E-2</v>
      </c>
    </row>
    <row r="118" spans="2:59" x14ac:dyDescent="0.25">
      <c r="B118" s="59">
        <f t="shared" si="40"/>
        <v>49487</v>
      </c>
      <c r="C118" s="129">
        <v>21.506046908544082</v>
      </c>
      <c r="D118" s="2"/>
      <c r="E118" s="102">
        <v>4.2282057753289619</v>
      </c>
      <c r="F118" s="64">
        <v>4.3756221341670836</v>
      </c>
      <c r="G118" s="126">
        <v>4.1207495097224616</v>
      </c>
      <c r="H118" s="85">
        <v>4.6077654751890407</v>
      </c>
      <c r="I118" s="110">
        <v>7.1875975635293647</v>
      </c>
      <c r="J118" s="66"/>
      <c r="K118" s="96">
        <f t="shared" si="47"/>
        <v>49456</v>
      </c>
      <c r="L118" s="129">
        <v>4.1204272795987151</v>
      </c>
      <c r="M118" s="66"/>
      <c r="N118" s="130">
        <v>46240</v>
      </c>
      <c r="O118" s="129">
        <v>3.4283394534542211</v>
      </c>
      <c r="P118" s="66"/>
      <c r="Q118" s="66"/>
      <c r="S118" s="59">
        <f>'Forward Curve'!$G118</f>
        <v>49487</v>
      </c>
      <c r="T118" s="67">
        <f t="shared" si="52"/>
        <v>0.21506046908544083</v>
      </c>
      <c r="U118" s="48"/>
      <c r="V118" s="48">
        <f t="shared" si="60"/>
        <v>4.2282057753289616E-2</v>
      </c>
      <c r="W118" s="48">
        <f t="shared" si="42"/>
        <v>4.3756221341670835E-2</v>
      </c>
      <c r="X118" s="48">
        <f t="shared" si="53"/>
        <v>4.1207495097224614E-2</v>
      </c>
      <c r="Y118" s="48">
        <f t="shared" si="54"/>
        <v>4.6077654751890407E-2</v>
      </c>
      <c r="Z118" s="69">
        <f t="shared" si="55"/>
        <v>7.1875975635293646E-2</v>
      </c>
      <c r="AA118" s="69">
        <f t="shared" si="35"/>
        <v>4.1208984034836513E-2</v>
      </c>
      <c r="AB118" s="69">
        <f t="shared" si="61"/>
        <v>4.1204272795987151E-2</v>
      </c>
      <c r="AC118" s="69"/>
      <c r="AD118" s="90">
        <f t="shared" si="48"/>
        <v>46192</v>
      </c>
      <c r="AE118" s="91">
        <f t="shared" si="44"/>
        <v>3.5757413121930703E-2</v>
      </c>
      <c r="AF118" s="90">
        <f t="shared" si="49"/>
        <v>49487</v>
      </c>
      <c r="AG118" s="92">
        <f t="shared" si="45"/>
        <v>4.1152582877732158E-2</v>
      </c>
      <c r="AH118" s="3"/>
      <c r="AI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-1.3318732164153213E-2</v>
      </c>
      <c r="AJ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1.3945125935341651E-2</v>
      </c>
      <c r="AK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6.8472842134331371E-2</v>
      </c>
      <c r="AL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9.5736700233826244E-2</v>
      </c>
      <c r="AN118" s="107">
        <f>IF(B118="","",IF(B118&gt;$AO$1,$AO$3,IF(B118&lt;$AK$1,$L$7,_xlfn.FORECAST.LINEAR(B118,INDEX($AK$3:$AO$3,1,MATCH(B118,$AK$1:$AO$1,1)):INDEX($AK$3:$AO$3,1,MATCH(B118,$AK$1:$AO$1,1)+1),INDEX($AK$1:$AO$1,1,MATCH(B118,$AK$1:$AO$1,1)):INDEX($AK$1:$AO$1,1,MATCH(B118,$AK$1:$AO$1,1)+1)))))</f>
        <v>0.03</v>
      </c>
      <c r="AO118" s="2">
        <f>IF('Forward Curve'!$D$13=DataValidation!$A$5,Vols!$AN118,IF('Forward Curve'!$D$13=DataValidation!$A$7,Vols!$AN118+(Vols!$X118-Vols!$V118),IF('Forward Curve'!$D$13=DataValidation!$A$10,Vols!$AN118+(Vols!$Z118-Vols!$V118),IF('Forward Curve'!$D$13=DataValidation!$A$4,Vols!$AN118+(Vols!$AG118-Vols!$V118),IF('Forward Curve'!$D$13=DataValidation!$A$9,Vols!$AN118+(Vols!$Y118-Vols!$V118),IF('Forward Curve'!$D$13=DataValidation!$A$11,Vols!$AN118+(Vols!$AZ118-Vols!$V118),IF('Forward Curve'!$D$13=DataValidation!$A$2,Vols!$AN118+($AA118-Vols!$V118),IF('Forward Curve'!$D$13=DataValidation!$A$3,Vols!$AN118+($AB118-Vols!$V118),IF('Forward Curve'!$D$13=DataValidation!$A$8,Vols!$AN118+($W118-Vols!$V118))))))))))</f>
        <v>2.8926926281546896E-2</v>
      </c>
      <c r="AP118" s="2">
        <f>IF('Forward Curve'!$D$13=DataValidation!$A$5,$V118+0.0025,IF('Forward Curve'!$D$13=DataValidation!$A$7,$X118+0.0025,IF('Forward Curve'!$D$13=DataValidation!$A$10,Vols!$Z118+0.0025,IF('Forward Curve'!$D$13=DataValidation!$A$4,Vols!$AG118+0.0025,IF('Forward Curve'!$D$13=DataValidation!$A$9,Vols!$Y118+0.0025,IF('Forward Curve'!$D$13=DataValidation!$A$11,Vols!$AZ118+0.0025,IF('Forward Curve'!$D$13=DataValidation!$A$2,$AA118+0.0025,IF('Forward Curve'!$D$13=DataValidation!$A$3,$AB118+0.0025,IF('Forward Curve'!$D$13=DataValidation!$A$8,$W118+0.0025,"")))))))))</f>
        <v>4.3708984034836515E-2</v>
      </c>
      <c r="AQ118" s="2">
        <f>IF('Forward Curve'!$D$13=DataValidation!$A$5,$V118+0.005,IF('Forward Curve'!$D$13=DataValidation!$A$7,$X118+0.005,IF('Forward Curve'!$D$13=DataValidation!$A$10,Vols!$Z118+0.005,IF('Forward Curve'!$D$13=DataValidation!$A$4,Vols!$AG118+0.005,IF('Forward Curve'!$D$13=DataValidation!$A$9,Vols!$Y118+0.005,IF('Forward Curve'!$D$13=DataValidation!$A$11,Vols!$AZ118+0.005,IF('Forward Curve'!$D$13=DataValidation!$A$2,$AA118+0.005,IF('Forward Curve'!$D$13=DataValidation!$A$3,$AB118+0.005,IF('Forward Curve'!$D$13=DataValidation!$A$8,$W118+0.005,"")))))))))</f>
        <v>4.620898403483651E-2</v>
      </c>
      <c r="AS118" s="48" cm="1">
        <f t="array" ref="AS118">_xlfn.SWITCH('Forward Curve'!$E$14,DataValidation!$B$2,Vols!$AL118,DataValidation!$B$3,Vols!$AK118,DataValidation!$B$4,Vols!$AJ118,DataValidation!$B$5,Vols!$AI118,DataValidation!$B$7,$AN118,DataValidation!$B$8,Vols!$AP118,DataValidation!$B$9,Vols!$AQ118,"","ERROR")</f>
        <v>9.5736700233826244E-2</v>
      </c>
      <c r="AT118" s="48"/>
      <c r="AV118" s="56">
        <v>113</v>
      </c>
      <c r="AW118" s="58">
        <f t="shared" si="50"/>
        <v>49487</v>
      </c>
      <c r="AY118" s="70">
        <f t="shared" si="51"/>
        <v>-7.2140914124275736E-3</v>
      </c>
      <c r="AZ118" s="2">
        <f t="shared" si="46"/>
        <v>5.0593590515897804E-2</v>
      </c>
      <c r="BB118" s="3">
        <f t="shared" si="56"/>
        <v>4.5593590515897807E-2</v>
      </c>
      <c r="BC118" s="3">
        <f t="shared" si="57"/>
        <v>4.8093590515897802E-2</v>
      </c>
      <c r="BD118" s="3">
        <f t="shared" si="58"/>
        <v>5.3093590515897807E-2</v>
      </c>
      <c r="BE118" s="3">
        <f t="shared" si="59"/>
        <v>5.5593590515897802E-2</v>
      </c>
      <c r="BG118" s="2">
        <f>IF('Forward Curve'!$D$15=DataValidation!$B$11,Vols!BB118,IF('Forward Curve'!$D$15=DataValidation!$B$12,Vols!BC118,IF('Forward Curve'!$D$15=DataValidation!$B$13,Vols!BD118,IF('Forward Curve'!$D$15=DataValidation!$B$14,Vols!BE118,""))))</f>
        <v>4.8093590515897802E-2</v>
      </c>
    </row>
    <row r="119" spans="2:59" x14ac:dyDescent="0.25">
      <c r="B119" s="59">
        <f t="shared" si="40"/>
        <v>49517</v>
      </c>
      <c r="C119" s="129">
        <v>21.508343378539475</v>
      </c>
      <c r="D119" s="2"/>
      <c r="E119" s="102">
        <v>4.2282057753292195</v>
      </c>
      <c r="F119" s="64">
        <v>4.3756272806510195</v>
      </c>
      <c r="G119" s="126">
        <v>4.1215345567150177</v>
      </c>
      <c r="H119" s="85">
        <v>4.6086491039281894</v>
      </c>
      <c r="I119" s="110">
        <v>7.1890327023269442</v>
      </c>
      <c r="J119" s="66"/>
      <c r="K119" s="96">
        <f t="shared" si="47"/>
        <v>49487</v>
      </c>
      <c r="L119" s="129">
        <v>4.1208984034836513</v>
      </c>
      <c r="M119" s="66"/>
      <c r="N119" s="130">
        <v>46241</v>
      </c>
      <c r="O119" s="129">
        <v>3.4286659502384964</v>
      </c>
      <c r="P119" s="66"/>
      <c r="Q119" s="66"/>
      <c r="S119" s="59">
        <f>'Forward Curve'!$G119</f>
        <v>49517</v>
      </c>
      <c r="T119" s="67">
        <f t="shared" si="52"/>
        <v>0.21508343378539474</v>
      </c>
      <c r="U119" s="48"/>
      <c r="V119" s="48">
        <f t="shared" si="60"/>
        <v>4.2282057753292197E-2</v>
      </c>
      <c r="W119" s="48">
        <f t="shared" si="42"/>
        <v>4.3756272806510198E-2</v>
      </c>
      <c r="X119" s="48">
        <f t="shared" si="53"/>
        <v>4.1215345567150174E-2</v>
      </c>
      <c r="Y119" s="48">
        <f t="shared" si="54"/>
        <v>4.6086491039281891E-2</v>
      </c>
      <c r="Z119" s="69">
        <f t="shared" si="55"/>
        <v>7.1890327023269446E-2</v>
      </c>
      <c r="AA119" s="69">
        <f t="shared" si="35"/>
        <v>4.1208984034836513E-2</v>
      </c>
      <c r="AB119" s="69">
        <f t="shared" si="61"/>
        <v>4.1208984034836513E-2</v>
      </c>
      <c r="AC119" s="69"/>
      <c r="AD119" s="90">
        <f t="shared" si="48"/>
        <v>46193</v>
      </c>
      <c r="AE119" s="91">
        <f t="shared" si="44"/>
        <v>3.5757413121930703E-2</v>
      </c>
      <c r="AF119" s="90">
        <f t="shared" si="49"/>
        <v>49517</v>
      </c>
      <c r="AG119" s="92">
        <f t="shared" si="45"/>
        <v>4.1152739682948081E-2</v>
      </c>
      <c r="AH119" s="3"/>
      <c r="AI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-1.3564123381743296E-2</v>
      </c>
      <c r="AJ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1.3822430326546608E-2</v>
      </c>
      <c r="AK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6.859553774312642E-2</v>
      </c>
      <c r="AL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9.5982091451416326E-2</v>
      </c>
      <c r="AN119" s="107">
        <f>IF(B119="","",IF(B119&gt;$AO$1,$AO$3,IF(B119&lt;$AK$1,$L$7,_xlfn.FORECAST.LINEAR(B119,INDEX($AK$3:$AO$3,1,MATCH(B119,$AK$1:$AO$1,1)):INDEX($AK$3:$AO$3,1,MATCH(B119,$AK$1:$AO$1,1)+1),INDEX($AK$1:$AO$1,1,MATCH(B119,$AK$1:$AO$1,1)):INDEX($AK$1:$AO$1,1,MATCH(B119,$AK$1:$AO$1,1)+1)))))</f>
        <v>0.03</v>
      </c>
      <c r="AO119" s="2">
        <f>IF('Forward Curve'!$D$13=DataValidation!$A$5,Vols!$AN119,IF('Forward Curve'!$D$13=DataValidation!$A$7,Vols!$AN119+(Vols!$X119-Vols!$V119),IF('Forward Curve'!$D$13=DataValidation!$A$10,Vols!$AN119+(Vols!$Z119-Vols!$V119),IF('Forward Curve'!$D$13=DataValidation!$A$4,Vols!$AN119+(Vols!$AG119-Vols!$V119),IF('Forward Curve'!$D$13=DataValidation!$A$9,Vols!$AN119+(Vols!$Y119-Vols!$V119),IF('Forward Curve'!$D$13=DataValidation!$A$11,Vols!$AN119+(Vols!$AZ119-Vols!$V119),IF('Forward Curve'!$D$13=DataValidation!$A$2,Vols!$AN119+($AA119-Vols!$V119),IF('Forward Curve'!$D$13=DataValidation!$A$3,Vols!$AN119+($AB119-Vols!$V119),IF('Forward Curve'!$D$13=DataValidation!$A$8,Vols!$AN119+($W119-Vols!$V119))))))))))</f>
        <v>2.8926926281544314E-2</v>
      </c>
      <c r="AP119" s="2">
        <f>IF('Forward Curve'!$D$13=DataValidation!$A$5,$V119+0.0025,IF('Forward Curve'!$D$13=DataValidation!$A$7,$X119+0.0025,IF('Forward Curve'!$D$13=DataValidation!$A$10,Vols!$Z119+0.0025,IF('Forward Curve'!$D$13=DataValidation!$A$4,Vols!$AG119+0.0025,IF('Forward Curve'!$D$13=DataValidation!$A$9,Vols!$Y119+0.0025,IF('Forward Curve'!$D$13=DataValidation!$A$11,Vols!$AZ119+0.0025,IF('Forward Curve'!$D$13=DataValidation!$A$2,$AA119+0.0025,IF('Forward Curve'!$D$13=DataValidation!$A$3,$AB119+0.0025,IF('Forward Curve'!$D$13=DataValidation!$A$8,$W119+0.0025,"")))))))))</f>
        <v>4.3708984034836515E-2</v>
      </c>
      <c r="AQ119" s="2">
        <f>IF('Forward Curve'!$D$13=DataValidation!$A$5,$V119+0.005,IF('Forward Curve'!$D$13=DataValidation!$A$7,$X119+0.005,IF('Forward Curve'!$D$13=DataValidation!$A$10,Vols!$Z119+0.005,IF('Forward Curve'!$D$13=DataValidation!$A$4,Vols!$AG119+0.005,IF('Forward Curve'!$D$13=DataValidation!$A$9,Vols!$Y119+0.005,IF('Forward Curve'!$D$13=DataValidation!$A$11,Vols!$AZ119+0.005,IF('Forward Curve'!$D$13=DataValidation!$A$2,$AA119+0.005,IF('Forward Curve'!$D$13=DataValidation!$A$3,$AB119+0.005,IF('Forward Curve'!$D$13=DataValidation!$A$8,$W119+0.005,"")))))))))</f>
        <v>4.620898403483651E-2</v>
      </c>
      <c r="AS119" s="48" cm="1">
        <f t="array" ref="AS119">_xlfn.SWITCH('Forward Curve'!$E$14,DataValidation!$B$2,Vols!$AL119,DataValidation!$B$3,Vols!$AK119,DataValidation!$B$4,Vols!$AJ119,DataValidation!$B$5,Vols!$AI119,DataValidation!$B$7,$AN119,DataValidation!$B$8,Vols!$AP119,DataValidation!$B$9,Vols!$AQ119,"","ERROR")</f>
        <v>9.5982091451416326E-2</v>
      </c>
      <c r="AT119" s="48"/>
      <c r="AV119" s="56">
        <v>114</v>
      </c>
      <c r="AW119" s="58">
        <f t="shared" si="50"/>
        <v>49517</v>
      </c>
      <c r="AY119" s="70">
        <f t="shared" si="51"/>
        <v>-7.2360479658084773E-3</v>
      </c>
      <c r="AZ119" s="2">
        <f t="shared" si="46"/>
        <v>5.0635464421989587E-2</v>
      </c>
      <c r="BB119" s="3">
        <f t="shared" si="56"/>
        <v>4.563546442198959E-2</v>
      </c>
      <c r="BC119" s="3">
        <f t="shared" si="57"/>
        <v>4.8135464421989585E-2</v>
      </c>
      <c r="BD119" s="3">
        <f t="shared" si="58"/>
        <v>5.3135464421989589E-2</v>
      </c>
      <c r="BE119" s="3">
        <f t="shared" si="59"/>
        <v>5.5635464421989585E-2</v>
      </c>
      <c r="BG119" s="2">
        <f>IF('Forward Curve'!$D$15=DataValidation!$B$11,Vols!BB119,IF('Forward Curve'!$D$15=DataValidation!$B$12,Vols!BC119,IF('Forward Curve'!$D$15=DataValidation!$B$13,Vols!BD119,IF('Forward Curve'!$D$15=DataValidation!$B$14,Vols!BE119,""))))</f>
        <v>4.8135464421989585E-2</v>
      </c>
    </row>
    <row r="120" spans="2:59" x14ac:dyDescent="0.25">
      <c r="B120" s="59">
        <f t="shared" si="40"/>
        <v>49548</v>
      </c>
      <c r="C120" s="129">
        <v>21.514174427818254</v>
      </c>
      <c r="D120" s="2"/>
      <c r="E120" s="102">
        <v>4.2277098122670358</v>
      </c>
      <c r="F120" s="64">
        <v>4.3758246541066104</v>
      </c>
      <c r="G120" s="126">
        <v>4.1213963882959668</v>
      </c>
      <c r="H120" s="85">
        <v>4.6077654751890407</v>
      </c>
      <c r="I120" s="110">
        <v>7.1875975635173717</v>
      </c>
      <c r="J120" s="66"/>
      <c r="K120" s="96">
        <f t="shared" si="47"/>
        <v>49517</v>
      </c>
      <c r="L120" s="129">
        <v>4.1208984034836513</v>
      </c>
      <c r="M120" s="66"/>
      <c r="N120" s="130">
        <v>46244</v>
      </c>
      <c r="O120" s="129">
        <v>3.4283394534382339</v>
      </c>
      <c r="P120" s="66"/>
      <c r="Q120" s="66"/>
      <c r="S120" s="59">
        <f>'Forward Curve'!$G120</f>
        <v>49548</v>
      </c>
      <c r="T120" s="67">
        <f t="shared" si="52"/>
        <v>0.21514174427818256</v>
      </c>
      <c r="U120" s="48"/>
      <c r="V120" s="48">
        <f t="shared" si="60"/>
        <v>4.2277098122670359E-2</v>
      </c>
      <c r="W120" s="48">
        <f t="shared" si="42"/>
        <v>4.3758246541066102E-2</v>
      </c>
      <c r="X120" s="48">
        <f t="shared" si="53"/>
        <v>4.121396388295967E-2</v>
      </c>
      <c r="Y120" s="48">
        <f t="shared" si="54"/>
        <v>4.6077654751890407E-2</v>
      </c>
      <c r="Z120" s="69">
        <f t="shared" si="55"/>
        <v>7.1875975635173714E-2</v>
      </c>
      <c r="AA120" s="69">
        <f t="shared" si="35"/>
        <v>4.12066283256598E-2</v>
      </c>
      <c r="AB120" s="69">
        <f t="shared" si="61"/>
        <v>4.1208984034836513E-2</v>
      </c>
      <c r="AC120" s="69"/>
      <c r="AD120" s="90">
        <f t="shared" si="48"/>
        <v>46194</v>
      </c>
      <c r="AE120" s="91">
        <f t="shared" si="44"/>
        <v>3.5757413121930703E-2</v>
      </c>
      <c r="AF120" s="90">
        <f t="shared" si="49"/>
        <v>49548</v>
      </c>
      <c r="AG120" s="92">
        <f t="shared" si="45"/>
        <v>4.1152896518045878E-2</v>
      </c>
      <c r="AH120" s="3"/>
      <c r="AI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-1.382470756861443E-2</v>
      </c>
      <c r="AJ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1.3690960378522684E-2</v>
      </c>
      <c r="AK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6.8722296272796926E-2</v>
      </c>
      <c r="AL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9.6237964219934038E-2</v>
      </c>
      <c r="AN120" s="107">
        <f>IF(B120="","",IF(B120&gt;$AO$1,$AO$3,IF(B120&lt;$AK$1,$L$7,_xlfn.FORECAST.LINEAR(B120,INDEX($AK$3:$AO$3,1,MATCH(B120,$AK$1:$AO$1,1)):INDEX($AK$3:$AO$3,1,MATCH(B120,$AK$1:$AO$1,1)+1),INDEX($AK$1:$AO$1,1,MATCH(B120,$AK$1:$AO$1,1)):INDEX($AK$1:$AO$1,1,MATCH(B120,$AK$1:$AO$1,1)+1)))))</f>
        <v>0.03</v>
      </c>
      <c r="AO120" s="2">
        <f>IF('Forward Curve'!$D$13=DataValidation!$A$5,Vols!$AN120,IF('Forward Curve'!$D$13=DataValidation!$A$7,Vols!$AN120+(Vols!$X120-Vols!$V120),IF('Forward Curve'!$D$13=DataValidation!$A$10,Vols!$AN120+(Vols!$Z120-Vols!$V120),IF('Forward Curve'!$D$13=DataValidation!$A$4,Vols!$AN120+(Vols!$AG120-Vols!$V120),IF('Forward Curve'!$D$13=DataValidation!$A$9,Vols!$AN120+(Vols!$Y120-Vols!$V120),IF('Forward Curve'!$D$13=DataValidation!$A$11,Vols!$AN120+(Vols!$AZ120-Vols!$V120),IF('Forward Curve'!$D$13=DataValidation!$A$2,Vols!$AN120+($AA120-Vols!$V120),IF('Forward Curve'!$D$13=DataValidation!$A$3,Vols!$AN120+($AB120-Vols!$V120),IF('Forward Curve'!$D$13=DataValidation!$A$8,Vols!$AN120+($W120-Vols!$V120))))))))))</f>
        <v>2.892953020298944E-2</v>
      </c>
      <c r="AP120" s="2">
        <f>IF('Forward Curve'!$D$13=DataValidation!$A$5,$V120+0.0025,IF('Forward Curve'!$D$13=DataValidation!$A$7,$X120+0.0025,IF('Forward Curve'!$D$13=DataValidation!$A$10,Vols!$Z120+0.0025,IF('Forward Curve'!$D$13=DataValidation!$A$4,Vols!$AG120+0.0025,IF('Forward Curve'!$D$13=DataValidation!$A$9,Vols!$Y120+0.0025,IF('Forward Curve'!$D$13=DataValidation!$A$11,Vols!$AZ120+0.0025,IF('Forward Curve'!$D$13=DataValidation!$A$2,$AA120+0.0025,IF('Forward Curve'!$D$13=DataValidation!$A$3,$AB120+0.0025,IF('Forward Curve'!$D$13=DataValidation!$A$8,$W120+0.0025,"")))))))))</f>
        <v>4.3706628325659802E-2</v>
      </c>
      <c r="AQ120" s="2">
        <f>IF('Forward Curve'!$D$13=DataValidation!$A$5,$V120+0.005,IF('Forward Curve'!$D$13=DataValidation!$A$7,$X120+0.005,IF('Forward Curve'!$D$13=DataValidation!$A$10,Vols!$Z120+0.005,IF('Forward Curve'!$D$13=DataValidation!$A$4,Vols!$AG120+0.005,IF('Forward Curve'!$D$13=DataValidation!$A$9,Vols!$Y120+0.005,IF('Forward Curve'!$D$13=DataValidation!$A$11,Vols!$AZ120+0.005,IF('Forward Curve'!$D$13=DataValidation!$A$2,$AA120+0.005,IF('Forward Curve'!$D$13=DataValidation!$A$3,$AB120+0.005,IF('Forward Curve'!$D$13=DataValidation!$A$8,$W120+0.005,"")))))))))</f>
        <v>4.6206628325659797E-2</v>
      </c>
      <c r="AS120" s="48" cm="1">
        <f t="array" ref="AS120">_xlfn.SWITCH('Forward Curve'!$E$14,DataValidation!$B$2,Vols!$AL120,DataValidation!$B$3,Vols!$AK120,DataValidation!$B$4,Vols!$AJ120,DataValidation!$B$5,Vols!$AI120,DataValidation!$B$7,$AN120,DataValidation!$B$8,Vols!$AP120,DataValidation!$B$9,Vols!$AQ120,"","ERROR")</f>
        <v>9.6237964219934038E-2</v>
      </c>
      <c r="AT120" s="48"/>
      <c r="AV120" s="56">
        <v>115</v>
      </c>
      <c r="AW120" s="58">
        <f t="shared" si="50"/>
        <v>49548</v>
      </c>
      <c r="AY120" s="70">
        <f t="shared" si="51"/>
        <v>-7.2580045191893809E-3</v>
      </c>
      <c r="AZ120" s="2">
        <f t="shared" si="46"/>
        <v>5.0677316356423793E-2</v>
      </c>
      <c r="BB120" s="3">
        <f t="shared" si="56"/>
        <v>4.5677316356423796E-2</v>
      </c>
      <c r="BC120" s="3">
        <f t="shared" si="57"/>
        <v>4.8177316356423791E-2</v>
      </c>
      <c r="BD120" s="3">
        <f t="shared" si="58"/>
        <v>5.3177316356423796E-2</v>
      </c>
      <c r="BE120" s="3">
        <f t="shared" si="59"/>
        <v>5.5677316356423791E-2</v>
      </c>
      <c r="BG120" s="2">
        <f>IF('Forward Curve'!$D$15=DataValidation!$B$11,Vols!BB120,IF('Forward Curve'!$D$15=DataValidation!$B$12,Vols!BC120,IF('Forward Curve'!$D$15=DataValidation!$B$13,Vols!BD120,IF('Forward Curve'!$D$15=DataValidation!$B$14,Vols!BE120,""))))</f>
        <v>4.8177316356423791E-2</v>
      </c>
    </row>
    <row r="121" spans="2:59" x14ac:dyDescent="0.25">
      <c r="B121" s="59">
        <f t="shared" si="40"/>
        <v>49579</v>
      </c>
      <c r="C121" s="129">
        <v>21.514642175562475</v>
      </c>
      <c r="D121" s="2"/>
      <c r="E121" s="102">
        <v>4.2282057753289619</v>
      </c>
      <c r="F121" s="64">
        <v>4.3756221341671298</v>
      </c>
      <c r="G121" s="126">
        <v>4.1203671782041189</v>
      </c>
      <c r="H121" s="85">
        <v>4.6086491039281894</v>
      </c>
      <c r="I121" s="110">
        <v>7.1875975635250793</v>
      </c>
      <c r="J121" s="66"/>
      <c r="K121" s="96">
        <f t="shared" si="47"/>
        <v>49548</v>
      </c>
      <c r="L121" s="129">
        <v>4.12066283256598</v>
      </c>
      <c r="M121" s="66"/>
      <c r="N121" s="130">
        <v>46245</v>
      </c>
      <c r="O121" s="129">
        <v>3.4283394534542211</v>
      </c>
      <c r="P121" s="66"/>
      <c r="Q121" s="66"/>
      <c r="S121" s="59">
        <f>'Forward Curve'!$G121</f>
        <v>49579</v>
      </c>
      <c r="T121" s="67">
        <f t="shared" si="52"/>
        <v>0.21514642175562476</v>
      </c>
      <c r="U121" s="48"/>
      <c r="V121" s="48">
        <f t="shared" si="60"/>
        <v>4.2282057753289616E-2</v>
      </c>
      <c r="W121" s="48">
        <f t="shared" si="42"/>
        <v>4.37562213416713E-2</v>
      </c>
      <c r="X121" s="48">
        <f t="shared" si="53"/>
        <v>4.1203671782041186E-2</v>
      </c>
      <c r="Y121" s="48">
        <f t="shared" si="54"/>
        <v>4.6086491039281891E-2</v>
      </c>
      <c r="Z121" s="69">
        <f t="shared" si="55"/>
        <v>7.1875975635250791E-2</v>
      </c>
      <c r="AA121" s="69">
        <f t="shared" si="35"/>
        <v>4.1208984034836513E-2</v>
      </c>
      <c r="AB121" s="69">
        <f t="shared" si="61"/>
        <v>4.12066283256598E-2</v>
      </c>
      <c r="AC121" s="69"/>
      <c r="AD121" s="90">
        <f t="shared" si="48"/>
        <v>46195</v>
      </c>
      <c r="AE121" s="91">
        <f t="shared" si="44"/>
        <v>3.5752086887157475E-2</v>
      </c>
      <c r="AF121" s="90">
        <f t="shared" si="49"/>
        <v>49579</v>
      </c>
      <c r="AG121" s="92">
        <f t="shared" si="45"/>
        <v>4.1153053317281696E-2</v>
      </c>
      <c r="AH121" s="3"/>
      <c r="AI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-1.4072125557105774E-2</v>
      </c>
      <c r="AJ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1.356842923886537E-2</v>
      </c>
      <c r="AK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6.8849538830807661E-2</v>
      </c>
      <c r="AL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9.6490093626778795E-2</v>
      </c>
      <c r="AN121" s="107">
        <f>IF(B121="","",IF(B121&gt;$AO$1,$AO$3,IF(B121&lt;$AK$1,$L$7,_xlfn.FORECAST.LINEAR(B121,INDEX($AK$3:$AO$3,1,MATCH(B121,$AK$1:$AO$1,1)):INDEX($AK$3:$AO$3,1,MATCH(B121,$AK$1:$AO$1,1)+1),INDEX($AK$1:$AO$1,1,MATCH(B121,$AK$1:$AO$1,1)):INDEX($AK$1:$AO$1,1,MATCH(B121,$AK$1:$AO$1,1)+1)))))</f>
        <v>0.03</v>
      </c>
      <c r="AO121" s="2">
        <f>IF('Forward Curve'!$D$13=DataValidation!$A$5,Vols!$AN121,IF('Forward Curve'!$D$13=DataValidation!$A$7,Vols!$AN121+(Vols!$X121-Vols!$V121),IF('Forward Curve'!$D$13=DataValidation!$A$10,Vols!$AN121+(Vols!$Z121-Vols!$V121),IF('Forward Curve'!$D$13=DataValidation!$A$4,Vols!$AN121+(Vols!$AG121-Vols!$V121),IF('Forward Curve'!$D$13=DataValidation!$A$9,Vols!$AN121+(Vols!$Y121-Vols!$V121),IF('Forward Curve'!$D$13=DataValidation!$A$11,Vols!$AN121+(Vols!$AZ121-Vols!$V121),IF('Forward Curve'!$D$13=DataValidation!$A$2,Vols!$AN121+($AA121-Vols!$V121),IF('Forward Curve'!$D$13=DataValidation!$A$3,Vols!$AN121+($AB121-Vols!$V121),IF('Forward Curve'!$D$13=DataValidation!$A$8,Vols!$AN121+($W121-Vols!$V121))))))))))</f>
        <v>2.8926926281546896E-2</v>
      </c>
      <c r="AP121" s="2">
        <f>IF('Forward Curve'!$D$13=DataValidation!$A$5,$V121+0.0025,IF('Forward Curve'!$D$13=DataValidation!$A$7,$X121+0.0025,IF('Forward Curve'!$D$13=DataValidation!$A$10,Vols!$Z121+0.0025,IF('Forward Curve'!$D$13=DataValidation!$A$4,Vols!$AG121+0.0025,IF('Forward Curve'!$D$13=DataValidation!$A$9,Vols!$Y121+0.0025,IF('Forward Curve'!$D$13=DataValidation!$A$11,Vols!$AZ121+0.0025,IF('Forward Curve'!$D$13=DataValidation!$A$2,$AA121+0.0025,IF('Forward Curve'!$D$13=DataValidation!$A$3,$AB121+0.0025,IF('Forward Curve'!$D$13=DataValidation!$A$8,$W121+0.0025,"")))))))))</f>
        <v>4.3708984034836515E-2</v>
      </c>
      <c r="AQ121" s="2">
        <f>IF('Forward Curve'!$D$13=DataValidation!$A$5,$V121+0.005,IF('Forward Curve'!$D$13=DataValidation!$A$7,$X121+0.005,IF('Forward Curve'!$D$13=DataValidation!$A$10,Vols!$Z121+0.005,IF('Forward Curve'!$D$13=DataValidation!$A$4,Vols!$AG121+0.005,IF('Forward Curve'!$D$13=DataValidation!$A$9,Vols!$Y121+0.005,IF('Forward Curve'!$D$13=DataValidation!$A$11,Vols!$AZ121+0.005,IF('Forward Curve'!$D$13=DataValidation!$A$2,$AA121+0.005,IF('Forward Curve'!$D$13=DataValidation!$A$3,$AB121+0.005,IF('Forward Curve'!$D$13=DataValidation!$A$8,$W121+0.005,"")))))))))</f>
        <v>4.620898403483651E-2</v>
      </c>
      <c r="AS121" s="48" cm="1">
        <f t="array" ref="AS121">_xlfn.SWITCH('Forward Curve'!$E$14,DataValidation!$B$2,Vols!$AL121,DataValidation!$B$3,Vols!$AK121,DataValidation!$B$4,Vols!$AJ121,DataValidation!$B$5,Vols!$AI121,DataValidation!$B$7,$AN121,DataValidation!$B$8,Vols!$AP121,DataValidation!$B$9,Vols!$AQ121,"","ERROR")</f>
        <v>9.6490093626778795E-2</v>
      </c>
      <c r="AT121" s="48"/>
      <c r="AV121" s="56">
        <v>116</v>
      </c>
      <c r="AW121" s="58">
        <f t="shared" si="50"/>
        <v>49579</v>
      </c>
      <c r="AY121" s="70">
        <f t="shared" si="51"/>
        <v>-7.2799610725702846E-3</v>
      </c>
      <c r="AZ121" s="2">
        <f t="shared" si="46"/>
        <v>5.0719165951881154E-2</v>
      </c>
      <c r="BB121" s="3">
        <f t="shared" si="56"/>
        <v>4.5719165951881156E-2</v>
      </c>
      <c r="BC121" s="3">
        <f t="shared" si="57"/>
        <v>4.8219165951881152E-2</v>
      </c>
      <c r="BD121" s="3">
        <f t="shared" si="58"/>
        <v>5.3219165951881156E-2</v>
      </c>
      <c r="BE121" s="3">
        <f t="shared" si="59"/>
        <v>5.5719165951881151E-2</v>
      </c>
      <c r="BG121" s="2">
        <f>IF('Forward Curve'!$D$15=DataValidation!$B$11,Vols!BB121,IF('Forward Curve'!$D$15=DataValidation!$B$12,Vols!BC121,IF('Forward Curve'!$D$15=DataValidation!$B$13,Vols!BD121,IF('Forward Curve'!$D$15=DataValidation!$B$14,Vols!BE121,""))))</f>
        <v>4.8219165951881152E-2</v>
      </c>
    </row>
    <row r="122" spans="2:59" x14ac:dyDescent="0.25">
      <c r="B122" s="59">
        <f t="shared" si="40"/>
        <v>49609</v>
      </c>
      <c r="C122" s="129">
        <v>21.522584361917581</v>
      </c>
      <c r="D122" s="2"/>
      <c r="E122" s="102">
        <v>4.2279577841041416</v>
      </c>
      <c r="F122" s="64">
        <v>4.37553470187909</v>
      </c>
      <c r="G122" s="126">
        <v>4.1215601812385172</v>
      </c>
      <c r="H122" s="85">
        <v>4.6080599930092374</v>
      </c>
      <c r="I122" s="110">
        <v>7.1875975635250793</v>
      </c>
      <c r="J122" s="66"/>
      <c r="K122" s="96">
        <f t="shared" si="47"/>
        <v>49579</v>
      </c>
      <c r="L122" s="129">
        <v>4.1208984034836513</v>
      </c>
      <c r="M122" s="66"/>
      <c r="N122" s="130">
        <v>46246</v>
      </c>
      <c r="O122" s="129">
        <v>3.4283394534382339</v>
      </c>
      <c r="P122" s="66"/>
      <c r="Q122" s="66"/>
      <c r="S122" s="59">
        <f>'Forward Curve'!$G122</f>
        <v>49609</v>
      </c>
      <c r="T122" s="67">
        <f t="shared" si="52"/>
        <v>0.21522584361917579</v>
      </c>
      <c r="U122" s="48"/>
      <c r="V122" s="48">
        <f t="shared" si="60"/>
        <v>4.2279577841041416E-2</v>
      </c>
      <c r="W122" s="48">
        <f t="shared" si="42"/>
        <v>4.3755347018790899E-2</v>
      </c>
      <c r="X122" s="48">
        <f t="shared" si="53"/>
        <v>4.1215601812385171E-2</v>
      </c>
      <c r="Y122" s="48">
        <f t="shared" si="54"/>
        <v>4.6080599930092371E-2</v>
      </c>
      <c r="Z122" s="69">
        <f t="shared" si="55"/>
        <v>7.1875975635250791E-2</v>
      </c>
      <c r="AA122" s="69">
        <f t="shared" si="35"/>
        <v>4.1206628325665129E-2</v>
      </c>
      <c r="AB122" s="69">
        <f t="shared" si="61"/>
        <v>4.1208984034836513E-2</v>
      </c>
      <c r="AC122" s="69"/>
      <c r="AD122" s="90">
        <f t="shared" si="48"/>
        <v>46196</v>
      </c>
      <c r="AE122" s="91">
        <f t="shared" si="44"/>
        <v>3.5752086887077539E-2</v>
      </c>
      <c r="AF122" s="90">
        <f t="shared" si="49"/>
        <v>49609</v>
      </c>
      <c r="AG122" s="92">
        <f t="shared" si="45"/>
        <v>4.1153366909797207E-2</v>
      </c>
      <c r="AH122" s="3"/>
      <c r="AI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-1.4328281842214892E-2</v>
      </c>
      <c r="AJ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1.3439173241725118E-2</v>
      </c>
      <c r="AK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6.8974083409605133E-2</v>
      </c>
      <c r="AL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9.6741538493545151E-2</v>
      </c>
      <c r="AN122" s="107">
        <f>IF(B122="","",IF(B122&gt;$AO$1,$AO$3,IF(B122&lt;$AK$1,$L$7,_xlfn.FORECAST.LINEAR(B122,INDEX($AK$3:$AO$3,1,MATCH(B122,$AK$1:$AO$1,1)):INDEX($AK$3:$AO$3,1,MATCH(B122,$AK$1:$AO$1,1)+1),INDEX($AK$1:$AO$1,1,MATCH(B122,$AK$1:$AO$1,1)):INDEX($AK$1:$AO$1,1,MATCH(B122,$AK$1:$AO$1,1)+1)))))</f>
        <v>0.03</v>
      </c>
      <c r="AO122" s="2">
        <f>IF('Forward Curve'!$D$13=DataValidation!$A$5,Vols!$AN122,IF('Forward Curve'!$D$13=DataValidation!$A$7,Vols!$AN122+(Vols!$X122-Vols!$V122),IF('Forward Curve'!$D$13=DataValidation!$A$10,Vols!$AN122+(Vols!$Z122-Vols!$V122),IF('Forward Curve'!$D$13=DataValidation!$A$4,Vols!$AN122+(Vols!$AG122-Vols!$V122),IF('Forward Curve'!$D$13=DataValidation!$A$9,Vols!$AN122+(Vols!$Y122-Vols!$V122),IF('Forward Curve'!$D$13=DataValidation!$A$11,Vols!$AN122+(Vols!$AZ122-Vols!$V122),IF('Forward Curve'!$D$13=DataValidation!$A$2,Vols!$AN122+($AA122-Vols!$V122),IF('Forward Curve'!$D$13=DataValidation!$A$3,Vols!$AN122+($AB122-Vols!$V122),IF('Forward Curve'!$D$13=DataValidation!$A$8,Vols!$AN122+($W122-Vols!$V122))))))))))</f>
        <v>2.8927050484623712E-2</v>
      </c>
      <c r="AP122" s="2">
        <f>IF('Forward Curve'!$D$13=DataValidation!$A$5,$V122+0.0025,IF('Forward Curve'!$D$13=DataValidation!$A$7,$X122+0.0025,IF('Forward Curve'!$D$13=DataValidation!$A$10,Vols!$Z122+0.0025,IF('Forward Curve'!$D$13=DataValidation!$A$4,Vols!$AG122+0.0025,IF('Forward Curve'!$D$13=DataValidation!$A$9,Vols!$Y122+0.0025,IF('Forward Curve'!$D$13=DataValidation!$A$11,Vols!$AZ122+0.0025,IF('Forward Curve'!$D$13=DataValidation!$A$2,$AA122+0.0025,IF('Forward Curve'!$D$13=DataValidation!$A$3,$AB122+0.0025,IF('Forward Curve'!$D$13=DataValidation!$A$8,$W122+0.0025,"")))))))))</f>
        <v>4.3706628325665131E-2</v>
      </c>
      <c r="AQ122" s="2">
        <f>IF('Forward Curve'!$D$13=DataValidation!$A$5,$V122+0.005,IF('Forward Curve'!$D$13=DataValidation!$A$7,$X122+0.005,IF('Forward Curve'!$D$13=DataValidation!$A$10,Vols!$Z122+0.005,IF('Forward Curve'!$D$13=DataValidation!$A$4,Vols!$AG122+0.005,IF('Forward Curve'!$D$13=DataValidation!$A$9,Vols!$Y122+0.005,IF('Forward Curve'!$D$13=DataValidation!$A$11,Vols!$AZ122+0.005,IF('Forward Curve'!$D$13=DataValidation!$A$2,$AA122+0.005,IF('Forward Curve'!$D$13=DataValidation!$A$3,$AB122+0.005,IF('Forward Curve'!$D$13=DataValidation!$A$8,$W122+0.005,"")))))))))</f>
        <v>4.6206628325665126E-2</v>
      </c>
      <c r="AS122" s="48" cm="1">
        <f t="array" ref="AS122">_xlfn.SWITCH('Forward Curve'!$E$14,DataValidation!$B$2,Vols!$AL122,DataValidation!$B$3,Vols!$AK122,DataValidation!$B$4,Vols!$AJ122,DataValidation!$B$5,Vols!$AI122,DataValidation!$B$7,$AN122,DataValidation!$B$8,Vols!$AP122,DataValidation!$B$9,Vols!$AQ122,"","ERROR")</f>
        <v>9.6741538493545151E-2</v>
      </c>
      <c r="AT122" s="48"/>
      <c r="AV122" s="56">
        <v>117</v>
      </c>
      <c r="AW122" s="58">
        <f t="shared" si="50"/>
        <v>49609</v>
      </c>
      <c r="AY122" s="70">
        <f t="shared" si="51"/>
        <v>-7.3019176259511882E-3</v>
      </c>
      <c r="AZ122" s="2">
        <f t="shared" si="46"/>
        <v>5.0761017886315304E-2</v>
      </c>
      <c r="BB122" s="3">
        <f t="shared" si="56"/>
        <v>4.5761017886315307E-2</v>
      </c>
      <c r="BC122" s="3">
        <f t="shared" si="57"/>
        <v>4.8261017886315302E-2</v>
      </c>
      <c r="BD122" s="3">
        <f t="shared" si="58"/>
        <v>5.3261017886315307E-2</v>
      </c>
      <c r="BE122" s="3">
        <f t="shared" si="59"/>
        <v>5.5761017886315302E-2</v>
      </c>
      <c r="BG122" s="2">
        <f>IF('Forward Curve'!$D$15=DataValidation!$B$11,Vols!BB122,IF('Forward Curve'!$D$15=DataValidation!$B$12,Vols!BC122,IF('Forward Curve'!$D$15=DataValidation!$B$13,Vols!BD122,IF('Forward Curve'!$D$15=DataValidation!$B$14,Vols!BE122,""))))</f>
        <v>4.8261017886315302E-2</v>
      </c>
    </row>
    <row r="123" spans="2:59" x14ac:dyDescent="0.25">
      <c r="B123" s="59">
        <f t="shared" si="40"/>
        <v>49640</v>
      </c>
      <c r="C123" s="129">
        <v>21.52383211028593</v>
      </c>
      <c r="D123" s="2"/>
      <c r="E123" s="102">
        <v>4.2284537859426932</v>
      </c>
      <c r="F123" s="64">
        <v>4.375633275085252</v>
      </c>
      <c r="G123" s="126">
        <v>4.1213805048319658</v>
      </c>
      <c r="H123" s="85">
        <v>4.6077654751887742</v>
      </c>
      <c r="I123" s="110">
        <v>7.1875975635207947</v>
      </c>
      <c r="J123" s="66"/>
      <c r="K123" s="96">
        <f t="shared" si="47"/>
        <v>49609</v>
      </c>
      <c r="L123" s="129">
        <v>4.1206628325665129</v>
      </c>
      <c r="M123" s="66"/>
      <c r="N123" s="130">
        <v>46247</v>
      </c>
      <c r="O123" s="129">
        <v>3.4283394534462275</v>
      </c>
      <c r="P123" s="66"/>
      <c r="Q123" s="66"/>
      <c r="S123" s="59">
        <f>'Forward Curve'!$G123</f>
        <v>49640</v>
      </c>
      <c r="T123" s="67">
        <f t="shared" si="52"/>
        <v>0.21523832110285931</v>
      </c>
      <c r="U123" s="48"/>
      <c r="V123" s="48">
        <f t="shared" si="60"/>
        <v>4.2284537859426929E-2</v>
      </c>
      <c r="W123" s="48">
        <f t="shared" si="42"/>
        <v>4.3756332750852521E-2</v>
      </c>
      <c r="X123" s="48">
        <f t="shared" si="53"/>
        <v>4.121380504831966E-2</v>
      </c>
      <c r="Y123" s="48">
        <f t="shared" si="54"/>
        <v>4.6077654751887742E-2</v>
      </c>
      <c r="Z123" s="69">
        <f t="shared" si="55"/>
        <v>7.187597563520795E-2</v>
      </c>
      <c r="AA123" s="69">
        <f t="shared" si="35"/>
        <v>4.1211339923525332E-2</v>
      </c>
      <c r="AB123" s="69">
        <f t="shared" si="61"/>
        <v>4.1206628325665129E-2</v>
      </c>
      <c r="AC123" s="69"/>
      <c r="AD123" s="90">
        <f t="shared" si="48"/>
        <v>46197</v>
      </c>
      <c r="AE123" s="91">
        <f t="shared" si="44"/>
        <v>3.5752086887157475E-2</v>
      </c>
      <c r="AF123" s="90">
        <f t="shared" si="49"/>
        <v>49640</v>
      </c>
      <c r="AG123" s="92">
        <f t="shared" si="45"/>
        <v>4.1152582877729493E-2</v>
      </c>
      <c r="AH123" s="3"/>
      <c r="AI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-1.4576567976099337E-2</v>
      </c>
      <c r="AJ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1.3317385973712997E-2</v>
      </c>
      <c r="AK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6.9105293873337664E-2</v>
      </c>
      <c r="AL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9.6999247823149989E-2</v>
      </c>
      <c r="AN123" s="107">
        <f>IF(B123="","",IF(B123&gt;$AO$1,$AO$3,IF(B123&lt;$AK$1,$L$7,_xlfn.FORECAST.LINEAR(B123,INDEX($AK$3:$AO$3,1,MATCH(B123,$AK$1:$AO$1,1)):INDEX($AK$3:$AO$3,1,MATCH(B123,$AK$1:$AO$1,1)+1),INDEX($AK$1:$AO$1,1,MATCH(B123,$AK$1:$AO$1,1)):INDEX($AK$1:$AO$1,1,MATCH(B123,$AK$1:$AO$1,1)+1)))))</f>
        <v>0.03</v>
      </c>
      <c r="AO123" s="2">
        <f>IF('Forward Curve'!$D$13=DataValidation!$A$5,Vols!$AN123,IF('Forward Curve'!$D$13=DataValidation!$A$7,Vols!$AN123+(Vols!$X123-Vols!$V123),IF('Forward Curve'!$D$13=DataValidation!$A$10,Vols!$AN123+(Vols!$Z123-Vols!$V123),IF('Forward Curve'!$D$13=DataValidation!$A$4,Vols!$AN123+(Vols!$AG123-Vols!$V123),IF('Forward Curve'!$D$13=DataValidation!$A$9,Vols!$AN123+(Vols!$Y123-Vols!$V123),IF('Forward Curve'!$D$13=DataValidation!$A$11,Vols!$AN123+(Vols!$AZ123-Vols!$V123),IF('Forward Curve'!$D$13=DataValidation!$A$2,Vols!$AN123+($AA123-Vols!$V123),IF('Forward Curve'!$D$13=DataValidation!$A$3,Vols!$AN123+($AB123-Vols!$V123),IF('Forward Curve'!$D$13=DataValidation!$A$8,Vols!$AN123+($W123-Vols!$V123))))))))))</f>
        <v>2.8926802064098402E-2</v>
      </c>
      <c r="AP123" s="2">
        <f>IF('Forward Curve'!$D$13=DataValidation!$A$5,$V123+0.0025,IF('Forward Curve'!$D$13=DataValidation!$A$7,$X123+0.0025,IF('Forward Curve'!$D$13=DataValidation!$A$10,Vols!$Z123+0.0025,IF('Forward Curve'!$D$13=DataValidation!$A$4,Vols!$AG123+0.0025,IF('Forward Curve'!$D$13=DataValidation!$A$9,Vols!$Y123+0.0025,IF('Forward Curve'!$D$13=DataValidation!$A$11,Vols!$AZ123+0.0025,IF('Forward Curve'!$D$13=DataValidation!$A$2,$AA123+0.0025,IF('Forward Curve'!$D$13=DataValidation!$A$3,$AB123+0.0025,IF('Forward Curve'!$D$13=DataValidation!$A$8,$W123+0.0025,"")))))))))</f>
        <v>4.3711339923525334E-2</v>
      </c>
      <c r="AQ123" s="2">
        <f>IF('Forward Curve'!$D$13=DataValidation!$A$5,$V123+0.005,IF('Forward Curve'!$D$13=DataValidation!$A$7,$X123+0.005,IF('Forward Curve'!$D$13=DataValidation!$A$10,Vols!$Z123+0.005,IF('Forward Curve'!$D$13=DataValidation!$A$4,Vols!$AG123+0.005,IF('Forward Curve'!$D$13=DataValidation!$A$9,Vols!$Y123+0.005,IF('Forward Curve'!$D$13=DataValidation!$A$11,Vols!$AZ123+0.005,IF('Forward Curve'!$D$13=DataValidation!$A$2,$AA123+0.005,IF('Forward Curve'!$D$13=DataValidation!$A$3,$AB123+0.005,IF('Forward Curve'!$D$13=DataValidation!$A$8,$W123+0.005,"")))))))))</f>
        <v>4.621133992352533E-2</v>
      </c>
      <c r="AS123" s="48" cm="1">
        <f t="array" ref="AS123">_xlfn.SWITCH('Forward Curve'!$E$14,DataValidation!$B$2,Vols!$AL123,DataValidation!$B$3,Vols!$AK123,DataValidation!$B$4,Vols!$AJ123,DataValidation!$B$5,Vols!$AI123,DataValidation!$B$7,$AN123,DataValidation!$B$8,Vols!$AP123,DataValidation!$B$9,Vols!$AQ123,"","ERROR")</f>
        <v>9.6999247823149989E-2</v>
      </c>
      <c r="AT123" s="48"/>
      <c r="AV123" s="56">
        <v>118</v>
      </c>
      <c r="AW123" s="58">
        <f t="shared" si="50"/>
        <v>49640</v>
      </c>
      <c r="AY123" s="70">
        <f t="shared" si="51"/>
        <v>-7.3238741793320919E-3</v>
      </c>
      <c r="AZ123" s="2">
        <f t="shared" si="46"/>
        <v>5.0802867481772582E-2</v>
      </c>
      <c r="BB123" s="3">
        <f t="shared" si="56"/>
        <v>4.5802867481772584E-2</v>
      </c>
      <c r="BC123" s="3">
        <f t="shared" si="57"/>
        <v>4.8302867481772579E-2</v>
      </c>
      <c r="BD123" s="3">
        <f t="shared" si="58"/>
        <v>5.3302867481772584E-2</v>
      </c>
      <c r="BE123" s="3">
        <f t="shared" si="59"/>
        <v>5.5802867481772579E-2</v>
      </c>
      <c r="BG123" s="2">
        <f>IF('Forward Curve'!$D$15=DataValidation!$B$11,Vols!BB123,IF('Forward Curve'!$D$15=DataValidation!$B$12,Vols!BC123,IF('Forward Curve'!$D$15=DataValidation!$B$13,Vols!BD123,IF('Forward Curve'!$D$15=DataValidation!$B$14,Vols!BE123,""))))</f>
        <v>4.8302867481772579E-2</v>
      </c>
    </row>
    <row r="124" spans="2:59" x14ac:dyDescent="0.25">
      <c r="B124" s="59">
        <f t="shared" si="40"/>
        <v>49670</v>
      </c>
      <c r="C124" s="129">
        <v>21.596593128055392</v>
      </c>
      <c r="D124" s="2"/>
      <c r="E124" s="102">
        <v>4.2282057753294771</v>
      </c>
      <c r="F124" s="64">
        <v>4.3756272806510612</v>
      </c>
      <c r="G124" s="126">
        <v>4.1549833434160108</v>
      </c>
      <c r="H124" s="85">
        <v>4.6086491039279478</v>
      </c>
      <c r="I124" s="110">
        <v>7.1875975635293647</v>
      </c>
      <c r="J124" s="66"/>
      <c r="K124" s="96">
        <f t="shared" si="47"/>
        <v>49640</v>
      </c>
      <c r="L124" s="129">
        <v>4.121133992352533</v>
      </c>
      <c r="M124" s="66"/>
      <c r="N124" s="130">
        <v>46248</v>
      </c>
      <c r="O124" s="129">
        <v>3.4286659502384964</v>
      </c>
      <c r="P124" s="66"/>
      <c r="Q124" s="66"/>
      <c r="S124" s="59">
        <f>'Forward Curve'!$G124</f>
        <v>49670</v>
      </c>
      <c r="T124" s="67">
        <f t="shared" si="52"/>
        <v>0.21596593128055391</v>
      </c>
      <c r="U124" s="48"/>
      <c r="V124" s="48">
        <f t="shared" si="60"/>
        <v>4.2282057753294772E-2</v>
      </c>
      <c r="W124" s="48">
        <f t="shared" si="42"/>
        <v>4.3756272806510614E-2</v>
      </c>
      <c r="X124" s="48">
        <f t="shared" si="53"/>
        <v>4.1549833434160105E-2</v>
      </c>
      <c r="Y124" s="48">
        <f t="shared" si="54"/>
        <v>4.6086491039279476E-2</v>
      </c>
      <c r="Z124" s="69">
        <f t="shared" si="55"/>
        <v>7.1875975635293646E-2</v>
      </c>
      <c r="AA124" s="69">
        <f t="shared" si="35"/>
        <v>4.1208984034836513E-2</v>
      </c>
      <c r="AB124" s="69">
        <f t="shared" si="61"/>
        <v>4.1211339923525332E-2</v>
      </c>
      <c r="AC124" s="69"/>
      <c r="AD124" s="90">
        <f t="shared" si="48"/>
        <v>46198</v>
      </c>
      <c r="AE124" s="91">
        <f t="shared" si="44"/>
        <v>3.5752086887157475E-2</v>
      </c>
      <c r="AF124" s="90">
        <f t="shared" si="49"/>
        <v>49670</v>
      </c>
      <c r="AG124" s="92">
        <f t="shared" si="45"/>
        <v>4.1153210110556948E-2</v>
      </c>
      <c r="AH124" s="3"/>
      <c r="AI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-1.4999661936147322E-2</v>
      </c>
      <c r="AJ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1.3104661049344596E-2</v>
      </c>
      <c r="AK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6.9313307020328424E-2</v>
      </c>
      <c r="AL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9.7417630005820335E-2</v>
      </c>
      <c r="AN124" s="107">
        <f>IF(B124="","",IF(B124&gt;$AO$1,$AO$3,IF(B124&lt;$AK$1,$L$7,_xlfn.FORECAST.LINEAR(B124,INDEX($AK$3:$AO$3,1,MATCH(B124,$AK$1:$AO$1,1)):INDEX($AK$3:$AO$3,1,MATCH(B124,$AK$1:$AO$1,1)+1),INDEX($AK$1:$AO$1,1,MATCH(B124,$AK$1:$AO$1,1)):INDEX($AK$1:$AO$1,1,MATCH(B124,$AK$1:$AO$1,1)+1)))))</f>
        <v>0.03</v>
      </c>
      <c r="AO124" s="2">
        <f>IF('Forward Curve'!$D$13=DataValidation!$A$5,Vols!$AN124,IF('Forward Curve'!$D$13=DataValidation!$A$7,Vols!$AN124+(Vols!$X124-Vols!$V124),IF('Forward Curve'!$D$13=DataValidation!$A$10,Vols!$AN124+(Vols!$Z124-Vols!$V124),IF('Forward Curve'!$D$13=DataValidation!$A$4,Vols!$AN124+(Vols!$AG124-Vols!$V124),IF('Forward Curve'!$D$13=DataValidation!$A$9,Vols!$AN124+(Vols!$Y124-Vols!$V124),IF('Forward Curve'!$D$13=DataValidation!$A$11,Vols!$AN124+(Vols!$AZ124-Vols!$V124),IF('Forward Curve'!$D$13=DataValidation!$A$2,Vols!$AN124+($AA124-Vols!$V124),IF('Forward Curve'!$D$13=DataValidation!$A$3,Vols!$AN124+($AB124-Vols!$V124),IF('Forward Curve'!$D$13=DataValidation!$A$8,Vols!$AN124+($W124-Vols!$V124))))))))))</f>
        <v>2.892692628154174E-2</v>
      </c>
      <c r="AP124" s="2">
        <f>IF('Forward Curve'!$D$13=DataValidation!$A$5,$V124+0.0025,IF('Forward Curve'!$D$13=DataValidation!$A$7,$X124+0.0025,IF('Forward Curve'!$D$13=DataValidation!$A$10,Vols!$Z124+0.0025,IF('Forward Curve'!$D$13=DataValidation!$A$4,Vols!$AG124+0.0025,IF('Forward Curve'!$D$13=DataValidation!$A$9,Vols!$Y124+0.0025,IF('Forward Curve'!$D$13=DataValidation!$A$11,Vols!$AZ124+0.0025,IF('Forward Curve'!$D$13=DataValidation!$A$2,$AA124+0.0025,IF('Forward Curve'!$D$13=DataValidation!$A$3,$AB124+0.0025,IF('Forward Curve'!$D$13=DataValidation!$A$8,$W124+0.0025,"")))))))))</f>
        <v>4.3708984034836515E-2</v>
      </c>
      <c r="AQ124" s="2">
        <f>IF('Forward Curve'!$D$13=DataValidation!$A$5,$V124+0.005,IF('Forward Curve'!$D$13=DataValidation!$A$7,$X124+0.005,IF('Forward Curve'!$D$13=DataValidation!$A$10,Vols!$Z124+0.005,IF('Forward Curve'!$D$13=DataValidation!$A$4,Vols!$AG124+0.005,IF('Forward Curve'!$D$13=DataValidation!$A$9,Vols!$Y124+0.005,IF('Forward Curve'!$D$13=DataValidation!$A$11,Vols!$AZ124+0.005,IF('Forward Curve'!$D$13=DataValidation!$A$2,$AA124+0.005,IF('Forward Curve'!$D$13=DataValidation!$A$3,$AB124+0.005,IF('Forward Curve'!$D$13=DataValidation!$A$8,$W124+0.005,"")))))))))</f>
        <v>4.620898403483651E-2</v>
      </c>
      <c r="AS124" s="48" cm="1">
        <f t="array" ref="AS124">_xlfn.SWITCH('Forward Curve'!$E$14,DataValidation!$B$2,Vols!$AL124,DataValidation!$B$3,Vols!$AK124,DataValidation!$B$4,Vols!$AJ124,DataValidation!$B$5,Vols!$AI124,DataValidation!$B$7,$AN124,DataValidation!$B$8,Vols!$AP124,DataValidation!$B$9,Vols!$AQ124,"","ERROR")</f>
        <v>9.7417630005820335E-2</v>
      </c>
      <c r="AT124" s="48"/>
      <c r="AV124" s="56">
        <v>119</v>
      </c>
      <c r="AW124" s="58">
        <f t="shared" si="50"/>
        <v>49670</v>
      </c>
      <c r="AY124" s="70">
        <f t="shared" si="51"/>
        <v>-7.3458307327129956E-3</v>
      </c>
      <c r="AZ124" s="2">
        <f t="shared" si="46"/>
        <v>5.0844677813914357E-2</v>
      </c>
      <c r="BB124" s="3">
        <f t="shared" si="56"/>
        <v>4.584467781391436E-2</v>
      </c>
      <c r="BC124" s="3">
        <f t="shared" si="57"/>
        <v>4.8344677813914355E-2</v>
      </c>
      <c r="BD124" s="3">
        <f t="shared" si="58"/>
        <v>5.334467781391436E-2</v>
      </c>
      <c r="BE124" s="3">
        <f t="shared" si="59"/>
        <v>5.5844677813914355E-2</v>
      </c>
      <c r="BG124" s="2">
        <f>IF('Forward Curve'!$D$15=DataValidation!$B$11,Vols!BB124,IF('Forward Curve'!$D$15=DataValidation!$B$12,Vols!BC124,IF('Forward Curve'!$D$15=DataValidation!$B$13,Vols!BD124,IF('Forward Curve'!$D$15=DataValidation!$B$14,Vols!BE124,""))))</f>
        <v>4.8344677813914355E-2</v>
      </c>
    </row>
    <row r="125" spans="2:59" x14ac:dyDescent="0.25">
      <c r="B125" s="59">
        <f t="shared" si="40"/>
        <v>49701</v>
      </c>
      <c r="C125" s="129">
        <v>21.671441325089987</v>
      </c>
      <c r="D125" s="2"/>
      <c r="E125" s="102">
        <v>4.2279577841041416</v>
      </c>
      <c r="F125" s="64">
        <v>4.4163431655134051</v>
      </c>
      <c r="G125" s="126">
        <v>4.206884582944725</v>
      </c>
      <c r="H125" s="85">
        <v>4.6077654751893071</v>
      </c>
      <c r="I125" s="110">
        <v>7.1875975635256548</v>
      </c>
      <c r="J125" s="66"/>
      <c r="K125" s="96">
        <f t="shared" si="47"/>
        <v>49670</v>
      </c>
      <c r="L125" s="129">
        <v>4.1208984034836513</v>
      </c>
      <c r="M125" s="66"/>
      <c r="N125" s="130">
        <v>46251</v>
      </c>
      <c r="O125" s="129">
        <v>3.4283394534382339</v>
      </c>
      <c r="P125" s="66"/>
      <c r="Q125" s="66"/>
      <c r="S125" s="59">
        <f>'Forward Curve'!$G125</f>
        <v>49701</v>
      </c>
      <c r="T125" s="67">
        <f t="shared" si="52"/>
        <v>0.21671441325089988</v>
      </c>
      <c r="U125" s="48"/>
      <c r="V125" s="48">
        <f t="shared" si="60"/>
        <v>4.2279577841041416E-2</v>
      </c>
      <c r="W125" s="48">
        <f t="shared" si="42"/>
        <v>4.4163431655134054E-2</v>
      </c>
      <c r="X125" s="48">
        <f t="shared" si="53"/>
        <v>4.2068845829447248E-2</v>
      </c>
      <c r="Y125" s="48">
        <f t="shared" si="54"/>
        <v>4.6077654751893071E-2</v>
      </c>
      <c r="Z125" s="69">
        <f t="shared" si="55"/>
        <v>7.187597563525655E-2</v>
      </c>
      <c r="AA125" s="69">
        <f t="shared" si="35"/>
        <v>4.1206628325662464E-2</v>
      </c>
      <c r="AB125" s="69">
        <f t="shared" si="61"/>
        <v>4.1208984034836513E-2</v>
      </c>
      <c r="AC125" s="69"/>
      <c r="AD125" s="90">
        <f t="shared" si="48"/>
        <v>46199</v>
      </c>
      <c r="AE125" s="91">
        <f t="shared" si="44"/>
        <v>3.5755637592833622E-2</v>
      </c>
      <c r="AF125" s="90">
        <f t="shared" si="49"/>
        <v>49701</v>
      </c>
      <c r="AG125" s="92">
        <f t="shared" si="45"/>
        <v>4.115305331727992E-2</v>
      </c>
      <c r="AH125" s="3"/>
      <c r="AI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-1.5436585250090151E-2</v>
      </c>
      <c r="AJ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1.2885021537786158E-2</v>
      </c>
      <c r="AK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6.9528235113538769E-2</v>
      </c>
      <c r="AL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9.7849841901415074E-2</v>
      </c>
      <c r="AN125" s="107">
        <f>IF(B125="","",IF(B125&gt;$AO$1,$AO$3,IF(B125&lt;$AK$1,$L$7,_xlfn.FORECAST.LINEAR(B125,INDEX($AK$3:$AO$3,1,MATCH(B125,$AK$1:$AO$1,1)):INDEX($AK$3:$AO$3,1,MATCH(B125,$AK$1:$AO$1,1)+1),INDEX($AK$1:$AO$1,1,MATCH(B125,$AK$1:$AO$1,1)):INDEX($AK$1:$AO$1,1,MATCH(B125,$AK$1:$AO$1,1)+1)))))</f>
        <v>0.03</v>
      </c>
      <c r="AO125" s="2">
        <f>IF('Forward Curve'!$D$13=DataValidation!$A$5,Vols!$AN125,IF('Forward Curve'!$D$13=DataValidation!$A$7,Vols!$AN125+(Vols!$X125-Vols!$V125),IF('Forward Curve'!$D$13=DataValidation!$A$10,Vols!$AN125+(Vols!$Z125-Vols!$V125),IF('Forward Curve'!$D$13=DataValidation!$A$4,Vols!$AN125+(Vols!$AG125-Vols!$V125),IF('Forward Curve'!$D$13=DataValidation!$A$9,Vols!$AN125+(Vols!$Y125-Vols!$V125),IF('Forward Curve'!$D$13=DataValidation!$A$11,Vols!$AN125+(Vols!$AZ125-Vols!$V125),IF('Forward Curve'!$D$13=DataValidation!$A$2,Vols!$AN125+($AA125-Vols!$V125),IF('Forward Curve'!$D$13=DataValidation!$A$3,Vols!$AN125+($AB125-Vols!$V125),IF('Forward Curve'!$D$13=DataValidation!$A$8,Vols!$AN125+($W125-Vols!$V125))))))))))</f>
        <v>2.8927050484621047E-2</v>
      </c>
      <c r="AP125" s="2">
        <f>IF('Forward Curve'!$D$13=DataValidation!$A$5,$V125+0.0025,IF('Forward Curve'!$D$13=DataValidation!$A$7,$X125+0.0025,IF('Forward Curve'!$D$13=DataValidation!$A$10,Vols!$Z125+0.0025,IF('Forward Curve'!$D$13=DataValidation!$A$4,Vols!$AG125+0.0025,IF('Forward Curve'!$D$13=DataValidation!$A$9,Vols!$Y125+0.0025,IF('Forward Curve'!$D$13=DataValidation!$A$11,Vols!$AZ125+0.0025,IF('Forward Curve'!$D$13=DataValidation!$A$2,$AA125+0.0025,IF('Forward Curve'!$D$13=DataValidation!$A$3,$AB125+0.0025,IF('Forward Curve'!$D$13=DataValidation!$A$8,$W125+0.0025,"")))))))))</f>
        <v>4.3706628325662467E-2</v>
      </c>
      <c r="AQ125" s="2">
        <f>IF('Forward Curve'!$D$13=DataValidation!$A$5,$V125+0.005,IF('Forward Curve'!$D$13=DataValidation!$A$7,$X125+0.005,IF('Forward Curve'!$D$13=DataValidation!$A$10,Vols!$Z125+0.005,IF('Forward Curve'!$D$13=DataValidation!$A$4,Vols!$AG125+0.005,IF('Forward Curve'!$D$13=DataValidation!$A$9,Vols!$Y125+0.005,IF('Forward Curve'!$D$13=DataValidation!$A$11,Vols!$AZ125+0.005,IF('Forward Curve'!$D$13=DataValidation!$A$2,$AA125+0.005,IF('Forward Curve'!$D$13=DataValidation!$A$3,$AB125+0.005,IF('Forward Curve'!$D$13=DataValidation!$A$8,$W125+0.005,"")))))))))</f>
        <v>4.6206628325662462E-2</v>
      </c>
      <c r="AS125" s="48" cm="1">
        <f t="array" ref="AS125">_xlfn.SWITCH('Forward Curve'!$E$14,DataValidation!$B$2,Vols!$AL125,DataValidation!$B$3,Vols!$AK125,DataValidation!$B$4,Vols!$AJ125,DataValidation!$B$5,Vols!$AI125,DataValidation!$B$7,$AN125,DataValidation!$B$8,Vols!$AP125,DataValidation!$B$9,Vols!$AQ125,"","ERROR")</f>
        <v>9.7849841901415074E-2</v>
      </c>
      <c r="AT125" s="48"/>
      <c r="AV125" s="56">
        <v>120</v>
      </c>
      <c r="AW125" s="58">
        <f t="shared" si="50"/>
        <v>49701</v>
      </c>
      <c r="AY125" s="70">
        <f>AZ3+BB3-BC3</f>
        <v>-7.3897438394747786E-3</v>
      </c>
      <c r="AZ125" s="2">
        <f t="shared" si="46"/>
        <v>5.0908486301729408E-2</v>
      </c>
      <c r="BB125" s="3">
        <f t="shared" si="56"/>
        <v>4.5908486301729411E-2</v>
      </c>
      <c r="BC125" s="3">
        <f t="shared" si="57"/>
        <v>4.8408486301729406E-2</v>
      </c>
      <c r="BD125" s="3">
        <f t="shared" si="58"/>
        <v>5.340848630172941E-2</v>
      </c>
      <c r="BE125" s="3">
        <f t="shared" si="59"/>
        <v>5.5908486301729406E-2</v>
      </c>
      <c r="BG125" s="2">
        <f>IF('Forward Curve'!$D$15=DataValidation!$B$11,Vols!BB125,IF('Forward Curve'!$D$15=DataValidation!$B$12,Vols!BC125,IF('Forward Curve'!$D$15=DataValidation!$B$13,Vols!BD125,IF('Forward Curve'!$D$15=DataValidation!$B$14,Vols!BE125,""))))</f>
        <v>4.8408486301729406E-2</v>
      </c>
    </row>
    <row r="126" spans="2:59" x14ac:dyDescent="0.25">
      <c r="K126" s="96">
        <f t="shared" si="47"/>
        <v>49701</v>
      </c>
      <c r="L126" s="129">
        <v>4.1206628325662464</v>
      </c>
      <c r="N126" s="130">
        <v>46252</v>
      </c>
      <c r="O126" s="129">
        <v>3.4283394534462275</v>
      </c>
      <c r="S126" s="59">
        <f>EDATE(S125,1)</f>
        <v>49732</v>
      </c>
      <c r="AA126" s="69">
        <f t="shared" si="35"/>
        <v>4.2414536449898572E-2</v>
      </c>
      <c r="AD126" s="90">
        <f t="shared" si="48"/>
        <v>46200</v>
      </c>
      <c r="AE126" s="91">
        <f t="shared" si="44"/>
        <v>3.5755637592833622E-2</v>
      </c>
      <c r="AG126" s="92"/>
      <c r="AV126" s="56">
        <v>121</v>
      </c>
      <c r="AW126" s="58">
        <f t="shared" si="50"/>
        <v>49732</v>
      </c>
    </row>
    <row r="127" spans="2:59" x14ac:dyDescent="0.25">
      <c r="K127" s="96">
        <f t="shared" si="47"/>
        <v>49732</v>
      </c>
      <c r="L127" s="129">
        <v>4.241453644989857</v>
      </c>
      <c r="N127" s="130">
        <v>46253</v>
      </c>
      <c r="O127" s="129">
        <v>3.4283394534462275</v>
      </c>
      <c r="S127" s="59">
        <f t="shared" ref="S127:S190" si="62">EDATE(S126,1)</f>
        <v>49761</v>
      </c>
      <c r="AA127" s="69">
        <f t="shared" si="35"/>
        <v>4.2643864943189058E-2</v>
      </c>
      <c r="AD127" s="90">
        <f t="shared" si="48"/>
        <v>46201</v>
      </c>
      <c r="AE127" s="91">
        <f t="shared" si="44"/>
        <v>3.5755637592833622E-2</v>
      </c>
      <c r="AG127" s="92"/>
      <c r="AI127" s="2"/>
      <c r="AJ127" s="2"/>
      <c r="AK127" s="2"/>
      <c r="AL127" s="2"/>
      <c r="AV127" s="56">
        <v>122</v>
      </c>
      <c r="AW127" s="58">
        <f t="shared" si="50"/>
        <v>49761</v>
      </c>
    </row>
    <row r="128" spans="2:59" x14ac:dyDescent="0.25">
      <c r="K128" s="96">
        <f t="shared" si="47"/>
        <v>49761</v>
      </c>
      <c r="L128" s="129">
        <v>4.2643864943189058</v>
      </c>
      <c r="N128" s="130">
        <v>46254</v>
      </c>
      <c r="O128" s="129">
        <v>3.4283394534462275</v>
      </c>
      <c r="S128" s="59">
        <f t="shared" si="62"/>
        <v>49792</v>
      </c>
      <c r="AA128" s="69">
        <f t="shared" si="35"/>
        <v>4.2643864943189058E-2</v>
      </c>
      <c r="AD128" s="90">
        <f t="shared" si="48"/>
        <v>46202</v>
      </c>
      <c r="AE128" s="91">
        <f t="shared" si="44"/>
        <v>3.5752086887077539E-2</v>
      </c>
      <c r="AG128" s="92"/>
      <c r="AV128" s="56">
        <v>123</v>
      </c>
      <c r="AW128" s="58">
        <f t="shared" si="50"/>
        <v>49792</v>
      </c>
    </row>
    <row r="129" spans="9:49" x14ac:dyDescent="0.25">
      <c r="I129"/>
      <c r="K129" s="96">
        <f t="shared" si="47"/>
        <v>49792</v>
      </c>
      <c r="L129" s="129">
        <v>4.2643864943189058</v>
      </c>
      <c r="N129" s="130">
        <v>46255</v>
      </c>
      <c r="O129" s="129">
        <v>3.4286659502358319</v>
      </c>
      <c r="S129" s="59">
        <f t="shared" si="62"/>
        <v>49822</v>
      </c>
      <c r="AA129" s="69">
        <f t="shared" si="35"/>
        <v>4.2648910754750628E-2</v>
      </c>
      <c r="AD129" s="90">
        <f t="shared" si="48"/>
        <v>46203</v>
      </c>
      <c r="AE129" s="91">
        <f t="shared" si="44"/>
        <v>3.5752086887157475E-2</v>
      </c>
      <c r="AG129" s="92"/>
      <c r="AI129" s="3"/>
      <c r="AJ129" s="3"/>
      <c r="AK129" s="3"/>
      <c r="AL129" s="3"/>
      <c r="AV129" s="56">
        <v>124</v>
      </c>
      <c r="AW129" s="58">
        <f t="shared" si="50"/>
        <v>49822</v>
      </c>
    </row>
    <row r="130" spans="9:49" x14ac:dyDescent="0.25">
      <c r="I130"/>
      <c r="K130" s="96">
        <f t="shared" si="47"/>
        <v>49822</v>
      </c>
      <c r="L130" s="129">
        <v>4.2648910754750631</v>
      </c>
      <c r="N130" s="130">
        <v>46258</v>
      </c>
      <c r="O130" s="129">
        <v>3.4283394534542211</v>
      </c>
      <c r="S130" s="59">
        <f t="shared" si="62"/>
        <v>49853</v>
      </c>
      <c r="AA130" s="69">
        <f t="shared" si="35"/>
        <v>4.2646387749500268E-2</v>
      </c>
      <c r="AD130" s="90">
        <f t="shared" si="48"/>
        <v>46204</v>
      </c>
      <c r="AE130" s="91">
        <f t="shared" si="44"/>
        <v>3.5752086887157475E-2</v>
      </c>
      <c r="AG130" s="92"/>
      <c r="AV130" s="56">
        <v>125</v>
      </c>
      <c r="AW130" s="58">
        <f t="shared" si="50"/>
        <v>49853</v>
      </c>
    </row>
    <row r="131" spans="9:49" x14ac:dyDescent="0.25">
      <c r="I131"/>
      <c r="K131" s="96">
        <f t="shared" si="47"/>
        <v>49853</v>
      </c>
      <c r="L131" s="129">
        <v>4.2646387749500265</v>
      </c>
      <c r="N131" s="130">
        <v>46259</v>
      </c>
      <c r="O131" s="129">
        <v>3.4283394534462275</v>
      </c>
      <c r="S131" s="59">
        <f t="shared" si="62"/>
        <v>49883</v>
      </c>
      <c r="AA131" s="69">
        <f t="shared" si="35"/>
        <v>4.2643864943186394E-2</v>
      </c>
      <c r="AD131" s="90">
        <f t="shared" si="48"/>
        <v>46205</v>
      </c>
      <c r="AE131" s="91">
        <f t="shared" si="44"/>
        <v>3.5296088537357662E-2</v>
      </c>
      <c r="AG131" s="92"/>
      <c r="AV131" s="56">
        <v>126</v>
      </c>
      <c r="AW131" s="58">
        <f t="shared" si="50"/>
        <v>49883</v>
      </c>
    </row>
    <row r="132" spans="9:49" x14ac:dyDescent="0.25">
      <c r="I132"/>
      <c r="K132" s="96">
        <f t="shared" si="47"/>
        <v>49883</v>
      </c>
      <c r="L132" s="129">
        <v>4.2643864943186394</v>
      </c>
      <c r="N132" s="130">
        <v>46260</v>
      </c>
      <c r="O132" s="129">
        <v>3.4283394534382339</v>
      </c>
      <c r="S132" s="59">
        <f t="shared" si="62"/>
        <v>49914</v>
      </c>
      <c r="AA132" s="69">
        <f t="shared" si="35"/>
        <v>4.2646387749500268E-2</v>
      </c>
      <c r="AD132" s="90">
        <f t="shared" si="48"/>
        <v>46206</v>
      </c>
      <c r="AE132" s="91">
        <f t="shared" si="44"/>
        <v>3.5296088537357662E-2</v>
      </c>
      <c r="AG132" s="92"/>
      <c r="AV132" s="56">
        <v>127</v>
      </c>
      <c r="AW132" s="58">
        <f t="shared" si="50"/>
        <v>49914</v>
      </c>
    </row>
    <row r="133" spans="9:49" x14ac:dyDescent="0.25">
      <c r="I133"/>
      <c r="K133" s="96">
        <f t="shared" si="47"/>
        <v>49914</v>
      </c>
      <c r="L133" s="129">
        <v>4.2646387749500265</v>
      </c>
      <c r="N133" s="130">
        <v>46261</v>
      </c>
      <c r="O133" s="129">
        <v>3.4283394534462275</v>
      </c>
      <c r="S133" s="59">
        <f t="shared" si="62"/>
        <v>49945</v>
      </c>
      <c r="AA133" s="69">
        <f t="shared" si="35"/>
        <v>4.2651433958966353E-2</v>
      </c>
      <c r="AD133" s="90">
        <f t="shared" si="48"/>
        <v>46207</v>
      </c>
      <c r="AE133" s="91">
        <f t="shared" si="44"/>
        <v>3.5296088537357662E-2</v>
      </c>
      <c r="AG133" s="92"/>
      <c r="AV133" s="56">
        <v>128</v>
      </c>
      <c r="AW133" s="58">
        <f t="shared" si="50"/>
        <v>49945</v>
      </c>
    </row>
    <row r="134" spans="9:49" x14ac:dyDescent="0.25">
      <c r="I134"/>
      <c r="K134" s="96">
        <f t="shared" si="47"/>
        <v>49945</v>
      </c>
      <c r="L134" s="129">
        <v>4.2651433958966356</v>
      </c>
      <c r="N134" s="130">
        <v>46262</v>
      </c>
      <c r="O134" s="129">
        <v>3.4286659502358319</v>
      </c>
      <c r="S134" s="59">
        <f t="shared" si="62"/>
        <v>49975</v>
      </c>
      <c r="AA134" s="69">
        <f t="shared" ref="AA134:AA197" si="63">L135/100</f>
        <v>4.2643864943186394E-2</v>
      </c>
      <c r="AD134" s="90">
        <f t="shared" si="48"/>
        <v>46208</v>
      </c>
      <c r="AE134" s="91">
        <f t="shared" si="44"/>
        <v>3.5296088537357662E-2</v>
      </c>
      <c r="AG134" s="92"/>
      <c r="AV134" s="56">
        <v>129</v>
      </c>
      <c r="AW134" s="58">
        <f t="shared" si="50"/>
        <v>49975</v>
      </c>
    </row>
    <row r="135" spans="9:49" x14ac:dyDescent="0.25">
      <c r="I135"/>
      <c r="K135" s="96">
        <f t="shared" si="47"/>
        <v>49975</v>
      </c>
      <c r="L135" s="129">
        <v>4.2643864943186394</v>
      </c>
      <c r="N135" s="130">
        <v>46265</v>
      </c>
      <c r="O135" s="129">
        <v>3.4283394534462275</v>
      </c>
      <c r="S135" s="59">
        <f t="shared" si="62"/>
        <v>50006</v>
      </c>
      <c r="AA135" s="69">
        <f t="shared" si="63"/>
        <v>4.2646387749497701E-2</v>
      </c>
      <c r="AD135" s="90">
        <f t="shared" si="48"/>
        <v>46209</v>
      </c>
      <c r="AE135" s="91">
        <f t="shared" ref="AE135:AE198" si="64">_xlfn.IFNA(VLOOKUP(AD135,N:O,2,FALSE)/100,AE134)</f>
        <v>3.5137169613497221E-2</v>
      </c>
      <c r="AG135" s="92"/>
      <c r="AV135" s="56">
        <v>130</v>
      </c>
      <c r="AW135" s="58">
        <f t="shared" si="50"/>
        <v>50006</v>
      </c>
    </row>
    <row r="136" spans="9:49" x14ac:dyDescent="0.25">
      <c r="I136"/>
      <c r="K136" s="96">
        <f t="shared" ref="K136:K199" si="65">EDATE(K135,1)</f>
        <v>50006</v>
      </c>
      <c r="L136" s="129">
        <v>4.2646387749497698</v>
      </c>
      <c r="N136" s="130">
        <v>46266</v>
      </c>
      <c r="O136" s="129">
        <v>3.4283394534462275</v>
      </c>
      <c r="S136" s="59">
        <f t="shared" si="62"/>
        <v>50036</v>
      </c>
      <c r="AA136" s="69">
        <f t="shared" si="63"/>
        <v>4.2643864943186394E-2</v>
      </c>
      <c r="AD136" s="90">
        <f t="shared" ref="AD136:AD199" si="66">AD135+1</f>
        <v>46210</v>
      </c>
      <c r="AE136" s="91">
        <f t="shared" si="64"/>
        <v>3.5137169613417285E-2</v>
      </c>
      <c r="AG136" s="92"/>
      <c r="AV136" s="56">
        <v>131</v>
      </c>
      <c r="AW136" s="58">
        <f t="shared" ref="AW136:AW199" si="67">EDATE(AW135,1)</f>
        <v>50036</v>
      </c>
    </row>
    <row r="137" spans="9:49" x14ac:dyDescent="0.25">
      <c r="I137"/>
      <c r="K137" s="96">
        <f t="shared" si="65"/>
        <v>50036</v>
      </c>
      <c r="L137" s="129">
        <v>4.2643864943186394</v>
      </c>
      <c r="N137" s="130">
        <v>46267</v>
      </c>
      <c r="O137" s="129">
        <v>3.4283394534462275</v>
      </c>
      <c r="S137" s="59">
        <f t="shared" si="62"/>
        <v>50067</v>
      </c>
      <c r="AA137" s="69">
        <f t="shared" si="63"/>
        <v>4.2641342335798214E-2</v>
      </c>
      <c r="AD137" s="90">
        <f t="shared" si="66"/>
        <v>46211</v>
      </c>
      <c r="AE137" s="91">
        <f t="shared" si="64"/>
        <v>3.5137169613577157E-2</v>
      </c>
      <c r="AG137" s="92"/>
      <c r="AV137" s="56">
        <v>132</v>
      </c>
      <c r="AW137" s="58">
        <f t="shared" si="67"/>
        <v>50067</v>
      </c>
    </row>
    <row r="138" spans="9:49" x14ac:dyDescent="0.25">
      <c r="I138"/>
      <c r="K138" s="96">
        <f t="shared" si="65"/>
        <v>50067</v>
      </c>
      <c r="L138" s="129">
        <v>4.2641342335798216</v>
      </c>
      <c r="N138" s="130">
        <v>46268</v>
      </c>
      <c r="O138" s="129">
        <v>3.3598722049834606</v>
      </c>
      <c r="S138" s="59">
        <f t="shared" si="62"/>
        <v>50098</v>
      </c>
      <c r="AA138" s="69">
        <f t="shared" si="63"/>
        <v>4.2653957362158781E-2</v>
      </c>
      <c r="AD138" s="90">
        <f t="shared" si="66"/>
        <v>46212</v>
      </c>
      <c r="AE138" s="91">
        <f t="shared" si="64"/>
        <v>3.5137169613417285E-2</v>
      </c>
      <c r="AG138" s="92"/>
      <c r="AV138" s="56">
        <v>133</v>
      </c>
      <c r="AW138" s="58">
        <f t="shared" si="67"/>
        <v>50098</v>
      </c>
    </row>
    <row r="139" spans="9:49" x14ac:dyDescent="0.25">
      <c r="I139"/>
      <c r="K139" s="96">
        <f t="shared" si="65"/>
        <v>50098</v>
      </c>
      <c r="L139" s="129">
        <v>4.2653957362158783</v>
      </c>
      <c r="N139" s="130">
        <v>46269</v>
      </c>
      <c r="O139" s="129">
        <v>3.3603425984616297</v>
      </c>
      <c r="S139" s="59">
        <f t="shared" si="62"/>
        <v>50126</v>
      </c>
      <c r="AA139" s="69">
        <f t="shared" si="63"/>
        <v>4.2643864943189058E-2</v>
      </c>
      <c r="AD139" s="90">
        <f t="shared" si="66"/>
        <v>46213</v>
      </c>
      <c r="AE139" s="91">
        <f t="shared" si="64"/>
        <v>3.5140599226970437E-2</v>
      </c>
      <c r="AG139" s="92"/>
      <c r="AV139" s="56">
        <v>134</v>
      </c>
      <c r="AW139" s="58">
        <f t="shared" si="67"/>
        <v>50126</v>
      </c>
    </row>
    <row r="140" spans="9:49" x14ac:dyDescent="0.25">
      <c r="I140"/>
      <c r="K140" s="96">
        <f t="shared" si="65"/>
        <v>50126</v>
      </c>
      <c r="L140" s="129">
        <v>4.2643864943189058</v>
      </c>
      <c r="N140" s="130">
        <v>46273</v>
      </c>
      <c r="O140" s="129">
        <v>3.359872204975467</v>
      </c>
      <c r="S140" s="59">
        <f t="shared" si="62"/>
        <v>50157</v>
      </c>
      <c r="AA140" s="69">
        <f t="shared" si="63"/>
        <v>4.2643864943189058E-2</v>
      </c>
      <c r="AD140" s="90">
        <f t="shared" si="66"/>
        <v>46214</v>
      </c>
      <c r="AE140" s="91">
        <f t="shared" si="64"/>
        <v>3.5140599226970437E-2</v>
      </c>
      <c r="AG140" s="92"/>
      <c r="AV140" s="56">
        <v>135</v>
      </c>
      <c r="AW140" s="58">
        <f t="shared" si="67"/>
        <v>50157</v>
      </c>
    </row>
    <row r="141" spans="9:49" x14ac:dyDescent="0.25">
      <c r="I141"/>
      <c r="K141" s="96">
        <f t="shared" si="65"/>
        <v>50157</v>
      </c>
      <c r="L141" s="129">
        <v>4.2643864943189058</v>
      </c>
      <c r="N141" s="130">
        <v>46274</v>
      </c>
      <c r="O141" s="129">
        <v>3.3598722049834606</v>
      </c>
      <c r="S141" s="59">
        <f t="shared" si="62"/>
        <v>50187</v>
      </c>
      <c r="AA141" s="69">
        <f t="shared" si="63"/>
        <v>4.2646387749500268E-2</v>
      </c>
      <c r="AD141" s="90">
        <f t="shared" si="66"/>
        <v>46215</v>
      </c>
      <c r="AE141" s="91">
        <f t="shared" si="64"/>
        <v>3.5140599226970437E-2</v>
      </c>
      <c r="AG141" s="92"/>
      <c r="AV141" s="56">
        <v>136</v>
      </c>
      <c r="AW141" s="58">
        <f t="shared" si="67"/>
        <v>50187</v>
      </c>
    </row>
    <row r="142" spans="9:49" x14ac:dyDescent="0.25">
      <c r="I142"/>
      <c r="K142" s="96">
        <f t="shared" si="65"/>
        <v>50187</v>
      </c>
      <c r="L142" s="129">
        <v>4.2646387749500265</v>
      </c>
      <c r="N142" s="130">
        <v>46275</v>
      </c>
      <c r="O142" s="129">
        <v>3.3598722049834606</v>
      </c>
      <c r="S142" s="59">
        <f t="shared" si="62"/>
        <v>50218</v>
      </c>
      <c r="AA142" s="69">
        <f t="shared" si="63"/>
        <v>4.2651433958963932E-2</v>
      </c>
      <c r="AD142" s="90">
        <f t="shared" si="66"/>
        <v>46216</v>
      </c>
      <c r="AE142" s="91">
        <f t="shared" si="64"/>
        <v>3.5137169613497221E-2</v>
      </c>
      <c r="AG142" s="92"/>
      <c r="AV142" s="56">
        <v>137</v>
      </c>
      <c r="AW142" s="58">
        <f t="shared" si="67"/>
        <v>50218</v>
      </c>
    </row>
    <row r="143" spans="9:49" x14ac:dyDescent="0.25">
      <c r="I143"/>
      <c r="K143" s="96">
        <f t="shared" si="65"/>
        <v>50218</v>
      </c>
      <c r="L143" s="129">
        <v>4.2651433958963931</v>
      </c>
      <c r="N143" s="130">
        <v>46276</v>
      </c>
      <c r="O143" s="129">
        <v>3.360185790876713</v>
      </c>
      <c r="S143" s="59">
        <f t="shared" si="62"/>
        <v>50248</v>
      </c>
      <c r="AA143" s="69">
        <f t="shared" si="63"/>
        <v>4.2651433958968775E-2</v>
      </c>
      <c r="AD143" s="90">
        <f t="shared" si="66"/>
        <v>46217</v>
      </c>
      <c r="AE143" s="91">
        <f t="shared" si="64"/>
        <v>3.5137169613497221E-2</v>
      </c>
      <c r="AG143" s="92"/>
      <c r="AV143" s="56">
        <v>138</v>
      </c>
      <c r="AW143" s="58">
        <f t="shared" si="67"/>
        <v>50248</v>
      </c>
    </row>
    <row r="144" spans="9:49" x14ac:dyDescent="0.25">
      <c r="I144"/>
      <c r="K144" s="96">
        <f t="shared" si="65"/>
        <v>50248</v>
      </c>
      <c r="L144" s="129">
        <v>4.2651433958968772</v>
      </c>
      <c r="N144" s="130">
        <v>46279</v>
      </c>
      <c r="O144" s="129">
        <v>3.359872204975467</v>
      </c>
      <c r="S144" s="59">
        <f t="shared" si="62"/>
        <v>50279</v>
      </c>
      <c r="AA144" s="69">
        <f t="shared" si="63"/>
        <v>4.2643864943183729E-2</v>
      </c>
      <c r="AD144" s="90">
        <f t="shared" si="66"/>
        <v>46218</v>
      </c>
      <c r="AE144" s="91">
        <f t="shared" si="64"/>
        <v>3.5137169613497221E-2</v>
      </c>
      <c r="AG144" s="92"/>
      <c r="AV144" s="56">
        <v>139</v>
      </c>
      <c r="AW144" s="58">
        <f t="shared" si="67"/>
        <v>50279</v>
      </c>
    </row>
    <row r="145" spans="9:49" x14ac:dyDescent="0.25">
      <c r="I145"/>
      <c r="K145" s="96">
        <f t="shared" si="65"/>
        <v>50279</v>
      </c>
      <c r="L145" s="129">
        <v>4.2643864943183729</v>
      </c>
      <c r="N145" s="130">
        <v>46280</v>
      </c>
      <c r="O145" s="129">
        <v>3.359872204975467</v>
      </c>
      <c r="S145" s="59">
        <f t="shared" si="62"/>
        <v>50310</v>
      </c>
      <c r="AA145" s="69">
        <f t="shared" si="63"/>
        <v>4.2643864943189058E-2</v>
      </c>
      <c r="AD145" s="90">
        <f t="shared" si="66"/>
        <v>46219</v>
      </c>
      <c r="AE145" s="91">
        <f t="shared" si="64"/>
        <v>3.5137169613497221E-2</v>
      </c>
      <c r="AG145" s="92"/>
      <c r="AV145" s="56">
        <v>140</v>
      </c>
      <c r="AW145" s="58">
        <f t="shared" si="67"/>
        <v>50310</v>
      </c>
    </row>
    <row r="146" spans="9:49" x14ac:dyDescent="0.25">
      <c r="I146"/>
      <c r="K146" s="96">
        <f t="shared" si="65"/>
        <v>50310</v>
      </c>
      <c r="L146" s="129">
        <v>4.2643864943189058</v>
      </c>
      <c r="N146" s="130">
        <v>46281</v>
      </c>
      <c r="O146" s="129">
        <v>3.359872204975467</v>
      </c>
      <c r="S146" s="59">
        <f t="shared" si="62"/>
        <v>50340</v>
      </c>
      <c r="AA146" s="69">
        <f t="shared" si="63"/>
        <v>4.2648910754753133E-2</v>
      </c>
      <c r="AD146" s="90">
        <f t="shared" si="66"/>
        <v>46220</v>
      </c>
      <c r="AE146" s="91">
        <f t="shared" si="64"/>
        <v>3.5140599226970437E-2</v>
      </c>
      <c r="AG146" s="92"/>
      <c r="AV146" s="56">
        <v>141</v>
      </c>
      <c r="AW146" s="58">
        <f t="shared" si="67"/>
        <v>50340</v>
      </c>
    </row>
    <row r="147" spans="9:49" x14ac:dyDescent="0.25">
      <c r="I147"/>
      <c r="K147" s="96">
        <f t="shared" si="65"/>
        <v>50340</v>
      </c>
      <c r="L147" s="129">
        <v>4.2648910754753135</v>
      </c>
      <c r="N147" s="130">
        <v>46282</v>
      </c>
      <c r="O147" s="129">
        <v>3.3598722049674734</v>
      </c>
      <c r="S147" s="59">
        <f t="shared" si="62"/>
        <v>50371</v>
      </c>
      <c r="AA147" s="69">
        <f t="shared" si="63"/>
        <v>4.2653957362158781E-2</v>
      </c>
      <c r="AD147" s="90">
        <f t="shared" si="66"/>
        <v>46221</v>
      </c>
      <c r="AE147" s="91">
        <f t="shared" si="64"/>
        <v>3.5140599226970437E-2</v>
      </c>
      <c r="AG147" s="92"/>
      <c r="AV147" s="56">
        <v>142</v>
      </c>
      <c r="AW147" s="58">
        <f t="shared" si="67"/>
        <v>50371</v>
      </c>
    </row>
    <row r="148" spans="9:49" x14ac:dyDescent="0.25">
      <c r="I148"/>
      <c r="K148" s="96">
        <f t="shared" si="65"/>
        <v>50371</v>
      </c>
      <c r="L148" s="129">
        <v>4.2653957362158783</v>
      </c>
      <c r="N148" s="130">
        <v>46283</v>
      </c>
      <c r="O148" s="129">
        <v>3.3601857908793775</v>
      </c>
      <c r="S148" s="59">
        <f t="shared" si="62"/>
        <v>50401</v>
      </c>
      <c r="AA148" s="69">
        <f t="shared" si="63"/>
        <v>4.2643864943189058E-2</v>
      </c>
      <c r="AD148" s="90">
        <f t="shared" si="66"/>
        <v>46222</v>
      </c>
      <c r="AE148" s="91">
        <f t="shared" si="64"/>
        <v>3.5140599226970437E-2</v>
      </c>
      <c r="AG148" s="92"/>
      <c r="AV148" s="56">
        <v>143</v>
      </c>
      <c r="AW148" s="58">
        <f t="shared" si="67"/>
        <v>50401</v>
      </c>
    </row>
    <row r="149" spans="9:49" x14ac:dyDescent="0.25">
      <c r="I149"/>
      <c r="K149" s="96">
        <f t="shared" si="65"/>
        <v>50401</v>
      </c>
      <c r="L149" s="129">
        <v>4.2643864943189058</v>
      </c>
      <c r="N149" s="130">
        <v>46286</v>
      </c>
      <c r="O149" s="129">
        <v>3.359872204975467</v>
      </c>
      <c r="S149" s="59">
        <f t="shared" si="62"/>
        <v>50432</v>
      </c>
      <c r="AA149" s="69">
        <f t="shared" si="63"/>
        <v>4.2638819927311999E-2</v>
      </c>
      <c r="AD149" s="90">
        <f t="shared" si="66"/>
        <v>46223</v>
      </c>
      <c r="AE149" s="91">
        <f t="shared" si="64"/>
        <v>3.5137169613497221E-2</v>
      </c>
      <c r="AG149" s="92"/>
      <c r="AV149" s="56">
        <v>144</v>
      </c>
      <c r="AW149" s="58">
        <f t="shared" si="67"/>
        <v>50432</v>
      </c>
    </row>
    <row r="150" spans="9:49" x14ac:dyDescent="0.25">
      <c r="I150"/>
      <c r="K150" s="96">
        <f t="shared" si="65"/>
        <v>50432</v>
      </c>
      <c r="L150" s="129">
        <v>4.2638819927311999</v>
      </c>
      <c r="N150" s="130">
        <v>46287</v>
      </c>
      <c r="O150" s="129">
        <v>3.359872204975467</v>
      </c>
      <c r="S150" s="59">
        <f t="shared" si="62"/>
        <v>50463</v>
      </c>
      <c r="AA150" s="69">
        <f t="shared" si="63"/>
        <v>4.3911478841536733E-2</v>
      </c>
      <c r="AD150" s="90">
        <f t="shared" si="66"/>
        <v>46224</v>
      </c>
      <c r="AE150" s="91">
        <f t="shared" si="64"/>
        <v>3.5137169613497221E-2</v>
      </c>
      <c r="AG150" s="92"/>
      <c r="AV150" s="56">
        <v>145</v>
      </c>
      <c r="AW150" s="58">
        <f t="shared" si="67"/>
        <v>50463</v>
      </c>
    </row>
    <row r="151" spans="9:49" x14ac:dyDescent="0.25">
      <c r="I151"/>
      <c r="K151" s="96">
        <f t="shared" si="65"/>
        <v>50463</v>
      </c>
      <c r="L151" s="129">
        <v>4.3911478841536731</v>
      </c>
      <c r="N151" s="130">
        <v>46288</v>
      </c>
      <c r="O151" s="129">
        <v>3.359872204975467</v>
      </c>
      <c r="S151" s="59">
        <f t="shared" si="62"/>
        <v>50491</v>
      </c>
      <c r="AA151" s="69">
        <f t="shared" si="63"/>
        <v>4.4044341329243508E-2</v>
      </c>
      <c r="AD151" s="90">
        <f t="shared" si="66"/>
        <v>46225</v>
      </c>
      <c r="AE151" s="91">
        <f t="shared" si="64"/>
        <v>3.5137169613497221E-2</v>
      </c>
      <c r="AG151" s="92"/>
      <c r="AV151" s="56">
        <v>146</v>
      </c>
      <c r="AW151" s="58">
        <f t="shared" si="67"/>
        <v>50491</v>
      </c>
    </row>
    <row r="152" spans="9:49" x14ac:dyDescent="0.25">
      <c r="I152"/>
      <c r="K152" s="96">
        <f t="shared" si="65"/>
        <v>50491</v>
      </c>
      <c r="L152" s="129">
        <v>4.4044341329243508</v>
      </c>
      <c r="N152" s="130">
        <v>46289</v>
      </c>
      <c r="O152" s="129">
        <v>3.3598722049834606</v>
      </c>
      <c r="S152" s="59">
        <f t="shared" si="62"/>
        <v>50522</v>
      </c>
      <c r="AA152" s="69">
        <f t="shared" si="63"/>
        <v>4.4041650418034706E-2</v>
      </c>
      <c r="AD152" s="90">
        <f t="shared" si="66"/>
        <v>46226</v>
      </c>
      <c r="AE152" s="91">
        <f t="shared" si="64"/>
        <v>3.5137169613497221E-2</v>
      </c>
      <c r="AG152" s="92"/>
      <c r="AV152" s="56">
        <v>147</v>
      </c>
      <c r="AW152" s="58">
        <f t="shared" si="67"/>
        <v>50522</v>
      </c>
    </row>
    <row r="153" spans="9:49" x14ac:dyDescent="0.25">
      <c r="I153"/>
      <c r="K153" s="96">
        <f t="shared" si="65"/>
        <v>50522</v>
      </c>
      <c r="L153" s="129">
        <v>4.4041650418034708</v>
      </c>
      <c r="N153" s="130">
        <v>46290</v>
      </c>
      <c r="O153" s="129">
        <v>3.360185790876713</v>
      </c>
      <c r="S153" s="59">
        <f t="shared" si="62"/>
        <v>50552</v>
      </c>
      <c r="AA153" s="69">
        <f t="shared" si="63"/>
        <v>4.4044341329246173E-2</v>
      </c>
      <c r="AD153" s="90">
        <f t="shared" si="66"/>
        <v>46227</v>
      </c>
      <c r="AE153" s="91">
        <f t="shared" si="64"/>
        <v>3.5140599226970437E-2</v>
      </c>
      <c r="AG153" s="92"/>
      <c r="AV153" s="56">
        <v>148</v>
      </c>
      <c r="AW153" s="58">
        <f t="shared" si="67"/>
        <v>50552</v>
      </c>
    </row>
    <row r="154" spans="9:49" x14ac:dyDescent="0.25">
      <c r="I154"/>
      <c r="K154" s="96">
        <f t="shared" si="65"/>
        <v>50552</v>
      </c>
      <c r="L154" s="129">
        <v>4.4044341329246173</v>
      </c>
      <c r="N154" s="130">
        <v>46293</v>
      </c>
      <c r="O154" s="129">
        <v>3.3598722049834606</v>
      </c>
      <c r="S154" s="59">
        <f t="shared" si="62"/>
        <v>50583</v>
      </c>
      <c r="AA154" s="69">
        <f t="shared" si="63"/>
        <v>4.4044341329248837E-2</v>
      </c>
      <c r="AD154" s="90">
        <f t="shared" si="66"/>
        <v>46228</v>
      </c>
      <c r="AE154" s="91">
        <f t="shared" si="64"/>
        <v>3.5140599226970437E-2</v>
      </c>
      <c r="AG154" s="92"/>
      <c r="AV154" s="56">
        <v>149</v>
      </c>
      <c r="AW154" s="58">
        <f t="shared" si="67"/>
        <v>50583</v>
      </c>
    </row>
    <row r="155" spans="9:49" x14ac:dyDescent="0.25">
      <c r="I155"/>
      <c r="K155" s="96">
        <f t="shared" si="65"/>
        <v>50583</v>
      </c>
      <c r="L155" s="129">
        <v>4.4044341329248837</v>
      </c>
      <c r="N155" s="130">
        <v>46294</v>
      </c>
      <c r="O155" s="129">
        <v>3.359872204975467</v>
      </c>
      <c r="S155" s="59">
        <f t="shared" si="62"/>
        <v>50613</v>
      </c>
      <c r="AA155" s="69">
        <f t="shared" si="63"/>
        <v>4.4049723809156116E-2</v>
      </c>
      <c r="AD155" s="90">
        <f t="shared" si="66"/>
        <v>46229</v>
      </c>
      <c r="AE155" s="91">
        <f t="shared" si="64"/>
        <v>3.5140599226970437E-2</v>
      </c>
      <c r="AG155" s="92"/>
      <c r="AV155" s="56">
        <v>150</v>
      </c>
      <c r="AW155" s="58">
        <f t="shared" si="67"/>
        <v>50613</v>
      </c>
    </row>
    <row r="156" spans="9:49" x14ac:dyDescent="0.25">
      <c r="I156"/>
      <c r="K156" s="96">
        <f t="shared" si="65"/>
        <v>50613</v>
      </c>
      <c r="L156" s="129">
        <v>4.4049723809156118</v>
      </c>
      <c r="N156" s="130">
        <v>46295</v>
      </c>
      <c r="O156" s="129">
        <v>3.359872204975467</v>
      </c>
      <c r="S156" s="59">
        <f t="shared" si="62"/>
        <v>50644</v>
      </c>
      <c r="AA156" s="69">
        <f t="shared" si="63"/>
        <v>4.4044341329246173E-2</v>
      </c>
      <c r="AD156" s="90">
        <f t="shared" si="66"/>
        <v>46230</v>
      </c>
      <c r="AE156" s="91">
        <f t="shared" si="64"/>
        <v>3.5137169613577157E-2</v>
      </c>
      <c r="AG156" s="92"/>
      <c r="AV156" s="56">
        <v>151</v>
      </c>
      <c r="AW156" s="58">
        <f t="shared" si="67"/>
        <v>50644</v>
      </c>
    </row>
    <row r="157" spans="9:49" x14ac:dyDescent="0.25">
      <c r="I157"/>
      <c r="K157" s="96">
        <f t="shared" si="65"/>
        <v>50644</v>
      </c>
      <c r="L157" s="129">
        <v>4.4044341329246173</v>
      </c>
      <c r="N157" s="130">
        <v>46296</v>
      </c>
      <c r="O157" s="129">
        <v>3.3598722049834606</v>
      </c>
      <c r="S157" s="59">
        <f t="shared" si="62"/>
        <v>50675</v>
      </c>
      <c r="AA157" s="69">
        <f t="shared" si="63"/>
        <v>4.4044341329246173E-2</v>
      </c>
      <c r="AD157" s="90">
        <f t="shared" si="66"/>
        <v>46231</v>
      </c>
      <c r="AE157" s="91">
        <f t="shared" si="64"/>
        <v>3.5137169613417285E-2</v>
      </c>
      <c r="AG157" s="92"/>
      <c r="AV157" s="56">
        <v>152</v>
      </c>
      <c r="AW157" s="58">
        <f t="shared" si="67"/>
        <v>50675</v>
      </c>
    </row>
    <row r="158" spans="9:49" x14ac:dyDescent="0.25">
      <c r="I158"/>
      <c r="K158" s="96">
        <f t="shared" si="65"/>
        <v>50675</v>
      </c>
      <c r="L158" s="129">
        <v>4.4044341329246173</v>
      </c>
      <c r="N158" s="130">
        <v>46297</v>
      </c>
      <c r="O158" s="129">
        <v>3.360185790876713</v>
      </c>
      <c r="S158" s="59">
        <f t="shared" si="62"/>
        <v>50705</v>
      </c>
      <c r="AA158" s="69">
        <f t="shared" si="63"/>
        <v>4.4047032459614097E-2</v>
      </c>
      <c r="AD158" s="90">
        <f t="shared" si="66"/>
        <v>46232</v>
      </c>
      <c r="AE158" s="91">
        <f t="shared" si="64"/>
        <v>3.5137169613497221E-2</v>
      </c>
      <c r="AG158" s="92"/>
      <c r="AV158" s="56">
        <v>153</v>
      </c>
      <c r="AW158" s="58">
        <f t="shared" si="67"/>
        <v>50705</v>
      </c>
    </row>
    <row r="159" spans="9:49" x14ac:dyDescent="0.25">
      <c r="I159"/>
      <c r="K159" s="96">
        <f t="shared" si="65"/>
        <v>50705</v>
      </c>
      <c r="L159" s="129">
        <v>4.4047032459614099</v>
      </c>
      <c r="N159" s="130">
        <v>46300</v>
      </c>
      <c r="O159" s="129">
        <v>3.2817694911511097</v>
      </c>
      <c r="S159" s="59">
        <f t="shared" si="62"/>
        <v>50736</v>
      </c>
      <c r="AA159" s="69">
        <f t="shared" si="63"/>
        <v>4.4052415377890147E-2</v>
      </c>
      <c r="AD159" s="90">
        <f t="shared" si="66"/>
        <v>46233</v>
      </c>
      <c r="AE159" s="91">
        <f t="shared" si="64"/>
        <v>3.5137169613497221E-2</v>
      </c>
      <c r="AG159" s="92"/>
      <c r="AV159" s="56">
        <v>154</v>
      </c>
      <c r="AW159" s="58">
        <f t="shared" si="67"/>
        <v>50736</v>
      </c>
    </row>
    <row r="160" spans="9:49" x14ac:dyDescent="0.25">
      <c r="I160"/>
      <c r="K160" s="96">
        <f t="shared" si="65"/>
        <v>50736</v>
      </c>
      <c r="L160" s="129">
        <v>4.4052415377890144</v>
      </c>
      <c r="N160" s="130">
        <v>46301</v>
      </c>
      <c r="O160" s="129">
        <v>3.2817694911591033</v>
      </c>
      <c r="S160" s="59">
        <f t="shared" si="62"/>
        <v>50766</v>
      </c>
      <c r="AA160" s="69">
        <f t="shared" si="63"/>
        <v>4.4052415377887726E-2</v>
      </c>
      <c r="AD160" s="90">
        <f t="shared" si="66"/>
        <v>46234</v>
      </c>
      <c r="AE160" s="91">
        <f t="shared" si="64"/>
        <v>3.5140599226970437E-2</v>
      </c>
      <c r="AG160" s="92"/>
      <c r="AV160" s="56">
        <v>155</v>
      </c>
      <c r="AW160" s="58">
        <f t="shared" si="67"/>
        <v>50766</v>
      </c>
    </row>
    <row r="161" spans="9:49" x14ac:dyDescent="0.25">
      <c r="I161"/>
      <c r="K161" s="96">
        <f t="shared" si="65"/>
        <v>50766</v>
      </c>
      <c r="L161" s="129">
        <v>4.4052415377887728</v>
      </c>
      <c r="N161" s="130">
        <v>46302</v>
      </c>
      <c r="O161" s="129">
        <v>3.2817694911511097</v>
      </c>
      <c r="S161" s="59">
        <f t="shared" si="62"/>
        <v>50797</v>
      </c>
      <c r="AA161" s="69">
        <f t="shared" si="63"/>
        <v>4.4038959725956693E-2</v>
      </c>
      <c r="AD161" s="90">
        <f t="shared" si="66"/>
        <v>46235</v>
      </c>
      <c r="AE161" s="91">
        <f t="shared" si="64"/>
        <v>3.5140599226970437E-2</v>
      </c>
      <c r="AG161" s="92"/>
      <c r="AV161" s="56">
        <v>156</v>
      </c>
      <c r="AW161" s="58">
        <f t="shared" si="67"/>
        <v>50797</v>
      </c>
    </row>
    <row r="162" spans="9:49" x14ac:dyDescent="0.25">
      <c r="I162"/>
      <c r="K162" s="96">
        <f t="shared" si="65"/>
        <v>50797</v>
      </c>
      <c r="L162" s="129">
        <v>4.4038959725956692</v>
      </c>
      <c r="N162" s="130">
        <v>46303</v>
      </c>
      <c r="O162" s="129">
        <v>3.2817694911511097</v>
      </c>
      <c r="S162" s="59">
        <f t="shared" si="62"/>
        <v>50828</v>
      </c>
      <c r="AA162" s="69">
        <f t="shared" si="63"/>
        <v>4.4052415377892569E-2</v>
      </c>
      <c r="AD162" s="90">
        <f t="shared" si="66"/>
        <v>46236</v>
      </c>
      <c r="AE162" s="91">
        <f t="shared" si="64"/>
        <v>3.5140599226970437E-2</v>
      </c>
      <c r="AG162" s="92"/>
      <c r="AV162" s="56">
        <v>157</v>
      </c>
      <c r="AW162" s="58">
        <f t="shared" si="67"/>
        <v>50828</v>
      </c>
    </row>
    <row r="163" spans="9:49" x14ac:dyDescent="0.25">
      <c r="I163"/>
      <c r="K163" s="96">
        <f t="shared" si="65"/>
        <v>50828</v>
      </c>
      <c r="L163" s="129">
        <v>4.4052415377892569</v>
      </c>
      <c r="N163" s="130">
        <v>46304</v>
      </c>
      <c r="O163" s="129">
        <v>3.2822182688840851</v>
      </c>
      <c r="S163" s="59">
        <f t="shared" si="62"/>
        <v>50856</v>
      </c>
      <c r="AA163" s="69">
        <f t="shared" si="63"/>
        <v>4.4044341329246173E-2</v>
      </c>
      <c r="AD163" s="90">
        <f t="shared" si="66"/>
        <v>46237</v>
      </c>
      <c r="AE163" s="91">
        <f t="shared" si="64"/>
        <v>3.4283394534462275E-2</v>
      </c>
      <c r="AG163" s="92"/>
      <c r="AV163" s="56">
        <v>158</v>
      </c>
      <c r="AW163" s="58">
        <f t="shared" si="67"/>
        <v>50856</v>
      </c>
    </row>
    <row r="164" spans="9:49" x14ac:dyDescent="0.25">
      <c r="I164"/>
      <c r="K164" s="96">
        <f t="shared" si="65"/>
        <v>50856</v>
      </c>
      <c r="L164" s="129">
        <v>4.4044341329246173</v>
      </c>
      <c r="N164" s="130">
        <v>46308</v>
      </c>
      <c r="O164" s="129">
        <v>3.2817694911511097</v>
      </c>
      <c r="S164" s="59">
        <f t="shared" si="62"/>
        <v>50887</v>
      </c>
      <c r="AA164" s="69">
        <f t="shared" si="63"/>
        <v>4.4049723809153625E-2</v>
      </c>
      <c r="AD164" s="90">
        <f t="shared" si="66"/>
        <v>46238</v>
      </c>
      <c r="AE164" s="91">
        <f t="shared" si="64"/>
        <v>3.4283394534382339E-2</v>
      </c>
      <c r="AG164" s="92"/>
      <c r="AV164" s="56">
        <v>159</v>
      </c>
      <c r="AW164" s="58">
        <f t="shared" si="67"/>
        <v>50887</v>
      </c>
    </row>
    <row r="165" spans="9:49" x14ac:dyDescent="0.25">
      <c r="I165"/>
      <c r="K165" s="96">
        <f t="shared" si="65"/>
        <v>50887</v>
      </c>
      <c r="L165" s="129">
        <v>4.4049723809153623</v>
      </c>
      <c r="N165" s="130">
        <v>46309</v>
      </c>
      <c r="O165" s="129">
        <v>3.2817694911670969</v>
      </c>
      <c r="S165" s="59">
        <f t="shared" si="62"/>
        <v>50917</v>
      </c>
      <c r="AA165" s="69">
        <f t="shared" si="63"/>
        <v>4.4044341329248837E-2</v>
      </c>
      <c r="AD165" s="90">
        <f t="shared" si="66"/>
        <v>46239</v>
      </c>
      <c r="AE165" s="91">
        <f t="shared" si="64"/>
        <v>3.4283394534462275E-2</v>
      </c>
      <c r="AG165" s="92"/>
      <c r="AV165" s="56">
        <v>160</v>
      </c>
      <c r="AW165" s="58">
        <f t="shared" si="67"/>
        <v>50917</v>
      </c>
    </row>
    <row r="166" spans="9:49" x14ac:dyDescent="0.25">
      <c r="I166"/>
      <c r="K166" s="96">
        <f t="shared" si="65"/>
        <v>50917</v>
      </c>
      <c r="L166" s="129">
        <v>4.4044341329248837</v>
      </c>
      <c r="N166" s="130">
        <v>46310</v>
      </c>
      <c r="O166" s="129">
        <v>3.2817694911511097</v>
      </c>
      <c r="S166" s="59">
        <f t="shared" si="62"/>
        <v>50948</v>
      </c>
      <c r="AA166" s="69">
        <f t="shared" si="63"/>
        <v>4.4044341329248837E-2</v>
      </c>
      <c r="AD166" s="90">
        <f t="shared" si="66"/>
        <v>46240</v>
      </c>
      <c r="AE166" s="91">
        <f t="shared" si="64"/>
        <v>3.4283394534542211E-2</v>
      </c>
      <c r="AG166" s="92"/>
      <c r="AV166" s="56">
        <v>161</v>
      </c>
      <c r="AW166" s="58">
        <f t="shared" si="67"/>
        <v>50948</v>
      </c>
    </row>
    <row r="167" spans="9:49" x14ac:dyDescent="0.25">
      <c r="I167"/>
      <c r="K167" s="96">
        <f t="shared" si="65"/>
        <v>50948</v>
      </c>
      <c r="L167" s="129">
        <v>4.4044341329248837</v>
      </c>
      <c r="N167" s="130">
        <v>46311</v>
      </c>
      <c r="O167" s="129">
        <v>3.2820686672163646</v>
      </c>
      <c r="S167" s="59">
        <f t="shared" si="62"/>
        <v>50978</v>
      </c>
      <c r="AA167" s="69">
        <f t="shared" si="63"/>
        <v>4.4047032459611522E-2</v>
      </c>
      <c r="AD167" s="90">
        <f t="shared" si="66"/>
        <v>46241</v>
      </c>
      <c r="AE167" s="91">
        <f t="shared" si="64"/>
        <v>3.4286659502384964E-2</v>
      </c>
      <c r="AG167" s="92"/>
      <c r="AV167" s="56">
        <v>162</v>
      </c>
      <c r="AW167" s="58">
        <f t="shared" si="67"/>
        <v>50978</v>
      </c>
    </row>
    <row r="168" spans="9:49" x14ac:dyDescent="0.25">
      <c r="I168"/>
      <c r="K168" s="96">
        <f t="shared" si="65"/>
        <v>50978</v>
      </c>
      <c r="L168" s="129">
        <v>4.4047032459611524</v>
      </c>
      <c r="N168" s="130">
        <v>46314</v>
      </c>
      <c r="O168" s="129">
        <v>3.2817694911591033</v>
      </c>
      <c r="S168" s="59">
        <f t="shared" si="62"/>
        <v>51009</v>
      </c>
      <c r="AA168" s="69">
        <f t="shared" si="63"/>
        <v>4.4044341329248837E-2</v>
      </c>
      <c r="AD168" s="90">
        <f t="shared" si="66"/>
        <v>46242</v>
      </c>
      <c r="AE168" s="91">
        <f t="shared" si="64"/>
        <v>3.4286659502384964E-2</v>
      </c>
      <c r="AG168" s="92"/>
      <c r="AV168" s="56">
        <v>163</v>
      </c>
      <c r="AW168" s="58">
        <f t="shared" si="67"/>
        <v>51009</v>
      </c>
    </row>
    <row r="169" spans="9:49" x14ac:dyDescent="0.25">
      <c r="I169"/>
      <c r="K169" s="96">
        <f t="shared" si="65"/>
        <v>51009</v>
      </c>
      <c r="L169" s="129">
        <v>4.4044341329248837</v>
      </c>
      <c r="N169" s="130">
        <v>46315</v>
      </c>
      <c r="O169" s="129">
        <v>3.2817694911591033</v>
      </c>
      <c r="S169" s="59">
        <f t="shared" si="62"/>
        <v>51040</v>
      </c>
      <c r="AA169" s="69">
        <f t="shared" si="63"/>
        <v>4.404972380915112E-2</v>
      </c>
      <c r="AD169" s="90">
        <f t="shared" si="66"/>
        <v>46243</v>
      </c>
      <c r="AE169" s="91">
        <f t="shared" si="64"/>
        <v>3.4286659502384964E-2</v>
      </c>
      <c r="AG169" s="92"/>
      <c r="AV169" s="56">
        <v>164</v>
      </c>
      <c r="AW169" s="58">
        <f t="shared" si="67"/>
        <v>51040</v>
      </c>
    </row>
    <row r="170" spans="9:49" x14ac:dyDescent="0.25">
      <c r="I170"/>
      <c r="K170" s="96">
        <f t="shared" si="65"/>
        <v>51040</v>
      </c>
      <c r="L170" s="129">
        <v>4.4049723809151118</v>
      </c>
      <c r="N170" s="130">
        <v>46316</v>
      </c>
      <c r="O170" s="129">
        <v>3.2817694911511097</v>
      </c>
      <c r="S170" s="59">
        <f t="shared" si="62"/>
        <v>51070</v>
      </c>
      <c r="AA170" s="69">
        <f t="shared" si="63"/>
        <v>4.4044341329246173E-2</v>
      </c>
      <c r="AD170" s="90">
        <f t="shared" si="66"/>
        <v>46244</v>
      </c>
      <c r="AE170" s="91">
        <f t="shared" si="64"/>
        <v>3.4283394534382339E-2</v>
      </c>
      <c r="AG170" s="92"/>
      <c r="AV170" s="56">
        <v>165</v>
      </c>
      <c r="AW170" s="58">
        <f t="shared" si="67"/>
        <v>51070</v>
      </c>
    </row>
    <row r="171" spans="9:49" x14ac:dyDescent="0.25">
      <c r="I171"/>
      <c r="K171" s="96">
        <f t="shared" si="65"/>
        <v>51070</v>
      </c>
      <c r="L171" s="129">
        <v>4.4044341329246173</v>
      </c>
      <c r="N171" s="130">
        <v>46317</v>
      </c>
      <c r="O171" s="129">
        <v>3.2817694911591033</v>
      </c>
      <c r="S171" s="59">
        <f t="shared" si="62"/>
        <v>51101</v>
      </c>
      <c r="AA171" s="69">
        <f t="shared" si="63"/>
        <v>4.4044341329243508E-2</v>
      </c>
      <c r="AD171" s="90">
        <f t="shared" si="66"/>
        <v>46245</v>
      </c>
      <c r="AE171" s="91">
        <f t="shared" si="64"/>
        <v>3.4283394534542211E-2</v>
      </c>
      <c r="AG171" s="92"/>
      <c r="AV171" s="56">
        <v>166</v>
      </c>
      <c r="AW171" s="58">
        <f t="shared" si="67"/>
        <v>51101</v>
      </c>
    </row>
    <row r="172" spans="9:49" x14ac:dyDescent="0.25">
      <c r="I172"/>
      <c r="K172" s="96">
        <f t="shared" si="65"/>
        <v>51101</v>
      </c>
      <c r="L172" s="129">
        <v>4.4044341329243508</v>
      </c>
      <c r="N172" s="130">
        <v>46318</v>
      </c>
      <c r="O172" s="129">
        <v>3.2820686672163646</v>
      </c>
      <c r="S172" s="59">
        <f t="shared" si="62"/>
        <v>51131</v>
      </c>
      <c r="AA172" s="69">
        <f t="shared" si="63"/>
        <v>4.404972380915112E-2</v>
      </c>
      <c r="AD172" s="90">
        <f t="shared" si="66"/>
        <v>46246</v>
      </c>
      <c r="AE172" s="91">
        <f t="shared" si="64"/>
        <v>3.4283394534382339E-2</v>
      </c>
      <c r="AG172" s="92"/>
      <c r="AV172" s="56">
        <v>167</v>
      </c>
      <c r="AW172" s="58">
        <f t="shared" si="67"/>
        <v>51131</v>
      </c>
    </row>
    <row r="173" spans="9:49" x14ac:dyDescent="0.25">
      <c r="I173"/>
      <c r="K173" s="96">
        <f t="shared" si="65"/>
        <v>51131</v>
      </c>
      <c r="L173" s="129">
        <v>4.4049723809151118</v>
      </c>
      <c r="N173" s="130">
        <v>46321</v>
      </c>
      <c r="O173" s="129">
        <v>3.2817694911511097</v>
      </c>
      <c r="S173" s="59">
        <f t="shared" si="62"/>
        <v>51162</v>
      </c>
      <c r="AA173" s="69">
        <f t="shared" si="63"/>
        <v>4.4041650418029189E-2</v>
      </c>
      <c r="AD173" s="90">
        <f t="shared" si="66"/>
        <v>46247</v>
      </c>
      <c r="AE173" s="91">
        <f t="shared" si="64"/>
        <v>3.4283394534462275E-2</v>
      </c>
      <c r="AG173" s="92"/>
      <c r="AV173" s="56">
        <v>168</v>
      </c>
      <c r="AW173" s="58">
        <f t="shared" si="67"/>
        <v>51162</v>
      </c>
    </row>
    <row r="174" spans="9:49" x14ac:dyDescent="0.25">
      <c r="I174"/>
      <c r="K174" s="96">
        <f t="shared" si="65"/>
        <v>51162</v>
      </c>
      <c r="L174" s="129">
        <v>4.4041650418029192</v>
      </c>
      <c r="N174" s="130">
        <v>46322</v>
      </c>
      <c r="O174" s="129">
        <v>3.2817694911591033</v>
      </c>
      <c r="S174" s="59">
        <f t="shared" si="62"/>
        <v>51193</v>
      </c>
      <c r="AA174" s="69">
        <f t="shared" si="63"/>
        <v>4.404165041803746E-2</v>
      </c>
      <c r="AD174" s="90">
        <f t="shared" si="66"/>
        <v>46248</v>
      </c>
      <c r="AE174" s="91">
        <f t="shared" si="64"/>
        <v>3.4286659502384964E-2</v>
      </c>
      <c r="AG174" s="92"/>
      <c r="AV174" s="56">
        <v>169</v>
      </c>
      <c r="AW174" s="58">
        <f t="shared" si="67"/>
        <v>51193</v>
      </c>
    </row>
    <row r="175" spans="9:49" x14ac:dyDescent="0.25">
      <c r="I175"/>
      <c r="K175" s="96">
        <f t="shared" si="65"/>
        <v>51193</v>
      </c>
      <c r="L175" s="129">
        <v>4.4041650418037461</v>
      </c>
      <c r="N175" s="130">
        <v>46323</v>
      </c>
      <c r="O175" s="129">
        <v>3.2817694911511097</v>
      </c>
      <c r="S175" s="59">
        <f t="shared" si="62"/>
        <v>51222</v>
      </c>
      <c r="AA175" s="69">
        <f t="shared" si="63"/>
        <v>4.4049723809153625E-2</v>
      </c>
      <c r="AD175" s="90">
        <f t="shared" si="66"/>
        <v>46249</v>
      </c>
      <c r="AE175" s="91">
        <f t="shared" si="64"/>
        <v>3.4286659502384964E-2</v>
      </c>
      <c r="AG175" s="92"/>
      <c r="AV175" s="56">
        <v>170</v>
      </c>
      <c r="AW175" s="58">
        <f t="shared" si="67"/>
        <v>51222</v>
      </c>
    </row>
    <row r="176" spans="9:49" x14ac:dyDescent="0.25">
      <c r="I176"/>
      <c r="K176" s="96">
        <f t="shared" si="65"/>
        <v>51222</v>
      </c>
      <c r="L176" s="129">
        <v>4.4049723809153623</v>
      </c>
      <c r="N176" s="130">
        <v>46324</v>
      </c>
      <c r="O176" s="129">
        <v>3.2817694911591033</v>
      </c>
      <c r="S176" s="59">
        <f t="shared" si="62"/>
        <v>51253</v>
      </c>
      <c r="AA176" s="69">
        <f t="shared" si="63"/>
        <v>4.4047032459614097E-2</v>
      </c>
      <c r="AD176" s="90">
        <f t="shared" si="66"/>
        <v>46250</v>
      </c>
      <c r="AE176" s="91">
        <f t="shared" si="64"/>
        <v>3.4286659502384964E-2</v>
      </c>
      <c r="AG176" s="92"/>
      <c r="AV176" s="56">
        <v>171</v>
      </c>
      <c r="AW176" s="58">
        <f t="shared" si="67"/>
        <v>51253</v>
      </c>
    </row>
    <row r="177" spans="9:49" x14ac:dyDescent="0.25">
      <c r="I177"/>
      <c r="K177" s="96">
        <f t="shared" si="65"/>
        <v>51253</v>
      </c>
      <c r="L177" s="129">
        <v>4.4047032459614099</v>
      </c>
      <c r="N177" s="130">
        <v>46325</v>
      </c>
      <c r="O177" s="129">
        <v>3.2820686672163646</v>
      </c>
      <c r="S177" s="59">
        <f t="shared" si="62"/>
        <v>51283</v>
      </c>
      <c r="AA177" s="69">
        <f t="shared" si="63"/>
        <v>4.4041650418034706E-2</v>
      </c>
      <c r="AD177" s="90">
        <f t="shared" si="66"/>
        <v>46251</v>
      </c>
      <c r="AE177" s="91">
        <f t="shared" si="64"/>
        <v>3.4283394534382339E-2</v>
      </c>
      <c r="AG177" s="92"/>
      <c r="AV177" s="56">
        <v>172</v>
      </c>
      <c r="AW177" s="58">
        <f t="shared" si="67"/>
        <v>51283</v>
      </c>
    </row>
    <row r="178" spans="9:49" x14ac:dyDescent="0.25">
      <c r="I178"/>
      <c r="K178" s="96">
        <f t="shared" si="65"/>
        <v>51283</v>
      </c>
      <c r="L178" s="129">
        <v>4.4041650418034708</v>
      </c>
      <c r="N178" s="130">
        <v>46328</v>
      </c>
      <c r="O178" s="129">
        <v>3.2817694911511097</v>
      </c>
      <c r="S178" s="59">
        <f t="shared" si="62"/>
        <v>51314</v>
      </c>
      <c r="AA178" s="69">
        <f t="shared" si="63"/>
        <v>4.4047032459611522E-2</v>
      </c>
      <c r="AD178" s="90">
        <f t="shared" si="66"/>
        <v>46252</v>
      </c>
      <c r="AE178" s="91">
        <f t="shared" si="64"/>
        <v>3.4283394534462275E-2</v>
      </c>
      <c r="AG178" s="92"/>
      <c r="AV178" s="56">
        <v>173</v>
      </c>
      <c r="AW178" s="58">
        <f t="shared" si="67"/>
        <v>51314</v>
      </c>
    </row>
    <row r="179" spans="9:49" x14ac:dyDescent="0.25">
      <c r="I179"/>
      <c r="K179" s="96">
        <f t="shared" si="65"/>
        <v>51314</v>
      </c>
      <c r="L179" s="129">
        <v>4.4047032459611524</v>
      </c>
      <c r="N179" s="130">
        <v>46329</v>
      </c>
      <c r="O179" s="129">
        <v>3.2054937990446675</v>
      </c>
      <c r="S179" s="59">
        <f t="shared" si="62"/>
        <v>51344</v>
      </c>
      <c r="AA179" s="69">
        <f t="shared" si="63"/>
        <v>4.4047032459608941E-2</v>
      </c>
      <c r="AD179" s="90">
        <f t="shared" si="66"/>
        <v>46253</v>
      </c>
      <c r="AE179" s="91">
        <f t="shared" si="64"/>
        <v>3.4283394534462275E-2</v>
      </c>
      <c r="AG179" s="92"/>
      <c r="AV179" s="56">
        <v>174</v>
      </c>
      <c r="AW179" s="58">
        <f t="shared" si="67"/>
        <v>51344</v>
      </c>
    </row>
    <row r="180" spans="9:49" x14ac:dyDescent="0.25">
      <c r="I180"/>
      <c r="K180" s="96">
        <f t="shared" si="65"/>
        <v>51344</v>
      </c>
      <c r="L180" s="129">
        <v>4.4047032459608939</v>
      </c>
      <c r="N180" s="130">
        <v>46330</v>
      </c>
      <c r="O180" s="129">
        <v>3.2054937990446675</v>
      </c>
      <c r="S180" s="59">
        <f t="shared" si="62"/>
        <v>51375</v>
      </c>
      <c r="AA180" s="69">
        <f t="shared" si="63"/>
        <v>4.4044341329246173E-2</v>
      </c>
      <c r="AD180" s="90">
        <f t="shared" si="66"/>
        <v>46254</v>
      </c>
      <c r="AE180" s="91">
        <f t="shared" si="64"/>
        <v>3.4283394534462275E-2</v>
      </c>
      <c r="AG180" s="92"/>
      <c r="AV180" s="56">
        <v>175</v>
      </c>
      <c r="AW180" s="58">
        <f t="shared" si="67"/>
        <v>51375</v>
      </c>
    </row>
    <row r="181" spans="9:49" x14ac:dyDescent="0.25">
      <c r="I181"/>
      <c r="K181" s="96">
        <f t="shared" si="65"/>
        <v>51375</v>
      </c>
      <c r="L181" s="129">
        <v>4.4044341329246173</v>
      </c>
      <c r="N181" s="130">
        <v>46331</v>
      </c>
      <c r="O181" s="129">
        <v>3.2054937990446675</v>
      </c>
      <c r="S181" s="59">
        <f t="shared" si="62"/>
        <v>51406</v>
      </c>
      <c r="AA181" s="69">
        <f t="shared" si="63"/>
        <v>4.4047032459614097E-2</v>
      </c>
      <c r="AD181" s="90">
        <f t="shared" si="66"/>
        <v>46255</v>
      </c>
      <c r="AE181" s="91">
        <f t="shared" si="64"/>
        <v>3.4286659502358319E-2</v>
      </c>
      <c r="AG181" s="92"/>
      <c r="AV181" s="56">
        <v>176</v>
      </c>
      <c r="AW181" s="58">
        <f t="shared" si="67"/>
        <v>51406</v>
      </c>
    </row>
    <row r="182" spans="9:49" x14ac:dyDescent="0.25">
      <c r="I182"/>
      <c r="K182" s="96">
        <f t="shared" si="65"/>
        <v>51406</v>
      </c>
      <c r="L182" s="129">
        <v>4.4047032459614099</v>
      </c>
      <c r="N182" s="130">
        <v>46332</v>
      </c>
      <c r="O182" s="129">
        <v>3.2057792294759579</v>
      </c>
      <c r="S182" s="59">
        <f t="shared" si="62"/>
        <v>51436</v>
      </c>
      <c r="AA182" s="69">
        <f t="shared" si="63"/>
        <v>4.4044341329240844E-2</v>
      </c>
      <c r="AD182" s="90">
        <f t="shared" si="66"/>
        <v>46256</v>
      </c>
      <c r="AE182" s="91">
        <f t="shared" si="64"/>
        <v>3.4286659502358319E-2</v>
      </c>
      <c r="AG182" s="92"/>
      <c r="AV182" s="56">
        <v>177</v>
      </c>
      <c r="AW182" s="58">
        <f t="shared" si="67"/>
        <v>51436</v>
      </c>
    </row>
    <row r="183" spans="9:49" x14ac:dyDescent="0.25">
      <c r="I183"/>
      <c r="K183" s="96">
        <f t="shared" si="65"/>
        <v>51436</v>
      </c>
      <c r="L183" s="129">
        <v>4.4044341329240844</v>
      </c>
      <c r="N183" s="130">
        <v>46335</v>
      </c>
      <c r="O183" s="129">
        <v>3.2054937990526611</v>
      </c>
      <c r="S183" s="59">
        <f t="shared" si="62"/>
        <v>51467</v>
      </c>
      <c r="AA183" s="69">
        <f t="shared" si="63"/>
        <v>4.4049723809153625E-2</v>
      </c>
      <c r="AD183" s="90">
        <f t="shared" si="66"/>
        <v>46257</v>
      </c>
      <c r="AE183" s="91">
        <f t="shared" si="64"/>
        <v>3.4286659502358319E-2</v>
      </c>
      <c r="AG183" s="92"/>
      <c r="AV183" s="56">
        <v>178</v>
      </c>
      <c r="AW183" s="58">
        <f t="shared" si="67"/>
        <v>51467</v>
      </c>
    </row>
    <row r="184" spans="9:49" x14ac:dyDescent="0.25">
      <c r="I184"/>
      <c r="K184" s="96">
        <f t="shared" si="65"/>
        <v>51467</v>
      </c>
      <c r="L184" s="129">
        <v>4.4049723809153623</v>
      </c>
      <c r="N184" s="130">
        <v>46336</v>
      </c>
      <c r="O184" s="129">
        <v>3.2056365100237016</v>
      </c>
      <c r="S184" s="59">
        <f t="shared" si="62"/>
        <v>51497</v>
      </c>
      <c r="AA184" s="69">
        <f t="shared" si="63"/>
        <v>4.4047032459611522E-2</v>
      </c>
      <c r="AD184" s="90">
        <f t="shared" si="66"/>
        <v>46258</v>
      </c>
      <c r="AE184" s="91">
        <f t="shared" si="64"/>
        <v>3.4283394534542211E-2</v>
      </c>
      <c r="AG184" s="92"/>
      <c r="AV184" s="56">
        <v>179</v>
      </c>
      <c r="AW184" s="58">
        <f t="shared" si="67"/>
        <v>51497</v>
      </c>
    </row>
    <row r="185" spans="9:49" x14ac:dyDescent="0.25">
      <c r="I185"/>
      <c r="K185" s="96">
        <f t="shared" si="65"/>
        <v>51497</v>
      </c>
      <c r="L185" s="129">
        <v>4.4047032459611524</v>
      </c>
      <c r="N185" s="130">
        <v>46338</v>
      </c>
      <c r="O185" s="129">
        <v>3.2054937990446675</v>
      </c>
      <c r="S185" s="59">
        <f t="shared" si="62"/>
        <v>51528</v>
      </c>
      <c r="AA185" s="69">
        <f t="shared" si="63"/>
        <v>4.4041650418034706E-2</v>
      </c>
      <c r="AD185" s="90">
        <f t="shared" si="66"/>
        <v>46259</v>
      </c>
      <c r="AE185" s="91">
        <f t="shared" si="64"/>
        <v>3.4283394534462275E-2</v>
      </c>
      <c r="AG185" s="92"/>
      <c r="AV185" s="56">
        <v>180</v>
      </c>
      <c r="AW185" s="58">
        <f t="shared" si="67"/>
        <v>51528</v>
      </c>
    </row>
    <row r="186" spans="9:49" x14ac:dyDescent="0.25">
      <c r="I186"/>
      <c r="K186" s="96">
        <f t="shared" si="65"/>
        <v>51528</v>
      </c>
      <c r="L186" s="129">
        <v>4.4041650418034708</v>
      </c>
      <c r="N186" s="130">
        <v>46339</v>
      </c>
      <c r="O186" s="129">
        <v>3.2057792294759579</v>
      </c>
      <c r="S186" s="59">
        <f t="shared" si="62"/>
        <v>51559</v>
      </c>
      <c r="AA186" s="69">
        <f t="shared" si="63"/>
        <v>4.3669106437663349E-2</v>
      </c>
      <c r="AD186" s="90">
        <f t="shared" si="66"/>
        <v>46260</v>
      </c>
      <c r="AE186" s="91">
        <f t="shared" si="64"/>
        <v>3.4283394534382339E-2</v>
      </c>
      <c r="AG186" s="92"/>
      <c r="AV186" s="56">
        <v>181</v>
      </c>
      <c r="AW186" s="58">
        <f t="shared" si="67"/>
        <v>51559</v>
      </c>
    </row>
    <row r="187" spans="9:49" x14ac:dyDescent="0.25">
      <c r="I187"/>
      <c r="K187" s="96">
        <f t="shared" si="65"/>
        <v>51559</v>
      </c>
      <c r="L187" s="129">
        <v>4.3669106437663352</v>
      </c>
      <c r="N187" s="130">
        <v>46342</v>
      </c>
      <c r="O187" s="129">
        <v>3.2054937990446675</v>
      </c>
      <c r="S187" s="59">
        <f t="shared" si="62"/>
        <v>51587</v>
      </c>
      <c r="AA187" s="69">
        <f t="shared" si="63"/>
        <v>4.3596429761231556E-2</v>
      </c>
      <c r="AD187" s="90">
        <f t="shared" si="66"/>
        <v>46261</v>
      </c>
      <c r="AE187" s="91">
        <f t="shared" si="64"/>
        <v>3.4283394534462275E-2</v>
      </c>
      <c r="AG187" s="92"/>
      <c r="AV187" s="56">
        <v>182</v>
      </c>
      <c r="AW187" s="58">
        <f t="shared" si="67"/>
        <v>51587</v>
      </c>
    </row>
    <row r="188" spans="9:49" x14ac:dyDescent="0.25">
      <c r="I188"/>
      <c r="K188" s="96">
        <f t="shared" si="65"/>
        <v>51587</v>
      </c>
      <c r="L188" s="129">
        <v>4.3596429761231557</v>
      </c>
      <c r="N188" s="130">
        <v>46343</v>
      </c>
      <c r="O188" s="129">
        <v>3.2054937990446675</v>
      </c>
      <c r="S188" s="59">
        <f t="shared" si="62"/>
        <v>51618</v>
      </c>
      <c r="AA188" s="69">
        <f t="shared" si="63"/>
        <v>4.3601703171603556E-2</v>
      </c>
      <c r="AD188" s="90">
        <f t="shared" si="66"/>
        <v>46262</v>
      </c>
      <c r="AE188" s="91">
        <f t="shared" si="64"/>
        <v>3.4286659502358319E-2</v>
      </c>
      <c r="AG188" s="92"/>
      <c r="AV188" s="56">
        <v>183</v>
      </c>
      <c r="AW188" s="58">
        <f t="shared" si="67"/>
        <v>51618</v>
      </c>
    </row>
    <row r="189" spans="9:49" x14ac:dyDescent="0.25">
      <c r="I189"/>
      <c r="K189" s="96">
        <f t="shared" si="65"/>
        <v>51618</v>
      </c>
      <c r="L189" s="129">
        <v>4.3601703171603559</v>
      </c>
      <c r="N189" s="130">
        <v>46344</v>
      </c>
      <c r="O189" s="129">
        <v>3.2054937990366739</v>
      </c>
      <c r="S189" s="59">
        <f t="shared" si="62"/>
        <v>51648</v>
      </c>
      <c r="AA189" s="69">
        <f t="shared" si="63"/>
        <v>4.3591157200943205E-2</v>
      </c>
      <c r="AD189" s="90">
        <f t="shared" si="66"/>
        <v>46263</v>
      </c>
      <c r="AE189" s="91">
        <f t="shared" si="64"/>
        <v>3.4286659502358319E-2</v>
      </c>
      <c r="AG189" s="92"/>
      <c r="AV189" s="56">
        <v>184</v>
      </c>
      <c r="AW189" s="58">
        <f t="shared" si="67"/>
        <v>51648</v>
      </c>
    </row>
    <row r="190" spans="9:49" x14ac:dyDescent="0.25">
      <c r="I190"/>
      <c r="K190" s="96">
        <f t="shared" si="65"/>
        <v>51648</v>
      </c>
      <c r="L190" s="129">
        <v>4.3591157200943202</v>
      </c>
      <c r="N190" s="130">
        <v>46345</v>
      </c>
      <c r="O190" s="129">
        <v>3.2054937990446675</v>
      </c>
      <c r="S190" s="59">
        <f t="shared" si="62"/>
        <v>51679</v>
      </c>
      <c r="AA190" s="69">
        <f t="shared" si="63"/>
        <v>4.3596429761228982E-2</v>
      </c>
      <c r="AD190" s="90">
        <f t="shared" si="66"/>
        <v>46264</v>
      </c>
      <c r="AE190" s="91">
        <f t="shared" si="64"/>
        <v>3.4286659502358319E-2</v>
      </c>
      <c r="AG190" s="92"/>
      <c r="AV190" s="56">
        <v>185</v>
      </c>
      <c r="AW190" s="58">
        <f t="shared" si="67"/>
        <v>51679</v>
      </c>
    </row>
    <row r="191" spans="9:49" x14ac:dyDescent="0.25">
      <c r="I191"/>
      <c r="K191" s="96">
        <f t="shared" si="65"/>
        <v>51679</v>
      </c>
      <c r="L191" s="129">
        <v>4.3596429761228981</v>
      </c>
      <c r="N191" s="130">
        <v>46346</v>
      </c>
      <c r="O191" s="129">
        <v>3.2057792294759579</v>
      </c>
      <c r="S191" s="59">
        <f t="shared" ref="S191:S254" si="68">EDATE(S190,1)</f>
        <v>51709</v>
      </c>
      <c r="AA191" s="69">
        <f t="shared" si="63"/>
        <v>4.3593793374834711E-2</v>
      </c>
      <c r="AD191" s="90">
        <f t="shared" si="66"/>
        <v>46265</v>
      </c>
      <c r="AE191" s="91">
        <f t="shared" si="64"/>
        <v>3.4283394534462275E-2</v>
      </c>
      <c r="AG191" s="92"/>
      <c r="AV191" s="56">
        <v>186</v>
      </c>
      <c r="AW191" s="58">
        <f t="shared" si="67"/>
        <v>51709</v>
      </c>
    </row>
    <row r="192" spans="9:49" x14ac:dyDescent="0.25">
      <c r="I192"/>
      <c r="K192" s="96">
        <f t="shared" si="65"/>
        <v>51709</v>
      </c>
      <c r="L192" s="129">
        <v>4.3593793374834711</v>
      </c>
      <c r="N192" s="130">
        <v>46349</v>
      </c>
      <c r="O192" s="129">
        <v>3.2054937990446675</v>
      </c>
      <c r="S192" s="59">
        <f t="shared" si="68"/>
        <v>51740</v>
      </c>
      <c r="AA192" s="69">
        <f t="shared" si="63"/>
        <v>4.3599066360145426E-2</v>
      </c>
      <c r="AD192" s="90">
        <f t="shared" si="66"/>
        <v>46266</v>
      </c>
      <c r="AE192" s="91">
        <f t="shared" si="64"/>
        <v>3.4283394534462275E-2</v>
      </c>
      <c r="AG192" s="92"/>
      <c r="AV192" s="56">
        <v>187</v>
      </c>
      <c r="AW192" s="58">
        <f t="shared" si="67"/>
        <v>51740</v>
      </c>
    </row>
    <row r="193" spans="9:49" x14ac:dyDescent="0.25">
      <c r="I193"/>
      <c r="K193" s="96">
        <f t="shared" si="65"/>
        <v>51740</v>
      </c>
      <c r="L193" s="129">
        <v>4.3599066360145429</v>
      </c>
      <c r="N193" s="130">
        <v>46350</v>
      </c>
      <c r="O193" s="129">
        <v>3.2054937990446675</v>
      </c>
      <c r="S193" s="59">
        <f t="shared" si="68"/>
        <v>51771</v>
      </c>
      <c r="AA193" s="69">
        <f t="shared" si="63"/>
        <v>4.3596429761231556E-2</v>
      </c>
      <c r="AD193" s="90">
        <f t="shared" si="66"/>
        <v>46267</v>
      </c>
      <c r="AE193" s="91">
        <f t="shared" si="64"/>
        <v>3.4283394534462275E-2</v>
      </c>
      <c r="AG193" s="92"/>
      <c r="AV193" s="56">
        <v>188</v>
      </c>
      <c r="AW193" s="58">
        <f t="shared" si="67"/>
        <v>51771</v>
      </c>
    </row>
    <row r="194" spans="9:49" x14ac:dyDescent="0.25">
      <c r="I194"/>
      <c r="K194" s="96">
        <f t="shared" si="65"/>
        <v>51771</v>
      </c>
      <c r="L194" s="129">
        <v>4.3596429761231557</v>
      </c>
      <c r="N194" s="130">
        <v>46351</v>
      </c>
      <c r="O194" s="129">
        <v>3.2056365100237016</v>
      </c>
      <c r="S194" s="59">
        <f t="shared" si="68"/>
        <v>51801</v>
      </c>
      <c r="AA194" s="69">
        <f t="shared" si="63"/>
        <v>4.3593793374834711E-2</v>
      </c>
      <c r="AD194" s="90">
        <f t="shared" si="66"/>
        <v>46268</v>
      </c>
      <c r="AE194" s="91">
        <f t="shared" si="64"/>
        <v>3.3598722049834606E-2</v>
      </c>
      <c r="AG194" s="92"/>
      <c r="AV194" s="56">
        <v>189</v>
      </c>
      <c r="AW194" s="58">
        <f t="shared" si="67"/>
        <v>51801</v>
      </c>
    </row>
    <row r="195" spans="9:49" x14ac:dyDescent="0.25">
      <c r="I195"/>
      <c r="K195" s="96">
        <f t="shared" si="65"/>
        <v>51801</v>
      </c>
      <c r="L195" s="129">
        <v>4.3593793374834711</v>
      </c>
      <c r="N195" s="130">
        <v>46353</v>
      </c>
      <c r="O195" s="129">
        <v>3.2057792294759579</v>
      </c>
      <c r="S195" s="59">
        <f t="shared" si="68"/>
        <v>51832</v>
      </c>
      <c r="AA195" s="69">
        <f t="shared" si="63"/>
        <v>4.3596429761228982E-2</v>
      </c>
      <c r="AD195" s="90">
        <f t="shared" si="66"/>
        <v>46269</v>
      </c>
      <c r="AE195" s="91">
        <f t="shared" si="64"/>
        <v>3.3603425984616297E-2</v>
      </c>
      <c r="AG195" s="92"/>
      <c r="AV195" s="56">
        <v>190</v>
      </c>
      <c r="AW195" s="58">
        <f t="shared" si="67"/>
        <v>51832</v>
      </c>
    </row>
    <row r="196" spans="9:49" x14ac:dyDescent="0.25">
      <c r="I196"/>
      <c r="K196" s="96">
        <f t="shared" si="65"/>
        <v>51832</v>
      </c>
      <c r="L196" s="129">
        <v>4.3596429761228981</v>
      </c>
      <c r="N196" s="130">
        <v>46356</v>
      </c>
      <c r="O196" s="129">
        <v>3.2054937990526611</v>
      </c>
      <c r="S196" s="59">
        <f t="shared" si="68"/>
        <v>51862</v>
      </c>
      <c r="AA196" s="69">
        <f t="shared" si="63"/>
        <v>4.3596429761226393E-2</v>
      </c>
      <c r="AD196" s="90">
        <f t="shared" si="66"/>
        <v>46270</v>
      </c>
      <c r="AE196" s="91">
        <f t="shared" si="64"/>
        <v>3.3603425984616297E-2</v>
      </c>
      <c r="AG196" s="92"/>
      <c r="AV196" s="56">
        <v>191</v>
      </c>
      <c r="AW196" s="58">
        <f t="shared" si="67"/>
        <v>51862</v>
      </c>
    </row>
    <row r="197" spans="9:49" x14ac:dyDescent="0.25">
      <c r="I197"/>
      <c r="K197" s="96">
        <f t="shared" si="65"/>
        <v>51862</v>
      </c>
      <c r="L197" s="129">
        <v>4.3596429761226396</v>
      </c>
      <c r="N197" s="130">
        <v>46357</v>
      </c>
      <c r="O197" s="129">
        <v>3.2054937990446675</v>
      </c>
      <c r="S197" s="59">
        <f t="shared" si="68"/>
        <v>51893</v>
      </c>
      <c r="AA197" s="69">
        <f t="shared" si="63"/>
        <v>4.3593793374832046E-2</v>
      </c>
      <c r="AD197" s="90">
        <f t="shared" si="66"/>
        <v>46271</v>
      </c>
      <c r="AE197" s="91">
        <f t="shared" si="64"/>
        <v>3.3603425984616297E-2</v>
      </c>
      <c r="AG197" s="92"/>
      <c r="AV197" s="56">
        <v>192</v>
      </c>
      <c r="AW197" s="58">
        <f t="shared" si="67"/>
        <v>51893</v>
      </c>
    </row>
    <row r="198" spans="9:49" x14ac:dyDescent="0.25">
      <c r="I198"/>
      <c r="K198" s="96">
        <f t="shared" si="65"/>
        <v>51893</v>
      </c>
      <c r="L198" s="129">
        <v>4.3593793374832046</v>
      </c>
      <c r="N198" s="130">
        <v>46358</v>
      </c>
      <c r="O198" s="129">
        <v>3.2054937990446675</v>
      </c>
      <c r="S198" s="59">
        <f t="shared" si="68"/>
        <v>51924</v>
      </c>
      <c r="AA198" s="69">
        <f t="shared" ref="AA198:AA245" si="69">L199/100</f>
        <v>4.3596429761228982E-2</v>
      </c>
      <c r="AD198" s="90">
        <f t="shared" si="66"/>
        <v>46272</v>
      </c>
      <c r="AE198" s="91">
        <f t="shared" si="64"/>
        <v>3.3603425984616297E-2</v>
      </c>
      <c r="AG198" s="92"/>
      <c r="AV198" s="56">
        <v>193</v>
      </c>
      <c r="AW198" s="58">
        <f t="shared" si="67"/>
        <v>51924</v>
      </c>
    </row>
    <row r="199" spans="9:49" x14ac:dyDescent="0.25">
      <c r="I199"/>
      <c r="K199" s="96">
        <f t="shared" si="65"/>
        <v>51924</v>
      </c>
      <c r="L199" s="129">
        <v>4.3596429761228981</v>
      </c>
      <c r="N199" s="130">
        <v>46359</v>
      </c>
      <c r="O199" s="129">
        <v>3.1426227795101624</v>
      </c>
      <c r="S199" s="59">
        <f t="shared" si="68"/>
        <v>51952</v>
      </c>
      <c r="AA199" s="69">
        <f t="shared" si="69"/>
        <v>4.3593793374834711E-2</v>
      </c>
      <c r="AD199" s="90">
        <f t="shared" si="66"/>
        <v>46273</v>
      </c>
      <c r="AE199" s="91">
        <f t="shared" ref="AE199:AE262" si="70">_xlfn.IFNA(VLOOKUP(AD199,N:O,2,FALSE)/100,AE198)</f>
        <v>3.359872204975467E-2</v>
      </c>
      <c r="AG199" s="92"/>
      <c r="AV199" s="56">
        <v>194</v>
      </c>
      <c r="AW199" s="58">
        <f t="shared" si="67"/>
        <v>51952</v>
      </c>
    </row>
    <row r="200" spans="9:49" x14ac:dyDescent="0.25">
      <c r="I200"/>
      <c r="K200" s="96">
        <f t="shared" ref="K200:K246" si="71">EDATE(K199,1)</f>
        <v>51952</v>
      </c>
      <c r="L200" s="129">
        <v>4.3593793374834711</v>
      </c>
      <c r="N200" s="130">
        <v>46360</v>
      </c>
      <c r="O200" s="129">
        <v>3.1428971229914282</v>
      </c>
      <c r="S200" s="59">
        <f t="shared" si="68"/>
        <v>51983</v>
      </c>
      <c r="AA200" s="69">
        <f t="shared" si="69"/>
        <v>4.3593793374829382E-2</v>
      </c>
      <c r="AD200" s="90">
        <f t="shared" ref="AD200:AD263" si="72">AD199+1</f>
        <v>46274</v>
      </c>
      <c r="AE200" s="91">
        <f t="shared" si="70"/>
        <v>3.3598722049834606E-2</v>
      </c>
      <c r="AG200" s="92"/>
      <c r="AV200" s="56">
        <v>195</v>
      </c>
      <c r="AW200" s="58">
        <f t="shared" ref="AW200:AW245" si="73">EDATE(AW199,1)</f>
        <v>51983</v>
      </c>
    </row>
    <row r="201" spans="9:49" x14ac:dyDescent="0.25">
      <c r="I201"/>
      <c r="K201" s="96">
        <f t="shared" si="71"/>
        <v>51983</v>
      </c>
      <c r="L201" s="129">
        <v>4.3593793374829382</v>
      </c>
      <c r="N201" s="130">
        <v>46363</v>
      </c>
      <c r="O201" s="129">
        <v>3.1426227795101624</v>
      </c>
      <c r="S201" s="59">
        <f t="shared" si="68"/>
        <v>52013</v>
      </c>
      <c r="AA201" s="69">
        <f t="shared" si="69"/>
        <v>4.3599066360145426E-2</v>
      </c>
      <c r="AD201" s="90">
        <f t="shared" si="72"/>
        <v>46275</v>
      </c>
      <c r="AE201" s="91">
        <f t="shared" si="70"/>
        <v>3.3598722049834606E-2</v>
      </c>
      <c r="AG201" s="92"/>
      <c r="AV201" s="56">
        <v>196</v>
      </c>
      <c r="AW201" s="58">
        <f t="shared" si="73"/>
        <v>52013</v>
      </c>
    </row>
    <row r="202" spans="9:49" x14ac:dyDescent="0.25">
      <c r="I202"/>
      <c r="K202" s="96">
        <f t="shared" si="71"/>
        <v>52013</v>
      </c>
      <c r="L202" s="129">
        <v>4.3599066360145429</v>
      </c>
      <c r="N202" s="130">
        <v>46364</v>
      </c>
      <c r="O202" s="129">
        <v>3.1426227795181561</v>
      </c>
      <c r="S202" s="59">
        <f t="shared" si="68"/>
        <v>52044</v>
      </c>
      <c r="AA202" s="69">
        <f t="shared" si="69"/>
        <v>4.3596429761226393E-2</v>
      </c>
      <c r="AD202" s="90">
        <f t="shared" si="72"/>
        <v>46276</v>
      </c>
      <c r="AE202" s="91">
        <f t="shared" si="70"/>
        <v>3.360185790876713E-2</v>
      </c>
      <c r="AG202" s="92"/>
      <c r="AV202" s="56">
        <v>197</v>
      </c>
      <c r="AW202" s="58">
        <f t="shared" si="73"/>
        <v>52044</v>
      </c>
    </row>
    <row r="203" spans="9:49" x14ac:dyDescent="0.25">
      <c r="I203"/>
      <c r="K203" s="96">
        <f t="shared" si="71"/>
        <v>52044</v>
      </c>
      <c r="L203" s="129">
        <v>4.3596429761226396</v>
      </c>
      <c r="N203" s="130">
        <v>46365</v>
      </c>
      <c r="O203" s="129">
        <v>3.1426227795101624</v>
      </c>
      <c r="S203" s="59">
        <f t="shared" si="68"/>
        <v>52074</v>
      </c>
      <c r="AA203" s="69">
        <f t="shared" si="69"/>
        <v>4.3593793374832046E-2</v>
      </c>
      <c r="AD203" s="90">
        <f t="shared" si="72"/>
        <v>46277</v>
      </c>
      <c r="AE203" s="91">
        <f t="shared" si="70"/>
        <v>3.360185790876713E-2</v>
      </c>
      <c r="AG203" s="92"/>
      <c r="AV203" s="56">
        <v>198</v>
      </c>
      <c r="AW203" s="58">
        <f t="shared" si="73"/>
        <v>52074</v>
      </c>
    </row>
    <row r="204" spans="9:49" x14ac:dyDescent="0.25">
      <c r="I204"/>
      <c r="K204" s="96">
        <f t="shared" si="71"/>
        <v>52074</v>
      </c>
      <c r="L204" s="129">
        <v>4.3593793374832046</v>
      </c>
      <c r="N204" s="130">
        <v>46366</v>
      </c>
      <c r="O204" s="129">
        <v>3.1426227795101624</v>
      </c>
      <c r="S204" s="59">
        <f t="shared" si="68"/>
        <v>52105</v>
      </c>
      <c r="AA204" s="69">
        <f t="shared" si="69"/>
        <v>4.3596429761228982E-2</v>
      </c>
      <c r="AD204" s="90">
        <f t="shared" si="72"/>
        <v>46278</v>
      </c>
      <c r="AE204" s="91">
        <f t="shared" si="70"/>
        <v>3.360185790876713E-2</v>
      </c>
      <c r="AG204" s="92"/>
      <c r="AV204" s="56">
        <v>199</v>
      </c>
      <c r="AW204" s="58">
        <f t="shared" si="73"/>
        <v>52105</v>
      </c>
    </row>
    <row r="205" spans="9:49" x14ac:dyDescent="0.25">
      <c r="I205"/>
      <c r="K205" s="96">
        <f t="shared" si="71"/>
        <v>52105</v>
      </c>
      <c r="L205" s="129">
        <v>4.3596429761228981</v>
      </c>
      <c r="N205" s="130">
        <v>46367</v>
      </c>
      <c r="O205" s="129">
        <v>3.1428971229914282</v>
      </c>
      <c r="S205" s="59">
        <f t="shared" si="68"/>
        <v>52136</v>
      </c>
      <c r="AA205" s="69">
        <f t="shared" si="69"/>
        <v>4.3601703171610821E-2</v>
      </c>
      <c r="AD205" s="90">
        <f t="shared" si="72"/>
        <v>46279</v>
      </c>
      <c r="AE205" s="91">
        <f t="shared" si="70"/>
        <v>3.359872204975467E-2</v>
      </c>
      <c r="AG205" s="92"/>
      <c r="AV205" s="56">
        <v>200</v>
      </c>
      <c r="AW205" s="58">
        <f t="shared" si="73"/>
        <v>52136</v>
      </c>
    </row>
    <row r="206" spans="9:49" x14ac:dyDescent="0.25">
      <c r="I206"/>
      <c r="K206" s="96">
        <f t="shared" si="71"/>
        <v>52136</v>
      </c>
      <c r="L206" s="129">
        <v>4.3601703171610824</v>
      </c>
      <c r="N206" s="130">
        <v>46370</v>
      </c>
      <c r="O206" s="129">
        <v>3.1426227795181561</v>
      </c>
      <c r="S206" s="59">
        <f t="shared" si="68"/>
        <v>52166</v>
      </c>
      <c r="AA206" s="69">
        <f t="shared" si="69"/>
        <v>4.3593793374834711E-2</v>
      </c>
      <c r="AD206" s="90">
        <f t="shared" si="72"/>
        <v>46280</v>
      </c>
      <c r="AE206" s="91">
        <f t="shared" si="70"/>
        <v>3.359872204975467E-2</v>
      </c>
      <c r="AG206" s="92"/>
      <c r="AV206" s="56">
        <v>201</v>
      </c>
      <c r="AW206" s="58">
        <f t="shared" si="73"/>
        <v>52166</v>
      </c>
    </row>
    <row r="207" spans="9:49" x14ac:dyDescent="0.25">
      <c r="I207"/>
      <c r="K207" s="96">
        <f t="shared" si="71"/>
        <v>52166</v>
      </c>
      <c r="L207" s="129">
        <v>4.3593793374834711</v>
      </c>
      <c r="N207" s="130">
        <v>46371</v>
      </c>
      <c r="O207" s="129">
        <v>3.1426227795101624</v>
      </c>
      <c r="S207" s="59">
        <f t="shared" si="68"/>
        <v>52197</v>
      </c>
      <c r="AA207" s="69">
        <f t="shared" si="69"/>
        <v>4.3596429761223826E-2</v>
      </c>
      <c r="AD207" s="90">
        <f t="shared" si="72"/>
        <v>46281</v>
      </c>
      <c r="AE207" s="91">
        <f t="shared" si="70"/>
        <v>3.359872204975467E-2</v>
      </c>
      <c r="AG207" s="92"/>
      <c r="AV207" s="56">
        <v>202</v>
      </c>
      <c r="AW207" s="58">
        <f t="shared" si="73"/>
        <v>52197</v>
      </c>
    </row>
    <row r="208" spans="9:49" x14ac:dyDescent="0.25">
      <c r="I208"/>
      <c r="K208" s="96">
        <f t="shared" si="71"/>
        <v>52197</v>
      </c>
      <c r="L208" s="129">
        <v>4.3596429761223829</v>
      </c>
      <c r="N208" s="130">
        <v>46372</v>
      </c>
      <c r="O208" s="129">
        <v>3.1426227795101624</v>
      </c>
      <c r="S208" s="59">
        <f t="shared" si="68"/>
        <v>52227</v>
      </c>
      <c r="AA208" s="69">
        <f t="shared" si="69"/>
        <v>4.3593793374832046E-2</v>
      </c>
      <c r="AD208" s="90">
        <f t="shared" si="72"/>
        <v>46282</v>
      </c>
      <c r="AE208" s="91">
        <f t="shared" si="70"/>
        <v>3.3598722049674734E-2</v>
      </c>
      <c r="AG208" s="92"/>
      <c r="AV208" s="56">
        <v>203</v>
      </c>
      <c r="AW208" s="58">
        <f t="shared" si="73"/>
        <v>52227</v>
      </c>
    </row>
    <row r="209" spans="9:49" x14ac:dyDescent="0.25">
      <c r="I209"/>
      <c r="K209" s="96">
        <f t="shared" si="71"/>
        <v>52227</v>
      </c>
      <c r="L209" s="129">
        <v>4.3593793374832046</v>
      </c>
      <c r="N209" s="130">
        <v>46373</v>
      </c>
      <c r="O209" s="129">
        <v>3.1426227795101624</v>
      </c>
      <c r="S209" s="59">
        <f t="shared" si="68"/>
        <v>52258</v>
      </c>
      <c r="AA209" s="69">
        <f t="shared" si="69"/>
        <v>4.3591157200937695E-2</v>
      </c>
      <c r="AD209" s="90">
        <f t="shared" si="72"/>
        <v>46283</v>
      </c>
      <c r="AE209" s="91">
        <f t="shared" si="70"/>
        <v>3.3601857908793775E-2</v>
      </c>
      <c r="AG209" s="92"/>
      <c r="AV209" s="56">
        <v>204</v>
      </c>
      <c r="AW209" s="58">
        <f t="shared" si="73"/>
        <v>52258</v>
      </c>
    </row>
    <row r="210" spans="9:49" x14ac:dyDescent="0.25">
      <c r="I210"/>
      <c r="K210" s="96">
        <f t="shared" si="71"/>
        <v>52258</v>
      </c>
      <c r="L210" s="129">
        <v>4.3591157200937696</v>
      </c>
      <c r="N210" s="130">
        <v>46374</v>
      </c>
      <c r="O210" s="129">
        <v>3.1428971229914282</v>
      </c>
      <c r="S210" s="59">
        <f t="shared" si="68"/>
        <v>52289</v>
      </c>
      <c r="AA210" s="69">
        <f t="shared" si="69"/>
        <v>4.3596429761223826E-2</v>
      </c>
      <c r="AD210" s="90">
        <f t="shared" si="72"/>
        <v>46284</v>
      </c>
      <c r="AE210" s="91">
        <f t="shared" si="70"/>
        <v>3.3601857908793775E-2</v>
      </c>
      <c r="AG210" s="92"/>
      <c r="AV210" s="56">
        <v>205</v>
      </c>
      <c r="AW210" s="58">
        <f t="shared" si="73"/>
        <v>52289</v>
      </c>
    </row>
    <row r="211" spans="9:49" x14ac:dyDescent="0.25">
      <c r="I211"/>
      <c r="K211" s="96">
        <f t="shared" si="71"/>
        <v>52289</v>
      </c>
      <c r="L211" s="129">
        <v>4.3596429761223829</v>
      </c>
      <c r="N211" s="130">
        <v>46377</v>
      </c>
      <c r="O211" s="129">
        <v>3.1426227795181561</v>
      </c>
      <c r="S211" s="59">
        <f t="shared" si="68"/>
        <v>52317</v>
      </c>
      <c r="AA211" s="69">
        <f t="shared" si="69"/>
        <v>4.3593793374834711E-2</v>
      </c>
      <c r="AD211" s="90">
        <f t="shared" si="72"/>
        <v>46285</v>
      </c>
      <c r="AE211" s="91">
        <f t="shared" si="70"/>
        <v>3.3601857908793775E-2</v>
      </c>
      <c r="AG211" s="92"/>
      <c r="AV211" s="56">
        <v>206</v>
      </c>
      <c r="AW211" s="58">
        <f t="shared" si="73"/>
        <v>52317</v>
      </c>
    </row>
    <row r="212" spans="9:49" x14ac:dyDescent="0.25">
      <c r="I212"/>
      <c r="K212" s="96">
        <f t="shared" si="71"/>
        <v>52317</v>
      </c>
      <c r="L212" s="129">
        <v>4.3593793374834711</v>
      </c>
      <c r="N212" s="130">
        <v>46378</v>
      </c>
      <c r="O212" s="129">
        <v>3.1426227795101624</v>
      </c>
      <c r="S212" s="59">
        <f t="shared" si="68"/>
        <v>52348</v>
      </c>
      <c r="AA212" s="69">
        <f t="shared" si="69"/>
        <v>4.3593793374834711E-2</v>
      </c>
      <c r="AD212" s="90">
        <f t="shared" si="72"/>
        <v>46286</v>
      </c>
      <c r="AE212" s="91">
        <f t="shared" si="70"/>
        <v>3.359872204975467E-2</v>
      </c>
      <c r="AG212" s="92"/>
      <c r="AV212" s="56">
        <v>207</v>
      </c>
      <c r="AW212" s="58">
        <f t="shared" si="73"/>
        <v>52348</v>
      </c>
    </row>
    <row r="213" spans="9:49" x14ac:dyDescent="0.25">
      <c r="I213"/>
      <c r="K213" s="96">
        <f t="shared" si="71"/>
        <v>52348</v>
      </c>
      <c r="L213" s="129">
        <v>4.3593793374834711</v>
      </c>
      <c r="N213" s="130">
        <v>46379</v>
      </c>
      <c r="O213" s="129">
        <v>3.1426227795101624</v>
      </c>
      <c r="S213" s="59">
        <f t="shared" si="68"/>
        <v>52378</v>
      </c>
      <c r="AA213" s="69">
        <f t="shared" si="69"/>
        <v>4.3596429761228982E-2</v>
      </c>
      <c r="AD213" s="90">
        <f t="shared" si="72"/>
        <v>46287</v>
      </c>
      <c r="AE213" s="91">
        <f t="shared" si="70"/>
        <v>3.359872204975467E-2</v>
      </c>
      <c r="AG213" s="92"/>
      <c r="AV213" s="56">
        <v>208</v>
      </c>
      <c r="AW213" s="58">
        <f t="shared" si="73"/>
        <v>52378</v>
      </c>
    </row>
    <row r="214" spans="9:49" x14ac:dyDescent="0.25">
      <c r="I214"/>
      <c r="K214" s="96">
        <f t="shared" si="71"/>
        <v>52378</v>
      </c>
      <c r="L214" s="129">
        <v>4.3596429761228981</v>
      </c>
      <c r="N214" s="130">
        <v>46380</v>
      </c>
      <c r="O214" s="129">
        <v>3.1430343067084809</v>
      </c>
      <c r="S214" s="59">
        <f t="shared" si="68"/>
        <v>52409</v>
      </c>
      <c r="AA214" s="69">
        <f t="shared" si="69"/>
        <v>4.3601703171610821E-2</v>
      </c>
      <c r="AD214" s="90">
        <f t="shared" si="72"/>
        <v>46288</v>
      </c>
      <c r="AE214" s="91">
        <f t="shared" si="70"/>
        <v>3.359872204975467E-2</v>
      </c>
      <c r="AG214" s="92"/>
      <c r="AV214" s="56">
        <v>209</v>
      </c>
      <c r="AW214" s="58">
        <f t="shared" si="73"/>
        <v>52409</v>
      </c>
    </row>
    <row r="215" spans="9:49" x14ac:dyDescent="0.25">
      <c r="I215"/>
      <c r="K215" s="96">
        <f t="shared" si="71"/>
        <v>52409</v>
      </c>
      <c r="L215" s="129">
        <v>4.3601703171610824</v>
      </c>
      <c r="N215" s="130">
        <v>46384</v>
      </c>
      <c r="O215" s="129">
        <v>3.1426227795181561</v>
      </c>
      <c r="S215" s="59">
        <f t="shared" si="68"/>
        <v>52439</v>
      </c>
      <c r="AA215" s="69">
        <f t="shared" si="69"/>
        <v>4.3601703171605971E-2</v>
      </c>
      <c r="AD215" s="90">
        <f t="shared" si="72"/>
        <v>46289</v>
      </c>
      <c r="AE215" s="91">
        <f t="shared" si="70"/>
        <v>3.3598722049834606E-2</v>
      </c>
      <c r="AG215" s="92"/>
      <c r="AV215" s="56">
        <v>210</v>
      </c>
      <c r="AW215" s="58">
        <f t="shared" si="73"/>
        <v>52439</v>
      </c>
    </row>
    <row r="216" spans="9:49" x14ac:dyDescent="0.25">
      <c r="I216"/>
      <c r="K216" s="96">
        <f t="shared" si="71"/>
        <v>52439</v>
      </c>
      <c r="L216" s="129">
        <v>4.3601703171605974</v>
      </c>
      <c r="N216" s="130">
        <v>46385</v>
      </c>
      <c r="O216" s="129">
        <v>3.1426227795101624</v>
      </c>
      <c r="S216" s="59">
        <f t="shared" si="68"/>
        <v>52470</v>
      </c>
      <c r="AA216" s="69">
        <f t="shared" si="69"/>
        <v>4.3593793374832046E-2</v>
      </c>
      <c r="AD216" s="90">
        <f t="shared" si="72"/>
        <v>46290</v>
      </c>
      <c r="AE216" s="91">
        <f t="shared" si="70"/>
        <v>3.360185790876713E-2</v>
      </c>
      <c r="AG216" s="92"/>
      <c r="AV216" s="56">
        <v>211</v>
      </c>
      <c r="AW216" s="58">
        <f t="shared" si="73"/>
        <v>52470</v>
      </c>
    </row>
    <row r="217" spans="9:49" x14ac:dyDescent="0.25">
      <c r="I217"/>
      <c r="K217" s="96">
        <f t="shared" si="71"/>
        <v>52470</v>
      </c>
      <c r="L217" s="129">
        <v>4.3593793374832046</v>
      </c>
      <c r="N217" s="130">
        <v>46386</v>
      </c>
      <c r="O217" s="129">
        <v>3.1426227795101624</v>
      </c>
      <c r="S217" s="59">
        <f t="shared" si="68"/>
        <v>52501</v>
      </c>
      <c r="AA217" s="69">
        <f t="shared" si="69"/>
        <v>4.3593793374832046E-2</v>
      </c>
      <c r="AD217" s="90">
        <f t="shared" si="72"/>
        <v>46291</v>
      </c>
      <c r="AE217" s="91">
        <f t="shared" si="70"/>
        <v>3.360185790876713E-2</v>
      </c>
      <c r="AG217" s="92"/>
      <c r="AV217" s="56">
        <v>212</v>
      </c>
      <c r="AW217" s="58">
        <f t="shared" si="73"/>
        <v>52501</v>
      </c>
    </row>
    <row r="218" spans="9:49" x14ac:dyDescent="0.25">
      <c r="I218"/>
      <c r="K218" s="96">
        <f t="shared" si="71"/>
        <v>52501</v>
      </c>
      <c r="L218" s="129">
        <v>4.3593793374832046</v>
      </c>
      <c r="N218" s="130">
        <v>46387</v>
      </c>
      <c r="O218" s="129">
        <v>3.1430343067084809</v>
      </c>
      <c r="S218" s="59">
        <f t="shared" si="68"/>
        <v>52531</v>
      </c>
      <c r="AA218" s="69">
        <f t="shared" si="69"/>
        <v>4.3599066360147931E-2</v>
      </c>
      <c r="AD218" s="90">
        <f t="shared" si="72"/>
        <v>46292</v>
      </c>
      <c r="AE218" s="91">
        <f t="shared" si="70"/>
        <v>3.360185790876713E-2</v>
      </c>
      <c r="AG218" s="92"/>
      <c r="AV218" s="56">
        <v>213</v>
      </c>
      <c r="AW218" s="58">
        <f t="shared" si="73"/>
        <v>52531</v>
      </c>
    </row>
    <row r="219" spans="9:49" x14ac:dyDescent="0.25">
      <c r="I219"/>
      <c r="K219" s="96">
        <f t="shared" si="71"/>
        <v>52531</v>
      </c>
      <c r="L219" s="129">
        <v>4.3599066360147933</v>
      </c>
      <c r="N219" s="130">
        <v>46391</v>
      </c>
      <c r="O219" s="129">
        <v>3.096451205905737</v>
      </c>
      <c r="S219" s="59">
        <f t="shared" si="68"/>
        <v>52562</v>
      </c>
      <c r="AA219" s="69">
        <f t="shared" si="69"/>
        <v>4.3604340195627582E-2</v>
      </c>
      <c r="AD219" s="90">
        <f t="shared" si="72"/>
        <v>46293</v>
      </c>
      <c r="AE219" s="91">
        <f t="shared" si="70"/>
        <v>3.3598722049834606E-2</v>
      </c>
      <c r="AG219" s="92"/>
      <c r="AV219" s="56">
        <v>214</v>
      </c>
      <c r="AW219" s="58">
        <f t="shared" si="73"/>
        <v>52562</v>
      </c>
    </row>
    <row r="220" spans="9:49" x14ac:dyDescent="0.25">
      <c r="I220"/>
      <c r="K220" s="96">
        <f t="shared" si="71"/>
        <v>52562</v>
      </c>
      <c r="L220" s="129">
        <v>4.3604340195627582</v>
      </c>
      <c r="N220" s="130">
        <v>46392</v>
      </c>
      <c r="O220" s="129">
        <v>3.0964512059137306</v>
      </c>
      <c r="S220" s="59">
        <f t="shared" si="68"/>
        <v>52592</v>
      </c>
      <c r="AA220" s="69">
        <f t="shared" si="69"/>
        <v>4.3593793374832046E-2</v>
      </c>
      <c r="AD220" s="90">
        <f t="shared" si="72"/>
        <v>46294</v>
      </c>
      <c r="AE220" s="91">
        <f t="shared" si="70"/>
        <v>3.359872204975467E-2</v>
      </c>
      <c r="AG220" s="92"/>
      <c r="AV220" s="56">
        <v>215</v>
      </c>
      <c r="AW220" s="58">
        <f t="shared" si="73"/>
        <v>52592</v>
      </c>
    </row>
    <row r="221" spans="9:49" x14ac:dyDescent="0.25">
      <c r="I221"/>
      <c r="K221" s="96">
        <f t="shared" si="71"/>
        <v>52592</v>
      </c>
      <c r="L221" s="129">
        <v>4.3593793374832046</v>
      </c>
      <c r="N221" s="130">
        <v>46393</v>
      </c>
      <c r="O221" s="129">
        <v>3.096451205905737</v>
      </c>
      <c r="S221" s="59">
        <f t="shared" si="68"/>
        <v>52623</v>
      </c>
      <c r="AA221" s="69">
        <f t="shared" si="69"/>
        <v>4.3596429761226393E-2</v>
      </c>
      <c r="AD221" s="90">
        <f t="shared" si="72"/>
        <v>46295</v>
      </c>
      <c r="AE221" s="91">
        <f t="shared" si="70"/>
        <v>3.359872204975467E-2</v>
      </c>
      <c r="AG221" s="92"/>
      <c r="AV221" s="56">
        <v>216</v>
      </c>
      <c r="AW221" s="58">
        <f t="shared" si="73"/>
        <v>52623</v>
      </c>
    </row>
    <row r="222" spans="9:49" x14ac:dyDescent="0.25">
      <c r="I222"/>
      <c r="K222" s="96">
        <f t="shared" si="71"/>
        <v>52623</v>
      </c>
      <c r="L222" s="129">
        <v>4.3596429761226396</v>
      </c>
      <c r="N222" s="130">
        <v>46394</v>
      </c>
      <c r="O222" s="129">
        <v>3.0964512059137306</v>
      </c>
      <c r="S222" s="59">
        <f t="shared" si="68"/>
        <v>52654</v>
      </c>
      <c r="AA222" s="69">
        <f t="shared" si="69"/>
        <v>4.36017031716084E-2</v>
      </c>
      <c r="AD222" s="90">
        <f t="shared" si="72"/>
        <v>46296</v>
      </c>
      <c r="AE222" s="91">
        <f t="shared" si="70"/>
        <v>3.3598722049834606E-2</v>
      </c>
      <c r="AG222" s="92"/>
      <c r="AV222" s="56">
        <v>217</v>
      </c>
      <c r="AW222" s="58">
        <f t="shared" si="73"/>
        <v>52654</v>
      </c>
    </row>
    <row r="223" spans="9:49" x14ac:dyDescent="0.25">
      <c r="I223"/>
      <c r="K223" s="96">
        <f t="shared" si="71"/>
        <v>52654</v>
      </c>
      <c r="L223" s="129">
        <v>4.3601703171608399</v>
      </c>
      <c r="N223" s="130">
        <v>46395</v>
      </c>
      <c r="O223" s="129">
        <v>3.0967175471614539</v>
      </c>
      <c r="S223" s="59">
        <f t="shared" si="68"/>
        <v>52683</v>
      </c>
      <c r="AA223" s="69">
        <f t="shared" si="69"/>
        <v>4.3593793374832046E-2</v>
      </c>
      <c r="AD223" s="90">
        <f t="shared" si="72"/>
        <v>46297</v>
      </c>
      <c r="AE223" s="91">
        <f t="shared" si="70"/>
        <v>3.360185790876713E-2</v>
      </c>
      <c r="AG223" s="92"/>
      <c r="AV223" s="56">
        <v>218</v>
      </c>
      <c r="AW223" s="58">
        <f t="shared" si="73"/>
        <v>52683</v>
      </c>
    </row>
    <row r="224" spans="9:49" x14ac:dyDescent="0.25">
      <c r="I224"/>
      <c r="K224" s="96">
        <f t="shared" si="71"/>
        <v>52683</v>
      </c>
      <c r="L224" s="129">
        <v>4.3593793374832046</v>
      </c>
      <c r="N224" s="130">
        <v>46398</v>
      </c>
      <c r="O224" s="129">
        <v>3.0964512059137306</v>
      </c>
      <c r="S224" s="59">
        <f t="shared" si="68"/>
        <v>52714</v>
      </c>
      <c r="AA224" s="69">
        <f t="shared" si="69"/>
        <v>4.3599066360147931E-2</v>
      </c>
      <c r="AD224" s="90">
        <f t="shared" si="72"/>
        <v>46298</v>
      </c>
      <c r="AE224" s="91">
        <f t="shared" si="70"/>
        <v>3.360185790876713E-2</v>
      </c>
      <c r="AG224" s="92"/>
      <c r="AV224" s="56">
        <v>219</v>
      </c>
      <c r="AW224" s="58">
        <f t="shared" si="73"/>
        <v>52714</v>
      </c>
    </row>
    <row r="225" spans="9:49" x14ac:dyDescent="0.25">
      <c r="I225"/>
      <c r="K225" s="96">
        <f t="shared" si="71"/>
        <v>52714</v>
      </c>
      <c r="L225" s="129">
        <v>4.3599066360147933</v>
      </c>
      <c r="N225" s="130">
        <v>46399</v>
      </c>
      <c r="O225" s="129">
        <v>3.096451205905737</v>
      </c>
      <c r="S225" s="59">
        <f t="shared" si="68"/>
        <v>52744</v>
      </c>
      <c r="AA225" s="69">
        <f t="shared" si="69"/>
        <v>4.3593793374834711E-2</v>
      </c>
      <c r="AD225" s="90">
        <f t="shared" si="72"/>
        <v>46299</v>
      </c>
      <c r="AE225" s="91">
        <f t="shared" si="70"/>
        <v>3.360185790876713E-2</v>
      </c>
      <c r="AG225" s="92"/>
      <c r="AV225" s="56">
        <v>220</v>
      </c>
      <c r="AW225" s="58">
        <f t="shared" si="73"/>
        <v>52744</v>
      </c>
    </row>
    <row r="226" spans="9:49" x14ac:dyDescent="0.25">
      <c r="I226"/>
      <c r="K226" s="96">
        <f t="shared" si="71"/>
        <v>52744</v>
      </c>
      <c r="L226" s="129">
        <v>4.3593793374834711</v>
      </c>
      <c r="N226" s="130">
        <v>46400</v>
      </c>
      <c r="O226" s="129">
        <v>3.0964512059137306</v>
      </c>
      <c r="S226" s="59">
        <f t="shared" si="68"/>
        <v>52775</v>
      </c>
      <c r="AA226" s="69">
        <f t="shared" si="69"/>
        <v>4.3593793374829382E-2</v>
      </c>
      <c r="AD226" s="90">
        <f t="shared" si="72"/>
        <v>46300</v>
      </c>
      <c r="AE226" s="91">
        <f t="shared" si="70"/>
        <v>3.2817694911511097E-2</v>
      </c>
      <c r="AG226" s="92"/>
      <c r="AV226" s="56">
        <v>221</v>
      </c>
      <c r="AW226" s="58">
        <f t="shared" si="73"/>
        <v>52775</v>
      </c>
    </row>
    <row r="227" spans="9:49" x14ac:dyDescent="0.25">
      <c r="I227"/>
      <c r="K227" s="96">
        <f t="shared" si="71"/>
        <v>52775</v>
      </c>
      <c r="L227" s="129">
        <v>4.3593793374829382</v>
      </c>
      <c r="N227" s="130">
        <v>46401</v>
      </c>
      <c r="O227" s="129">
        <v>3.0964512059137306</v>
      </c>
      <c r="S227" s="59">
        <f t="shared" si="68"/>
        <v>52805</v>
      </c>
      <c r="AA227" s="69">
        <f t="shared" si="69"/>
        <v>4.3596429761231556E-2</v>
      </c>
      <c r="AD227" s="90">
        <f t="shared" si="72"/>
        <v>46301</v>
      </c>
      <c r="AE227" s="91">
        <f t="shared" si="70"/>
        <v>3.2817694911591033E-2</v>
      </c>
      <c r="AG227" s="92"/>
      <c r="AV227" s="56">
        <v>222</v>
      </c>
      <c r="AW227" s="58">
        <f t="shared" si="73"/>
        <v>52805</v>
      </c>
    </row>
    <row r="228" spans="9:49" x14ac:dyDescent="0.25">
      <c r="I228"/>
      <c r="K228" s="96">
        <f t="shared" si="71"/>
        <v>52805</v>
      </c>
      <c r="L228" s="129">
        <v>4.3596429761231557</v>
      </c>
      <c r="N228" s="130">
        <v>46402</v>
      </c>
      <c r="O228" s="129">
        <v>3.0968507292381542</v>
      </c>
      <c r="S228" s="59">
        <f t="shared" si="68"/>
        <v>52836</v>
      </c>
      <c r="AA228" s="69">
        <f t="shared" si="69"/>
        <v>4.3593793374832046E-2</v>
      </c>
      <c r="AD228" s="90">
        <f t="shared" si="72"/>
        <v>46302</v>
      </c>
      <c r="AE228" s="91">
        <f t="shared" si="70"/>
        <v>3.2817694911511097E-2</v>
      </c>
      <c r="AG228" s="92"/>
      <c r="AV228" s="56">
        <v>223</v>
      </c>
      <c r="AW228" s="58">
        <f t="shared" si="73"/>
        <v>52836</v>
      </c>
    </row>
    <row r="229" spans="9:49" x14ac:dyDescent="0.25">
      <c r="I229"/>
      <c r="K229" s="96">
        <f t="shared" si="71"/>
        <v>52836</v>
      </c>
      <c r="L229" s="129">
        <v>4.3593793374832046</v>
      </c>
      <c r="N229" s="130">
        <v>46406</v>
      </c>
      <c r="O229" s="129">
        <v>3.0964512059137306</v>
      </c>
      <c r="S229" s="59">
        <f t="shared" si="68"/>
        <v>52867</v>
      </c>
      <c r="AA229" s="69">
        <f t="shared" si="69"/>
        <v>4.3599066360147931E-2</v>
      </c>
      <c r="AD229" s="90">
        <f t="shared" si="72"/>
        <v>46303</v>
      </c>
      <c r="AE229" s="91">
        <f t="shared" si="70"/>
        <v>3.2817694911511097E-2</v>
      </c>
      <c r="AG229" s="92"/>
      <c r="AV229" s="56">
        <v>224</v>
      </c>
      <c r="AW229" s="58">
        <f t="shared" si="73"/>
        <v>52867</v>
      </c>
    </row>
    <row r="230" spans="9:49" x14ac:dyDescent="0.25">
      <c r="I230"/>
      <c r="K230" s="96">
        <f t="shared" si="71"/>
        <v>52867</v>
      </c>
      <c r="L230" s="129">
        <v>4.3599066360147933</v>
      </c>
      <c r="N230" s="130">
        <v>46407</v>
      </c>
      <c r="O230" s="129">
        <v>3.0964512059137306</v>
      </c>
      <c r="S230" s="59">
        <f t="shared" si="68"/>
        <v>52897</v>
      </c>
      <c r="AA230" s="69">
        <f t="shared" si="69"/>
        <v>4.3593793374832046E-2</v>
      </c>
      <c r="AD230" s="90">
        <f t="shared" si="72"/>
        <v>46304</v>
      </c>
      <c r="AE230" s="91">
        <f t="shared" si="70"/>
        <v>3.2822182688840851E-2</v>
      </c>
      <c r="AG230" s="92"/>
      <c r="AV230" s="56">
        <v>225</v>
      </c>
      <c r="AW230" s="58">
        <f t="shared" si="73"/>
        <v>52897</v>
      </c>
    </row>
    <row r="231" spans="9:49" x14ac:dyDescent="0.25">
      <c r="I231"/>
      <c r="K231" s="96">
        <f t="shared" si="71"/>
        <v>52897</v>
      </c>
      <c r="L231" s="129">
        <v>4.3593793374832046</v>
      </c>
      <c r="N231" s="130">
        <v>46408</v>
      </c>
      <c r="O231" s="129">
        <v>3.0964512059137306</v>
      </c>
      <c r="S231" s="59">
        <f t="shared" si="68"/>
        <v>52928</v>
      </c>
      <c r="AA231" s="69">
        <f t="shared" si="69"/>
        <v>4.3593793374832046E-2</v>
      </c>
      <c r="AD231" s="90">
        <f t="shared" si="72"/>
        <v>46305</v>
      </c>
      <c r="AE231" s="91">
        <f t="shared" si="70"/>
        <v>3.2822182688840851E-2</v>
      </c>
      <c r="AG231" s="92"/>
      <c r="AV231" s="56">
        <v>226</v>
      </c>
      <c r="AW231" s="58">
        <f t="shared" si="73"/>
        <v>52928</v>
      </c>
    </row>
    <row r="232" spans="9:49" x14ac:dyDescent="0.25">
      <c r="I232"/>
      <c r="K232" s="96">
        <f t="shared" si="71"/>
        <v>52928</v>
      </c>
      <c r="L232" s="129">
        <v>4.3593793374832046</v>
      </c>
      <c r="N232" s="130">
        <v>46409</v>
      </c>
      <c r="O232" s="129">
        <v>3.0967175471614539</v>
      </c>
      <c r="S232" s="59">
        <f t="shared" si="68"/>
        <v>52958</v>
      </c>
      <c r="AA232" s="69">
        <f t="shared" si="69"/>
        <v>4.3599066360145426E-2</v>
      </c>
      <c r="AD232" s="90">
        <f t="shared" si="72"/>
        <v>46306</v>
      </c>
      <c r="AE232" s="91">
        <f t="shared" si="70"/>
        <v>3.2822182688840851E-2</v>
      </c>
      <c r="AG232" s="92"/>
      <c r="AV232" s="56">
        <v>227</v>
      </c>
      <c r="AW232" s="58">
        <f t="shared" si="73"/>
        <v>52958</v>
      </c>
    </row>
    <row r="233" spans="9:49" x14ac:dyDescent="0.25">
      <c r="I233"/>
      <c r="K233" s="96">
        <f t="shared" si="71"/>
        <v>52958</v>
      </c>
      <c r="L233" s="129">
        <v>4.3599066360145429</v>
      </c>
      <c r="N233" s="130">
        <v>46412</v>
      </c>
      <c r="O233" s="129">
        <v>3.096451205905737</v>
      </c>
      <c r="S233" s="59">
        <f t="shared" si="68"/>
        <v>52989</v>
      </c>
      <c r="AA233" s="69">
        <f t="shared" si="69"/>
        <v>4.3588521239529436E-2</v>
      </c>
      <c r="AD233" s="90">
        <f t="shared" si="72"/>
        <v>46307</v>
      </c>
      <c r="AE233" s="91">
        <f t="shared" si="70"/>
        <v>3.2822182688840851E-2</v>
      </c>
      <c r="AG233" s="92"/>
      <c r="AV233" s="56">
        <v>228</v>
      </c>
      <c r="AW233" s="58">
        <f t="shared" si="73"/>
        <v>52989</v>
      </c>
    </row>
    <row r="234" spans="9:49" x14ac:dyDescent="0.25">
      <c r="I234"/>
      <c r="K234" s="96">
        <f t="shared" si="71"/>
        <v>52989</v>
      </c>
      <c r="L234" s="129">
        <v>4.3588521239529436</v>
      </c>
      <c r="N234" s="130">
        <v>46413</v>
      </c>
      <c r="O234" s="129">
        <v>3.0964512059137306</v>
      </c>
      <c r="S234" s="59">
        <f t="shared" si="68"/>
        <v>53020</v>
      </c>
      <c r="AA234" s="69">
        <f t="shared" si="69"/>
        <v>4.3601703171605971E-2</v>
      </c>
      <c r="AD234" s="90">
        <f t="shared" si="72"/>
        <v>46308</v>
      </c>
      <c r="AE234" s="91">
        <f t="shared" si="70"/>
        <v>3.2817694911511097E-2</v>
      </c>
      <c r="AG234" s="92"/>
      <c r="AV234" s="56">
        <v>229</v>
      </c>
      <c r="AW234" s="58">
        <f t="shared" si="73"/>
        <v>53020</v>
      </c>
    </row>
    <row r="235" spans="9:49" x14ac:dyDescent="0.25">
      <c r="I235"/>
      <c r="K235" s="96">
        <f t="shared" si="71"/>
        <v>53020</v>
      </c>
      <c r="L235" s="129">
        <v>4.3601703171605974</v>
      </c>
      <c r="N235" s="130">
        <v>46414</v>
      </c>
      <c r="O235" s="129">
        <v>3.0964512059137306</v>
      </c>
      <c r="S235" s="59">
        <f t="shared" si="68"/>
        <v>53048</v>
      </c>
      <c r="AA235" s="69">
        <f t="shared" si="69"/>
        <v>4.3593793374832046E-2</v>
      </c>
      <c r="AD235" s="90">
        <f t="shared" si="72"/>
        <v>46309</v>
      </c>
      <c r="AE235" s="91">
        <f t="shared" si="70"/>
        <v>3.2817694911670969E-2</v>
      </c>
      <c r="AG235" s="92"/>
      <c r="AV235" s="56">
        <v>230</v>
      </c>
      <c r="AW235" s="58">
        <f t="shared" si="73"/>
        <v>53048</v>
      </c>
    </row>
    <row r="236" spans="9:49" x14ac:dyDescent="0.25">
      <c r="I236"/>
      <c r="K236" s="96">
        <f t="shared" si="71"/>
        <v>53048</v>
      </c>
      <c r="L236" s="129">
        <v>4.3593793374832046</v>
      </c>
      <c r="N236" s="130">
        <v>46415</v>
      </c>
      <c r="O236" s="129">
        <v>3.096451205905737</v>
      </c>
      <c r="S236" s="59">
        <f t="shared" si="68"/>
        <v>53079</v>
      </c>
      <c r="AA236" s="69">
        <f t="shared" si="69"/>
        <v>4.3596429761231556E-2</v>
      </c>
      <c r="AD236" s="90">
        <f t="shared" si="72"/>
        <v>46310</v>
      </c>
      <c r="AE236" s="91">
        <f t="shared" si="70"/>
        <v>3.2817694911511097E-2</v>
      </c>
      <c r="AG236" s="92"/>
      <c r="AV236" s="56">
        <v>231</v>
      </c>
      <c r="AW236" s="58">
        <f t="shared" si="73"/>
        <v>53079</v>
      </c>
    </row>
    <row r="237" spans="9:49" x14ac:dyDescent="0.25">
      <c r="I237"/>
      <c r="K237" s="96">
        <f t="shared" si="71"/>
        <v>53079</v>
      </c>
      <c r="L237" s="129">
        <v>4.3596429761231557</v>
      </c>
      <c r="N237" s="130">
        <v>46416</v>
      </c>
      <c r="O237" s="129">
        <v>3.0967175471587893</v>
      </c>
      <c r="S237" s="59">
        <f t="shared" si="68"/>
        <v>53109</v>
      </c>
      <c r="AA237" s="69">
        <f t="shared" si="69"/>
        <v>4.3599066360145426E-2</v>
      </c>
      <c r="AD237" s="90">
        <f t="shared" si="72"/>
        <v>46311</v>
      </c>
      <c r="AE237" s="91">
        <f t="shared" si="70"/>
        <v>3.2820686672163646E-2</v>
      </c>
      <c r="AG237" s="92"/>
      <c r="AV237" s="56">
        <v>232</v>
      </c>
      <c r="AW237" s="58">
        <f t="shared" si="73"/>
        <v>53109</v>
      </c>
    </row>
    <row r="238" spans="9:49" x14ac:dyDescent="0.25">
      <c r="I238"/>
      <c r="K238" s="96">
        <f t="shared" si="71"/>
        <v>53109</v>
      </c>
      <c r="L238" s="129">
        <v>4.3599066360145429</v>
      </c>
      <c r="N238" s="130">
        <v>46419</v>
      </c>
      <c r="O238" s="129">
        <v>3.0964512059137306</v>
      </c>
      <c r="S238" s="59">
        <f t="shared" si="68"/>
        <v>53140</v>
      </c>
      <c r="AA238" s="69">
        <f t="shared" si="69"/>
        <v>4.3599066360142935E-2</v>
      </c>
      <c r="AD238" s="90">
        <f t="shared" si="72"/>
        <v>46312</v>
      </c>
      <c r="AE238" s="91">
        <f t="shared" si="70"/>
        <v>3.2820686672163646E-2</v>
      </c>
      <c r="AG238" s="92"/>
      <c r="AV238" s="56">
        <v>233</v>
      </c>
      <c r="AW238" s="58">
        <f t="shared" si="73"/>
        <v>53140</v>
      </c>
    </row>
    <row r="239" spans="9:49" x14ac:dyDescent="0.25">
      <c r="I239"/>
      <c r="K239" s="96">
        <f t="shared" si="71"/>
        <v>53140</v>
      </c>
      <c r="L239" s="129">
        <v>4.3599066360142933</v>
      </c>
      <c r="N239" s="130">
        <v>46420</v>
      </c>
      <c r="O239" s="129">
        <v>3.0964512059137306</v>
      </c>
      <c r="S239" s="59">
        <f t="shared" si="68"/>
        <v>53170</v>
      </c>
      <c r="AA239" s="69">
        <f t="shared" si="69"/>
        <v>4.3596429761231556E-2</v>
      </c>
      <c r="AD239" s="90">
        <f t="shared" si="72"/>
        <v>46313</v>
      </c>
      <c r="AE239" s="91">
        <f t="shared" si="70"/>
        <v>3.2820686672163646E-2</v>
      </c>
      <c r="AG239" s="92"/>
      <c r="AV239" s="56">
        <v>234</v>
      </c>
      <c r="AW239" s="58">
        <f t="shared" si="73"/>
        <v>53170</v>
      </c>
    </row>
    <row r="240" spans="9:49" x14ac:dyDescent="0.25">
      <c r="I240"/>
      <c r="K240" s="96">
        <f t="shared" si="71"/>
        <v>53170</v>
      </c>
      <c r="L240" s="129">
        <v>4.3596429761231557</v>
      </c>
      <c r="N240" s="130">
        <v>46421</v>
      </c>
      <c r="O240" s="129">
        <v>3.0522710853277957</v>
      </c>
      <c r="S240" s="59">
        <f t="shared" si="68"/>
        <v>53201</v>
      </c>
      <c r="AA240" s="69">
        <f t="shared" si="69"/>
        <v>4.3593793374834711E-2</v>
      </c>
      <c r="AD240" s="90">
        <f t="shared" si="72"/>
        <v>46314</v>
      </c>
      <c r="AE240" s="91">
        <f t="shared" si="70"/>
        <v>3.2817694911591033E-2</v>
      </c>
      <c r="AG240" s="92"/>
      <c r="AV240" s="56">
        <v>235</v>
      </c>
      <c r="AW240" s="58">
        <f t="shared" si="73"/>
        <v>53201</v>
      </c>
    </row>
    <row r="241" spans="9:49" x14ac:dyDescent="0.25">
      <c r="I241"/>
      <c r="K241" s="96">
        <f t="shared" si="71"/>
        <v>53201</v>
      </c>
      <c r="L241" s="129">
        <v>4.3593793374834711</v>
      </c>
      <c r="N241" s="130">
        <v>46422</v>
      </c>
      <c r="O241" s="129">
        <v>3.0522710853357893</v>
      </c>
      <c r="S241" s="59">
        <f t="shared" si="68"/>
        <v>53232</v>
      </c>
      <c r="AA241" s="69">
        <f t="shared" si="69"/>
        <v>4.3596429761226393E-2</v>
      </c>
      <c r="AD241" s="90">
        <f t="shared" si="72"/>
        <v>46315</v>
      </c>
      <c r="AE241" s="91">
        <f t="shared" si="70"/>
        <v>3.2817694911591033E-2</v>
      </c>
      <c r="AG241" s="92"/>
      <c r="AV241" s="56">
        <v>236</v>
      </c>
      <c r="AW241" s="58">
        <f t="shared" si="73"/>
        <v>53232</v>
      </c>
    </row>
    <row r="242" spans="9:49" x14ac:dyDescent="0.25">
      <c r="I242"/>
      <c r="K242" s="96">
        <f t="shared" si="71"/>
        <v>53232</v>
      </c>
      <c r="L242" s="129">
        <v>4.3596429761226396</v>
      </c>
      <c r="N242" s="130">
        <v>46423</v>
      </c>
      <c r="O242" s="129">
        <v>3.0525298803905088</v>
      </c>
      <c r="S242" s="59">
        <f t="shared" si="68"/>
        <v>53262</v>
      </c>
      <c r="AA242" s="69">
        <f t="shared" si="69"/>
        <v>4.3593793374829382E-2</v>
      </c>
      <c r="AD242" s="90">
        <f t="shared" si="72"/>
        <v>46316</v>
      </c>
      <c r="AE242" s="91">
        <f t="shared" si="70"/>
        <v>3.2817694911511097E-2</v>
      </c>
      <c r="AG242" s="92"/>
      <c r="AV242" s="56">
        <v>237</v>
      </c>
      <c r="AW242" s="58">
        <f t="shared" si="73"/>
        <v>53262</v>
      </c>
    </row>
    <row r="243" spans="9:49" x14ac:dyDescent="0.25">
      <c r="I243"/>
      <c r="K243" s="96">
        <f t="shared" si="71"/>
        <v>53262</v>
      </c>
      <c r="L243" s="129">
        <v>4.3593793374829382</v>
      </c>
      <c r="N243" s="130">
        <v>46426</v>
      </c>
      <c r="O243" s="129">
        <v>3.0522710853357893</v>
      </c>
      <c r="S243" s="59">
        <f t="shared" si="68"/>
        <v>53293</v>
      </c>
      <c r="AA243" s="69">
        <f t="shared" si="69"/>
        <v>4.3593793374829382E-2</v>
      </c>
      <c r="AD243" s="90">
        <f t="shared" si="72"/>
        <v>46317</v>
      </c>
      <c r="AE243" s="91">
        <f t="shared" si="70"/>
        <v>3.2817694911591033E-2</v>
      </c>
      <c r="AG243" s="92"/>
      <c r="AV243" s="56">
        <v>238</v>
      </c>
      <c r="AW243" s="58">
        <f t="shared" si="73"/>
        <v>53293</v>
      </c>
    </row>
    <row r="244" spans="9:49" x14ac:dyDescent="0.25">
      <c r="I244"/>
      <c r="K244" s="96">
        <f t="shared" si="71"/>
        <v>53293</v>
      </c>
      <c r="L244" s="129">
        <v>4.3593793374829382</v>
      </c>
      <c r="N244" s="130">
        <v>46427</v>
      </c>
      <c r="O244" s="129">
        <v>3.0522710853277957</v>
      </c>
      <c r="S244" s="59">
        <f t="shared" si="68"/>
        <v>53323</v>
      </c>
      <c r="AA244" s="69">
        <f t="shared" si="69"/>
        <v>4.3596429761228982E-2</v>
      </c>
      <c r="AD244" s="90">
        <f t="shared" si="72"/>
        <v>46318</v>
      </c>
      <c r="AE244" s="91">
        <f t="shared" si="70"/>
        <v>3.2820686672163646E-2</v>
      </c>
      <c r="AG244" s="92"/>
      <c r="AV244" s="56">
        <v>239</v>
      </c>
      <c r="AW244" s="58">
        <f t="shared" si="73"/>
        <v>53323</v>
      </c>
    </row>
    <row r="245" spans="9:49" x14ac:dyDescent="0.25">
      <c r="I245"/>
      <c r="K245" s="96">
        <f t="shared" si="71"/>
        <v>53323</v>
      </c>
      <c r="L245" s="129">
        <v>4.3596429761228981</v>
      </c>
      <c r="N245" s="130">
        <v>46428</v>
      </c>
      <c r="O245" s="129">
        <v>3.0522710853357893</v>
      </c>
      <c r="S245" s="59">
        <f t="shared" si="68"/>
        <v>53354</v>
      </c>
      <c r="AA245" s="69">
        <f t="shared" si="69"/>
        <v>4.3588521239535147E-2</v>
      </c>
      <c r="AD245" s="90">
        <f t="shared" si="72"/>
        <v>46319</v>
      </c>
      <c r="AE245" s="91">
        <f t="shared" si="70"/>
        <v>3.2820686672163646E-2</v>
      </c>
      <c r="AG245" s="92"/>
      <c r="AV245" s="56">
        <v>240</v>
      </c>
      <c r="AW245" s="58">
        <f t="shared" si="73"/>
        <v>53354</v>
      </c>
    </row>
    <row r="246" spans="9:49" x14ac:dyDescent="0.25">
      <c r="I246"/>
      <c r="K246" s="96">
        <f t="shared" si="71"/>
        <v>53354</v>
      </c>
      <c r="L246" s="129">
        <v>4.3588521239535147</v>
      </c>
      <c r="N246" s="130">
        <v>46429</v>
      </c>
      <c r="O246" s="129">
        <v>3.0522710853277957</v>
      </c>
      <c r="S246" s="59">
        <f t="shared" si="68"/>
        <v>53385</v>
      </c>
      <c r="AA246" s="69"/>
      <c r="AD246" s="90">
        <f t="shared" si="72"/>
        <v>46320</v>
      </c>
      <c r="AE246" s="91">
        <f t="shared" si="70"/>
        <v>3.2820686672163646E-2</v>
      </c>
      <c r="AG246" s="92"/>
    </row>
    <row r="247" spans="9:49" x14ac:dyDescent="0.25">
      <c r="I247"/>
      <c r="K247"/>
      <c r="L247"/>
      <c r="N247" s="130">
        <v>46430</v>
      </c>
      <c r="O247" s="129">
        <v>3.0526592888930892</v>
      </c>
      <c r="S247" s="59">
        <f t="shared" si="68"/>
        <v>53413</v>
      </c>
      <c r="AA247" s="69"/>
      <c r="AD247" s="90">
        <f t="shared" si="72"/>
        <v>46321</v>
      </c>
      <c r="AE247" s="91">
        <f t="shared" si="70"/>
        <v>3.2817694911511097E-2</v>
      </c>
      <c r="AG247" s="92"/>
    </row>
    <row r="248" spans="9:49" x14ac:dyDescent="0.25">
      <c r="I248"/>
      <c r="K248" s="96"/>
      <c r="N248" s="130">
        <v>46434</v>
      </c>
      <c r="O248" s="129">
        <v>3.0522710853277957</v>
      </c>
      <c r="S248" s="59">
        <f t="shared" si="68"/>
        <v>53444</v>
      </c>
      <c r="AA248" s="69"/>
      <c r="AD248" s="90">
        <f t="shared" si="72"/>
        <v>46322</v>
      </c>
      <c r="AE248" s="91">
        <f t="shared" si="70"/>
        <v>3.2817694911591033E-2</v>
      </c>
      <c r="AG248" s="92"/>
    </row>
    <row r="249" spans="9:49" x14ac:dyDescent="0.25">
      <c r="I249"/>
      <c r="K249" s="96"/>
      <c r="N249" s="130">
        <v>46435</v>
      </c>
      <c r="O249" s="129">
        <v>3.0522710853357893</v>
      </c>
      <c r="S249" s="59">
        <f t="shared" si="68"/>
        <v>53474</v>
      </c>
      <c r="AA249" s="69"/>
      <c r="AD249" s="90">
        <f t="shared" si="72"/>
        <v>46323</v>
      </c>
      <c r="AE249" s="91">
        <f t="shared" si="70"/>
        <v>3.2817694911511097E-2</v>
      </c>
      <c r="AG249" s="92"/>
    </row>
    <row r="250" spans="9:49" x14ac:dyDescent="0.25">
      <c r="I250"/>
      <c r="K250" s="96"/>
      <c r="N250" s="130">
        <v>46436</v>
      </c>
      <c r="O250" s="129">
        <v>3.0522710853437829</v>
      </c>
      <c r="S250" s="59">
        <f t="shared" si="68"/>
        <v>53505</v>
      </c>
      <c r="AA250" s="69"/>
      <c r="AD250" s="90">
        <f t="shared" si="72"/>
        <v>46324</v>
      </c>
      <c r="AE250" s="91">
        <f t="shared" si="70"/>
        <v>3.2817694911591033E-2</v>
      </c>
      <c r="AG250" s="92"/>
    </row>
    <row r="251" spans="9:49" x14ac:dyDescent="0.25">
      <c r="I251"/>
      <c r="K251" s="96"/>
      <c r="N251" s="130">
        <v>46437</v>
      </c>
      <c r="O251" s="129">
        <v>3.0525298803905088</v>
      </c>
      <c r="S251" s="59">
        <f t="shared" si="68"/>
        <v>53535</v>
      </c>
      <c r="AA251" s="69"/>
      <c r="AD251" s="90">
        <f t="shared" si="72"/>
        <v>46325</v>
      </c>
      <c r="AE251" s="91">
        <f t="shared" si="70"/>
        <v>3.2820686672163646E-2</v>
      </c>
      <c r="AG251" s="92"/>
    </row>
    <row r="252" spans="9:49" x14ac:dyDescent="0.25">
      <c r="I252"/>
      <c r="K252" s="96"/>
      <c r="N252" s="130">
        <v>46440</v>
      </c>
      <c r="O252" s="129">
        <v>3.0522710853357893</v>
      </c>
      <c r="S252" s="59">
        <f t="shared" si="68"/>
        <v>53566</v>
      </c>
      <c r="AA252" s="69"/>
      <c r="AD252" s="90">
        <f t="shared" si="72"/>
        <v>46326</v>
      </c>
      <c r="AE252" s="91">
        <f t="shared" si="70"/>
        <v>3.2820686672163646E-2</v>
      </c>
      <c r="AG252" s="92"/>
    </row>
    <row r="253" spans="9:49" x14ac:dyDescent="0.25">
      <c r="I253"/>
      <c r="K253" s="96"/>
      <c r="N253" s="130">
        <v>46441</v>
      </c>
      <c r="O253" s="129">
        <v>3.0522710853357893</v>
      </c>
      <c r="S253" s="59">
        <f t="shared" si="68"/>
        <v>53597</v>
      </c>
      <c r="AA253" s="69"/>
      <c r="AD253" s="90">
        <f t="shared" si="72"/>
        <v>46327</v>
      </c>
      <c r="AE253" s="91">
        <f t="shared" si="70"/>
        <v>3.2820686672163646E-2</v>
      </c>
      <c r="AG253" s="92"/>
    </row>
    <row r="254" spans="9:49" x14ac:dyDescent="0.25">
      <c r="I254"/>
      <c r="K254" s="96"/>
      <c r="N254" s="130">
        <v>46442</v>
      </c>
      <c r="O254" s="129">
        <v>3.0522710853277957</v>
      </c>
      <c r="S254" s="59">
        <f t="shared" si="68"/>
        <v>53627</v>
      </c>
      <c r="AA254" s="69"/>
      <c r="AD254" s="90">
        <f t="shared" si="72"/>
        <v>46328</v>
      </c>
      <c r="AE254" s="91">
        <f t="shared" si="70"/>
        <v>3.2817694911511097E-2</v>
      </c>
      <c r="AG254" s="92"/>
    </row>
    <row r="255" spans="9:49" x14ac:dyDescent="0.25">
      <c r="I255"/>
      <c r="K255" s="96"/>
      <c r="N255" s="130">
        <v>46443</v>
      </c>
      <c r="O255" s="129">
        <v>3.0522710853437829</v>
      </c>
      <c r="S255" s="59">
        <f>EDATE(S254,1)</f>
        <v>53658</v>
      </c>
      <c r="AA255" s="69"/>
      <c r="AD255" s="90">
        <f t="shared" si="72"/>
        <v>46329</v>
      </c>
      <c r="AE255" s="91">
        <f t="shared" si="70"/>
        <v>3.2054937990446675E-2</v>
      </c>
      <c r="AG255" s="92"/>
    </row>
    <row r="256" spans="9:49" x14ac:dyDescent="0.25">
      <c r="I256"/>
      <c r="K256" s="96"/>
      <c r="N256" s="130">
        <v>46444</v>
      </c>
      <c r="O256" s="129">
        <v>3.0525298803905088</v>
      </c>
      <c r="S256" s="59">
        <f>EDATE(S255,1)</f>
        <v>53688</v>
      </c>
      <c r="AA256" s="69"/>
      <c r="AD256" s="90">
        <f t="shared" si="72"/>
        <v>46330</v>
      </c>
      <c r="AE256" s="91">
        <f t="shared" si="70"/>
        <v>3.2054937990446675E-2</v>
      </c>
      <c r="AG256" s="92"/>
    </row>
    <row r="257" spans="9:33" x14ac:dyDescent="0.25">
      <c r="I257"/>
      <c r="K257" s="96"/>
      <c r="N257" s="130">
        <v>46447</v>
      </c>
      <c r="O257" s="129">
        <v>3.0522710853357893</v>
      </c>
      <c r="S257" s="59">
        <f>EDATE(S256,1)</f>
        <v>53719</v>
      </c>
      <c r="AA257" s="69"/>
      <c r="AD257" s="90">
        <f t="shared" si="72"/>
        <v>46331</v>
      </c>
      <c r="AE257" s="91">
        <f t="shared" si="70"/>
        <v>3.2054937990446675E-2</v>
      </c>
      <c r="AG257" s="92"/>
    </row>
    <row r="258" spans="9:33" x14ac:dyDescent="0.25">
      <c r="I258"/>
      <c r="K258" s="96"/>
      <c r="N258" s="130">
        <v>46448</v>
      </c>
      <c r="O258" s="129">
        <v>3.0522710853357893</v>
      </c>
      <c r="S258" s="59"/>
      <c r="AA258" s="69"/>
      <c r="AD258" s="90">
        <f t="shared" si="72"/>
        <v>46332</v>
      </c>
      <c r="AE258" s="91">
        <f t="shared" si="70"/>
        <v>3.2057792294759579E-2</v>
      </c>
      <c r="AG258" s="92"/>
    </row>
    <row r="259" spans="9:33" x14ac:dyDescent="0.25">
      <c r="I259"/>
      <c r="K259" s="96"/>
      <c r="N259" s="130">
        <v>46449</v>
      </c>
      <c r="O259" s="129">
        <v>2.9965134613059163</v>
      </c>
      <c r="AA259" s="69"/>
      <c r="AD259" s="90">
        <f t="shared" si="72"/>
        <v>46333</v>
      </c>
      <c r="AE259" s="91">
        <f t="shared" si="70"/>
        <v>3.2057792294759579E-2</v>
      </c>
      <c r="AG259" s="92"/>
    </row>
    <row r="260" spans="9:33" x14ac:dyDescent="0.25">
      <c r="I260"/>
      <c r="K260" s="96"/>
      <c r="N260" s="130">
        <v>46450</v>
      </c>
      <c r="O260" s="129">
        <v>2.9965134613059163</v>
      </c>
      <c r="AA260" s="69"/>
      <c r="AD260" s="90">
        <f t="shared" si="72"/>
        <v>46334</v>
      </c>
      <c r="AE260" s="91">
        <f t="shared" si="70"/>
        <v>3.2057792294759579E-2</v>
      </c>
      <c r="AG260" s="92"/>
    </row>
    <row r="261" spans="9:33" x14ac:dyDescent="0.25">
      <c r="I261"/>
      <c r="K261" s="96"/>
      <c r="N261" s="130">
        <v>46451</v>
      </c>
      <c r="O261" s="129">
        <v>2.9967628874683072</v>
      </c>
      <c r="AA261" s="69"/>
      <c r="AD261" s="90">
        <f t="shared" si="72"/>
        <v>46335</v>
      </c>
      <c r="AE261" s="91">
        <f t="shared" si="70"/>
        <v>3.2054937990526611E-2</v>
      </c>
      <c r="AG261" s="92"/>
    </row>
    <row r="262" spans="9:33" x14ac:dyDescent="0.25">
      <c r="I262"/>
      <c r="K262" s="96"/>
      <c r="N262" s="130">
        <v>46454</v>
      </c>
      <c r="O262" s="129">
        <v>2.9965134613059163</v>
      </c>
      <c r="AA262" s="69"/>
      <c r="AD262" s="90">
        <f t="shared" si="72"/>
        <v>46336</v>
      </c>
      <c r="AE262" s="91">
        <f t="shared" si="70"/>
        <v>3.2056365100237016E-2</v>
      </c>
      <c r="AG262" s="92"/>
    </row>
    <row r="263" spans="9:33" x14ac:dyDescent="0.25">
      <c r="I263"/>
      <c r="K263" s="96"/>
      <c r="N263" s="130">
        <v>46455</v>
      </c>
      <c r="O263" s="129">
        <v>2.9965134613059163</v>
      </c>
      <c r="AA263" s="69"/>
      <c r="AD263" s="90">
        <f t="shared" si="72"/>
        <v>46337</v>
      </c>
      <c r="AE263" s="91">
        <f t="shared" ref="AE263:AE326" si="74">_xlfn.IFNA(VLOOKUP(AD263,N:O,2,FALSE)/100,AE262)</f>
        <v>3.2056365100237016E-2</v>
      </c>
      <c r="AG263" s="92"/>
    </row>
    <row r="264" spans="9:33" x14ac:dyDescent="0.25">
      <c r="I264"/>
      <c r="K264" s="96"/>
      <c r="N264" s="130">
        <v>46456</v>
      </c>
      <c r="O264" s="129">
        <v>2.9965134613059163</v>
      </c>
      <c r="AA264" s="69"/>
      <c r="AD264" s="90">
        <f t="shared" ref="AD264:AD327" si="75">AD263+1</f>
        <v>46338</v>
      </c>
      <c r="AE264" s="91">
        <f t="shared" si="74"/>
        <v>3.2054937990446675E-2</v>
      </c>
      <c r="AG264" s="92"/>
    </row>
    <row r="265" spans="9:33" x14ac:dyDescent="0.25">
      <c r="I265"/>
      <c r="K265" s="96"/>
      <c r="N265" s="130">
        <v>46457</v>
      </c>
      <c r="O265" s="129">
        <v>2.9965134613059163</v>
      </c>
      <c r="AA265" s="69"/>
      <c r="AD265" s="90">
        <f t="shared" si="75"/>
        <v>46339</v>
      </c>
      <c r="AE265" s="91">
        <f t="shared" si="74"/>
        <v>3.2057792294759579E-2</v>
      </c>
      <c r="AG265" s="92"/>
    </row>
    <row r="266" spans="9:33" x14ac:dyDescent="0.25">
      <c r="I266"/>
      <c r="K266" s="96"/>
      <c r="N266" s="130">
        <v>46458</v>
      </c>
      <c r="O266" s="129">
        <v>2.9967628874683072</v>
      </c>
      <c r="AA266" s="69"/>
      <c r="AD266" s="90">
        <f t="shared" si="75"/>
        <v>46340</v>
      </c>
      <c r="AE266" s="91">
        <f t="shared" si="74"/>
        <v>3.2057792294759579E-2</v>
      </c>
      <c r="AG266" s="92"/>
    </row>
    <row r="267" spans="9:33" x14ac:dyDescent="0.25">
      <c r="I267"/>
      <c r="K267" s="96"/>
      <c r="N267" s="130">
        <v>46461</v>
      </c>
      <c r="O267" s="129">
        <v>2.9965134613059163</v>
      </c>
      <c r="AA267" s="69"/>
      <c r="AD267" s="90">
        <f t="shared" si="75"/>
        <v>46341</v>
      </c>
      <c r="AE267" s="91">
        <f t="shared" si="74"/>
        <v>3.2057792294759579E-2</v>
      </c>
      <c r="AG267" s="92"/>
    </row>
    <row r="268" spans="9:33" x14ac:dyDescent="0.25">
      <c r="I268"/>
      <c r="K268" s="96"/>
      <c r="N268" s="130">
        <v>46462</v>
      </c>
      <c r="O268" s="129">
        <v>2.9965134613059163</v>
      </c>
      <c r="AA268" s="69"/>
      <c r="AD268" s="90">
        <f t="shared" si="75"/>
        <v>46342</v>
      </c>
      <c r="AE268" s="91">
        <f t="shared" si="74"/>
        <v>3.2054937990446675E-2</v>
      </c>
      <c r="AG268" s="92"/>
    </row>
    <row r="269" spans="9:33" x14ac:dyDescent="0.25">
      <c r="I269"/>
      <c r="K269" s="96"/>
      <c r="N269" s="130">
        <v>46463</v>
      </c>
      <c r="O269" s="129">
        <v>2.9965134613059163</v>
      </c>
      <c r="AA269" s="69"/>
      <c r="AD269" s="90">
        <f t="shared" si="75"/>
        <v>46343</v>
      </c>
      <c r="AE269" s="91">
        <f t="shared" si="74"/>
        <v>3.2054937990446675E-2</v>
      </c>
      <c r="AG269" s="92"/>
    </row>
    <row r="270" spans="9:33" x14ac:dyDescent="0.25">
      <c r="I270"/>
      <c r="K270" s="96"/>
      <c r="N270" s="130">
        <v>46464</v>
      </c>
      <c r="O270" s="129">
        <v>2.9965134613139099</v>
      </c>
      <c r="AA270" s="69"/>
      <c r="AD270" s="90">
        <f t="shared" si="75"/>
        <v>46344</v>
      </c>
      <c r="AE270" s="91">
        <f t="shared" si="74"/>
        <v>3.2054937990366739E-2</v>
      </c>
      <c r="AG270" s="92"/>
    </row>
    <row r="271" spans="9:33" x14ac:dyDescent="0.25">
      <c r="I271"/>
      <c r="K271" s="96"/>
      <c r="N271" s="130">
        <v>46465</v>
      </c>
      <c r="O271" s="129">
        <v>2.9967628874709717</v>
      </c>
      <c r="AA271" s="69"/>
      <c r="AD271" s="90">
        <f t="shared" si="75"/>
        <v>46345</v>
      </c>
      <c r="AE271" s="91">
        <f t="shared" si="74"/>
        <v>3.2054937990446675E-2</v>
      </c>
      <c r="AG271" s="92"/>
    </row>
    <row r="272" spans="9:33" x14ac:dyDescent="0.25">
      <c r="I272"/>
      <c r="K272" s="96"/>
      <c r="N272" s="130">
        <v>46468</v>
      </c>
      <c r="O272" s="129">
        <v>2.9965134612979227</v>
      </c>
      <c r="AA272" s="69"/>
      <c r="AD272" s="90">
        <f t="shared" si="75"/>
        <v>46346</v>
      </c>
      <c r="AE272" s="91">
        <f t="shared" si="74"/>
        <v>3.2057792294759579E-2</v>
      </c>
      <c r="AG272" s="92"/>
    </row>
    <row r="273" spans="9:33" x14ac:dyDescent="0.25">
      <c r="I273"/>
      <c r="K273" s="96"/>
      <c r="N273" s="130">
        <v>46469</v>
      </c>
      <c r="O273" s="129">
        <v>2.9965134613059163</v>
      </c>
      <c r="AA273" s="69"/>
      <c r="AD273" s="90">
        <f t="shared" si="75"/>
        <v>46347</v>
      </c>
      <c r="AE273" s="91">
        <f t="shared" si="74"/>
        <v>3.2057792294759579E-2</v>
      </c>
      <c r="AG273" s="92"/>
    </row>
    <row r="274" spans="9:33" x14ac:dyDescent="0.25">
      <c r="I274"/>
      <c r="K274" s="96"/>
      <c r="N274" s="130">
        <v>46470</v>
      </c>
      <c r="O274" s="129">
        <v>2.9965134612979227</v>
      </c>
      <c r="AA274" s="69"/>
      <c r="AD274" s="90">
        <f t="shared" si="75"/>
        <v>46348</v>
      </c>
      <c r="AE274" s="91">
        <f t="shared" si="74"/>
        <v>3.2057792294759579E-2</v>
      </c>
      <c r="AG274" s="92"/>
    </row>
    <row r="275" spans="9:33" x14ac:dyDescent="0.25">
      <c r="I275"/>
      <c r="K275" s="96"/>
      <c r="N275" s="130">
        <v>46471</v>
      </c>
      <c r="O275" s="129">
        <v>2.996887610935195</v>
      </c>
      <c r="AA275" s="69"/>
      <c r="AD275" s="90">
        <f t="shared" si="75"/>
        <v>46349</v>
      </c>
      <c r="AE275" s="91">
        <f t="shared" si="74"/>
        <v>3.2054937990446675E-2</v>
      </c>
      <c r="AG275" s="92"/>
    </row>
    <row r="276" spans="9:33" x14ac:dyDescent="0.25">
      <c r="I276"/>
      <c r="K276" s="96"/>
      <c r="N276" s="130">
        <v>46475</v>
      </c>
      <c r="O276" s="129">
        <v>2.9965134613059163</v>
      </c>
      <c r="AA276" s="69"/>
      <c r="AD276" s="90">
        <f t="shared" si="75"/>
        <v>46350</v>
      </c>
      <c r="AE276" s="91">
        <f t="shared" si="74"/>
        <v>3.2054937990446675E-2</v>
      </c>
      <c r="AG276" s="92"/>
    </row>
    <row r="277" spans="9:33" x14ac:dyDescent="0.25">
      <c r="I277"/>
      <c r="K277" s="96"/>
      <c r="N277" s="130">
        <v>46476</v>
      </c>
      <c r="O277" s="129">
        <v>2.9965134613059163</v>
      </c>
      <c r="AA277" s="69"/>
      <c r="AD277" s="90">
        <f t="shared" si="75"/>
        <v>46351</v>
      </c>
      <c r="AE277" s="91">
        <f t="shared" si="74"/>
        <v>3.2056365100237016E-2</v>
      </c>
      <c r="AG277" s="92"/>
    </row>
    <row r="278" spans="9:33" x14ac:dyDescent="0.25">
      <c r="I278"/>
      <c r="K278" s="96"/>
      <c r="N278" s="130">
        <v>46477</v>
      </c>
      <c r="O278" s="129">
        <v>2.9965134612979227</v>
      </c>
      <c r="AA278" s="69"/>
      <c r="AD278" s="90">
        <f t="shared" si="75"/>
        <v>46352</v>
      </c>
      <c r="AE278" s="91">
        <f t="shared" si="74"/>
        <v>3.2056365100237016E-2</v>
      </c>
      <c r="AG278" s="92"/>
    </row>
    <row r="279" spans="9:33" x14ac:dyDescent="0.25">
      <c r="I279"/>
      <c r="K279" s="96"/>
      <c r="N279" s="130">
        <v>46478</v>
      </c>
      <c r="O279" s="129">
        <v>2.9965134613059163</v>
      </c>
      <c r="AA279" s="69"/>
      <c r="AD279" s="90">
        <f t="shared" si="75"/>
        <v>46353</v>
      </c>
      <c r="AE279" s="91">
        <f t="shared" si="74"/>
        <v>3.2057792294759579E-2</v>
      </c>
      <c r="AG279" s="92"/>
    </row>
    <row r="280" spans="9:33" x14ac:dyDescent="0.25">
      <c r="I280"/>
      <c r="K280" s="96"/>
      <c r="N280" s="130">
        <v>46479</v>
      </c>
      <c r="O280" s="129">
        <v>2.9967628874709717</v>
      </c>
      <c r="AA280" s="69"/>
      <c r="AD280" s="90">
        <f t="shared" si="75"/>
        <v>46354</v>
      </c>
      <c r="AE280" s="91">
        <f t="shared" si="74"/>
        <v>3.2057792294759579E-2</v>
      </c>
      <c r="AG280" s="92"/>
    </row>
    <row r="281" spans="9:33" x14ac:dyDescent="0.25">
      <c r="I281"/>
      <c r="K281" s="96"/>
      <c r="N281" s="130">
        <v>46482</v>
      </c>
      <c r="O281" s="129">
        <v>2.9965134612979227</v>
      </c>
      <c r="AA281" s="69"/>
      <c r="AD281" s="90">
        <f t="shared" si="75"/>
        <v>46355</v>
      </c>
      <c r="AE281" s="91">
        <f t="shared" si="74"/>
        <v>3.2057792294759579E-2</v>
      </c>
      <c r="AG281" s="92"/>
    </row>
    <row r="282" spans="9:33" x14ac:dyDescent="0.25">
      <c r="I282"/>
      <c r="K282" s="96"/>
      <c r="N282" s="130">
        <v>46483</v>
      </c>
      <c r="O282" s="129">
        <v>2.9965134613059163</v>
      </c>
      <c r="AA282" s="69"/>
      <c r="AD282" s="90">
        <f t="shared" si="75"/>
        <v>46356</v>
      </c>
      <c r="AE282" s="91">
        <f t="shared" si="74"/>
        <v>3.2054937990526611E-2</v>
      </c>
      <c r="AG282" s="92"/>
    </row>
    <row r="283" spans="9:33" x14ac:dyDescent="0.25">
      <c r="I283"/>
      <c r="K283" s="96"/>
      <c r="N283" s="130">
        <v>46484</v>
      </c>
      <c r="O283" s="129">
        <v>2.9965134612979227</v>
      </c>
      <c r="AA283" s="69"/>
      <c r="AD283" s="90">
        <f t="shared" si="75"/>
        <v>46357</v>
      </c>
      <c r="AE283" s="91">
        <f t="shared" si="74"/>
        <v>3.2054937990446675E-2</v>
      </c>
      <c r="AG283" s="92"/>
    </row>
    <row r="284" spans="9:33" x14ac:dyDescent="0.25">
      <c r="I284"/>
      <c r="K284" s="96"/>
      <c r="N284" s="130">
        <v>46485</v>
      </c>
      <c r="O284" s="129">
        <v>2.9965134613059163</v>
      </c>
      <c r="AA284" s="69"/>
      <c r="AD284" s="90">
        <f t="shared" si="75"/>
        <v>46358</v>
      </c>
      <c r="AE284" s="91">
        <f t="shared" si="74"/>
        <v>3.2054937990446675E-2</v>
      </c>
      <c r="AG284" s="92"/>
    </row>
    <row r="285" spans="9:33" x14ac:dyDescent="0.25">
      <c r="I285"/>
      <c r="K285" s="96"/>
      <c r="N285" s="130">
        <v>46486</v>
      </c>
      <c r="O285" s="129">
        <v>2.9967628874709717</v>
      </c>
      <c r="AA285" s="69"/>
      <c r="AD285" s="90">
        <f t="shared" si="75"/>
        <v>46359</v>
      </c>
      <c r="AE285" s="91">
        <f t="shared" si="74"/>
        <v>3.1426227795101624E-2</v>
      </c>
      <c r="AG285" s="92"/>
    </row>
    <row r="286" spans="9:33" x14ac:dyDescent="0.25">
      <c r="I286"/>
      <c r="K286" s="96"/>
      <c r="N286" s="130">
        <v>46489</v>
      </c>
      <c r="O286" s="129">
        <v>2.9965134613059163</v>
      </c>
      <c r="AA286" s="69"/>
      <c r="AD286" s="90">
        <f t="shared" si="75"/>
        <v>46360</v>
      </c>
      <c r="AE286" s="91">
        <f t="shared" si="74"/>
        <v>3.1428971229914282E-2</v>
      </c>
      <c r="AG286" s="92"/>
    </row>
    <row r="287" spans="9:33" x14ac:dyDescent="0.25">
      <c r="I287"/>
      <c r="K287" s="96"/>
      <c r="N287" s="130">
        <v>46490</v>
      </c>
      <c r="O287" s="129">
        <v>2.9965134613059163</v>
      </c>
      <c r="AA287" s="69"/>
      <c r="AD287" s="90">
        <f t="shared" si="75"/>
        <v>46361</v>
      </c>
      <c r="AE287" s="91">
        <f t="shared" si="74"/>
        <v>3.1428971229914282E-2</v>
      </c>
      <c r="AG287" s="92"/>
    </row>
    <row r="288" spans="9:33" x14ac:dyDescent="0.25">
      <c r="I288"/>
      <c r="K288" s="96"/>
      <c r="N288" s="130">
        <v>46491</v>
      </c>
      <c r="O288" s="129">
        <v>2.9965134613059163</v>
      </c>
      <c r="AA288" s="69"/>
      <c r="AD288" s="90">
        <f t="shared" si="75"/>
        <v>46362</v>
      </c>
      <c r="AE288" s="91">
        <f t="shared" si="74"/>
        <v>3.1428971229914282E-2</v>
      </c>
      <c r="AG288" s="92"/>
    </row>
    <row r="289" spans="9:33" x14ac:dyDescent="0.25">
      <c r="I289"/>
      <c r="K289" s="96"/>
      <c r="N289" s="130">
        <v>46492</v>
      </c>
      <c r="O289" s="129">
        <v>2.9965134612979227</v>
      </c>
      <c r="AA289" s="69"/>
      <c r="AD289" s="90">
        <f t="shared" si="75"/>
        <v>46363</v>
      </c>
      <c r="AE289" s="91">
        <f t="shared" si="74"/>
        <v>3.1426227795101624E-2</v>
      </c>
      <c r="AG289" s="92"/>
    </row>
    <row r="290" spans="9:33" x14ac:dyDescent="0.25">
      <c r="I290"/>
      <c r="K290" s="96"/>
      <c r="N290" s="130">
        <v>46493</v>
      </c>
      <c r="O290" s="129">
        <v>2.9967628874736363</v>
      </c>
      <c r="AA290" s="69"/>
      <c r="AD290" s="90">
        <f t="shared" si="75"/>
        <v>46364</v>
      </c>
      <c r="AE290" s="91">
        <f t="shared" si="74"/>
        <v>3.1426227795181561E-2</v>
      </c>
      <c r="AG290" s="92"/>
    </row>
    <row r="291" spans="9:33" x14ac:dyDescent="0.25">
      <c r="I291"/>
      <c r="K291" s="96"/>
      <c r="N291" s="130">
        <v>46496</v>
      </c>
      <c r="O291" s="129">
        <v>2.9965134613059163</v>
      </c>
      <c r="AA291" s="69"/>
      <c r="AD291" s="90">
        <f t="shared" si="75"/>
        <v>46365</v>
      </c>
      <c r="AE291" s="91">
        <f t="shared" si="74"/>
        <v>3.1426227795101624E-2</v>
      </c>
      <c r="AG291" s="92"/>
    </row>
    <row r="292" spans="9:33" x14ac:dyDescent="0.25">
      <c r="I292"/>
      <c r="K292" s="96"/>
      <c r="N292" s="130">
        <v>46497</v>
      </c>
      <c r="O292" s="129">
        <v>2.9965134612979227</v>
      </c>
      <c r="AA292" s="69"/>
      <c r="AD292" s="90">
        <f t="shared" si="75"/>
        <v>46366</v>
      </c>
      <c r="AE292" s="91">
        <f t="shared" si="74"/>
        <v>3.1426227795101624E-2</v>
      </c>
      <c r="AG292" s="92"/>
    </row>
    <row r="293" spans="9:33" x14ac:dyDescent="0.25">
      <c r="I293"/>
      <c r="K293" s="96"/>
      <c r="N293" s="130">
        <v>46498</v>
      </c>
      <c r="O293" s="129">
        <v>2.9965134613059163</v>
      </c>
      <c r="AA293" s="69"/>
      <c r="AD293" s="90">
        <f t="shared" si="75"/>
        <v>46367</v>
      </c>
      <c r="AE293" s="91">
        <f t="shared" si="74"/>
        <v>3.1428971229914282E-2</v>
      </c>
      <c r="AG293" s="92"/>
    </row>
    <row r="294" spans="9:33" x14ac:dyDescent="0.25">
      <c r="I294"/>
      <c r="K294" s="96"/>
      <c r="N294" s="130">
        <v>46499</v>
      </c>
      <c r="O294" s="129">
        <v>2.9965134613059163</v>
      </c>
      <c r="AA294" s="69"/>
      <c r="AD294" s="90">
        <f t="shared" si="75"/>
        <v>46368</v>
      </c>
      <c r="AE294" s="91">
        <f t="shared" si="74"/>
        <v>3.1428971229914282E-2</v>
      </c>
      <c r="AG294" s="92"/>
    </row>
    <row r="295" spans="9:33" x14ac:dyDescent="0.25">
      <c r="I295"/>
      <c r="K295" s="96"/>
      <c r="N295" s="130">
        <v>46500</v>
      </c>
      <c r="O295" s="129">
        <v>2.9967628874709717</v>
      </c>
      <c r="AA295" s="69"/>
      <c r="AD295" s="90">
        <f t="shared" si="75"/>
        <v>46369</v>
      </c>
      <c r="AE295" s="91">
        <f t="shared" si="74"/>
        <v>3.1428971229914282E-2</v>
      </c>
      <c r="AG295" s="92"/>
    </row>
    <row r="296" spans="9:33" x14ac:dyDescent="0.25">
      <c r="I296"/>
      <c r="K296" s="96"/>
      <c r="N296" s="130">
        <v>46503</v>
      </c>
      <c r="O296" s="129">
        <v>2.9965134613139099</v>
      </c>
      <c r="AA296" s="69"/>
      <c r="AD296" s="90">
        <f t="shared" si="75"/>
        <v>46370</v>
      </c>
      <c r="AE296" s="91">
        <f t="shared" si="74"/>
        <v>3.1426227795181561E-2</v>
      </c>
      <c r="AG296" s="92"/>
    </row>
    <row r="297" spans="9:33" x14ac:dyDescent="0.25">
      <c r="I297"/>
      <c r="K297" s="96"/>
      <c r="N297" s="130">
        <v>46504</v>
      </c>
      <c r="O297" s="129">
        <v>2.9965134612979227</v>
      </c>
      <c r="AA297" s="69"/>
      <c r="AD297" s="90">
        <f t="shared" si="75"/>
        <v>46371</v>
      </c>
      <c r="AE297" s="91">
        <f t="shared" si="74"/>
        <v>3.1426227795101624E-2</v>
      </c>
      <c r="AG297" s="92"/>
    </row>
    <row r="298" spans="9:33" x14ac:dyDescent="0.25">
      <c r="I298"/>
      <c r="K298" s="96"/>
      <c r="N298" s="130">
        <v>46505</v>
      </c>
      <c r="O298" s="129">
        <v>2.9965134613059163</v>
      </c>
      <c r="AA298" s="69"/>
      <c r="AD298" s="90">
        <f t="shared" si="75"/>
        <v>46372</v>
      </c>
      <c r="AE298" s="91">
        <f t="shared" si="74"/>
        <v>3.1426227795101624E-2</v>
      </c>
      <c r="AG298" s="92"/>
    </row>
    <row r="299" spans="9:33" x14ac:dyDescent="0.25">
      <c r="I299"/>
      <c r="K299" s="96"/>
      <c r="N299" s="130">
        <v>46506</v>
      </c>
      <c r="O299" s="129">
        <v>2.9965134613059163</v>
      </c>
      <c r="AA299" s="69"/>
      <c r="AD299" s="90">
        <f t="shared" si="75"/>
        <v>46373</v>
      </c>
      <c r="AE299" s="91">
        <f t="shared" si="74"/>
        <v>3.1426227795101624E-2</v>
      </c>
      <c r="AG299" s="92"/>
    </row>
    <row r="300" spans="9:33" x14ac:dyDescent="0.25">
      <c r="I300"/>
      <c r="K300" s="96"/>
      <c r="N300" s="130">
        <v>46507</v>
      </c>
      <c r="O300" s="129">
        <v>2.9967628874709717</v>
      </c>
      <c r="AA300" s="69"/>
      <c r="AD300" s="90">
        <f t="shared" si="75"/>
        <v>46374</v>
      </c>
      <c r="AE300" s="91">
        <f t="shared" si="74"/>
        <v>3.1428971229914282E-2</v>
      </c>
      <c r="AG300" s="92"/>
    </row>
    <row r="301" spans="9:33" x14ac:dyDescent="0.25">
      <c r="I301"/>
      <c r="K301" s="96"/>
      <c r="N301" s="130">
        <v>46510</v>
      </c>
      <c r="O301" s="129">
        <v>2.9965134613059163</v>
      </c>
      <c r="AA301" s="69"/>
      <c r="AD301" s="90">
        <f t="shared" si="75"/>
        <v>46375</v>
      </c>
      <c r="AE301" s="91">
        <f t="shared" si="74"/>
        <v>3.1428971229914282E-2</v>
      </c>
      <c r="AG301" s="92"/>
    </row>
    <row r="302" spans="9:33" x14ac:dyDescent="0.25">
      <c r="I302"/>
      <c r="K302" s="96"/>
      <c r="N302" s="130">
        <v>46511</v>
      </c>
      <c r="O302" s="129">
        <v>2.9965134613059163</v>
      </c>
      <c r="AA302" s="69"/>
      <c r="AD302" s="90">
        <f t="shared" si="75"/>
        <v>46376</v>
      </c>
      <c r="AE302" s="91">
        <f t="shared" si="74"/>
        <v>3.1428971229914282E-2</v>
      </c>
      <c r="AG302" s="92"/>
    </row>
    <row r="303" spans="9:33" x14ac:dyDescent="0.25">
      <c r="I303"/>
      <c r="K303" s="96"/>
      <c r="N303" s="130">
        <v>46512</v>
      </c>
      <c r="O303" s="129">
        <v>2.9965134612979227</v>
      </c>
      <c r="AA303" s="69"/>
      <c r="AD303" s="90">
        <f t="shared" si="75"/>
        <v>46377</v>
      </c>
      <c r="AE303" s="91">
        <f t="shared" si="74"/>
        <v>3.1426227795181561E-2</v>
      </c>
      <c r="AG303" s="92"/>
    </row>
    <row r="304" spans="9:33" x14ac:dyDescent="0.25">
      <c r="I304"/>
      <c r="K304" s="96"/>
      <c r="N304" s="130">
        <v>46513</v>
      </c>
      <c r="O304" s="129">
        <v>2.9965134613059163</v>
      </c>
      <c r="AA304" s="69"/>
      <c r="AD304" s="90">
        <f t="shared" si="75"/>
        <v>46378</v>
      </c>
      <c r="AE304" s="91">
        <f t="shared" si="74"/>
        <v>3.1426227795101624E-2</v>
      </c>
      <c r="AG304" s="92"/>
    </row>
    <row r="305" spans="9:33" x14ac:dyDescent="0.25">
      <c r="I305"/>
      <c r="K305" s="96"/>
      <c r="N305" s="130">
        <v>46514</v>
      </c>
      <c r="O305" s="129">
        <v>2.9967628874709717</v>
      </c>
      <c r="AA305" s="69"/>
      <c r="AD305" s="90">
        <f t="shared" si="75"/>
        <v>46379</v>
      </c>
      <c r="AE305" s="91">
        <f t="shared" si="74"/>
        <v>3.1426227795101624E-2</v>
      </c>
      <c r="AG305" s="92"/>
    </row>
    <row r="306" spans="9:33" x14ac:dyDescent="0.25">
      <c r="I306"/>
      <c r="K306" s="96"/>
      <c r="N306" s="130">
        <v>46517</v>
      </c>
      <c r="O306" s="129">
        <v>2.9965134612979227</v>
      </c>
      <c r="AA306" s="69"/>
      <c r="AD306" s="90">
        <f t="shared" si="75"/>
        <v>46380</v>
      </c>
      <c r="AE306" s="91">
        <f t="shared" si="74"/>
        <v>3.1430343067084809E-2</v>
      </c>
      <c r="AG306" s="92"/>
    </row>
    <row r="307" spans="9:33" x14ac:dyDescent="0.25">
      <c r="I307"/>
      <c r="K307" s="96"/>
      <c r="N307" s="130">
        <v>46518</v>
      </c>
      <c r="O307" s="129">
        <v>2.9965134613059163</v>
      </c>
      <c r="AA307" s="69"/>
      <c r="AD307" s="90">
        <f t="shared" si="75"/>
        <v>46381</v>
      </c>
      <c r="AE307" s="91">
        <f t="shared" si="74"/>
        <v>3.1430343067084809E-2</v>
      </c>
      <c r="AG307" s="92"/>
    </row>
    <row r="308" spans="9:33" x14ac:dyDescent="0.25">
      <c r="I308"/>
      <c r="K308" s="96"/>
      <c r="N308" s="130">
        <v>46519</v>
      </c>
      <c r="O308" s="129">
        <v>2.9965134612979227</v>
      </c>
      <c r="AA308" s="69"/>
      <c r="AD308" s="90">
        <f t="shared" si="75"/>
        <v>46382</v>
      </c>
      <c r="AE308" s="91">
        <f t="shared" si="74"/>
        <v>3.1430343067084809E-2</v>
      </c>
      <c r="AG308" s="92"/>
    </row>
    <row r="309" spans="9:33" x14ac:dyDescent="0.25">
      <c r="I309"/>
      <c r="K309" s="96"/>
      <c r="N309" s="130">
        <v>46520</v>
      </c>
      <c r="O309" s="129">
        <v>2.9965134613059163</v>
      </c>
      <c r="AA309" s="69"/>
      <c r="AD309" s="90">
        <f t="shared" si="75"/>
        <v>46383</v>
      </c>
      <c r="AE309" s="91">
        <f t="shared" si="74"/>
        <v>3.1430343067084809E-2</v>
      </c>
      <c r="AG309" s="92"/>
    </row>
    <row r="310" spans="9:33" x14ac:dyDescent="0.25">
      <c r="I310"/>
      <c r="K310" s="96"/>
      <c r="N310" s="130">
        <v>46521</v>
      </c>
      <c r="O310" s="129">
        <v>2.9967628874709717</v>
      </c>
      <c r="AA310" s="69"/>
      <c r="AD310" s="90">
        <f t="shared" si="75"/>
        <v>46384</v>
      </c>
      <c r="AE310" s="91">
        <f t="shared" si="74"/>
        <v>3.1426227795181561E-2</v>
      </c>
      <c r="AG310" s="92"/>
    </row>
    <row r="311" spans="9:33" x14ac:dyDescent="0.25">
      <c r="I311"/>
      <c r="K311" s="96"/>
      <c r="N311" s="130">
        <v>46524</v>
      </c>
      <c r="O311" s="129">
        <v>2.9965134612979227</v>
      </c>
      <c r="AA311" s="69"/>
      <c r="AD311" s="90">
        <f t="shared" si="75"/>
        <v>46385</v>
      </c>
      <c r="AE311" s="91">
        <f t="shared" si="74"/>
        <v>3.1426227795101624E-2</v>
      </c>
      <c r="AG311" s="92"/>
    </row>
    <row r="312" spans="9:33" x14ac:dyDescent="0.25">
      <c r="I312"/>
      <c r="K312" s="96"/>
      <c r="N312" s="130">
        <v>46525</v>
      </c>
      <c r="O312" s="129">
        <v>2.9965134613059163</v>
      </c>
      <c r="AA312" s="69"/>
      <c r="AD312" s="90">
        <f t="shared" si="75"/>
        <v>46386</v>
      </c>
      <c r="AE312" s="91">
        <f t="shared" si="74"/>
        <v>3.1426227795101624E-2</v>
      </c>
      <c r="AG312" s="92"/>
    </row>
    <row r="313" spans="9:33" x14ac:dyDescent="0.25">
      <c r="I313"/>
      <c r="K313" s="96"/>
      <c r="N313" s="130">
        <v>46526</v>
      </c>
      <c r="O313" s="129">
        <v>2.9965134613059163</v>
      </c>
      <c r="AA313" s="69"/>
      <c r="AD313" s="90">
        <f t="shared" si="75"/>
        <v>46387</v>
      </c>
      <c r="AE313" s="91">
        <f t="shared" si="74"/>
        <v>3.1430343067084809E-2</v>
      </c>
      <c r="AG313" s="92"/>
    </row>
    <row r="314" spans="9:33" x14ac:dyDescent="0.25">
      <c r="I314"/>
      <c r="K314" s="96"/>
      <c r="N314" s="130">
        <v>46527</v>
      </c>
      <c r="O314" s="129">
        <v>2.9965134612979227</v>
      </c>
      <c r="AA314" s="69"/>
      <c r="AD314" s="90">
        <f t="shared" si="75"/>
        <v>46388</v>
      </c>
      <c r="AE314" s="91">
        <f t="shared" si="74"/>
        <v>3.1430343067084809E-2</v>
      </c>
      <c r="AG314" s="92"/>
    </row>
    <row r="315" spans="9:33" x14ac:dyDescent="0.25">
      <c r="I315"/>
      <c r="K315" s="96"/>
      <c r="N315" s="130">
        <v>46528</v>
      </c>
      <c r="O315" s="129">
        <v>2.9967628874709717</v>
      </c>
      <c r="AA315" s="69"/>
      <c r="AD315" s="90">
        <f t="shared" si="75"/>
        <v>46389</v>
      </c>
      <c r="AE315" s="91">
        <f t="shared" si="74"/>
        <v>3.1430343067084809E-2</v>
      </c>
      <c r="AG315" s="92"/>
    </row>
    <row r="316" spans="9:33" x14ac:dyDescent="0.25">
      <c r="I316"/>
      <c r="K316" s="96"/>
      <c r="N316" s="130">
        <v>46531</v>
      </c>
      <c r="O316" s="129">
        <v>2.9965134613059163</v>
      </c>
      <c r="AA316" s="69"/>
      <c r="AD316" s="90">
        <f t="shared" si="75"/>
        <v>46390</v>
      </c>
      <c r="AE316" s="91">
        <f t="shared" si="74"/>
        <v>3.1430343067084809E-2</v>
      </c>
      <c r="AG316" s="92"/>
    </row>
    <row r="317" spans="9:33" x14ac:dyDescent="0.25">
      <c r="I317"/>
      <c r="K317" s="96"/>
      <c r="N317" s="130">
        <v>46532</v>
      </c>
      <c r="O317" s="129">
        <v>2.9965134612979227</v>
      </c>
      <c r="AA317" s="69"/>
      <c r="AD317" s="90">
        <f t="shared" si="75"/>
        <v>46391</v>
      </c>
      <c r="AE317" s="91">
        <f t="shared" si="74"/>
        <v>3.096451205905737E-2</v>
      </c>
      <c r="AG317" s="92"/>
    </row>
    <row r="318" spans="9:33" x14ac:dyDescent="0.25">
      <c r="I318"/>
      <c r="K318" s="96"/>
      <c r="N318" s="130">
        <v>46533</v>
      </c>
      <c r="O318" s="129">
        <v>2.9965134613059163</v>
      </c>
      <c r="AA318" s="69"/>
      <c r="AD318" s="90">
        <f t="shared" si="75"/>
        <v>46392</v>
      </c>
      <c r="AE318" s="91">
        <f t="shared" si="74"/>
        <v>3.0964512059137306E-2</v>
      </c>
      <c r="AG318" s="92"/>
    </row>
    <row r="319" spans="9:33" x14ac:dyDescent="0.25">
      <c r="I319"/>
      <c r="K319" s="96"/>
      <c r="N319" s="130">
        <v>46534</v>
      </c>
      <c r="O319" s="129">
        <v>2.9965134613059163</v>
      </c>
      <c r="AA319" s="69"/>
      <c r="AD319" s="90">
        <f t="shared" si="75"/>
        <v>46393</v>
      </c>
      <c r="AE319" s="91">
        <f t="shared" si="74"/>
        <v>3.096451205905737E-2</v>
      </c>
      <c r="AG319" s="92"/>
    </row>
    <row r="320" spans="9:33" x14ac:dyDescent="0.25">
      <c r="I320"/>
      <c r="K320" s="96"/>
      <c r="N320" s="130">
        <v>46535</v>
      </c>
      <c r="O320" s="129">
        <v>2.9968876109371934</v>
      </c>
      <c r="AA320" s="69"/>
      <c r="AD320" s="90">
        <f t="shared" si="75"/>
        <v>46394</v>
      </c>
      <c r="AE320" s="91">
        <f t="shared" si="74"/>
        <v>3.0964512059137306E-2</v>
      </c>
      <c r="AG320" s="92"/>
    </row>
    <row r="321" spans="9:33" x14ac:dyDescent="0.25">
      <c r="I321"/>
      <c r="K321" s="96"/>
      <c r="N321" s="130">
        <v>46539</v>
      </c>
      <c r="O321" s="129">
        <v>2.9965134613059163</v>
      </c>
      <c r="AA321" s="69"/>
      <c r="AD321" s="90">
        <f t="shared" si="75"/>
        <v>46395</v>
      </c>
      <c r="AE321" s="91">
        <f t="shared" si="74"/>
        <v>3.0967175471614539E-2</v>
      </c>
      <c r="AG321" s="92"/>
    </row>
    <row r="322" spans="9:33" x14ac:dyDescent="0.25">
      <c r="I322"/>
      <c r="K322" s="96"/>
      <c r="N322" s="130">
        <v>46540</v>
      </c>
      <c r="O322" s="129">
        <v>2.9965134612979227</v>
      </c>
      <c r="AA322" s="69"/>
      <c r="AD322" s="90">
        <f t="shared" si="75"/>
        <v>46396</v>
      </c>
      <c r="AE322" s="91">
        <f t="shared" si="74"/>
        <v>3.0967175471614539E-2</v>
      </c>
      <c r="AG322" s="92"/>
    </row>
    <row r="323" spans="9:33" x14ac:dyDescent="0.25">
      <c r="I323"/>
      <c r="K323" s="96"/>
      <c r="N323" s="130">
        <v>46541</v>
      </c>
      <c r="O323" s="129">
        <v>2.9965134612979227</v>
      </c>
      <c r="AA323" s="69"/>
      <c r="AD323" s="90">
        <f t="shared" si="75"/>
        <v>46397</v>
      </c>
      <c r="AE323" s="91">
        <f t="shared" si="74"/>
        <v>3.0967175471614539E-2</v>
      </c>
      <c r="AG323" s="92"/>
    </row>
    <row r="324" spans="9:33" x14ac:dyDescent="0.25">
      <c r="I324"/>
      <c r="K324" s="96"/>
      <c r="N324" s="130">
        <v>46542</v>
      </c>
      <c r="O324" s="129">
        <v>2.9967628874736363</v>
      </c>
      <c r="AA324" s="69"/>
      <c r="AD324" s="90">
        <f t="shared" si="75"/>
        <v>46398</v>
      </c>
      <c r="AE324" s="91">
        <f t="shared" si="74"/>
        <v>3.0964512059137306E-2</v>
      </c>
      <c r="AG324" s="92"/>
    </row>
    <row r="325" spans="9:33" x14ac:dyDescent="0.25">
      <c r="I325"/>
      <c r="K325" s="96"/>
      <c r="N325" s="130">
        <v>46545</v>
      </c>
      <c r="O325" s="129">
        <v>2.9965134612979227</v>
      </c>
      <c r="AA325" s="69"/>
      <c r="AD325" s="90">
        <f t="shared" si="75"/>
        <v>46399</v>
      </c>
      <c r="AE325" s="91">
        <f t="shared" si="74"/>
        <v>3.096451205905737E-2</v>
      </c>
      <c r="AG325" s="92"/>
    </row>
    <row r="326" spans="9:33" x14ac:dyDescent="0.25">
      <c r="I326"/>
      <c r="K326" s="96"/>
      <c r="N326" s="130">
        <v>46546</v>
      </c>
      <c r="O326" s="129">
        <v>2.9965134612979227</v>
      </c>
      <c r="AA326" s="69"/>
      <c r="AD326" s="90">
        <f t="shared" si="75"/>
        <v>46400</v>
      </c>
      <c r="AE326" s="91">
        <f t="shared" si="74"/>
        <v>3.0964512059137306E-2</v>
      </c>
      <c r="AG326" s="92"/>
    </row>
    <row r="327" spans="9:33" x14ac:dyDescent="0.25">
      <c r="I327"/>
      <c r="K327" s="96"/>
      <c r="N327" s="130">
        <v>46547</v>
      </c>
      <c r="O327" s="129">
        <v>2.9965134613059163</v>
      </c>
      <c r="AA327" s="69"/>
      <c r="AD327" s="90">
        <f t="shared" si="75"/>
        <v>46401</v>
      </c>
      <c r="AE327" s="91">
        <f t="shared" ref="AE327:AE390" si="76">_xlfn.IFNA(VLOOKUP(AD327,N:O,2,FALSE)/100,AE326)</f>
        <v>3.0964512059137306E-2</v>
      </c>
      <c r="AG327" s="92"/>
    </row>
    <row r="328" spans="9:33" x14ac:dyDescent="0.25">
      <c r="I328"/>
      <c r="K328" s="96"/>
      <c r="N328" s="130">
        <v>46548</v>
      </c>
      <c r="O328" s="129">
        <v>2.9965134613059163</v>
      </c>
      <c r="AA328" s="69"/>
      <c r="AD328" s="90">
        <f t="shared" ref="AD328:AD391" si="77">AD327+1</f>
        <v>46402</v>
      </c>
      <c r="AE328" s="91">
        <f t="shared" si="76"/>
        <v>3.0968507292381542E-2</v>
      </c>
      <c r="AG328" s="92"/>
    </row>
    <row r="329" spans="9:33" x14ac:dyDescent="0.25">
      <c r="I329"/>
      <c r="K329" s="96"/>
      <c r="N329" s="130">
        <v>46549</v>
      </c>
      <c r="O329" s="129">
        <v>2.9967628874709717</v>
      </c>
      <c r="AA329" s="69"/>
      <c r="AD329" s="90">
        <f t="shared" si="77"/>
        <v>46403</v>
      </c>
      <c r="AE329" s="91">
        <f t="shared" si="76"/>
        <v>3.0968507292381542E-2</v>
      </c>
      <c r="AG329" s="92"/>
    </row>
    <row r="330" spans="9:33" x14ac:dyDescent="0.25">
      <c r="I330"/>
      <c r="K330" s="96"/>
      <c r="N330" s="130">
        <v>46552</v>
      </c>
      <c r="O330" s="129">
        <v>2.9965134613059163</v>
      </c>
      <c r="AA330" s="69"/>
      <c r="AD330" s="90">
        <f t="shared" si="77"/>
        <v>46404</v>
      </c>
      <c r="AE330" s="91">
        <f t="shared" si="76"/>
        <v>3.0968507292381542E-2</v>
      </c>
      <c r="AG330" s="92"/>
    </row>
    <row r="331" spans="9:33" x14ac:dyDescent="0.25">
      <c r="I331"/>
      <c r="K331" s="96"/>
      <c r="N331" s="130">
        <v>46553</v>
      </c>
      <c r="O331" s="129">
        <v>2.9965134612979227</v>
      </c>
      <c r="AA331" s="69"/>
      <c r="AD331" s="90">
        <f t="shared" si="77"/>
        <v>46405</v>
      </c>
      <c r="AE331" s="91">
        <f t="shared" si="76"/>
        <v>3.0968507292381542E-2</v>
      </c>
      <c r="AG331" s="92"/>
    </row>
    <row r="332" spans="9:33" x14ac:dyDescent="0.25">
      <c r="I332"/>
      <c r="K332" s="96"/>
      <c r="N332" s="130">
        <v>46554</v>
      </c>
      <c r="O332" s="129">
        <v>2.9965134613059163</v>
      </c>
      <c r="AA332" s="69"/>
      <c r="AD332" s="90">
        <f t="shared" si="77"/>
        <v>46406</v>
      </c>
      <c r="AE332" s="91">
        <f t="shared" si="76"/>
        <v>3.0964512059137306E-2</v>
      </c>
      <c r="AG332" s="92"/>
    </row>
    <row r="333" spans="9:33" x14ac:dyDescent="0.25">
      <c r="I333"/>
      <c r="K333" s="96"/>
      <c r="N333" s="130">
        <v>46555</v>
      </c>
      <c r="O333" s="129">
        <v>2.996887610935195</v>
      </c>
      <c r="AA333" s="69"/>
      <c r="AD333" s="90">
        <f t="shared" si="77"/>
        <v>46407</v>
      </c>
      <c r="AE333" s="91">
        <f t="shared" si="76"/>
        <v>3.0964512059137306E-2</v>
      </c>
      <c r="AG333" s="92"/>
    </row>
    <row r="334" spans="9:33" x14ac:dyDescent="0.25">
      <c r="I334"/>
      <c r="K334" s="96"/>
      <c r="N334" s="130">
        <v>46559</v>
      </c>
      <c r="O334" s="129">
        <v>2.9965134613059163</v>
      </c>
      <c r="AA334" s="69"/>
      <c r="AD334" s="90">
        <f t="shared" si="77"/>
        <v>46408</v>
      </c>
      <c r="AE334" s="91">
        <f t="shared" si="76"/>
        <v>3.0964512059137306E-2</v>
      </c>
      <c r="AG334" s="92"/>
    </row>
    <row r="335" spans="9:33" x14ac:dyDescent="0.25">
      <c r="I335"/>
      <c r="K335" s="96"/>
      <c r="N335" s="130">
        <v>46560</v>
      </c>
      <c r="O335" s="129">
        <v>2.9965134613059163</v>
      </c>
      <c r="AA335" s="69"/>
      <c r="AD335" s="90">
        <f t="shared" si="77"/>
        <v>46409</v>
      </c>
      <c r="AE335" s="91">
        <f t="shared" si="76"/>
        <v>3.0967175471614539E-2</v>
      </c>
      <c r="AG335" s="92"/>
    </row>
    <row r="336" spans="9:33" x14ac:dyDescent="0.25">
      <c r="I336"/>
      <c r="K336" s="96"/>
      <c r="N336" s="130">
        <v>46561</v>
      </c>
      <c r="O336" s="129">
        <v>2.9965134613059163</v>
      </c>
      <c r="AA336" s="69"/>
      <c r="AD336" s="90">
        <f t="shared" si="77"/>
        <v>46410</v>
      </c>
      <c r="AE336" s="91">
        <f t="shared" si="76"/>
        <v>3.0967175471614539E-2</v>
      </c>
      <c r="AG336" s="92"/>
    </row>
    <row r="337" spans="9:33" x14ac:dyDescent="0.25">
      <c r="I337"/>
      <c r="K337" s="96"/>
      <c r="N337" s="130">
        <v>46562</v>
      </c>
      <c r="O337" s="129">
        <v>2.9965134612979227</v>
      </c>
      <c r="AA337" s="69"/>
      <c r="AD337" s="90">
        <f t="shared" si="77"/>
        <v>46411</v>
      </c>
      <c r="AE337" s="91">
        <f t="shared" si="76"/>
        <v>3.0967175471614539E-2</v>
      </c>
      <c r="AG337" s="92"/>
    </row>
    <row r="338" spans="9:33" x14ac:dyDescent="0.25">
      <c r="I338"/>
      <c r="K338" s="96"/>
      <c r="N338" s="130">
        <v>46563</v>
      </c>
      <c r="O338" s="129">
        <v>2.9967628874709717</v>
      </c>
      <c r="AA338" s="69"/>
      <c r="AD338" s="90">
        <f t="shared" si="77"/>
        <v>46412</v>
      </c>
      <c r="AE338" s="91">
        <f t="shared" si="76"/>
        <v>3.096451205905737E-2</v>
      </c>
      <c r="AG338" s="92"/>
    </row>
    <row r="339" spans="9:33" x14ac:dyDescent="0.25">
      <c r="I339"/>
      <c r="K339" s="96"/>
      <c r="N339" s="130">
        <v>46566</v>
      </c>
      <c r="O339" s="129">
        <v>2.9965134613059163</v>
      </c>
      <c r="AA339" s="69"/>
      <c r="AD339" s="90">
        <f t="shared" si="77"/>
        <v>46413</v>
      </c>
      <c r="AE339" s="91">
        <f t="shared" si="76"/>
        <v>3.0964512059137306E-2</v>
      </c>
      <c r="AG339" s="92"/>
    </row>
    <row r="340" spans="9:33" x14ac:dyDescent="0.25">
      <c r="I340"/>
      <c r="K340" s="96"/>
      <c r="N340" s="130">
        <v>46567</v>
      </c>
      <c r="O340" s="129">
        <v>2.9965134612979227</v>
      </c>
      <c r="AA340" s="69"/>
      <c r="AD340" s="90">
        <f t="shared" si="77"/>
        <v>46414</v>
      </c>
      <c r="AE340" s="91">
        <f t="shared" si="76"/>
        <v>3.0964512059137306E-2</v>
      </c>
      <c r="AG340" s="92"/>
    </row>
    <row r="341" spans="9:33" x14ac:dyDescent="0.25">
      <c r="I341"/>
      <c r="K341" s="96"/>
      <c r="N341" s="130">
        <v>46568</v>
      </c>
      <c r="O341" s="129">
        <v>2.9965134613059163</v>
      </c>
      <c r="AA341" s="69"/>
      <c r="AD341" s="90">
        <f t="shared" si="77"/>
        <v>46415</v>
      </c>
      <c r="AE341" s="91">
        <f t="shared" si="76"/>
        <v>3.096451205905737E-2</v>
      </c>
      <c r="AG341" s="92"/>
    </row>
    <row r="342" spans="9:33" x14ac:dyDescent="0.25">
      <c r="I342"/>
      <c r="K342" s="96"/>
      <c r="N342" s="130">
        <v>46569</v>
      </c>
      <c r="O342" s="129">
        <v>2.9965134612979227</v>
      </c>
      <c r="AA342" s="69"/>
      <c r="AD342" s="90">
        <f t="shared" si="77"/>
        <v>46416</v>
      </c>
      <c r="AE342" s="91">
        <f t="shared" si="76"/>
        <v>3.0967175471587893E-2</v>
      </c>
      <c r="AG342" s="92"/>
    </row>
    <row r="343" spans="9:33" x14ac:dyDescent="0.25">
      <c r="I343"/>
      <c r="K343" s="96"/>
      <c r="N343" s="130">
        <v>46570</v>
      </c>
      <c r="O343" s="129">
        <v>2.996887610935195</v>
      </c>
      <c r="AA343" s="69"/>
      <c r="AD343" s="90">
        <f t="shared" si="77"/>
        <v>46417</v>
      </c>
      <c r="AE343" s="91">
        <f t="shared" si="76"/>
        <v>3.0967175471587893E-2</v>
      </c>
      <c r="AG343" s="92"/>
    </row>
    <row r="344" spans="9:33" x14ac:dyDescent="0.25">
      <c r="I344"/>
      <c r="K344" s="96"/>
      <c r="N344" s="130">
        <v>46574</v>
      </c>
      <c r="O344" s="129">
        <v>2.9965134613059163</v>
      </c>
      <c r="AA344" s="69"/>
      <c r="AD344" s="90">
        <f t="shared" si="77"/>
        <v>46418</v>
      </c>
      <c r="AE344" s="91">
        <f t="shared" si="76"/>
        <v>3.0967175471587893E-2</v>
      </c>
      <c r="AG344" s="92"/>
    </row>
    <row r="345" spans="9:33" x14ac:dyDescent="0.25">
      <c r="I345"/>
      <c r="K345" s="96"/>
      <c r="N345" s="130">
        <v>46575</v>
      </c>
      <c r="O345" s="129">
        <v>2.9965134612979227</v>
      </c>
      <c r="AA345" s="69"/>
      <c r="AD345" s="90">
        <f t="shared" si="77"/>
        <v>46419</v>
      </c>
      <c r="AE345" s="91">
        <f t="shared" si="76"/>
        <v>3.0964512059137306E-2</v>
      </c>
      <c r="AG345" s="92"/>
    </row>
    <row r="346" spans="9:33" x14ac:dyDescent="0.25">
      <c r="I346"/>
      <c r="K346" s="96"/>
      <c r="N346" s="130">
        <v>46576</v>
      </c>
      <c r="O346" s="129">
        <v>2.9965134613059163</v>
      </c>
      <c r="AA346" s="69"/>
      <c r="AD346" s="90">
        <f t="shared" si="77"/>
        <v>46420</v>
      </c>
      <c r="AE346" s="91">
        <f t="shared" si="76"/>
        <v>3.0964512059137306E-2</v>
      </c>
      <c r="AG346" s="92"/>
    </row>
    <row r="347" spans="9:33" x14ac:dyDescent="0.25">
      <c r="I347"/>
      <c r="K347" s="96"/>
      <c r="N347" s="130">
        <v>46577</v>
      </c>
      <c r="O347" s="129">
        <v>2.9967628874709717</v>
      </c>
      <c r="AA347" s="69"/>
      <c r="AD347" s="90">
        <f t="shared" si="77"/>
        <v>46421</v>
      </c>
      <c r="AE347" s="91">
        <f t="shared" si="76"/>
        <v>3.0522710853277957E-2</v>
      </c>
      <c r="AG347" s="92"/>
    </row>
    <row r="348" spans="9:33" x14ac:dyDescent="0.25">
      <c r="I348"/>
      <c r="K348" s="96"/>
      <c r="N348" s="130">
        <v>46580</v>
      </c>
      <c r="O348" s="129">
        <v>2.9965134613059163</v>
      </c>
      <c r="AA348" s="69"/>
      <c r="AD348" s="90">
        <f t="shared" si="77"/>
        <v>46422</v>
      </c>
      <c r="AE348" s="91">
        <f t="shared" si="76"/>
        <v>3.0522710853357893E-2</v>
      </c>
      <c r="AG348" s="92"/>
    </row>
    <row r="349" spans="9:33" x14ac:dyDescent="0.25">
      <c r="I349"/>
      <c r="K349" s="96"/>
      <c r="N349" s="130">
        <v>46581</v>
      </c>
      <c r="O349" s="129">
        <v>2.9965134612979227</v>
      </c>
      <c r="AA349" s="69"/>
      <c r="AD349" s="90">
        <f t="shared" si="77"/>
        <v>46423</v>
      </c>
      <c r="AE349" s="91">
        <f t="shared" si="76"/>
        <v>3.0525298803905088E-2</v>
      </c>
      <c r="AG349" s="92"/>
    </row>
    <row r="350" spans="9:33" x14ac:dyDescent="0.25">
      <c r="I350"/>
      <c r="K350" s="96"/>
      <c r="N350" s="130">
        <v>46582</v>
      </c>
      <c r="O350" s="129">
        <v>2.9965134612979227</v>
      </c>
      <c r="AA350" s="69"/>
      <c r="AD350" s="90">
        <f t="shared" si="77"/>
        <v>46424</v>
      </c>
      <c r="AE350" s="91">
        <f t="shared" si="76"/>
        <v>3.0525298803905088E-2</v>
      </c>
      <c r="AG350" s="92"/>
    </row>
    <row r="351" spans="9:33" x14ac:dyDescent="0.25">
      <c r="I351"/>
      <c r="K351" s="96"/>
      <c r="N351" s="130">
        <v>46583</v>
      </c>
      <c r="O351" s="129">
        <v>2.9965134613059163</v>
      </c>
      <c r="AA351" s="69"/>
      <c r="AD351" s="90">
        <f t="shared" si="77"/>
        <v>46425</v>
      </c>
      <c r="AE351" s="91">
        <f t="shared" si="76"/>
        <v>3.0525298803905088E-2</v>
      </c>
      <c r="AG351" s="92"/>
    </row>
    <row r="352" spans="9:33" x14ac:dyDescent="0.25">
      <c r="I352"/>
      <c r="K352" s="96"/>
      <c r="N352" s="130">
        <v>46584</v>
      </c>
      <c r="O352" s="129">
        <v>2.9967628874709717</v>
      </c>
      <c r="AA352" s="69"/>
      <c r="AD352" s="90">
        <f t="shared" si="77"/>
        <v>46426</v>
      </c>
      <c r="AE352" s="91">
        <f t="shared" si="76"/>
        <v>3.0522710853357893E-2</v>
      </c>
      <c r="AG352" s="92"/>
    </row>
    <row r="353" spans="9:33" x14ac:dyDescent="0.25">
      <c r="I353"/>
      <c r="K353" s="96"/>
      <c r="N353" s="130">
        <v>46587</v>
      </c>
      <c r="O353" s="129">
        <v>2.9965134612979227</v>
      </c>
      <c r="AA353" s="69"/>
      <c r="AD353" s="90">
        <f t="shared" si="77"/>
        <v>46427</v>
      </c>
      <c r="AE353" s="91">
        <f t="shared" si="76"/>
        <v>3.0522710853277957E-2</v>
      </c>
      <c r="AG353" s="92"/>
    </row>
    <row r="354" spans="9:33" x14ac:dyDescent="0.25">
      <c r="I354"/>
      <c r="K354" s="96"/>
      <c r="N354" s="130">
        <v>46588</v>
      </c>
      <c r="O354" s="129">
        <v>2.9965134612979227</v>
      </c>
      <c r="AA354" s="69"/>
      <c r="AD354" s="90">
        <f t="shared" si="77"/>
        <v>46428</v>
      </c>
      <c r="AE354" s="91">
        <f t="shared" si="76"/>
        <v>3.0522710853357893E-2</v>
      </c>
      <c r="AG354" s="92"/>
    </row>
    <row r="355" spans="9:33" x14ac:dyDescent="0.25">
      <c r="I355"/>
      <c r="K355" s="96"/>
      <c r="N355" s="130">
        <v>46589</v>
      </c>
      <c r="O355" s="129">
        <v>2.9965134613059163</v>
      </c>
      <c r="AA355" s="69"/>
      <c r="AD355" s="90">
        <f t="shared" si="77"/>
        <v>46429</v>
      </c>
      <c r="AE355" s="91">
        <f t="shared" si="76"/>
        <v>3.0522710853277957E-2</v>
      </c>
      <c r="AG355" s="92"/>
    </row>
    <row r="356" spans="9:33" x14ac:dyDescent="0.25">
      <c r="I356"/>
      <c r="K356" s="96"/>
      <c r="N356" s="130">
        <v>46590</v>
      </c>
      <c r="O356" s="129">
        <v>2.9965134612979227</v>
      </c>
      <c r="AA356" s="69"/>
      <c r="AD356" s="90">
        <f t="shared" si="77"/>
        <v>46430</v>
      </c>
      <c r="AE356" s="91">
        <f t="shared" si="76"/>
        <v>3.0526592888930892E-2</v>
      </c>
      <c r="AG356" s="92"/>
    </row>
    <row r="357" spans="9:33" x14ac:dyDescent="0.25">
      <c r="I357"/>
      <c r="K357" s="96"/>
      <c r="N357" s="130">
        <v>46591</v>
      </c>
      <c r="O357" s="129">
        <v>2.9967628874736363</v>
      </c>
      <c r="AA357" s="69"/>
      <c r="AD357" s="90">
        <f t="shared" si="77"/>
        <v>46431</v>
      </c>
      <c r="AE357" s="91">
        <f t="shared" si="76"/>
        <v>3.0526592888930892E-2</v>
      </c>
      <c r="AG357" s="92"/>
    </row>
    <row r="358" spans="9:33" x14ac:dyDescent="0.25">
      <c r="I358"/>
      <c r="K358" s="96"/>
      <c r="N358" s="130">
        <v>46594</v>
      </c>
      <c r="O358" s="129">
        <v>2.9965134612979227</v>
      </c>
      <c r="AA358" s="69"/>
      <c r="AD358" s="90">
        <f t="shared" si="77"/>
        <v>46432</v>
      </c>
      <c r="AE358" s="91">
        <f t="shared" si="76"/>
        <v>3.0526592888930892E-2</v>
      </c>
      <c r="AG358" s="92"/>
    </row>
    <row r="359" spans="9:33" x14ac:dyDescent="0.25">
      <c r="I359"/>
      <c r="K359" s="96"/>
      <c r="N359" s="130">
        <v>46595</v>
      </c>
      <c r="O359" s="129">
        <v>2.9965134613059163</v>
      </c>
      <c r="AA359" s="69"/>
      <c r="AD359" s="90">
        <f t="shared" si="77"/>
        <v>46433</v>
      </c>
      <c r="AE359" s="91">
        <f t="shared" si="76"/>
        <v>3.0526592888930892E-2</v>
      </c>
      <c r="AG359" s="92"/>
    </row>
    <row r="360" spans="9:33" x14ac:dyDescent="0.25">
      <c r="I360"/>
      <c r="K360" s="96"/>
      <c r="N360" s="130">
        <v>46596</v>
      </c>
      <c r="O360" s="129">
        <v>2.9965134613059163</v>
      </c>
      <c r="AA360" s="69"/>
      <c r="AD360" s="90">
        <f t="shared" si="77"/>
        <v>46434</v>
      </c>
      <c r="AE360" s="91">
        <f t="shared" si="76"/>
        <v>3.0522710853277957E-2</v>
      </c>
      <c r="AG360" s="92"/>
    </row>
    <row r="361" spans="9:33" x14ac:dyDescent="0.25">
      <c r="I361"/>
      <c r="K361" s="96"/>
      <c r="N361" s="130">
        <v>46597</v>
      </c>
      <c r="O361" s="129">
        <v>2.9965134612979227</v>
      </c>
      <c r="AA361" s="69"/>
      <c r="AD361" s="90">
        <f t="shared" si="77"/>
        <v>46435</v>
      </c>
      <c r="AE361" s="91">
        <f t="shared" si="76"/>
        <v>3.0522710853357893E-2</v>
      </c>
      <c r="AG361" s="92"/>
    </row>
    <row r="362" spans="9:33" x14ac:dyDescent="0.25">
      <c r="I362"/>
      <c r="K362" s="96"/>
      <c r="N362" s="130">
        <v>46598</v>
      </c>
      <c r="O362" s="129">
        <v>2.9967628874736363</v>
      </c>
      <c r="AA362" s="69"/>
      <c r="AD362" s="90">
        <f t="shared" si="77"/>
        <v>46436</v>
      </c>
      <c r="AE362" s="91">
        <f t="shared" si="76"/>
        <v>3.0522710853437829E-2</v>
      </c>
      <c r="AG362" s="92"/>
    </row>
    <row r="363" spans="9:33" x14ac:dyDescent="0.25">
      <c r="I363"/>
      <c r="K363" s="96"/>
      <c r="N363" s="130">
        <v>46601</v>
      </c>
      <c r="O363" s="129">
        <v>2.9965134612979227</v>
      </c>
      <c r="AA363" s="69"/>
      <c r="AD363" s="90">
        <f t="shared" si="77"/>
        <v>46437</v>
      </c>
      <c r="AE363" s="91">
        <f t="shared" si="76"/>
        <v>3.0525298803905088E-2</v>
      </c>
      <c r="AG363" s="92"/>
    </row>
    <row r="364" spans="9:33" x14ac:dyDescent="0.25">
      <c r="I364"/>
      <c r="K364" s="96"/>
      <c r="N364" s="130">
        <v>46602</v>
      </c>
      <c r="O364" s="129">
        <v>2.9965134613139099</v>
      </c>
      <c r="AA364" s="69"/>
      <c r="AD364" s="90">
        <f t="shared" si="77"/>
        <v>46438</v>
      </c>
      <c r="AE364" s="91">
        <f t="shared" si="76"/>
        <v>3.0525298803905088E-2</v>
      </c>
      <c r="AG364" s="92"/>
    </row>
    <row r="365" spans="9:33" x14ac:dyDescent="0.25">
      <c r="I365"/>
      <c r="K365" s="96"/>
      <c r="N365" s="130">
        <v>46603</v>
      </c>
      <c r="O365" s="129">
        <v>2.9965134612979227</v>
      </c>
      <c r="AA365" s="69"/>
      <c r="AD365" s="90">
        <f t="shared" si="77"/>
        <v>46439</v>
      </c>
      <c r="AE365" s="91">
        <f t="shared" si="76"/>
        <v>3.0525298803905088E-2</v>
      </c>
      <c r="AG365" s="92"/>
    </row>
    <row r="366" spans="9:33" x14ac:dyDescent="0.25">
      <c r="I366"/>
      <c r="K366" s="96"/>
      <c r="N366" s="130">
        <v>46604</v>
      </c>
      <c r="O366" s="129">
        <v>2.9965134613059163</v>
      </c>
      <c r="AA366" s="69"/>
      <c r="AD366" s="90">
        <f t="shared" si="77"/>
        <v>46440</v>
      </c>
      <c r="AE366" s="91">
        <f t="shared" si="76"/>
        <v>3.0522710853357893E-2</v>
      </c>
      <c r="AG366" s="92"/>
    </row>
    <row r="367" spans="9:33" x14ac:dyDescent="0.25">
      <c r="I367"/>
      <c r="K367" s="96"/>
      <c r="N367" s="130">
        <v>46605</v>
      </c>
      <c r="O367" s="129">
        <v>2.9967628874709717</v>
      </c>
      <c r="AA367" s="69"/>
      <c r="AD367" s="90">
        <f t="shared" si="77"/>
        <v>46441</v>
      </c>
      <c r="AE367" s="91">
        <f t="shared" si="76"/>
        <v>3.0522710853357893E-2</v>
      </c>
      <c r="AG367" s="92"/>
    </row>
    <row r="368" spans="9:33" x14ac:dyDescent="0.25">
      <c r="I368"/>
      <c r="K368" s="96"/>
      <c r="N368" s="130">
        <v>46608</v>
      </c>
      <c r="O368" s="129">
        <v>2.9965134613059163</v>
      </c>
      <c r="AA368" s="69"/>
      <c r="AD368" s="90">
        <f t="shared" si="77"/>
        <v>46442</v>
      </c>
      <c r="AE368" s="91">
        <f t="shared" si="76"/>
        <v>3.0522710853277957E-2</v>
      </c>
      <c r="AG368" s="92"/>
    </row>
    <row r="369" spans="9:33" x14ac:dyDescent="0.25">
      <c r="I369"/>
      <c r="K369" s="96"/>
      <c r="N369" s="130">
        <v>46609</v>
      </c>
      <c r="O369" s="129">
        <v>2.9965134613059163</v>
      </c>
      <c r="AA369" s="69"/>
      <c r="AD369" s="90">
        <f t="shared" si="77"/>
        <v>46443</v>
      </c>
      <c r="AE369" s="91">
        <f t="shared" si="76"/>
        <v>3.0522710853437829E-2</v>
      </c>
      <c r="AG369" s="92"/>
    </row>
    <row r="370" spans="9:33" x14ac:dyDescent="0.25">
      <c r="I370"/>
      <c r="K370" s="96"/>
      <c r="N370" s="130">
        <v>46610</v>
      </c>
      <c r="O370" s="129">
        <v>2.9965134613059163</v>
      </c>
      <c r="AA370" s="69"/>
      <c r="AD370" s="90">
        <f t="shared" si="77"/>
        <v>46444</v>
      </c>
      <c r="AE370" s="91">
        <f t="shared" si="76"/>
        <v>3.0525298803905088E-2</v>
      </c>
      <c r="AG370" s="92"/>
    </row>
    <row r="371" spans="9:33" x14ac:dyDescent="0.25">
      <c r="I371"/>
      <c r="K371" s="96"/>
      <c r="N371" s="130">
        <v>46611</v>
      </c>
      <c r="O371" s="129">
        <v>2.9965134613059163</v>
      </c>
      <c r="AA371" s="69"/>
      <c r="AD371" s="90">
        <f t="shared" si="77"/>
        <v>46445</v>
      </c>
      <c r="AE371" s="91">
        <f t="shared" si="76"/>
        <v>3.0525298803905088E-2</v>
      </c>
      <c r="AG371" s="92"/>
    </row>
    <row r="372" spans="9:33" x14ac:dyDescent="0.25">
      <c r="I372"/>
      <c r="K372" s="96"/>
      <c r="N372" s="130">
        <v>46612</v>
      </c>
      <c r="O372" s="129">
        <v>2.9967628874736363</v>
      </c>
      <c r="AA372" s="69"/>
      <c r="AD372" s="90">
        <f t="shared" si="77"/>
        <v>46446</v>
      </c>
      <c r="AE372" s="91">
        <f t="shared" si="76"/>
        <v>3.0525298803905088E-2</v>
      </c>
      <c r="AG372" s="92"/>
    </row>
    <row r="373" spans="9:33" x14ac:dyDescent="0.25">
      <c r="I373"/>
      <c r="K373" s="96"/>
      <c r="N373" s="130">
        <v>46615</v>
      </c>
      <c r="O373" s="129">
        <v>2.9965134613059163</v>
      </c>
      <c r="AA373" s="69"/>
      <c r="AD373" s="90">
        <f t="shared" si="77"/>
        <v>46447</v>
      </c>
      <c r="AE373" s="91">
        <f t="shared" si="76"/>
        <v>3.0522710853357893E-2</v>
      </c>
      <c r="AG373" s="92"/>
    </row>
    <row r="374" spans="9:33" x14ac:dyDescent="0.25">
      <c r="I374"/>
      <c r="K374" s="96"/>
      <c r="N374" s="130">
        <v>46616</v>
      </c>
      <c r="O374" s="129">
        <v>2.9965134612979227</v>
      </c>
      <c r="AA374" s="69"/>
      <c r="AD374" s="90">
        <f t="shared" si="77"/>
        <v>46448</v>
      </c>
      <c r="AE374" s="91">
        <f t="shared" si="76"/>
        <v>3.0522710853357893E-2</v>
      </c>
      <c r="AG374" s="92"/>
    </row>
    <row r="375" spans="9:33" x14ac:dyDescent="0.25">
      <c r="I375"/>
      <c r="K375" s="96"/>
      <c r="N375" s="130">
        <v>46617</v>
      </c>
      <c r="O375" s="129">
        <v>2.9965134613059163</v>
      </c>
      <c r="AA375" s="69"/>
      <c r="AD375" s="90">
        <f t="shared" si="77"/>
        <v>46449</v>
      </c>
      <c r="AE375" s="91">
        <f t="shared" si="76"/>
        <v>2.9965134613059163E-2</v>
      </c>
      <c r="AG375" s="92"/>
    </row>
    <row r="376" spans="9:33" x14ac:dyDescent="0.25">
      <c r="I376"/>
      <c r="K376" s="96"/>
      <c r="N376" s="130">
        <v>46618</v>
      </c>
      <c r="O376" s="129">
        <v>2.9965134613059163</v>
      </c>
      <c r="AA376" s="69"/>
      <c r="AD376" s="90">
        <f t="shared" si="77"/>
        <v>46450</v>
      </c>
      <c r="AE376" s="91">
        <f t="shared" si="76"/>
        <v>2.9965134613059163E-2</v>
      </c>
      <c r="AG376" s="92"/>
    </row>
    <row r="377" spans="9:33" x14ac:dyDescent="0.25">
      <c r="I377"/>
      <c r="K377" s="96"/>
      <c r="N377" s="130">
        <v>46619</v>
      </c>
      <c r="O377" s="129">
        <v>2.9967628874709717</v>
      </c>
      <c r="AA377" s="69"/>
      <c r="AD377" s="90">
        <f t="shared" si="77"/>
        <v>46451</v>
      </c>
      <c r="AE377" s="91">
        <f t="shared" si="76"/>
        <v>2.9967628874683072E-2</v>
      </c>
      <c r="AG377" s="92"/>
    </row>
    <row r="378" spans="9:33" x14ac:dyDescent="0.25">
      <c r="I378"/>
      <c r="K378" s="96"/>
      <c r="N378" s="130">
        <v>46622</v>
      </c>
      <c r="O378" s="129">
        <v>2.9965134613139099</v>
      </c>
      <c r="AA378" s="69"/>
      <c r="AD378" s="90">
        <f t="shared" si="77"/>
        <v>46452</v>
      </c>
      <c r="AE378" s="91">
        <f t="shared" si="76"/>
        <v>2.9967628874683072E-2</v>
      </c>
      <c r="AG378" s="92"/>
    </row>
    <row r="379" spans="9:33" x14ac:dyDescent="0.25">
      <c r="I379"/>
      <c r="K379" s="96"/>
      <c r="N379" s="130">
        <v>46623</v>
      </c>
      <c r="O379" s="129">
        <v>2.9965134612979227</v>
      </c>
      <c r="AA379" s="69"/>
      <c r="AD379" s="90">
        <f t="shared" si="77"/>
        <v>46453</v>
      </c>
      <c r="AE379" s="91">
        <f t="shared" si="76"/>
        <v>2.9967628874683072E-2</v>
      </c>
      <c r="AG379" s="92"/>
    </row>
    <row r="380" spans="9:33" x14ac:dyDescent="0.25">
      <c r="I380"/>
      <c r="K380" s="96"/>
      <c r="N380" s="130">
        <v>46624</v>
      </c>
      <c r="O380" s="129">
        <v>2.9965134613059163</v>
      </c>
      <c r="AA380" s="69"/>
      <c r="AD380" s="90">
        <f t="shared" si="77"/>
        <v>46454</v>
      </c>
      <c r="AE380" s="91">
        <f t="shared" si="76"/>
        <v>2.9965134613059163E-2</v>
      </c>
      <c r="AG380" s="92"/>
    </row>
    <row r="381" spans="9:33" x14ac:dyDescent="0.25">
      <c r="I381"/>
      <c r="K381" s="96"/>
      <c r="N381" s="130">
        <v>46625</v>
      </c>
      <c r="O381" s="129">
        <v>2.9965134612979227</v>
      </c>
      <c r="AA381" s="69"/>
      <c r="AD381" s="90">
        <f t="shared" si="77"/>
        <v>46455</v>
      </c>
      <c r="AE381" s="91">
        <f t="shared" si="76"/>
        <v>2.9965134613059163E-2</v>
      </c>
      <c r="AG381" s="92"/>
    </row>
    <row r="382" spans="9:33" x14ac:dyDescent="0.25">
      <c r="I382"/>
      <c r="K382" s="96"/>
      <c r="N382" s="130">
        <v>46626</v>
      </c>
      <c r="O382" s="129">
        <v>2.9967628874709717</v>
      </c>
      <c r="AA382" s="69"/>
      <c r="AD382" s="90">
        <f t="shared" si="77"/>
        <v>46456</v>
      </c>
      <c r="AE382" s="91">
        <f t="shared" si="76"/>
        <v>2.9965134613059163E-2</v>
      </c>
      <c r="AG382" s="92"/>
    </row>
    <row r="383" spans="9:33" x14ac:dyDescent="0.25">
      <c r="I383"/>
      <c r="K383" s="96"/>
      <c r="N383" s="130">
        <v>46629</v>
      </c>
      <c r="O383" s="129">
        <v>2.9965134613059163</v>
      </c>
      <c r="AA383" s="69"/>
      <c r="AD383" s="90">
        <f t="shared" si="77"/>
        <v>46457</v>
      </c>
      <c r="AE383" s="91">
        <f t="shared" si="76"/>
        <v>2.9965134613059163E-2</v>
      </c>
      <c r="AG383" s="92"/>
    </row>
    <row r="384" spans="9:33" x14ac:dyDescent="0.25">
      <c r="I384"/>
      <c r="K384" s="96"/>
      <c r="N384" s="130">
        <v>46630</v>
      </c>
      <c r="O384" s="129">
        <v>2.9965134613059163</v>
      </c>
      <c r="AA384" s="69"/>
      <c r="AD384" s="90">
        <f t="shared" si="77"/>
        <v>46458</v>
      </c>
      <c r="AE384" s="91">
        <f t="shared" si="76"/>
        <v>2.9967628874683072E-2</v>
      </c>
      <c r="AG384" s="92"/>
    </row>
    <row r="385" spans="9:33" x14ac:dyDescent="0.25">
      <c r="I385"/>
      <c r="K385" s="96"/>
      <c r="N385" s="130">
        <v>46631</v>
      </c>
      <c r="O385" s="129">
        <v>2.9965134612979227</v>
      </c>
      <c r="AA385" s="69"/>
      <c r="AD385" s="90">
        <f t="shared" si="77"/>
        <v>46459</v>
      </c>
      <c r="AE385" s="91">
        <f t="shared" si="76"/>
        <v>2.9967628874683072E-2</v>
      </c>
      <c r="AG385" s="92"/>
    </row>
    <row r="386" spans="9:33" x14ac:dyDescent="0.25">
      <c r="I386"/>
      <c r="K386" s="96"/>
      <c r="N386" s="130">
        <v>46632</v>
      </c>
      <c r="O386" s="129">
        <v>2.9965134613059163</v>
      </c>
      <c r="AA386" s="69"/>
      <c r="AD386" s="90">
        <f t="shared" si="77"/>
        <v>46460</v>
      </c>
      <c r="AE386" s="91">
        <f t="shared" si="76"/>
        <v>2.9967628874683072E-2</v>
      </c>
      <c r="AG386" s="92"/>
    </row>
    <row r="387" spans="9:33" x14ac:dyDescent="0.25">
      <c r="I387"/>
      <c r="K387" s="96"/>
      <c r="N387" s="130">
        <v>46633</v>
      </c>
      <c r="O387" s="129">
        <v>2.996887610935195</v>
      </c>
      <c r="AA387" s="69"/>
      <c r="AD387" s="90">
        <f t="shared" si="77"/>
        <v>46461</v>
      </c>
      <c r="AE387" s="91">
        <f t="shared" si="76"/>
        <v>2.9965134613059163E-2</v>
      </c>
      <c r="AG387" s="92"/>
    </row>
    <row r="388" spans="9:33" x14ac:dyDescent="0.25">
      <c r="I388"/>
      <c r="K388" s="96"/>
      <c r="N388" s="130">
        <v>46637</v>
      </c>
      <c r="O388" s="129">
        <v>2.9965134613059163</v>
      </c>
      <c r="AA388" s="69"/>
      <c r="AD388" s="90">
        <f t="shared" si="77"/>
        <v>46462</v>
      </c>
      <c r="AE388" s="91">
        <f t="shared" si="76"/>
        <v>2.9965134613059163E-2</v>
      </c>
      <c r="AG388" s="92"/>
    </row>
    <row r="389" spans="9:33" x14ac:dyDescent="0.25">
      <c r="I389"/>
      <c r="K389" s="96"/>
      <c r="N389" s="130">
        <v>46638</v>
      </c>
      <c r="O389" s="129">
        <v>2.9742144160076478</v>
      </c>
      <c r="AA389" s="69"/>
      <c r="AD389" s="90">
        <f t="shared" si="77"/>
        <v>46463</v>
      </c>
      <c r="AE389" s="91">
        <f t="shared" si="76"/>
        <v>2.9965134613059163E-2</v>
      </c>
      <c r="AG389" s="92"/>
    </row>
    <row r="390" spans="9:33" x14ac:dyDescent="0.25">
      <c r="I390"/>
      <c r="K390" s="96"/>
      <c r="N390" s="130">
        <v>46639</v>
      </c>
      <c r="O390" s="129">
        <v>2.9742144160156414</v>
      </c>
      <c r="AA390" s="69"/>
      <c r="AD390" s="90">
        <f t="shared" si="77"/>
        <v>46464</v>
      </c>
      <c r="AE390" s="91">
        <f t="shared" si="76"/>
        <v>2.9965134613139099E-2</v>
      </c>
      <c r="AG390" s="92"/>
    </row>
    <row r="391" spans="9:33" x14ac:dyDescent="0.25">
      <c r="I391"/>
      <c r="K391" s="96"/>
      <c r="N391" s="130">
        <v>46640</v>
      </c>
      <c r="O391" s="129">
        <v>2.9744601436565432</v>
      </c>
      <c r="AA391" s="69"/>
      <c r="AD391" s="90">
        <f t="shared" si="77"/>
        <v>46465</v>
      </c>
      <c r="AE391" s="91">
        <f t="shared" ref="AE391:AE454" si="78">_xlfn.IFNA(VLOOKUP(AD391,N:O,2,FALSE)/100,AE390)</f>
        <v>2.9967628874709717E-2</v>
      </c>
      <c r="AG391" s="92"/>
    </row>
    <row r="392" spans="9:33" x14ac:dyDescent="0.25">
      <c r="I392"/>
      <c r="K392" s="96"/>
      <c r="N392" s="130">
        <v>46643</v>
      </c>
      <c r="O392" s="129">
        <v>2.9742144160156414</v>
      </c>
      <c r="AA392" s="69"/>
      <c r="AD392" s="90">
        <f t="shared" ref="AD392:AD455" si="79">AD391+1</f>
        <v>46466</v>
      </c>
      <c r="AE392" s="91">
        <f t="shared" si="78"/>
        <v>2.9967628874709717E-2</v>
      </c>
      <c r="AG392" s="92"/>
    </row>
    <row r="393" spans="9:33" x14ac:dyDescent="0.25">
      <c r="I393"/>
      <c r="K393" s="96"/>
      <c r="N393" s="130">
        <v>46644</v>
      </c>
      <c r="O393" s="129">
        <v>2.974214416023635</v>
      </c>
      <c r="AA393" s="69"/>
      <c r="AD393" s="90">
        <f t="shared" si="79"/>
        <v>46467</v>
      </c>
      <c r="AE393" s="91">
        <f t="shared" si="78"/>
        <v>2.9967628874709717E-2</v>
      </c>
      <c r="AG393" s="92"/>
    </row>
    <row r="394" spans="9:33" x14ac:dyDescent="0.25">
      <c r="I394"/>
      <c r="K394" s="96"/>
      <c r="N394" s="130">
        <v>46645</v>
      </c>
      <c r="O394" s="129">
        <v>2.9742144160156414</v>
      </c>
      <c r="AA394" s="69"/>
      <c r="AD394" s="90">
        <f t="shared" si="79"/>
        <v>46468</v>
      </c>
      <c r="AE394" s="91">
        <f t="shared" si="78"/>
        <v>2.9965134612979227E-2</v>
      </c>
      <c r="AG394" s="92"/>
    </row>
    <row r="395" spans="9:33" x14ac:dyDescent="0.25">
      <c r="I395"/>
      <c r="K395" s="96"/>
      <c r="N395" s="130">
        <v>46646</v>
      </c>
      <c r="O395" s="129">
        <v>2.9742144160076478</v>
      </c>
      <c r="AA395" s="69"/>
      <c r="AD395" s="90">
        <f t="shared" si="79"/>
        <v>46469</v>
      </c>
      <c r="AE395" s="91">
        <f t="shared" si="78"/>
        <v>2.9965134613059163E-2</v>
      </c>
      <c r="AG395" s="92"/>
    </row>
    <row r="396" spans="9:33" x14ac:dyDescent="0.25">
      <c r="I396"/>
      <c r="K396" s="96"/>
      <c r="N396" s="130">
        <v>46647</v>
      </c>
      <c r="O396" s="129">
        <v>2.9744601436538787</v>
      </c>
      <c r="AA396" s="69"/>
      <c r="AD396" s="90">
        <f t="shared" si="79"/>
        <v>46470</v>
      </c>
      <c r="AE396" s="91">
        <f t="shared" si="78"/>
        <v>2.9965134612979227E-2</v>
      </c>
      <c r="AG396" s="92"/>
    </row>
    <row r="397" spans="9:33" x14ac:dyDescent="0.25">
      <c r="I397"/>
      <c r="K397" s="96"/>
      <c r="N397" s="130">
        <v>46650</v>
      </c>
      <c r="O397" s="129">
        <v>2.9742144160156414</v>
      </c>
      <c r="AA397" s="69"/>
      <c r="AD397" s="90">
        <f t="shared" si="79"/>
        <v>46471</v>
      </c>
      <c r="AE397" s="91">
        <f t="shared" si="78"/>
        <v>2.996887610935195E-2</v>
      </c>
      <c r="AG397" s="92"/>
    </row>
    <row r="398" spans="9:33" x14ac:dyDescent="0.25">
      <c r="I398"/>
      <c r="K398" s="96"/>
      <c r="N398" s="130">
        <v>46651</v>
      </c>
      <c r="O398" s="129">
        <v>2.9742144160156414</v>
      </c>
      <c r="AA398" s="69"/>
      <c r="AD398" s="90">
        <f t="shared" si="79"/>
        <v>46472</v>
      </c>
      <c r="AE398" s="91">
        <f t="shared" si="78"/>
        <v>2.996887610935195E-2</v>
      </c>
      <c r="AG398" s="92"/>
    </row>
    <row r="399" spans="9:33" x14ac:dyDescent="0.25">
      <c r="I399"/>
      <c r="K399" s="96"/>
      <c r="N399" s="130">
        <v>46652</v>
      </c>
      <c r="O399" s="129">
        <v>2.9742144160156414</v>
      </c>
      <c r="AA399" s="69"/>
      <c r="AD399" s="90">
        <f t="shared" si="79"/>
        <v>46473</v>
      </c>
      <c r="AE399" s="91">
        <f t="shared" si="78"/>
        <v>2.996887610935195E-2</v>
      </c>
      <c r="AG399" s="92"/>
    </row>
    <row r="400" spans="9:33" x14ac:dyDescent="0.25">
      <c r="I400"/>
      <c r="K400" s="96"/>
      <c r="N400" s="130">
        <v>46653</v>
      </c>
      <c r="O400" s="129">
        <v>2.9742144160156414</v>
      </c>
      <c r="AA400" s="69"/>
      <c r="AD400" s="90">
        <f t="shared" si="79"/>
        <v>46474</v>
      </c>
      <c r="AE400" s="91">
        <f t="shared" si="78"/>
        <v>2.996887610935195E-2</v>
      </c>
      <c r="AG400" s="92"/>
    </row>
    <row r="401" spans="9:33" x14ac:dyDescent="0.25">
      <c r="I401"/>
      <c r="K401" s="96"/>
      <c r="N401" s="130">
        <v>46654</v>
      </c>
      <c r="O401" s="129">
        <v>2.9744601436565432</v>
      </c>
      <c r="AA401" s="69"/>
      <c r="AD401" s="90">
        <f t="shared" si="79"/>
        <v>46475</v>
      </c>
      <c r="AE401" s="91">
        <f t="shared" si="78"/>
        <v>2.9965134613059163E-2</v>
      </c>
      <c r="AG401" s="92"/>
    </row>
    <row r="402" spans="9:33" x14ac:dyDescent="0.25">
      <c r="I402"/>
      <c r="K402" s="96"/>
      <c r="N402" s="130">
        <v>46657</v>
      </c>
      <c r="O402" s="129">
        <v>2.9742144160156414</v>
      </c>
      <c r="AA402" s="69"/>
      <c r="AD402" s="90">
        <f t="shared" si="79"/>
        <v>46476</v>
      </c>
      <c r="AE402" s="91">
        <f t="shared" si="78"/>
        <v>2.9965134613059163E-2</v>
      </c>
      <c r="AG402" s="92"/>
    </row>
    <row r="403" spans="9:33" x14ac:dyDescent="0.25">
      <c r="I403"/>
      <c r="K403" s="96"/>
      <c r="N403" s="130">
        <v>46658</v>
      </c>
      <c r="O403" s="129">
        <v>2.9742144160156414</v>
      </c>
      <c r="AA403" s="69"/>
      <c r="AD403" s="90">
        <f t="shared" si="79"/>
        <v>46477</v>
      </c>
      <c r="AE403" s="91">
        <f t="shared" si="78"/>
        <v>2.9965134612979227E-2</v>
      </c>
      <c r="AG403" s="92"/>
    </row>
    <row r="404" spans="9:33" x14ac:dyDescent="0.25">
      <c r="I404"/>
      <c r="K404" s="96"/>
      <c r="N404" s="130">
        <v>46659</v>
      </c>
      <c r="O404" s="129">
        <v>2.9742144160156414</v>
      </c>
      <c r="AA404" s="69"/>
      <c r="AD404" s="90">
        <f t="shared" si="79"/>
        <v>46478</v>
      </c>
      <c r="AE404" s="91">
        <f t="shared" si="78"/>
        <v>2.9965134613059163E-2</v>
      </c>
      <c r="AG404" s="92"/>
    </row>
    <row r="405" spans="9:33" x14ac:dyDescent="0.25">
      <c r="I405"/>
      <c r="K405" s="96"/>
      <c r="N405" s="130">
        <v>46660</v>
      </c>
      <c r="O405" s="129">
        <v>2.974214416023635</v>
      </c>
      <c r="AA405" s="69"/>
      <c r="AD405" s="90">
        <f t="shared" si="79"/>
        <v>46479</v>
      </c>
      <c r="AE405" s="91">
        <f t="shared" si="78"/>
        <v>2.9967628874709717E-2</v>
      </c>
      <c r="AG405" s="92"/>
    </row>
    <row r="406" spans="9:33" x14ac:dyDescent="0.25">
      <c r="I406"/>
      <c r="K406" s="96"/>
      <c r="N406" s="130">
        <v>46661</v>
      </c>
      <c r="O406" s="129">
        <v>2.9744601436512141</v>
      </c>
      <c r="AA406" s="69"/>
      <c r="AD406" s="90">
        <f t="shared" si="79"/>
        <v>46480</v>
      </c>
      <c r="AE406" s="91">
        <f t="shared" si="78"/>
        <v>2.9967628874709717E-2</v>
      </c>
      <c r="AG406" s="92"/>
    </row>
    <row r="407" spans="9:33" x14ac:dyDescent="0.25">
      <c r="I407"/>
      <c r="K407" s="96"/>
      <c r="N407" s="130">
        <v>46664</v>
      </c>
      <c r="O407" s="129">
        <v>2.9742144160156414</v>
      </c>
      <c r="AA407" s="69"/>
      <c r="AD407" s="90">
        <f t="shared" si="79"/>
        <v>46481</v>
      </c>
      <c r="AE407" s="91">
        <f t="shared" si="78"/>
        <v>2.9967628874709717E-2</v>
      </c>
      <c r="AG407" s="92"/>
    </row>
    <row r="408" spans="9:33" x14ac:dyDescent="0.25">
      <c r="I408"/>
      <c r="K408" s="96"/>
      <c r="N408" s="130">
        <v>46665</v>
      </c>
      <c r="O408" s="129">
        <v>2.9742144160156414</v>
      </c>
      <c r="AA408" s="69"/>
      <c r="AD408" s="90">
        <f t="shared" si="79"/>
        <v>46482</v>
      </c>
      <c r="AE408" s="91">
        <f t="shared" si="78"/>
        <v>2.9965134612979227E-2</v>
      </c>
      <c r="AG408" s="92"/>
    </row>
    <row r="409" spans="9:33" x14ac:dyDescent="0.25">
      <c r="I409"/>
      <c r="K409" s="96"/>
      <c r="N409" s="130">
        <v>46666</v>
      </c>
      <c r="O409" s="129">
        <v>2.9742144160156414</v>
      </c>
      <c r="AA409" s="69"/>
      <c r="AD409" s="90">
        <f t="shared" si="79"/>
        <v>46483</v>
      </c>
      <c r="AE409" s="91">
        <f t="shared" si="78"/>
        <v>2.9965134613059163E-2</v>
      </c>
      <c r="AG409" s="92"/>
    </row>
    <row r="410" spans="9:33" x14ac:dyDescent="0.25">
      <c r="I410"/>
      <c r="K410" s="96"/>
      <c r="N410" s="130">
        <v>46667</v>
      </c>
      <c r="O410" s="129">
        <v>2.974214416023635</v>
      </c>
      <c r="AA410" s="69"/>
      <c r="AD410" s="90">
        <f t="shared" si="79"/>
        <v>46484</v>
      </c>
      <c r="AE410" s="91">
        <f t="shared" si="78"/>
        <v>2.9965134612979227E-2</v>
      </c>
      <c r="AG410" s="92"/>
    </row>
    <row r="411" spans="9:33" x14ac:dyDescent="0.25">
      <c r="I411"/>
      <c r="K411" s="96"/>
      <c r="N411" s="130">
        <v>46668</v>
      </c>
      <c r="O411" s="129">
        <v>2.9745830176248766</v>
      </c>
      <c r="AD411" s="90">
        <f t="shared" si="79"/>
        <v>46485</v>
      </c>
      <c r="AE411" s="91">
        <f t="shared" si="78"/>
        <v>2.9965134613059163E-2</v>
      </c>
      <c r="AG411" s="92"/>
    </row>
    <row r="412" spans="9:33" x14ac:dyDescent="0.25">
      <c r="I412"/>
      <c r="K412" s="96"/>
      <c r="N412" s="130">
        <v>46672</v>
      </c>
      <c r="O412" s="129">
        <v>2.9742144160156414</v>
      </c>
      <c r="AD412" s="90">
        <f t="shared" si="79"/>
        <v>46486</v>
      </c>
      <c r="AE412" s="91">
        <f t="shared" si="78"/>
        <v>2.9967628874709717E-2</v>
      </c>
      <c r="AG412" s="92"/>
    </row>
    <row r="413" spans="9:33" x14ac:dyDescent="0.25">
      <c r="I413"/>
      <c r="K413" s="96"/>
      <c r="N413" s="130">
        <v>46673</v>
      </c>
      <c r="O413" s="129">
        <v>2.9742144160156414</v>
      </c>
      <c r="AD413" s="90">
        <f t="shared" si="79"/>
        <v>46487</v>
      </c>
      <c r="AE413" s="91">
        <f t="shared" si="78"/>
        <v>2.9967628874709717E-2</v>
      </c>
      <c r="AG413" s="92"/>
    </row>
    <row r="414" spans="9:33" x14ac:dyDescent="0.25">
      <c r="I414"/>
      <c r="K414" s="96"/>
      <c r="N414" s="130">
        <v>46674</v>
      </c>
      <c r="O414" s="129">
        <v>2.9742144160156414</v>
      </c>
      <c r="AD414" s="90">
        <f t="shared" si="79"/>
        <v>46488</v>
      </c>
      <c r="AE414" s="91">
        <f t="shared" si="78"/>
        <v>2.9967628874709717E-2</v>
      </c>
      <c r="AG414" s="92"/>
    </row>
    <row r="415" spans="9:33" x14ac:dyDescent="0.25">
      <c r="I415"/>
      <c r="K415" s="96"/>
      <c r="N415" s="130">
        <v>46675</v>
      </c>
      <c r="O415" s="129">
        <v>2.9744601436565432</v>
      </c>
      <c r="AD415" s="90">
        <f t="shared" si="79"/>
        <v>46489</v>
      </c>
      <c r="AE415" s="91">
        <f t="shared" si="78"/>
        <v>2.9965134613059163E-2</v>
      </c>
      <c r="AG415" s="92"/>
    </row>
    <row r="416" spans="9:33" x14ac:dyDescent="0.25">
      <c r="I416"/>
      <c r="K416" s="96"/>
      <c r="N416" s="130">
        <v>46678</v>
      </c>
      <c r="O416" s="129">
        <v>2.9742144160156414</v>
      </c>
      <c r="AD416" s="90">
        <f t="shared" si="79"/>
        <v>46490</v>
      </c>
      <c r="AE416" s="91">
        <f t="shared" si="78"/>
        <v>2.9965134613059163E-2</v>
      </c>
      <c r="AG416" s="92"/>
    </row>
    <row r="417" spans="9:33" x14ac:dyDescent="0.25">
      <c r="I417"/>
      <c r="K417" s="96"/>
      <c r="N417" s="130">
        <v>46679</v>
      </c>
      <c r="O417" s="129">
        <v>2.9742144160156414</v>
      </c>
      <c r="AD417" s="90">
        <f t="shared" si="79"/>
        <v>46491</v>
      </c>
      <c r="AE417" s="91">
        <f t="shared" si="78"/>
        <v>2.9965134613059163E-2</v>
      </c>
      <c r="AG417" s="92"/>
    </row>
    <row r="418" spans="9:33" x14ac:dyDescent="0.25">
      <c r="I418"/>
      <c r="K418" s="96"/>
      <c r="N418" s="130">
        <v>46680</v>
      </c>
      <c r="O418" s="129">
        <v>2.9742144160156414</v>
      </c>
      <c r="AD418" s="90">
        <f t="shared" si="79"/>
        <v>46492</v>
      </c>
      <c r="AE418" s="91">
        <f t="shared" si="78"/>
        <v>2.9965134612979227E-2</v>
      </c>
      <c r="AG418" s="92"/>
    </row>
    <row r="419" spans="9:33" x14ac:dyDescent="0.25">
      <c r="I419"/>
      <c r="K419" s="96"/>
      <c r="N419" s="130">
        <v>46681</v>
      </c>
      <c r="O419" s="129">
        <v>2.9742144160156414</v>
      </c>
      <c r="AD419" s="90">
        <f t="shared" si="79"/>
        <v>46493</v>
      </c>
      <c r="AE419" s="91">
        <f t="shared" si="78"/>
        <v>2.9967628874736363E-2</v>
      </c>
      <c r="AG419" s="92"/>
    </row>
    <row r="420" spans="9:33" x14ac:dyDescent="0.25">
      <c r="I420"/>
      <c r="K420" s="96"/>
      <c r="N420" s="130">
        <v>46682</v>
      </c>
      <c r="O420" s="129">
        <v>2.9744601436538787</v>
      </c>
      <c r="AD420" s="90">
        <f t="shared" si="79"/>
        <v>46494</v>
      </c>
      <c r="AE420" s="91">
        <f t="shared" si="78"/>
        <v>2.9967628874736363E-2</v>
      </c>
      <c r="AG420" s="92"/>
    </row>
    <row r="421" spans="9:33" x14ac:dyDescent="0.25">
      <c r="I421"/>
      <c r="K421" s="96"/>
      <c r="N421" s="130">
        <v>46685</v>
      </c>
      <c r="O421" s="129">
        <v>2.9742144160156414</v>
      </c>
      <c r="AD421" s="90">
        <f t="shared" si="79"/>
        <v>46495</v>
      </c>
      <c r="AE421" s="91">
        <f t="shared" si="78"/>
        <v>2.9967628874736363E-2</v>
      </c>
      <c r="AG421" s="92"/>
    </row>
    <row r="422" spans="9:33" x14ac:dyDescent="0.25">
      <c r="I422"/>
      <c r="K422" s="96"/>
      <c r="N422" s="130">
        <v>46686</v>
      </c>
      <c r="O422" s="129">
        <v>2.9742144160156414</v>
      </c>
      <c r="AD422" s="90">
        <f t="shared" si="79"/>
        <v>46496</v>
      </c>
      <c r="AE422" s="91">
        <f t="shared" si="78"/>
        <v>2.9965134613059163E-2</v>
      </c>
      <c r="AG422" s="92"/>
    </row>
    <row r="423" spans="9:33" x14ac:dyDescent="0.25">
      <c r="I423"/>
      <c r="K423" s="96"/>
      <c r="N423" s="130">
        <v>46687</v>
      </c>
      <c r="O423" s="129">
        <v>2.9742144160156414</v>
      </c>
      <c r="AD423" s="90">
        <f t="shared" si="79"/>
        <v>46497</v>
      </c>
      <c r="AE423" s="91">
        <f t="shared" si="78"/>
        <v>2.9965134612979227E-2</v>
      </c>
      <c r="AG423" s="92"/>
    </row>
    <row r="424" spans="9:33" x14ac:dyDescent="0.25">
      <c r="I424"/>
      <c r="K424" s="96"/>
      <c r="N424" s="130">
        <v>46688</v>
      </c>
      <c r="O424" s="129">
        <v>2.9742144160156414</v>
      </c>
      <c r="AD424" s="90">
        <f t="shared" si="79"/>
        <v>46498</v>
      </c>
      <c r="AE424" s="91">
        <f t="shared" si="78"/>
        <v>2.9965134613059163E-2</v>
      </c>
      <c r="AG424" s="92"/>
    </row>
    <row r="425" spans="9:33" x14ac:dyDescent="0.25">
      <c r="I425"/>
      <c r="K425" s="96"/>
      <c r="N425" s="130">
        <v>46689</v>
      </c>
      <c r="O425" s="129">
        <v>2.9744601436565432</v>
      </c>
      <c r="AD425" s="90">
        <f t="shared" si="79"/>
        <v>46499</v>
      </c>
      <c r="AE425" s="91">
        <f t="shared" si="78"/>
        <v>2.9965134613059163E-2</v>
      </c>
      <c r="AG425" s="92"/>
    </row>
    <row r="426" spans="9:33" x14ac:dyDescent="0.25">
      <c r="I426"/>
      <c r="K426" s="96"/>
      <c r="N426" s="130">
        <v>46692</v>
      </c>
      <c r="O426" s="129">
        <v>2.9742144160076478</v>
      </c>
      <c r="AD426" s="90">
        <f t="shared" si="79"/>
        <v>46500</v>
      </c>
      <c r="AE426" s="91">
        <f t="shared" si="78"/>
        <v>2.9967628874709717E-2</v>
      </c>
      <c r="AG426" s="92"/>
    </row>
    <row r="427" spans="9:33" x14ac:dyDescent="0.25">
      <c r="I427"/>
      <c r="K427" s="96"/>
      <c r="N427" s="130">
        <v>46693</v>
      </c>
      <c r="O427" s="129">
        <v>2.9742144160156414</v>
      </c>
      <c r="AD427" s="90">
        <f t="shared" si="79"/>
        <v>46501</v>
      </c>
      <c r="AE427" s="91">
        <f t="shared" si="78"/>
        <v>2.9967628874709717E-2</v>
      </c>
      <c r="AG427" s="92"/>
    </row>
    <row r="428" spans="9:33" x14ac:dyDescent="0.25">
      <c r="I428"/>
      <c r="K428" s="96"/>
      <c r="N428" s="130">
        <v>46694</v>
      </c>
      <c r="O428" s="129">
        <v>2.9742144160156414</v>
      </c>
      <c r="AD428" s="90">
        <f t="shared" si="79"/>
        <v>46502</v>
      </c>
      <c r="AE428" s="91">
        <f t="shared" si="78"/>
        <v>2.9967628874709717E-2</v>
      </c>
      <c r="AG428" s="92"/>
    </row>
    <row r="429" spans="9:33" x14ac:dyDescent="0.25">
      <c r="I429"/>
      <c r="K429" s="96"/>
      <c r="N429" s="130">
        <v>46695</v>
      </c>
      <c r="O429" s="129">
        <v>2.974214416023635</v>
      </c>
      <c r="AD429" s="90">
        <f t="shared" si="79"/>
        <v>46503</v>
      </c>
      <c r="AE429" s="91">
        <f t="shared" si="78"/>
        <v>2.9965134613139099E-2</v>
      </c>
      <c r="AG429" s="92"/>
    </row>
    <row r="430" spans="9:33" x14ac:dyDescent="0.25">
      <c r="I430"/>
      <c r="K430" s="96"/>
      <c r="N430" s="130">
        <v>46696</v>
      </c>
      <c r="O430" s="129">
        <v>2.9744601436538787</v>
      </c>
      <c r="AD430" s="90">
        <f t="shared" si="79"/>
        <v>46504</v>
      </c>
      <c r="AE430" s="91">
        <f t="shared" si="78"/>
        <v>2.9965134612979227E-2</v>
      </c>
      <c r="AG430" s="92"/>
    </row>
    <row r="431" spans="9:33" x14ac:dyDescent="0.25">
      <c r="I431"/>
      <c r="K431" s="96"/>
      <c r="N431" s="130">
        <v>46699</v>
      </c>
      <c r="O431" s="129">
        <v>2.9742144160076478</v>
      </c>
      <c r="AD431" s="90">
        <f t="shared" si="79"/>
        <v>46505</v>
      </c>
      <c r="AE431" s="91">
        <f t="shared" si="78"/>
        <v>2.9965134613059163E-2</v>
      </c>
      <c r="AG431" s="92"/>
    </row>
    <row r="432" spans="9:33" x14ac:dyDescent="0.25">
      <c r="I432"/>
      <c r="K432" s="96"/>
      <c r="N432" s="130">
        <v>46700</v>
      </c>
      <c r="O432" s="129">
        <v>2.9742144160156414</v>
      </c>
      <c r="AD432" s="90">
        <f t="shared" si="79"/>
        <v>46506</v>
      </c>
      <c r="AE432" s="91">
        <f t="shared" si="78"/>
        <v>2.9965134613059163E-2</v>
      </c>
      <c r="AG432" s="92"/>
    </row>
    <row r="433" spans="9:33" x14ac:dyDescent="0.25">
      <c r="I433"/>
      <c r="K433" s="96"/>
      <c r="N433" s="130">
        <v>46701</v>
      </c>
      <c r="O433" s="129">
        <v>2.974337276449468</v>
      </c>
      <c r="AD433" s="90">
        <f t="shared" si="79"/>
        <v>46507</v>
      </c>
      <c r="AE433" s="91">
        <f t="shared" si="78"/>
        <v>2.9967628874709717E-2</v>
      </c>
      <c r="AG433" s="92"/>
    </row>
    <row r="434" spans="9:33" x14ac:dyDescent="0.25">
      <c r="I434"/>
      <c r="K434" s="96"/>
      <c r="N434" s="130">
        <v>46703</v>
      </c>
      <c r="O434" s="129">
        <v>2.9744601436538787</v>
      </c>
      <c r="AD434" s="90">
        <f t="shared" si="79"/>
        <v>46508</v>
      </c>
      <c r="AE434" s="91">
        <f t="shared" si="78"/>
        <v>2.9967628874709717E-2</v>
      </c>
      <c r="AG434" s="92"/>
    </row>
    <row r="435" spans="9:33" x14ac:dyDescent="0.25">
      <c r="I435"/>
      <c r="K435" s="96"/>
      <c r="N435" s="130">
        <v>46706</v>
      </c>
      <c r="O435" s="129">
        <v>2.9742144160156414</v>
      </c>
      <c r="AD435" s="90">
        <f t="shared" si="79"/>
        <v>46509</v>
      </c>
      <c r="AE435" s="91">
        <f t="shared" si="78"/>
        <v>2.9967628874709717E-2</v>
      </c>
      <c r="AG435" s="92"/>
    </row>
    <row r="436" spans="9:33" x14ac:dyDescent="0.25">
      <c r="I436"/>
      <c r="K436" s="96"/>
      <c r="N436" s="130">
        <v>46707</v>
      </c>
      <c r="O436" s="129">
        <v>2.9742144160156414</v>
      </c>
      <c r="AD436" s="90">
        <f t="shared" si="79"/>
        <v>46510</v>
      </c>
      <c r="AE436" s="91">
        <f t="shared" si="78"/>
        <v>2.9965134613059163E-2</v>
      </c>
      <c r="AG436" s="92"/>
    </row>
    <row r="437" spans="9:33" x14ac:dyDescent="0.25">
      <c r="I437"/>
      <c r="K437" s="96"/>
      <c r="N437" s="130">
        <v>46708</v>
      </c>
      <c r="O437" s="129">
        <v>2.9742144160156414</v>
      </c>
      <c r="AD437" s="90">
        <f t="shared" si="79"/>
        <v>46511</v>
      </c>
      <c r="AE437" s="91">
        <f t="shared" si="78"/>
        <v>2.9965134613059163E-2</v>
      </c>
      <c r="AG437" s="92"/>
    </row>
    <row r="438" spans="9:33" x14ac:dyDescent="0.25">
      <c r="I438"/>
      <c r="K438" s="96"/>
      <c r="N438" s="130">
        <v>46709</v>
      </c>
      <c r="O438" s="129">
        <v>2.9742144160156414</v>
      </c>
      <c r="AD438" s="90">
        <f t="shared" si="79"/>
        <v>46512</v>
      </c>
      <c r="AE438" s="91">
        <f t="shared" si="78"/>
        <v>2.9965134612979227E-2</v>
      </c>
      <c r="AG438" s="92"/>
    </row>
    <row r="439" spans="9:33" x14ac:dyDescent="0.25">
      <c r="I439"/>
      <c r="K439" s="96"/>
      <c r="N439" s="130">
        <v>46710</v>
      </c>
      <c r="O439" s="129">
        <v>2.9744601436565432</v>
      </c>
      <c r="AD439" s="90">
        <f t="shared" si="79"/>
        <v>46513</v>
      </c>
      <c r="AE439" s="91">
        <f t="shared" si="78"/>
        <v>2.9965134613059163E-2</v>
      </c>
      <c r="AG439" s="92"/>
    </row>
    <row r="440" spans="9:33" x14ac:dyDescent="0.25">
      <c r="I440"/>
      <c r="K440" s="96"/>
      <c r="N440" s="130">
        <v>46713</v>
      </c>
      <c r="O440" s="129">
        <v>2.9742144160156414</v>
      </c>
      <c r="AD440" s="90">
        <f t="shared" si="79"/>
        <v>46514</v>
      </c>
      <c r="AE440" s="91">
        <f t="shared" si="78"/>
        <v>2.9967628874709717E-2</v>
      </c>
      <c r="AG440" s="92"/>
    </row>
    <row r="441" spans="9:33" x14ac:dyDescent="0.25">
      <c r="I441"/>
      <c r="K441" s="96"/>
      <c r="N441" s="130">
        <v>46714</v>
      </c>
      <c r="O441" s="129">
        <v>2.9742144160156414</v>
      </c>
      <c r="AD441" s="90">
        <f t="shared" si="79"/>
        <v>46515</v>
      </c>
      <c r="AE441" s="91">
        <f t="shared" si="78"/>
        <v>2.9967628874709717E-2</v>
      </c>
      <c r="AG441" s="92"/>
    </row>
    <row r="442" spans="9:33" x14ac:dyDescent="0.25">
      <c r="I442"/>
      <c r="K442" s="96"/>
      <c r="N442" s="130">
        <v>46715</v>
      </c>
      <c r="O442" s="129">
        <v>2.9743372764534648</v>
      </c>
      <c r="AD442" s="90">
        <f t="shared" si="79"/>
        <v>46516</v>
      </c>
      <c r="AE442" s="91">
        <f t="shared" si="78"/>
        <v>2.9967628874709717E-2</v>
      </c>
      <c r="AG442" s="92"/>
    </row>
    <row r="443" spans="9:33" x14ac:dyDescent="0.25">
      <c r="I443"/>
      <c r="K443" s="96"/>
      <c r="N443" s="130">
        <v>46717</v>
      </c>
      <c r="O443" s="129">
        <v>2.9744601436538787</v>
      </c>
      <c r="AD443" s="90">
        <f t="shared" si="79"/>
        <v>46517</v>
      </c>
      <c r="AE443" s="91">
        <f t="shared" si="78"/>
        <v>2.9965134612979227E-2</v>
      </c>
      <c r="AG443" s="92"/>
    </row>
    <row r="444" spans="9:33" x14ac:dyDescent="0.25">
      <c r="I444"/>
      <c r="K444" s="96"/>
      <c r="N444" s="130">
        <v>46720</v>
      </c>
      <c r="O444" s="129">
        <v>2.9742144160156414</v>
      </c>
      <c r="AD444" s="90">
        <f t="shared" si="79"/>
        <v>46518</v>
      </c>
      <c r="AE444" s="91">
        <f t="shared" si="78"/>
        <v>2.9965134613059163E-2</v>
      </c>
      <c r="AG444" s="92"/>
    </row>
    <row r="445" spans="9:33" x14ac:dyDescent="0.25">
      <c r="I445"/>
      <c r="K445" s="96"/>
      <c r="N445" s="130">
        <v>46721</v>
      </c>
      <c r="O445" s="129">
        <v>2.9742144160156414</v>
      </c>
      <c r="AD445" s="90">
        <f t="shared" si="79"/>
        <v>46519</v>
      </c>
      <c r="AE445" s="91">
        <f t="shared" si="78"/>
        <v>2.9965134612979227E-2</v>
      </c>
      <c r="AG445" s="92"/>
    </row>
    <row r="446" spans="9:33" x14ac:dyDescent="0.25">
      <c r="I446"/>
      <c r="K446" s="96"/>
      <c r="N446" s="130">
        <v>46722</v>
      </c>
      <c r="O446" s="129">
        <v>2.9742144160156414</v>
      </c>
      <c r="AD446" s="90">
        <f t="shared" si="79"/>
        <v>46520</v>
      </c>
      <c r="AE446" s="91">
        <f t="shared" si="78"/>
        <v>2.9965134613059163E-2</v>
      </c>
      <c r="AG446" s="92"/>
    </row>
    <row r="447" spans="9:33" x14ac:dyDescent="0.25">
      <c r="I447"/>
      <c r="K447" s="96"/>
      <c r="N447" s="130">
        <v>46723</v>
      </c>
      <c r="O447" s="129">
        <v>2.974214416023635</v>
      </c>
      <c r="AD447" s="90">
        <f t="shared" si="79"/>
        <v>46521</v>
      </c>
      <c r="AE447" s="91">
        <f t="shared" si="78"/>
        <v>2.9967628874709717E-2</v>
      </c>
      <c r="AG447" s="92"/>
    </row>
    <row r="448" spans="9:33" x14ac:dyDescent="0.25">
      <c r="I448"/>
      <c r="K448" s="96"/>
      <c r="N448" s="130">
        <v>46724</v>
      </c>
      <c r="O448" s="129">
        <v>2.9744601436538787</v>
      </c>
      <c r="AD448" s="90">
        <f t="shared" si="79"/>
        <v>46522</v>
      </c>
      <c r="AE448" s="91">
        <f t="shared" si="78"/>
        <v>2.9967628874709717E-2</v>
      </c>
      <c r="AG448" s="92"/>
    </row>
    <row r="449" spans="9:33" x14ac:dyDescent="0.25">
      <c r="I449"/>
      <c r="K449" s="96"/>
      <c r="N449" s="130">
        <v>46727</v>
      </c>
      <c r="O449" s="129">
        <v>2.9742144160156414</v>
      </c>
      <c r="AD449" s="90">
        <f t="shared" si="79"/>
        <v>46523</v>
      </c>
      <c r="AE449" s="91">
        <f t="shared" si="78"/>
        <v>2.9967628874709717E-2</v>
      </c>
      <c r="AG449" s="92"/>
    </row>
    <row r="450" spans="9:33" x14ac:dyDescent="0.25">
      <c r="I450"/>
      <c r="K450" s="96"/>
      <c r="N450" s="130">
        <v>46728</v>
      </c>
      <c r="O450" s="129">
        <v>2.9742144160156414</v>
      </c>
      <c r="AD450" s="90">
        <f t="shared" si="79"/>
        <v>46524</v>
      </c>
      <c r="AE450" s="91">
        <f t="shared" si="78"/>
        <v>2.9965134612979227E-2</v>
      </c>
      <c r="AG450" s="92"/>
    </row>
    <row r="451" spans="9:33" x14ac:dyDescent="0.25">
      <c r="I451"/>
      <c r="K451" s="96"/>
      <c r="N451" s="130">
        <v>46729</v>
      </c>
      <c r="O451" s="129">
        <v>2.9742144160076478</v>
      </c>
      <c r="AD451" s="90">
        <f t="shared" si="79"/>
        <v>46525</v>
      </c>
      <c r="AE451" s="91">
        <f t="shared" si="78"/>
        <v>2.9965134613059163E-2</v>
      </c>
      <c r="AG451" s="92"/>
    </row>
    <row r="452" spans="9:33" x14ac:dyDescent="0.25">
      <c r="I452"/>
      <c r="K452" s="96"/>
      <c r="N452" s="130">
        <v>46730</v>
      </c>
      <c r="O452" s="129">
        <v>2.9742144160156414</v>
      </c>
      <c r="AD452" s="90">
        <f t="shared" si="79"/>
        <v>46526</v>
      </c>
      <c r="AE452" s="91">
        <f t="shared" si="78"/>
        <v>2.9965134613059163E-2</v>
      </c>
      <c r="AG452" s="92"/>
    </row>
    <row r="453" spans="9:33" x14ac:dyDescent="0.25">
      <c r="I453"/>
      <c r="K453" s="96"/>
      <c r="N453" s="130">
        <v>46731</v>
      </c>
      <c r="O453" s="129">
        <v>2.9744601436565432</v>
      </c>
      <c r="AD453" s="90">
        <f t="shared" si="79"/>
        <v>46527</v>
      </c>
      <c r="AE453" s="91">
        <f t="shared" si="78"/>
        <v>2.9965134612979227E-2</v>
      </c>
      <c r="AG453" s="92"/>
    </row>
    <row r="454" spans="9:33" x14ac:dyDescent="0.25">
      <c r="I454"/>
      <c r="K454" s="96"/>
      <c r="N454" s="130">
        <v>46734</v>
      </c>
      <c r="O454" s="129">
        <v>2.9742144160156414</v>
      </c>
      <c r="AD454" s="90">
        <f t="shared" si="79"/>
        <v>46528</v>
      </c>
      <c r="AE454" s="91">
        <f t="shared" si="78"/>
        <v>2.9967628874709717E-2</v>
      </c>
      <c r="AG454" s="92"/>
    </row>
    <row r="455" spans="9:33" x14ac:dyDescent="0.25">
      <c r="I455"/>
      <c r="K455" s="96"/>
      <c r="N455" s="130">
        <v>46735</v>
      </c>
      <c r="O455" s="129">
        <v>2.9742144160156414</v>
      </c>
      <c r="AD455" s="90">
        <f t="shared" si="79"/>
        <v>46529</v>
      </c>
      <c r="AE455" s="91">
        <f t="shared" ref="AE455:AE518" si="80">_xlfn.IFNA(VLOOKUP(AD455,N:O,2,FALSE)/100,AE454)</f>
        <v>2.9967628874709717E-2</v>
      </c>
      <c r="AG455" s="92"/>
    </row>
    <row r="456" spans="9:33" x14ac:dyDescent="0.25">
      <c r="I456"/>
      <c r="K456" s="96"/>
      <c r="N456" s="130">
        <v>46736</v>
      </c>
      <c r="O456" s="129">
        <v>2.974214416023635</v>
      </c>
      <c r="AD456" s="90">
        <f t="shared" ref="AD456:AD519" si="81">AD455+1</f>
        <v>46530</v>
      </c>
      <c r="AE456" s="91">
        <f t="shared" si="80"/>
        <v>2.9967628874709717E-2</v>
      </c>
      <c r="AG456" s="92"/>
    </row>
    <row r="457" spans="9:33" x14ac:dyDescent="0.25">
      <c r="I457"/>
      <c r="K457" s="96"/>
      <c r="N457" s="130">
        <v>46737</v>
      </c>
      <c r="O457" s="129">
        <v>2.9742144160076478</v>
      </c>
      <c r="AD457" s="90">
        <f t="shared" si="81"/>
        <v>46531</v>
      </c>
      <c r="AE457" s="91">
        <f t="shared" si="80"/>
        <v>2.9965134613059163E-2</v>
      </c>
      <c r="AG457" s="92"/>
    </row>
    <row r="458" spans="9:33" x14ac:dyDescent="0.25">
      <c r="I458"/>
      <c r="K458" s="96"/>
      <c r="N458" s="130">
        <v>46738</v>
      </c>
      <c r="O458" s="129">
        <v>2.9744601436565432</v>
      </c>
      <c r="AD458" s="90">
        <f t="shared" si="81"/>
        <v>46532</v>
      </c>
      <c r="AE458" s="91">
        <f t="shared" si="80"/>
        <v>2.9965134612979227E-2</v>
      </c>
      <c r="AG458" s="92"/>
    </row>
    <row r="459" spans="9:33" x14ac:dyDescent="0.25">
      <c r="I459"/>
      <c r="K459" s="96"/>
      <c r="N459" s="130">
        <v>46741</v>
      </c>
      <c r="O459" s="129">
        <v>2.9742144160076478</v>
      </c>
      <c r="AD459" s="90">
        <f t="shared" si="81"/>
        <v>46533</v>
      </c>
      <c r="AE459" s="91">
        <f t="shared" si="80"/>
        <v>2.9965134613059163E-2</v>
      </c>
      <c r="AG459" s="92"/>
    </row>
    <row r="460" spans="9:33" x14ac:dyDescent="0.25">
      <c r="I460"/>
      <c r="K460" s="96"/>
      <c r="N460" s="130">
        <v>46742</v>
      </c>
      <c r="O460" s="129">
        <v>2.9742144160156414</v>
      </c>
      <c r="AD460" s="90">
        <f t="shared" si="81"/>
        <v>46534</v>
      </c>
      <c r="AE460" s="91">
        <f t="shared" si="80"/>
        <v>2.9965134613059163E-2</v>
      </c>
      <c r="AG460" s="92"/>
    </row>
    <row r="461" spans="9:33" x14ac:dyDescent="0.25">
      <c r="I461"/>
      <c r="K461" s="96"/>
      <c r="N461" s="130">
        <v>46743</v>
      </c>
      <c r="O461" s="129">
        <v>2.9742144160076478</v>
      </c>
      <c r="AD461" s="90">
        <f t="shared" si="81"/>
        <v>46535</v>
      </c>
      <c r="AE461" s="91">
        <f t="shared" si="80"/>
        <v>2.9968876109371934E-2</v>
      </c>
      <c r="AG461" s="92"/>
    </row>
    <row r="462" spans="9:33" x14ac:dyDescent="0.25">
      <c r="I462"/>
      <c r="K462" s="96"/>
      <c r="N462" s="130">
        <v>46744</v>
      </c>
      <c r="O462" s="129">
        <v>2.9745830176248766</v>
      </c>
      <c r="AD462" s="90">
        <f t="shared" si="81"/>
        <v>46536</v>
      </c>
      <c r="AE462" s="91">
        <f t="shared" si="80"/>
        <v>2.9968876109371934E-2</v>
      </c>
      <c r="AG462" s="92"/>
    </row>
    <row r="463" spans="9:33" x14ac:dyDescent="0.25">
      <c r="I463"/>
      <c r="K463" s="96"/>
      <c r="N463" s="130">
        <v>46748</v>
      </c>
      <c r="O463" s="129">
        <v>2.9742144160156414</v>
      </c>
      <c r="AD463" s="90">
        <f t="shared" si="81"/>
        <v>46537</v>
      </c>
      <c r="AE463" s="91">
        <f t="shared" si="80"/>
        <v>2.9968876109371934E-2</v>
      </c>
      <c r="AG463" s="92"/>
    </row>
    <row r="464" spans="9:33" x14ac:dyDescent="0.25">
      <c r="I464"/>
      <c r="K464" s="96"/>
      <c r="N464" s="130">
        <v>46749</v>
      </c>
      <c r="O464" s="129">
        <v>2.9742144160156414</v>
      </c>
      <c r="AD464" s="90">
        <f t="shared" si="81"/>
        <v>46538</v>
      </c>
      <c r="AE464" s="91">
        <f t="shared" si="80"/>
        <v>2.9968876109371934E-2</v>
      </c>
      <c r="AG464" s="92"/>
    </row>
    <row r="465" spans="9:33" x14ac:dyDescent="0.25">
      <c r="I465"/>
      <c r="K465" s="96"/>
      <c r="N465" s="130">
        <v>46750</v>
      </c>
      <c r="O465" s="129">
        <v>2.9742144160156414</v>
      </c>
      <c r="AD465" s="90">
        <f t="shared" si="81"/>
        <v>46539</v>
      </c>
      <c r="AE465" s="91">
        <f t="shared" si="80"/>
        <v>2.9965134613059163E-2</v>
      </c>
      <c r="AG465" s="92"/>
    </row>
    <row r="466" spans="9:33" x14ac:dyDescent="0.25">
      <c r="I466"/>
      <c r="K466" s="96"/>
      <c r="N466" s="130">
        <v>46751</v>
      </c>
      <c r="O466" s="129">
        <v>2.9742144160156414</v>
      </c>
      <c r="AD466" s="90">
        <f t="shared" si="81"/>
        <v>46540</v>
      </c>
      <c r="AE466" s="91">
        <f t="shared" si="80"/>
        <v>2.9965134612979227E-2</v>
      </c>
      <c r="AG466" s="92"/>
    </row>
    <row r="467" spans="9:33" x14ac:dyDescent="0.25">
      <c r="I467"/>
      <c r="K467" s="96"/>
      <c r="N467" s="130">
        <v>46752</v>
      </c>
      <c r="O467" s="129">
        <v>2.9744601436565432</v>
      </c>
      <c r="AD467" s="90">
        <f t="shared" si="81"/>
        <v>46541</v>
      </c>
      <c r="AE467" s="91">
        <f t="shared" si="80"/>
        <v>2.9965134612979227E-2</v>
      </c>
      <c r="AG467" s="92"/>
    </row>
    <row r="468" spans="9:33" x14ac:dyDescent="0.25">
      <c r="I468"/>
      <c r="K468" s="96"/>
      <c r="N468" s="130">
        <v>46755</v>
      </c>
      <c r="O468" s="129">
        <v>2.9742144160156414</v>
      </c>
      <c r="AD468" s="90">
        <f t="shared" si="81"/>
        <v>46542</v>
      </c>
      <c r="AE468" s="91">
        <f t="shared" si="80"/>
        <v>2.9967628874736363E-2</v>
      </c>
      <c r="AG468" s="92"/>
    </row>
    <row r="469" spans="9:33" x14ac:dyDescent="0.25">
      <c r="I469"/>
      <c r="K469" s="96"/>
      <c r="N469" s="130">
        <v>46756</v>
      </c>
      <c r="O469" s="129">
        <v>2.9742144160156414</v>
      </c>
      <c r="AD469" s="90">
        <f t="shared" si="81"/>
        <v>46543</v>
      </c>
      <c r="AE469" s="91">
        <f t="shared" si="80"/>
        <v>2.9967628874736363E-2</v>
      </c>
      <c r="AG469" s="92"/>
    </row>
    <row r="470" spans="9:33" x14ac:dyDescent="0.25">
      <c r="I470"/>
      <c r="K470" s="96"/>
      <c r="N470" s="130">
        <v>46757</v>
      </c>
      <c r="O470" s="129">
        <v>2.9742144160156414</v>
      </c>
      <c r="AD470" s="90">
        <f t="shared" si="81"/>
        <v>46544</v>
      </c>
      <c r="AE470" s="91">
        <f t="shared" si="80"/>
        <v>2.9967628874736363E-2</v>
      </c>
      <c r="AG470" s="92"/>
    </row>
    <row r="471" spans="9:33" x14ac:dyDescent="0.25">
      <c r="I471"/>
      <c r="K471" s="96"/>
      <c r="N471" s="130">
        <v>46758</v>
      </c>
      <c r="O471" s="129">
        <v>2.9742144160156414</v>
      </c>
      <c r="AD471" s="90">
        <f t="shared" si="81"/>
        <v>46545</v>
      </c>
      <c r="AE471" s="91">
        <f t="shared" si="80"/>
        <v>2.9965134612979227E-2</v>
      </c>
      <c r="AG471" s="92"/>
    </row>
    <row r="472" spans="9:33" x14ac:dyDescent="0.25">
      <c r="I472"/>
      <c r="K472" s="96"/>
      <c r="N472" s="130">
        <v>46759</v>
      </c>
      <c r="O472" s="129">
        <v>2.9744601436565432</v>
      </c>
      <c r="AD472" s="90">
        <f t="shared" si="81"/>
        <v>46546</v>
      </c>
      <c r="AE472" s="91">
        <f t="shared" si="80"/>
        <v>2.9965134612979227E-2</v>
      </c>
      <c r="AG472" s="92"/>
    </row>
    <row r="473" spans="9:33" x14ac:dyDescent="0.25">
      <c r="I473"/>
      <c r="K473" s="96"/>
      <c r="N473" s="130">
        <v>46762</v>
      </c>
      <c r="O473" s="129">
        <v>2.9742144160156414</v>
      </c>
      <c r="AD473" s="90">
        <f t="shared" si="81"/>
        <v>46547</v>
      </c>
      <c r="AE473" s="91">
        <f t="shared" si="80"/>
        <v>2.9965134613059163E-2</v>
      </c>
      <c r="AG473" s="92"/>
    </row>
    <row r="474" spans="9:33" x14ac:dyDescent="0.25">
      <c r="I474"/>
      <c r="K474" s="96"/>
      <c r="N474" s="130">
        <v>46763</v>
      </c>
      <c r="O474" s="129">
        <v>2.9742144160156414</v>
      </c>
      <c r="AD474" s="90">
        <f t="shared" si="81"/>
        <v>46548</v>
      </c>
      <c r="AE474" s="91">
        <f t="shared" si="80"/>
        <v>2.9965134613059163E-2</v>
      </c>
      <c r="AG474" s="92"/>
    </row>
    <row r="475" spans="9:33" x14ac:dyDescent="0.25">
      <c r="I475"/>
      <c r="K475" s="96"/>
      <c r="N475" s="130">
        <v>46764</v>
      </c>
      <c r="O475" s="129">
        <v>2.9742144160156414</v>
      </c>
      <c r="AD475" s="90">
        <f t="shared" si="81"/>
        <v>46549</v>
      </c>
      <c r="AE475" s="91">
        <f t="shared" si="80"/>
        <v>2.9967628874709717E-2</v>
      </c>
      <c r="AG475" s="92"/>
    </row>
    <row r="476" spans="9:33" x14ac:dyDescent="0.25">
      <c r="I476"/>
      <c r="K476" s="96"/>
      <c r="N476" s="130">
        <v>46765</v>
      </c>
      <c r="O476" s="129">
        <v>2.974214416023635</v>
      </c>
      <c r="AD476" s="90">
        <f t="shared" si="81"/>
        <v>46550</v>
      </c>
      <c r="AE476" s="91">
        <f t="shared" si="80"/>
        <v>2.9967628874709717E-2</v>
      </c>
      <c r="AG476" s="92"/>
    </row>
    <row r="477" spans="9:33" x14ac:dyDescent="0.25">
      <c r="I477"/>
      <c r="K477" s="96"/>
      <c r="N477" s="130">
        <v>46766</v>
      </c>
      <c r="O477" s="129">
        <v>2.9745830176248766</v>
      </c>
      <c r="AD477" s="90">
        <f t="shared" si="81"/>
        <v>46551</v>
      </c>
      <c r="AE477" s="91">
        <f t="shared" si="80"/>
        <v>2.9967628874709717E-2</v>
      </c>
      <c r="AG477" s="92"/>
    </row>
    <row r="478" spans="9:33" x14ac:dyDescent="0.25">
      <c r="I478"/>
      <c r="K478" s="96"/>
      <c r="N478" s="130">
        <v>46770</v>
      </c>
      <c r="O478" s="129">
        <v>2.9742144160156414</v>
      </c>
      <c r="AD478" s="90">
        <f t="shared" si="81"/>
        <v>46552</v>
      </c>
      <c r="AE478" s="91">
        <f t="shared" si="80"/>
        <v>2.9965134613059163E-2</v>
      </c>
      <c r="AG478" s="92"/>
    </row>
    <row r="479" spans="9:33" x14ac:dyDescent="0.25">
      <c r="I479"/>
      <c r="K479" s="96"/>
      <c r="N479" s="130">
        <v>46771</v>
      </c>
      <c r="O479" s="129">
        <v>2.9742144160156414</v>
      </c>
      <c r="AD479" s="90">
        <f t="shared" si="81"/>
        <v>46553</v>
      </c>
      <c r="AE479" s="91">
        <f t="shared" si="80"/>
        <v>2.9965134612979227E-2</v>
      </c>
      <c r="AG479" s="92"/>
    </row>
    <row r="480" spans="9:33" x14ac:dyDescent="0.25">
      <c r="I480"/>
      <c r="K480" s="96"/>
      <c r="N480" s="130">
        <v>46772</v>
      </c>
      <c r="O480" s="129">
        <v>2.9742144160156414</v>
      </c>
      <c r="AD480" s="90">
        <f t="shared" si="81"/>
        <v>46554</v>
      </c>
      <c r="AE480" s="91">
        <f t="shared" si="80"/>
        <v>2.9965134613059163E-2</v>
      </c>
      <c r="AG480" s="92"/>
    </row>
    <row r="481" spans="9:33" x14ac:dyDescent="0.25">
      <c r="I481"/>
      <c r="K481" s="96"/>
      <c r="N481" s="130">
        <v>46773</v>
      </c>
      <c r="O481" s="129">
        <v>2.9744601436538787</v>
      </c>
      <c r="AD481" s="90">
        <f t="shared" si="81"/>
        <v>46555</v>
      </c>
      <c r="AE481" s="91">
        <f t="shared" si="80"/>
        <v>2.996887610935195E-2</v>
      </c>
      <c r="AG481" s="92"/>
    </row>
    <row r="482" spans="9:33" x14ac:dyDescent="0.25">
      <c r="I482"/>
      <c r="K482" s="96"/>
      <c r="N482" s="130">
        <v>46776</v>
      </c>
      <c r="O482" s="129">
        <v>2.9742144160156414</v>
      </c>
      <c r="AD482" s="90">
        <f t="shared" si="81"/>
        <v>46556</v>
      </c>
      <c r="AE482" s="91">
        <f t="shared" si="80"/>
        <v>2.996887610935195E-2</v>
      </c>
      <c r="AG482" s="92"/>
    </row>
    <row r="483" spans="9:33" x14ac:dyDescent="0.25">
      <c r="I483"/>
      <c r="K483" s="96"/>
      <c r="N483" s="130">
        <v>46777</v>
      </c>
      <c r="O483" s="129">
        <v>2.9742144160156414</v>
      </c>
      <c r="AD483" s="90">
        <f t="shared" si="81"/>
        <v>46557</v>
      </c>
      <c r="AE483" s="91">
        <f t="shared" si="80"/>
        <v>2.996887610935195E-2</v>
      </c>
      <c r="AG483" s="92"/>
    </row>
    <row r="484" spans="9:33" x14ac:dyDescent="0.25">
      <c r="I484"/>
      <c r="K484" s="96"/>
      <c r="N484" s="130">
        <v>46778</v>
      </c>
      <c r="O484" s="129">
        <v>2.9742144160156414</v>
      </c>
      <c r="AD484" s="90">
        <f t="shared" si="81"/>
        <v>46558</v>
      </c>
      <c r="AE484" s="91">
        <f t="shared" si="80"/>
        <v>2.996887610935195E-2</v>
      </c>
      <c r="AG484" s="92"/>
    </row>
    <row r="485" spans="9:33" x14ac:dyDescent="0.25">
      <c r="I485"/>
      <c r="K485" s="96"/>
      <c r="N485" s="130">
        <v>46779</v>
      </c>
      <c r="O485" s="129">
        <v>2.9742144160156414</v>
      </c>
      <c r="AD485" s="90">
        <f t="shared" si="81"/>
        <v>46559</v>
      </c>
      <c r="AE485" s="91">
        <f t="shared" si="80"/>
        <v>2.9965134613059163E-2</v>
      </c>
      <c r="AG485" s="92"/>
    </row>
    <row r="486" spans="9:33" x14ac:dyDescent="0.25">
      <c r="I486"/>
      <c r="K486" s="96"/>
      <c r="N486" s="130">
        <v>46780</v>
      </c>
      <c r="O486" s="129">
        <v>2.9744601436538787</v>
      </c>
      <c r="AD486" s="90">
        <f t="shared" si="81"/>
        <v>46560</v>
      </c>
      <c r="AE486" s="91">
        <f t="shared" si="80"/>
        <v>2.9965134613059163E-2</v>
      </c>
      <c r="AG486" s="92"/>
    </row>
    <row r="487" spans="9:33" x14ac:dyDescent="0.25">
      <c r="I487"/>
      <c r="K487" s="96"/>
      <c r="N487" s="130">
        <v>46783</v>
      </c>
      <c r="O487" s="129">
        <v>2.9742144160076478</v>
      </c>
      <c r="AD487" s="90">
        <f t="shared" si="81"/>
        <v>46561</v>
      </c>
      <c r="AE487" s="91">
        <f t="shared" si="80"/>
        <v>2.9965134613059163E-2</v>
      </c>
      <c r="AG487" s="92"/>
    </row>
    <row r="488" spans="9:33" x14ac:dyDescent="0.25">
      <c r="I488"/>
      <c r="K488" s="96"/>
      <c r="N488" s="130">
        <v>46784</v>
      </c>
      <c r="O488" s="129">
        <v>2.9742144160156414</v>
      </c>
      <c r="AD488" s="90">
        <f t="shared" si="81"/>
        <v>46562</v>
      </c>
      <c r="AE488" s="91">
        <f t="shared" si="80"/>
        <v>2.9965134612979227E-2</v>
      </c>
      <c r="AG488" s="92"/>
    </row>
    <row r="489" spans="9:33" x14ac:dyDescent="0.25">
      <c r="I489"/>
      <c r="K489" s="96"/>
      <c r="N489" s="130">
        <v>46785</v>
      </c>
      <c r="O489" s="129">
        <v>2.9742144160156414</v>
      </c>
      <c r="AD489" s="90">
        <f t="shared" si="81"/>
        <v>46563</v>
      </c>
      <c r="AE489" s="91">
        <f t="shared" si="80"/>
        <v>2.9967628874709717E-2</v>
      </c>
      <c r="AG489" s="92"/>
    </row>
    <row r="490" spans="9:33" x14ac:dyDescent="0.25">
      <c r="I490"/>
      <c r="K490" s="96"/>
      <c r="N490" s="130">
        <v>46786</v>
      </c>
      <c r="O490" s="129">
        <v>2.9742144160156414</v>
      </c>
      <c r="AD490" s="90">
        <f t="shared" si="81"/>
        <v>46564</v>
      </c>
      <c r="AE490" s="91">
        <f t="shared" si="80"/>
        <v>2.9967628874709717E-2</v>
      </c>
      <c r="AG490" s="92"/>
    </row>
    <row r="491" spans="9:33" x14ac:dyDescent="0.25">
      <c r="I491"/>
      <c r="K491" s="96"/>
      <c r="N491" s="130">
        <v>46787</v>
      </c>
      <c r="O491" s="129">
        <v>2.9744601436565432</v>
      </c>
      <c r="AD491" s="90">
        <f t="shared" si="81"/>
        <v>46565</v>
      </c>
      <c r="AE491" s="91">
        <f t="shared" si="80"/>
        <v>2.9967628874709717E-2</v>
      </c>
      <c r="AG491" s="92"/>
    </row>
    <row r="492" spans="9:33" x14ac:dyDescent="0.25">
      <c r="I492"/>
      <c r="K492" s="96"/>
      <c r="N492" s="130">
        <v>46790</v>
      </c>
      <c r="O492" s="129">
        <v>2.9742144160076478</v>
      </c>
      <c r="AD492" s="90">
        <f t="shared" si="81"/>
        <v>46566</v>
      </c>
      <c r="AE492" s="91">
        <f t="shared" si="80"/>
        <v>2.9965134613059163E-2</v>
      </c>
      <c r="AG492" s="92"/>
    </row>
    <row r="493" spans="9:33" x14ac:dyDescent="0.25">
      <c r="I493"/>
      <c r="K493" s="96"/>
      <c r="N493" s="130">
        <v>46791</v>
      </c>
      <c r="O493" s="129">
        <v>2.9742144160156414</v>
      </c>
      <c r="AD493" s="90">
        <f t="shared" si="81"/>
        <v>46567</v>
      </c>
      <c r="AE493" s="91">
        <f t="shared" si="80"/>
        <v>2.9965134612979227E-2</v>
      </c>
      <c r="AG493" s="92"/>
    </row>
    <row r="494" spans="9:33" x14ac:dyDescent="0.25">
      <c r="I494"/>
      <c r="K494" s="96"/>
      <c r="N494" s="130">
        <v>46792</v>
      </c>
      <c r="O494" s="129">
        <v>2.9742144160156414</v>
      </c>
      <c r="AD494" s="90">
        <f t="shared" si="81"/>
        <v>46568</v>
      </c>
      <c r="AE494" s="91">
        <f t="shared" si="80"/>
        <v>2.9965134613059163E-2</v>
      </c>
      <c r="AG494" s="92"/>
    </row>
    <row r="495" spans="9:33" x14ac:dyDescent="0.25">
      <c r="I495"/>
      <c r="K495" s="96"/>
      <c r="N495" s="130">
        <v>46793</v>
      </c>
      <c r="O495" s="129">
        <v>2.9742144160156414</v>
      </c>
      <c r="AD495" s="90">
        <f t="shared" si="81"/>
        <v>46569</v>
      </c>
      <c r="AE495" s="91">
        <f t="shared" si="80"/>
        <v>2.9965134612979227E-2</v>
      </c>
      <c r="AG495" s="92"/>
    </row>
    <row r="496" spans="9:33" x14ac:dyDescent="0.25">
      <c r="I496"/>
      <c r="K496" s="96"/>
      <c r="N496" s="130">
        <v>46794</v>
      </c>
      <c r="O496" s="129">
        <v>2.9744601436565432</v>
      </c>
      <c r="AD496" s="90">
        <f t="shared" si="81"/>
        <v>46570</v>
      </c>
      <c r="AE496" s="91">
        <f t="shared" si="80"/>
        <v>2.996887610935195E-2</v>
      </c>
      <c r="AG496" s="92"/>
    </row>
    <row r="497" spans="9:33" x14ac:dyDescent="0.25">
      <c r="I497"/>
      <c r="K497" s="96"/>
      <c r="N497" s="130">
        <v>46797</v>
      </c>
      <c r="O497" s="129">
        <v>2.9742144160156414</v>
      </c>
      <c r="AD497" s="90">
        <f t="shared" si="81"/>
        <v>46571</v>
      </c>
      <c r="AE497" s="91">
        <f t="shared" si="80"/>
        <v>2.996887610935195E-2</v>
      </c>
      <c r="AG497" s="92"/>
    </row>
    <row r="498" spans="9:33" x14ac:dyDescent="0.25">
      <c r="I498"/>
      <c r="K498" s="96"/>
      <c r="N498" s="130">
        <v>46798</v>
      </c>
      <c r="O498" s="129">
        <v>2.9742144160156414</v>
      </c>
      <c r="AD498" s="90">
        <f t="shared" si="81"/>
        <v>46572</v>
      </c>
      <c r="AE498" s="91">
        <f t="shared" si="80"/>
        <v>2.996887610935195E-2</v>
      </c>
      <c r="AG498" s="92"/>
    </row>
    <row r="499" spans="9:33" x14ac:dyDescent="0.25">
      <c r="I499"/>
      <c r="K499" s="96"/>
      <c r="N499" s="130">
        <v>46799</v>
      </c>
      <c r="O499" s="129">
        <v>2.9742144160156414</v>
      </c>
      <c r="AD499" s="90">
        <f t="shared" si="81"/>
        <v>46573</v>
      </c>
      <c r="AE499" s="91">
        <f t="shared" si="80"/>
        <v>2.996887610935195E-2</v>
      </c>
      <c r="AG499" s="92"/>
    </row>
    <row r="500" spans="9:33" x14ac:dyDescent="0.25">
      <c r="I500"/>
      <c r="K500" s="96"/>
      <c r="N500" s="130">
        <v>46800</v>
      </c>
      <c r="O500" s="129">
        <v>2.974214416023635</v>
      </c>
      <c r="AD500" s="90">
        <f t="shared" si="81"/>
        <v>46574</v>
      </c>
      <c r="AE500" s="91">
        <f t="shared" si="80"/>
        <v>2.9965134613059163E-2</v>
      </c>
      <c r="AG500" s="92"/>
    </row>
    <row r="501" spans="9:33" x14ac:dyDescent="0.25">
      <c r="I501"/>
      <c r="K501" s="96"/>
      <c r="N501" s="130">
        <v>46801</v>
      </c>
      <c r="O501" s="129">
        <v>2.9745830176248766</v>
      </c>
      <c r="AD501" s="90">
        <f t="shared" si="81"/>
        <v>46575</v>
      </c>
      <c r="AE501" s="91">
        <f t="shared" si="80"/>
        <v>2.9965134612979227E-2</v>
      </c>
      <c r="AG501" s="92"/>
    </row>
    <row r="502" spans="9:33" x14ac:dyDescent="0.25">
      <c r="I502"/>
      <c r="K502" s="96"/>
      <c r="N502" s="130">
        <v>46805</v>
      </c>
      <c r="O502" s="129">
        <v>2.9742144160076478</v>
      </c>
      <c r="AD502" s="90">
        <f t="shared" si="81"/>
        <v>46576</v>
      </c>
      <c r="AE502" s="91">
        <f t="shared" si="80"/>
        <v>2.9965134613059163E-2</v>
      </c>
      <c r="AG502" s="92"/>
    </row>
    <row r="503" spans="9:33" x14ac:dyDescent="0.25">
      <c r="I503"/>
      <c r="K503" s="96"/>
      <c r="N503" s="130">
        <v>46806</v>
      </c>
      <c r="O503" s="129">
        <v>2.9742144160156414</v>
      </c>
      <c r="AD503" s="90">
        <f t="shared" si="81"/>
        <v>46577</v>
      </c>
      <c r="AE503" s="91">
        <f t="shared" si="80"/>
        <v>2.9967628874709717E-2</v>
      </c>
      <c r="AG503" s="92"/>
    </row>
    <row r="504" spans="9:33" x14ac:dyDescent="0.25">
      <c r="I504"/>
      <c r="K504" s="96"/>
      <c r="N504" s="130">
        <v>46807</v>
      </c>
      <c r="O504" s="129">
        <v>2.9742144160156414</v>
      </c>
      <c r="AD504" s="90">
        <f t="shared" si="81"/>
        <v>46578</v>
      </c>
      <c r="AE504" s="91">
        <f t="shared" si="80"/>
        <v>2.9967628874709717E-2</v>
      </c>
      <c r="AG504" s="92"/>
    </row>
    <row r="505" spans="9:33" x14ac:dyDescent="0.25">
      <c r="I505"/>
      <c r="K505" s="96"/>
      <c r="N505" s="130">
        <v>46808</v>
      </c>
      <c r="O505" s="129">
        <v>2.9744601436538787</v>
      </c>
      <c r="AD505" s="90">
        <f t="shared" si="81"/>
        <v>46579</v>
      </c>
      <c r="AE505" s="91">
        <f t="shared" si="80"/>
        <v>2.9967628874709717E-2</v>
      </c>
      <c r="AG505" s="92"/>
    </row>
    <row r="506" spans="9:33" x14ac:dyDescent="0.25">
      <c r="I506"/>
      <c r="K506" s="96"/>
      <c r="N506" s="130">
        <v>46811</v>
      </c>
      <c r="O506" s="129">
        <v>2.9742144160156414</v>
      </c>
      <c r="AD506" s="90">
        <f t="shared" si="81"/>
        <v>46580</v>
      </c>
      <c r="AE506" s="91">
        <f t="shared" si="80"/>
        <v>2.9965134613059163E-2</v>
      </c>
      <c r="AG506" s="92"/>
    </row>
    <row r="507" spans="9:33" x14ac:dyDescent="0.25">
      <c r="I507"/>
      <c r="K507" s="96"/>
      <c r="N507" s="130">
        <v>46812</v>
      </c>
      <c r="O507" s="129">
        <v>2.9742144160156414</v>
      </c>
      <c r="AD507" s="90">
        <f t="shared" si="81"/>
        <v>46581</v>
      </c>
      <c r="AE507" s="91">
        <f t="shared" si="80"/>
        <v>2.9965134612979227E-2</v>
      </c>
      <c r="AG507" s="92"/>
    </row>
    <row r="508" spans="9:33" x14ac:dyDescent="0.25">
      <c r="I508"/>
      <c r="K508" s="96"/>
      <c r="N508" s="130">
        <v>46813</v>
      </c>
      <c r="O508" s="129">
        <v>2.9742144160156414</v>
      </c>
      <c r="AD508" s="90">
        <f t="shared" si="81"/>
        <v>46582</v>
      </c>
      <c r="AE508" s="91">
        <f t="shared" si="80"/>
        <v>2.9965134612979227E-2</v>
      </c>
      <c r="AG508" s="92"/>
    </row>
    <row r="509" spans="9:33" x14ac:dyDescent="0.25">
      <c r="I509"/>
      <c r="N509" s="130">
        <v>46814</v>
      </c>
      <c r="O509" s="129">
        <v>2.9742144160156414</v>
      </c>
      <c r="AD509" s="90">
        <f t="shared" si="81"/>
        <v>46583</v>
      </c>
      <c r="AE509" s="91">
        <f t="shared" si="80"/>
        <v>2.9965134613059163E-2</v>
      </c>
      <c r="AG509" s="92"/>
    </row>
    <row r="510" spans="9:33" x14ac:dyDescent="0.25">
      <c r="I510"/>
      <c r="N510" s="130">
        <v>46815</v>
      </c>
      <c r="O510" s="129">
        <v>2.9744601436538787</v>
      </c>
      <c r="AD510" s="90">
        <f t="shared" si="81"/>
        <v>46584</v>
      </c>
      <c r="AE510" s="91">
        <f t="shared" si="80"/>
        <v>2.9967628874709717E-2</v>
      </c>
      <c r="AG510" s="92"/>
    </row>
    <row r="511" spans="9:33" x14ac:dyDescent="0.25">
      <c r="I511"/>
      <c r="N511" s="130">
        <v>46818</v>
      </c>
      <c r="O511" s="129">
        <v>2.9742144160156414</v>
      </c>
      <c r="AD511" s="90">
        <f t="shared" si="81"/>
        <v>46585</v>
      </c>
      <c r="AE511" s="91">
        <f t="shared" si="80"/>
        <v>2.9967628874709717E-2</v>
      </c>
      <c r="AG511" s="92"/>
    </row>
    <row r="512" spans="9:33" x14ac:dyDescent="0.25">
      <c r="I512"/>
      <c r="N512" s="130">
        <v>46819</v>
      </c>
      <c r="O512" s="129">
        <v>3.0717844023300245</v>
      </c>
      <c r="AD512" s="90">
        <f t="shared" si="81"/>
        <v>46586</v>
      </c>
      <c r="AE512" s="91">
        <f t="shared" si="80"/>
        <v>2.9967628874709717E-2</v>
      </c>
      <c r="AG512" s="92"/>
    </row>
    <row r="513" spans="9:33" x14ac:dyDescent="0.25">
      <c r="I513"/>
      <c r="N513" s="130">
        <v>46820</v>
      </c>
      <c r="O513" s="129">
        <v>3.0717844023300245</v>
      </c>
      <c r="AD513" s="90">
        <f t="shared" si="81"/>
        <v>46587</v>
      </c>
      <c r="AE513" s="91">
        <f t="shared" si="80"/>
        <v>2.9965134612979227E-2</v>
      </c>
      <c r="AG513" s="92"/>
    </row>
    <row r="514" spans="9:33" x14ac:dyDescent="0.25">
      <c r="I514"/>
      <c r="N514" s="130">
        <v>46821</v>
      </c>
      <c r="O514" s="129">
        <v>3.0717844023300245</v>
      </c>
      <c r="AD514" s="90">
        <f t="shared" si="81"/>
        <v>46588</v>
      </c>
      <c r="AE514" s="91">
        <f t="shared" si="80"/>
        <v>2.9965134612979227E-2</v>
      </c>
      <c r="AG514" s="92"/>
    </row>
    <row r="515" spans="9:33" x14ac:dyDescent="0.25">
      <c r="I515"/>
      <c r="N515" s="130">
        <v>46822</v>
      </c>
      <c r="O515" s="129">
        <v>3.0720465169906674</v>
      </c>
      <c r="AD515" s="90">
        <f t="shared" si="81"/>
        <v>46589</v>
      </c>
      <c r="AE515" s="91">
        <f t="shared" si="80"/>
        <v>2.9965134613059163E-2</v>
      </c>
      <c r="AG515" s="92"/>
    </row>
    <row r="516" spans="9:33" x14ac:dyDescent="0.25">
      <c r="I516"/>
      <c r="N516" s="130">
        <v>46825</v>
      </c>
      <c r="O516" s="129">
        <v>3.0717844023380181</v>
      </c>
      <c r="AD516" s="90">
        <f t="shared" si="81"/>
        <v>46590</v>
      </c>
      <c r="AE516" s="91">
        <f t="shared" si="80"/>
        <v>2.9965134612979227E-2</v>
      </c>
      <c r="AG516" s="92"/>
    </row>
    <row r="517" spans="9:33" x14ac:dyDescent="0.25">
      <c r="I517"/>
      <c r="N517" s="130">
        <v>46826</v>
      </c>
      <c r="O517" s="129">
        <v>3.0717844023220309</v>
      </c>
      <c r="AD517" s="90">
        <f t="shared" si="81"/>
        <v>46591</v>
      </c>
      <c r="AE517" s="91">
        <f t="shared" si="80"/>
        <v>2.9967628874736363E-2</v>
      </c>
      <c r="AG517" s="92"/>
    </row>
    <row r="518" spans="9:33" x14ac:dyDescent="0.25">
      <c r="I518"/>
      <c r="N518" s="130">
        <v>46827</v>
      </c>
      <c r="O518" s="129">
        <v>3.0717844023300245</v>
      </c>
      <c r="AD518" s="90">
        <f t="shared" si="81"/>
        <v>46592</v>
      </c>
      <c r="AE518" s="91">
        <f t="shared" si="80"/>
        <v>2.9967628874736363E-2</v>
      </c>
      <c r="AG518" s="92"/>
    </row>
    <row r="519" spans="9:33" x14ac:dyDescent="0.25">
      <c r="I519"/>
      <c r="N519" s="130">
        <v>46828</v>
      </c>
      <c r="O519" s="129">
        <v>3.0717844023300245</v>
      </c>
      <c r="AD519" s="90">
        <f t="shared" si="81"/>
        <v>46593</v>
      </c>
      <c r="AE519" s="91">
        <f t="shared" ref="AE519:AE582" si="82">_xlfn.IFNA(VLOOKUP(AD519,N:O,2,FALSE)/100,AE518)</f>
        <v>2.9967628874736363E-2</v>
      </c>
      <c r="AG519" s="92"/>
    </row>
    <row r="520" spans="9:33" x14ac:dyDescent="0.25">
      <c r="I520"/>
      <c r="N520" s="130">
        <v>46829</v>
      </c>
      <c r="O520" s="129">
        <v>3.0720465169906674</v>
      </c>
      <c r="AD520" s="90">
        <f t="shared" ref="AD520:AD583" si="83">AD519+1</f>
        <v>46594</v>
      </c>
      <c r="AE520" s="91">
        <f t="shared" si="82"/>
        <v>2.9965134612979227E-2</v>
      </c>
      <c r="AG520" s="92"/>
    </row>
    <row r="521" spans="9:33" x14ac:dyDescent="0.25">
      <c r="I521"/>
      <c r="N521" s="130">
        <v>46832</v>
      </c>
      <c r="O521" s="129">
        <v>3.0717844023220309</v>
      </c>
      <c r="AD521" s="90">
        <f t="shared" si="83"/>
        <v>46595</v>
      </c>
      <c r="AE521" s="91">
        <f t="shared" si="82"/>
        <v>2.9965134613059163E-2</v>
      </c>
      <c r="AG521" s="92"/>
    </row>
    <row r="522" spans="9:33" x14ac:dyDescent="0.25">
      <c r="I522"/>
      <c r="N522" s="130">
        <v>46833</v>
      </c>
      <c r="O522" s="129">
        <v>3.0717844023300245</v>
      </c>
      <c r="AD522" s="90">
        <f t="shared" si="83"/>
        <v>46596</v>
      </c>
      <c r="AE522" s="91">
        <f t="shared" si="82"/>
        <v>2.9965134613059163E-2</v>
      </c>
      <c r="AG522" s="92"/>
    </row>
    <row r="523" spans="9:33" x14ac:dyDescent="0.25">
      <c r="I523"/>
      <c r="N523" s="130">
        <v>46834</v>
      </c>
      <c r="O523" s="129">
        <v>3.0717844023300245</v>
      </c>
      <c r="AD523" s="90">
        <f t="shared" si="83"/>
        <v>46597</v>
      </c>
      <c r="AE523" s="91">
        <f t="shared" si="82"/>
        <v>2.9965134612979227E-2</v>
      </c>
      <c r="AG523" s="92"/>
    </row>
    <row r="524" spans="9:33" x14ac:dyDescent="0.25">
      <c r="I524"/>
      <c r="N524" s="130">
        <v>46835</v>
      </c>
      <c r="O524" s="129">
        <v>3.0717844023300245</v>
      </c>
      <c r="AD524" s="90">
        <f t="shared" si="83"/>
        <v>46598</v>
      </c>
      <c r="AE524" s="91">
        <f t="shared" si="82"/>
        <v>2.9967628874736363E-2</v>
      </c>
      <c r="AG524" s="92"/>
    </row>
    <row r="525" spans="9:33" x14ac:dyDescent="0.25">
      <c r="I525"/>
      <c r="N525" s="130">
        <v>46836</v>
      </c>
      <c r="O525" s="129">
        <v>3.0720465169906674</v>
      </c>
      <c r="AD525" s="90">
        <f t="shared" si="83"/>
        <v>46599</v>
      </c>
      <c r="AE525" s="91">
        <f t="shared" si="82"/>
        <v>2.9967628874736363E-2</v>
      </c>
      <c r="AG525" s="92"/>
    </row>
    <row r="526" spans="9:33" x14ac:dyDescent="0.25">
      <c r="I526"/>
      <c r="N526" s="130">
        <v>46839</v>
      </c>
      <c r="O526" s="129">
        <v>3.0717844023220309</v>
      </c>
      <c r="AD526" s="90">
        <f t="shared" si="83"/>
        <v>46600</v>
      </c>
      <c r="AE526" s="91">
        <f t="shared" si="82"/>
        <v>2.9967628874736363E-2</v>
      </c>
      <c r="AG526" s="92"/>
    </row>
    <row r="527" spans="9:33" x14ac:dyDescent="0.25">
      <c r="I527"/>
      <c r="N527" s="130">
        <v>46840</v>
      </c>
      <c r="O527" s="129">
        <v>3.0717844023300245</v>
      </c>
      <c r="AD527" s="90">
        <f t="shared" si="83"/>
        <v>46601</v>
      </c>
      <c r="AE527" s="91">
        <f t="shared" si="82"/>
        <v>2.9965134612979227E-2</v>
      </c>
      <c r="AG527" s="92"/>
    </row>
    <row r="528" spans="9:33" x14ac:dyDescent="0.25">
      <c r="I528"/>
      <c r="N528" s="130">
        <v>46841</v>
      </c>
      <c r="O528" s="129">
        <v>3.0717844023220309</v>
      </c>
      <c r="AD528" s="90">
        <f t="shared" si="83"/>
        <v>46602</v>
      </c>
      <c r="AE528" s="91">
        <f t="shared" si="82"/>
        <v>2.9965134613139099E-2</v>
      </c>
      <c r="AG528" s="92"/>
    </row>
    <row r="529" spans="9:33" x14ac:dyDescent="0.25">
      <c r="I529"/>
      <c r="N529" s="130">
        <v>46842</v>
      </c>
      <c r="O529" s="129">
        <v>3.0717844023220309</v>
      </c>
      <c r="AD529" s="90">
        <f t="shared" si="83"/>
        <v>46603</v>
      </c>
      <c r="AE529" s="91">
        <f t="shared" si="82"/>
        <v>2.9965134612979227E-2</v>
      </c>
      <c r="AG529" s="92"/>
    </row>
    <row r="530" spans="9:33" x14ac:dyDescent="0.25">
      <c r="I530"/>
      <c r="N530" s="130">
        <v>46843</v>
      </c>
      <c r="O530" s="129">
        <v>3.0720465169906674</v>
      </c>
      <c r="AD530" s="90">
        <f t="shared" si="83"/>
        <v>46604</v>
      </c>
      <c r="AE530" s="91">
        <f t="shared" si="82"/>
        <v>2.9965134613059163E-2</v>
      </c>
      <c r="AG530" s="92"/>
    </row>
    <row r="531" spans="9:33" x14ac:dyDescent="0.25">
      <c r="I531"/>
      <c r="N531" s="130">
        <v>46846</v>
      </c>
      <c r="O531" s="129">
        <v>3.0717844023300245</v>
      </c>
      <c r="AD531" s="90">
        <f t="shared" si="83"/>
        <v>46605</v>
      </c>
      <c r="AE531" s="91">
        <f t="shared" si="82"/>
        <v>2.9967628874709717E-2</v>
      </c>
      <c r="AG531" s="92"/>
    </row>
    <row r="532" spans="9:33" x14ac:dyDescent="0.25">
      <c r="I532"/>
      <c r="N532" s="130">
        <v>46847</v>
      </c>
      <c r="O532" s="129">
        <v>3.0717844023300245</v>
      </c>
      <c r="AD532" s="90">
        <f t="shared" si="83"/>
        <v>46606</v>
      </c>
      <c r="AE532" s="91">
        <f t="shared" si="82"/>
        <v>2.9967628874709717E-2</v>
      </c>
      <c r="AG532" s="92"/>
    </row>
    <row r="533" spans="9:33" x14ac:dyDescent="0.25">
      <c r="I533"/>
      <c r="N533" s="130">
        <v>46848</v>
      </c>
      <c r="O533" s="129">
        <v>3.0717844023380181</v>
      </c>
      <c r="AD533" s="90">
        <f t="shared" si="83"/>
        <v>46607</v>
      </c>
      <c r="AE533" s="91">
        <f t="shared" si="82"/>
        <v>2.9967628874709717E-2</v>
      </c>
      <c r="AG533" s="92"/>
    </row>
    <row r="534" spans="9:33" x14ac:dyDescent="0.25">
      <c r="I534"/>
      <c r="N534" s="130">
        <v>46849</v>
      </c>
      <c r="O534" s="129">
        <v>3.0717844023300245</v>
      </c>
      <c r="AD534" s="90">
        <f t="shared" si="83"/>
        <v>46608</v>
      </c>
      <c r="AE534" s="91">
        <f t="shared" si="82"/>
        <v>2.9965134613059163E-2</v>
      </c>
      <c r="AG534" s="92"/>
    </row>
    <row r="535" spans="9:33" x14ac:dyDescent="0.25">
      <c r="I535"/>
      <c r="N535" s="130">
        <v>46850</v>
      </c>
      <c r="O535" s="129">
        <v>3.0720465169880029</v>
      </c>
      <c r="AD535" s="90">
        <f t="shared" si="83"/>
        <v>46609</v>
      </c>
      <c r="AE535" s="91">
        <f t="shared" si="82"/>
        <v>2.9965134613059163E-2</v>
      </c>
      <c r="AG535" s="92"/>
    </row>
    <row r="536" spans="9:33" x14ac:dyDescent="0.25">
      <c r="I536"/>
      <c r="N536" s="130">
        <v>46853</v>
      </c>
      <c r="O536" s="129">
        <v>3.0717844023300245</v>
      </c>
      <c r="AD536" s="90">
        <f t="shared" si="83"/>
        <v>46610</v>
      </c>
      <c r="AE536" s="91">
        <f t="shared" si="82"/>
        <v>2.9965134613059163E-2</v>
      </c>
      <c r="AG536" s="92"/>
    </row>
    <row r="537" spans="9:33" x14ac:dyDescent="0.25">
      <c r="I537"/>
      <c r="N537" s="130">
        <v>46854</v>
      </c>
      <c r="O537" s="129">
        <v>3.0717844023300245</v>
      </c>
      <c r="AD537" s="90">
        <f t="shared" si="83"/>
        <v>46611</v>
      </c>
      <c r="AE537" s="91">
        <f t="shared" si="82"/>
        <v>2.9965134613059163E-2</v>
      </c>
      <c r="AG537" s="92"/>
    </row>
    <row r="538" spans="9:33" x14ac:dyDescent="0.25">
      <c r="I538"/>
      <c r="N538" s="130">
        <v>46855</v>
      </c>
      <c r="O538" s="129">
        <v>3.0717844023300245</v>
      </c>
      <c r="AD538" s="90">
        <f t="shared" si="83"/>
        <v>46612</v>
      </c>
      <c r="AE538" s="91">
        <f t="shared" si="82"/>
        <v>2.9967628874736363E-2</v>
      </c>
      <c r="AG538" s="92"/>
    </row>
    <row r="539" spans="9:33" x14ac:dyDescent="0.25">
      <c r="I539"/>
      <c r="N539" s="130">
        <v>46856</v>
      </c>
      <c r="O539" s="129">
        <v>3.0721775855040434</v>
      </c>
      <c r="AD539" s="90">
        <f t="shared" si="83"/>
        <v>46613</v>
      </c>
      <c r="AE539" s="91">
        <f t="shared" si="82"/>
        <v>2.9967628874736363E-2</v>
      </c>
      <c r="AG539" s="92"/>
    </row>
    <row r="540" spans="9:33" x14ac:dyDescent="0.25">
      <c r="I540"/>
      <c r="N540" s="130">
        <v>46860</v>
      </c>
      <c r="O540" s="129">
        <v>3.0717844023300245</v>
      </c>
      <c r="AD540" s="90">
        <f t="shared" si="83"/>
        <v>46614</v>
      </c>
      <c r="AE540" s="91">
        <f t="shared" si="82"/>
        <v>2.9967628874736363E-2</v>
      </c>
      <c r="AG540" s="92"/>
    </row>
    <row r="541" spans="9:33" x14ac:dyDescent="0.25">
      <c r="I541"/>
      <c r="N541" s="130">
        <v>46861</v>
      </c>
      <c r="O541" s="129">
        <v>3.0717844023220309</v>
      </c>
      <c r="AD541" s="90">
        <f t="shared" si="83"/>
        <v>46615</v>
      </c>
      <c r="AE541" s="91">
        <f t="shared" si="82"/>
        <v>2.9965134613059163E-2</v>
      </c>
      <c r="AG541" s="92"/>
    </row>
    <row r="542" spans="9:33" x14ac:dyDescent="0.25">
      <c r="I542"/>
      <c r="N542" s="130">
        <v>46862</v>
      </c>
      <c r="O542" s="129">
        <v>3.0717844023300245</v>
      </c>
      <c r="AD542" s="90">
        <f t="shared" si="83"/>
        <v>46616</v>
      </c>
      <c r="AE542" s="91">
        <f t="shared" si="82"/>
        <v>2.9965134612979227E-2</v>
      </c>
      <c r="AG542" s="92"/>
    </row>
    <row r="543" spans="9:33" x14ac:dyDescent="0.25">
      <c r="I543"/>
      <c r="N543" s="130">
        <v>46863</v>
      </c>
      <c r="O543" s="129">
        <v>3.0717844023220309</v>
      </c>
      <c r="AD543" s="90">
        <f t="shared" si="83"/>
        <v>46617</v>
      </c>
      <c r="AE543" s="91">
        <f t="shared" si="82"/>
        <v>2.9965134613059163E-2</v>
      </c>
      <c r="AG543" s="92"/>
    </row>
    <row r="544" spans="9:33" x14ac:dyDescent="0.25">
      <c r="I544"/>
      <c r="N544" s="130">
        <v>46864</v>
      </c>
      <c r="O544" s="129">
        <v>3.072046516993332</v>
      </c>
      <c r="AD544" s="90">
        <f t="shared" si="83"/>
        <v>46618</v>
      </c>
      <c r="AE544" s="91">
        <f t="shared" si="82"/>
        <v>2.9965134613059163E-2</v>
      </c>
      <c r="AG544" s="92"/>
    </row>
    <row r="545" spans="9:33" x14ac:dyDescent="0.25">
      <c r="I545"/>
      <c r="N545" s="130">
        <v>46867</v>
      </c>
      <c r="O545" s="129">
        <v>3.0717844023300245</v>
      </c>
      <c r="AD545" s="90">
        <f t="shared" si="83"/>
        <v>46619</v>
      </c>
      <c r="AE545" s="91">
        <f t="shared" si="82"/>
        <v>2.9967628874709717E-2</v>
      </c>
      <c r="AG545" s="92"/>
    </row>
    <row r="546" spans="9:33" x14ac:dyDescent="0.25">
      <c r="I546"/>
      <c r="N546" s="130">
        <v>46868</v>
      </c>
      <c r="O546" s="129">
        <v>3.0717844023300245</v>
      </c>
      <c r="AD546" s="90">
        <f t="shared" si="83"/>
        <v>46620</v>
      </c>
      <c r="AE546" s="91">
        <f t="shared" si="82"/>
        <v>2.9967628874709717E-2</v>
      </c>
      <c r="AG546" s="92"/>
    </row>
    <row r="547" spans="9:33" x14ac:dyDescent="0.25">
      <c r="I547"/>
      <c r="N547" s="130">
        <v>46869</v>
      </c>
      <c r="O547" s="129">
        <v>3.0717844023300245</v>
      </c>
      <c r="AD547" s="90">
        <f t="shared" si="83"/>
        <v>46621</v>
      </c>
      <c r="AE547" s="91">
        <f t="shared" si="82"/>
        <v>2.9967628874709717E-2</v>
      </c>
      <c r="AG547" s="92"/>
    </row>
    <row r="548" spans="9:33" x14ac:dyDescent="0.25">
      <c r="I548"/>
      <c r="N548" s="130">
        <v>46870</v>
      </c>
      <c r="O548" s="129">
        <v>3.0717844023220309</v>
      </c>
      <c r="AD548" s="90">
        <f t="shared" si="83"/>
        <v>46622</v>
      </c>
      <c r="AE548" s="91">
        <f t="shared" si="82"/>
        <v>2.9965134613139099E-2</v>
      </c>
      <c r="AG548" s="92"/>
    </row>
    <row r="549" spans="9:33" x14ac:dyDescent="0.25">
      <c r="I549"/>
      <c r="N549" s="130">
        <v>46871</v>
      </c>
      <c r="O549" s="129">
        <v>3.0720465169906674</v>
      </c>
      <c r="AD549" s="90">
        <f t="shared" si="83"/>
        <v>46623</v>
      </c>
      <c r="AE549" s="91">
        <f t="shared" si="82"/>
        <v>2.9965134612979227E-2</v>
      </c>
      <c r="AG549" s="92"/>
    </row>
    <row r="550" spans="9:33" x14ac:dyDescent="0.25">
      <c r="I550"/>
      <c r="N550" s="130">
        <v>46874</v>
      </c>
      <c r="O550" s="129">
        <v>3.0717844023300245</v>
      </c>
      <c r="AD550" s="90">
        <f t="shared" si="83"/>
        <v>46624</v>
      </c>
      <c r="AE550" s="91">
        <f t="shared" si="82"/>
        <v>2.9965134613059163E-2</v>
      </c>
      <c r="AG550" s="92"/>
    </row>
    <row r="551" spans="9:33" x14ac:dyDescent="0.25">
      <c r="I551"/>
      <c r="N551" s="130">
        <v>46875</v>
      </c>
      <c r="O551" s="129">
        <v>3.0717844023220309</v>
      </c>
      <c r="AD551" s="90">
        <f t="shared" si="83"/>
        <v>46625</v>
      </c>
      <c r="AE551" s="91">
        <f t="shared" si="82"/>
        <v>2.9965134612979227E-2</v>
      </c>
      <c r="AG551" s="92"/>
    </row>
    <row r="552" spans="9:33" x14ac:dyDescent="0.25">
      <c r="I552"/>
      <c r="N552" s="130">
        <v>46876</v>
      </c>
      <c r="O552" s="129">
        <v>3.0717844023300245</v>
      </c>
      <c r="AD552" s="90">
        <f t="shared" si="83"/>
        <v>46626</v>
      </c>
      <c r="AE552" s="91">
        <f t="shared" si="82"/>
        <v>2.9967628874709717E-2</v>
      </c>
      <c r="AG552" s="92"/>
    </row>
    <row r="553" spans="9:33" x14ac:dyDescent="0.25">
      <c r="I553"/>
      <c r="N553" s="130">
        <v>46877</v>
      </c>
      <c r="O553" s="129">
        <v>3.0717844023300245</v>
      </c>
      <c r="AD553" s="90">
        <f t="shared" si="83"/>
        <v>46627</v>
      </c>
      <c r="AE553" s="91">
        <f t="shared" si="82"/>
        <v>2.9967628874709717E-2</v>
      </c>
      <c r="AG553" s="92"/>
    </row>
    <row r="554" spans="9:33" x14ac:dyDescent="0.25">
      <c r="I554"/>
      <c r="N554" s="130">
        <v>46878</v>
      </c>
      <c r="O554" s="129">
        <v>3.0720465169880029</v>
      </c>
      <c r="AD554" s="90">
        <f t="shared" si="83"/>
        <v>46628</v>
      </c>
      <c r="AE554" s="91">
        <f t="shared" si="82"/>
        <v>2.9967628874709717E-2</v>
      </c>
      <c r="AG554" s="92"/>
    </row>
    <row r="555" spans="9:33" x14ac:dyDescent="0.25">
      <c r="I555"/>
      <c r="N555" s="130">
        <v>46881</v>
      </c>
      <c r="O555" s="129">
        <v>3.0717844023300245</v>
      </c>
      <c r="AD555" s="90">
        <f t="shared" si="83"/>
        <v>46629</v>
      </c>
      <c r="AE555" s="91">
        <f t="shared" si="82"/>
        <v>2.9965134613059163E-2</v>
      </c>
      <c r="AG555" s="92"/>
    </row>
    <row r="556" spans="9:33" x14ac:dyDescent="0.25">
      <c r="I556"/>
      <c r="N556" s="130">
        <v>46882</v>
      </c>
      <c r="O556" s="129">
        <v>3.0717844023220309</v>
      </c>
      <c r="AD556" s="90">
        <f t="shared" si="83"/>
        <v>46630</v>
      </c>
      <c r="AE556" s="91">
        <f t="shared" si="82"/>
        <v>2.9965134613059163E-2</v>
      </c>
      <c r="AG556" s="92"/>
    </row>
    <row r="557" spans="9:33" x14ac:dyDescent="0.25">
      <c r="I557"/>
      <c r="N557" s="130">
        <v>46883</v>
      </c>
      <c r="O557" s="129">
        <v>3.0717844023380181</v>
      </c>
      <c r="AD557" s="90">
        <f t="shared" si="83"/>
        <v>46631</v>
      </c>
      <c r="AE557" s="91">
        <f t="shared" si="82"/>
        <v>2.9965134612979227E-2</v>
      </c>
      <c r="AG557" s="92"/>
    </row>
    <row r="558" spans="9:33" x14ac:dyDescent="0.25">
      <c r="I558"/>
      <c r="N558" s="130">
        <v>46884</v>
      </c>
      <c r="O558" s="129">
        <v>3.0717844023300245</v>
      </c>
      <c r="AD558" s="90">
        <f t="shared" si="83"/>
        <v>46632</v>
      </c>
      <c r="AE558" s="91">
        <f t="shared" si="82"/>
        <v>2.9965134613059163E-2</v>
      </c>
      <c r="AG558" s="92"/>
    </row>
    <row r="559" spans="9:33" x14ac:dyDescent="0.25">
      <c r="I559"/>
      <c r="N559" s="130">
        <v>46885</v>
      </c>
      <c r="O559" s="129">
        <v>3.0720465169906674</v>
      </c>
      <c r="AD559" s="90">
        <f t="shared" si="83"/>
        <v>46633</v>
      </c>
      <c r="AE559" s="91">
        <f t="shared" si="82"/>
        <v>2.996887610935195E-2</v>
      </c>
      <c r="AG559" s="92"/>
    </row>
    <row r="560" spans="9:33" x14ac:dyDescent="0.25">
      <c r="I560"/>
      <c r="N560" s="130">
        <v>46888</v>
      </c>
      <c r="O560" s="129">
        <v>3.0717844023300245</v>
      </c>
      <c r="AD560" s="90">
        <f t="shared" si="83"/>
        <v>46634</v>
      </c>
      <c r="AE560" s="91">
        <f t="shared" si="82"/>
        <v>2.996887610935195E-2</v>
      </c>
      <c r="AG560" s="92"/>
    </row>
    <row r="561" spans="9:33" x14ac:dyDescent="0.25">
      <c r="I561"/>
      <c r="N561" s="130">
        <v>46889</v>
      </c>
      <c r="O561" s="129">
        <v>3.0717844023300245</v>
      </c>
      <c r="AD561" s="90">
        <f t="shared" si="83"/>
        <v>46635</v>
      </c>
      <c r="AE561" s="91">
        <f t="shared" si="82"/>
        <v>2.996887610935195E-2</v>
      </c>
      <c r="AG561" s="92"/>
    </row>
    <row r="562" spans="9:33" x14ac:dyDescent="0.25">
      <c r="I562"/>
      <c r="N562" s="130">
        <v>46890</v>
      </c>
      <c r="O562" s="129">
        <v>3.0717844023300245</v>
      </c>
      <c r="AD562" s="90">
        <f t="shared" si="83"/>
        <v>46636</v>
      </c>
      <c r="AE562" s="91">
        <f t="shared" si="82"/>
        <v>2.996887610935195E-2</v>
      </c>
      <c r="AG562" s="92"/>
    </row>
    <row r="563" spans="9:33" x14ac:dyDescent="0.25">
      <c r="I563"/>
      <c r="N563" s="130">
        <v>46891</v>
      </c>
      <c r="O563" s="129">
        <v>3.0717844023300245</v>
      </c>
      <c r="AD563" s="90">
        <f t="shared" si="83"/>
        <v>46637</v>
      </c>
      <c r="AE563" s="91">
        <f t="shared" si="82"/>
        <v>2.9965134613059163E-2</v>
      </c>
      <c r="AG563" s="92"/>
    </row>
    <row r="564" spans="9:33" x14ac:dyDescent="0.25">
      <c r="I564"/>
      <c r="N564" s="130">
        <v>46892</v>
      </c>
      <c r="O564" s="129">
        <v>3.0720465169880029</v>
      </c>
      <c r="AD564" s="90">
        <f t="shared" si="83"/>
        <v>46638</v>
      </c>
      <c r="AE564" s="91">
        <f t="shared" si="82"/>
        <v>2.9742144160076478E-2</v>
      </c>
      <c r="AG564" s="92"/>
    </row>
    <row r="565" spans="9:33" x14ac:dyDescent="0.25">
      <c r="I565"/>
      <c r="N565" s="130">
        <v>46895</v>
      </c>
      <c r="O565" s="129">
        <v>3.0717844023300245</v>
      </c>
      <c r="AD565" s="90">
        <f t="shared" si="83"/>
        <v>46639</v>
      </c>
      <c r="AE565" s="91">
        <f t="shared" si="82"/>
        <v>2.9742144160156414E-2</v>
      </c>
      <c r="AG565" s="92"/>
    </row>
    <row r="566" spans="9:33" x14ac:dyDescent="0.25">
      <c r="I566"/>
      <c r="N566" s="130">
        <v>46896</v>
      </c>
      <c r="O566" s="129">
        <v>3.0717844023300245</v>
      </c>
      <c r="AD566" s="90">
        <f t="shared" si="83"/>
        <v>46640</v>
      </c>
      <c r="AE566" s="91">
        <f t="shared" si="82"/>
        <v>2.9744601436565432E-2</v>
      </c>
      <c r="AG566" s="92"/>
    </row>
    <row r="567" spans="9:33" x14ac:dyDescent="0.25">
      <c r="I567"/>
      <c r="N567" s="130">
        <v>46897</v>
      </c>
      <c r="O567" s="129">
        <v>3.0717844023300245</v>
      </c>
      <c r="AD567" s="90">
        <f t="shared" si="83"/>
        <v>46641</v>
      </c>
      <c r="AE567" s="91">
        <f t="shared" si="82"/>
        <v>2.9744601436565432E-2</v>
      </c>
      <c r="AG567" s="92"/>
    </row>
    <row r="568" spans="9:33" x14ac:dyDescent="0.25">
      <c r="I568"/>
      <c r="N568" s="130">
        <v>46898</v>
      </c>
      <c r="O568" s="129">
        <v>3.0717844023300245</v>
      </c>
      <c r="AD568" s="90">
        <f t="shared" si="83"/>
        <v>46642</v>
      </c>
      <c r="AE568" s="91">
        <f t="shared" si="82"/>
        <v>2.9744601436565432E-2</v>
      </c>
      <c r="AG568" s="92"/>
    </row>
    <row r="569" spans="9:33" x14ac:dyDescent="0.25">
      <c r="I569"/>
      <c r="N569" s="130">
        <v>46899</v>
      </c>
      <c r="O569" s="129">
        <v>3.072177585502045</v>
      </c>
      <c r="AD569" s="90">
        <f t="shared" si="83"/>
        <v>46643</v>
      </c>
      <c r="AE569" s="91">
        <f t="shared" si="82"/>
        <v>2.9742144160156414E-2</v>
      </c>
      <c r="AG569" s="92"/>
    </row>
    <row r="570" spans="9:33" x14ac:dyDescent="0.25">
      <c r="I570"/>
      <c r="N570" s="130">
        <v>46903</v>
      </c>
      <c r="O570" s="129">
        <v>3.0717844023300245</v>
      </c>
      <c r="AD570" s="90">
        <f t="shared" si="83"/>
        <v>46644</v>
      </c>
      <c r="AE570" s="91">
        <f t="shared" si="82"/>
        <v>2.974214416023635E-2</v>
      </c>
      <c r="AG570" s="92"/>
    </row>
    <row r="571" spans="9:33" x14ac:dyDescent="0.25">
      <c r="I571"/>
      <c r="N571" s="130">
        <v>46904</v>
      </c>
      <c r="O571" s="129">
        <v>3.0717844023380181</v>
      </c>
      <c r="AD571" s="90">
        <f t="shared" si="83"/>
        <v>46645</v>
      </c>
      <c r="AE571" s="91">
        <f t="shared" si="82"/>
        <v>2.9742144160156414E-2</v>
      </c>
      <c r="AG571" s="92"/>
    </row>
    <row r="572" spans="9:33" x14ac:dyDescent="0.25">
      <c r="I572"/>
      <c r="N572" s="130">
        <v>46905</v>
      </c>
      <c r="O572" s="129">
        <v>3.0717844023220309</v>
      </c>
      <c r="AD572" s="90">
        <f t="shared" si="83"/>
        <v>46646</v>
      </c>
      <c r="AE572" s="91">
        <f t="shared" si="82"/>
        <v>2.9742144160076478E-2</v>
      </c>
      <c r="AG572" s="92"/>
    </row>
    <row r="573" spans="9:33" x14ac:dyDescent="0.25">
      <c r="I573"/>
      <c r="N573" s="130">
        <v>46906</v>
      </c>
      <c r="O573" s="129">
        <v>3.0720465169880029</v>
      </c>
      <c r="AD573" s="90">
        <f t="shared" si="83"/>
        <v>46647</v>
      </c>
      <c r="AE573" s="91">
        <f t="shared" si="82"/>
        <v>2.9744601436538787E-2</v>
      </c>
      <c r="AG573" s="92"/>
    </row>
    <row r="574" spans="9:33" x14ac:dyDescent="0.25">
      <c r="I574"/>
      <c r="N574" s="130">
        <v>46909</v>
      </c>
      <c r="O574" s="129">
        <v>3.0717844023380181</v>
      </c>
      <c r="AD574" s="90">
        <f t="shared" si="83"/>
        <v>46648</v>
      </c>
      <c r="AE574" s="91">
        <f t="shared" si="82"/>
        <v>2.9744601436538787E-2</v>
      </c>
      <c r="AG574" s="92"/>
    </row>
    <row r="575" spans="9:33" x14ac:dyDescent="0.25">
      <c r="I575"/>
      <c r="N575" s="130">
        <v>46910</v>
      </c>
      <c r="O575" s="129">
        <v>3.0717844023220309</v>
      </c>
      <c r="AD575" s="90">
        <f t="shared" si="83"/>
        <v>46649</v>
      </c>
      <c r="AE575" s="91">
        <f t="shared" si="82"/>
        <v>2.9744601436538787E-2</v>
      </c>
      <c r="AG575" s="92"/>
    </row>
    <row r="576" spans="9:33" x14ac:dyDescent="0.25">
      <c r="I576"/>
      <c r="N576" s="130">
        <v>46911</v>
      </c>
      <c r="O576" s="129">
        <v>3.0717844023380181</v>
      </c>
      <c r="AD576" s="90">
        <f t="shared" si="83"/>
        <v>46650</v>
      </c>
      <c r="AE576" s="91">
        <f t="shared" si="82"/>
        <v>2.9742144160156414E-2</v>
      </c>
      <c r="AG576" s="92"/>
    </row>
    <row r="577" spans="9:33" x14ac:dyDescent="0.25">
      <c r="I577"/>
      <c r="N577" s="130">
        <v>46912</v>
      </c>
      <c r="O577" s="129">
        <v>3.0717844023300245</v>
      </c>
      <c r="AD577" s="90">
        <f t="shared" si="83"/>
        <v>46651</v>
      </c>
      <c r="AE577" s="91">
        <f t="shared" si="82"/>
        <v>2.9742144160156414E-2</v>
      </c>
      <c r="AG577" s="92"/>
    </row>
    <row r="578" spans="9:33" x14ac:dyDescent="0.25">
      <c r="I578"/>
      <c r="N578" s="130">
        <v>46913</v>
      </c>
      <c r="O578" s="129">
        <v>3.0720465169880029</v>
      </c>
      <c r="AD578" s="90">
        <f t="shared" si="83"/>
        <v>46652</v>
      </c>
      <c r="AE578" s="91">
        <f t="shared" si="82"/>
        <v>2.9742144160156414E-2</v>
      </c>
      <c r="AG578" s="92"/>
    </row>
    <row r="579" spans="9:33" x14ac:dyDescent="0.25">
      <c r="I579"/>
      <c r="N579" s="130">
        <v>46916</v>
      </c>
      <c r="O579" s="129">
        <v>3.0717844023300245</v>
      </c>
      <c r="AD579" s="90">
        <f t="shared" si="83"/>
        <v>46653</v>
      </c>
      <c r="AE579" s="91">
        <f t="shared" si="82"/>
        <v>2.9742144160156414E-2</v>
      </c>
      <c r="AG579" s="92"/>
    </row>
    <row r="580" spans="9:33" x14ac:dyDescent="0.25">
      <c r="I580"/>
      <c r="N580" s="130">
        <v>46917</v>
      </c>
      <c r="O580" s="129">
        <v>3.0717844023220309</v>
      </c>
      <c r="AD580" s="90">
        <f t="shared" si="83"/>
        <v>46654</v>
      </c>
      <c r="AE580" s="91">
        <f t="shared" si="82"/>
        <v>2.9744601436565432E-2</v>
      </c>
      <c r="AG580" s="92"/>
    </row>
    <row r="581" spans="9:33" x14ac:dyDescent="0.25">
      <c r="I581"/>
      <c r="N581" s="130">
        <v>46918</v>
      </c>
      <c r="O581" s="129">
        <v>3.0717844023300245</v>
      </c>
      <c r="AD581" s="90">
        <f t="shared" si="83"/>
        <v>46655</v>
      </c>
      <c r="AE581" s="91">
        <f t="shared" si="82"/>
        <v>2.9744601436565432E-2</v>
      </c>
      <c r="AG581" s="92"/>
    </row>
    <row r="582" spans="9:33" x14ac:dyDescent="0.25">
      <c r="I582"/>
      <c r="N582" s="130">
        <v>46919</v>
      </c>
      <c r="O582" s="129">
        <v>3.0717844023380181</v>
      </c>
      <c r="AD582" s="90">
        <f t="shared" si="83"/>
        <v>46656</v>
      </c>
      <c r="AE582" s="91">
        <f t="shared" si="82"/>
        <v>2.9744601436565432E-2</v>
      </c>
      <c r="AG582" s="92"/>
    </row>
    <row r="583" spans="9:33" x14ac:dyDescent="0.25">
      <c r="I583"/>
      <c r="N583" s="130">
        <v>46920</v>
      </c>
      <c r="O583" s="129">
        <v>3.072177585502045</v>
      </c>
      <c r="AD583" s="90">
        <f t="shared" si="83"/>
        <v>46657</v>
      </c>
      <c r="AE583" s="91">
        <f t="shared" ref="AE583:AE646" si="84">_xlfn.IFNA(VLOOKUP(AD583,N:O,2,FALSE)/100,AE582)</f>
        <v>2.9742144160156414E-2</v>
      </c>
      <c r="AG583" s="92"/>
    </row>
    <row r="584" spans="9:33" x14ac:dyDescent="0.25">
      <c r="I584"/>
      <c r="N584" s="130">
        <v>46924</v>
      </c>
      <c r="O584" s="129">
        <v>3.0717844023220309</v>
      </c>
      <c r="AD584" s="90">
        <f t="shared" ref="AD584:AD647" si="85">AD583+1</f>
        <v>46658</v>
      </c>
      <c r="AE584" s="91">
        <f t="shared" si="84"/>
        <v>2.9742144160156414E-2</v>
      </c>
      <c r="AG584" s="92"/>
    </row>
    <row r="585" spans="9:33" x14ac:dyDescent="0.25">
      <c r="I585"/>
      <c r="N585" s="130">
        <v>46925</v>
      </c>
      <c r="O585" s="129">
        <v>3.0717844023380181</v>
      </c>
      <c r="AD585" s="90">
        <f t="shared" si="85"/>
        <v>46659</v>
      </c>
      <c r="AE585" s="91">
        <f t="shared" si="84"/>
        <v>2.9742144160156414E-2</v>
      </c>
      <c r="AG585" s="92"/>
    </row>
    <row r="586" spans="9:33" x14ac:dyDescent="0.25">
      <c r="I586"/>
      <c r="N586" s="130">
        <v>46926</v>
      </c>
      <c r="O586" s="129">
        <v>3.0717844023300245</v>
      </c>
      <c r="AD586" s="90">
        <f t="shared" si="85"/>
        <v>46660</v>
      </c>
      <c r="AE586" s="91">
        <f t="shared" si="84"/>
        <v>2.974214416023635E-2</v>
      </c>
      <c r="AG586" s="92"/>
    </row>
    <row r="587" spans="9:33" x14ac:dyDescent="0.25">
      <c r="I587"/>
      <c r="N587" s="130">
        <v>46927</v>
      </c>
      <c r="O587" s="129">
        <v>3.0720465169906674</v>
      </c>
      <c r="AD587" s="90">
        <f t="shared" si="85"/>
        <v>46661</v>
      </c>
      <c r="AE587" s="91">
        <f t="shared" si="84"/>
        <v>2.9744601436512141E-2</v>
      </c>
      <c r="AG587" s="92"/>
    </row>
    <row r="588" spans="9:33" x14ac:dyDescent="0.25">
      <c r="I588"/>
      <c r="N588" s="130">
        <v>46930</v>
      </c>
      <c r="O588" s="129">
        <v>3.0717844023220309</v>
      </c>
      <c r="AD588" s="90">
        <f t="shared" si="85"/>
        <v>46662</v>
      </c>
      <c r="AE588" s="91">
        <f t="shared" si="84"/>
        <v>2.9744601436512141E-2</v>
      </c>
      <c r="AG588" s="92"/>
    </row>
    <row r="589" spans="9:33" x14ac:dyDescent="0.25">
      <c r="I589"/>
      <c r="N589" s="130">
        <v>46931</v>
      </c>
      <c r="O589" s="129">
        <v>3.0717844023300245</v>
      </c>
      <c r="AD589" s="90">
        <f t="shared" si="85"/>
        <v>46663</v>
      </c>
      <c r="AE589" s="91">
        <f t="shared" si="84"/>
        <v>2.9744601436512141E-2</v>
      </c>
      <c r="AG589" s="92"/>
    </row>
    <row r="590" spans="9:33" x14ac:dyDescent="0.25">
      <c r="I590"/>
      <c r="N590" s="130">
        <v>46932</v>
      </c>
      <c r="O590" s="129">
        <v>3.0717844023220309</v>
      </c>
      <c r="AD590" s="90">
        <f t="shared" si="85"/>
        <v>46664</v>
      </c>
      <c r="AE590" s="91">
        <f t="shared" si="84"/>
        <v>2.9742144160156414E-2</v>
      </c>
      <c r="AG590" s="92"/>
    </row>
    <row r="591" spans="9:33" x14ac:dyDescent="0.25">
      <c r="I591"/>
      <c r="N591" s="130">
        <v>46933</v>
      </c>
      <c r="O591" s="129">
        <v>3.0717844023380181</v>
      </c>
      <c r="AD591" s="90">
        <f t="shared" si="85"/>
        <v>46665</v>
      </c>
      <c r="AE591" s="91">
        <f t="shared" si="84"/>
        <v>2.9742144160156414E-2</v>
      </c>
      <c r="AG591" s="92"/>
    </row>
    <row r="592" spans="9:33" x14ac:dyDescent="0.25">
      <c r="I592"/>
      <c r="N592" s="130">
        <v>46934</v>
      </c>
      <c r="O592" s="129">
        <v>3.0720465169906674</v>
      </c>
      <c r="AD592" s="90">
        <f t="shared" si="85"/>
        <v>46666</v>
      </c>
      <c r="AE592" s="91">
        <f t="shared" si="84"/>
        <v>2.9742144160156414E-2</v>
      </c>
      <c r="AG592" s="92"/>
    </row>
    <row r="593" spans="9:33" x14ac:dyDescent="0.25">
      <c r="I593"/>
      <c r="N593" s="130">
        <v>46937</v>
      </c>
      <c r="O593" s="129">
        <v>3.0719154559299966</v>
      </c>
      <c r="AD593" s="90">
        <f t="shared" si="85"/>
        <v>46667</v>
      </c>
      <c r="AE593" s="91">
        <f t="shared" si="84"/>
        <v>2.974214416023635E-2</v>
      </c>
      <c r="AG593" s="92"/>
    </row>
    <row r="594" spans="9:33" x14ac:dyDescent="0.25">
      <c r="I594"/>
      <c r="N594" s="130">
        <v>46939</v>
      </c>
      <c r="O594" s="129">
        <v>3.0717844023300245</v>
      </c>
      <c r="AD594" s="90">
        <f t="shared" si="85"/>
        <v>46668</v>
      </c>
      <c r="AE594" s="91">
        <f t="shared" si="84"/>
        <v>2.9745830176248766E-2</v>
      </c>
      <c r="AG594" s="92"/>
    </row>
    <row r="595" spans="9:33" x14ac:dyDescent="0.25">
      <c r="I595"/>
      <c r="N595" s="130">
        <v>46940</v>
      </c>
      <c r="O595" s="129">
        <v>3.0717844023300245</v>
      </c>
      <c r="AD595" s="90">
        <f t="shared" si="85"/>
        <v>46669</v>
      </c>
      <c r="AE595" s="91">
        <f t="shared" si="84"/>
        <v>2.9745830176248766E-2</v>
      </c>
      <c r="AG595" s="92"/>
    </row>
    <row r="596" spans="9:33" x14ac:dyDescent="0.25">
      <c r="I596"/>
      <c r="N596" s="130">
        <v>46941</v>
      </c>
      <c r="O596" s="129">
        <v>3.0720465169880029</v>
      </c>
      <c r="AD596" s="90">
        <f t="shared" si="85"/>
        <v>46670</v>
      </c>
      <c r="AE596" s="91">
        <f t="shared" si="84"/>
        <v>2.9745830176248766E-2</v>
      </c>
      <c r="AG596" s="92"/>
    </row>
    <row r="597" spans="9:33" x14ac:dyDescent="0.25">
      <c r="I597"/>
      <c r="N597" s="130">
        <v>46944</v>
      </c>
      <c r="O597" s="129">
        <v>3.0717844023300245</v>
      </c>
      <c r="AD597" s="90">
        <f t="shared" si="85"/>
        <v>46671</v>
      </c>
      <c r="AE597" s="91">
        <f t="shared" si="84"/>
        <v>2.9745830176248766E-2</v>
      </c>
      <c r="AG597" s="92"/>
    </row>
    <row r="598" spans="9:33" x14ac:dyDescent="0.25">
      <c r="I598"/>
      <c r="N598" s="130">
        <v>46945</v>
      </c>
      <c r="O598" s="129">
        <v>3.0717844023300245</v>
      </c>
      <c r="AD598" s="90">
        <f t="shared" si="85"/>
        <v>46672</v>
      </c>
      <c r="AE598" s="91">
        <f t="shared" si="84"/>
        <v>2.9742144160156414E-2</v>
      </c>
      <c r="AG598" s="92"/>
    </row>
    <row r="599" spans="9:33" x14ac:dyDescent="0.25">
      <c r="I599"/>
      <c r="N599" s="130">
        <v>46946</v>
      </c>
      <c r="O599" s="129">
        <v>3.0717844023300245</v>
      </c>
      <c r="AD599" s="90">
        <f t="shared" si="85"/>
        <v>46673</v>
      </c>
      <c r="AE599" s="91">
        <f t="shared" si="84"/>
        <v>2.9742144160156414E-2</v>
      </c>
      <c r="AG599" s="92"/>
    </row>
    <row r="600" spans="9:33" x14ac:dyDescent="0.25">
      <c r="I600"/>
      <c r="N600" s="130">
        <v>46947</v>
      </c>
      <c r="O600" s="129">
        <v>3.0717844023300245</v>
      </c>
      <c r="AD600" s="90">
        <f t="shared" si="85"/>
        <v>46674</v>
      </c>
      <c r="AE600" s="91">
        <f t="shared" si="84"/>
        <v>2.9742144160156414E-2</v>
      </c>
      <c r="AG600" s="92"/>
    </row>
    <row r="601" spans="9:33" x14ac:dyDescent="0.25">
      <c r="I601"/>
      <c r="N601" s="130">
        <v>46948</v>
      </c>
      <c r="O601" s="129">
        <v>3.0720465169880029</v>
      </c>
      <c r="AD601" s="90">
        <f t="shared" si="85"/>
        <v>46675</v>
      </c>
      <c r="AE601" s="91">
        <f t="shared" si="84"/>
        <v>2.9744601436565432E-2</v>
      </c>
      <c r="AG601" s="92"/>
    </row>
    <row r="602" spans="9:33" x14ac:dyDescent="0.25">
      <c r="I602"/>
      <c r="N602" s="130">
        <v>46951</v>
      </c>
      <c r="O602" s="129">
        <v>3.0717844023300245</v>
      </c>
      <c r="AD602" s="90">
        <f t="shared" si="85"/>
        <v>46676</v>
      </c>
      <c r="AE602" s="91">
        <f t="shared" si="84"/>
        <v>2.9744601436565432E-2</v>
      </c>
      <c r="AG602" s="92"/>
    </row>
    <row r="603" spans="9:33" x14ac:dyDescent="0.25">
      <c r="I603"/>
      <c r="N603" s="130">
        <v>46952</v>
      </c>
      <c r="O603" s="129">
        <v>3.0717844023220309</v>
      </c>
      <c r="AD603" s="90">
        <f t="shared" si="85"/>
        <v>46677</v>
      </c>
      <c r="AE603" s="91">
        <f t="shared" si="84"/>
        <v>2.9744601436565432E-2</v>
      </c>
      <c r="AG603" s="92"/>
    </row>
    <row r="604" spans="9:33" x14ac:dyDescent="0.25">
      <c r="I604"/>
      <c r="N604" s="130">
        <v>46953</v>
      </c>
      <c r="O604" s="129">
        <v>3.0717844023380181</v>
      </c>
      <c r="AD604" s="90">
        <f t="shared" si="85"/>
        <v>46678</v>
      </c>
      <c r="AE604" s="91">
        <f t="shared" si="84"/>
        <v>2.9742144160156414E-2</v>
      </c>
      <c r="AG604" s="92"/>
    </row>
    <row r="605" spans="9:33" x14ac:dyDescent="0.25">
      <c r="I605"/>
      <c r="N605" s="130">
        <v>46954</v>
      </c>
      <c r="O605" s="129">
        <v>3.0717844023220309</v>
      </c>
      <c r="AD605" s="90">
        <f t="shared" si="85"/>
        <v>46679</v>
      </c>
      <c r="AE605" s="91">
        <f t="shared" si="84"/>
        <v>2.9742144160156414E-2</v>
      </c>
      <c r="AG605" s="92"/>
    </row>
    <row r="606" spans="9:33" x14ac:dyDescent="0.25">
      <c r="I606"/>
      <c r="N606" s="130">
        <v>46955</v>
      </c>
      <c r="O606" s="129">
        <v>3.0720465169906674</v>
      </c>
      <c r="AD606" s="90">
        <f t="shared" si="85"/>
        <v>46680</v>
      </c>
      <c r="AE606" s="91">
        <f t="shared" si="84"/>
        <v>2.9742144160156414E-2</v>
      </c>
      <c r="AG606" s="92"/>
    </row>
    <row r="607" spans="9:33" x14ac:dyDescent="0.25">
      <c r="I607"/>
      <c r="N607" s="130">
        <v>46958</v>
      </c>
      <c r="O607" s="129">
        <v>3.0717844023300245</v>
      </c>
      <c r="AD607" s="90">
        <f t="shared" si="85"/>
        <v>46681</v>
      </c>
      <c r="AE607" s="91">
        <f t="shared" si="84"/>
        <v>2.9742144160156414E-2</v>
      </c>
      <c r="AG607" s="92"/>
    </row>
    <row r="608" spans="9:33" x14ac:dyDescent="0.25">
      <c r="I608"/>
      <c r="N608" s="130">
        <v>46959</v>
      </c>
      <c r="O608" s="129">
        <v>3.0717844023300245</v>
      </c>
      <c r="AD608" s="90">
        <f t="shared" si="85"/>
        <v>46682</v>
      </c>
      <c r="AE608" s="91">
        <f t="shared" si="84"/>
        <v>2.9744601436538787E-2</v>
      </c>
      <c r="AG608" s="92"/>
    </row>
    <row r="609" spans="9:33" x14ac:dyDescent="0.25">
      <c r="I609"/>
      <c r="N609" s="130">
        <v>46960</v>
      </c>
      <c r="O609" s="129">
        <v>3.0717844023300245</v>
      </c>
      <c r="AD609" s="90">
        <f t="shared" si="85"/>
        <v>46683</v>
      </c>
      <c r="AE609" s="91">
        <f t="shared" si="84"/>
        <v>2.9744601436538787E-2</v>
      </c>
      <c r="AG609" s="92"/>
    </row>
    <row r="610" spans="9:33" x14ac:dyDescent="0.25">
      <c r="I610"/>
      <c r="N610" s="130">
        <v>46961</v>
      </c>
      <c r="O610" s="129">
        <v>3.0717844023300245</v>
      </c>
      <c r="AD610" s="90">
        <f t="shared" si="85"/>
        <v>46684</v>
      </c>
      <c r="AE610" s="91">
        <f t="shared" si="84"/>
        <v>2.9744601436538787E-2</v>
      </c>
      <c r="AG610" s="92"/>
    </row>
    <row r="611" spans="9:33" x14ac:dyDescent="0.25">
      <c r="I611"/>
      <c r="N611" s="130">
        <v>46962</v>
      </c>
      <c r="O611" s="129">
        <v>3.0720465169880029</v>
      </c>
      <c r="AD611" s="90">
        <f t="shared" si="85"/>
        <v>46685</v>
      </c>
      <c r="AE611" s="91">
        <f t="shared" si="84"/>
        <v>2.9742144160156414E-2</v>
      </c>
      <c r="AG611" s="92"/>
    </row>
    <row r="612" spans="9:33" x14ac:dyDescent="0.25">
      <c r="I612"/>
      <c r="N612" s="130">
        <v>46965</v>
      </c>
      <c r="O612" s="129">
        <v>3.0717844023220309</v>
      </c>
      <c r="AD612" s="90">
        <f t="shared" si="85"/>
        <v>46686</v>
      </c>
      <c r="AE612" s="91">
        <f t="shared" si="84"/>
        <v>2.9742144160156414E-2</v>
      </c>
      <c r="AG612" s="92"/>
    </row>
    <row r="613" spans="9:33" x14ac:dyDescent="0.25">
      <c r="I613"/>
      <c r="N613" s="130">
        <v>46966</v>
      </c>
      <c r="O613" s="129">
        <v>3.0717844023300245</v>
      </c>
      <c r="AD613" s="90">
        <f t="shared" si="85"/>
        <v>46687</v>
      </c>
      <c r="AE613" s="91">
        <f t="shared" si="84"/>
        <v>2.9742144160156414E-2</v>
      </c>
      <c r="AG613" s="92"/>
    </row>
    <row r="614" spans="9:33" x14ac:dyDescent="0.25">
      <c r="I614"/>
      <c r="N614" s="130">
        <v>46967</v>
      </c>
      <c r="O614" s="129">
        <v>3.0717844023300245</v>
      </c>
      <c r="AD614" s="90">
        <f t="shared" si="85"/>
        <v>46688</v>
      </c>
      <c r="AE614" s="91">
        <f t="shared" si="84"/>
        <v>2.9742144160156414E-2</v>
      </c>
      <c r="AG614" s="92"/>
    </row>
    <row r="615" spans="9:33" x14ac:dyDescent="0.25">
      <c r="I615"/>
      <c r="N615" s="130">
        <v>46968</v>
      </c>
      <c r="O615" s="129">
        <v>3.0717844023300245</v>
      </c>
      <c r="AD615" s="90">
        <f t="shared" si="85"/>
        <v>46689</v>
      </c>
      <c r="AE615" s="91">
        <f t="shared" si="84"/>
        <v>2.9744601436565432E-2</v>
      </c>
      <c r="AG615" s="92"/>
    </row>
    <row r="616" spans="9:33" x14ac:dyDescent="0.25">
      <c r="I616"/>
      <c r="N616" s="130">
        <v>46969</v>
      </c>
      <c r="O616" s="129">
        <v>3.0720465169906674</v>
      </c>
      <c r="AD616" s="90">
        <f t="shared" si="85"/>
        <v>46690</v>
      </c>
      <c r="AE616" s="91">
        <f t="shared" si="84"/>
        <v>2.9744601436565432E-2</v>
      </c>
      <c r="AG616" s="92"/>
    </row>
    <row r="617" spans="9:33" x14ac:dyDescent="0.25">
      <c r="I617"/>
      <c r="N617" s="130">
        <v>46972</v>
      </c>
      <c r="O617" s="129">
        <v>3.0717844023300245</v>
      </c>
      <c r="AD617" s="90">
        <f t="shared" si="85"/>
        <v>46691</v>
      </c>
      <c r="AE617" s="91">
        <f t="shared" si="84"/>
        <v>2.9744601436565432E-2</v>
      </c>
      <c r="AG617" s="92"/>
    </row>
    <row r="618" spans="9:33" x14ac:dyDescent="0.25">
      <c r="I618"/>
      <c r="N618" s="130">
        <v>46973</v>
      </c>
      <c r="O618" s="129">
        <v>3.0717844023300245</v>
      </c>
      <c r="AD618" s="90">
        <f t="shared" si="85"/>
        <v>46692</v>
      </c>
      <c r="AE618" s="91">
        <f t="shared" si="84"/>
        <v>2.9742144160076478E-2</v>
      </c>
      <c r="AG618" s="92"/>
    </row>
    <row r="619" spans="9:33" x14ac:dyDescent="0.25">
      <c r="I619"/>
      <c r="N619" s="130">
        <v>46974</v>
      </c>
      <c r="O619" s="129">
        <v>3.0717844023300245</v>
      </c>
      <c r="AD619" s="90">
        <f t="shared" si="85"/>
        <v>46693</v>
      </c>
      <c r="AE619" s="91">
        <f t="shared" si="84"/>
        <v>2.9742144160156414E-2</v>
      </c>
      <c r="AG619" s="92"/>
    </row>
    <row r="620" spans="9:33" x14ac:dyDescent="0.25">
      <c r="I620"/>
      <c r="N620" s="130">
        <v>46975</v>
      </c>
      <c r="O620" s="129">
        <v>3.0717844023300245</v>
      </c>
      <c r="AD620" s="90">
        <f t="shared" si="85"/>
        <v>46694</v>
      </c>
      <c r="AE620" s="91">
        <f t="shared" si="84"/>
        <v>2.9742144160156414E-2</v>
      </c>
      <c r="AG620" s="92"/>
    </row>
    <row r="621" spans="9:33" x14ac:dyDescent="0.25">
      <c r="I621"/>
      <c r="N621" s="130">
        <v>46976</v>
      </c>
      <c r="O621" s="129">
        <v>3.0720465169880029</v>
      </c>
      <c r="AD621" s="90">
        <f t="shared" si="85"/>
        <v>46695</v>
      </c>
      <c r="AE621" s="91">
        <f t="shared" si="84"/>
        <v>2.974214416023635E-2</v>
      </c>
      <c r="AG621" s="92"/>
    </row>
    <row r="622" spans="9:33" x14ac:dyDescent="0.25">
      <c r="I622"/>
      <c r="N622" s="130">
        <v>46979</v>
      </c>
      <c r="O622" s="129">
        <v>3.0717844023300245</v>
      </c>
      <c r="AD622" s="90">
        <f t="shared" si="85"/>
        <v>46696</v>
      </c>
      <c r="AE622" s="91">
        <f t="shared" si="84"/>
        <v>2.9744601436538787E-2</v>
      </c>
      <c r="AG622" s="92"/>
    </row>
    <row r="623" spans="9:33" x14ac:dyDescent="0.25">
      <c r="I623"/>
      <c r="N623" s="130">
        <v>46980</v>
      </c>
      <c r="O623" s="129">
        <v>3.0717844023300245</v>
      </c>
      <c r="AD623" s="90">
        <f t="shared" si="85"/>
        <v>46697</v>
      </c>
      <c r="AE623" s="91">
        <f t="shared" si="84"/>
        <v>2.9744601436538787E-2</v>
      </c>
      <c r="AG623" s="92"/>
    </row>
    <row r="624" spans="9:33" x14ac:dyDescent="0.25">
      <c r="I624"/>
      <c r="N624" s="130">
        <v>46981</v>
      </c>
      <c r="O624" s="129">
        <v>3.0717844023300245</v>
      </c>
      <c r="AD624" s="90">
        <f t="shared" si="85"/>
        <v>46698</v>
      </c>
      <c r="AE624" s="91">
        <f t="shared" si="84"/>
        <v>2.9744601436538787E-2</v>
      </c>
      <c r="AG624" s="92"/>
    </row>
    <row r="625" spans="9:33" x14ac:dyDescent="0.25">
      <c r="I625"/>
      <c r="N625" s="130">
        <v>46982</v>
      </c>
      <c r="O625" s="129">
        <v>3.0717844023380181</v>
      </c>
      <c r="AD625" s="90">
        <f t="shared" si="85"/>
        <v>46699</v>
      </c>
      <c r="AE625" s="91">
        <f t="shared" si="84"/>
        <v>2.9742144160076478E-2</v>
      </c>
      <c r="AG625" s="92"/>
    </row>
    <row r="626" spans="9:33" x14ac:dyDescent="0.25">
      <c r="I626"/>
      <c r="N626" s="130">
        <v>46983</v>
      </c>
      <c r="O626" s="129">
        <v>3.0720465169880029</v>
      </c>
      <c r="AD626" s="90">
        <f t="shared" si="85"/>
        <v>46700</v>
      </c>
      <c r="AE626" s="91">
        <f t="shared" si="84"/>
        <v>2.9742144160156414E-2</v>
      </c>
      <c r="AG626" s="92"/>
    </row>
    <row r="627" spans="9:33" x14ac:dyDescent="0.25">
      <c r="I627"/>
      <c r="N627" s="130">
        <v>46986</v>
      </c>
      <c r="O627" s="129">
        <v>3.0717844023300245</v>
      </c>
      <c r="AD627" s="90">
        <f t="shared" si="85"/>
        <v>46701</v>
      </c>
      <c r="AE627" s="91">
        <f t="shared" si="84"/>
        <v>2.974337276449468E-2</v>
      </c>
      <c r="AG627" s="92"/>
    </row>
    <row r="628" spans="9:33" x14ac:dyDescent="0.25">
      <c r="I628"/>
      <c r="N628" s="130">
        <v>46987</v>
      </c>
      <c r="O628" s="129">
        <v>3.0717844023300245</v>
      </c>
      <c r="AD628" s="90">
        <f t="shared" si="85"/>
        <v>46702</v>
      </c>
      <c r="AE628" s="91">
        <f t="shared" si="84"/>
        <v>2.974337276449468E-2</v>
      </c>
      <c r="AG628" s="92"/>
    </row>
    <row r="629" spans="9:33" x14ac:dyDescent="0.25">
      <c r="I629"/>
      <c r="N629" s="130">
        <v>46988</v>
      </c>
      <c r="O629" s="129">
        <v>3.0717844023220309</v>
      </c>
      <c r="AD629" s="90">
        <f t="shared" si="85"/>
        <v>46703</v>
      </c>
      <c r="AE629" s="91">
        <f t="shared" si="84"/>
        <v>2.9744601436538787E-2</v>
      </c>
      <c r="AG629" s="92"/>
    </row>
    <row r="630" spans="9:33" x14ac:dyDescent="0.25">
      <c r="I630"/>
      <c r="N630" s="130">
        <v>46989</v>
      </c>
      <c r="O630" s="129">
        <v>3.0717844023300245</v>
      </c>
      <c r="AD630" s="90">
        <f t="shared" si="85"/>
        <v>46704</v>
      </c>
      <c r="AE630" s="91">
        <f t="shared" si="84"/>
        <v>2.9744601436538787E-2</v>
      </c>
      <c r="AG630" s="92"/>
    </row>
    <row r="631" spans="9:33" x14ac:dyDescent="0.25">
      <c r="I631"/>
      <c r="N631" s="130">
        <v>46990</v>
      </c>
      <c r="O631" s="129">
        <v>3.0720465169906674</v>
      </c>
      <c r="AD631" s="90">
        <f t="shared" si="85"/>
        <v>46705</v>
      </c>
      <c r="AE631" s="91">
        <f t="shared" si="84"/>
        <v>2.9744601436538787E-2</v>
      </c>
      <c r="AG631" s="92"/>
    </row>
    <row r="632" spans="9:33" x14ac:dyDescent="0.25">
      <c r="I632"/>
      <c r="N632" s="130">
        <v>46993</v>
      </c>
      <c r="O632" s="129">
        <v>3.0717844023300245</v>
      </c>
      <c r="AD632" s="90">
        <f t="shared" si="85"/>
        <v>46706</v>
      </c>
      <c r="AE632" s="91">
        <f t="shared" si="84"/>
        <v>2.9742144160156414E-2</v>
      </c>
      <c r="AG632" s="92"/>
    </row>
    <row r="633" spans="9:33" x14ac:dyDescent="0.25">
      <c r="I633"/>
      <c r="N633" s="130">
        <v>46994</v>
      </c>
      <c r="O633" s="129">
        <v>3.0717844023300245</v>
      </c>
      <c r="AD633" s="90">
        <f t="shared" si="85"/>
        <v>46707</v>
      </c>
      <c r="AE633" s="91">
        <f t="shared" si="84"/>
        <v>2.9742144160156414E-2</v>
      </c>
      <c r="AG633" s="92"/>
    </row>
    <row r="634" spans="9:33" x14ac:dyDescent="0.25">
      <c r="I634"/>
      <c r="N634" s="130">
        <v>46995</v>
      </c>
      <c r="O634" s="129">
        <v>3.0717844023300245</v>
      </c>
      <c r="AD634" s="90">
        <f t="shared" si="85"/>
        <v>46708</v>
      </c>
      <c r="AE634" s="91">
        <f t="shared" si="84"/>
        <v>2.9742144160156414E-2</v>
      </c>
      <c r="AG634" s="92"/>
    </row>
    <row r="635" spans="9:33" x14ac:dyDescent="0.25">
      <c r="I635"/>
      <c r="N635" s="130">
        <v>46996</v>
      </c>
      <c r="O635" s="129">
        <v>3.0717844023300245</v>
      </c>
      <c r="AD635" s="90">
        <f t="shared" si="85"/>
        <v>46709</v>
      </c>
      <c r="AE635" s="91">
        <f t="shared" si="84"/>
        <v>2.9742144160156414E-2</v>
      </c>
      <c r="AG635" s="92"/>
    </row>
    <row r="636" spans="9:33" x14ac:dyDescent="0.25">
      <c r="I636"/>
      <c r="N636" s="130">
        <v>46997</v>
      </c>
      <c r="O636" s="129">
        <v>3.0721775855040434</v>
      </c>
      <c r="AD636" s="90">
        <f t="shared" si="85"/>
        <v>46710</v>
      </c>
      <c r="AE636" s="91">
        <f t="shared" si="84"/>
        <v>2.9744601436565432E-2</v>
      </c>
      <c r="AG636" s="92"/>
    </row>
    <row r="637" spans="9:33" x14ac:dyDescent="0.25">
      <c r="I637"/>
      <c r="N637" s="130">
        <v>47001</v>
      </c>
      <c r="O637" s="129">
        <v>3.0717844023300245</v>
      </c>
      <c r="AD637" s="90">
        <f t="shared" si="85"/>
        <v>46711</v>
      </c>
      <c r="AE637" s="91">
        <f t="shared" si="84"/>
        <v>2.9744601436565432E-2</v>
      </c>
      <c r="AG637" s="92"/>
    </row>
    <row r="638" spans="9:33" x14ac:dyDescent="0.25">
      <c r="I638"/>
      <c r="N638" s="130">
        <v>47002</v>
      </c>
      <c r="O638" s="129">
        <v>3.0717844023220309</v>
      </c>
      <c r="AD638" s="90">
        <f t="shared" si="85"/>
        <v>46712</v>
      </c>
      <c r="AE638" s="91">
        <f t="shared" si="84"/>
        <v>2.9744601436565432E-2</v>
      </c>
      <c r="AG638" s="92"/>
    </row>
    <row r="639" spans="9:33" x14ac:dyDescent="0.25">
      <c r="I639"/>
      <c r="N639" s="130">
        <v>47003</v>
      </c>
      <c r="O639" s="129">
        <v>3.0717844023300245</v>
      </c>
      <c r="AD639" s="90">
        <f t="shared" si="85"/>
        <v>46713</v>
      </c>
      <c r="AE639" s="91">
        <f t="shared" si="84"/>
        <v>2.9742144160156414E-2</v>
      </c>
      <c r="AG639" s="92"/>
    </row>
    <row r="640" spans="9:33" x14ac:dyDescent="0.25">
      <c r="I640"/>
      <c r="N640" s="130">
        <v>47004</v>
      </c>
      <c r="O640" s="129">
        <v>3.0720465169880029</v>
      </c>
      <c r="AD640" s="90">
        <f t="shared" si="85"/>
        <v>46714</v>
      </c>
      <c r="AE640" s="91">
        <f t="shared" si="84"/>
        <v>2.9742144160156414E-2</v>
      </c>
      <c r="AG640" s="92"/>
    </row>
    <row r="641" spans="9:33" x14ac:dyDescent="0.25">
      <c r="I641"/>
      <c r="N641" s="130">
        <v>47007</v>
      </c>
      <c r="O641" s="129">
        <v>3.0717844023380181</v>
      </c>
      <c r="AD641" s="90">
        <f t="shared" si="85"/>
        <v>46715</v>
      </c>
      <c r="AE641" s="91">
        <f t="shared" si="84"/>
        <v>2.9743372764534648E-2</v>
      </c>
      <c r="AG641" s="92"/>
    </row>
    <row r="642" spans="9:33" x14ac:dyDescent="0.25">
      <c r="I642"/>
      <c r="N642" s="130">
        <v>47008</v>
      </c>
      <c r="O642" s="129">
        <v>3.0717844023220309</v>
      </c>
      <c r="AD642" s="90">
        <f t="shared" si="85"/>
        <v>46716</v>
      </c>
      <c r="AE642" s="91">
        <f t="shared" si="84"/>
        <v>2.9743372764534648E-2</v>
      </c>
      <c r="AG642" s="92"/>
    </row>
    <row r="643" spans="9:33" x14ac:dyDescent="0.25">
      <c r="I643"/>
      <c r="N643" s="130">
        <v>47009</v>
      </c>
      <c r="O643" s="129">
        <v>3.0717844023300245</v>
      </c>
      <c r="AD643" s="90">
        <f t="shared" si="85"/>
        <v>46717</v>
      </c>
      <c r="AE643" s="91">
        <f t="shared" si="84"/>
        <v>2.9744601436538787E-2</v>
      </c>
      <c r="AG643" s="92"/>
    </row>
    <row r="644" spans="9:33" x14ac:dyDescent="0.25">
      <c r="I644"/>
      <c r="N644" s="130">
        <v>47010</v>
      </c>
      <c r="O644" s="129">
        <v>3.0717844023300245</v>
      </c>
      <c r="AD644" s="90">
        <f t="shared" si="85"/>
        <v>46718</v>
      </c>
      <c r="AE644" s="91">
        <f t="shared" si="84"/>
        <v>2.9744601436538787E-2</v>
      </c>
      <c r="AG644" s="92"/>
    </row>
    <row r="645" spans="9:33" x14ac:dyDescent="0.25">
      <c r="I645"/>
      <c r="N645" s="130">
        <v>47011</v>
      </c>
      <c r="O645" s="129">
        <v>3.0720465169880029</v>
      </c>
      <c r="AD645" s="90">
        <f t="shared" si="85"/>
        <v>46719</v>
      </c>
      <c r="AE645" s="91">
        <f t="shared" si="84"/>
        <v>2.9744601436538787E-2</v>
      </c>
      <c r="AG645" s="92"/>
    </row>
    <row r="646" spans="9:33" x14ac:dyDescent="0.25">
      <c r="I646"/>
      <c r="N646" s="130">
        <v>47014</v>
      </c>
      <c r="O646" s="129">
        <v>3.0717844023380181</v>
      </c>
      <c r="AD646" s="90">
        <f t="shared" si="85"/>
        <v>46720</v>
      </c>
      <c r="AE646" s="91">
        <f t="shared" si="84"/>
        <v>2.9742144160156414E-2</v>
      </c>
      <c r="AG646" s="92"/>
    </row>
    <row r="647" spans="9:33" x14ac:dyDescent="0.25">
      <c r="I647"/>
      <c r="N647" s="130">
        <v>47015</v>
      </c>
      <c r="O647" s="129">
        <v>3.0717844023300245</v>
      </c>
      <c r="AD647" s="90">
        <f t="shared" si="85"/>
        <v>46721</v>
      </c>
      <c r="AE647" s="91">
        <f t="shared" ref="AE647:AE710" si="86">_xlfn.IFNA(VLOOKUP(AD647,N:O,2,FALSE)/100,AE646)</f>
        <v>2.9742144160156414E-2</v>
      </c>
      <c r="AG647" s="92"/>
    </row>
    <row r="648" spans="9:33" x14ac:dyDescent="0.25">
      <c r="I648"/>
      <c r="N648" s="130">
        <v>47016</v>
      </c>
      <c r="O648" s="129">
        <v>3.0717844023220309</v>
      </c>
      <c r="AD648" s="90">
        <f t="shared" ref="AD648:AD711" si="87">AD647+1</f>
        <v>46722</v>
      </c>
      <c r="AE648" s="91">
        <f t="shared" si="86"/>
        <v>2.9742144160156414E-2</v>
      </c>
      <c r="AG648" s="92"/>
    </row>
    <row r="649" spans="9:33" x14ac:dyDescent="0.25">
      <c r="I649"/>
      <c r="N649" s="130">
        <v>47017</v>
      </c>
      <c r="O649" s="129">
        <v>3.0717844023300245</v>
      </c>
      <c r="AD649" s="90">
        <f t="shared" si="87"/>
        <v>46723</v>
      </c>
      <c r="AE649" s="91">
        <f t="shared" si="86"/>
        <v>2.974214416023635E-2</v>
      </c>
      <c r="AG649" s="92"/>
    </row>
    <row r="650" spans="9:33" x14ac:dyDescent="0.25">
      <c r="I650"/>
      <c r="N650" s="130">
        <v>47018</v>
      </c>
      <c r="O650" s="129">
        <v>3.0720465169906674</v>
      </c>
      <c r="AD650" s="90">
        <f t="shared" si="87"/>
        <v>46724</v>
      </c>
      <c r="AE650" s="91">
        <f t="shared" si="86"/>
        <v>2.9744601436538787E-2</v>
      </c>
      <c r="AG650" s="92"/>
    </row>
    <row r="651" spans="9:33" x14ac:dyDescent="0.25">
      <c r="I651"/>
      <c r="N651" s="130">
        <v>47021</v>
      </c>
      <c r="O651" s="129">
        <v>3.0717844023300245</v>
      </c>
      <c r="AD651" s="90">
        <f t="shared" si="87"/>
        <v>46725</v>
      </c>
      <c r="AE651" s="91">
        <f t="shared" si="86"/>
        <v>2.9744601436538787E-2</v>
      </c>
      <c r="AG651" s="92"/>
    </row>
    <row r="652" spans="9:33" x14ac:dyDescent="0.25">
      <c r="I652"/>
      <c r="N652" s="130">
        <v>47022</v>
      </c>
      <c r="O652" s="129">
        <v>3.0717844023220309</v>
      </c>
      <c r="AD652" s="90">
        <f t="shared" si="87"/>
        <v>46726</v>
      </c>
      <c r="AE652" s="91">
        <f t="shared" si="86"/>
        <v>2.9744601436538787E-2</v>
      </c>
      <c r="AG652" s="92"/>
    </row>
    <row r="653" spans="9:33" x14ac:dyDescent="0.25">
      <c r="I653"/>
      <c r="N653" s="130">
        <v>47023</v>
      </c>
      <c r="O653" s="129">
        <v>3.0717844023380181</v>
      </c>
      <c r="AD653" s="90">
        <f t="shared" si="87"/>
        <v>46727</v>
      </c>
      <c r="AE653" s="91">
        <f t="shared" si="86"/>
        <v>2.9742144160156414E-2</v>
      </c>
      <c r="AG653" s="92"/>
    </row>
    <row r="654" spans="9:33" x14ac:dyDescent="0.25">
      <c r="I654"/>
      <c r="N654" s="130">
        <v>47024</v>
      </c>
      <c r="O654" s="129">
        <v>3.0717844023300245</v>
      </c>
      <c r="AD654" s="90">
        <f t="shared" si="87"/>
        <v>46728</v>
      </c>
      <c r="AE654" s="91">
        <f t="shared" si="86"/>
        <v>2.9742144160156414E-2</v>
      </c>
      <c r="AG654" s="92"/>
    </row>
    <row r="655" spans="9:33" x14ac:dyDescent="0.25">
      <c r="I655"/>
      <c r="N655" s="130">
        <v>47025</v>
      </c>
      <c r="O655" s="129">
        <v>3.0720465169880029</v>
      </c>
      <c r="AD655" s="90">
        <f t="shared" si="87"/>
        <v>46729</v>
      </c>
      <c r="AE655" s="91">
        <f t="shared" si="86"/>
        <v>2.9742144160076478E-2</v>
      </c>
      <c r="AG655" s="92"/>
    </row>
    <row r="656" spans="9:33" x14ac:dyDescent="0.25">
      <c r="I656"/>
      <c r="N656" s="130">
        <v>47028</v>
      </c>
      <c r="O656" s="129">
        <v>3.0717844023300245</v>
      </c>
      <c r="AD656" s="90">
        <f t="shared" si="87"/>
        <v>46730</v>
      </c>
      <c r="AE656" s="91">
        <f t="shared" si="86"/>
        <v>2.9742144160156414E-2</v>
      </c>
      <c r="AG656" s="92"/>
    </row>
    <row r="657" spans="9:33" x14ac:dyDescent="0.25">
      <c r="I657"/>
      <c r="N657" s="130">
        <v>47029</v>
      </c>
      <c r="O657" s="129">
        <v>3.0717844023300245</v>
      </c>
      <c r="AD657" s="90">
        <f t="shared" si="87"/>
        <v>46731</v>
      </c>
      <c r="AE657" s="91">
        <f t="shared" si="86"/>
        <v>2.9744601436565432E-2</v>
      </c>
      <c r="AG657" s="92"/>
    </row>
    <row r="658" spans="9:33" x14ac:dyDescent="0.25">
      <c r="I658"/>
      <c r="N658" s="130">
        <v>47030</v>
      </c>
      <c r="O658" s="129">
        <v>3.0717844023220309</v>
      </c>
      <c r="AD658" s="90">
        <f t="shared" si="87"/>
        <v>46732</v>
      </c>
      <c r="AE658" s="91">
        <f t="shared" si="86"/>
        <v>2.9744601436565432E-2</v>
      </c>
      <c r="AG658" s="92"/>
    </row>
    <row r="659" spans="9:33" x14ac:dyDescent="0.25">
      <c r="I659"/>
      <c r="N659" s="130">
        <v>47031</v>
      </c>
      <c r="O659" s="129">
        <v>3.0717844023300245</v>
      </c>
      <c r="AD659" s="90">
        <f t="shared" si="87"/>
        <v>46733</v>
      </c>
      <c r="AE659" s="91">
        <f t="shared" si="86"/>
        <v>2.9744601436565432E-2</v>
      </c>
      <c r="AG659" s="92"/>
    </row>
    <row r="660" spans="9:33" x14ac:dyDescent="0.25">
      <c r="I660"/>
      <c r="N660" s="130">
        <v>47032</v>
      </c>
      <c r="O660" s="129">
        <v>3.0721775855040434</v>
      </c>
      <c r="AD660" s="90">
        <f t="shared" si="87"/>
        <v>46734</v>
      </c>
      <c r="AE660" s="91">
        <f t="shared" si="86"/>
        <v>2.9742144160156414E-2</v>
      </c>
      <c r="AG660" s="92"/>
    </row>
    <row r="661" spans="9:33" x14ac:dyDescent="0.25">
      <c r="I661"/>
      <c r="N661" s="130">
        <v>47036</v>
      </c>
      <c r="O661" s="129">
        <v>3.0717844023380181</v>
      </c>
      <c r="AD661" s="90">
        <f t="shared" si="87"/>
        <v>46735</v>
      </c>
      <c r="AE661" s="91">
        <f t="shared" si="86"/>
        <v>2.9742144160156414E-2</v>
      </c>
      <c r="AG661" s="92"/>
    </row>
    <row r="662" spans="9:33" x14ac:dyDescent="0.25">
      <c r="I662"/>
      <c r="N662" s="130">
        <v>47037</v>
      </c>
      <c r="O662" s="129">
        <v>3.0717844023300245</v>
      </c>
      <c r="AD662" s="90">
        <f t="shared" si="87"/>
        <v>46736</v>
      </c>
      <c r="AE662" s="91">
        <f t="shared" si="86"/>
        <v>2.974214416023635E-2</v>
      </c>
      <c r="AG662" s="92"/>
    </row>
    <row r="663" spans="9:33" x14ac:dyDescent="0.25">
      <c r="I663"/>
      <c r="N663" s="130">
        <v>47038</v>
      </c>
      <c r="O663" s="129">
        <v>3.0717844023220309</v>
      </c>
      <c r="AD663" s="90">
        <f t="shared" si="87"/>
        <v>46737</v>
      </c>
      <c r="AE663" s="91">
        <f t="shared" si="86"/>
        <v>2.9742144160076478E-2</v>
      </c>
      <c r="AG663" s="92"/>
    </row>
    <row r="664" spans="9:33" x14ac:dyDescent="0.25">
      <c r="I664"/>
      <c r="N664" s="130">
        <v>47039</v>
      </c>
      <c r="O664" s="129">
        <v>3.0720465169906674</v>
      </c>
      <c r="AD664" s="90">
        <f t="shared" si="87"/>
        <v>46738</v>
      </c>
      <c r="AE664" s="91">
        <f t="shared" si="86"/>
        <v>2.9744601436565432E-2</v>
      </c>
      <c r="AG664" s="92"/>
    </row>
    <row r="665" spans="9:33" x14ac:dyDescent="0.25">
      <c r="I665"/>
      <c r="N665" s="130">
        <v>47042</v>
      </c>
      <c r="O665" s="129">
        <v>3.0717844023220309</v>
      </c>
      <c r="AD665" s="90">
        <f t="shared" si="87"/>
        <v>46739</v>
      </c>
      <c r="AE665" s="91">
        <f t="shared" si="86"/>
        <v>2.9744601436565432E-2</v>
      </c>
      <c r="AG665" s="92"/>
    </row>
    <row r="666" spans="9:33" x14ac:dyDescent="0.25">
      <c r="I666"/>
      <c r="N666" s="130">
        <v>47043</v>
      </c>
      <c r="O666" s="129">
        <v>3.0717844023380181</v>
      </c>
      <c r="AD666" s="90">
        <f t="shared" si="87"/>
        <v>46740</v>
      </c>
      <c r="AE666" s="91">
        <f t="shared" si="86"/>
        <v>2.9744601436565432E-2</v>
      </c>
      <c r="AG666" s="92"/>
    </row>
    <row r="667" spans="9:33" x14ac:dyDescent="0.25">
      <c r="I667"/>
      <c r="N667" s="130">
        <v>47044</v>
      </c>
      <c r="O667" s="129">
        <v>3.0717844023220309</v>
      </c>
      <c r="AD667" s="90">
        <f t="shared" si="87"/>
        <v>46741</v>
      </c>
      <c r="AE667" s="91">
        <f t="shared" si="86"/>
        <v>2.9742144160076478E-2</v>
      </c>
      <c r="AG667" s="92"/>
    </row>
    <row r="668" spans="9:33" x14ac:dyDescent="0.25">
      <c r="I668"/>
      <c r="N668" s="130">
        <v>47045</v>
      </c>
      <c r="O668" s="129">
        <v>3.0717844023300245</v>
      </c>
      <c r="AD668" s="90">
        <f t="shared" si="87"/>
        <v>46742</v>
      </c>
      <c r="AE668" s="91">
        <f t="shared" si="86"/>
        <v>2.9742144160156414E-2</v>
      </c>
      <c r="AG668" s="92"/>
    </row>
    <row r="669" spans="9:33" x14ac:dyDescent="0.25">
      <c r="I669"/>
      <c r="N669" s="130">
        <v>47046</v>
      </c>
      <c r="O669" s="129">
        <v>3.0720465169906674</v>
      </c>
      <c r="AD669" s="90">
        <f t="shared" si="87"/>
        <v>46743</v>
      </c>
      <c r="AE669" s="91">
        <f t="shared" si="86"/>
        <v>2.9742144160076478E-2</v>
      </c>
      <c r="AG669" s="92"/>
    </row>
    <row r="670" spans="9:33" x14ac:dyDescent="0.25">
      <c r="I670"/>
      <c r="N670" s="130">
        <v>47049</v>
      </c>
      <c r="O670" s="129">
        <v>3.0717844023300245</v>
      </c>
      <c r="AD670" s="90">
        <f t="shared" si="87"/>
        <v>46744</v>
      </c>
      <c r="AE670" s="91">
        <f t="shared" si="86"/>
        <v>2.9745830176248766E-2</v>
      </c>
      <c r="AG670" s="92"/>
    </row>
    <row r="671" spans="9:33" x14ac:dyDescent="0.25">
      <c r="I671"/>
      <c r="N671" s="130">
        <v>47050</v>
      </c>
      <c r="O671" s="129">
        <v>3.0717844023220309</v>
      </c>
      <c r="AD671" s="90">
        <f t="shared" si="87"/>
        <v>46745</v>
      </c>
      <c r="AE671" s="91">
        <f t="shared" si="86"/>
        <v>2.9745830176248766E-2</v>
      </c>
      <c r="AG671" s="92"/>
    </row>
    <row r="672" spans="9:33" x14ac:dyDescent="0.25">
      <c r="I672"/>
      <c r="N672" s="130">
        <v>47051</v>
      </c>
      <c r="O672" s="129">
        <v>3.0717844023300245</v>
      </c>
      <c r="AD672" s="90">
        <f t="shared" si="87"/>
        <v>46746</v>
      </c>
      <c r="AE672" s="91">
        <f t="shared" si="86"/>
        <v>2.9745830176248766E-2</v>
      </c>
      <c r="AG672" s="92"/>
    </row>
    <row r="673" spans="9:33" x14ac:dyDescent="0.25">
      <c r="I673"/>
      <c r="N673" s="130">
        <v>47052</v>
      </c>
      <c r="O673" s="129">
        <v>3.0717844023300245</v>
      </c>
      <c r="AD673" s="90">
        <f t="shared" si="87"/>
        <v>46747</v>
      </c>
      <c r="AE673" s="91">
        <f t="shared" si="86"/>
        <v>2.9745830176248766E-2</v>
      </c>
      <c r="AG673" s="92"/>
    </row>
    <row r="674" spans="9:33" x14ac:dyDescent="0.25">
      <c r="I674"/>
      <c r="N674" s="130">
        <v>47053</v>
      </c>
      <c r="O674" s="129">
        <v>3.0720465169906674</v>
      </c>
      <c r="AD674" s="90">
        <f t="shared" si="87"/>
        <v>46748</v>
      </c>
      <c r="AE674" s="91">
        <f t="shared" si="86"/>
        <v>2.9742144160156414E-2</v>
      </c>
      <c r="AG674" s="92"/>
    </row>
    <row r="675" spans="9:33" x14ac:dyDescent="0.25">
      <c r="I675"/>
      <c r="N675" s="130">
        <v>47056</v>
      </c>
      <c r="O675" s="129">
        <v>3.0717844023300245</v>
      </c>
      <c r="AD675" s="90">
        <f t="shared" si="87"/>
        <v>46749</v>
      </c>
      <c r="AE675" s="91">
        <f t="shared" si="86"/>
        <v>2.9742144160156414E-2</v>
      </c>
      <c r="AG675" s="92"/>
    </row>
    <row r="676" spans="9:33" x14ac:dyDescent="0.25">
      <c r="I676"/>
      <c r="N676" s="130">
        <v>47057</v>
      </c>
      <c r="O676" s="129">
        <v>3.0717844023300245</v>
      </c>
      <c r="AD676" s="90">
        <f t="shared" si="87"/>
        <v>46750</v>
      </c>
      <c r="AE676" s="91">
        <f t="shared" si="86"/>
        <v>2.9742144160156414E-2</v>
      </c>
      <c r="AG676" s="92"/>
    </row>
    <row r="677" spans="9:33" x14ac:dyDescent="0.25">
      <c r="I677"/>
      <c r="N677" s="130">
        <v>47058</v>
      </c>
      <c r="O677" s="129">
        <v>3.0717844023300245</v>
      </c>
      <c r="AD677" s="90">
        <f t="shared" si="87"/>
        <v>46751</v>
      </c>
      <c r="AE677" s="91">
        <f t="shared" si="86"/>
        <v>2.9742144160156414E-2</v>
      </c>
      <c r="AG677" s="92"/>
    </row>
    <row r="678" spans="9:33" x14ac:dyDescent="0.25">
      <c r="I678"/>
      <c r="N678" s="130">
        <v>47059</v>
      </c>
      <c r="O678" s="129">
        <v>3.0717844023220309</v>
      </c>
      <c r="AD678" s="90">
        <f t="shared" si="87"/>
        <v>46752</v>
      </c>
      <c r="AE678" s="91">
        <f t="shared" si="86"/>
        <v>2.9744601436565432E-2</v>
      </c>
      <c r="AG678" s="92"/>
    </row>
    <row r="679" spans="9:33" x14ac:dyDescent="0.25">
      <c r="I679"/>
      <c r="N679" s="130">
        <v>47060</v>
      </c>
      <c r="O679" s="129">
        <v>3.0720465169880029</v>
      </c>
      <c r="AD679" s="90">
        <f t="shared" si="87"/>
        <v>46753</v>
      </c>
      <c r="AE679" s="91">
        <f t="shared" si="86"/>
        <v>2.9744601436565432E-2</v>
      </c>
      <c r="AG679" s="92"/>
    </row>
    <row r="680" spans="9:33" x14ac:dyDescent="0.25">
      <c r="I680"/>
      <c r="N680" s="130">
        <v>47063</v>
      </c>
      <c r="O680" s="129">
        <v>3.0717844023380181</v>
      </c>
      <c r="AD680" s="90">
        <f t="shared" si="87"/>
        <v>46754</v>
      </c>
      <c r="AE680" s="91">
        <f t="shared" si="86"/>
        <v>2.9744601436565432E-2</v>
      </c>
      <c r="AG680" s="92"/>
    </row>
    <row r="681" spans="9:33" x14ac:dyDescent="0.25">
      <c r="I681"/>
      <c r="N681" s="130">
        <v>47064</v>
      </c>
      <c r="O681" s="129">
        <v>3.0717844023220309</v>
      </c>
      <c r="AD681" s="90">
        <f t="shared" si="87"/>
        <v>46755</v>
      </c>
      <c r="AE681" s="91">
        <f t="shared" si="86"/>
        <v>2.9742144160156414E-2</v>
      </c>
      <c r="AG681" s="92"/>
    </row>
    <row r="682" spans="9:33" x14ac:dyDescent="0.25">
      <c r="I682"/>
      <c r="N682" s="130">
        <v>47065</v>
      </c>
      <c r="O682" s="129">
        <v>3.0717844023300245</v>
      </c>
      <c r="AD682" s="90">
        <f t="shared" si="87"/>
        <v>46756</v>
      </c>
      <c r="AE682" s="91">
        <f t="shared" si="86"/>
        <v>2.9742144160156414E-2</v>
      </c>
      <c r="AG682" s="92"/>
    </row>
    <row r="683" spans="9:33" x14ac:dyDescent="0.25">
      <c r="I683"/>
      <c r="N683" s="130">
        <v>47066</v>
      </c>
      <c r="O683" s="129">
        <v>3.0717844023300245</v>
      </c>
      <c r="AD683" s="90">
        <f t="shared" si="87"/>
        <v>46757</v>
      </c>
      <c r="AE683" s="91">
        <f t="shared" si="86"/>
        <v>2.9742144160156414E-2</v>
      </c>
      <c r="AG683" s="92"/>
    </row>
    <row r="684" spans="9:33" x14ac:dyDescent="0.25">
      <c r="I684"/>
      <c r="N684" s="130">
        <v>47067</v>
      </c>
      <c r="O684" s="129">
        <v>3.0720465169906674</v>
      </c>
      <c r="AD684" s="90">
        <f t="shared" si="87"/>
        <v>46758</v>
      </c>
      <c r="AE684" s="91">
        <f t="shared" si="86"/>
        <v>2.9742144160156414E-2</v>
      </c>
      <c r="AG684" s="92"/>
    </row>
    <row r="685" spans="9:33" x14ac:dyDescent="0.25">
      <c r="I685"/>
      <c r="N685" s="130">
        <v>47070</v>
      </c>
      <c r="O685" s="129">
        <v>3.0717844023220309</v>
      </c>
      <c r="AD685" s="90">
        <f t="shared" si="87"/>
        <v>46759</v>
      </c>
      <c r="AE685" s="91">
        <f t="shared" si="86"/>
        <v>2.9744601436565432E-2</v>
      </c>
      <c r="AG685" s="92"/>
    </row>
    <row r="686" spans="9:33" x14ac:dyDescent="0.25">
      <c r="I686"/>
      <c r="N686" s="130">
        <v>47071</v>
      </c>
      <c r="O686" s="129">
        <v>3.0717844023300245</v>
      </c>
      <c r="AD686" s="90">
        <f t="shared" si="87"/>
        <v>46760</v>
      </c>
      <c r="AE686" s="91">
        <f t="shared" si="86"/>
        <v>2.9744601436565432E-2</v>
      </c>
      <c r="AG686" s="92"/>
    </row>
    <row r="687" spans="9:33" x14ac:dyDescent="0.25">
      <c r="I687"/>
      <c r="N687" s="130">
        <v>47072</v>
      </c>
      <c r="O687" s="129">
        <v>3.0717844023300245</v>
      </c>
      <c r="AD687" s="90">
        <f t="shared" si="87"/>
        <v>46761</v>
      </c>
      <c r="AE687" s="91">
        <f t="shared" si="86"/>
        <v>2.9744601436565432E-2</v>
      </c>
      <c r="AG687" s="92"/>
    </row>
    <row r="688" spans="9:33" x14ac:dyDescent="0.25">
      <c r="I688"/>
      <c r="N688" s="130">
        <v>47073</v>
      </c>
      <c r="O688" s="129">
        <v>3.0717844023300245</v>
      </c>
      <c r="AD688" s="90">
        <f t="shared" si="87"/>
        <v>46762</v>
      </c>
      <c r="AE688" s="91">
        <f t="shared" si="86"/>
        <v>2.9742144160156414E-2</v>
      </c>
      <c r="AG688" s="92"/>
    </row>
    <row r="689" spans="9:33" x14ac:dyDescent="0.25">
      <c r="I689"/>
      <c r="N689" s="130">
        <v>47074</v>
      </c>
      <c r="O689" s="129">
        <v>3.0720465169880029</v>
      </c>
      <c r="AD689" s="90">
        <f t="shared" si="87"/>
        <v>46763</v>
      </c>
      <c r="AE689" s="91">
        <f t="shared" si="86"/>
        <v>2.9742144160156414E-2</v>
      </c>
      <c r="AG689" s="92"/>
    </row>
    <row r="690" spans="9:33" x14ac:dyDescent="0.25">
      <c r="I690"/>
      <c r="N690" s="130">
        <v>47077</v>
      </c>
      <c r="O690" s="129">
        <v>3.0717844023300245</v>
      </c>
      <c r="AD690" s="90">
        <f t="shared" si="87"/>
        <v>46764</v>
      </c>
      <c r="AE690" s="91">
        <f t="shared" si="86"/>
        <v>2.9742144160156414E-2</v>
      </c>
      <c r="AG690" s="92"/>
    </row>
    <row r="691" spans="9:33" x14ac:dyDescent="0.25">
      <c r="I691"/>
      <c r="N691" s="130">
        <v>47078</v>
      </c>
      <c r="O691" s="129">
        <v>3.0717844023300245</v>
      </c>
      <c r="AD691" s="90">
        <f t="shared" si="87"/>
        <v>46765</v>
      </c>
      <c r="AE691" s="91">
        <f t="shared" si="86"/>
        <v>2.974214416023635E-2</v>
      </c>
      <c r="AG691" s="92"/>
    </row>
    <row r="692" spans="9:33" x14ac:dyDescent="0.25">
      <c r="I692"/>
      <c r="N692" s="130">
        <v>47079</v>
      </c>
      <c r="O692" s="129">
        <v>3.0719154559339934</v>
      </c>
      <c r="AD692" s="90">
        <f t="shared" si="87"/>
        <v>46766</v>
      </c>
      <c r="AE692" s="91">
        <f t="shared" si="86"/>
        <v>2.9745830176248766E-2</v>
      </c>
      <c r="AG692" s="92"/>
    </row>
    <row r="693" spans="9:33" x14ac:dyDescent="0.25">
      <c r="I693"/>
      <c r="N693" s="130">
        <v>47081</v>
      </c>
      <c r="O693" s="129">
        <v>3.0720465169880029</v>
      </c>
      <c r="AD693" s="90">
        <f t="shared" si="87"/>
        <v>46767</v>
      </c>
      <c r="AE693" s="91">
        <f t="shared" si="86"/>
        <v>2.9745830176248766E-2</v>
      </c>
      <c r="AG693" s="92"/>
    </row>
    <row r="694" spans="9:33" x14ac:dyDescent="0.25">
      <c r="I694"/>
      <c r="N694" s="130">
        <v>47084</v>
      </c>
      <c r="O694" s="129">
        <v>3.0717844023300245</v>
      </c>
      <c r="AD694" s="90">
        <f t="shared" si="87"/>
        <v>46768</v>
      </c>
      <c r="AE694" s="91">
        <f t="shared" si="86"/>
        <v>2.9745830176248766E-2</v>
      </c>
      <c r="AG694" s="92"/>
    </row>
    <row r="695" spans="9:33" x14ac:dyDescent="0.25">
      <c r="I695"/>
      <c r="N695" s="130">
        <v>47085</v>
      </c>
      <c r="O695" s="129">
        <v>3.0717844023300245</v>
      </c>
      <c r="AD695" s="90">
        <f t="shared" si="87"/>
        <v>46769</v>
      </c>
      <c r="AE695" s="91">
        <f t="shared" si="86"/>
        <v>2.9745830176248766E-2</v>
      </c>
      <c r="AG695" s="92"/>
    </row>
    <row r="696" spans="9:33" x14ac:dyDescent="0.25">
      <c r="I696"/>
      <c r="N696" s="130">
        <v>47086</v>
      </c>
      <c r="O696" s="129">
        <v>3.0717844023300245</v>
      </c>
      <c r="AD696" s="90">
        <f t="shared" si="87"/>
        <v>46770</v>
      </c>
      <c r="AE696" s="91">
        <f t="shared" si="86"/>
        <v>2.9742144160156414E-2</v>
      </c>
      <c r="AG696" s="92"/>
    </row>
    <row r="697" spans="9:33" x14ac:dyDescent="0.25">
      <c r="I697"/>
      <c r="N697" s="130">
        <v>47087</v>
      </c>
      <c r="O697" s="129">
        <v>3.0717844023300245</v>
      </c>
      <c r="AD697" s="90">
        <f t="shared" si="87"/>
        <v>46771</v>
      </c>
      <c r="AE697" s="91">
        <f t="shared" si="86"/>
        <v>2.9742144160156414E-2</v>
      </c>
      <c r="AG697" s="92"/>
    </row>
    <row r="698" spans="9:33" x14ac:dyDescent="0.25">
      <c r="I698"/>
      <c r="N698" s="130">
        <v>47088</v>
      </c>
      <c r="O698" s="129">
        <v>3.0720465169906674</v>
      </c>
      <c r="AD698" s="90">
        <f t="shared" si="87"/>
        <v>46772</v>
      </c>
      <c r="AE698" s="91">
        <f t="shared" si="86"/>
        <v>2.9742144160156414E-2</v>
      </c>
      <c r="AG698" s="92"/>
    </row>
    <row r="699" spans="9:33" x14ac:dyDescent="0.25">
      <c r="I699"/>
      <c r="N699" s="130">
        <v>47091</v>
      </c>
      <c r="O699" s="129">
        <v>3.0717844023300245</v>
      </c>
      <c r="AD699" s="90">
        <f t="shared" si="87"/>
        <v>46773</v>
      </c>
      <c r="AE699" s="91">
        <f t="shared" si="86"/>
        <v>2.9744601436538787E-2</v>
      </c>
      <c r="AG699" s="92"/>
    </row>
    <row r="700" spans="9:33" x14ac:dyDescent="0.25">
      <c r="I700"/>
      <c r="N700" s="130">
        <v>47092</v>
      </c>
      <c r="O700" s="129">
        <v>3.0717844023300245</v>
      </c>
      <c r="AD700" s="90">
        <f t="shared" si="87"/>
        <v>46774</v>
      </c>
      <c r="AE700" s="91">
        <f t="shared" si="86"/>
        <v>2.9744601436538787E-2</v>
      </c>
      <c r="AG700" s="92"/>
    </row>
    <row r="701" spans="9:33" x14ac:dyDescent="0.25">
      <c r="I701"/>
      <c r="N701" s="130">
        <v>47093</v>
      </c>
      <c r="O701" s="129">
        <v>3.0717844023220309</v>
      </c>
      <c r="AD701" s="90">
        <f t="shared" si="87"/>
        <v>46775</v>
      </c>
      <c r="AE701" s="91">
        <f t="shared" si="86"/>
        <v>2.9744601436538787E-2</v>
      </c>
      <c r="AG701" s="92"/>
    </row>
    <row r="702" spans="9:33" x14ac:dyDescent="0.25">
      <c r="I702"/>
      <c r="N702" s="130">
        <v>47094</v>
      </c>
      <c r="O702" s="129">
        <v>3.0717844023300245</v>
      </c>
      <c r="AD702" s="90">
        <f t="shared" si="87"/>
        <v>46776</v>
      </c>
      <c r="AE702" s="91">
        <f t="shared" si="86"/>
        <v>2.9742144160156414E-2</v>
      </c>
      <c r="AG702" s="92"/>
    </row>
    <row r="703" spans="9:33" x14ac:dyDescent="0.25">
      <c r="I703"/>
      <c r="N703" s="130">
        <v>47095</v>
      </c>
      <c r="O703" s="129">
        <v>3.0720465169906674</v>
      </c>
      <c r="AD703" s="90">
        <f t="shared" si="87"/>
        <v>46777</v>
      </c>
      <c r="AE703" s="91">
        <f t="shared" si="86"/>
        <v>2.9742144160156414E-2</v>
      </c>
      <c r="AG703" s="92"/>
    </row>
    <row r="704" spans="9:33" x14ac:dyDescent="0.25">
      <c r="I704"/>
      <c r="N704" s="130">
        <v>47098</v>
      </c>
      <c r="O704" s="129">
        <v>3.0717844023300245</v>
      </c>
      <c r="AD704" s="90">
        <f t="shared" si="87"/>
        <v>46778</v>
      </c>
      <c r="AE704" s="91">
        <f t="shared" si="86"/>
        <v>2.9742144160156414E-2</v>
      </c>
      <c r="AG704" s="92"/>
    </row>
    <row r="705" spans="9:33" x14ac:dyDescent="0.25">
      <c r="I705"/>
      <c r="N705" s="130">
        <v>47099</v>
      </c>
      <c r="O705" s="129">
        <v>3.0717844023300245</v>
      </c>
      <c r="AD705" s="90">
        <f t="shared" si="87"/>
        <v>46779</v>
      </c>
      <c r="AE705" s="91">
        <f t="shared" si="86"/>
        <v>2.9742144160156414E-2</v>
      </c>
      <c r="AG705" s="92"/>
    </row>
    <row r="706" spans="9:33" x14ac:dyDescent="0.25">
      <c r="I706"/>
      <c r="N706" s="130">
        <v>47100</v>
      </c>
      <c r="O706" s="129">
        <v>3.0717844023300245</v>
      </c>
      <c r="AD706" s="90">
        <f t="shared" si="87"/>
        <v>46780</v>
      </c>
      <c r="AE706" s="91">
        <f t="shared" si="86"/>
        <v>2.9744601436538787E-2</v>
      </c>
      <c r="AG706" s="92"/>
    </row>
    <row r="707" spans="9:33" x14ac:dyDescent="0.25">
      <c r="I707"/>
      <c r="N707" s="130">
        <v>47101</v>
      </c>
      <c r="O707" s="129">
        <v>3.0717844023300245</v>
      </c>
      <c r="AD707" s="90">
        <f t="shared" si="87"/>
        <v>46781</v>
      </c>
      <c r="AE707" s="91">
        <f t="shared" si="86"/>
        <v>2.9744601436538787E-2</v>
      </c>
      <c r="AG707" s="92"/>
    </row>
    <row r="708" spans="9:33" x14ac:dyDescent="0.25">
      <c r="I708"/>
      <c r="N708" s="130">
        <v>47102</v>
      </c>
      <c r="O708" s="129">
        <v>3.0720465169906674</v>
      </c>
      <c r="AD708" s="90">
        <f t="shared" si="87"/>
        <v>46782</v>
      </c>
      <c r="AE708" s="91">
        <f t="shared" si="86"/>
        <v>2.9744601436538787E-2</v>
      </c>
      <c r="AG708" s="92"/>
    </row>
    <row r="709" spans="9:33" x14ac:dyDescent="0.25">
      <c r="I709"/>
      <c r="N709" s="130">
        <v>47105</v>
      </c>
      <c r="O709" s="129">
        <v>3.0717844023300245</v>
      </c>
      <c r="AD709" s="90">
        <f t="shared" si="87"/>
        <v>46783</v>
      </c>
      <c r="AE709" s="91">
        <f t="shared" si="86"/>
        <v>2.9742144160076478E-2</v>
      </c>
      <c r="AG709" s="92"/>
    </row>
    <row r="710" spans="9:33" x14ac:dyDescent="0.25">
      <c r="I710"/>
      <c r="N710" s="130">
        <v>47106</v>
      </c>
      <c r="O710" s="129">
        <v>3.0717844023220309</v>
      </c>
      <c r="AD710" s="90">
        <f t="shared" si="87"/>
        <v>46784</v>
      </c>
      <c r="AE710" s="91">
        <f t="shared" si="86"/>
        <v>2.9742144160156414E-2</v>
      </c>
      <c r="AG710" s="92"/>
    </row>
    <row r="711" spans="9:33" x14ac:dyDescent="0.25">
      <c r="I711"/>
      <c r="N711" s="130">
        <v>47107</v>
      </c>
      <c r="O711" s="129">
        <v>3.0717844023300245</v>
      </c>
      <c r="AD711" s="90">
        <f t="shared" si="87"/>
        <v>46785</v>
      </c>
      <c r="AE711" s="91">
        <f t="shared" ref="AE711:AE774" si="88">_xlfn.IFNA(VLOOKUP(AD711,N:O,2,FALSE)/100,AE710)</f>
        <v>2.9742144160156414E-2</v>
      </c>
      <c r="AG711" s="92"/>
    </row>
    <row r="712" spans="9:33" x14ac:dyDescent="0.25">
      <c r="I712"/>
      <c r="N712" s="130">
        <v>47108</v>
      </c>
      <c r="O712" s="129">
        <v>3.0717844023300245</v>
      </c>
      <c r="AD712" s="90">
        <f t="shared" ref="AD712:AD775" si="89">AD711+1</f>
        <v>46786</v>
      </c>
      <c r="AE712" s="91">
        <f t="shared" si="88"/>
        <v>2.9742144160156414E-2</v>
      </c>
      <c r="AG712" s="92"/>
    </row>
    <row r="713" spans="9:33" x14ac:dyDescent="0.25">
      <c r="I713"/>
      <c r="N713" s="130">
        <v>47109</v>
      </c>
      <c r="O713" s="129">
        <v>3.072177585502045</v>
      </c>
      <c r="AD713" s="90">
        <f t="shared" si="89"/>
        <v>46787</v>
      </c>
      <c r="AE713" s="91">
        <f t="shared" si="88"/>
        <v>2.9744601436565432E-2</v>
      </c>
      <c r="AG713" s="92"/>
    </row>
    <row r="714" spans="9:33" x14ac:dyDescent="0.25">
      <c r="I714"/>
      <c r="N714" s="130">
        <v>47113</v>
      </c>
      <c r="O714" s="129">
        <v>3.0717844023300245</v>
      </c>
      <c r="AD714" s="90">
        <f t="shared" si="89"/>
        <v>46788</v>
      </c>
      <c r="AE714" s="91">
        <f t="shared" si="88"/>
        <v>2.9744601436565432E-2</v>
      </c>
      <c r="AG714" s="92"/>
    </row>
    <row r="715" spans="9:33" x14ac:dyDescent="0.25">
      <c r="I715"/>
      <c r="N715" s="130">
        <v>47114</v>
      </c>
      <c r="O715" s="129">
        <v>3.0717844023300245</v>
      </c>
      <c r="AD715" s="90">
        <f t="shared" si="89"/>
        <v>46789</v>
      </c>
      <c r="AE715" s="91">
        <f t="shared" si="88"/>
        <v>2.9744601436565432E-2</v>
      </c>
      <c r="AG715" s="92"/>
    </row>
    <row r="716" spans="9:33" x14ac:dyDescent="0.25">
      <c r="I716"/>
      <c r="N716" s="130">
        <v>47115</v>
      </c>
      <c r="O716" s="129">
        <v>3.0717844023300245</v>
      </c>
      <c r="AD716" s="90">
        <f t="shared" si="89"/>
        <v>46790</v>
      </c>
      <c r="AE716" s="91">
        <f t="shared" si="88"/>
        <v>2.9742144160076478E-2</v>
      </c>
      <c r="AG716" s="92"/>
    </row>
    <row r="717" spans="9:33" x14ac:dyDescent="0.25">
      <c r="I717"/>
      <c r="N717" s="130">
        <v>47116</v>
      </c>
      <c r="O717" s="129">
        <v>3.072177585502045</v>
      </c>
      <c r="AD717" s="90">
        <f t="shared" si="89"/>
        <v>46791</v>
      </c>
      <c r="AE717" s="91">
        <f t="shared" si="88"/>
        <v>2.9742144160156414E-2</v>
      </c>
      <c r="AG717" s="92"/>
    </row>
    <row r="718" spans="9:33" x14ac:dyDescent="0.25">
      <c r="I718"/>
      <c r="N718" s="130">
        <v>47120</v>
      </c>
      <c r="O718" s="129">
        <v>3.0717844023380181</v>
      </c>
      <c r="AD718" s="90">
        <f t="shared" si="89"/>
        <v>46792</v>
      </c>
      <c r="AE718" s="91">
        <f t="shared" si="88"/>
        <v>2.9742144160156414E-2</v>
      </c>
      <c r="AG718" s="92"/>
    </row>
    <row r="719" spans="9:33" x14ac:dyDescent="0.25">
      <c r="I719"/>
      <c r="N719" s="130">
        <v>47121</v>
      </c>
      <c r="O719" s="129">
        <v>3.0717844023300245</v>
      </c>
      <c r="AD719" s="90">
        <f t="shared" si="89"/>
        <v>46793</v>
      </c>
      <c r="AE719" s="91">
        <f t="shared" si="88"/>
        <v>2.9742144160156414E-2</v>
      </c>
      <c r="AG719" s="92"/>
    </row>
    <row r="720" spans="9:33" x14ac:dyDescent="0.25">
      <c r="I720"/>
      <c r="N720" s="130">
        <v>47122</v>
      </c>
      <c r="O720" s="129">
        <v>3.0717844023300245</v>
      </c>
      <c r="AD720" s="90">
        <f t="shared" si="89"/>
        <v>46794</v>
      </c>
      <c r="AE720" s="91">
        <f t="shared" si="88"/>
        <v>2.9744601436565432E-2</v>
      </c>
      <c r="AG720" s="92"/>
    </row>
    <row r="721" spans="9:33" x14ac:dyDescent="0.25">
      <c r="I721"/>
      <c r="N721" s="130">
        <v>47123</v>
      </c>
      <c r="O721" s="129">
        <v>3.0720465169880029</v>
      </c>
      <c r="AD721" s="90">
        <f t="shared" si="89"/>
        <v>46795</v>
      </c>
      <c r="AE721" s="91">
        <f t="shared" si="88"/>
        <v>2.9744601436565432E-2</v>
      </c>
      <c r="AG721" s="92"/>
    </row>
    <row r="722" spans="9:33" x14ac:dyDescent="0.25">
      <c r="I722"/>
      <c r="N722" s="130">
        <v>47126</v>
      </c>
      <c r="O722" s="129">
        <v>3.0717844023300245</v>
      </c>
      <c r="AD722" s="90">
        <f t="shared" si="89"/>
        <v>46796</v>
      </c>
      <c r="AE722" s="91">
        <f t="shared" si="88"/>
        <v>2.9744601436565432E-2</v>
      </c>
      <c r="AG722" s="92"/>
    </row>
    <row r="723" spans="9:33" x14ac:dyDescent="0.25">
      <c r="I723"/>
      <c r="N723" s="130">
        <v>47127</v>
      </c>
      <c r="O723" s="129">
        <v>3.0717844023300245</v>
      </c>
      <c r="AD723" s="90">
        <f t="shared" si="89"/>
        <v>46797</v>
      </c>
      <c r="AE723" s="91">
        <f t="shared" si="88"/>
        <v>2.9742144160156414E-2</v>
      </c>
      <c r="AG723" s="92"/>
    </row>
    <row r="724" spans="9:33" x14ac:dyDescent="0.25">
      <c r="I724"/>
      <c r="N724" s="130">
        <v>47128</v>
      </c>
      <c r="O724" s="129">
        <v>3.0717844023300245</v>
      </c>
      <c r="AD724" s="90">
        <f t="shared" si="89"/>
        <v>46798</v>
      </c>
      <c r="AE724" s="91">
        <f t="shared" si="88"/>
        <v>2.9742144160156414E-2</v>
      </c>
      <c r="AG724" s="92"/>
    </row>
    <row r="725" spans="9:33" x14ac:dyDescent="0.25">
      <c r="I725"/>
      <c r="N725" s="130">
        <v>47129</v>
      </c>
      <c r="O725" s="129">
        <v>3.0717844023300245</v>
      </c>
      <c r="AD725" s="90">
        <f t="shared" si="89"/>
        <v>46799</v>
      </c>
      <c r="AE725" s="91">
        <f t="shared" si="88"/>
        <v>2.9742144160156414E-2</v>
      </c>
      <c r="AG725" s="92"/>
    </row>
    <row r="726" spans="9:33" x14ac:dyDescent="0.25">
      <c r="I726"/>
      <c r="N726" s="130">
        <v>47130</v>
      </c>
      <c r="O726" s="129">
        <v>3.072177585502045</v>
      </c>
      <c r="AD726" s="90">
        <f t="shared" si="89"/>
        <v>46800</v>
      </c>
      <c r="AE726" s="91">
        <f t="shared" si="88"/>
        <v>2.974214416023635E-2</v>
      </c>
      <c r="AG726" s="92"/>
    </row>
    <row r="727" spans="9:33" x14ac:dyDescent="0.25">
      <c r="I727"/>
      <c r="N727" s="130">
        <v>47134</v>
      </c>
      <c r="O727" s="129">
        <v>3.0717844023380181</v>
      </c>
      <c r="AD727" s="90">
        <f t="shared" si="89"/>
        <v>46801</v>
      </c>
      <c r="AE727" s="91">
        <f t="shared" si="88"/>
        <v>2.9745830176248766E-2</v>
      </c>
      <c r="AG727" s="92"/>
    </row>
    <row r="728" spans="9:33" x14ac:dyDescent="0.25">
      <c r="I728"/>
      <c r="N728" s="130">
        <v>47135</v>
      </c>
      <c r="O728" s="129">
        <v>3.0717844023220309</v>
      </c>
      <c r="AD728" s="90">
        <f t="shared" si="89"/>
        <v>46802</v>
      </c>
      <c r="AE728" s="91">
        <f t="shared" si="88"/>
        <v>2.9745830176248766E-2</v>
      </c>
      <c r="AG728" s="92"/>
    </row>
    <row r="729" spans="9:33" x14ac:dyDescent="0.25">
      <c r="I729"/>
      <c r="N729" s="130">
        <v>47136</v>
      </c>
      <c r="O729" s="129">
        <v>3.0717844023300245</v>
      </c>
      <c r="AD729" s="90">
        <f t="shared" si="89"/>
        <v>46803</v>
      </c>
      <c r="AE729" s="91">
        <f t="shared" si="88"/>
        <v>2.9745830176248766E-2</v>
      </c>
      <c r="AG729" s="92"/>
    </row>
    <row r="730" spans="9:33" x14ac:dyDescent="0.25">
      <c r="I730"/>
      <c r="N730" s="130">
        <v>47137</v>
      </c>
      <c r="O730" s="129">
        <v>3.0720465169906674</v>
      </c>
      <c r="AD730" s="90">
        <f t="shared" si="89"/>
        <v>46804</v>
      </c>
      <c r="AE730" s="91">
        <f t="shared" si="88"/>
        <v>2.9745830176248766E-2</v>
      </c>
      <c r="AG730" s="92"/>
    </row>
    <row r="731" spans="9:33" x14ac:dyDescent="0.25">
      <c r="I731"/>
      <c r="N731" s="130">
        <v>47140</v>
      </c>
      <c r="O731" s="129">
        <v>3.0717844023220309</v>
      </c>
      <c r="AD731" s="90">
        <f t="shared" si="89"/>
        <v>46805</v>
      </c>
      <c r="AE731" s="91">
        <f t="shared" si="88"/>
        <v>2.9742144160076478E-2</v>
      </c>
      <c r="AG731" s="92"/>
    </row>
    <row r="732" spans="9:33" x14ac:dyDescent="0.25">
      <c r="I732"/>
      <c r="N732" s="130">
        <v>47141</v>
      </c>
      <c r="O732" s="129">
        <v>3.0717844023300245</v>
      </c>
      <c r="AD732" s="90">
        <f t="shared" si="89"/>
        <v>46806</v>
      </c>
      <c r="AE732" s="91">
        <f t="shared" si="88"/>
        <v>2.9742144160156414E-2</v>
      </c>
      <c r="AG732" s="92"/>
    </row>
    <row r="733" spans="9:33" x14ac:dyDescent="0.25">
      <c r="I733"/>
      <c r="N733" s="130">
        <v>47142</v>
      </c>
      <c r="O733" s="129">
        <v>3.0717844023300245</v>
      </c>
      <c r="AD733" s="90">
        <f t="shared" si="89"/>
        <v>46807</v>
      </c>
      <c r="AE733" s="91">
        <f t="shared" si="88"/>
        <v>2.9742144160156414E-2</v>
      </c>
      <c r="AG733" s="92"/>
    </row>
    <row r="734" spans="9:33" x14ac:dyDescent="0.25">
      <c r="I734"/>
      <c r="N734" s="130">
        <v>47143</v>
      </c>
      <c r="O734" s="129">
        <v>3.0717844023220309</v>
      </c>
      <c r="AD734" s="90">
        <f t="shared" si="89"/>
        <v>46808</v>
      </c>
      <c r="AE734" s="91">
        <f t="shared" si="88"/>
        <v>2.9744601436538787E-2</v>
      </c>
      <c r="AG734" s="92"/>
    </row>
    <row r="735" spans="9:33" x14ac:dyDescent="0.25">
      <c r="I735"/>
      <c r="N735" s="130">
        <v>47144</v>
      </c>
      <c r="O735" s="129">
        <v>3.0720465169906674</v>
      </c>
      <c r="AD735" s="90">
        <f t="shared" si="89"/>
        <v>46809</v>
      </c>
      <c r="AE735" s="91">
        <f t="shared" si="88"/>
        <v>2.9744601436538787E-2</v>
      </c>
      <c r="AG735" s="92"/>
    </row>
    <row r="736" spans="9:33" x14ac:dyDescent="0.25">
      <c r="I736"/>
      <c r="N736" s="130">
        <v>47147</v>
      </c>
      <c r="O736" s="129">
        <v>3.0717844023220309</v>
      </c>
      <c r="AD736" s="90">
        <f t="shared" si="89"/>
        <v>46810</v>
      </c>
      <c r="AE736" s="91">
        <f t="shared" si="88"/>
        <v>2.9744601436538787E-2</v>
      </c>
      <c r="AG736" s="92"/>
    </row>
    <row r="737" spans="9:33" x14ac:dyDescent="0.25">
      <c r="I737"/>
      <c r="N737" s="130">
        <v>47148</v>
      </c>
      <c r="O737" s="129">
        <v>3.0717844023300245</v>
      </c>
      <c r="AD737" s="90">
        <f t="shared" si="89"/>
        <v>46811</v>
      </c>
      <c r="AE737" s="91">
        <f t="shared" si="88"/>
        <v>2.9742144160156414E-2</v>
      </c>
      <c r="AG737" s="92"/>
    </row>
    <row r="738" spans="9:33" x14ac:dyDescent="0.25">
      <c r="I738"/>
      <c r="N738" s="130">
        <v>47149</v>
      </c>
      <c r="O738" s="129">
        <v>3.0717844023300245</v>
      </c>
      <c r="AD738" s="90">
        <f t="shared" si="89"/>
        <v>46812</v>
      </c>
      <c r="AE738" s="91">
        <f t="shared" si="88"/>
        <v>2.9742144160156414E-2</v>
      </c>
      <c r="AG738" s="92"/>
    </row>
    <row r="739" spans="9:33" x14ac:dyDescent="0.25">
      <c r="I739"/>
      <c r="N739" s="130">
        <v>47150</v>
      </c>
      <c r="O739" s="129">
        <v>3.0717844023300245</v>
      </c>
      <c r="AD739" s="90">
        <f t="shared" si="89"/>
        <v>46813</v>
      </c>
      <c r="AE739" s="91">
        <f t="shared" si="88"/>
        <v>2.9742144160156414E-2</v>
      </c>
      <c r="AG739" s="92"/>
    </row>
    <row r="740" spans="9:33" x14ac:dyDescent="0.25">
      <c r="I740"/>
      <c r="N740" s="130">
        <v>47151</v>
      </c>
      <c r="O740" s="129">
        <v>3.0720465169906674</v>
      </c>
      <c r="AD740" s="90">
        <f t="shared" si="89"/>
        <v>46814</v>
      </c>
      <c r="AE740" s="91">
        <f t="shared" si="88"/>
        <v>2.9742144160156414E-2</v>
      </c>
      <c r="AG740" s="92"/>
    </row>
    <row r="741" spans="9:33" x14ac:dyDescent="0.25">
      <c r="I741"/>
      <c r="N741" s="130">
        <v>47154</v>
      </c>
      <c r="O741" s="129">
        <v>3.0717844023220309</v>
      </c>
      <c r="AD741" s="90">
        <f t="shared" si="89"/>
        <v>46815</v>
      </c>
      <c r="AE741" s="91">
        <f t="shared" si="88"/>
        <v>2.9744601436538787E-2</v>
      </c>
      <c r="AG741" s="92"/>
    </row>
    <row r="742" spans="9:33" x14ac:dyDescent="0.25">
      <c r="I742"/>
      <c r="N742" s="130">
        <v>47155</v>
      </c>
      <c r="O742" s="129">
        <v>3.0717844023300245</v>
      </c>
      <c r="AD742" s="90">
        <f t="shared" si="89"/>
        <v>46816</v>
      </c>
      <c r="AE742" s="91">
        <f t="shared" si="88"/>
        <v>2.9744601436538787E-2</v>
      </c>
      <c r="AG742" s="92"/>
    </row>
    <row r="743" spans="9:33" x14ac:dyDescent="0.25">
      <c r="I743"/>
      <c r="N743" s="130">
        <v>47156</v>
      </c>
      <c r="O743" s="129">
        <v>3.0717844023300245</v>
      </c>
      <c r="AD743" s="90">
        <f t="shared" si="89"/>
        <v>46817</v>
      </c>
      <c r="AE743" s="91">
        <f t="shared" si="88"/>
        <v>2.9744601436538787E-2</v>
      </c>
      <c r="AG743" s="92"/>
    </row>
    <row r="744" spans="9:33" x14ac:dyDescent="0.25">
      <c r="I744"/>
      <c r="N744" s="130">
        <v>47157</v>
      </c>
      <c r="O744" s="129">
        <v>3.0717844023300245</v>
      </c>
      <c r="AD744" s="90">
        <f t="shared" si="89"/>
        <v>46818</v>
      </c>
      <c r="AE744" s="91">
        <f t="shared" si="88"/>
        <v>2.9742144160156414E-2</v>
      </c>
      <c r="AG744" s="92"/>
    </row>
    <row r="745" spans="9:33" x14ac:dyDescent="0.25">
      <c r="I745"/>
      <c r="N745" s="130">
        <v>47158</v>
      </c>
      <c r="O745" s="129">
        <v>3.0720465169880029</v>
      </c>
      <c r="AD745" s="90">
        <f t="shared" si="89"/>
        <v>46819</v>
      </c>
      <c r="AE745" s="91">
        <f t="shared" si="88"/>
        <v>3.0717844023300245E-2</v>
      </c>
      <c r="AG745" s="92"/>
    </row>
    <row r="746" spans="9:33" x14ac:dyDescent="0.25">
      <c r="I746"/>
      <c r="N746" s="130">
        <v>47161</v>
      </c>
      <c r="O746" s="129">
        <v>3.0717844023300245</v>
      </c>
      <c r="AD746" s="90">
        <f t="shared" si="89"/>
        <v>46820</v>
      </c>
      <c r="AE746" s="91">
        <f t="shared" si="88"/>
        <v>3.0717844023300245E-2</v>
      </c>
      <c r="AG746" s="92"/>
    </row>
    <row r="747" spans="9:33" x14ac:dyDescent="0.25">
      <c r="I747"/>
      <c r="N747" s="130">
        <v>47162</v>
      </c>
      <c r="O747" s="129">
        <v>3.0717844023300245</v>
      </c>
      <c r="AD747" s="90">
        <f t="shared" si="89"/>
        <v>46821</v>
      </c>
      <c r="AE747" s="91">
        <f t="shared" si="88"/>
        <v>3.0717844023300245E-2</v>
      </c>
      <c r="AG747" s="92"/>
    </row>
    <row r="748" spans="9:33" x14ac:dyDescent="0.25">
      <c r="I748"/>
      <c r="N748" s="130">
        <v>47163</v>
      </c>
      <c r="O748" s="129">
        <v>3.0717844023300245</v>
      </c>
      <c r="AD748" s="90">
        <f t="shared" si="89"/>
        <v>46822</v>
      </c>
      <c r="AE748" s="91">
        <f t="shared" si="88"/>
        <v>3.0720465169906674E-2</v>
      </c>
      <c r="AG748" s="92"/>
    </row>
    <row r="749" spans="9:33" x14ac:dyDescent="0.25">
      <c r="I749"/>
      <c r="N749" s="130">
        <v>47164</v>
      </c>
      <c r="O749" s="129">
        <v>3.0717844023300245</v>
      </c>
      <c r="AD749" s="90">
        <f t="shared" si="89"/>
        <v>46823</v>
      </c>
      <c r="AE749" s="91">
        <f t="shared" si="88"/>
        <v>3.0720465169906674E-2</v>
      </c>
      <c r="AG749" s="92"/>
    </row>
    <row r="750" spans="9:33" x14ac:dyDescent="0.25">
      <c r="I750"/>
      <c r="N750" s="130">
        <v>47165</v>
      </c>
      <c r="O750" s="129">
        <v>3.072177585502045</v>
      </c>
      <c r="AD750" s="90">
        <f t="shared" si="89"/>
        <v>46824</v>
      </c>
      <c r="AE750" s="91">
        <f t="shared" si="88"/>
        <v>3.0720465169906674E-2</v>
      </c>
      <c r="AG750" s="92"/>
    </row>
    <row r="751" spans="9:33" x14ac:dyDescent="0.25">
      <c r="I751"/>
      <c r="N751" s="130">
        <v>47169</v>
      </c>
      <c r="O751" s="129">
        <v>3.0717844023300245</v>
      </c>
      <c r="AD751" s="90">
        <f t="shared" si="89"/>
        <v>46825</v>
      </c>
      <c r="AE751" s="91">
        <f t="shared" si="88"/>
        <v>3.0717844023380181E-2</v>
      </c>
      <c r="AG751" s="92"/>
    </row>
    <row r="752" spans="9:33" x14ac:dyDescent="0.25">
      <c r="I752"/>
      <c r="N752" s="130">
        <v>47170</v>
      </c>
      <c r="O752" s="129">
        <v>3.0717844023300245</v>
      </c>
      <c r="AD752" s="90">
        <f t="shared" si="89"/>
        <v>46826</v>
      </c>
      <c r="AE752" s="91">
        <f t="shared" si="88"/>
        <v>3.0717844023220309E-2</v>
      </c>
      <c r="AG752" s="92"/>
    </row>
    <row r="753" spans="9:33" x14ac:dyDescent="0.25">
      <c r="I753"/>
      <c r="N753" s="130">
        <v>47171</v>
      </c>
      <c r="O753" s="129">
        <v>3.0717844023300245</v>
      </c>
      <c r="AD753" s="90">
        <f t="shared" si="89"/>
        <v>46827</v>
      </c>
      <c r="AE753" s="91">
        <f t="shared" si="88"/>
        <v>3.0717844023300245E-2</v>
      </c>
      <c r="AG753" s="92"/>
    </row>
    <row r="754" spans="9:33" x14ac:dyDescent="0.25">
      <c r="I754"/>
      <c r="N754" s="130">
        <v>47172</v>
      </c>
      <c r="O754" s="129">
        <v>3.0720465169906674</v>
      </c>
      <c r="AD754" s="90">
        <f t="shared" si="89"/>
        <v>46828</v>
      </c>
      <c r="AE754" s="91">
        <f t="shared" si="88"/>
        <v>3.0717844023300245E-2</v>
      </c>
      <c r="AG754" s="92"/>
    </row>
    <row r="755" spans="9:33" x14ac:dyDescent="0.25">
      <c r="I755"/>
      <c r="N755" s="130">
        <v>47175</v>
      </c>
      <c r="O755" s="129">
        <v>3.0717844023220309</v>
      </c>
      <c r="AD755" s="90">
        <f t="shared" si="89"/>
        <v>46829</v>
      </c>
      <c r="AE755" s="91">
        <f t="shared" si="88"/>
        <v>3.0720465169906674E-2</v>
      </c>
      <c r="AG755" s="92"/>
    </row>
    <row r="756" spans="9:33" x14ac:dyDescent="0.25">
      <c r="I756"/>
      <c r="N756" s="130">
        <v>47176</v>
      </c>
      <c r="O756" s="129">
        <v>3.0717844023300245</v>
      </c>
      <c r="AD756" s="90">
        <f t="shared" si="89"/>
        <v>46830</v>
      </c>
      <c r="AE756" s="91">
        <f t="shared" si="88"/>
        <v>3.0720465169906674E-2</v>
      </c>
      <c r="AG756" s="92"/>
    </row>
    <row r="757" spans="9:33" x14ac:dyDescent="0.25">
      <c r="I757"/>
      <c r="N757" s="130">
        <v>47177</v>
      </c>
      <c r="O757" s="129">
        <v>3.0717844023300245</v>
      </c>
      <c r="AD757" s="90">
        <f t="shared" si="89"/>
        <v>46831</v>
      </c>
      <c r="AE757" s="91">
        <f t="shared" si="88"/>
        <v>3.0720465169906674E-2</v>
      </c>
      <c r="AG757" s="92"/>
    </row>
    <row r="758" spans="9:33" x14ac:dyDescent="0.25">
      <c r="I758"/>
      <c r="N758" s="130">
        <v>47178</v>
      </c>
      <c r="O758" s="129">
        <v>3.0717844023220309</v>
      </c>
      <c r="AD758" s="90">
        <f t="shared" si="89"/>
        <v>46832</v>
      </c>
      <c r="AE758" s="91">
        <f t="shared" si="88"/>
        <v>3.0717844023220309E-2</v>
      </c>
      <c r="AG758" s="92"/>
    </row>
    <row r="759" spans="9:33" x14ac:dyDescent="0.25">
      <c r="I759"/>
      <c r="N759" s="130">
        <v>47179</v>
      </c>
      <c r="O759" s="129">
        <v>3.0720465169906674</v>
      </c>
      <c r="AD759" s="90">
        <f t="shared" si="89"/>
        <v>46833</v>
      </c>
      <c r="AE759" s="91">
        <f t="shared" si="88"/>
        <v>3.0717844023300245E-2</v>
      </c>
      <c r="AG759" s="92"/>
    </row>
    <row r="760" spans="9:33" x14ac:dyDescent="0.25">
      <c r="I760"/>
      <c r="N760" s="130">
        <v>47182</v>
      </c>
      <c r="O760" s="129">
        <v>3.0717844023300245</v>
      </c>
      <c r="AD760" s="90">
        <f t="shared" si="89"/>
        <v>46834</v>
      </c>
      <c r="AE760" s="91">
        <f t="shared" si="88"/>
        <v>3.0717844023300245E-2</v>
      </c>
      <c r="AG760" s="92"/>
    </row>
    <row r="761" spans="9:33" x14ac:dyDescent="0.25">
      <c r="I761"/>
      <c r="N761" s="130">
        <v>47183</v>
      </c>
      <c r="O761" s="129">
        <v>3.0717844023300245</v>
      </c>
      <c r="AD761" s="90">
        <f t="shared" si="89"/>
        <v>46835</v>
      </c>
      <c r="AE761" s="91">
        <f t="shared" si="88"/>
        <v>3.0717844023300245E-2</v>
      </c>
      <c r="AG761" s="92"/>
    </row>
    <row r="762" spans="9:33" x14ac:dyDescent="0.25">
      <c r="I762"/>
      <c r="N762" s="130">
        <v>47184</v>
      </c>
      <c r="O762" s="129">
        <v>3.2351637062957295</v>
      </c>
      <c r="AD762" s="90">
        <f t="shared" si="89"/>
        <v>46836</v>
      </c>
      <c r="AE762" s="91">
        <f t="shared" si="88"/>
        <v>3.0720465169906674E-2</v>
      </c>
      <c r="AG762" s="92"/>
    </row>
    <row r="763" spans="9:33" x14ac:dyDescent="0.25">
      <c r="I763"/>
      <c r="N763" s="130">
        <v>47185</v>
      </c>
      <c r="O763" s="129">
        <v>3.2351637062957295</v>
      </c>
      <c r="AD763" s="90">
        <f t="shared" si="89"/>
        <v>46837</v>
      </c>
      <c r="AE763" s="91">
        <f t="shared" si="88"/>
        <v>3.0720465169906674E-2</v>
      </c>
      <c r="AG763" s="92"/>
    </row>
    <row r="764" spans="9:33" x14ac:dyDescent="0.25">
      <c r="I764"/>
      <c r="N764" s="130">
        <v>47186</v>
      </c>
      <c r="O764" s="129">
        <v>3.2354544451314027</v>
      </c>
      <c r="AD764" s="90">
        <f t="shared" si="89"/>
        <v>46838</v>
      </c>
      <c r="AE764" s="91">
        <f t="shared" si="88"/>
        <v>3.0720465169906674E-2</v>
      </c>
      <c r="AG764" s="92"/>
    </row>
    <row r="765" spans="9:33" x14ac:dyDescent="0.25">
      <c r="I765"/>
      <c r="N765" s="130">
        <v>47189</v>
      </c>
      <c r="O765" s="129">
        <v>3.2351637063037231</v>
      </c>
      <c r="AD765" s="90">
        <f t="shared" si="89"/>
        <v>46839</v>
      </c>
      <c r="AE765" s="91">
        <f t="shared" si="88"/>
        <v>3.0717844023220309E-2</v>
      </c>
      <c r="AG765" s="92"/>
    </row>
    <row r="766" spans="9:33" x14ac:dyDescent="0.25">
      <c r="I766"/>
      <c r="N766" s="130">
        <v>47190</v>
      </c>
      <c r="O766" s="129">
        <v>3.2351637063037231</v>
      </c>
      <c r="AD766" s="90">
        <f t="shared" si="89"/>
        <v>46840</v>
      </c>
      <c r="AE766" s="91">
        <f t="shared" si="88"/>
        <v>3.0717844023300245E-2</v>
      </c>
      <c r="AG766" s="92"/>
    </row>
    <row r="767" spans="9:33" x14ac:dyDescent="0.25">
      <c r="I767"/>
      <c r="N767" s="130">
        <v>47191</v>
      </c>
      <c r="O767" s="129">
        <v>3.2351637063037231</v>
      </c>
      <c r="AD767" s="90">
        <f t="shared" si="89"/>
        <v>46841</v>
      </c>
      <c r="AE767" s="91">
        <f t="shared" si="88"/>
        <v>3.0717844023220309E-2</v>
      </c>
      <c r="AG767" s="92"/>
    </row>
    <row r="768" spans="9:33" x14ac:dyDescent="0.25">
      <c r="I768"/>
      <c r="N768" s="130">
        <v>47192</v>
      </c>
      <c r="O768" s="129">
        <v>3.2351637062957295</v>
      </c>
      <c r="AD768" s="90">
        <f t="shared" si="89"/>
        <v>46842</v>
      </c>
      <c r="AE768" s="91">
        <f t="shared" si="88"/>
        <v>3.0717844023220309E-2</v>
      </c>
      <c r="AG768" s="92"/>
    </row>
    <row r="769" spans="9:33" x14ac:dyDescent="0.25">
      <c r="I769"/>
      <c r="N769" s="130">
        <v>47193</v>
      </c>
      <c r="O769" s="129">
        <v>3.2354544451287381</v>
      </c>
      <c r="AD769" s="90">
        <f t="shared" si="89"/>
        <v>46843</v>
      </c>
      <c r="AE769" s="91">
        <f t="shared" si="88"/>
        <v>3.0720465169906674E-2</v>
      </c>
      <c r="AG769" s="92"/>
    </row>
    <row r="770" spans="9:33" x14ac:dyDescent="0.25">
      <c r="I770"/>
      <c r="N770" s="130">
        <v>47196</v>
      </c>
      <c r="O770" s="129">
        <v>3.2351637063037231</v>
      </c>
      <c r="AD770" s="90">
        <f t="shared" si="89"/>
        <v>46844</v>
      </c>
      <c r="AE770" s="91">
        <f t="shared" si="88"/>
        <v>3.0720465169906674E-2</v>
      </c>
      <c r="AG770" s="92"/>
    </row>
    <row r="771" spans="9:33" x14ac:dyDescent="0.25">
      <c r="I771"/>
      <c r="N771" s="130">
        <v>47197</v>
      </c>
      <c r="O771" s="129">
        <v>3.2351637063037231</v>
      </c>
      <c r="AD771" s="90">
        <f t="shared" si="89"/>
        <v>46845</v>
      </c>
      <c r="AE771" s="91">
        <f t="shared" si="88"/>
        <v>3.0720465169906674E-2</v>
      </c>
      <c r="AG771" s="92"/>
    </row>
    <row r="772" spans="9:33" x14ac:dyDescent="0.25">
      <c r="I772"/>
      <c r="N772" s="130">
        <v>47198</v>
      </c>
      <c r="O772" s="129">
        <v>3.2351637062957295</v>
      </c>
      <c r="AD772" s="90">
        <f t="shared" si="89"/>
        <v>46846</v>
      </c>
      <c r="AE772" s="91">
        <f t="shared" si="88"/>
        <v>3.0717844023300245E-2</v>
      </c>
      <c r="AG772" s="92"/>
    </row>
    <row r="773" spans="9:33" x14ac:dyDescent="0.25">
      <c r="I773"/>
      <c r="N773" s="130">
        <v>47199</v>
      </c>
      <c r="O773" s="129">
        <v>3.2351637063117167</v>
      </c>
      <c r="AD773" s="90">
        <f t="shared" si="89"/>
        <v>46847</v>
      </c>
      <c r="AE773" s="91">
        <f t="shared" si="88"/>
        <v>3.0717844023300245E-2</v>
      </c>
      <c r="AG773" s="92"/>
    </row>
    <row r="774" spans="9:33" x14ac:dyDescent="0.25">
      <c r="I774"/>
      <c r="N774" s="130">
        <v>47200</v>
      </c>
      <c r="O774" s="129">
        <v>3.2354544451287381</v>
      </c>
      <c r="AD774" s="90">
        <f t="shared" si="89"/>
        <v>46848</v>
      </c>
      <c r="AE774" s="91">
        <f t="shared" si="88"/>
        <v>3.0717844023380181E-2</v>
      </c>
      <c r="AG774" s="92"/>
    </row>
    <row r="775" spans="9:33" x14ac:dyDescent="0.25">
      <c r="I775"/>
      <c r="N775" s="130">
        <v>47203</v>
      </c>
      <c r="O775" s="129">
        <v>3.2351637062957295</v>
      </c>
      <c r="AD775" s="90">
        <f t="shared" si="89"/>
        <v>46849</v>
      </c>
      <c r="AE775" s="91">
        <f t="shared" ref="AE775:AE838" si="90">_xlfn.IFNA(VLOOKUP(AD775,N:O,2,FALSE)/100,AE774)</f>
        <v>3.0717844023300245E-2</v>
      </c>
      <c r="AG775" s="92"/>
    </row>
    <row r="776" spans="9:33" x14ac:dyDescent="0.25">
      <c r="I776"/>
      <c r="N776" s="130">
        <v>47204</v>
      </c>
      <c r="O776" s="129">
        <v>3.2351637063037231</v>
      </c>
      <c r="AD776" s="90">
        <f t="shared" ref="AD776:AD839" si="91">AD775+1</f>
        <v>46850</v>
      </c>
      <c r="AE776" s="91">
        <f t="shared" si="90"/>
        <v>3.0720465169880029E-2</v>
      </c>
      <c r="AG776" s="92"/>
    </row>
    <row r="777" spans="9:33" x14ac:dyDescent="0.25">
      <c r="I777"/>
      <c r="N777" s="130">
        <v>47205</v>
      </c>
      <c r="O777" s="129">
        <v>3.2351637063037231</v>
      </c>
      <c r="AD777" s="90">
        <f t="shared" si="91"/>
        <v>46851</v>
      </c>
      <c r="AE777" s="91">
        <f t="shared" si="90"/>
        <v>3.0720465169880029E-2</v>
      </c>
      <c r="AG777" s="92"/>
    </row>
    <row r="778" spans="9:33" x14ac:dyDescent="0.25">
      <c r="I778"/>
      <c r="N778" s="130">
        <v>47206</v>
      </c>
      <c r="O778" s="129">
        <v>3.2355998276027975</v>
      </c>
      <c r="AD778" s="90">
        <f t="shared" si="91"/>
        <v>46852</v>
      </c>
      <c r="AE778" s="91">
        <f t="shared" si="90"/>
        <v>3.0720465169880029E-2</v>
      </c>
      <c r="AG778" s="92"/>
    </row>
    <row r="779" spans="9:33" x14ac:dyDescent="0.25">
      <c r="I779"/>
      <c r="N779" s="130">
        <v>47210</v>
      </c>
      <c r="O779" s="129">
        <v>3.2351637063037231</v>
      </c>
      <c r="AD779" s="90">
        <f t="shared" si="91"/>
        <v>46853</v>
      </c>
      <c r="AE779" s="91">
        <f t="shared" si="90"/>
        <v>3.0717844023300245E-2</v>
      </c>
      <c r="AG779" s="92"/>
    </row>
    <row r="780" spans="9:33" x14ac:dyDescent="0.25">
      <c r="I780"/>
      <c r="N780" s="130">
        <v>47211</v>
      </c>
      <c r="O780" s="129">
        <v>3.2351637063037231</v>
      </c>
      <c r="AD780" s="90">
        <f t="shared" si="91"/>
        <v>46854</v>
      </c>
      <c r="AE780" s="91">
        <f t="shared" si="90"/>
        <v>3.0717844023300245E-2</v>
      </c>
      <c r="AG780" s="92"/>
    </row>
    <row r="781" spans="9:33" x14ac:dyDescent="0.25">
      <c r="I781"/>
      <c r="N781" s="130">
        <v>47212</v>
      </c>
      <c r="O781" s="129">
        <v>3.2351637063037231</v>
      </c>
      <c r="AD781" s="90">
        <f t="shared" si="91"/>
        <v>46855</v>
      </c>
      <c r="AE781" s="91">
        <f t="shared" si="90"/>
        <v>3.0717844023300245E-2</v>
      </c>
      <c r="AG781" s="92"/>
    </row>
    <row r="782" spans="9:33" x14ac:dyDescent="0.25">
      <c r="I782"/>
      <c r="N782" s="130">
        <v>47213</v>
      </c>
      <c r="O782" s="129">
        <v>3.2351637063117167</v>
      </c>
      <c r="AD782" s="90">
        <f t="shared" si="91"/>
        <v>46856</v>
      </c>
      <c r="AE782" s="91">
        <f t="shared" si="90"/>
        <v>3.0721775855040434E-2</v>
      </c>
      <c r="AG782" s="92"/>
    </row>
    <row r="783" spans="9:33" x14ac:dyDescent="0.25">
      <c r="I783"/>
      <c r="N783" s="130">
        <v>47214</v>
      </c>
      <c r="O783" s="129">
        <v>3.2354544451260736</v>
      </c>
      <c r="AD783" s="90">
        <f t="shared" si="91"/>
        <v>46857</v>
      </c>
      <c r="AE783" s="91">
        <f t="shared" si="90"/>
        <v>3.0721775855040434E-2</v>
      </c>
      <c r="AG783" s="92"/>
    </row>
    <row r="784" spans="9:33" x14ac:dyDescent="0.25">
      <c r="I784"/>
      <c r="N784" s="130">
        <v>47217</v>
      </c>
      <c r="O784" s="129">
        <v>3.2351637063037231</v>
      </c>
      <c r="AD784" s="90">
        <f t="shared" si="91"/>
        <v>46858</v>
      </c>
      <c r="AE784" s="91">
        <f t="shared" si="90"/>
        <v>3.0721775855040434E-2</v>
      </c>
      <c r="AG784" s="92"/>
    </row>
    <row r="785" spans="9:33" x14ac:dyDescent="0.25">
      <c r="I785"/>
      <c r="N785" s="130">
        <v>47218</v>
      </c>
      <c r="O785" s="129">
        <v>3.2351637063037231</v>
      </c>
      <c r="AD785" s="90">
        <f t="shared" si="91"/>
        <v>46859</v>
      </c>
      <c r="AE785" s="91">
        <f t="shared" si="90"/>
        <v>3.0721775855040434E-2</v>
      </c>
      <c r="AG785" s="92"/>
    </row>
    <row r="786" spans="9:33" x14ac:dyDescent="0.25">
      <c r="I786"/>
      <c r="N786" s="130">
        <v>47219</v>
      </c>
      <c r="O786" s="129">
        <v>3.2351637063037231</v>
      </c>
      <c r="AD786" s="90">
        <f t="shared" si="91"/>
        <v>46860</v>
      </c>
      <c r="AE786" s="91">
        <f t="shared" si="90"/>
        <v>3.0717844023300245E-2</v>
      </c>
      <c r="AG786" s="92"/>
    </row>
    <row r="787" spans="9:33" x14ac:dyDescent="0.25">
      <c r="I787"/>
      <c r="N787" s="130">
        <v>47220</v>
      </c>
      <c r="O787" s="129">
        <v>3.2351637063037231</v>
      </c>
      <c r="AD787" s="90">
        <f t="shared" si="91"/>
        <v>46861</v>
      </c>
      <c r="AE787" s="91">
        <f t="shared" si="90"/>
        <v>3.0717844023220309E-2</v>
      </c>
      <c r="AG787" s="92"/>
    </row>
    <row r="788" spans="9:33" x14ac:dyDescent="0.25">
      <c r="I788"/>
      <c r="N788" s="130">
        <v>47221</v>
      </c>
      <c r="O788" s="129">
        <v>3.2354544451260736</v>
      </c>
      <c r="AD788" s="90">
        <f t="shared" si="91"/>
        <v>46862</v>
      </c>
      <c r="AE788" s="91">
        <f t="shared" si="90"/>
        <v>3.0717844023300245E-2</v>
      </c>
      <c r="AG788" s="92"/>
    </row>
    <row r="789" spans="9:33" x14ac:dyDescent="0.25">
      <c r="I789"/>
      <c r="N789" s="130">
        <v>47224</v>
      </c>
      <c r="O789" s="129">
        <v>3.2351637063037231</v>
      </c>
      <c r="AD789" s="90">
        <f t="shared" si="91"/>
        <v>46863</v>
      </c>
      <c r="AE789" s="91">
        <f t="shared" si="90"/>
        <v>3.0717844023220309E-2</v>
      </c>
      <c r="AG789" s="92"/>
    </row>
    <row r="790" spans="9:33" x14ac:dyDescent="0.25">
      <c r="I790"/>
      <c r="N790" s="130">
        <v>47225</v>
      </c>
      <c r="O790" s="129">
        <v>3.2351637063117167</v>
      </c>
      <c r="AD790" s="90">
        <f t="shared" si="91"/>
        <v>46864</v>
      </c>
      <c r="AE790" s="91">
        <f t="shared" si="90"/>
        <v>3.072046516993332E-2</v>
      </c>
      <c r="AG790" s="92"/>
    </row>
    <row r="791" spans="9:33" x14ac:dyDescent="0.25">
      <c r="I791"/>
      <c r="N791" s="130">
        <v>47226</v>
      </c>
      <c r="O791" s="129">
        <v>3.2351637062957295</v>
      </c>
      <c r="AD791" s="90">
        <f t="shared" si="91"/>
        <v>46865</v>
      </c>
      <c r="AE791" s="91">
        <f t="shared" si="90"/>
        <v>3.072046516993332E-2</v>
      </c>
      <c r="AG791" s="92"/>
    </row>
    <row r="792" spans="9:33" x14ac:dyDescent="0.25">
      <c r="I792"/>
      <c r="N792" s="130">
        <v>47227</v>
      </c>
      <c r="O792" s="129">
        <v>3.2351637063037231</v>
      </c>
      <c r="AD792" s="90">
        <f t="shared" si="91"/>
        <v>46866</v>
      </c>
      <c r="AE792" s="91">
        <f t="shared" si="90"/>
        <v>3.072046516993332E-2</v>
      </c>
      <c r="AG792" s="92"/>
    </row>
    <row r="793" spans="9:33" x14ac:dyDescent="0.25">
      <c r="I793"/>
      <c r="N793" s="130">
        <v>47228</v>
      </c>
      <c r="O793" s="129">
        <v>3.2354544451260736</v>
      </c>
      <c r="AD793" s="90">
        <f t="shared" si="91"/>
        <v>46867</v>
      </c>
      <c r="AE793" s="91">
        <f t="shared" si="90"/>
        <v>3.0717844023300245E-2</v>
      </c>
      <c r="AG793" s="92"/>
    </row>
    <row r="794" spans="9:33" x14ac:dyDescent="0.25">
      <c r="I794"/>
      <c r="N794" s="130">
        <v>47231</v>
      </c>
      <c r="O794" s="129">
        <v>3.2351637063037231</v>
      </c>
      <c r="AD794" s="90">
        <f t="shared" si="91"/>
        <v>46868</v>
      </c>
      <c r="AE794" s="91">
        <f t="shared" si="90"/>
        <v>3.0717844023300245E-2</v>
      </c>
      <c r="AG794" s="92"/>
    </row>
    <row r="795" spans="9:33" x14ac:dyDescent="0.25">
      <c r="I795"/>
      <c r="N795" s="130">
        <v>47232</v>
      </c>
      <c r="O795" s="129">
        <v>3.2351637063037231</v>
      </c>
      <c r="AD795" s="90">
        <f t="shared" si="91"/>
        <v>46869</v>
      </c>
      <c r="AE795" s="91">
        <f t="shared" si="90"/>
        <v>3.0717844023300245E-2</v>
      </c>
      <c r="AG795" s="92"/>
    </row>
    <row r="796" spans="9:33" x14ac:dyDescent="0.25">
      <c r="I796"/>
      <c r="N796" s="130">
        <v>47233</v>
      </c>
      <c r="O796" s="129">
        <v>3.2351637063037231</v>
      </c>
      <c r="AD796" s="90">
        <f t="shared" si="91"/>
        <v>46870</v>
      </c>
      <c r="AE796" s="91">
        <f t="shared" si="90"/>
        <v>3.0717844023220309E-2</v>
      </c>
      <c r="AG796" s="92"/>
    </row>
    <row r="797" spans="9:33" x14ac:dyDescent="0.25">
      <c r="I797"/>
      <c r="N797" s="130">
        <v>47234</v>
      </c>
      <c r="O797" s="129">
        <v>3.2351637063037231</v>
      </c>
      <c r="AD797" s="90">
        <f t="shared" si="91"/>
        <v>46871</v>
      </c>
      <c r="AE797" s="91">
        <f t="shared" si="90"/>
        <v>3.0720465169906674E-2</v>
      </c>
      <c r="AG797" s="92"/>
    </row>
    <row r="798" spans="9:33" x14ac:dyDescent="0.25">
      <c r="I798"/>
      <c r="N798" s="130">
        <v>47235</v>
      </c>
      <c r="O798" s="129">
        <v>3.2354544451287381</v>
      </c>
      <c r="AD798" s="90">
        <f t="shared" si="91"/>
        <v>46872</v>
      </c>
      <c r="AE798" s="91">
        <f t="shared" si="90"/>
        <v>3.0720465169906674E-2</v>
      </c>
      <c r="AG798" s="92"/>
    </row>
    <row r="799" spans="9:33" x14ac:dyDescent="0.25">
      <c r="I799"/>
      <c r="N799" s="130">
        <v>47238</v>
      </c>
      <c r="O799" s="129">
        <v>3.2351637063037231</v>
      </c>
      <c r="AD799" s="90">
        <f t="shared" si="91"/>
        <v>46873</v>
      </c>
      <c r="AE799" s="91">
        <f t="shared" si="90"/>
        <v>3.0720465169906674E-2</v>
      </c>
      <c r="AG799" s="92"/>
    </row>
    <row r="800" spans="9:33" x14ac:dyDescent="0.25">
      <c r="I800"/>
      <c r="N800" s="130">
        <v>47239</v>
      </c>
      <c r="O800" s="129">
        <v>3.2351637062957295</v>
      </c>
      <c r="AD800" s="90">
        <f t="shared" si="91"/>
        <v>46874</v>
      </c>
      <c r="AE800" s="91">
        <f t="shared" si="90"/>
        <v>3.0717844023300245E-2</v>
      </c>
      <c r="AG800" s="92"/>
    </row>
    <row r="801" spans="9:33" x14ac:dyDescent="0.25">
      <c r="I801"/>
      <c r="N801" s="130">
        <v>47240</v>
      </c>
      <c r="O801" s="129">
        <v>3.2351637063037231</v>
      </c>
      <c r="AD801" s="90">
        <f t="shared" si="91"/>
        <v>46875</v>
      </c>
      <c r="AE801" s="91">
        <f t="shared" si="90"/>
        <v>3.0717844023220309E-2</v>
      </c>
      <c r="AG801" s="92"/>
    </row>
    <row r="802" spans="9:33" x14ac:dyDescent="0.25">
      <c r="I802"/>
      <c r="N802" s="130">
        <v>47241</v>
      </c>
      <c r="O802" s="129">
        <v>3.2351637062957295</v>
      </c>
      <c r="AD802" s="90">
        <f t="shared" si="91"/>
        <v>46876</v>
      </c>
      <c r="AE802" s="91">
        <f t="shared" si="90"/>
        <v>3.0717844023300245E-2</v>
      </c>
      <c r="AG802" s="92"/>
    </row>
    <row r="803" spans="9:33" x14ac:dyDescent="0.25">
      <c r="I803"/>
      <c r="N803" s="130">
        <v>47242</v>
      </c>
      <c r="O803" s="129">
        <v>3.2354544451287381</v>
      </c>
      <c r="AD803" s="90">
        <f t="shared" si="91"/>
        <v>46877</v>
      </c>
      <c r="AE803" s="91">
        <f t="shared" si="90"/>
        <v>3.0717844023300245E-2</v>
      </c>
      <c r="AG803" s="92"/>
    </row>
    <row r="804" spans="9:33" x14ac:dyDescent="0.25">
      <c r="I804"/>
      <c r="N804" s="130">
        <v>47245</v>
      </c>
      <c r="O804" s="129">
        <v>3.2351637063037231</v>
      </c>
      <c r="AD804" s="90">
        <f t="shared" si="91"/>
        <v>46878</v>
      </c>
      <c r="AE804" s="91">
        <f t="shared" si="90"/>
        <v>3.0720465169880029E-2</v>
      </c>
      <c r="AG804" s="92"/>
    </row>
    <row r="805" spans="9:33" x14ac:dyDescent="0.25">
      <c r="I805"/>
      <c r="N805" s="130">
        <v>47246</v>
      </c>
      <c r="O805" s="129">
        <v>3.2351637063037231</v>
      </c>
      <c r="AD805" s="90">
        <f t="shared" si="91"/>
        <v>46879</v>
      </c>
      <c r="AE805" s="91">
        <f t="shared" si="90"/>
        <v>3.0720465169880029E-2</v>
      </c>
      <c r="AG805" s="92"/>
    </row>
    <row r="806" spans="9:33" x14ac:dyDescent="0.25">
      <c r="I806"/>
      <c r="N806" s="130">
        <v>47247</v>
      </c>
      <c r="O806" s="129">
        <v>3.2351637063037231</v>
      </c>
      <c r="AD806" s="90">
        <f t="shared" si="91"/>
        <v>46880</v>
      </c>
      <c r="AE806" s="91">
        <f t="shared" si="90"/>
        <v>3.0720465169880029E-2</v>
      </c>
      <c r="AG806" s="92"/>
    </row>
    <row r="807" spans="9:33" x14ac:dyDescent="0.25">
      <c r="I807"/>
      <c r="N807" s="130">
        <v>47248</v>
      </c>
      <c r="O807" s="129">
        <v>3.2351637063037231</v>
      </c>
      <c r="AD807" s="90">
        <f t="shared" si="91"/>
        <v>46881</v>
      </c>
      <c r="AE807" s="91">
        <f t="shared" si="90"/>
        <v>3.0717844023300245E-2</v>
      </c>
      <c r="AG807" s="92"/>
    </row>
    <row r="808" spans="9:33" x14ac:dyDescent="0.25">
      <c r="I808"/>
      <c r="N808" s="130">
        <v>47249</v>
      </c>
      <c r="O808" s="129">
        <v>3.2354544451287381</v>
      </c>
      <c r="AD808" s="90">
        <f t="shared" si="91"/>
        <v>46882</v>
      </c>
      <c r="AE808" s="91">
        <f t="shared" si="90"/>
        <v>3.0717844023220309E-2</v>
      </c>
      <c r="AG808" s="92"/>
    </row>
    <row r="809" spans="9:33" x14ac:dyDescent="0.25">
      <c r="I809"/>
      <c r="N809" s="130">
        <v>47252</v>
      </c>
      <c r="O809" s="129">
        <v>3.2351637063037231</v>
      </c>
      <c r="AD809" s="90">
        <f t="shared" si="91"/>
        <v>46883</v>
      </c>
      <c r="AE809" s="91">
        <f t="shared" si="90"/>
        <v>3.0717844023380181E-2</v>
      </c>
      <c r="AG809" s="92"/>
    </row>
    <row r="810" spans="9:33" x14ac:dyDescent="0.25">
      <c r="I810"/>
      <c r="N810" s="130">
        <v>47253</v>
      </c>
      <c r="O810" s="129">
        <v>3.2351637063037231</v>
      </c>
      <c r="AD810" s="90">
        <f t="shared" si="91"/>
        <v>46884</v>
      </c>
      <c r="AE810" s="91">
        <f t="shared" si="90"/>
        <v>3.0717844023300245E-2</v>
      </c>
      <c r="AG810" s="92"/>
    </row>
    <row r="811" spans="9:33" x14ac:dyDescent="0.25">
      <c r="I811"/>
      <c r="N811" s="130">
        <v>47254</v>
      </c>
      <c r="O811" s="129">
        <v>3.2351637062957295</v>
      </c>
      <c r="AD811" s="90">
        <f t="shared" si="91"/>
        <v>46885</v>
      </c>
      <c r="AE811" s="91">
        <f t="shared" si="90"/>
        <v>3.0720465169906674E-2</v>
      </c>
      <c r="AG811" s="92"/>
    </row>
    <row r="812" spans="9:33" x14ac:dyDescent="0.25">
      <c r="I812"/>
      <c r="N812" s="130">
        <v>47255</v>
      </c>
      <c r="O812" s="129">
        <v>3.2351637063037231</v>
      </c>
      <c r="AD812" s="90">
        <f t="shared" si="91"/>
        <v>46886</v>
      </c>
      <c r="AE812" s="91">
        <f t="shared" si="90"/>
        <v>3.0720465169906674E-2</v>
      </c>
      <c r="AG812" s="92"/>
    </row>
    <row r="813" spans="9:33" x14ac:dyDescent="0.25">
      <c r="I813"/>
      <c r="N813" s="130">
        <v>47256</v>
      </c>
      <c r="O813" s="129">
        <v>3.2354544451287381</v>
      </c>
      <c r="AD813" s="90">
        <f t="shared" si="91"/>
        <v>46887</v>
      </c>
      <c r="AE813" s="91">
        <f t="shared" si="90"/>
        <v>3.0720465169906674E-2</v>
      </c>
      <c r="AG813" s="92"/>
    </row>
    <row r="814" spans="9:33" x14ac:dyDescent="0.25">
      <c r="I814"/>
      <c r="N814" s="130">
        <v>47259</v>
      </c>
      <c r="O814" s="129">
        <v>3.2351637063037231</v>
      </c>
      <c r="AD814" s="90">
        <f t="shared" si="91"/>
        <v>46888</v>
      </c>
      <c r="AE814" s="91">
        <f t="shared" si="90"/>
        <v>3.0717844023300245E-2</v>
      </c>
      <c r="AG814" s="92"/>
    </row>
    <row r="815" spans="9:33" x14ac:dyDescent="0.25">
      <c r="I815"/>
      <c r="N815" s="130">
        <v>47260</v>
      </c>
      <c r="O815" s="129">
        <v>3.2351637062957295</v>
      </c>
      <c r="AD815" s="90">
        <f t="shared" si="91"/>
        <v>46889</v>
      </c>
      <c r="AE815" s="91">
        <f t="shared" si="90"/>
        <v>3.0717844023300245E-2</v>
      </c>
      <c r="AG815" s="92"/>
    </row>
    <row r="816" spans="9:33" x14ac:dyDescent="0.25">
      <c r="I816"/>
      <c r="N816" s="130">
        <v>47261</v>
      </c>
      <c r="O816" s="129">
        <v>3.2351637063037231</v>
      </c>
      <c r="AD816" s="90">
        <f t="shared" si="91"/>
        <v>46890</v>
      </c>
      <c r="AE816" s="91">
        <f t="shared" si="90"/>
        <v>3.0717844023300245E-2</v>
      </c>
      <c r="AG816" s="92"/>
    </row>
    <row r="817" spans="9:33" x14ac:dyDescent="0.25">
      <c r="I817"/>
      <c r="N817" s="130">
        <v>47262</v>
      </c>
      <c r="O817" s="129">
        <v>3.2351637063117167</v>
      </c>
      <c r="AD817" s="90">
        <f t="shared" si="91"/>
        <v>46891</v>
      </c>
      <c r="AE817" s="91">
        <f t="shared" si="90"/>
        <v>3.0717844023300245E-2</v>
      </c>
      <c r="AG817" s="92"/>
    </row>
    <row r="818" spans="9:33" x14ac:dyDescent="0.25">
      <c r="I818"/>
      <c r="N818" s="130">
        <v>47263</v>
      </c>
      <c r="O818" s="129">
        <v>3.2355998276047959</v>
      </c>
      <c r="AD818" s="90">
        <f t="shared" si="91"/>
        <v>46892</v>
      </c>
      <c r="AE818" s="91">
        <f t="shared" si="90"/>
        <v>3.0720465169880029E-2</v>
      </c>
      <c r="AG818" s="92"/>
    </row>
    <row r="819" spans="9:33" x14ac:dyDescent="0.25">
      <c r="I819"/>
      <c r="N819" s="130">
        <v>47267</v>
      </c>
      <c r="O819" s="129">
        <v>3.2351637063037231</v>
      </c>
      <c r="AD819" s="90">
        <f t="shared" si="91"/>
        <v>46893</v>
      </c>
      <c r="AE819" s="91">
        <f t="shared" si="90"/>
        <v>3.0720465169880029E-2</v>
      </c>
      <c r="AG819" s="92"/>
    </row>
    <row r="820" spans="9:33" x14ac:dyDescent="0.25">
      <c r="I820"/>
      <c r="N820" s="130">
        <v>47268</v>
      </c>
      <c r="O820" s="129">
        <v>3.2351637063037231</v>
      </c>
      <c r="AD820" s="90">
        <f t="shared" si="91"/>
        <v>46894</v>
      </c>
      <c r="AE820" s="91">
        <f t="shared" si="90"/>
        <v>3.0720465169880029E-2</v>
      </c>
      <c r="AG820" s="92"/>
    </row>
    <row r="821" spans="9:33" x14ac:dyDescent="0.25">
      <c r="I821"/>
      <c r="N821" s="130">
        <v>47269</v>
      </c>
      <c r="O821" s="129">
        <v>3.2351637063037231</v>
      </c>
      <c r="AD821" s="90">
        <f t="shared" si="91"/>
        <v>46895</v>
      </c>
      <c r="AE821" s="91">
        <f t="shared" si="90"/>
        <v>3.0717844023300245E-2</v>
      </c>
      <c r="AG821" s="92"/>
    </row>
    <row r="822" spans="9:33" x14ac:dyDescent="0.25">
      <c r="I822"/>
      <c r="N822" s="130">
        <v>47270</v>
      </c>
      <c r="O822" s="129">
        <v>3.2354544451287381</v>
      </c>
      <c r="AD822" s="90">
        <f t="shared" si="91"/>
        <v>46896</v>
      </c>
      <c r="AE822" s="91">
        <f t="shared" si="90"/>
        <v>3.0717844023300245E-2</v>
      </c>
      <c r="AG822" s="92"/>
    </row>
    <row r="823" spans="9:33" x14ac:dyDescent="0.25">
      <c r="I823"/>
      <c r="N823" s="130">
        <v>47273</v>
      </c>
      <c r="O823" s="129">
        <v>3.2351637063037231</v>
      </c>
      <c r="AD823" s="90">
        <f t="shared" si="91"/>
        <v>46897</v>
      </c>
      <c r="AE823" s="91">
        <f t="shared" si="90"/>
        <v>3.0717844023300245E-2</v>
      </c>
      <c r="AG823" s="92"/>
    </row>
    <row r="824" spans="9:33" x14ac:dyDescent="0.25">
      <c r="I824"/>
      <c r="N824" s="130">
        <v>47274</v>
      </c>
      <c r="O824" s="129">
        <v>3.2351637063037231</v>
      </c>
      <c r="AD824" s="90">
        <f t="shared" si="91"/>
        <v>46898</v>
      </c>
      <c r="AE824" s="91">
        <f t="shared" si="90"/>
        <v>3.0717844023300245E-2</v>
      </c>
      <c r="AG824" s="92"/>
    </row>
    <row r="825" spans="9:33" x14ac:dyDescent="0.25">
      <c r="I825"/>
      <c r="N825" s="130">
        <v>47275</v>
      </c>
      <c r="O825" s="129">
        <v>3.2351637062957295</v>
      </c>
      <c r="AD825" s="90">
        <f t="shared" si="91"/>
        <v>46899</v>
      </c>
      <c r="AE825" s="91">
        <f t="shared" si="90"/>
        <v>3.072177585502045E-2</v>
      </c>
      <c r="AG825" s="92"/>
    </row>
    <row r="826" spans="9:33" x14ac:dyDescent="0.25">
      <c r="I826"/>
      <c r="N826" s="130">
        <v>47276</v>
      </c>
      <c r="O826" s="129">
        <v>3.2351637063117167</v>
      </c>
      <c r="AD826" s="90">
        <f t="shared" si="91"/>
        <v>46900</v>
      </c>
      <c r="AE826" s="91">
        <f t="shared" si="90"/>
        <v>3.072177585502045E-2</v>
      </c>
      <c r="AG826" s="92"/>
    </row>
    <row r="827" spans="9:33" x14ac:dyDescent="0.25">
      <c r="I827"/>
      <c r="N827" s="130">
        <v>47277</v>
      </c>
      <c r="O827" s="129">
        <v>3.2354544451260736</v>
      </c>
      <c r="AD827" s="90">
        <f t="shared" si="91"/>
        <v>46901</v>
      </c>
      <c r="AE827" s="91">
        <f t="shared" si="90"/>
        <v>3.072177585502045E-2</v>
      </c>
      <c r="AG827" s="92"/>
    </row>
    <row r="828" spans="9:33" x14ac:dyDescent="0.25">
      <c r="I828"/>
      <c r="N828" s="130">
        <v>47280</v>
      </c>
      <c r="O828" s="129">
        <v>3.2351637063117167</v>
      </c>
      <c r="AD828" s="90">
        <f t="shared" si="91"/>
        <v>46902</v>
      </c>
      <c r="AE828" s="91">
        <f t="shared" si="90"/>
        <v>3.072177585502045E-2</v>
      </c>
      <c r="AG828" s="92"/>
    </row>
    <row r="829" spans="9:33" x14ac:dyDescent="0.25">
      <c r="I829"/>
      <c r="N829" s="130">
        <v>47281</v>
      </c>
      <c r="O829" s="129">
        <v>3.2351637063037231</v>
      </c>
      <c r="AD829" s="90">
        <f t="shared" si="91"/>
        <v>46903</v>
      </c>
      <c r="AE829" s="91">
        <f t="shared" si="90"/>
        <v>3.0717844023300245E-2</v>
      </c>
      <c r="AG829" s="92"/>
    </row>
    <row r="830" spans="9:33" x14ac:dyDescent="0.25">
      <c r="I830"/>
      <c r="N830" s="130">
        <v>47282</v>
      </c>
      <c r="O830" s="129">
        <v>3.2351637063037231</v>
      </c>
      <c r="AD830" s="90">
        <f t="shared" si="91"/>
        <v>46904</v>
      </c>
      <c r="AE830" s="91">
        <f t="shared" si="90"/>
        <v>3.0717844023380181E-2</v>
      </c>
      <c r="AG830" s="92"/>
    </row>
    <row r="831" spans="9:33" x14ac:dyDescent="0.25">
      <c r="I831"/>
      <c r="N831" s="130">
        <v>47283</v>
      </c>
      <c r="O831" s="129">
        <v>3.2351637063037231</v>
      </c>
      <c r="AD831" s="90">
        <f t="shared" si="91"/>
        <v>46905</v>
      </c>
      <c r="AE831" s="91">
        <f t="shared" si="90"/>
        <v>3.0717844023220309E-2</v>
      </c>
      <c r="AG831" s="92"/>
    </row>
    <row r="832" spans="9:33" x14ac:dyDescent="0.25">
      <c r="I832"/>
      <c r="N832" s="130">
        <v>47284</v>
      </c>
      <c r="O832" s="129">
        <v>3.2354544451287381</v>
      </c>
      <c r="AD832" s="90">
        <f t="shared" si="91"/>
        <v>46906</v>
      </c>
      <c r="AE832" s="91">
        <f t="shared" si="90"/>
        <v>3.0720465169880029E-2</v>
      </c>
      <c r="AG832" s="92"/>
    </row>
    <row r="833" spans="9:33" x14ac:dyDescent="0.25">
      <c r="I833"/>
      <c r="N833" s="130">
        <v>47287</v>
      </c>
      <c r="O833" s="129">
        <v>3.2353090713597155</v>
      </c>
      <c r="AD833" s="90">
        <f t="shared" si="91"/>
        <v>46907</v>
      </c>
      <c r="AE833" s="91">
        <f t="shared" si="90"/>
        <v>3.0720465169880029E-2</v>
      </c>
      <c r="AG833" s="92"/>
    </row>
    <row r="834" spans="9:33" x14ac:dyDescent="0.25">
      <c r="I834"/>
      <c r="N834" s="130">
        <v>47289</v>
      </c>
      <c r="O834" s="129">
        <v>3.2351637063037231</v>
      </c>
      <c r="AD834" s="90">
        <f t="shared" si="91"/>
        <v>46908</v>
      </c>
      <c r="AE834" s="91">
        <f t="shared" si="90"/>
        <v>3.0720465169880029E-2</v>
      </c>
      <c r="AG834" s="92"/>
    </row>
    <row r="835" spans="9:33" x14ac:dyDescent="0.25">
      <c r="I835"/>
      <c r="N835" s="130">
        <v>47290</v>
      </c>
      <c r="O835" s="129">
        <v>3.2351637063037231</v>
      </c>
      <c r="AD835" s="90">
        <f t="shared" si="91"/>
        <v>46909</v>
      </c>
      <c r="AE835" s="91">
        <f t="shared" si="90"/>
        <v>3.0717844023380181E-2</v>
      </c>
      <c r="AG835" s="92"/>
    </row>
    <row r="836" spans="9:33" x14ac:dyDescent="0.25">
      <c r="I836"/>
      <c r="N836" s="130">
        <v>47291</v>
      </c>
      <c r="O836" s="129">
        <v>3.2354544451260736</v>
      </c>
      <c r="AD836" s="90">
        <f t="shared" si="91"/>
        <v>46910</v>
      </c>
      <c r="AE836" s="91">
        <f t="shared" si="90"/>
        <v>3.0717844023220309E-2</v>
      </c>
      <c r="AG836" s="92"/>
    </row>
    <row r="837" spans="9:33" x14ac:dyDescent="0.25">
      <c r="I837"/>
      <c r="N837" s="130">
        <v>47294</v>
      </c>
      <c r="O837" s="129">
        <v>3.2351637063037231</v>
      </c>
      <c r="AD837" s="90">
        <f t="shared" si="91"/>
        <v>46911</v>
      </c>
      <c r="AE837" s="91">
        <f t="shared" si="90"/>
        <v>3.0717844023380181E-2</v>
      </c>
      <c r="AG837" s="92"/>
    </row>
    <row r="838" spans="9:33" x14ac:dyDescent="0.25">
      <c r="I838"/>
      <c r="N838" s="130">
        <v>47295</v>
      </c>
      <c r="O838" s="129">
        <v>3.2351637063037231</v>
      </c>
      <c r="AD838" s="90">
        <f t="shared" si="91"/>
        <v>46912</v>
      </c>
      <c r="AE838" s="91">
        <f t="shared" si="90"/>
        <v>3.0717844023300245E-2</v>
      </c>
      <c r="AG838" s="92"/>
    </row>
    <row r="839" spans="9:33" x14ac:dyDescent="0.25">
      <c r="I839"/>
      <c r="N839" s="130">
        <v>47296</v>
      </c>
      <c r="O839" s="129">
        <v>3.2351637062957295</v>
      </c>
      <c r="AD839" s="90">
        <f t="shared" si="91"/>
        <v>46913</v>
      </c>
      <c r="AE839" s="91">
        <f t="shared" ref="AE839:AE902" si="92">_xlfn.IFNA(VLOOKUP(AD839,N:O,2,FALSE)/100,AE838)</f>
        <v>3.0720465169880029E-2</v>
      </c>
      <c r="AG839" s="92"/>
    </row>
    <row r="840" spans="9:33" x14ac:dyDescent="0.25">
      <c r="I840"/>
      <c r="N840" s="130">
        <v>47297</v>
      </c>
      <c r="O840" s="129">
        <v>3.2351637063037231</v>
      </c>
      <c r="AD840" s="90">
        <f t="shared" ref="AD840:AD903" si="93">AD839+1</f>
        <v>46914</v>
      </c>
      <c r="AE840" s="91">
        <f t="shared" si="92"/>
        <v>3.0720465169880029E-2</v>
      </c>
      <c r="AG840" s="92"/>
    </row>
    <row r="841" spans="9:33" x14ac:dyDescent="0.25">
      <c r="I841"/>
      <c r="N841" s="130">
        <v>47298</v>
      </c>
      <c r="O841" s="129">
        <v>3.2354544451287381</v>
      </c>
      <c r="AD841" s="90">
        <f t="shared" si="93"/>
        <v>46915</v>
      </c>
      <c r="AE841" s="91">
        <f t="shared" si="92"/>
        <v>3.0720465169880029E-2</v>
      </c>
      <c r="AG841" s="92"/>
    </row>
    <row r="842" spans="9:33" x14ac:dyDescent="0.25">
      <c r="I842"/>
      <c r="N842" s="130">
        <v>47301</v>
      </c>
      <c r="O842" s="129">
        <v>3.2351637062957295</v>
      </c>
      <c r="AD842" s="90">
        <f t="shared" si="93"/>
        <v>46916</v>
      </c>
      <c r="AE842" s="91">
        <f t="shared" si="92"/>
        <v>3.0717844023300245E-2</v>
      </c>
      <c r="AG842" s="92"/>
    </row>
    <row r="843" spans="9:33" x14ac:dyDescent="0.25">
      <c r="I843"/>
      <c r="N843" s="130">
        <v>47302</v>
      </c>
      <c r="O843" s="129">
        <v>3.2353090713637123</v>
      </c>
      <c r="AD843" s="90">
        <f t="shared" si="93"/>
        <v>46917</v>
      </c>
      <c r="AE843" s="91">
        <f t="shared" si="92"/>
        <v>3.0717844023220309E-2</v>
      </c>
      <c r="AG843" s="92"/>
    </row>
    <row r="844" spans="9:33" x14ac:dyDescent="0.25">
      <c r="I844"/>
      <c r="N844" s="130">
        <v>47304</v>
      </c>
      <c r="O844" s="129">
        <v>3.2351637063117167</v>
      </c>
      <c r="AD844" s="90">
        <f t="shared" si="93"/>
        <v>46918</v>
      </c>
      <c r="AE844" s="91">
        <f t="shared" si="92"/>
        <v>3.0717844023300245E-2</v>
      </c>
      <c r="AG844" s="92"/>
    </row>
    <row r="845" spans="9:33" x14ac:dyDescent="0.25">
      <c r="I845"/>
      <c r="N845" s="130">
        <v>47305</v>
      </c>
      <c r="O845" s="129">
        <v>3.2354544451287381</v>
      </c>
      <c r="AD845" s="90">
        <f t="shared" si="93"/>
        <v>46919</v>
      </c>
      <c r="AE845" s="91">
        <f t="shared" si="92"/>
        <v>3.0717844023380181E-2</v>
      </c>
      <c r="AG845" s="92"/>
    </row>
    <row r="846" spans="9:33" x14ac:dyDescent="0.25">
      <c r="I846"/>
      <c r="N846" s="130">
        <v>47308</v>
      </c>
      <c r="O846" s="129">
        <v>3.2351637062957295</v>
      </c>
      <c r="AD846" s="90">
        <f t="shared" si="93"/>
        <v>46920</v>
      </c>
      <c r="AE846" s="91">
        <f t="shared" si="92"/>
        <v>3.072177585502045E-2</v>
      </c>
      <c r="AG846" s="92"/>
    </row>
    <row r="847" spans="9:33" x14ac:dyDescent="0.25">
      <c r="I847"/>
      <c r="N847" s="130">
        <v>47309</v>
      </c>
      <c r="O847" s="129">
        <v>3.2351637063037231</v>
      </c>
      <c r="AD847" s="90">
        <f t="shared" si="93"/>
        <v>46921</v>
      </c>
      <c r="AE847" s="91">
        <f t="shared" si="92"/>
        <v>3.072177585502045E-2</v>
      </c>
      <c r="AG847" s="92"/>
    </row>
    <row r="848" spans="9:33" x14ac:dyDescent="0.25">
      <c r="I848"/>
      <c r="N848" s="130">
        <v>47310</v>
      </c>
      <c r="O848" s="129">
        <v>3.2351637062957295</v>
      </c>
      <c r="AD848" s="90">
        <f t="shared" si="93"/>
        <v>46922</v>
      </c>
      <c r="AE848" s="91">
        <f t="shared" si="92"/>
        <v>3.072177585502045E-2</v>
      </c>
      <c r="AG848" s="92"/>
    </row>
    <row r="849" spans="9:33" x14ac:dyDescent="0.25">
      <c r="I849"/>
      <c r="N849" s="130">
        <v>47311</v>
      </c>
      <c r="O849" s="129">
        <v>3.2351637063037231</v>
      </c>
      <c r="AD849" s="90">
        <f t="shared" si="93"/>
        <v>46923</v>
      </c>
      <c r="AE849" s="91">
        <f t="shared" si="92"/>
        <v>3.072177585502045E-2</v>
      </c>
      <c r="AG849" s="92"/>
    </row>
    <row r="850" spans="9:33" x14ac:dyDescent="0.25">
      <c r="I850"/>
      <c r="N850" s="130">
        <v>47312</v>
      </c>
      <c r="O850" s="129">
        <v>3.2354544451287381</v>
      </c>
      <c r="AD850" s="90">
        <f t="shared" si="93"/>
        <v>46924</v>
      </c>
      <c r="AE850" s="91">
        <f t="shared" si="92"/>
        <v>3.0717844023220309E-2</v>
      </c>
      <c r="AG850" s="92"/>
    </row>
    <row r="851" spans="9:33" x14ac:dyDescent="0.25">
      <c r="I851"/>
      <c r="N851" s="130">
        <v>47315</v>
      </c>
      <c r="O851" s="129">
        <v>3.2351637063037231</v>
      </c>
      <c r="AD851" s="90">
        <f t="shared" si="93"/>
        <v>46925</v>
      </c>
      <c r="AE851" s="91">
        <f t="shared" si="92"/>
        <v>3.0717844023380181E-2</v>
      </c>
      <c r="AG851" s="92"/>
    </row>
    <row r="852" spans="9:33" x14ac:dyDescent="0.25">
      <c r="I852"/>
      <c r="N852" s="130">
        <v>47316</v>
      </c>
      <c r="O852" s="129">
        <v>3.2351637063037231</v>
      </c>
      <c r="AD852" s="90">
        <f t="shared" si="93"/>
        <v>46926</v>
      </c>
      <c r="AE852" s="91">
        <f t="shared" si="92"/>
        <v>3.0717844023300245E-2</v>
      </c>
      <c r="AG852" s="92"/>
    </row>
    <row r="853" spans="9:33" x14ac:dyDescent="0.25">
      <c r="I853"/>
      <c r="N853" s="130">
        <v>47317</v>
      </c>
      <c r="O853" s="129">
        <v>3.2351637063117167</v>
      </c>
      <c r="AD853" s="90">
        <f t="shared" si="93"/>
        <v>46927</v>
      </c>
      <c r="AE853" s="91">
        <f t="shared" si="92"/>
        <v>3.0720465169906674E-2</v>
      </c>
      <c r="AG853" s="92"/>
    </row>
    <row r="854" spans="9:33" x14ac:dyDescent="0.25">
      <c r="I854"/>
      <c r="N854" s="130">
        <v>47318</v>
      </c>
      <c r="O854" s="129">
        <v>3.2351637062957295</v>
      </c>
      <c r="AD854" s="90">
        <f t="shared" si="93"/>
        <v>46928</v>
      </c>
      <c r="AE854" s="91">
        <f t="shared" si="92"/>
        <v>3.0720465169906674E-2</v>
      </c>
      <c r="AG854" s="92"/>
    </row>
    <row r="855" spans="9:33" x14ac:dyDescent="0.25">
      <c r="I855"/>
      <c r="N855" s="130">
        <v>47319</v>
      </c>
      <c r="O855" s="129">
        <v>3.2354544451287381</v>
      </c>
      <c r="AD855" s="90">
        <f t="shared" si="93"/>
        <v>46929</v>
      </c>
      <c r="AE855" s="91">
        <f t="shared" si="92"/>
        <v>3.0720465169906674E-2</v>
      </c>
      <c r="AG855" s="92"/>
    </row>
    <row r="856" spans="9:33" x14ac:dyDescent="0.25">
      <c r="I856"/>
      <c r="N856" s="130">
        <v>47322</v>
      </c>
      <c r="O856" s="129">
        <v>3.2351637063037231</v>
      </c>
      <c r="AD856" s="90">
        <f t="shared" si="93"/>
        <v>46930</v>
      </c>
      <c r="AE856" s="91">
        <f t="shared" si="92"/>
        <v>3.0717844023220309E-2</v>
      </c>
      <c r="AG856" s="92"/>
    </row>
    <row r="857" spans="9:33" x14ac:dyDescent="0.25">
      <c r="I857"/>
      <c r="N857" s="130">
        <v>47323</v>
      </c>
      <c r="O857" s="129">
        <v>3.2351637063037231</v>
      </c>
      <c r="AD857" s="90">
        <f t="shared" si="93"/>
        <v>46931</v>
      </c>
      <c r="AE857" s="91">
        <f t="shared" si="92"/>
        <v>3.0717844023300245E-2</v>
      </c>
      <c r="AG857" s="92"/>
    </row>
    <row r="858" spans="9:33" x14ac:dyDescent="0.25">
      <c r="I858"/>
      <c r="N858" s="130">
        <v>47324</v>
      </c>
      <c r="O858" s="129">
        <v>3.2351637063037231</v>
      </c>
      <c r="AD858" s="90">
        <f t="shared" si="93"/>
        <v>46932</v>
      </c>
      <c r="AE858" s="91">
        <f t="shared" si="92"/>
        <v>3.0717844023220309E-2</v>
      </c>
      <c r="AG858" s="92"/>
    </row>
    <row r="859" spans="9:33" x14ac:dyDescent="0.25">
      <c r="I859"/>
      <c r="N859" s="130">
        <v>47325</v>
      </c>
      <c r="O859" s="129">
        <v>3.2351637062957295</v>
      </c>
      <c r="AD859" s="90">
        <f t="shared" si="93"/>
        <v>46933</v>
      </c>
      <c r="AE859" s="91">
        <f t="shared" si="92"/>
        <v>3.0717844023380181E-2</v>
      </c>
      <c r="AG859" s="92"/>
    </row>
    <row r="860" spans="9:33" x14ac:dyDescent="0.25">
      <c r="I860"/>
      <c r="N860" s="130">
        <v>47326</v>
      </c>
      <c r="O860" s="129">
        <v>3.2354544451314027</v>
      </c>
      <c r="AD860" s="90">
        <f t="shared" si="93"/>
        <v>46934</v>
      </c>
      <c r="AE860" s="91">
        <f t="shared" si="92"/>
        <v>3.0720465169906674E-2</v>
      </c>
      <c r="AG860" s="92"/>
    </row>
    <row r="861" spans="9:33" x14ac:dyDescent="0.25">
      <c r="I861"/>
      <c r="N861" s="130">
        <v>47329</v>
      </c>
      <c r="O861" s="129">
        <v>3.2351637062957295</v>
      </c>
      <c r="AD861" s="90">
        <f t="shared" si="93"/>
        <v>46935</v>
      </c>
      <c r="AE861" s="91">
        <f t="shared" si="92"/>
        <v>3.0720465169906674E-2</v>
      </c>
      <c r="AG861" s="92"/>
    </row>
    <row r="862" spans="9:33" x14ac:dyDescent="0.25">
      <c r="I862"/>
      <c r="N862" s="130">
        <v>47330</v>
      </c>
      <c r="O862" s="129">
        <v>3.2351637063037231</v>
      </c>
      <c r="AD862" s="90">
        <f t="shared" si="93"/>
        <v>46936</v>
      </c>
      <c r="AE862" s="91">
        <f t="shared" si="92"/>
        <v>3.0720465169906674E-2</v>
      </c>
      <c r="AG862" s="92"/>
    </row>
    <row r="863" spans="9:33" x14ac:dyDescent="0.25">
      <c r="I863"/>
      <c r="N863" s="130">
        <v>47331</v>
      </c>
      <c r="O863" s="129">
        <v>3.2351637062957295</v>
      </c>
      <c r="AD863" s="90">
        <f t="shared" si="93"/>
        <v>46937</v>
      </c>
      <c r="AE863" s="91">
        <f t="shared" si="92"/>
        <v>3.0719154559299966E-2</v>
      </c>
      <c r="AG863" s="92"/>
    </row>
    <row r="864" spans="9:33" x14ac:dyDescent="0.25">
      <c r="I864"/>
      <c r="N864" s="130">
        <v>47332</v>
      </c>
      <c r="O864" s="129">
        <v>3.2351637063037231</v>
      </c>
      <c r="AD864" s="90">
        <f t="shared" si="93"/>
        <v>46938</v>
      </c>
      <c r="AE864" s="91">
        <f t="shared" si="92"/>
        <v>3.0719154559299966E-2</v>
      </c>
      <c r="AG864" s="92"/>
    </row>
    <row r="865" spans="9:33" x14ac:dyDescent="0.25">
      <c r="I865"/>
      <c r="N865" s="130">
        <v>47333</v>
      </c>
      <c r="O865" s="129">
        <v>3.2354544451287381</v>
      </c>
      <c r="AD865" s="90">
        <f t="shared" si="93"/>
        <v>46939</v>
      </c>
      <c r="AE865" s="91">
        <f t="shared" si="92"/>
        <v>3.0717844023300245E-2</v>
      </c>
      <c r="AG865" s="92"/>
    </row>
    <row r="866" spans="9:33" x14ac:dyDescent="0.25">
      <c r="I866"/>
      <c r="N866" s="130">
        <v>47336</v>
      </c>
      <c r="O866" s="129">
        <v>3.2351637063037231</v>
      </c>
      <c r="AD866" s="90">
        <f t="shared" si="93"/>
        <v>46940</v>
      </c>
      <c r="AE866" s="91">
        <f t="shared" si="92"/>
        <v>3.0717844023300245E-2</v>
      </c>
      <c r="AG866" s="92"/>
    </row>
    <row r="867" spans="9:33" x14ac:dyDescent="0.25">
      <c r="I867"/>
      <c r="N867" s="130">
        <v>47337</v>
      </c>
      <c r="O867" s="129">
        <v>3.2351637063037231</v>
      </c>
      <c r="AD867" s="90">
        <f t="shared" si="93"/>
        <v>46941</v>
      </c>
      <c r="AE867" s="91">
        <f t="shared" si="92"/>
        <v>3.0720465169880029E-2</v>
      </c>
      <c r="AG867" s="92"/>
    </row>
    <row r="868" spans="9:33" x14ac:dyDescent="0.25">
      <c r="I868"/>
      <c r="N868" s="130">
        <v>47338</v>
      </c>
      <c r="O868" s="129">
        <v>3.2351637063037231</v>
      </c>
      <c r="AD868" s="90">
        <f t="shared" si="93"/>
        <v>46942</v>
      </c>
      <c r="AE868" s="91">
        <f t="shared" si="92"/>
        <v>3.0720465169880029E-2</v>
      </c>
      <c r="AG868" s="92"/>
    </row>
    <row r="869" spans="9:33" x14ac:dyDescent="0.25">
      <c r="I869"/>
      <c r="N869" s="130">
        <v>47339</v>
      </c>
      <c r="O869" s="129">
        <v>3.2351637062957295</v>
      </c>
      <c r="AD869" s="90">
        <f t="shared" si="93"/>
        <v>46943</v>
      </c>
      <c r="AE869" s="91">
        <f t="shared" si="92"/>
        <v>3.0720465169880029E-2</v>
      </c>
      <c r="AG869" s="92"/>
    </row>
    <row r="870" spans="9:33" x14ac:dyDescent="0.25">
      <c r="I870"/>
      <c r="N870" s="130">
        <v>47340</v>
      </c>
      <c r="O870" s="129">
        <v>3.2354544451314027</v>
      </c>
      <c r="AD870" s="90">
        <f t="shared" si="93"/>
        <v>46944</v>
      </c>
      <c r="AE870" s="91">
        <f t="shared" si="92"/>
        <v>3.0717844023300245E-2</v>
      </c>
      <c r="AG870" s="92"/>
    </row>
    <row r="871" spans="9:33" x14ac:dyDescent="0.25">
      <c r="I871"/>
      <c r="N871" s="130">
        <v>47343</v>
      </c>
      <c r="O871" s="129">
        <v>3.2351637062957295</v>
      </c>
      <c r="AD871" s="90">
        <f t="shared" si="93"/>
        <v>46945</v>
      </c>
      <c r="AE871" s="91">
        <f t="shared" si="92"/>
        <v>3.0717844023300245E-2</v>
      </c>
      <c r="AG871" s="92"/>
    </row>
    <row r="872" spans="9:33" x14ac:dyDescent="0.25">
      <c r="I872"/>
      <c r="N872" s="130">
        <v>47344</v>
      </c>
      <c r="O872" s="129">
        <v>3.2351637063117167</v>
      </c>
      <c r="AD872" s="90">
        <f t="shared" si="93"/>
        <v>46946</v>
      </c>
      <c r="AE872" s="91">
        <f t="shared" si="92"/>
        <v>3.0717844023300245E-2</v>
      </c>
      <c r="AG872" s="92"/>
    </row>
    <row r="873" spans="9:33" x14ac:dyDescent="0.25">
      <c r="I873"/>
      <c r="N873" s="130">
        <v>47345</v>
      </c>
      <c r="O873" s="129">
        <v>3.2351637063037231</v>
      </c>
      <c r="AD873" s="90">
        <f t="shared" si="93"/>
        <v>46947</v>
      </c>
      <c r="AE873" s="91">
        <f t="shared" si="92"/>
        <v>3.0717844023300245E-2</v>
      </c>
      <c r="AG873" s="92"/>
    </row>
    <row r="874" spans="9:33" x14ac:dyDescent="0.25">
      <c r="I874"/>
      <c r="N874" s="130">
        <v>47346</v>
      </c>
      <c r="O874" s="129">
        <v>3.2351637062957295</v>
      </c>
      <c r="AD874" s="90">
        <f t="shared" si="93"/>
        <v>46948</v>
      </c>
      <c r="AE874" s="91">
        <f t="shared" si="92"/>
        <v>3.0720465169880029E-2</v>
      </c>
      <c r="AG874" s="92"/>
    </row>
    <row r="875" spans="9:33" x14ac:dyDescent="0.25">
      <c r="I875"/>
      <c r="N875" s="130">
        <v>47347</v>
      </c>
      <c r="O875" s="129">
        <v>3.2354544451314027</v>
      </c>
      <c r="AD875" s="90">
        <f t="shared" si="93"/>
        <v>46949</v>
      </c>
      <c r="AE875" s="91">
        <f t="shared" si="92"/>
        <v>3.0720465169880029E-2</v>
      </c>
      <c r="AG875" s="92"/>
    </row>
    <row r="876" spans="9:33" x14ac:dyDescent="0.25">
      <c r="I876"/>
      <c r="N876" s="130">
        <v>47350</v>
      </c>
      <c r="O876" s="129">
        <v>3.2351637062957295</v>
      </c>
      <c r="AD876" s="90">
        <f t="shared" si="93"/>
        <v>46950</v>
      </c>
      <c r="AE876" s="91">
        <f t="shared" si="92"/>
        <v>3.0720465169880029E-2</v>
      </c>
      <c r="AG876" s="92"/>
    </row>
    <row r="877" spans="9:33" x14ac:dyDescent="0.25">
      <c r="I877"/>
      <c r="N877" s="130">
        <v>47351</v>
      </c>
      <c r="O877" s="129">
        <v>3.2351637062957295</v>
      </c>
      <c r="AD877" s="90">
        <f t="shared" si="93"/>
        <v>46951</v>
      </c>
      <c r="AE877" s="91">
        <f t="shared" si="92"/>
        <v>3.0717844023300245E-2</v>
      </c>
      <c r="AG877" s="92"/>
    </row>
    <row r="878" spans="9:33" x14ac:dyDescent="0.25">
      <c r="I878"/>
      <c r="N878" s="130">
        <v>47352</v>
      </c>
      <c r="O878" s="129">
        <v>3.2351637063117167</v>
      </c>
      <c r="AD878" s="90">
        <f t="shared" si="93"/>
        <v>46952</v>
      </c>
      <c r="AE878" s="91">
        <f t="shared" si="92"/>
        <v>3.0717844023220309E-2</v>
      </c>
      <c r="AG878" s="92"/>
    </row>
    <row r="879" spans="9:33" x14ac:dyDescent="0.25">
      <c r="I879"/>
      <c r="N879" s="130">
        <v>47353</v>
      </c>
      <c r="O879" s="129">
        <v>3.2351637062957295</v>
      </c>
      <c r="AD879" s="90">
        <f t="shared" si="93"/>
        <v>46953</v>
      </c>
      <c r="AE879" s="91">
        <f t="shared" si="92"/>
        <v>3.0717844023380181E-2</v>
      </c>
      <c r="AG879" s="92"/>
    </row>
    <row r="880" spans="9:33" x14ac:dyDescent="0.25">
      <c r="I880"/>
      <c r="N880" s="130">
        <v>47354</v>
      </c>
      <c r="O880" s="129">
        <v>3.2354544451287381</v>
      </c>
      <c r="AD880" s="90">
        <f t="shared" si="93"/>
        <v>46954</v>
      </c>
      <c r="AE880" s="91">
        <f t="shared" si="92"/>
        <v>3.0717844023220309E-2</v>
      </c>
      <c r="AG880" s="92"/>
    </row>
    <row r="881" spans="9:33" x14ac:dyDescent="0.25">
      <c r="I881"/>
      <c r="N881" s="130">
        <v>47357</v>
      </c>
      <c r="O881" s="129">
        <v>3.2351637063037231</v>
      </c>
      <c r="AD881" s="90">
        <f t="shared" si="93"/>
        <v>46955</v>
      </c>
      <c r="AE881" s="91">
        <f t="shared" si="92"/>
        <v>3.0720465169906674E-2</v>
      </c>
      <c r="AG881" s="92"/>
    </row>
    <row r="882" spans="9:33" x14ac:dyDescent="0.25">
      <c r="I882"/>
      <c r="N882" s="130">
        <v>47358</v>
      </c>
      <c r="O882" s="129">
        <v>3.2351637062957295</v>
      </c>
      <c r="AD882" s="90">
        <f t="shared" si="93"/>
        <v>46956</v>
      </c>
      <c r="AE882" s="91">
        <f t="shared" si="92"/>
        <v>3.0720465169906674E-2</v>
      </c>
      <c r="AG882" s="92"/>
    </row>
    <row r="883" spans="9:33" x14ac:dyDescent="0.25">
      <c r="I883"/>
      <c r="N883" s="130">
        <v>47359</v>
      </c>
      <c r="O883" s="129">
        <v>3.2351637063117167</v>
      </c>
      <c r="AD883" s="90">
        <f t="shared" si="93"/>
        <v>46957</v>
      </c>
      <c r="AE883" s="91">
        <f t="shared" si="92"/>
        <v>3.0720465169906674E-2</v>
      </c>
      <c r="AG883" s="92"/>
    </row>
    <row r="884" spans="9:33" x14ac:dyDescent="0.25">
      <c r="I884"/>
      <c r="N884" s="130">
        <v>47360</v>
      </c>
      <c r="O884" s="129">
        <v>3.2351637063037231</v>
      </c>
      <c r="AD884" s="90">
        <f t="shared" si="93"/>
        <v>46958</v>
      </c>
      <c r="AE884" s="91">
        <f t="shared" si="92"/>
        <v>3.0717844023300245E-2</v>
      </c>
      <c r="AG884" s="92"/>
    </row>
    <row r="885" spans="9:33" x14ac:dyDescent="0.25">
      <c r="I885"/>
      <c r="N885" s="130">
        <v>47361</v>
      </c>
      <c r="O885" s="129">
        <v>3.2355998276047959</v>
      </c>
      <c r="AD885" s="90">
        <f t="shared" si="93"/>
        <v>46959</v>
      </c>
      <c r="AE885" s="91">
        <f t="shared" si="92"/>
        <v>3.0717844023300245E-2</v>
      </c>
      <c r="AG885" s="92"/>
    </row>
    <row r="886" spans="9:33" x14ac:dyDescent="0.25">
      <c r="I886"/>
      <c r="N886" s="130">
        <v>47365</v>
      </c>
      <c r="O886" s="129">
        <v>3.2351637063037231</v>
      </c>
      <c r="AD886" s="90">
        <f t="shared" si="93"/>
        <v>46960</v>
      </c>
      <c r="AE886" s="91">
        <f t="shared" si="92"/>
        <v>3.0717844023300245E-2</v>
      </c>
      <c r="AG886" s="92"/>
    </row>
    <row r="887" spans="9:33" x14ac:dyDescent="0.25">
      <c r="I887"/>
      <c r="N887" s="130">
        <v>47366</v>
      </c>
      <c r="O887" s="129">
        <v>3.2351637063037231</v>
      </c>
      <c r="AD887" s="90">
        <f t="shared" si="93"/>
        <v>46961</v>
      </c>
      <c r="AE887" s="91">
        <f t="shared" si="92"/>
        <v>3.0717844023300245E-2</v>
      </c>
      <c r="AG887" s="92"/>
    </row>
    <row r="888" spans="9:33" x14ac:dyDescent="0.25">
      <c r="I888"/>
      <c r="N888" s="130">
        <v>47367</v>
      </c>
      <c r="O888" s="129">
        <v>3.2351637062957295</v>
      </c>
      <c r="AD888" s="90">
        <f t="shared" si="93"/>
        <v>46962</v>
      </c>
      <c r="AE888" s="91">
        <f t="shared" si="92"/>
        <v>3.0720465169880029E-2</v>
      </c>
      <c r="AG888" s="92"/>
    </row>
    <row r="889" spans="9:33" x14ac:dyDescent="0.25">
      <c r="I889"/>
      <c r="N889" s="130">
        <v>47368</v>
      </c>
      <c r="O889" s="129">
        <v>3.2354544451287381</v>
      </c>
      <c r="AD889" s="90">
        <f t="shared" si="93"/>
        <v>46963</v>
      </c>
      <c r="AE889" s="91">
        <f t="shared" si="92"/>
        <v>3.0720465169880029E-2</v>
      </c>
      <c r="AG889" s="92"/>
    </row>
    <row r="890" spans="9:33" x14ac:dyDescent="0.25">
      <c r="I890"/>
      <c r="N890" s="130">
        <v>47371</v>
      </c>
      <c r="O890" s="129">
        <v>3.2351637063037231</v>
      </c>
      <c r="AD890" s="90">
        <f t="shared" si="93"/>
        <v>46964</v>
      </c>
      <c r="AE890" s="91">
        <f t="shared" si="92"/>
        <v>3.0720465169880029E-2</v>
      </c>
      <c r="AG890" s="92"/>
    </row>
    <row r="891" spans="9:33" x14ac:dyDescent="0.25">
      <c r="I891"/>
      <c r="N891" s="130">
        <v>47372</v>
      </c>
      <c r="O891" s="129">
        <v>3.2351637063037231</v>
      </c>
      <c r="AD891" s="90">
        <f t="shared" si="93"/>
        <v>46965</v>
      </c>
      <c r="AE891" s="91">
        <f t="shared" si="92"/>
        <v>3.0717844023220309E-2</v>
      </c>
      <c r="AG891" s="92"/>
    </row>
    <row r="892" spans="9:33" x14ac:dyDescent="0.25">
      <c r="I892"/>
      <c r="N892" s="130">
        <v>47373</v>
      </c>
      <c r="O892" s="129">
        <v>3.2351637062957295</v>
      </c>
      <c r="AD892" s="90">
        <f t="shared" si="93"/>
        <v>46966</v>
      </c>
      <c r="AE892" s="91">
        <f t="shared" si="92"/>
        <v>3.0717844023300245E-2</v>
      </c>
      <c r="AG892" s="92"/>
    </row>
    <row r="893" spans="9:33" x14ac:dyDescent="0.25">
      <c r="I893"/>
      <c r="N893" s="130">
        <v>47374</v>
      </c>
      <c r="O893" s="129">
        <v>3.2351637063037231</v>
      </c>
      <c r="AD893" s="90">
        <f t="shared" si="93"/>
        <v>46967</v>
      </c>
      <c r="AE893" s="91">
        <f t="shared" si="92"/>
        <v>3.0717844023300245E-2</v>
      </c>
      <c r="AG893" s="92"/>
    </row>
    <row r="894" spans="9:33" x14ac:dyDescent="0.25">
      <c r="I894"/>
      <c r="N894" s="130">
        <v>47375</v>
      </c>
      <c r="O894" s="129">
        <v>3.2354544451287381</v>
      </c>
      <c r="AD894" s="90">
        <f t="shared" si="93"/>
        <v>46968</v>
      </c>
      <c r="AE894" s="91">
        <f t="shared" si="92"/>
        <v>3.0717844023300245E-2</v>
      </c>
      <c r="AG894" s="92"/>
    </row>
    <row r="895" spans="9:33" x14ac:dyDescent="0.25">
      <c r="I895"/>
      <c r="N895" s="130">
        <v>47378</v>
      </c>
      <c r="O895" s="129">
        <v>3.2351637063037231</v>
      </c>
      <c r="AD895" s="90">
        <f t="shared" si="93"/>
        <v>46969</v>
      </c>
      <c r="AE895" s="91">
        <f t="shared" si="92"/>
        <v>3.0720465169906674E-2</v>
      </c>
      <c r="AG895" s="92"/>
    </row>
    <row r="896" spans="9:33" x14ac:dyDescent="0.25">
      <c r="I896"/>
      <c r="N896" s="130">
        <v>47379</v>
      </c>
      <c r="O896" s="129">
        <v>3.2351637063037231</v>
      </c>
      <c r="AD896" s="90">
        <f t="shared" si="93"/>
        <v>46970</v>
      </c>
      <c r="AE896" s="91">
        <f t="shared" si="92"/>
        <v>3.0720465169906674E-2</v>
      </c>
      <c r="AG896" s="92"/>
    </row>
    <row r="897" spans="9:33" x14ac:dyDescent="0.25">
      <c r="I897"/>
      <c r="N897" s="130">
        <v>47380</v>
      </c>
      <c r="O897" s="129">
        <v>3.2351637063037231</v>
      </c>
      <c r="AD897" s="90">
        <f t="shared" si="93"/>
        <v>46971</v>
      </c>
      <c r="AE897" s="91">
        <f t="shared" si="92"/>
        <v>3.0720465169906674E-2</v>
      </c>
      <c r="AG897" s="92"/>
    </row>
    <row r="898" spans="9:33" x14ac:dyDescent="0.25">
      <c r="I898"/>
      <c r="N898" s="130">
        <v>47381</v>
      </c>
      <c r="O898" s="129">
        <v>3.2351637063037231</v>
      </c>
      <c r="AD898" s="90">
        <f t="shared" si="93"/>
        <v>46972</v>
      </c>
      <c r="AE898" s="91">
        <f t="shared" si="92"/>
        <v>3.0717844023300245E-2</v>
      </c>
      <c r="AG898" s="92"/>
    </row>
    <row r="899" spans="9:33" x14ac:dyDescent="0.25">
      <c r="I899"/>
      <c r="N899" s="130">
        <v>47382</v>
      </c>
      <c r="O899" s="129">
        <v>3.2354544451287381</v>
      </c>
      <c r="AD899" s="90">
        <f t="shared" si="93"/>
        <v>46973</v>
      </c>
      <c r="AE899" s="91">
        <f t="shared" si="92"/>
        <v>3.0717844023300245E-2</v>
      </c>
      <c r="AG899" s="92"/>
    </row>
    <row r="900" spans="9:33" x14ac:dyDescent="0.25">
      <c r="I900"/>
      <c r="N900" s="130">
        <v>47385</v>
      </c>
      <c r="O900" s="129">
        <v>3.2351637063037231</v>
      </c>
      <c r="AD900" s="90">
        <f t="shared" si="93"/>
        <v>46974</v>
      </c>
      <c r="AE900" s="91">
        <f t="shared" si="92"/>
        <v>3.0717844023300245E-2</v>
      </c>
      <c r="AG900" s="92"/>
    </row>
    <row r="901" spans="9:33" x14ac:dyDescent="0.25">
      <c r="I901"/>
      <c r="N901" s="130">
        <v>47386</v>
      </c>
      <c r="O901" s="129">
        <v>3.2351637063037231</v>
      </c>
      <c r="AD901" s="90">
        <f t="shared" si="93"/>
        <v>46975</v>
      </c>
      <c r="AE901" s="91">
        <f t="shared" si="92"/>
        <v>3.0717844023300245E-2</v>
      </c>
      <c r="AG901" s="92"/>
    </row>
    <row r="902" spans="9:33" x14ac:dyDescent="0.25">
      <c r="I902"/>
      <c r="N902" s="130">
        <v>47387</v>
      </c>
      <c r="O902" s="129">
        <v>3.2351637062957295</v>
      </c>
      <c r="AD902" s="90">
        <f t="shared" si="93"/>
        <v>46976</v>
      </c>
      <c r="AE902" s="91">
        <f t="shared" si="92"/>
        <v>3.0720465169880029E-2</v>
      </c>
      <c r="AG902" s="92"/>
    </row>
    <row r="903" spans="9:33" x14ac:dyDescent="0.25">
      <c r="I903"/>
      <c r="N903" s="130">
        <v>47388</v>
      </c>
      <c r="O903" s="129">
        <v>3.2351637063037231</v>
      </c>
      <c r="AD903" s="90">
        <f t="shared" si="93"/>
        <v>46977</v>
      </c>
      <c r="AE903" s="91">
        <f t="shared" ref="AE903:AE966" si="94">_xlfn.IFNA(VLOOKUP(AD903,N:O,2,FALSE)/100,AE902)</f>
        <v>3.0720465169880029E-2</v>
      </c>
      <c r="AG903" s="92"/>
    </row>
    <row r="904" spans="9:33" x14ac:dyDescent="0.25">
      <c r="I904"/>
      <c r="N904" s="130">
        <v>47389</v>
      </c>
      <c r="O904" s="129">
        <v>3.2354544451287381</v>
      </c>
      <c r="AD904" s="90">
        <f t="shared" ref="AD904:AD967" si="95">AD903+1</f>
        <v>46978</v>
      </c>
      <c r="AE904" s="91">
        <f t="shared" si="94"/>
        <v>3.0720465169880029E-2</v>
      </c>
      <c r="AG904" s="92"/>
    </row>
    <row r="905" spans="9:33" x14ac:dyDescent="0.25">
      <c r="I905"/>
      <c r="N905" s="130">
        <v>47392</v>
      </c>
      <c r="O905" s="129">
        <v>3.2351637063037231</v>
      </c>
      <c r="AD905" s="90">
        <f t="shared" si="95"/>
        <v>46979</v>
      </c>
      <c r="AE905" s="91">
        <f t="shared" si="94"/>
        <v>3.0717844023300245E-2</v>
      </c>
      <c r="AG905" s="92"/>
    </row>
    <row r="906" spans="9:33" x14ac:dyDescent="0.25">
      <c r="I906"/>
      <c r="N906" s="130">
        <v>47393</v>
      </c>
      <c r="O906" s="129">
        <v>3.2351637062957295</v>
      </c>
      <c r="AD906" s="90">
        <f t="shared" si="95"/>
        <v>46980</v>
      </c>
      <c r="AE906" s="91">
        <f t="shared" si="94"/>
        <v>3.0717844023300245E-2</v>
      </c>
      <c r="AG906" s="92"/>
    </row>
    <row r="907" spans="9:33" x14ac:dyDescent="0.25">
      <c r="I907"/>
      <c r="N907" s="130">
        <v>47394</v>
      </c>
      <c r="O907" s="129">
        <v>3.2351637063117167</v>
      </c>
      <c r="AD907" s="90">
        <f t="shared" si="95"/>
        <v>46981</v>
      </c>
      <c r="AE907" s="91">
        <f t="shared" si="94"/>
        <v>3.0717844023300245E-2</v>
      </c>
      <c r="AG907" s="92"/>
    </row>
    <row r="908" spans="9:33" x14ac:dyDescent="0.25">
      <c r="I908"/>
      <c r="N908" s="130">
        <v>47395</v>
      </c>
      <c r="O908" s="129">
        <v>3.2351637062957295</v>
      </c>
      <c r="AD908" s="90">
        <f t="shared" si="95"/>
        <v>46982</v>
      </c>
      <c r="AE908" s="91">
        <f t="shared" si="94"/>
        <v>3.0717844023380181E-2</v>
      </c>
      <c r="AG908" s="92"/>
    </row>
    <row r="909" spans="9:33" x14ac:dyDescent="0.25">
      <c r="I909"/>
      <c r="N909" s="130">
        <v>47396</v>
      </c>
      <c r="O909" s="129">
        <v>3.2355998276047959</v>
      </c>
      <c r="AD909" s="90">
        <f t="shared" si="95"/>
        <v>46983</v>
      </c>
      <c r="AE909" s="91">
        <f t="shared" si="94"/>
        <v>3.0720465169880029E-2</v>
      </c>
      <c r="AG909" s="92"/>
    </row>
    <row r="910" spans="9:33" x14ac:dyDescent="0.25">
      <c r="I910"/>
      <c r="N910" s="130">
        <v>47400</v>
      </c>
      <c r="O910" s="129">
        <v>3.2351637063037231</v>
      </c>
      <c r="AD910" s="90">
        <f t="shared" si="95"/>
        <v>46984</v>
      </c>
      <c r="AE910" s="91">
        <f t="shared" si="94"/>
        <v>3.0720465169880029E-2</v>
      </c>
      <c r="AG910" s="92"/>
    </row>
    <row r="911" spans="9:33" x14ac:dyDescent="0.25">
      <c r="I911"/>
      <c r="N911" s="130">
        <v>47401</v>
      </c>
      <c r="O911" s="129">
        <v>3.2351637063037231</v>
      </c>
      <c r="AD911" s="90">
        <f t="shared" si="95"/>
        <v>46985</v>
      </c>
      <c r="AE911" s="91">
        <f t="shared" si="94"/>
        <v>3.0720465169880029E-2</v>
      </c>
      <c r="AG911" s="92"/>
    </row>
    <row r="912" spans="9:33" x14ac:dyDescent="0.25">
      <c r="I912"/>
      <c r="N912" s="130">
        <v>47402</v>
      </c>
      <c r="O912" s="129">
        <v>3.2351637063037231</v>
      </c>
      <c r="AD912" s="90">
        <f t="shared" si="95"/>
        <v>46986</v>
      </c>
      <c r="AE912" s="91">
        <f t="shared" si="94"/>
        <v>3.0717844023300245E-2</v>
      </c>
      <c r="AG912" s="92"/>
    </row>
    <row r="913" spans="9:33" x14ac:dyDescent="0.25">
      <c r="I913"/>
      <c r="N913" s="130">
        <v>47403</v>
      </c>
      <c r="O913" s="129">
        <v>3.2354544451260736</v>
      </c>
      <c r="AD913" s="90">
        <f t="shared" si="95"/>
        <v>46987</v>
      </c>
      <c r="AE913" s="91">
        <f t="shared" si="94"/>
        <v>3.0717844023300245E-2</v>
      </c>
      <c r="AG913" s="92"/>
    </row>
    <row r="914" spans="9:33" x14ac:dyDescent="0.25">
      <c r="I914"/>
      <c r="N914" s="130">
        <v>47406</v>
      </c>
      <c r="O914" s="129">
        <v>3.2351637063037231</v>
      </c>
      <c r="AD914" s="90">
        <f t="shared" si="95"/>
        <v>46988</v>
      </c>
      <c r="AE914" s="91">
        <f t="shared" si="94"/>
        <v>3.0717844023220309E-2</v>
      </c>
      <c r="AG914" s="92"/>
    </row>
    <row r="915" spans="9:33" x14ac:dyDescent="0.25">
      <c r="I915"/>
      <c r="N915" s="130">
        <v>47407</v>
      </c>
      <c r="O915" s="129">
        <v>3.2351637063037231</v>
      </c>
      <c r="AD915" s="90">
        <f t="shared" si="95"/>
        <v>46989</v>
      </c>
      <c r="AE915" s="91">
        <f t="shared" si="94"/>
        <v>3.0717844023300245E-2</v>
      </c>
      <c r="AG915" s="92"/>
    </row>
    <row r="916" spans="9:33" x14ac:dyDescent="0.25">
      <c r="I916"/>
      <c r="N916" s="130">
        <v>47408</v>
      </c>
      <c r="O916" s="129">
        <v>3.2351637063037231</v>
      </c>
      <c r="AD916" s="90">
        <f t="shared" si="95"/>
        <v>46990</v>
      </c>
      <c r="AE916" s="91">
        <f t="shared" si="94"/>
        <v>3.0720465169906674E-2</v>
      </c>
      <c r="AG916" s="92"/>
    </row>
    <row r="917" spans="9:33" x14ac:dyDescent="0.25">
      <c r="I917"/>
      <c r="N917" s="130">
        <v>47409</v>
      </c>
      <c r="O917" s="129">
        <v>3.2351637063037231</v>
      </c>
      <c r="AD917" s="90">
        <f t="shared" si="95"/>
        <v>46991</v>
      </c>
      <c r="AE917" s="91">
        <f t="shared" si="94"/>
        <v>3.0720465169906674E-2</v>
      </c>
      <c r="AG917" s="92"/>
    </row>
    <row r="918" spans="9:33" x14ac:dyDescent="0.25">
      <c r="I918"/>
      <c r="N918" s="130">
        <v>47410</v>
      </c>
      <c r="O918" s="129">
        <v>3.2354544451287381</v>
      </c>
      <c r="AD918" s="90">
        <f t="shared" si="95"/>
        <v>46992</v>
      </c>
      <c r="AE918" s="91">
        <f t="shared" si="94"/>
        <v>3.0720465169906674E-2</v>
      </c>
      <c r="AG918" s="92"/>
    </row>
    <row r="919" spans="9:33" x14ac:dyDescent="0.25">
      <c r="I919"/>
      <c r="N919" s="130">
        <v>47413</v>
      </c>
      <c r="O919" s="129">
        <v>3.2351637063037231</v>
      </c>
      <c r="AD919" s="90">
        <f t="shared" si="95"/>
        <v>46993</v>
      </c>
      <c r="AE919" s="91">
        <f t="shared" si="94"/>
        <v>3.0717844023300245E-2</v>
      </c>
      <c r="AG919" s="92"/>
    </row>
    <row r="920" spans="9:33" x14ac:dyDescent="0.25">
      <c r="I920"/>
      <c r="N920" s="130">
        <v>47414</v>
      </c>
      <c r="O920" s="129">
        <v>3.2351637063037231</v>
      </c>
      <c r="AD920" s="90">
        <f t="shared" si="95"/>
        <v>46994</v>
      </c>
      <c r="AE920" s="91">
        <f t="shared" si="94"/>
        <v>3.0717844023300245E-2</v>
      </c>
      <c r="AG920" s="92"/>
    </row>
    <row r="921" spans="9:33" x14ac:dyDescent="0.25">
      <c r="I921"/>
      <c r="N921" s="130">
        <v>47415</v>
      </c>
      <c r="O921" s="129">
        <v>3.2351637063037231</v>
      </c>
      <c r="AD921" s="90">
        <f t="shared" si="95"/>
        <v>46995</v>
      </c>
      <c r="AE921" s="91">
        <f t="shared" si="94"/>
        <v>3.0717844023300245E-2</v>
      </c>
      <c r="AG921" s="92"/>
    </row>
    <row r="922" spans="9:33" x14ac:dyDescent="0.25">
      <c r="I922"/>
      <c r="N922" s="130">
        <v>47416</v>
      </c>
      <c r="O922" s="129">
        <v>3.2351637063037231</v>
      </c>
      <c r="AD922" s="90">
        <f t="shared" si="95"/>
        <v>46996</v>
      </c>
      <c r="AE922" s="91">
        <f t="shared" si="94"/>
        <v>3.0717844023300245E-2</v>
      </c>
      <c r="AG922" s="92"/>
    </row>
    <row r="923" spans="9:33" x14ac:dyDescent="0.25">
      <c r="I923"/>
      <c r="N923" s="130">
        <v>47417</v>
      </c>
      <c r="O923" s="129">
        <v>3.2354544451314027</v>
      </c>
      <c r="AD923" s="90">
        <f t="shared" si="95"/>
        <v>46997</v>
      </c>
      <c r="AE923" s="91">
        <f t="shared" si="94"/>
        <v>3.0721775855040434E-2</v>
      </c>
      <c r="AG923" s="92"/>
    </row>
    <row r="924" spans="9:33" x14ac:dyDescent="0.25">
      <c r="I924"/>
      <c r="N924" s="130">
        <v>47420</v>
      </c>
      <c r="O924" s="129">
        <v>3.2351637062957295</v>
      </c>
      <c r="AD924" s="90">
        <f t="shared" si="95"/>
        <v>46998</v>
      </c>
      <c r="AE924" s="91">
        <f t="shared" si="94"/>
        <v>3.0721775855040434E-2</v>
      </c>
      <c r="AG924" s="92"/>
    </row>
    <row r="925" spans="9:33" x14ac:dyDescent="0.25">
      <c r="I925"/>
      <c r="N925" s="130">
        <v>47421</v>
      </c>
      <c r="O925" s="129">
        <v>3.2351637063037231</v>
      </c>
      <c r="AD925" s="90">
        <f t="shared" si="95"/>
        <v>46999</v>
      </c>
      <c r="AE925" s="91">
        <f t="shared" si="94"/>
        <v>3.0721775855040434E-2</v>
      </c>
      <c r="AG925" s="92"/>
    </row>
    <row r="926" spans="9:33" x14ac:dyDescent="0.25">
      <c r="I926"/>
      <c r="N926" s="130">
        <v>47422</v>
      </c>
      <c r="O926" s="129">
        <v>3.2351637062957295</v>
      </c>
      <c r="AD926" s="90">
        <f t="shared" si="95"/>
        <v>47000</v>
      </c>
      <c r="AE926" s="91">
        <f t="shared" si="94"/>
        <v>3.0721775855040434E-2</v>
      </c>
      <c r="AG926" s="92"/>
    </row>
    <row r="927" spans="9:33" x14ac:dyDescent="0.25">
      <c r="I927"/>
      <c r="N927" s="130">
        <v>47423</v>
      </c>
      <c r="O927" s="129">
        <v>3.2351637063037231</v>
      </c>
      <c r="AD927" s="90">
        <f t="shared" si="95"/>
        <v>47001</v>
      </c>
      <c r="AE927" s="91">
        <f t="shared" si="94"/>
        <v>3.0717844023300245E-2</v>
      </c>
      <c r="AG927" s="92"/>
    </row>
    <row r="928" spans="9:33" x14ac:dyDescent="0.25">
      <c r="I928"/>
      <c r="N928" s="130">
        <v>47424</v>
      </c>
      <c r="O928" s="129">
        <v>3.2354544451260736</v>
      </c>
      <c r="AD928" s="90">
        <f t="shared" si="95"/>
        <v>47002</v>
      </c>
      <c r="AE928" s="91">
        <f t="shared" si="94"/>
        <v>3.0717844023220309E-2</v>
      </c>
      <c r="AG928" s="92"/>
    </row>
    <row r="929" spans="9:33" x14ac:dyDescent="0.25">
      <c r="I929"/>
      <c r="N929" s="130">
        <v>47427</v>
      </c>
      <c r="O929" s="129">
        <v>3.2351637063117167</v>
      </c>
      <c r="AD929" s="90">
        <f t="shared" si="95"/>
        <v>47003</v>
      </c>
      <c r="AE929" s="91">
        <f t="shared" si="94"/>
        <v>3.0717844023300245E-2</v>
      </c>
      <c r="AG929" s="92"/>
    </row>
    <row r="930" spans="9:33" x14ac:dyDescent="0.25">
      <c r="I930"/>
      <c r="N930" s="130">
        <v>47428</v>
      </c>
      <c r="O930" s="129">
        <v>3.2351637062957295</v>
      </c>
      <c r="AD930" s="90">
        <f t="shared" si="95"/>
        <v>47004</v>
      </c>
      <c r="AE930" s="91">
        <f t="shared" si="94"/>
        <v>3.0720465169880029E-2</v>
      </c>
      <c r="AG930" s="92"/>
    </row>
    <row r="931" spans="9:33" x14ac:dyDescent="0.25">
      <c r="I931"/>
      <c r="N931" s="130">
        <v>47429</v>
      </c>
      <c r="O931" s="129">
        <v>3.2351637063037231</v>
      </c>
      <c r="AD931" s="90">
        <f t="shared" si="95"/>
        <v>47005</v>
      </c>
      <c r="AE931" s="91">
        <f t="shared" si="94"/>
        <v>3.0720465169880029E-2</v>
      </c>
      <c r="AG931" s="92"/>
    </row>
    <row r="932" spans="9:33" x14ac:dyDescent="0.25">
      <c r="I932"/>
      <c r="N932" s="130">
        <v>47430</v>
      </c>
      <c r="O932" s="129">
        <v>3.2351637063037231</v>
      </c>
      <c r="AD932" s="90">
        <f t="shared" si="95"/>
        <v>47006</v>
      </c>
      <c r="AE932" s="91">
        <f t="shared" si="94"/>
        <v>3.0720465169880029E-2</v>
      </c>
      <c r="AG932" s="92"/>
    </row>
    <row r="933" spans="9:33" x14ac:dyDescent="0.25">
      <c r="I933"/>
      <c r="N933" s="130">
        <v>47431</v>
      </c>
      <c r="O933" s="129">
        <v>3.2355998276047959</v>
      </c>
      <c r="AD933" s="90">
        <f t="shared" si="95"/>
        <v>47007</v>
      </c>
      <c r="AE933" s="91">
        <f t="shared" si="94"/>
        <v>3.0717844023380181E-2</v>
      </c>
      <c r="AG933" s="92"/>
    </row>
    <row r="934" spans="9:33" x14ac:dyDescent="0.25">
      <c r="I934"/>
      <c r="N934" s="130">
        <v>47435</v>
      </c>
      <c r="O934" s="129">
        <v>3.2351637063037231</v>
      </c>
      <c r="AD934" s="90">
        <f t="shared" si="95"/>
        <v>47008</v>
      </c>
      <c r="AE934" s="91">
        <f t="shared" si="94"/>
        <v>3.0717844023220309E-2</v>
      </c>
      <c r="AG934" s="92"/>
    </row>
    <row r="935" spans="9:33" x14ac:dyDescent="0.25">
      <c r="I935"/>
      <c r="N935" s="130">
        <v>47436</v>
      </c>
      <c r="O935" s="129">
        <v>3.2351637063037231</v>
      </c>
      <c r="AD935" s="90">
        <f t="shared" si="95"/>
        <v>47009</v>
      </c>
      <c r="AE935" s="91">
        <f t="shared" si="94"/>
        <v>3.0717844023300245E-2</v>
      </c>
      <c r="AG935" s="92"/>
    </row>
    <row r="936" spans="9:33" x14ac:dyDescent="0.25">
      <c r="I936"/>
      <c r="N936" s="130">
        <v>47437</v>
      </c>
      <c r="O936" s="129">
        <v>3.2351637062957295</v>
      </c>
      <c r="AD936" s="90">
        <f t="shared" si="95"/>
        <v>47010</v>
      </c>
      <c r="AE936" s="91">
        <f t="shared" si="94"/>
        <v>3.0717844023300245E-2</v>
      </c>
      <c r="AG936" s="92"/>
    </row>
    <row r="937" spans="9:33" x14ac:dyDescent="0.25">
      <c r="I937"/>
      <c r="N937" s="130">
        <v>47438</v>
      </c>
      <c r="O937" s="129">
        <v>3.2354544451287381</v>
      </c>
      <c r="AD937" s="90">
        <f t="shared" si="95"/>
        <v>47011</v>
      </c>
      <c r="AE937" s="91">
        <f t="shared" si="94"/>
        <v>3.0720465169880029E-2</v>
      </c>
      <c r="AG937" s="92"/>
    </row>
    <row r="938" spans="9:33" x14ac:dyDescent="0.25">
      <c r="I938"/>
      <c r="N938" s="130">
        <v>47441</v>
      </c>
      <c r="O938" s="129">
        <v>3.2351637063117167</v>
      </c>
      <c r="AD938" s="90">
        <f t="shared" si="95"/>
        <v>47012</v>
      </c>
      <c r="AE938" s="91">
        <f t="shared" si="94"/>
        <v>3.0720465169880029E-2</v>
      </c>
      <c r="AG938" s="92"/>
    </row>
    <row r="939" spans="9:33" x14ac:dyDescent="0.25">
      <c r="I939"/>
      <c r="N939" s="130">
        <v>47442</v>
      </c>
      <c r="O939" s="129">
        <v>3.2351637063037231</v>
      </c>
      <c r="AD939" s="90">
        <f t="shared" si="95"/>
        <v>47013</v>
      </c>
      <c r="AE939" s="91">
        <f t="shared" si="94"/>
        <v>3.0720465169880029E-2</v>
      </c>
      <c r="AG939" s="92"/>
    </row>
    <row r="940" spans="9:33" x14ac:dyDescent="0.25">
      <c r="I940"/>
      <c r="N940" s="130">
        <v>47443</v>
      </c>
      <c r="O940" s="129">
        <v>3.2353090713557187</v>
      </c>
      <c r="AD940" s="90">
        <f t="shared" si="95"/>
        <v>47014</v>
      </c>
      <c r="AE940" s="91">
        <f t="shared" si="94"/>
        <v>3.0717844023380181E-2</v>
      </c>
      <c r="AG940" s="92"/>
    </row>
    <row r="941" spans="9:33" x14ac:dyDescent="0.25">
      <c r="I941"/>
      <c r="N941" s="130">
        <v>47445</v>
      </c>
      <c r="O941" s="129">
        <v>3.2354544451314027</v>
      </c>
      <c r="AD941" s="90">
        <f t="shared" si="95"/>
        <v>47015</v>
      </c>
      <c r="AE941" s="91">
        <f t="shared" si="94"/>
        <v>3.0717844023300245E-2</v>
      </c>
      <c r="AG941" s="92"/>
    </row>
    <row r="942" spans="9:33" x14ac:dyDescent="0.25">
      <c r="I942"/>
      <c r="N942" s="130">
        <v>47448</v>
      </c>
      <c r="O942" s="129">
        <v>3.2351637062957295</v>
      </c>
      <c r="AD942" s="90">
        <f t="shared" si="95"/>
        <v>47016</v>
      </c>
      <c r="AE942" s="91">
        <f t="shared" si="94"/>
        <v>3.0717844023220309E-2</v>
      </c>
      <c r="AG942" s="92"/>
    </row>
    <row r="943" spans="9:33" x14ac:dyDescent="0.25">
      <c r="I943"/>
      <c r="N943" s="130">
        <v>47449</v>
      </c>
      <c r="O943" s="129">
        <v>3.2351637063037231</v>
      </c>
      <c r="AD943" s="90">
        <f t="shared" si="95"/>
        <v>47017</v>
      </c>
      <c r="AE943" s="91">
        <f t="shared" si="94"/>
        <v>3.0717844023300245E-2</v>
      </c>
      <c r="AG943" s="92"/>
    </row>
    <row r="944" spans="9:33" x14ac:dyDescent="0.25">
      <c r="I944"/>
      <c r="N944" s="130">
        <v>47450</v>
      </c>
      <c r="O944" s="129">
        <v>3.2351637063037231</v>
      </c>
      <c r="AD944" s="90">
        <f t="shared" si="95"/>
        <v>47018</v>
      </c>
      <c r="AE944" s="91">
        <f t="shared" si="94"/>
        <v>3.0720465169906674E-2</v>
      </c>
      <c r="AG944" s="92"/>
    </row>
    <row r="945" spans="9:33" x14ac:dyDescent="0.25">
      <c r="I945"/>
      <c r="N945" s="130">
        <v>47451</v>
      </c>
      <c r="O945" s="129">
        <v>3.2351637063037231</v>
      </c>
      <c r="AD945" s="90">
        <f t="shared" si="95"/>
        <v>47019</v>
      </c>
      <c r="AE945" s="91">
        <f t="shared" si="94"/>
        <v>3.0720465169906674E-2</v>
      </c>
      <c r="AG945" s="92"/>
    </row>
    <row r="946" spans="9:33" x14ac:dyDescent="0.25">
      <c r="I946"/>
      <c r="N946" s="130">
        <v>47452</v>
      </c>
      <c r="O946" s="129">
        <v>3.2354544451260736</v>
      </c>
      <c r="AD946" s="90">
        <f t="shared" si="95"/>
        <v>47020</v>
      </c>
      <c r="AE946" s="91">
        <f t="shared" si="94"/>
        <v>3.0720465169906674E-2</v>
      </c>
      <c r="AG946" s="92"/>
    </row>
    <row r="947" spans="9:33" x14ac:dyDescent="0.25">
      <c r="I947"/>
      <c r="N947" s="130">
        <v>47455</v>
      </c>
      <c r="O947" s="129">
        <v>3.2351637063037231</v>
      </c>
      <c r="AD947" s="90">
        <f t="shared" si="95"/>
        <v>47021</v>
      </c>
      <c r="AE947" s="91">
        <f t="shared" si="94"/>
        <v>3.0717844023300245E-2</v>
      </c>
      <c r="AG947" s="92"/>
    </row>
    <row r="948" spans="9:33" x14ac:dyDescent="0.25">
      <c r="I948"/>
      <c r="N948" s="130">
        <v>47456</v>
      </c>
      <c r="O948" s="129">
        <v>3.2351637063037231</v>
      </c>
      <c r="AD948" s="90">
        <f t="shared" si="95"/>
        <v>47022</v>
      </c>
      <c r="AE948" s="91">
        <f t="shared" si="94"/>
        <v>3.0717844023220309E-2</v>
      </c>
      <c r="AG948" s="92"/>
    </row>
    <row r="949" spans="9:33" x14ac:dyDescent="0.25">
      <c r="I949"/>
      <c r="N949" s="130">
        <v>47457</v>
      </c>
      <c r="O949" s="129">
        <v>3.2351637063037231</v>
      </c>
      <c r="AD949" s="90">
        <f t="shared" si="95"/>
        <v>47023</v>
      </c>
      <c r="AE949" s="91">
        <f t="shared" si="94"/>
        <v>3.0717844023380181E-2</v>
      </c>
      <c r="AG949" s="92"/>
    </row>
    <row r="950" spans="9:33" x14ac:dyDescent="0.25">
      <c r="I950"/>
      <c r="N950" s="130">
        <v>47458</v>
      </c>
      <c r="O950" s="129">
        <v>3.2351637063037231</v>
      </c>
      <c r="AD950" s="90">
        <f t="shared" si="95"/>
        <v>47024</v>
      </c>
      <c r="AE950" s="91">
        <f t="shared" si="94"/>
        <v>3.0717844023300245E-2</v>
      </c>
      <c r="AG950" s="92"/>
    </row>
    <row r="951" spans="9:33" x14ac:dyDescent="0.25">
      <c r="I951"/>
      <c r="N951" s="130">
        <v>47459</v>
      </c>
      <c r="O951" s="129">
        <v>3.2354544451287381</v>
      </c>
      <c r="AD951" s="90">
        <f t="shared" si="95"/>
        <v>47025</v>
      </c>
      <c r="AE951" s="91">
        <f t="shared" si="94"/>
        <v>3.0720465169880029E-2</v>
      </c>
      <c r="AG951" s="92"/>
    </row>
    <row r="952" spans="9:33" x14ac:dyDescent="0.25">
      <c r="I952"/>
      <c r="N952" s="130">
        <v>47462</v>
      </c>
      <c r="O952" s="129">
        <v>3.2351637063037231</v>
      </c>
      <c r="AD952" s="90">
        <f t="shared" si="95"/>
        <v>47026</v>
      </c>
      <c r="AE952" s="91">
        <f t="shared" si="94"/>
        <v>3.0720465169880029E-2</v>
      </c>
      <c r="AG952" s="92"/>
    </row>
    <row r="953" spans="9:33" x14ac:dyDescent="0.25">
      <c r="I953"/>
      <c r="N953" s="130">
        <v>47463</v>
      </c>
      <c r="O953" s="129">
        <v>3.2351637063037231</v>
      </c>
      <c r="AD953" s="90">
        <f t="shared" si="95"/>
        <v>47027</v>
      </c>
      <c r="AE953" s="91">
        <f t="shared" si="94"/>
        <v>3.0720465169880029E-2</v>
      </c>
      <c r="AG953" s="92"/>
    </row>
    <row r="954" spans="9:33" x14ac:dyDescent="0.25">
      <c r="I954"/>
      <c r="N954" s="130">
        <v>47464</v>
      </c>
      <c r="O954" s="129">
        <v>3.2351637063037231</v>
      </c>
      <c r="AD954" s="90">
        <f t="shared" si="95"/>
        <v>47028</v>
      </c>
      <c r="AE954" s="91">
        <f t="shared" si="94"/>
        <v>3.0717844023300245E-2</v>
      </c>
      <c r="AG954" s="92"/>
    </row>
    <row r="955" spans="9:33" x14ac:dyDescent="0.25">
      <c r="I955"/>
      <c r="N955" s="130">
        <v>47465</v>
      </c>
      <c r="O955" s="129">
        <v>3.2351637063037231</v>
      </c>
      <c r="AD955" s="90">
        <f t="shared" si="95"/>
        <v>47029</v>
      </c>
      <c r="AE955" s="91">
        <f t="shared" si="94"/>
        <v>3.0717844023300245E-2</v>
      </c>
      <c r="AG955" s="92"/>
    </row>
    <row r="956" spans="9:33" x14ac:dyDescent="0.25">
      <c r="I956"/>
      <c r="N956" s="130">
        <v>47466</v>
      </c>
      <c r="O956" s="129">
        <v>3.2354544451287381</v>
      </c>
      <c r="AD956" s="90">
        <f t="shared" si="95"/>
        <v>47030</v>
      </c>
      <c r="AE956" s="91">
        <f t="shared" si="94"/>
        <v>3.0717844023220309E-2</v>
      </c>
      <c r="AG956" s="92"/>
    </row>
    <row r="957" spans="9:33" x14ac:dyDescent="0.25">
      <c r="I957"/>
      <c r="N957" s="130">
        <v>47469</v>
      </c>
      <c r="O957" s="129">
        <v>3.2351637062957295</v>
      </c>
      <c r="AD957" s="90">
        <f t="shared" si="95"/>
        <v>47031</v>
      </c>
      <c r="AE957" s="91">
        <f t="shared" si="94"/>
        <v>3.0717844023300245E-2</v>
      </c>
      <c r="AG957" s="92"/>
    </row>
    <row r="958" spans="9:33" x14ac:dyDescent="0.25">
      <c r="I958"/>
      <c r="N958" s="130">
        <v>47470</v>
      </c>
      <c r="O958" s="129">
        <v>3.2351637063037231</v>
      </c>
      <c r="AD958" s="90">
        <f t="shared" si="95"/>
        <v>47032</v>
      </c>
      <c r="AE958" s="91">
        <f t="shared" si="94"/>
        <v>3.0721775855040434E-2</v>
      </c>
      <c r="AG958" s="92"/>
    </row>
    <row r="959" spans="9:33" x14ac:dyDescent="0.25">
      <c r="I959"/>
      <c r="N959" s="130">
        <v>47471</v>
      </c>
      <c r="O959" s="129">
        <v>3.2351637063037231</v>
      </c>
      <c r="AD959" s="90">
        <f t="shared" si="95"/>
        <v>47033</v>
      </c>
      <c r="AE959" s="91">
        <f t="shared" si="94"/>
        <v>3.0721775855040434E-2</v>
      </c>
      <c r="AG959" s="92"/>
    </row>
    <row r="960" spans="9:33" x14ac:dyDescent="0.25">
      <c r="I960"/>
      <c r="N960" s="130">
        <v>47472</v>
      </c>
      <c r="O960" s="129">
        <v>3.2351637062957295</v>
      </c>
      <c r="AD960" s="90">
        <f t="shared" si="95"/>
        <v>47034</v>
      </c>
      <c r="AE960" s="91">
        <f t="shared" si="94"/>
        <v>3.0721775855040434E-2</v>
      </c>
      <c r="AG960" s="92"/>
    </row>
    <row r="961" spans="9:33" x14ac:dyDescent="0.25">
      <c r="I961"/>
      <c r="N961" s="130">
        <v>47473</v>
      </c>
      <c r="O961" s="129">
        <v>3.2354544451287381</v>
      </c>
      <c r="AD961" s="90">
        <f t="shared" si="95"/>
        <v>47035</v>
      </c>
      <c r="AE961" s="91">
        <f t="shared" si="94"/>
        <v>3.0721775855040434E-2</v>
      </c>
      <c r="AG961" s="92"/>
    </row>
    <row r="962" spans="9:33" x14ac:dyDescent="0.25">
      <c r="I962"/>
      <c r="N962" s="130">
        <v>47476</v>
      </c>
      <c r="O962" s="129">
        <v>3.2353090713597155</v>
      </c>
      <c r="AD962" s="90">
        <f t="shared" si="95"/>
        <v>47036</v>
      </c>
      <c r="AE962" s="91">
        <f t="shared" si="94"/>
        <v>3.0717844023380181E-2</v>
      </c>
      <c r="AG962" s="92"/>
    </row>
    <row r="963" spans="9:33" x14ac:dyDescent="0.25">
      <c r="I963"/>
      <c r="N963" s="130">
        <v>47478</v>
      </c>
      <c r="O963" s="129">
        <v>3.2351637063037231</v>
      </c>
      <c r="AD963" s="90">
        <f t="shared" si="95"/>
        <v>47037</v>
      </c>
      <c r="AE963" s="91">
        <f t="shared" si="94"/>
        <v>3.0717844023300245E-2</v>
      </c>
      <c r="AG963" s="92"/>
    </row>
    <row r="964" spans="9:33" x14ac:dyDescent="0.25">
      <c r="I964"/>
      <c r="N964" s="130">
        <v>47479</v>
      </c>
      <c r="O964" s="129">
        <v>3.2351637063037231</v>
      </c>
      <c r="AD964" s="90">
        <f t="shared" si="95"/>
        <v>47038</v>
      </c>
      <c r="AE964" s="91">
        <f t="shared" si="94"/>
        <v>3.0717844023220309E-2</v>
      </c>
      <c r="AG964" s="92"/>
    </row>
    <row r="965" spans="9:33" x14ac:dyDescent="0.25">
      <c r="I965"/>
      <c r="N965" s="130">
        <v>47480</v>
      </c>
      <c r="O965" s="129">
        <v>3.2354544451287381</v>
      </c>
      <c r="AD965" s="90">
        <f t="shared" si="95"/>
        <v>47039</v>
      </c>
      <c r="AE965" s="91">
        <f t="shared" si="94"/>
        <v>3.0720465169906674E-2</v>
      </c>
      <c r="AG965" s="92"/>
    </row>
    <row r="966" spans="9:33" x14ac:dyDescent="0.25">
      <c r="I966"/>
      <c r="N966" s="130">
        <v>47483</v>
      </c>
      <c r="O966" s="129">
        <v>3.2353090713597155</v>
      </c>
      <c r="AD966" s="90">
        <f t="shared" si="95"/>
        <v>47040</v>
      </c>
      <c r="AE966" s="91">
        <f t="shared" si="94"/>
        <v>3.0720465169906674E-2</v>
      </c>
      <c r="AG966" s="92"/>
    </row>
    <row r="967" spans="9:33" x14ac:dyDescent="0.25">
      <c r="I967"/>
      <c r="N967" s="130">
        <v>47485</v>
      </c>
      <c r="O967" s="129">
        <v>3.2351637063037231</v>
      </c>
      <c r="AD967" s="90">
        <f t="shared" si="95"/>
        <v>47041</v>
      </c>
      <c r="AE967" s="91">
        <f t="shared" ref="AE967:AE1030" si="96">_xlfn.IFNA(VLOOKUP(AD967,N:O,2,FALSE)/100,AE966)</f>
        <v>3.0720465169906674E-2</v>
      </c>
      <c r="AG967" s="92"/>
    </row>
    <row r="968" spans="9:33" x14ac:dyDescent="0.25">
      <c r="I968"/>
      <c r="N968" s="130">
        <v>47486</v>
      </c>
      <c r="O968" s="129">
        <v>3.2351637063037231</v>
      </c>
      <c r="AD968" s="90">
        <f t="shared" ref="AD968:AD1031" si="97">AD967+1</f>
        <v>47042</v>
      </c>
      <c r="AE968" s="91">
        <f t="shared" si="96"/>
        <v>3.0717844023220309E-2</v>
      </c>
      <c r="AG968" s="92"/>
    </row>
    <row r="969" spans="9:33" x14ac:dyDescent="0.25">
      <c r="I969"/>
      <c r="N969" s="130">
        <v>47487</v>
      </c>
      <c r="O969" s="129">
        <v>3.2354544451287381</v>
      </c>
      <c r="AD969" s="90">
        <f t="shared" si="97"/>
        <v>47043</v>
      </c>
      <c r="AE969" s="91">
        <f t="shared" si="96"/>
        <v>3.0717844023380181E-2</v>
      </c>
      <c r="AG969" s="92"/>
    </row>
    <row r="970" spans="9:33" x14ac:dyDescent="0.25">
      <c r="I970"/>
      <c r="N970" s="130">
        <v>47490</v>
      </c>
      <c r="O970" s="129">
        <v>3.2351637063037231</v>
      </c>
      <c r="AD970" s="90">
        <f t="shared" si="97"/>
        <v>47044</v>
      </c>
      <c r="AE970" s="91">
        <f t="shared" si="96"/>
        <v>3.0717844023220309E-2</v>
      </c>
      <c r="AG970" s="92"/>
    </row>
    <row r="971" spans="9:33" x14ac:dyDescent="0.25">
      <c r="I971"/>
      <c r="N971" s="130">
        <v>47491</v>
      </c>
      <c r="O971" s="129">
        <v>3.2351637062957295</v>
      </c>
      <c r="AD971" s="90">
        <f t="shared" si="97"/>
        <v>47045</v>
      </c>
      <c r="AE971" s="91">
        <f t="shared" si="96"/>
        <v>3.0717844023300245E-2</v>
      </c>
      <c r="AG971" s="92"/>
    </row>
    <row r="972" spans="9:33" x14ac:dyDescent="0.25">
      <c r="I972"/>
      <c r="N972" s="130">
        <v>47492</v>
      </c>
      <c r="O972" s="129">
        <v>3.2351637063037231</v>
      </c>
      <c r="AD972" s="90">
        <f t="shared" si="97"/>
        <v>47046</v>
      </c>
      <c r="AE972" s="91">
        <f t="shared" si="96"/>
        <v>3.0720465169906674E-2</v>
      </c>
      <c r="AG972" s="92"/>
    </row>
    <row r="973" spans="9:33" x14ac:dyDescent="0.25">
      <c r="I973"/>
      <c r="N973" s="130">
        <v>47493</v>
      </c>
      <c r="O973" s="129">
        <v>3.2351637063037231</v>
      </c>
      <c r="AD973" s="90">
        <f t="shared" si="97"/>
        <v>47047</v>
      </c>
      <c r="AE973" s="91">
        <f t="shared" si="96"/>
        <v>3.0720465169906674E-2</v>
      </c>
      <c r="AG973" s="92"/>
    </row>
    <row r="974" spans="9:33" x14ac:dyDescent="0.25">
      <c r="I974"/>
      <c r="N974" s="130">
        <v>47494</v>
      </c>
      <c r="O974" s="129">
        <v>3.2354544451314027</v>
      </c>
      <c r="AD974" s="90">
        <f t="shared" si="97"/>
        <v>47048</v>
      </c>
      <c r="AE974" s="91">
        <f t="shared" si="96"/>
        <v>3.0720465169906674E-2</v>
      </c>
      <c r="AG974" s="92"/>
    </row>
    <row r="975" spans="9:33" x14ac:dyDescent="0.25">
      <c r="I975"/>
      <c r="N975" s="130">
        <v>47497</v>
      </c>
      <c r="O975" s="129">
        <v>3.2351637062957295</v>
      </c>
      <c r="AD975" s="90">
        <f t="shared" si="97"/>
        <v>47049</v>
      </c>
      <c r="AE975" s="91">
        <f t="shared" si="96"/>
        <v>3.0717844023300245E-2</v>
      </c>
      <c r="AG975" s="92"/>
    </row>
    <row r="976" spans="9:33" x14ac:dyDescent="0.25">
      <c r="I976"/>
      <c r="N976" s="130">
        <v>47498</v>
      </c>
      <c r="O976" s="129">
        <v>3.2351637063037231</v>
      </c>
      <c r="AD976" s="90">
        <f t="shared" si="97"/>
        <v>47050</v>
      </c>
      <c r="AE976" s="91">
        <f t="shared" si="96"/>
        <v>3.0717844023220309E-2</v>
      </c>
      <c r="AG976" s="92"/>
    </row>
    <row r="977" spans="9:33" x14ac:dyDescent="0.25">
      <c r="I977"/>
      <c r="N977" s="130">
        <v>47499</v>
      </c>
      <c r="O977" s="129">
        <v>3.2351637062957295</v>
      </c>
      <c r="AD977" s="90">
        <f t="shared" si="97"/>
        <v>47051</v>
      </c>
      <c r="AE977" s="91">
        <f t="shared" si="96"/>
        <v>3.0717844023300245E-2</v>
      </c>
      <c r="AG977" s="92"/>
    </row>
    <row r="978" spans="9:33" x14ac:dyDescent="0.25">
      <c r="I978"/>
      <c r="N978" s="130">
        <v>47500</v>
      </c>
      <c r="O978" s="129">
        <v>3.2351637063037231</v>
      </c>
      <c r="AD978" s="90">
        <f t="shared" si="97"/>
        <v>47052</v>
      </c>
      <c r="AE978" s="91">
        <f t="shared" si="96"/>
        <v>3.0717844023300245E-2</v>
      </c>
      <c r="AG978" s="92"/>
    </row>
    <row r="979" spans="9:33" x14ac:dyDescent="0.25">
      <c r="I979"/>
      <c r="N979" s="130">
        <v>47501</v>
      </c>
      <c r="O979" s="129">
        <v>3.2355998276047959</v>
      </c>
      <c r="AD979" s="90">
        <f t="shared" si="97"/>
        <v>47053</v>
      </c>
      <c r="AE979" s="91">
        <f t="shared" si="96"/>
        <v>3.0720465169906674E-2</v>
      </c>
      <c r="AG979" s="92"/>
    </row>
    <row r="980" spans="9:33" x14ac:dyDescent="0.25">
      <c r="I980"/>
      <c r="N980" s="130">
        <v>47505</v>
      </c>
      <c r="O980" s="129">
        <v>3.2351637062957295</v>
      </c>
      <c r="AD980" s="90">
        <f t="shared" si="97"/>
        <v>47054</v>
      </c>
      <c r="AE980" s="91">
        <f t="shared" si="96"/>
        <v>3.0720465169906674E-2</v>
      </c>
      <c r="AG980" s="92"/>
    </row>
    <row r="981" spans="9:33" x14ac:dyDescent="0.25">
      <c r="I981"/>
      <c r="N981" s="130">
        <v>47506</v>
      </c>
      <c r="O981" s="129">
        <v>3.2351637063117167</v>
      </c>
      <c r="AD981" s="90">
        <f t="shared" si="97"/>
        <v>47055</v>
      </c>
      <c r="AE981" s="91">
        <f t="shared" si="96"/>
        <v>3.0720465169906674E-2</v>
      </c>
      <c r="AG981" s="92"/>
    </row>
    <row r="982" spans="9:33" x14ac:dyDescent="0.25">
      <c r="I982"/>
      <c r="N982" s="130">
        <v>47507</v>
      </c>
      <c r="O982" s="129">
        <v>3.2351637063037231</v>
      </c>
      <c r="AD982" s="90">
        <f t="shared" si="97"/>
        <v>47056</v>
      </c>
      <c r="AE982" s="91">
        <f t="shared" si="96"/>
        <v>3.0717844023300245E-2</v>
      </c>
      <c r="AG982" s="92"/>
    </row>
    <row r="983" spans="9:33" x14ac:dyDescent="0.25">
      <c r="I983"/>
      <c r="N983" s="130">
        <v>47508</v>
      </c>
      <c r="O983" s="129">
        <v>3.2354544451260736</v>
      </c>
      <c r="AD983" s="90">
        <f t="shared" si="97"/>
        <v>47057</v>
      </c>
      <c r="AE983" s="91">
        <f t="shared" si="96"/>
        <v>3.0717844023300245E-2</v>
      </c>
      <c r="AG983" s="92"/>
    </row>
    <row r="984" spans="9:33" x14ac:dyDescent="0.25">
      <c r="I984"/>
      <c r="N984" s="130">
        <v>47511</v>
      </c>
      <c r="O984" s="129">
        <v>3.2351637063037231</v>
      </c>
      <c r="AD984" s="90">
        <f t="shared" si="97"/>
        <v>47058</v>
      </c>
      <c r="AE984" s="91">
        <f t="shared" si="96"/>
        <v>3.0717844023300245E-2</v>
      </c>
      <c r="AG984" s="92"/>
    </row>
    <row r="985" spans="9:33" x14ac:dyDescent="0.25">
      <c r="I985"/>
      <c r="N985" s="130">
        <v>47512</v>
      </c>
      <c r="O985" s="129">
        <v>3.2351637063037231</v>
      </c>
      <c r="AD985" s="90">
        <f t="shared" si="97"/>
        <v>47059</v>
      </c>
      <c r="AE985" s="91">
        <f t="shared" si="96"/>
        <v>3.0717844023220309E-2</v>
      </c>
      <c r="AG985" s="92"/>
    </row>
    <row r="986" spans="9:33" x14ac:dyDescent="0.25">
      <c r="I986"/>
      <c r="N986" s="130">
        <v>47513</v>
      </c>
      <c r="O986" s="129">
        <v>3.2351637063037231</v>
      </c>
      <c r="AD986" s="90">
        <f t="shared" si="97"/>
        <v>47060</v>
      </c>
      <c r="AE986" s="91">
        <f t="shared" si="96"/>
        <v>3.0720465169880029E-2</v>
      </c>
      <c r="AG986" s="92"/>
    </row>
    <row r="987" spans="9:33" x14ac:dyDescent="0.25">
      <c r="I987"/>
      <c r="N987" s="130">
        <v>47514</v>
      </c>
      <c r="O987" s="129">
        <v>3.2351637063037231</v>
      </c>
      <c r="AD987" s="90">
        <f t="shared" si="97"/>
        <v>47061</v>
      </c>
      <c r="AE987" s="91">
        <f t="shared" si="96"/>
        <v>3.0720465169880029E-2</v>
      </c>
      <c r="AG987" s="92"/>
    </row>
    <row r="988" spans="9:33" x14ac:dyDescent="0.25">
      <c r="I988"/>
      <c r="N988" s="130">
        <v>47515</v>
      </c>
      <c r="O988" s="129">
        <v>3.2354544451287381</v>
      </c>
      <c r="AD988" s="90">
        <f t="shared" si="97"/>
        <v>47062</v>
      </c>
      <c r="AE988" s="91">
        <f t="shared" si="96"/>
        <v>3.0720465169880029E-2</v>
      </c>
      <c r="AG988" s="92"/>
    </row>
    <row r="989" spans="9:33" x14ac:dyDescent="0.25">
      <c r="I989"/>
      <c r="N989" s="130">
        <v>47518</v>
      </c>
      <c r="O989" s="129">
        <v>3.2351637063037231</v>
      </c>
      <c r="AD989" s="90">
        <f t="shared" si="97"/>
        <v>47063</v>
      </c>
      <c r="AE989" s="91">
        <f t="shared" si="96"/>
        <v>3.0717844023380181E-2</v>
      </c>
      <c r="AG989" s="92"/>
    </row>
    <row r="990" spans="9:33" x14ac:dyDescent="0.25">
      <c r="I990"/>
      <c r="N990" s="130">
        <v>47519</v>
      </c>
      <c r="O990" s="129">
        <v>3.2351637062957295</v>
      </c>
      <c r="AD990" s="90">
        <f t="shared" si="97"/>
        <v>47064</v>
      </c>
      <c r="AE990" s="91">
        <f t="shared" si="96"/>
        <v>3.0717844023220309E-2</v>
      </c>
      <c r="AG990" s="92"/>
    </row>
    <row r="991" spans="9:33" x14ac:dyDescent="0.25">
      <c r="I991"/>
      <c r="N991" s="130">
        <v>47520</v>
      </c>
      <c r="O991" s="129">
        <v>3.2351637063037231</v>
      </c>
      <c r="AD991" s="90">
        <f t="shared" si="97"/>
        <v>47065</v>
      </c>
      <c r="AE991" s="91">
        <f t="shared" si="96"/>
        <v>3.0717844023300245E-2</v>
      </c>
      <c r="AG991" s="92"/>
    </row>
    <row r="992" spans="9:33" x14ac:dyDescent="0.25">
      <c r="I992"/>
      <c r="N992" s="130">
        <v>47521</v>
      </c>
      <c r="O992" s="129">
        <v>3.2351637063037231</v>
      </c>
      <c r="AD992" s="90">
        <f t="shared" si="97"/>
        <v>47066</v>
      </c>
      <c r="AE992" s="91">
        <f t="shared" si="96"/>
        <v>3.0717844023300245E-2</v>
      </c>
      <c r="AG992" s="92"/>
    </row>
    <row r="993" spans="9:33" x14ac:dyDescent="0.25">
      <c r="I993"/>
      <c r="N993" s="130">
        <v>47522</v>
      </c>
      <c r="O993" s="129">
        <v>3.2354544451287381</v>
      </c>
      <c r="AD993" s="90">
        <f t="shared" si="97"/>
        <v>47067</v>
      </c>
      <c r="AE993" s="91">
        <f t="shared" si="96"/>
        <v>3.0720465169906674E-2</v>
      </c>
      <c r="AG993" s="92"/>
    </row>
    <row r="994" spans="9:33" x14ac:dyDescent="0.25">
      <c r="I994"/>
      <c r="N994" s="130">
        <v>47525</v>
      </c>
      <c r="O994" s="129">
        <v>3.2351637063037231</v>
      </c>
      <c r="AD994" s="90">
        <f t="shared" si="97"/>
        <v>47068</v>
      </c>
      <c r="AE994" s="91">
        <f t="shared" si="96"/>
        <v>3.0720465169906674E-2</v>
      </c>
      <c r="AG994" s="92"/>
    </row>
    <row r="995" spans="9:33" x14ac:dyDescent="0.25">
      <c r="I995"/>
      <c r="N995" s="130">
        <v>47526</v>
      </c>
      <c r="O995" s="129">
        <v>3.2351637063037231</v>
      </c>
      <c r="AD995" s="90">
        <f t="shared" si="97"/>
        <v>47069</v>
      </c>
      <c r="AE995" s="91">
        <f t="shared" si="96"/>
        <v>3.0720465169906674E-2</v>
      </c>
      <c r="AG995" s="92"/>
    </row>
    <row r="996" spans="9:33" x14ac:dyDescent="0.25">
      <c r="I996"/>
      <c r="N996" s="130">
        <v>47527</v>
      </c>
      <c r="O996" s="129">
        <v>3.2351637063037231</v>
      </c>
      <c r="AD996" s="90">
        <f t="shared" si="97"/>
        <v>47070</v>
      </c>
      <c r="AE996" s="91">
        <f t="shared" si="96"/>
        <v>3.0717844023220309E-2</v>
      </c>
      <c r="AG996" s="92"/>
    </row>
    <row r="997" spans="9:33" x14ac:dyDescent="0.25">
      <c r="I997"/>
      <c r="N997" s="130">
        <v>47528</v>
      </c>
      <c r="O997" s="129">
        <v>3.2351637063037231</v>
      </c>
      <c r="AD997" s="90">
        <f t="shared" si="97"/>
        <v>47071</v>
      </c>
      <c r="AE997" s="91">
        <f t="shared" si="96"/>
        <v>3.0717844023300245E-2</v>
      </c>
      <c r="AG997" s="92"/>
    </row>
    <row r="998" spans="9:33" x14ac:dyDescent="0.25">
      <c r="I998"/>
      <c r="N998" s="130">
        <v>47529</v>
      </c>
      <c r="O998" s="129">
        <v>3.2355998276047959</v>
      </c>
      <c r="AD998" s="90">
        <f t="shared" si="97"/>
        <v>47072</v>
      </c>
      <c r="AE998" s="91">
        <f t="shared" si="96"/>
        <v>3.0717844023300245E-2</v>
      </c>
      <c r="AG998" s="92"/>
    </row>
    <row r="999" spans="9:33" x14ac:dyDescent="0.25">
      <c r="I999"/>
      <c r="N999" s="130">
        <v>47533</v>
      </c>
      <c r="O999" s="129">
        <v>3.2351637063037231</v>
      </c>
      <c r="AD999" s="90">
        <f t="shared" si="97"/>
        <v>47073</v>
      </c>
      <c r="AE999" s="91">
        <f t="shared" si="96"/>
        <v>3.0717844023300245E-2</v>
      </c>
      <c r="AG999" s="92"/>
    </row>
    <row r="1000" spans="9:33" x14ac:dyDescent="0.25">
      <c r="I1000"/>
      <c r="N1000" s="130">
        <v>47534</v>
      </c>
      <c r="O1000" s="129">
        <v>3.2351637063117167</v>
      </c>
      <c r="AD1000" s="90">
        <f t="shared" si="97"/>
        <v>47074</v>
      </c>
      <c r="AE1000" s="91">
        <f t="shared" si="96"/>
        <v>3.0720465169880029E-2</v>
      </c>
      <c r="AG1000" s="92"/>
    </row>
    <row r="1001" spans="9:33" x14ac:dyDescent="0.25">
      <c r="I1001"/>
      <c r="N1001" s="130">
        <v>47535</v>
      </c>
      <c r="O1001" s="129">
        <v>3.2351637063037231</v>
      </c>
      <c r="AD1001" s="90">
        <f t="shared" si="97"/>
        <v>47075</v>
      </c>
      <c r="AE1001" s="91">
        <f t="shared" si="96"/>
        <v>3.0720465169880029E-2</v>
      </c>
      <c r="AG1001" s="92"/>
    </row>
    <row r="1002" spans="9:33" x14ac:dyDescent="0.25">
      <c r="I1002"/>
      <c r="N1002" s="130">
        <v>47536</v>
      </c>
      <c r="O1002" s="129">
        <v>3.2354544451260736</v>
      </c>
      <c r="AD1002" s="90">
        <f t="shared" si="97"/>
        <v>47076</v>
      </c>
      <c r="AE1002" s="91">
        <f t="shared" si="96"/>
        <v>3.0720465169880029E-2</v>
      </c>
      <c r="AG1002" s="92"/>
    </row>
    <row r="1003" spans="9:33" x14ac:dyDescent="0.25">
      <c r="I1003"/>
      <c r="N1003" s="130">
        <v>47539</v>
      </c>
      <c r="O1003" s="129">
        <v>3.2351637063037231</v>
      </c>
      <c r="AD1003" s="90">
        <f t="shared" si="97"/>
        <v>47077</v>
      </c>
      <c r="AE1003" s="91">
        <f t="shared" si="96"/>
        <v>3.0717844023300245E-2</v>
      </c>
      <c r="AG1003" s="92"/>
    </row>
    <row r="1004" spans="9:33" x14ac:dyDescent="0.25">
      <c r="I1004"/>
      <c r="N1004" s="130">
        <v>47540</v>
      </c>
      <c r="O1004" s="129">
        <v>3.2351637063037231</v>
      </c>
      <c r="AD1004" s="90">
        <f t="shared" si="97"/>
        <v>47078</v>
      </c>
      <c r="AE1004" s="91">
        <f t="shared" si="96"/>
        <v>3.0717844023300245E-2</v>
      </c>
      <c r="AG1004" s="92"/>
    </row>
    <row r="1005" spans="9:33" x14ac:dyDescent="0.25">
      <c r="I1005"/>
      <c r="N1005" s="130">
        <v>47541</v>
      </c>
      <c r="O1005" s="129">
        <v>3.2351637063037231</v>
      </c>
      <c r="AD1005" s="90">
        <f t="shared" si="97"/>
        <v>47079</v>
      </c>
      <c r="AE1005" s="91">
        <f t="shared" si="96"/>
        <v>3.0719154559339934E-2</v>
      </c>
      <c r="AG1005" s="92"/>
    </row>
    <row r="1006" spans="9:33" x14ac:dyDescent="0.25">
      <c r="I1006"/>
      <c r="N1006" s="130">
        <v>47542</v>
      </c>
      <c r="O1006" s="129">
        <v>3.2351637062957295</v>
      </c>
      <c r="AD1006" s="90">
        <f t="shared" si="97"/>
        <v>47080</v>
      </c>
      <c r="AE1006" s="91">
        <f t="shared" si="96"/>
        <v>3.0719154559339934E-2</v>
      </c>
      <c r="AG1006" s="92"/>
    </row>
    <row r="1007" spans="9:33" x14ac:dyDescent="0.25">
      <c r="I1007"/>
      <c r="N1007" s="130">
        <v>47543</v>
      </c>
      <c r="O1007" s="129">
        <v>3.2354544451287381</v>
      </c>
      <c r="AD1007" s="90">
        <f t="shared" si="97"/>
        <v>47081</v>
      </c>
      <c r="AE1007" s="91">
        <f t="shared" si="96"/>
        <v>3.0720465169880029E-2</v>
      </c>
      <c r="AG1007" s="92"/>
    </row>
    <row r="1008" spans="9:33" x14ac:dyDescent="0.25">
      <c r="I1008"/>
      <c r="N1008" s="130">
        <v>47546</v>
      </c>
      <c r="O1008" s="129">
        <v>3.2351637062957295</v>
      </c>
      <c r="AD1008" s="90">
        <f t="shared" si="97"/>
        <v>47082</v>
      </c>
      <c r="AE1008" s="91">
        <f t="shared" si="96"/>
        <v>3.0720465169880029E-2</v>
      </c>
      <c r="AG1008" s="92"/>
    </row>
    <row r="1009" spans="9:33" x14ac:dyDescent="0.25">
      <c r="I1009"/>
      <c r="N1009" s="130">
        <v>47547</v>
      </c>
      <c r="O1009" s="129">
        <v>3.2351637063037231</v>
      </c>
      <c r="AD1009" s="90">
        <f t="shared" si="97"/>
        <v>47083</v>
      </c>
      <c r="AE1009" s="91">
        <f t="shared" si="96"/>
        <v>3.0720465169880029E-2</v>
      </c>
      <c r="AG1009" s="92"/>
    </row>
    <row r="1010" spans="9:33" x14ac:dyDescent="0.25">
      <c r="I1010"/>
      <c r="N1010" s="130">
        <v>47548</v>
      </c>
      <c r="O1010" s="129">
        <v>3.3968335223741875</v>
      </c>
      <c r="AD1010" s="90">
        <f t="shared" si="97"/>
        <v>47084</v>
      </c>
      <c r="AE1010" s="91">
        <f t="shared" si="96"/>
        <v>3.0717844023300245E-2</v>
      </c>
      <c r="AG1010" s="92"/>
    </row>
    <row r="1011" spans="9:33" x14ac:dyDescent="0.25">
      <c r="I1011"/>
      <c r="N1011" s="130">
        <v>47549</v>
      </c>
      <c r="O1011" s="129">
        <v>3.3968335223821811</v>
      </c>
      <c r="AD1011" s="90">
        <f t="shared" si="97"/>
        <v>47085</v>
      </c>
      <c r="AE1011" s="91">
        <f t="shared" si="96"/>
        <v>3.0717844023300245E-2</v>
      </c>
      <c r="AG1011" s="92"/>
    </row>
    <row r="1012" spans="9:33" x14ac:dyDescent="0.25">
      <c r="I1012"/>
      <c r="N1012" s="130">
        <v>47550</v>
      </c>
      <c r="O1012" s="129">
        <v>3.3971540457393701</v>
      </c>
      <c r="AD1012" s="90">
        <f t="shared" si="97"/>
        <v>47086</v>
      </c>
      <c r="AE1012" s="91">
        <f t="shared" si="96"/>
        <v>3.0717844023300245E-2</v>
      </c>
      <c r="AG1012" s="92"/>
    </row>
    <row r="1013" spans="9:33" x14ac:dyDescent="0.25">
      <c r="I1013"/>
      <c r="N1013" s="130">
        <v>47553</v>
      </c>
      <c r="O1013" s="129">
        <v>3.3968335223901747</v>
      </c>
      <c r="AD1013" s="90">
        <f t="shared" si="97"/>
        <v>47087</v>
      </c>
      <c r="AE1013" s="91">
        <f t="shared" si="96"/>
        <v>3.0717844023300245E-2</v>
      </c>
      <c r="AG1013" s="92"/>
    </row>
    <row r="1014" spans="9:33" x14ac:dyDescent="0.25">
      <c r="I1014"/>
      <c r="N1014" s="130">
        <v>47554</v>
      </c>
      <c r="O1014" s="129">
        <v>3.3968335223821811</v>
      </c>
      <c r="AD1014" s="90">
        <f t="shared" si="97"/>
        <v>47088</v>
      </c>
      <c r="AE1014" s="91">
        <f t="shared" si="96"/>
        <v>3.0720465169906674E-2</v>
      </c>
      <c r="AG1014" s="92"/>
    </row>
    <row r="1015" spans="9:33" x14ac:dyDescent="0.25">
      <c r="I1015"/>
      <c r="N1015" s="130">
        <v>47555</v>
      </c>
      <c r="O1015" s="129">
        <v>3.3968335223741875</v>
      </c>
      <c r="AD1015" s="90">
        <f t="shared" si="97"/>
        <v>47089</v>
      </c>
      <c r="AE1015" s="91">
        <f t="shared" si="96"/>
        <v>3.0720465169906674E-2</v>
      </c>
      <c r="AG1015" s="92"/>
    </row>
    <row r="1016" spans="9:33" x14ac:dyDescent="0.25">
      <c r="I1016"/>
      <c r="N1016" s="130">
        <v>47556</v>
      </c>
      <c r="O1016" s="129">
        <v>3.3968335223821811</v>
      </c>
      <c r="AD1016" s="90">
        <f t="shared" si="97"/>
        <v>47090</v>
      </c>
      <c r="AE1016" s="91">
        <f t="shared" si="96"/>
        <v>3.0720465169906674E-2</v>
      </c>
      <c r="AG1016" s="92"/>
    </row>
    <row r="1017" spans="9:33" x14ac:dyDescent="0.25">
      <c r="I1017"/>
      <c r="N1017" s="130">
        <v>47557</v>
      </c>
      <c r="O1017" s="129">
        <v>3.3971540457393701</v>
      </c>
      <c r="AD1017" s="90">
        <f t="shared" si="97"/>
        <v>47091</v>
      </c>
      <c r="AE1017" s="91">
        <f t="shared" si="96"/>
        <v>3.0717844023300245E-2</v>
      </c>
      <c r="AG1017" s="92"/>
    </row>
    <row r="1018" spans="9:33" x14ac:dyDescent="0.25">
      <c r="I1018"/>
      <c r="N1018" s="130">
        <v>47560</v>
      </c>
      <c r="O1018" s="129">
        <v>3.3968335223821811</v>
      </c>
      <c r="AD1018" s="90">
        <f t="shared" si="97"/>
        <v>47092</v>
      </c>
      <c r="AE1018" s="91">
        <f t="shared" si="96"/>
        <v>3.0717844023300245E-2</v>
      </c>
      <c r="AG1018" s="92"/>
    </row>
    <row r="1019" spans="9:33" x14ac:dyDescent="0.25">
      <c r="I1019"/>
      <c r="N1019" s="130">
        <v>47561</v>
      </c>
      <c r="O1019" s="129">
        <v>3.3968335223741875</v>
      </c>
      <c r="AD1019" s="90">
        <f t="shared" si="97"/>
        <v>47093</v>
      </c>
      <c r="AE1019" s="91">
        <f t="shared" si="96"/>
        <v>3.0717844023220309E-2</v>
      </c>
      <c r="AG1019" s="92"/>
    </row>
    <row r="1020" spans="9:33" x14ac:dyDescent="0.25">
      <c r="I1020"/>
      <c r="N1020" s="130">
        <v>47562</v>
      </c>
      <c r="O1020" s="129">
        <v>3.3968335223901747</v>
      </c>
      <c r="AD1020" s="90">
        <f t="shared" si="97"/>
        <v>47094</v>
      </c>
      <c r="AE1020" s="91">
        <f t="shared" si="96"/>
        <v>3.0717844023300245E-2</v>
      </c>
      <c r="AG1020" s="92"/>
    </row>
    <row r="1021" spans="9:33" x14ac:dyDescent="0.25">
      <c r="I1021"/>
      <c r="N1021" s="130">
        <v>47563</v>
      </c>
      <c r="O1021" s="129">
        <v>3.3968335223821811</v>
      </c>
      <c r="AD1021" s="90">
        <f t="shared" si="97"/>
        <v>47095</v>
      </c>
      <c r="AE1021" s="91">
        <f t="shared" si="96"/>
        <v>3.0720465169906674E-2</v>
      </c>
      <c r="AG1021" s="92"/>
    </row>
    <row r="1022" spans="9:33" x14ac:dyDescent="0.25">
      <c r="I1022"/>
      <c r="N1022" s="130">
        <v>47564</v>
      </c>
      <c r="O1022" s="129">
        <v>3.3971540457393701</v>
      </c>
      <c r="AD1022" s="90">
        <f t="shared" si="97"/>
        <v>47096</v>
      </c>
      <c r="AE1022" s="91">
        <f t="shared" si="96"/>
        <v>3.0720465169906674E-2</v>
      </c>
      <c r="AG1022" s="92"/>
    </row>
    <row r="1023" spans="9:33" x14ac:dyDescent="0.25">
      <c r="I1023"/>
      <c r="N1023" s="130">
        <v>47567</v>
      </c>
      <c r="O1023" s="129">
        <v>3.3968335223821811</v>
      </c>
      <c r="AD1023" s="90">
        <f t="shared" si="97"/>
        <v>47097</v>
      </c>
      <c r="AE1023" s="91">
        <f t="shared" si="96"/>
        <v>3.0720465169906674E-2</v>
      </c>
      <c r="AG1023" s="92"/>
    </row>
    <row r="1024" spans="9:33" x14ac:dyDescent="0.25">
      <c r="I1024"/>
      <c r="N1024" s="130">
        <v>47568</v>
      </c>
      <c r="O1024" s="129">
        <v>3.3968335223741875</v>
      </c>
      <c r="AD1024" s="90">
        <f t="shared" si="97"/>
        <v>47098</v>
      </c>
      <c r="AE1024" s="91">
        <f t="shared" si="96"/>
        <v>3.0717844023300245E-2</v>
      </c>
      <c r="AG1024" s="92"/>
    </row>
    <row r="1025" spans="9:33" x14ac:dyDescent="0.25">
      <c r="I1025"/>
      <c r="N1025" s="130">
        <v>47569</v>
      </c>
      <c r="O1025" s="129">
        <v>3.3968335223821811</v>
      </c>
      <c r="AD1025" s="90">
        <f t="shared" si="97"/>
        <v>47099</v>
      </c>
      <c r="AE1025" s="91">
        <f t="shared" si="96"/>
        <v>3.0717844023300245E-2</v>
      </c>
      <c r="AG1025" s="92"/>
    </row>
    <row r="1026" spans="9:33" x14ac:dyDescent="0.25">
      <c r="I1026"/>
      <c r="N1026" s="130">
        <v>47570</v>
      </c>
      <c r="O1026" s="129">
        <v>3.3968335223821811</v>
      </c>
      <c r="AD1026" s="90">
        <f t="shared" si="97"/>
        <v>47100</v>
      </c>
      <c r="AE1026" s="91">
        <f t="shared" si="96"/>
        <v>3.0717844023300245E-2</v>
      </c>
      <c r="AG1026" s="92"/>
    </row>
    <row r="1027" spans="9:33" x14ac:dyDescent="0.25">
      <c r="I1027"/>
      <c r="N1027" s="130">
        <v>47571</v>
      </c>
      <c r="O1027" s="129">
        <v>3.3971540457393701</v>
      </c>
      <c r="AD1027" s="90">
        <f t="shared" si="97"/>
        <v>47101</v>
      </c>
      <c r="AE1027" s="91">
        <f t="shared" si="96"/>
        <v>3.0717844023300245E-2</v>
      </c>
      <c r="AG1027" s="92"/>
    </row>
    <row r="1028" spans="9:33" x14ac:dyDescent="0.25">
      <c r="I1028"/>
      <c r="N1028" s="130">
        <v>47574</v>
      </c>
      <c r="O1028" s="129">
        <v>3.3968335223821811</v>
      </c>
      <c r="AD1028" s="90">
        <f t="shared" si="97"/>
        <v>47102</v>
      </c>
      <c r="AE1028" s="91">
        <f t="shared" si="96"/>
        <v>3.0720465169906674E-2</v>
      </c>
      <c r="AG1028" s="92"/>
    </row>
    <row r="1029" spans="9:33" x14ac:dyDescent="0.25">
      <c r="I1029"/>
      <c r="N1029" s="130">
        <v>47575</v>
      </c>
      <c r="O1029" s="129">
        <v>3.3968335223821811</v>
      </c>
      <c r="AD1029" s="90">
        <f t="shared" si="97"/>
        <v>47103</v>
      </c>
      <c r="AE1029" s="91">
        <f t="shared" si="96"/>
        <v>3.0720465169906674E-2</v>
      </c>
      <c r="AG1029" s="92"/>
    </row>
    <row r="1030" spans="9:33" x14ac:dyDescent="0.25">
      <c r="I1030"/>
      <c r="N1030" s="130">
        <v>47576</v>
      </c>
      <c r="O1030" s="129">
        <v>3.3968335223741875</v>
      </c>
      <c r="AD1030" s="90">
        <f t="shared" si="97"/>
        <v>47104</v>
      </c>
      <c r="AE1030" s="91">
        <f t="shared" si="96"/>
        <v>3.0720465169906674E-2</v>
      </c>
      <c r="AG1030" s="92"/>
    </row>
    <row r="1031" spans="9:33" x14ac:dyDescent="0.25">
      <c r="I1031"/>
      <c r="N1031" s="130">
        <v>47577</v>
      </c>
      <c r="O1031" s="129">
        <v>3.3968335223901747</v>
      </c>
      <c r="AD1031" s="90">
        <f t="shared" si="97"/>
        <v>47105</v>
      </c>
      <c r="AE1031" s="91">
        <f t="shared" ref="AE1031:AE1094" si="98">_xlfn.IFNA(VLOOKUP(AD1031,N:O,2,FALSE)/100,AE1030)</f>
        <v>3.0717844023300245E-2</v>
      </c>
      <c r="AG1031" s="92"/>
    </row>
    <row r="1032" spans="9:33" x14ac:dyDescent="0.25">
      <c r="I1032"/>
      <c r="N1032" s="130">
        <v>47578</v>
      </c>
      <c r="O1032" s="129">
        <v>3.3971540457393701</v>
      </c>
      <c r="AD1032" s="90">
        <f t="shared" ref="AD1032:AD1095" si="99">AD1031+1</f>
        <v>47106</v>
      </c>
      <c r="AE1032" s="91">
        <f t="shared" si="98"/>
        <v>3.0717844023220309E-2</v>
      </c>
      <c r="AG1032" s="92"/>
    </row>
    <row r="1033" spans="9:33" x14ac:dyDescent="0.25">
      <c r="I1033"/>
      <c r="N1033" s="130">
        <v>47581</v>
      </c>
      <c r="O1033" s="129">
        <v>3.3968335223821811</v>
      </c>
      <c r="AD1033" s="90">
        <f t="shared" si="99"/>
        <v>47107</v>
      </c>
      <c r="AE1033" s="91">
        <f t="shared" si="98"/>
        <v>3.0717844023300245E-2</v>
      </c>
      <c r="AG1033" s="92"/>
    </row>
    <row r="1034" spans="9:33" x14ac:dyDescent="0.25">
      <c r="I1034"/>
      <c r="N1034" s="130">
        <v>47582</v>
      </c>
      <c r="O1034" s="129">
        <v>3.3968335223901747</v>
      </c>
      <c r="AD1034" s="90">
        <f t="shared" si="99"/>
        <v>47108</v>
      </c>
      <c r="AE1034" s="91">
        <f t="shared" si="98"/>
        <v>3.0717844023300245E-2</v>
      </c>
      <c r="AG1034" s="92"/>
    </row>
    <row r="1035" spans="9:33" x14ac:dyDescent="0.25">
      <c r="I1035"/>
      <c r="N1035" s="130">
        <v>47583</v>
      </c>
      <c r="O1035" s="129">
        <v>3.3968335223821811</v>
      </c>
      <c r="AD1035" s="90">
        <f t="shared" si="99"/>
        <v>47109</v>
      </c>
      <c r="AE1035" s="91">
        <f t="shared" si="98"/>
        <v>3.072177585502045E-2</v>
      </c>
      <c r="AG1035" s="92"/>
    </row>
    <row r="1036" spans="9:33" x14ac:dyDescent="0.25">
      <c r="I1036"/>
      <c r="N1036" s="130">
        <v>47584</v>
      </c>
      <c r="O1036" s="129">
        <v>3.3968335223821811</v>
      </c>
      <c r="AD1036" s="90">
        <f t="shared" si="99"/>
        <v>47110</v>
      </c>
      <c r="AE1036" s="91">
        <f t="shared" si="98"/>
        <v>3.072177585502045E-2</v>
      </c>
      <c r="AG1036" s="92"/>
    </row>
    <row r="1037" spans="9:33" x14ac:dyDescent="0.25">
      <c r="I1037"/>
      <c r="N1037" s="130">
        <v>47585</v>
      </c>
      <c r="O1037" s="129">
        <v>3.3971540457393701</v>
      </c>
      <c r="AD1037" s="90">
        <f t="shared" si="99"/>
        <v>47111</v>
      </c>
      <c r="AE1037" s="91">
        <f t="shared" si="98"/>
        <v>3.072177585502045E-2</v>
      </c>
      <c r="AG1037" s="92"/>
    </row>
    <row r="1038" spans="9:33" x14ac:dyDescent="0.25">
      <c r="I1038"/>
      <c r="N1038" s="130">
        <v>47588</v>
      </c>
      <c r="O1038" s="129">
        <v>3.3968335223821811</v>
      </c>
      <c r="AD1038" s="90">
        <f t="shared" si="99"/>
        <v>47112</v>
      </c>
      <c r="AE1038" s="91">
        <f t="shared" si="98"/>
        <v>3.072177585502045E-2</v>
      </c>
      <c r="AG1038" s="92"/>
    </row>
    <row r="1039" spans="9:33" x14ac:dyDescent="0.25">
      <c r="I1039"/>
      <c r="N1039" s="130">
        <v>47589</v>
      </c>
      <c r="O1039" s="129">
        <v>3.3968335223821811</v>
      </c>
      <c r="AD1039" s="90">
        <f t="shared" si="99"/>
        <v>47113</v>
      </c>
      <c r="AE1039" s="91">
        <f t="shared" si="98"/>
        <v>3.0717844023300245E-2</v>
      </c>
      <c r="AG1039" s="92"/>
    </row>
    <row r="1040" spans="9:33" x14ac:dyDescent="0.25">
      <c r="I1040"/>
      <c r="N1040" s="130">
        <v>47590</v>
      </c>
      <c r="O1040" s="129">
        <v>3.3968335223821811</v>
      </c>
      <c r="AD1040" s="90">
        <f t="shared" si="99"/>
        <v>47114</v>
      </c>
      <c r="AE1040" s="91">
        <f t="shared" si="98"/>
        <v>3.0717844023300245E-2</v>
      </c>
      <c r="AG1040" s="92"/>
    </row>
    <row r="1041" spans="9:33" x14ac:dyDescent="0.25">
      <c r="I1041"/>
      <c r="N1041" s="130">
        <v>47591</v>
      </c>
      <c r="O1041" s="129">
        <v>3.3973143225398683</v>
      </c>
      <c r="AD1041" s="90">
        <f t="shared" si="99"/>
        <v>47115</v>
      </c>
      <c r="AE1041" s="91">
        <f t="shared" si="98"/>
        <v>3.0717844023300245E-2</v>
      </c>
      <c r="AG1041" s="92"/>
    </row>
    <row r="1042" spans="9:33" x14ac:dyDescent="0.25">
      <c r="I1042"/>
      <c r="N1042" s="130">
        <v>47595</v>
      </c>
      <c r="O1042" s="129">
        <v>3.3968335223821811</v>
      </c>
      <c r="AD1042" s="90">
        <f t="shared" si="99"/>
        <v>47116</v>
      </c>
      <c r="AE1042" s="91">
        <f t="shared" si="98"/>
        <v>3.072177585502045E-2</v>
      </c>
      <c r="AG1042" s="92"/>
    </row>
    <row r="1043" spans="9:33" x14ac:dyDescent="0.25">
      <c r="I1043"/>
      <c r="N1043" s="130">
        <v>47596</v>
      </c>
      <c r="O1043" s="129">
        <v>3.3968335223821811</v>
      </c>
      <c r="AD1043" s="90">
        <f t="shared" si="99"/>
        <v>47117</v>
      </c>
      <c r="AE1043" s="91">
        <f t="shared" si="98"/>
        <v>3.072177585502045E-2</v>
      </c>
      <c r="AG1043" s="92"/>
    </row>
    <row r="1044" spans="9:33" x14ac:dyDescent="0.25">
      <c r="I1044"/>
      <c r="N1044" s="130">
        <v>47597</v>
      </c>
      <c r="O1044" s="129">
        <v>3.3968335223741875</v>
      </c>
      <c r="AD1044" s="90">
        <f t="shared" si="99"/>
        <v>47118</v>
      </c>
      <c r="AE1044" s="91">
        <f t="shared" si="98"/>
        <v>3.072177585502045E-2</v>
      </c>
      <c r="AG1044" s="92"/>
    </row>
    <row r="1045" spans="9:33" x14ac:dyDescent="0.25">
      <c r="I1045"/>
      <c r="N1045" s="130">
        <v>47598</v>
      </c>
      <c r="O1045" s="129">
        <v>3.3968335223821811</v>
      </c>
      <c r="AD1045" s="90">
        <f t="shared" si="99"/>
        <v>47119</v>
      </c>
      <c r="AE1045" s="91">
        <f t="shared" si="98"/>
        <v>3.072177585502045E-2</v>
      </c>
      <c r="AG1045" s="92"/>
    </row>
    <row r="1046" spans="9:33" x14ac:dyDescent="0.25">
      <c r="I1046"/>
      <c r="N1046" s="130">
        <v>47599</v>
      </c>
      <c r="O1046" s="129">
        <v>3.3971540457393701</v>
      </c>
      <c r="AD1046" s="90">
        <f t="shared" si="99"/>
        <v>47120</v>
      </c>
      <c r="AE1046" s="91">
        <f t="shared" si="98"/>
        <v>3.0717844023380181E-2</v>
      </c>
      <c r="AG1046" s="92"/>
    </row>
    <row r="1047" spans="9:33" x14ac:dyDescent="0.25">
      <c r="I1047"/>
      <c r="N1047" s="130">
        <v>47602</v>
      </c>
      <c r="O1047" s="129">
        <v>3.3968335223821811</v>
      </c>
      <c r="AD1047" s="90">
        <f t="shared" si="99"/>
        <v>47121</v>
      </c>
      <c r="AE1047" s="91">
        <f t="shared" si="98"/>
        <v>3.0717844023300245E-2</v>
      </c>
      <c r="AG1047" s="92"/>
    </row>
    <row r="1048" spans="9:33" x14ac:dyDescent="0.25">
      <c r="I1048"/>
      <c r="N1048" s="130">
        <v>47603</v>
      </c>
      <c r="O1048" s="129">
        <v>3.3968335223821811</v>
      </c>
      <c r="AD1048" s="90">
        <f t="shared" si="99"/>
        <v>47122</v>
      </c>
      <c r="AE1048" s="91">
        <f t="shared" si="98"/>
        <v>3.0717844023300245E-2</v>
      </c>
      <c r="AG1048" s="92"/>
    </row>
    <row r="1049" spans="9:33" x14ac:dyDescent="0.25">
      <c r="I1049"/>
      <c r="N1049" s="130">
        <v>47604</v>
      </c>
      <c r="O1049" s="129">
        <v>3.3968335223821811</v>
      </c>
      <c r="AD1049" s="90">
        <f t="shared" si="99"/>
        <v>47123</v>
      </c>
      <c r="AE1049" s="91">
        <f t="shared" si="98"/>
        <v>3.0720465169880029E-2</v>
      </c>
      <c r="AG1049" s="92"/>
    </row>
    <row r="1050" spans="9:33" x14ac:dyDescent="0.25">
      <c r="I1050"/>
      <c r="N1050" s="130">
        <v>47605</v>
      </c>
      <c r="O1050" s="129">
        <v>3.3968335223901747</v>
      </c>
      <c r="AD1050" s="90">
        <f t="shared" si="99"/>
        <v>47124</v>
      </c>
      <c r="AE1050" s="91">
        <f t="shared" si="98"/>
        <v>3.0720465169880029E-2</v>
      </c>
      <c r="AG1050" s="92"/>
    </row>
    <row r="1051" spans="9:33" x14ac:dyDescent="0.25">
      <c r="I1051"/>
      <c r="N1051" s="130">
        <v>47606</v>
      </c>
      <c r="O1051" s="129">
        <v>3.3971540457393701</v>
      </c>
      <c r="AD1051" s="90">
        <f t="shared" si="99"/>
        <v>47125</v>
      </c>
      <c r="AE1051" s="91">
        <f t="shared" si="98"/>
        <v>3.0720465169880029E-2</v>
      </c>
      <c r="AG1051" s="92"/>
    </row>
    <row r="1052" spans="9:33" x14ac:dyDescent="0.25">
      <c r="I1052"/>
      <c r="N1052" s="130">
        <v>47609</v>
      </c>
      <c r="O1052" s="129">
        <v>3.3968335223821811</v>
      </c>
      <c r="AD1052" s="90">
        <f t="shared" si="99"/>
        <v>47126</v>
      </c>
      <c r="AE1052" s="91">
        <f t="shared" si="98"/>
        <v>3.0717844023300245E-2</v>
      </c>
      <c r="AG1052" s="92"/>
    </row>
    <row r="1053" spans="9:33" x14ac:dyDescent="0.25">
      <c r="I1053"/>
      <c r="N1053" s="130">
        <v>47610</v>
      </c>
      <c r="O1053" s="129">
        <v>3.3968335223821811</v>
      </c>
      <c r="AD1053" s="90">
        <f t="shared" si="99"/>
        <v>47127</v>
      </c>
      <c r="AE1053" s="91">
        <f t="shared" si="98"/>
        <v>3.0717844023300245E-2</v>
      </c>
      <c r="AG1053" s="92"/>
    </row>
    <row r="1054" spans="9:33" x14ac:dyDescent="0.25">
      <c r="I1054"/>
      <c r="N1054" s="130">
        <v>47611</v>
      </c>
      <c r="O1054" s="129">
        <v>3.3968335223821811</v>
      </c>
      <c r="AD1054" s="90">
        <f t="shared" si="99"/>
        <v>47128</v>
      </c>
      <c r="AE1054" s="91">
        <f t="shared" si="98"/>
        <v>3.0717844023300245E-2</v>
      </c>
      <c r="AG1054" s="92"/>
    </row>
    <row r="1055" spans="9:33" x14ac:dyDescent="0.25">
      <c r="I1055"/>
      <c r="N1055" s="130">
        <v>47612</v>
      </c>
      <c r="O1055" s="129">
        <v>3.3968335223821811</v>
      </c>
      <c r="AD1055" s="90">
        <f t="shared" si="99"/>
        <v>47129</v>
      </c>
      <c r="AE1055" s="91">
        <f t="shared" si="98"/>
        <v>3.0717844023300245E-2</v>
      </c>
      <c r="AG1055" s="92"/>
    </row>
    <row r="1056" spans="9:33" x14ac:dyDescent="0.25">
      <c r="I1056"/>
      <c r="N1056" s="130">
        <v>47613</v>
      </c>
      <c r="O1056" s="129">
        <v>3.3971540457367055</v>
      </c>
      <c r="AD1056" s="90">
        <f t="shared" si="99"/>
        <v>47130</v>
      </c>
      <c r="AE1056" s="91">
        <f t="shared" si="98"/>
        <v>3.072177585502045E-2</v>
      </c>
      <c r="AG1056" s="92"/>
    </row>
    <row r="1057" spans="9:33" x14ac:dyDescent="0.25">
      <c r="I1057"/>
      <c r="N1057" s="130">
        <v>47616</v>
      </c>
      <c r="O1057" s="129">
        <v>3.3968335223821811</v>
      </c>
      <c r="AD1057" s="90">
        <f t="shared" si="99"/>
        <v>47131</v>
      </c>
      <c r="AE1057" s="91">
        <f t="shared" si="98"/>
        <v>3.072177585502045E-2</v>
      </c>
      <c r="AG1057" s="92"/>
    </row>
    <row r="1058" spans="9:33" x14ac:dyDescent="0.25">
      <c r="I1058"/>
      <c r="N1058" s="130">
        <v>47617</v>
      </c>
      <c r="O1058" s="129">
        <v>3.3968335223901747</v>
      </c>
      <c r="AD1058" s="90">
        <f t="shared" si="99"/>
        <v>47132</v>
      </c>
      <c r="AE1058" s="91">
        <f t="shared" si="98"/>
        <v>3.072177585502045E-2</v>
      </c>
      <c r="AG1058" s="92"/>
    </row>
    <row r="1059" spans="9:33" x14ac:dyDescent="0.25">
      <c r="I1059"/>
      <c r="N1059" s="130">
        <v>47618</v>
      </c>
      <c r="O1059" s="129">
        <v>3.3968335223741875</v>
      </c>
      <c r="AD1059" s="90">
        <f t="shared" si="99"/>
        <v>47133</v>
      </c>
      <c r="AE1059" s="91">
        <f t="shared" si="98"/>
        <v>3.072177585502045E-2</v>
      </c>
      <c r="AG1059" s="92"/>
    </row>
    <row r="1060" spans="9:33" x14ac:dyDescent="0.25">
      <c r="I1060"/>
      <c r="N1060" s="130">
        <v>47619</v>
      </c>
      <c r="O1060" s="129">
        <v>3.3968335223741875</v>
      </c>
      <c r="AD1060" s="90">
        <f t="shared" si="99"/>
        <v>47134</v>
      </c>
      <c r="AE1060" s="91">
        <f t="shared" si="98"/>
        <v>3.0717844023380181E-2</v>
      </c>
      <c r="AG1060" s="92"/>
    </row>
    <row r="1061" spans="9:33" x14ac:dyDescent="0.25">
      <c r="I1061"/>
      <c r="N1061" s="130">
        <v>47620</v>
      </c>
      <c r="O1061" s="129">
        <v>3.3971540457420346</v>
      </c>
      <c r="AD1061" s="90">
        <f t="shared" si="99"/>
        <v>47135</v>
      </c>
      <c r="AE1061" s="91">
        <f t="shared" si="98"/>
        <v>3.0717844023220309E-2</v>
      </c>
      <c r="AG1061" s="92"/>
    </row>
    <row r="1062" spans="9:33" x14ac:dyDescent="0.25">
      <c r="I1062"/>
      <c r="N1062" s="130">
        <v>47623</v>
      </c>
      <c r="O1062" s="129">
        <v>3.3968335223821811</v>
      </c>
      <c r="AD1062" s="90">
        <f t="shared" si="99"/>
        <v>47136</v>
      </c>
      <c r="AE1062" s="91">
        <f t="shared" si="98"/>
        <v>3.0717844023300245E-2</v>
      </c>
      <c r="AG1062" s="92"/>
    </row>
    <row r="1063" spans="9:33" x14ac:dyDescent="0.25">
      <c r="I1063"/>
      <c r="N1063" s="130">
        <v>47624</v>
      </c>
      <c r="O1063" s="129">
        <v>3.3968335223821811</v>
      </c>
      <c r="AD1063" s="90">
        <f t="shared" si="99"/>
        <v>47137</v>
      </c>
      <c r="AE1063" s="91">
        <f t="shared" si="98"/>
        <v>3.0720465169906674E-2</v>
      </c>
      <c r="AG1063" s="92"/>
    </row>
    <row r="1064" spans="9:33" x14ac:dyDescent="0.25">
      <c r="I1064"/>
      <c r="N1064" s="130">
        <v>47625</v>
      </c>
      <c r="O1064" s="129">
        <v>3.3968335223821811</v>
      </c>
      <c r="AD1064" s="90">
        <f t="shared" si="99"/>
        <v>47138</v>
      </c>
      <c r="AE1064" s="91">
        <f t="shared" si="98"/>
        <v>3.0720465169906674E-2</v>
      </c>
      <c r="AG1064" s="92"/>
    </row>
    <row r="1065" spans="9:33" x14ac:dyDescent="0.25">
      <c r="I1065"/>
      <c r="N1065" s="130">
        <v>47626</v>
      </c>
      <c r="O1065" s="129">
        <v>3.3968335223821811</v>
      </c>
      <c r="AD1065" s="90">
        <f t="shared" si="99"/>
        <v>47139</v>
      </c>
      <c r="AE1065" s="91">
        <f t="shared" si="98"/>
        <v>3.0720465169906674E-2</v>
      </c>
      <c r="AG1065" s="92"/>
    </row>
    <row r="1066" spans="9:33" x14ac:dyDescent="0.25">
      <c r="I1066"/>
      <c r="N1066" s="130">
        <v>47627</v>
      </c>
      <c r="O1066" s="129">
        <v>3.3973143225398683</v>
      </c>
      <c r="AD1066" s="90">
        <f t="shared" si="99"/>
        <v>47140</v>
      </c>
      <c r="AE1066" s="91">
        <f t="shared" si="98"/>
        <v>3.0717844023220309E-2</v>
      </c>
      <c r="AG1066" s="92"/>
    </row>
    <row r="1067" spans="9:33" x14ac:dyDescent="0.25">
      <c r="I1067"/>
      <c r="N1067" s="130">
        <v>47631</v>
      </c>
      <c r="O1067" s="129">
        <v>3.3968335223821811</v>
      </c>
      <c r="AD1067" s="90">
        <f t="shared" si="99"/>
        <v>47141</v>
      </c>
      <c r="AE1067" s="91">
        <f t="shared" si="98"/>
        <v>3.0717844023300245E-2</v>
      </c>
      <c r="AG1067" s="92"/>
    </row>
    <row r="1068" spans="9:33" x14ac:dyDescent="0.25">
      <c r="I1068"/>
      <c r="N1068" s="130">
        <v>47632</v>
      </c>
      <c r="O1068" s="129">
        <v>3.3968335223821811</v>
      </c>
      <c r="AD1068" s="90">
        <f t="shared" si="99"/>
        <v>47142</v>
      </c>
      <c r="AE1068" s="91">
        <f t="shared" si="98"/>
        <v>3.0717844023300245E-2</v>
      </c>
      <c r="AG1068" s="92"/>
    </row>
    <row r="1069" spans="9:33" x14ac:dyDescent="0.25">
      <c r="I1069"/>
      <c r="N1069" s="130">
        <v>47633</v>
      </c>
      <c r="O1069" s="129">
        <v>3.3968335223821811</v>
      </c>
      <c r="AD1069" s="90">
        <f t="shared" si="99"/>
        <v>47143</v>
      </c>
      <c r="AE1069" s="91">
        <f t="shared" si="98"/>
        <v>3.0717844023220309E-2</v>
      </c>
      <c r="AG1069" s="92"/>
    </row>
    <row r="1070" spans="9:33" x14ac:dyDescent="0.25">
      <c r="I1070"/>
      <c r="N1070" s="130">
        <v>47634</v>
      </c>
      <c r="O1070" s="129">
        <v>3.3971540457393701</v>
      </c>
      <c r="AD1070" s="90">
        <f t="shared" si="99"/>
        <v>47144</v>
      </c>
      <c r="AE1070" s="91">
        <f t="shared" si="98"/>
        <v>3.0720465169906674E-2</v>
      </c>
      <c r="AG1070" s="92"/>
    </row>
    <row r="1071" spans="9:33" x14ac:dyDescent="0.25">
      <c r="I1071"/>
      <c r="N1071" s="130">
        <v>47637</v>
      </c>
      <c r="O1071" s="129">
        <v>3.3968335223741875</v>
      </c>
      <c r="AD1071" s="90">
        <f t="shared" si="99"/>
        <v>47145</v>
      </c>
      <c r="AE1071" s="91">
        <f t="shared" si="98"/>
        <v>3.0720465169906674E-2</v>
      </c>
      <c r="AG1071" s="92"/>
    </row>
    <row r="1072" spans="9:33" x14ac:dyDescent="0.25">
      <c r="I1072"/>
      <c r="N1072" s="130">
        <v>47638</v>
      </c>
      <c r="O1072" s="129">
        <v>3.3968335223821811</v>
      </c>
      <c r="AD1072" s="90">
        <f t="shared" si="99"/>
        <v>47146</v>
      </c>
      <c r="AE1072" s="91">
        <f t="shared" si="98"/>
        <v>3.0720465169906674E-2</v>
      </c>
      <c r="AG1072" s="92"/>
    </row>
    <row r="1073" spans="9:33" x14ac:dyDescent="0.25">
      <c r="I1073"/>
      <c r="N1073" s="130">
        <v>47639</v>
      </c>
      <c r="O1073" s="129">
        <v>3.3968335223821811</v>
      </c>
      <c r="AD1073" s="90">
        <f t="shared" si="99"/>
        <v>47147</v>
      </c>
      <c r="AE1073" s="91">
        <f t="shared" si="98"/>
        <v>3.0717844023220309E-2</v>
      </c>
      <c r="AG1073" s="92"/>
    </row>
    <row r="1074" spans="9:33" x14ac:dyDescent="0.25">
      <c r="I1074"/>
      <c r="N1074" s="130">
        <v>47640</v>
      </c>
      <c r="O1074" s="129">
        <v>3.3968335223821811</v>
      </c>
      <c r="AD1074" s="90">
        <f t="shared" si="99"/>
        <v>47148</v>
      </c>
      <c r="AE1074" s="91">
        <f t="shared" si="98"/>
        <v>3.0717844023300245E-2</v>
      </c>
      <c r="AG1074" s="92"/>
    </row>
    <row r="1075" spans="9:33" x14ac:dyDescent="0.25">
      <c r="I1075"/>
      <c r="N1075" s="130">
        <v>47641</v>
      </c>
      <c r="O1075" s="129">
        <v>3.3971540457393701</v>
      </c>
      <c r="AD1075" s="90">
        <f t="shared" si="99"/>
        <v>47149</v>
      </c>
      <c r="AE1075" s="91">
        <f t="shared" si="98"/>
        <v>3.0717844023300245E-2</v>
      </c>
      <c r="AG1075" s="92"/>
    </row>
    <row r="1076" spans="9:33" x14ac:dyDescent="0.25">
      <c r="I1076"/>
      <c r="N1076" s="130">
        <v>47644</v>
      </c>
      <c r="O1076" s="129">
        <v>3.3968335223821811</v>
      </c>
      <c r="AD1076" s="90">
        <f t="shared" si="99"/>
        <v>47150</v>
      </c>
      <c r="AE1076" s="91">
        <f t="shared" si="98"/>
        <v>3.0717844023300245E-2</v>
      </c>
      <c r="AG1076" s="92"/>
    </row>
    <row r="1077" spans="9:33" x14ac:dyDescent="0.25">
      <c r="I1077"/>
      <c r="N1077" s="130">
        <v>47645</v>
      </c>
      <c r="O1077" s="129">
        <v>3.3968335223821811</v>
      </c>
      <c r="AD1077" s="90">
        <f t="shared" si="99"/>
        <v>47151</v>
      </c>
      <c r="AE1077" s="91">
        <f t="shared" si="98"/>
        <v>3.0720465169906674E-2</v>
      </c>
      <c r="AG1077" s="92"/>
    </row>
    <row r="1078" spans="9:33" x14ac:dyDescent="0.25">
      <c r="I1078"/>
      <c r="N1078" s="130">
        <v>47646</v>
      </c>
      <c r="O1078" s="129">
        <v>3.3968335223901747</v>
      </c>
      <c r="AD1078" s="90">
        <f t="shared" si="99"/>
        <v>47152</v>
      </c>
      <c r="AE1078" s="91">
        <f t="shared" si="98"/>
        <v>3.0720465169906674E-2</v>
      </c>
      <c r="AG1078" s="92"/>
    </row>
    <row r="1079" spans="9:33" x14ac:dyDescent="0.25">
      <c r="I1079"/>
      <c r="N1079" s="130">
        <v>47647</v>
      </c>
      <c r="O1079" s="129">
        <v>3.3968335223741875</v>
      </c>
      <c r="AD1079" s="90">
        <f t="shared" si="99"/>
        <v>47153</v>
      </c>
      <c r="AE1079" s="91">
        <f t="shared" si="98"/>
        <v>3.0720465169906674E-2</v>
      </c>
      <c r="AG1079" s="92"/>
    </row>
    <row r="1080" spans="9:33" x14ac:dyDescent="0.25">
      <c r="I1080"/>
      <c r="N1080" s="130">
        <v>47648</v>
      </c>
      <c r="O1080" s="129">
        <v>3.3971540457393701</v>
      </c>
      <c r="AD1080" s="90">
        <f t="shared" si="99"/>
        <v>47154</v>
      </c>
      <c r="AE1080" s="91">
        <f t="shared" si="98"/>
        <v>3.0717844023220309E-2</v>
      </c>
      <c r="AG1080" s="92"/>
    </row>
    <row r="1081" spans="9:33" x14ac:dyDescent="0.25">
      <c r="I1081"/>
      <c r="N1081" s="130">
        <v>47651</v>
      </c>
      <c r="O1081" s="129">
        <v>3.3968335223821811</v>
      </c>
      <c r="AD1081" s="90">
        <f t="shared" si="99"/>
        <v>47155</v>
      </c>
      <c r="AE1081" s="91">
        <f t="shared" si="98"/>
        <v>3.0717844023300245E-2</v>
      </c>
      <c r="AG1081" s="92"/>
    </row>
    <row r="1082" spans="9:33" x14ac:dyDescent="0.25">
      <c r="I1082"/>
      <c r="N1082" s="130">
        <v>47652</v>
      </c>
      <c r="O1082" s="129">
        <v>3.3969937790261362</v>
      </c>
      <c r="AD1082" s="90">
        <f t="shared" si="99"/>
        <v>47156</v>
      </c>
      <c r="AE1082" s="91">
        <f t="shared" si="98"/>
        <v>3.0717844023300245E-2</v>
      </c>
      <c r="AG1082" s="92"/>
    </row>
    <row r="1083" spans="9:33" x14ac:dyDescent="0.25">
      <c r="I1083"/>
      <c r="N1083" s="130">
        <v>47654</v>
      </c>
      <c r="O1083" s="129">
        <v>3.3968335223821811</v>
      </c>
      <c r="AD1083" s="90">
        <f t="shared" si="99"/>
        <v>47157</v>
      </c>
      <c r="AE1083" s="91">
        <f t="shared" si="98"/>
        <v>3.0717844023300245E-2</v>
      </c>
      <c r="AG1083" s="92"/>
    </row>
    <row r="1084" spans="9:33" x14ac:dyDescent="0.25">
      <c r="I1084"/>
      <c r="N1084" s="130">
        <v>47655</v>
      </c>
      <c r="O1084" s="129">
        <v>3.3971540457393701</v>
      </c>
      <c r="AD1084" s="90">
        <f t="shared" si="99"/>
        <v>47158</v>
      </c>
      <c r="AE1084" s="91">
        <f t="shared" si="98"/>
        <v>3.0720465169880029E-2</v>
      </c>
      <c r="AG1084" s="92"/>
    </row>
    <row r="1085" spans="9:33" x14ac:dyDescent="0.25">
      <c r="I1085"/>
      <c r="N1085" s="130">
        <v>47658</v>
      </c>
      <c r="O1085" s="129">
        <v>3.3968335223821811</v>
      </c>
      <c r="AD1085" s="90">
        <f t="shared" si="99"/>
        <v>47159</v>
      </c>
      <c r="AE1085" s="91">
        <f t="shared" si="98"/>
        <v>3.0720465169880029E-2</v>
      </c>
      <c r="AG1085" s="92"/>
    </row>
    <row r="1086" spans="9:33" x14ac:dyDescent="0.25">
      <c r="I1086"/>
      <c r="N1086" s="130">
        <v>47659</v>
      </c>
      <c r="O1086" s="129">
        <v>3.3968335223821811</v>
      </c>
      <c r="AD1086" s="90">
        <f t="shared" si="99"/>
        <v>47160</v>
      </c>
      <c r="AE1086" s="91">
        <f t="shared" si="98"/>
        <v>3.0720465169880029E-2</v>
      </c>
      <c r="AG1086" s="92"/>
    </row>
    <row r="1087" spans="9:33" x14ac:dyDescent="0.25">
      <c r="I1087"/>
      <c r="N1087" s="130">
        <v>47660</v>
      </c>
      <c r="O1087" s="129">
        <v>3.3968335223821811</v>
      </c>
      <c r="AD1087" s="90">
        <f t="shared" si="99"/>
        <v>47161</v>
      </c>
      <c r="AE1087" s="91">
        <f t="shared" si="98"/>
        <v>3.0717844023300245E-2</v>
      </c>
      <c r="AG1087" s="92"/>
    </row>
    <row r="1088" spans="9:33" x14ac:dyDescent="0.25">
      <c r="I1088"/>
      <c r="N1088" s="130">
        <v>47661</v>
      </c>
      <c r="O1088" s="129">
        <v>3.3968335223821811</v>
      </c>
      <c r="AD1088" s="90">
        <f t="shared" si="99"/>
        <v>47162</v>
      </c>
      <c r="AE1088" s="91">
        <f t="shared" si="98"/>
        <v>3.0717844023300245E-2</v>
      </c>
      <c r="AG1088" s="92"/>
    </row>
    <row r="1089" spans="9:33" x14ac:dyDescent="0.25">
      <c r="I1089"/>
      <c r="N1089" s="130">
        <v>47662</v>
      </c>
      <c r="O1089" s="129">
        <v>3.3971540457420346</v>
      </c>
      <c r="AD1089" s="90">
        <f t="shared" si="99"/>
        <v>47163</v>
      </c>
      <c r="AE1089" s="91">
        <f t="shared" si="98"/>
        <v>3.0717844023300245E-2</v>
      </c>
      <c r="AG1089" s="92"/>
    </row>
    <row r="1090" spans="9:33" x14ac:dyDescent="0.25">
      <c r="I1090"/>
      <c r="N1090" s="130">
        <v>47665</v>
      </c>
      <c r="O1090" s="129">
        <v>3.3968335223821811</v>
      </c>
      <c r="AD1090" s="90">
        <f t="shared" si="99"/>
        <v>47164</v>
      </c>
      <c r="AE1090" s="91">
        <f t="shared" si="98"/>
        <v>3.0717844023300245E-2</v>
      </c>
      <c r="AG1090" s="92"/>
    </row>
    <row r="1091" spans="9:33" x14ac:dyDescent="0.25">
      <c r="I1091"/>
      <c r="N1091" s="130">
        <v>47666</v>
      </c>
      <c r="O1091" s="129">
        <v>3.3968335223821811</v>
      </c>
      <c r="AD1091" s="90">
        <f t="shared" si="99"/>
        <v>47165</v>
      </c>
      <c r="AE1091" s="91">
        <f t="shared" si="98"/>
        <v>3.072177585502045E-2</v>
      </c>
      <c r="AG1091" s="92"/>
    </row>
    <row r="1092" spans="9:33" x14ac:dyDescent="0.25">
      <c r="I1092"/>
      <c r="N1092" s="130">
        <v>47667</v>
      </c>
      <c r="O1092" s="129">
        <v>3.3969937790181426</v>
      </c>
      <c r="AD1092" s="90">
        <f t="shared" si="99"/>
        <v>47166</v>
      </c>
      <c r="AE1092" s="91">
        <f t="shared" si="98"/>
        <v>3.072177585502045E-2</v>
      </c>
      <c r="AG1092" s="92"/>
    </row>
    <row r="1093" spans="9:33" x14ac:dyDescent="0.25">
      <c r="I1093"/>
      <c r="N1093" s="130">
        <v>47669</v>
      </c>
      <c r="O1093" s="129">
        <v>3.3971540457420346</v>
      </c>
      <c r="AD1093" s="90">
        <f t="shared" si="99"/>
        <v>47167</v>
      </c>
      <c r="AE1093" s="91">
        <f t="shared" si="98"/>
        <v>3.072177585502045E-2</v>
      </c>
      <c r="AG1093" s="92"/>
    </row>
    <row r="1094" spans="9:33" x14ac:dyDescent="0.25">
      <c r="I1094"/>
      <c r="N1094" s="130">
        <v>47672</v>
      </c>
      <c r="O1094" s="129">
        <v>3.3968335223821811</v>
      </c>
      <c r="AD1094" s="90">
        <f t="shared" si="99"/>
        <v>47168</v>
      </c>
      <c r="AE1094" s="91">
        <f t="shared" si="98"/>
        <v>3.072177585502045E-2</v>
      </c>
      <c r="AG1094" s="92"/>
    </row>
    <row r="1095" spans="9:33" x14ac:dyDescent="0.25">
      <c r="I1095"/>
      <c r="N1095" s="130">
        <v>47673</v>
      </c>
      <c r="O1095" s="129">
        <v>3.3968335223741875</v>
      </c>
      <c r="AD1095" s="90">
        <f t="shared" si="99"/>
        <v>47169</v>
      </c>
      <c r="AE1095" s="91">
        <f t="shared" ref="AE1095:AE1158" si="100">_xlfn.IFNA(VLOOKUP(AD1095,N:O,2,FALSE)/100,AE1094)</f>
        <v>3.0717844023300245E-2</v>
      </c>
      <c r="AG1095" s="92"/>
    </row>
    <row r="1096" spans="9:33" x14ac:dyDescent="0.25">
      <c r="I1096"/>
      <c r="N1096" s="130">
        <v>47674</v>
      </c>
      <c r="O1096" s="129">
        <v>3.3968335223821811</v>
      </c>
      <c r="AD1096" s="90">
        <f t="shared" ref="AD1096:AD1159" si="101">AD1095+1</f>
        <v>47170</v>
      </c>
      <c r="AE1096" s="91">
        <f t="shared" si="100"/>
        <v>3.0717844023300245E-2</v>
      </c>
      <c r="AG1096" s="92"/>
    </row>
    <row r="1097" spans="9:33" x14ac:dyDescent="0.25">
      <c r="I1097"/>
      <c r="N1097" s="130">
        <v>47675</v>
      </c>
      <c r="O1097" s="129">
        <v>3.3968335223821811</v>
      </c>
      <c r="AD1097" s="90">
        <f t="shared" si="101"/>
        <v>47171</v>
      </c>
      <c r="AE1097" s="91">
        <f t="shared" si="100"/>
        <v>3.0717844023300245E-2</v>
      </c>
      <c r="AG1097" s="92"/>
    </row>
    <row r="1098" spans="9:33" x14ac:dyDescent="0.25">
      <c r="I1098"/>
      <c r="N1098" s="130">
        <v>47676</v>
      </c>
      <c r="O1098" s="129">
        <v>3.3971540457393701</v>
      </c>
      <c r="AD1098" s="90">
        <f t="shared" si="101"/>
        <v>47172</v>
      </c>
      <c r="AE1098" s="91">
        <f t="shared" si="100"/>
        <v>3.0720465169906674E-2</v>
      </c>
      <c r="AG1098" s="92"/>
    </row>
    <row r="1099" spans="9:33" x14ac:dyDescent="0.25">
      <c r="I1099"/>
      <c r="N1099" s="130">
        <v>47679</v>
      </c>
      <c r="O1099" s="129">
        <v>3.3968335223821811</v>
      </c>
      <c r="AD1099" s="90">
        <f t="shared" si="101"/>
        <v>47173</v>
      </c>
      <c r="AE1099" s="91">
        <f t="shared" si="100"/>
        <v>3.0720465169906674E-2</v>
      </c>
      <c r="AG1099" s="92"/>
    </row>
    <row r="1100" spans="9:33" x14ac:dyDescent="0.25">
      <c r="I1100"/>
      <c r="N1100" s="130">
        <v>47680</v>
      </c>
      <c r="O1100" s="129">
        <v>3.3968335223901747</v>
      </c>
      <c r="AD1100" s="90">
        <f t="shared" si="101"/>
        <v>47174</v>
      </c>
      <c r="AE1100" s="91">
        <f t="shared" si="100"/>
        <v>3.0720465169906674E-2</v>
      </c>
      <c r="AG1100" s="92"/>
    </row>
    <row r="1101" spans="9:33" x14ac:dyDescent="0.25">
      <c r="I1101"/>
      <c r="N1101" s="130">
        <v>47681</v>
      </c>
      <c r="O1101" s="129">
        <v>3.3968335223821811</v>
      </c>
      <c r="AD1101" s="90">
        <f t="shared" si="101"/>
        <v>47175</v>
      </c>
      <c r="AE1101" s="91">
        <f t="shared" si="100"/>
        <v>3.0717844023220309E-2</v>
      </c>
      <c r="AG1101" s="92"/>
    </row>
    <row r="1102" spans="9:33" x14ac:dyDescent="0.25">
      <c r="I1102"/>
      <c r="N1102" s="130">
        <v>47682</v>
      </c>
      <c r="O1102" s="129">
        <v>3.3968335223821811</v>
      </c>
      <c r="AD1102" s="90">
        <f t="shared" si="101"/>
        <v>47176</v>
      </c>
      <c r="AE1102" s="91">
        <f t="shared" si="100"/>
        <v>3.0717844023300245E-2</v>
      </c>
      <c r="AG1102" s="92"/>
    </row>
    <row r="1103" spans="9:33" x14ac:dyDescent="0.25">
      <c r="I1103"/>
      <c r="N1103" s="130">
        <v>47683</v>
      </c>
      <c r="O1103" s="129">
        <v>3.3971540457393701</v>
      </c>
      <c r="AD1103" s="90">
        <f t="shared" si="101"/>
        <v>47177</v>
      </c>
      <c r="AE1103" s="91">
        <f t="shared" si="100"/>
        <v>3.0717844023300245E-2</v>
      </c>
      <c r="AG1103" s="92"/>
    </row>
    <row r="1104" spans="9:33" x14ac:dyDescent="0.25">
      <c r="I1104"/>
      <c r="N1104" s="130">
        <v>47686</v>
      </c>
      <c r="O1104" s="129">
        <v>3.3968335223741875</v>
      </c>
      <c r="AD1104" s="90">
        <f t="shared" si="101"/>
        <v>47178</v>
      </c>
      <c r="AE1104" s="91">
        <f t="shared" si="100"/>
        <v>3.0717844023220309E-2</v>
      </c>
      <c r="AG1104" s="92"/>
    </row>
    <row r="1105" spans="9:33" x14ac:dyDescent="0.25">
      <c r="I1105"/>
      <c r="N1105" s="130">
        <v>47687</v>
      </c>
      <c r="O1105" s="129">
        <v>3.3968335223821811</v>
      </c>
      <c r="AD1105" s="90">
        <f t="shared" si="101"/>
        <v>47179</v>
      </c>
      <c r="AE1105" s="91">
        <f t="shared" si="100"/>
        <v>3.0720465169906674E-2</v>
      </c>
      <c r="AG1105" s="92"/>
    </row>
    <row r="1106" spans="9:33" x14ac:dyDescent="0.25">
      <c r="I1106"/>
      <c r="N1106" s="130">
        <v>47688</v>
      </c>
      <c r="O1106" s="129">
        <v>3.3968335223821811</v>
      </c>
      <c r="AD1106" s="90">
        <f t="shared" si="101"/>
        <v>47180</v>
      </c>
      <c r="AE1106" s="91">
        <f t="shared" si="100"/>
        <v>3.0720465169906674E-2</v>
      </c>
      <c r="AG1106" s="92"/>
    </row>
    <row r="1107" spans="9:33" x14ac:dyDescent="0.25">
      <c r="I1107"/>
      <c r="N1107" s="130">
        <v>47689</v>
      </c>
      <c r="O1107" s="129">
        <v>3.3968335223821811</v>
      </c>
      <c r="AD1107" s="90">
        <f t="shared" si="101"/>
        <v>47181</v>
      </c>
      <c r="AE1107" s="91">
        <f t="shared" si="100"/>
        <v>3.0720465169906674E-2</v>
      </c>
      <c r="AG1107" s="92"/>
    </row>
    <row r="1108" spans="9:33" x14ac:dyDescent="0.25">
      <c r="I1108"/>
      <c r="N1108" s="130">
        <v>47690</v>
      </c>
      <c r="O1108" s="129">
        <v>3.3971540457393701</v>
      </c>
      <c r="AD1108" s="90">
        <f t="shared" si="101"/>
        <v>47182</v>
      </c>
      <c r="AE1108" s="91">
        <f t="shared" si="100"/>
        <v>3.0717844023300245E-2</v>
      </c>
      <c r="AG1108" s="92"/>
    </row>
    <row r="1109" spans="9:33" x14ac:dyDescent="0.25">
      <c r="I1109"/>
      <c r="N1109" s="130">
        <v>47693</v>
      </c>
      <c r="O1109" s="129">
        <v>3.3968335223821811</v>
      </c>
      <c r="AD1109" s="90">
        <f t="shared" si="101"/>
        <v>47183</v>
      </c>
      <c r="AE1109" s="91">
        <f t="shared" si="100"/>
        <v>3.0717844023300245E-2</v>
      </c>
      <c r="AG1109" s="92"/>
    </row>
    <row r="1110" spans="9:33" x14ac:dyDescent="0.25">
      <c r="I1110"/>
      <c r="N1110" s="130">
        <v>47694</v>
      </c>
      <c r="O1110" s="129">
        <v>3.3968335223821811</v>
      </c>
      <c r="AD1110" s="90">
        <f t="shared" si="101"/>
        <v>47184</v>
      </c>
      <c r="AE1110" s="91">
        <f t="shared" si="100"/>
        <v>3.2351637062957295E-2</v>
      </c>
      <c r="AG1110" s="92"/>
    </row>
    <row r="1111" spans="9:33" x14ac:dyDescent="0.25">
      <c r="I1111"/>
      <c r="N1111" s="130">
        <v>47695</v>
      </c>
      <c r="O1111" s="129">
        <v>3.3968335223741875</v>
      </c>
      <c r="AD1111" s="90">
        <f t="shared" si="101"/>
        <v>47185</v>
      </c>
      <c r="AE1111" s="91">
        <f t="shared" si="100"/>
        <v>3.2351637062957295E-2</v>
      </c>
      <c r="AG1111" s="92"/>
    </row>
    <row r="1112" spans="9:33" x14ac:dyDescent="0.25">
      <c r="I1112"/>
      <c r="N1112" s="130">
        <v>47696</v>
      </c>
      <c r="O1112" s="129">
        <v>3.3968335223821811</v>
      </c>
      <c r="AD1112" s="90">
        <f t="shared" si="101"/>
        <v>47186</v>
      </c>
      <c r="AE1112" s="91">
        <f t="shared" si="100"/>
        <v>3.2354544451314027E-2</v>
      </c>
      <c r="AG1112" s="92"/>
    </row>
    <row r="1113" spans="9:33" x14ac:dyDescent="0.25">
      <c r="I1113"/>
      <c r="N1113" s="130">
        <v>47697</v>
      </c>
      <c r="O1113" s="129">
        <v>3.3971540457393701</v>
      </c>
      <c r="AD1113" s="90">
        <f t="shared" si="101"/>
        <v>47187</v>
      </c>
      <c r="AE1113" s="91">
        <f t="shared" si="100"/>
        <v>3.2354544451314027E-2</v>
      </c>
      <c r="AG1113" s="92"/>
    </row>
    <row r="1114" spans="9:33" x14ac:dyDescent="0.25">
      <c r="I1114"/>
      <c r="N1114" s="130">
        <v>47700</v>
      </c>
      <c r="O1114" s="129">
        <v>3.3968335223821811</v>
      </c>
      <c r="AD1114" s="90">
        <f t="shared" si="101"/>
        <v>47188</v>
      </c>
      <c r="AE1114" s="91">
        <f t="shared" si="100"/>
        <v>3.2354544451314027E-2</v>
      </c>
      <c r="AG1114" s="92"/>
    </row>
    <row r="1115" spans="9:33" x14ac:dyDescent="0.25">
      <c r="I1115"/>
      <c r="N1115" s="130">
        <v>47701</v>
      </c>
      <c r="O1115" s="129">
        <v>3.3968335223821811</v>
      </c>
      <c r="AD1115" s="90">
        <f t="shared" si="101"/>
        <v>47189</v>
      </c>
      <c r="AE1115" s="91">
        <f t="shared" si="100"/>
        <v>3.2351637063037231E-2</v>
      </c>
      <c r="AG1115" s="92"/>
    </row>
    <row r="1116" spans="9:33" x14ac:dyDescent="0.25">
      <c r="I1116"/>
      <c r="N1116" s="130">
        <v>47702</v>
      </c>
      <c r="O1116" s="129">
        <v>3.3968335223821811</v>
      </c>
      <c r="AD1116" s="90">
        <f t="shared" si="101"/>
        <v>47190</v>
      </c>
      <c r="AE1116" s="91">
        <f t="shared" si="100"/>
        <v>3.2351637063037231E-2</v>
      </c>
      <c r="AG1116" s="92"/>
    </row>
    <row r="1117" spans="9:33" x14ac:dyDescent="0.25">
      <c r="I1117"/>
      <c r="N1117" s="130">
        <v>47703</v>
      </c>
      <c r="O1117" s="129">
        <v>3.3968335223821811</v>
      </c>
      <c r="AD1117" s="90">
        <f t="shared" si="101"/>
        <v>47191</v>
      </c>
      <c r="AE1117" s="91">
        <f t="shared" si="100"/>
        <v>3.2351637063037231E-2</v>
      </c>
      <c r="AG1117" s="92"/>
    </row>
    <row r="1118" spans="9:33" x14ac:dyDescent="0.25">
      <c r="I1118"/>
      <c r="N1118" s="130">
        <v>47704</v>
      </c>
      <c r="O1118" s="129">
        <v>3.3971540457393701</v>
      </c>
      <c r="AD1118" s="90">
        <f t="shared" si="101"/>
        <v>47192</v>
      </c>
      <c r="AE1118" s="91">
        <f t="shared" si="100"/>
        <v>3.2351637062957295E-2</v>
      </c>
      <c r="AG1118" s="92"/>
    </row>
    <row r="1119" spans="9:33" x14ac:dyDescent="0.25">
      <c r="I1119"/>
      <c r="N1119" s="130">
        <v>47707</v>
      </c>
      <c r="O1119" s="129">
        <v>3.3968335223821811</v>
      </c>
      <c r="AD1119" s="90">
        <f t="shared" si="101"/>
        <v>47193</v>
      </c>
      <c r="AE1119" s="91">
        <f t="shared" si="100"/>
        <v>3.2354544451287381E-2</v>
      </c>
      <c r="AG1119" s="92"/>
    </row>
    <row r="1120" spans="9:33" x14ac:dyDescent="0.25">
      <c r="I1120"/>
      <c r="N1120" s="130">
        <v>47708</v>
      </c>
      <c r="O1120" s="129">
        <v>3.3968335223821811</v>
      </c>
      <c r="AD1120" s="90">
        <f t="shared" si="101"/>
        <v>47194</v>
      </c>
      <c r="AE1120" s="91">
        <f t="shared" si="100"/>
        <v>3.2354544451287381E-2</v>
      </c>
      <c r="AG1120" s="92"/>
    </row>
    <row r="1121" spans="9:33" x14ac:dyDescent="0.25">
      <c r="I1121"/>
      <c r="N1121" s="130">
        <v>47709</v>
      </c>
      <c r="O1121" s="129">
        <v>3.3968335223821811</v>
      </c>
      <c r="AD1121" s="90">
        <f t="shared" si="101"/>
        <v>47195</v>
      </c>
      <c r="AE1121" s="91">
        <f t="shared" si="100"/>
        <v>3.2354544451287381E-2</v>
      </c>
      <c r="AG1121" s="92"/>
    </row>
    <row r="1122" spans="9:33" x14ac:dyDescent="0.25">
      <c r="I1122"/>
      <c r="N1122" s="130">
        <v>47710</v>
      </c>
      <c r="O1122" s="129">
        <v>3.3968335223821811</v>
      </c>
      <c r="AD1122" s="90">
        <f t="shared" si="101"/>
        <v>47196</v>
      </c>
      <c r="AE1122" s="91">
        <f t="shared" si="100"/>
        <v>3.2351637063037231E-2</v>
      </c>
      <c r="AG1122" s="92"/>
    </row>
    <row r="1123" spans="9:33" x14ac:dyDescent="0.25">
      <c r="I1123"/>
      <c r="N1123" s="130">
        <v>47711</v>
      </c>
      <c r="O1123" s="129">
        <v>3.3971540457393701</v>
      </c>
      <c r="AD1123" s="90">
        <f t="shared" si="101"/>
        <v>47197</v>
      </c>
      <c r="AE1123" s="91">
        <f t="shared" si="100"/>
        <v>3.2351637063037231E-2</v>
      </c>
      <c r="AG1123" s="92"/>
    </row>
    <row r="1124" spans="9:33" x14ac:dyDescent="0.25">
      <c r="I1124"/>
      <c r="N1124" s="130">
        <v>47714</v>
      </c>
      <c r="O1124" s="129">
        <v>3.3968335223741875</v>
      </c>
      <c r="AD1124" s="90">
        <f t="shared" si="101"/>
        <v>47198</v>
      </c>
      <c r="AE1124" s="91">
        <f t="shared" si="100"/>
        <v>3.2351637062957295E-2</v>
      </c>
      <c r="AG1124" s="92"/>
    </row>
    <row r="1125" spans="9:33" x14ac:dyDescent="0.25">
      <c r="I1125"/>
      <c r="N1125" s="130">
        <v>47715</v>
      </c>
      <c r="O1125" s="129">
        <v>3.3968335223821811</v>
      </c>
      <c r="AD1125" s="90">
        <f t="shared" si="101"/>
        <v>47199</v>
      </c>
      <c r="AE1125" s="91">
        <f t="shared" si="100"/>
        <v>3.2351637063117167E-2</v>
      </c>
      <c r="AG1125" s="92"/>
    </row>
    <row r="1126" spans="9:33" x14ac:dyDescent="0.25">
      <c r="I1126"/>
      <c r="N1126" s="130">
        <v>47716</v>
      </c>
      <c r="O1126" s="129">
        <v>3.3968335223901747</v>
      </c>
      <c r="AD1126" s="90">
        <f t="shared" si="101"/>
        <v>47200</v>
      </c>
      <c r="AE1126" s="91">
        <f t="shared" si="100"/>
        <v>3.2354544451287381E-2</v>
      </c>
      <c r="AG1126" s="92"/>
    </row>
    <row r="1127" spans="9:33" x14ac:dyDescent="0.25">
      <c r="I1127"/>
      <c r="N1127" s="130">
        <v>47717</v>
      </c>
      <c r="O1127" s="129">
        <v>3.3968335223741875</v>
      </c>
      <c r="AD1127" s="90">
        <f t="shared" si="101"/>
        <v>47201</v>
      </c>
      <c r="AE1127" s="91">
        <f t="shared" si="100"/>
        <v>3.2354544451287381E-2</v>
      </c>
      <c r="AG1127" s="92"/>
    </row>
    <row r="1128" spans="9:33" x14ac:dyDescent="0.25">
      <c r="I1128"/>
      <c r="N1128" s="130">
        <v>47718</v>
      </c>
      <c r="O1128" s="129">
        <v>3.3971540457393701</v>
      </c>
      <c r="AD1128" s="90">
        <f t="shared" si="101"/>
        <v>47202</v>
      </c>
      <c r="AE1128" s="91">
        <f t="shared" si="100"/>
        <v>3.2354544451287381E-2</v>
      </c>
      <c r="AG1128" s="92"/>
    </row>
    <row r="1129" spans="9:33" x14ac:dyDescent="0.25">
      <c r="I1129"/>
      <c r="N1129" s="130">
        <v>47721</v>
      </c>
      <c r="O1129" s="129">
        <v>3.3968335223821811</v>
      </c>
      <c r="AD1129" s="90">
        <f t="shared" si="101"/>
        <v>47203</v>
      </c>
      <c r="AE1129" s="91">
        <f t="shared" si="100"/>
        <v>3.2351637062957295E-2</v>
      </c>
      <c r="AG1129" s="92"/>
    </row>
    <row r="1130" spans="9:33" x14ac:dyDescent="0.25">
      <c r="I1130"/>
      <c r="N1130" s="130">
        <v>47722</v>
      </c>
      <c r="O1130" s="129">
        <v>3.3968335223821811</v>
      </c>
      <c r="AD1130" s="90">
        <f t="shared" si="101"/>
        <v>47204</v>
      </c>
      <c r="AE1130" s="91">
        <f t="shared" si="100"/>
        <v>3.2351637063037231E-2</v>
      </c>
      <c r="AG1130" s="92"/>
    </row>
    <row r="1131" spans="9:33" x14ac:dyDescent="0.25">
      <c r="I1131"/>
      <c r="N1131" s="130">
        <v>47723</v>
      </c>
      <c r="O1131" s="129">
        <v>3.3968335223821811</v>
      </c>
      <c r="AD1131" s="90">
        <f t="shared" si="101"/>
        <v>47205</v>
      </c>
      <c r="AE1131" s="91">
        <f t="shared" si="100"/>
        <v>3.2351637063037231E-2</v>
      </c>
      <c r="AG1131" s="92"/>
    </row>
    <row r="1132" spans="9:33" x14ac:dyDescent="0.25">
      <c r="I1132"/>
      <c r="N1132" s="130">
        <v>47724</v>
      </c>
      <c r="O1132" s="129">
        <v>3.3968335223821811</v>
      </c>
      <c r="AD1132" s="90">
        <f t="shared" si="101"/>
        <v>47206</v>
      </c>
      <c r="AE1132" s="91">
        <f t="shared" si="100"/>
        <v>3.2355998276027975E-2</v>
      </c>
      <c r="AG1132" s="92"/>
    </row>
    <row r="1133" spans="9:33" x14ac:dyDescent="0.25">
      <c r="I1133"/>
      <c r="N1133" s="130">
        <v>47725</v>
      </c>
      <c r="O1133" s="129">
        <v>3.3973143225398683</v>
      </c>
      <c r="AD1133" s="90">
        <f t="shared" si="101"/>
        <v>47207</v>
      </c>
      <c r="AE1133" s="91">
        <f t="shared" si="100"/>
        <v>3.2355998276027975E-2</v>
      </c>
      <c r="AG1133" s="92"/>
    </row>
    <row r="1134" spans="9:33" x14ac:dyDescent="0.25">
      <c r="I1134"/>
      <c r="N1134" s="130">
        <v>47729</v>
      </c>
      <c r="O1134" s="129">
        <v>3.3968335223821811</v>
      </c>
      <c r="AD1134" s="90">
        <f t="shared" si="101"/>
        <v>47208</v>
      </c>
      <c r="AE1134" s="91">
        <f t="shared" si="100"/>
        <v>3.2355998276027975E-2</v>
      </c>
      <c r="AG1134" s="92"/>
    </row>
    <row r="1135" spans="9:33" x14ac:dyDescent="0.25">
      <c r="I1135"/>
      <c r="N1135" s="130">
        <v>47730</v>
      </c>
      <c r="O1135" s="129">
        <v>3.3968335223821811</v>
      </c>
      <c r="AD1135" s="90">
        <f t="shared" si="101"/>
        <v>47209</v>
      </c>
      <c r="AE1135" s="91">
        <f t="shared" si="100"/>
        <v>3.2355998276027975E-2</v>
      </c>
      <c r="AG1135" s="92"/>
    </row>
    <row r="1136" spans="9:33" x14ac:dyDescent="0.25">
      <c r="I1136"/>
      <c r="N1136" s="130">
        <v>47731</v>
      </c>
      <c r="O1136" s="129">
        <v>3.3968335223821811</v>
      </c>
      <c r="AD1136" s="90">
        <f t="shared" si="101"/>
        <v>47210</v>
      </c>
      <c r="AE1136" s="91">
        <f t="shared" si="100"/>
        <v>3.2351637063037231E-2</v>
      </c>
      <c r="AG1136" s="92"/>
    </row>
    <row r="1137" spans="9:33" x14ac:dyDescent="0.25">
      <c r="I1137"/>
      <c r="N1137" s="130">
        <v>47732</v>
      </c>
      <c r="O1137" s="129">
        <v>3.3971540457393701</v>
      </c>
      <c r="AD1137" s="90">
        <f t="shared" si="101"/>
        <v>47211</v>
      </c>
      <c r="AE1137" s="91">
        <f t="shared" si="100"/>
        <v>3.2351637063037231E-2</v>
      </c>
      <c r="AG1137" s="92"/>
    </row>
    <row r="1138" spans="9:33" x14ac:dyDescent="0.25">
      <c r="I1138"/>
      <c r="N1138" s="130">
        <v>47735</v>
      </c>
      <c r="O1138" s="129">
        <v>3.3968335223821811</v>
      </c>
      <c r="AD1138" s="90">
        <f t="shared" si="101"/>
        <v>47212</v>
      </c>
      <c r="AE1138" s="91">
        <f t="shared" si="100"/>
        <v>3.2351637063037231E-2</v>
      </c>
      <c r="AG1138" s="92"/>
    </row>
    <row r="1139" spans="9:33" x14ac:dyDescent="0.25">
      <c r="I1139"/>
      <c r="N1139" s="130">
        <v>47736</v>
      </c>
      <c r="O1139" s="129">
        <v>3.3968335223741875</v>
      </c>
      <c r="AD1139" s="90">
        <f t="shared" si="101"/>
        <v>47213</v>
      </c>
      <c r="AE1139" s="91">
        <f t="shared" si="100"/>
        <v>3.2351637063117167E-2</v>
      </c>
      <c r="AG1139" s="92"/>
    </row>
    <row r="1140" spans="9:33" x14ac:dyDescent="0.25">
      <c r="I1140"/>
      <c r="N1140" s="130">
        <v>47737</v>
      </c>
      <c r="O1140" s="129">
        <v>3.3968335223901747</v>
      </c>
      <c r="AD1140" s="90">
        <f t="shared" si="101"/>
        <v>47214</v>
      </c>
      <c r="AE1140" s="91">
        <f t="shared" si="100"/>
        <v>3.2354544451260736E-2</v>
      </c>
      <c r="AG1140" s="92"/>
    </row>
    <row r="1141" spans="9:33" x14ac:dyDescent="0.25">
      <c r="I1141"/>
      <c r="N1141" s="130">
        <v>47738</v>
      </c>
      <c r="O1141" s="129">
        <v>3.3968335223741875</v>
      </c>
      <c r="AD1141" s="90">
        <f t="shared" si="101"/>
        <v>47215</v>
      </c>
      <c r="AE1141" s="91">
        <f t="shared" si="100"/>
        <v>3.2354544451260736E-2</v>
      </c>
      <c r="AG1141" s="92"/>
    </row>
    <row r="1142" spans="9:33" x14ac:dyDescent="0.25">
      <c r="I1142"/>
      <c r="N1142" s="130">
        <v>47739</v>
      </c>
      <c r="O1142" s="129">
        <v>3.3971540457420346</v>
      </c>
      <c r="AD1142" s="90">
        <f t="shared" si="101"/>
        <v>47216</v>
      </c>
      <c r="AE1142" s="91">
        <f t="shared" si="100"/>
        <v>3.2354544451260736E-2</v>
      </c>
      <c r="AG1142" s="92"/>
    </row>
    <row r="1143" spans="9:33" x14ac:dyDescent="0.25">
      <c r="I1143"/>
      <c r="N1143" s="130">
        <v>47742</v>
      </c>
      <c r="O1143" s="129">
        <v>3.3968335223821811</v>
      </c>
      <c r="AD1143" s="90">
        <f t="shared" si="101"/>
        <v>47217</v>
      </c>
      <c r="AE1143" s="91">
        <f t="shared" si="100"/>
        <v>3.2351637063037231E-2</v>
      </c>
      <c r="AG1143" s="92"/>
    </row>
    <row r="1144" spans="9:33" x14ac:dyDescent="0.25">
      <c r="I1144"/>
      <c r="N1144" s="130">
        <v>47743</v>
      </c>
      <c r="O1144" s="129">
        <v>3.3968335223821811</v>
      </c>
      <c r="AD1144" s="90">
        <f t="shared" si="101"/>
        <v>47218</v>
      </c>
      <c r="AE1144" s="91">
        <f t="shared" si="100"/>
        <v>3.2351637063037231E-2</v>
      </c>
      <c r="AG1144" s="92"/>
    </row>
    <row r="1145" spans="9:33" x14ac:dyDescent="0.25">
      <c r="I1145"/>
      <c r="N1145" s="130">
        <v>47744</v>
      </c>
      <c r="O1145" s="129">
        <v>3.3968335223741875</v>
      </c>
      <c r="AD1145" s="90">
        <f t="shared" si="101"/>
        <v>47219</v>
      </c>
      <c r="AE1145" s="91">
        <f t="shared" si="100"/>
        <v>3.2351637063037231E-2</v>
      </c>
      <c r="AG1145" s="92"/>
    </row>
    <row r="1146" spans="9:33" x14ac:dyDescent="0.25">
      <c r="I1146"/>
      <c r="N1146" s="130">
        <v>47745</v>
      </c>
      <c r="O1146" s="129">
        <v>3.3968335223821811</v>
      </c>
      <c r="AD1146" s="90">
        <f t="shared" si="101"/>
        <v>47220</v>
      </c>
      <c r="AE1146" s="91">
        <f t="shared" si="100"/>
        <v>3.2351637063037231E-2</v>
      </c>
      <c r="AG1146" s="92"/>
    </row>
    <row r="1147" spans="9:33" x14ac:dyDescent="0.25">
      <c r="I1147"/>
      <c r="N1147" s="130">
        <v>47746</v>
      </c>
      <c r="O1147" s="129">
        <v>3.3971540457393701</v>
      </c>
      <c r="AD1147" s="90">
        <f t="shared" si="101"/>
        <v>47221</v>
      </c>
      <c r="AE1147" s="91">
        <f t="shared" si="100"/>
        <v>3.2354544451260736E-2</v>
      </c>
      <c r="AG1147" s="92"/>
    </row>
    <row r="1148" spans="9:33" x14ac:dyDescent="0.25">
      <c r="I1148"/>
      <c r="N1148" s="130">
        <v>47749</v>
      </c>
      <c r="O1148" s="129">
        <v>3.3968335223821811</v>
      </c>
      <c r="AD1148" s="90">
        <f t="shared" si="101"/>
        <v>47222</v>
      </c>
      <c r="AE1148" s="91">
        <f t="shared" si="100"/>
        <v>3.2354544451260736E-2</v>
      </c>
      <c r="AG1148" s="92"/>
    </row>
    <row r="1149" spans="9:33" x14ac:dyDescent="0.25">
      <c r="I1149"/>
      <c r="N1149" s="130">
        <v>47750</v>
      </c>
      <c r="O1149" s="129">
        <v>3.3968335223741875</v>
      </c>
      <c r="AD1149" s="90">
        <f t="shared" si="101"/>
        <v>47223</v>
      </c>
      <c r="AE1149" s="91">
        <f t="shared" si="100"/>
        <v>3.2354544451260736E-2</v>
      </c>
      <c r="AG1149" s="92"/>
    </row>
    <row r="1150" spans="9:33" x14ac:dyDescent="0.25">
      <c r="I1150"/>
      <c r="N1150" s="130">
        <v>47751</v>
      </c>
      <c r="O1150" s="129">
        <v>3.3968335223901747</v>
      </c>
      <c r="AD1150" s="90">
        <f t="shared" si="101"/>
        <v>47224</v>
      </c>
      <c r="AE1150" s="91">
        <f t="shared" si="100"/>
        <v>3.2351637063037231E-2</v>
      </c>
      <c r="AG1150" s="92"/>
    </row>
    <row r="1151" spans="9:33" x14ac:dyDescent="0.25">
      <c r="I1151"/>
      <c r="N1151" s="130">
        <v>47752</v>
      </c>
      <c r="O1151" s="129">
        <v>3.3968335223821811</v>
      </c>
      <c r="AD1151" s="90">
        <f t="shared" si="101"/>
        <v>47225</v>
      </c>
      <c r="AE1151" s="91">
        <f t="shared" si="100"/>
        <v>3.2351637063117167E-2</v>
      </c>
      <c r="AG1151" s="92"/>
    </row>
    <row r="1152" spans="9:33" x14ac:dyDescent="0.25">
      <c r="I1152"/>
      <c r="N1152" s="130">
        <v>47753</v>
      </c>
      <c r="O1152" s="129">
        <v>3.3971540457420346</v>
      </c>
      <c r="AD1152" s="90">
        <f t="shared" si="101"/>
        <v>47226</v>
      </c>
      <c r="AE1152" s="91">
        <f t="shared" si="100"/>
        <v>3.2351637062957295E-2</v>
      </c>
      <c r="AG1152" s="92"/>
    </row>
    <row r="1153" spans="9:33" x14ac:dyDescent="0.25">
      <c r="I1153"/>
      <c r="N1153" s="130">
        <v>47756</v>
      </c>
      <c r="O1153" s="129">
        <v>3.3968335223741875</v>
      </c>
      <c r="AD1153" s="90">
        <f t="shared" si="101"/>
        <v>47227</v>
      </c>
      <c r="AE1153" s="91">
        <f t="shared" si="100"/>
        <v>3.2351637063037231E-2</v>
      </c>
      <c r="AG1153" s="92"/>
    </row>
    <row r="1154" spans="9:33" x14ac:dyDescent="0.25">
      <c r="I1154"/>
      <c r="N1154" s="130">
        <v>47757</v>
      </c>
      <c r="O1154" s="129">
        <v>3.3968335223821811</v>
      </c>
      <c r="AD1154" s="90">
        <f t="shared" si="101"/>
        <v>47228</v>
      </c>
      <c r="AE1154" s="91">
        <f t="shared" si="100"/>
        <v>3.2354544451260736E-2</v>
      </c>
      <c r="AG1154" s="92"/>
    </row>
    <row r="1155" spans="9:33" x14ac:dyDescent="0.25">
      <c r="I1155"/>
      <c r="N1155" s="130">
        <v>47758</v>
      </c>
      <c r="O1155" s="129">
        <v>3.3968335223821811</v>
      </c>
      <c r="AD1155" s="90">
        <f t="shared" si="101"/>
        <v>47229</v>
      </c>
      <c r="AE1155" s="91">
        <f t="shared" si="100"/>
        <v>3.2354544451260736E-2</v>
      </c>
      <c r="AG1155" s="92"/>
    </row>
    <row r="1156" spans="9:33" x14ac:dyDescent="0.25">
      <c r="I1156"/>
      <c r="N1156" s="130">
        <v>47759</v>
      </c>
      <c r="O1156" s="129">
        <v>3.3968335223821811</v>
      </c>
      <c r="AD1156" s="90">
        <f t="shared" si="101"/>
        <v>47230</v>
      </c>
      <c r="AE1156" s="91">
        <f t="shared" si="100"/>
        <v>3.2354544451260736E-2</v>
      </c>
      <c r="AG1156" s="92"/>
    </row>
    <row r="1157" spans="9:33" x14ac:dyDescent="0.25">
      <c r="I1157"/>
      <c r="N1157" s="130">
        <v>47760</v>
      </c>
      <c r="O1157" s="129">
        <v>3.3971540457393701</v>
      </c>
      <c r="AD1157" s="90">
        <f t="shared" si="101"/>
        <v>47231</v>
      </c>
      <c r="AE1157" s="91">
        <f t="shared" si="100"/>
        <v>3.2351637063037231E-2</v>
      </c>
      <c r="AG1157" s="92"/>
    </row>
    <row r="1158" spans="9:33" x14ac:dyDescent="0.25">
      <c r="I1158"/>
      <c r="N1158" s="130">
        <v>47763</v>
      </c>
      <c r="O1158" s="129">
        <v>3.3968335223821811</v>
      </c>
      <c r="AD1158" s="90">
        <f t="shared" si="101"/>
        <v>47232</v>
      </c>
      <c r="AE1158" s="91">
        <f t="shared" si="100"/>
        <v>3.2351637063037231E-2</v>
      </c>
      <c r="AG1158" s="92"/>
    </row>
    <row r="1159" spans="9:33" x14ac:dyDescent="0.25">
      <c r="I1159"/>
      <c r="N1159" s="130">
        <v>47764</v>
      </c>
      <c r="O1159" s="129">
        <v>3.3968335223821811</v>
      </c>
      <c r="AD1159" s="90">
        <f t="shared" si="101"/>
        <v>47233</v>
      </c>
      <c r="AE1159" s="91">
        <f t="shared" ref="AE1159:AE1222" si="102">_xlfn.IFNA(VLOOKUP(AD1159,N:O,2,FALSE)/100,AE1158)</f>
        <v>3.2351637063037231E-2</v>
      </c>
      <c r="AG1159" s="92"/>
    </row>
    <row r="1160" spans="9:33" x14ac:dyDescent="0.25">
      <c r="I1160"/>
      <c r="N1160" s="130">
        <v>47765</v>
      </c>
      <c r="O1160" s="129">
        <v>3.3968335223741875</v>
      </c>
      <c r="AD1160" s="90">
        <f t="shared" ref="AD1160:AD1223" si="103">AD1159+1</f>
        <v>47234</v>
      </c>
      <c r="AE1160" s="91">
        <f t="shared" si="102"/>
        <v>3.2351637063037231E-2</v>
      </c>
      <c r="AG1160" s="92"/>
    </row>
    <row r="1161" spans="9:33" x14ac:dyDescent="0.25">
      <c r="I1161"/>
      <c r="N1161" s="130">
        <v>47766</v>
      </c>
      <c r="O1161" s="129">
        <v>3.3968335223821811</v>
      </c>
      <c r="AD1161" s="90">
        <f t="shared" si="103"/>
        <v>47235</v>
      </c>
      <c r="AE1161" s="91">
        <f t="shared" si="102"/>
        <v>3.2354544451287381E-2</v>
      </c>
      <c r="AG1161" s="92"/>
    </row>
    <row r="1162" spans="9:33" x14ac:dyDescent="0.25">
      <c r="I1162"/>
      <c r="N1162" s="130">
        <v>47767</v>
      </c>
      <c r="O1162" s="129">
        <v>3.3973143225418667</v>
      </c>
      <c r="AD1162" s="90">
        <f t="shared" si="103"/>
        <v>47236</v>
      </c>
      <c r="AE1162" s="91">
        <f t="shared" si="102"/>
        <v>3.2354544451287381E-2</v>
      </c>
      <c r="AG1162" s="92"/>
    </row>
    <row r="1163" spans="9:33" x14ac:dyDescent="0.25">
      <c r="I1163"/>
      <c r="N1163" s="130">
        <v>47771</v>
      </c>
      <c r="O1163" s="129">
        <v>3.3968335223821811</v>
      </c>
      <c r="AD1163" s="90">
        <f t="shared" si="103"/>
        <v>47237</v>
      </c>
      <c r="AE1163" s="91">
        <f t="shared" si="102"/>
        <v>3.2354544451287381E-2</v>
      </c>
      <c r="AG1163" s="92"/>
    </row>
    <row r="1164" spans="9:33" x14ac:dyDescent="0.25">
      <c r="I1164"/>
      <c r="N1164" s="130">
        <v>47772</v>
      </c>
      <c r="O1164" s="129">
        <v>3.3968335223821811</v>
      </c>
      <c r="AD1164" s="90">
        <f t="shared" si="103"/>
        <v>47238</v>
      </c>
      <c r="AE1164" s="91">
        <f t="shared" si="102"/>
        <v>3.2351637063037231E-2</v>
      </c>
      <c r="AG1164" s="92"/>
    </row>
    <row r="1165" spans="9:33" x14ac:dyDescent="0.25">
      <c r="I1165"/>
      <c r="N1165" s="130">
        <v>47773</v>
      </c>
      <c r="O1165" s="129">
        <v>3.3968335223741875</v>
      </c>
      <c r="AD1165" s="90">
        <f t="shared" si="103"/>
        <v>47239</v>
      </c>
      <c r="AE1165" s="91">
        <f t="shared" si="102"/>
        <v>3.2351637062957295E-2</v>
      </c>
      <c r="AG1165" s="92"/>
    </row>
    <row r="1166" spans="9:33" x14ac:dyDescent="0.25">
      <c r="I1166"/>
      <c r="N1166" s="130">
        <v>47774</v>
      </c>
      <c r="O1166" s="129">
        <v>3.3971540457420346</v>
      </c>
      <c r="AD1166" s="90">
        <f t="shared" si="103"/>
        <v>47240</v>
      </c>
      <c r="AE1166" s="91">
        <f t="shared" si="102"/>
        <v>3.2351637063037231E-2</v>
      </c>
      <c r="AG1166" s="92"/>
    </row>
    <row r="1167" spans="9:33" x14ac:dyDescent="0.25">
      <c r="I1167"/>
      <c r="N1167" s="130">
        <v>47777</v>
      </c>
      <c r="O1167" s="129">
        <v>3.3968335223741875</v>
      </c>
      <c r="AD1167" s="90">
        <f t="shared" si="103"/>
        <v>47241</v>
      </c>
      <c r="AE1167" s="91">
        <f t="shared" si="102"/>
        <v>3.2351637062957295E-2</v>
      </c>
      <c r="AG1167" s="92"/>
    </row>
    <row r="1168" spans="9:33" x14ac:dyDescent="0.25">
      <c r="I1168"/>
      <c r="N1168" s="130">
        <v>47778</v>
      </c>
      <c r="O1168" s="129">
        <v>3.3968335223901747</v>
      </c>
      <c r="AD1168" s="90">
        <f t="shared" si="103"/>
        <v>47242</v>
      </c>
      <c r="AE1168" s="91">
        <f t="shared" si="102"/>
        <v>3.2354544451287381E-2</v>
      </c>
      <c r="AG1168" s="92"/>
    </row>
    <row r="1169" spans="9:33" x14ac:dyDescent="0.25">
      <c r="I1169"/>
      <c r="N1169" s="130">
        <v>47779</v>
      </c>
      <c r="O1169" s="129">
        <v>3.3968335223821811</v>
      </c>
      <c r="AD1169" s="90">
        <f t="shared" si="103"/>
        <v>47243</v>
      </c>
      <c r="AE1169" s="91">
        <f t="shared" si="102"/>
        <v>3.2354544451287381E-2</v>
      </c>
      <c r="AG1169" s="92"/>
    </row>
    <row r="1170" spans="9:33" x14ac:dyDescent="0.25">
      <c r="I1170"/>
      <c r="N1170" s="130">
        <v>47780</v>
      </c>
      <c r="O1170" s="129">
        <v>3.3968335223821811</v>
      </c>
      <c r="AD1170" s="90">
        <f t="shared" si="103"/>
        <v>47244</v>
      </c>
      <c r="AE1170" s="91">
        <f t="shared" si="102"/>
        <v>3.2354544451287381E-2</v>
      </c>
      <c r="AG1170" s="92"/>
    </row>
    <row r="1171" spans="9:33" x14ac:dyDescent="0.25">
      <c r="I1171"/>
      <c r="N1171" s="130">
        <v>47781</v>
      </c>
      <c r="O1171" s="129">
        <v>3.3971540457393701</v>
      </c>
      <c r="AD1171" s="90">
        <f t="shared" si="103"/>
        <v>47245</v>
      </c>
      <c r="AE1171" s="91">
        <f t="shared" si="102"/>
        <v>3.2351637063037231E-2</v>
      </c>
      <c r="AG1171" s="92"/>
    </row>
    <row r="1172" spans="9:33" x14ac:dyDescent="0.25">
      <c r="I1172"/>
      <c r="N1172" s="130">
        <v>47784</v>
      </c>
      <c r="O1172" s="129">
        <v>3.3968335223821811</v>
      </c>
      <c r="AD1172" s="90">
        <f t="shared" si="103"/>
        <v>47246</v>
      </c>
      <c r="AE1172" s="91">
        <f t="shared" si="102"/>
        <v>3.2351637063037231E-2</v>
      </c>
      <c r="AG1172" s="92"/>
    </row>
    <row r="1173" spans="9:33" x14ac:dyDescent="0.25">
      <c r="I1173"/>
      <c r="N1173" s="130">
        <v>47785</v>
      </c>
      <c r="O1173" s="129">
        <v>3.3968335223821811</v>
      </c>
      <c r="AD1173" s="90">
        <f t="shared" si="103"/>
        <v>47247</v>
      </c>
      <c r="AE1173" s="91">
        <f t="shared" si="102"/>
        <v>3.2351637063037231E-2</v>
      </c>
      <c r="AG1173" s="92"/>
    </row>
    <row r="1174" spans="9:33" x14ac:dyDescent="0.25">
      <c r="I1174"/>
      <c r="N1174" s="130">
        <v>47786</v>
      </c>
      <c r="O1174" s="129">
        <v>3.3968335223821811</v>
      </c>
      <c r="AD1174" s="90">
        <f t="shared" si="103"/>
        <v>47248</v>
      </c>
      <c r="AE1174" s="91">
        <f t="shared" si="102"/>
        <v>3.2351637063037231E-2</v>
      </c>
      <c r="AG1174" s="92"/>
    </row>
    <row r="1175" spans="9:33" x14ac:dyDescent="0.25">
      <c r="I1175"/>
      <c r="N1175" s="130">
        <v>47787</v>
      </c>
      <c r="O1175" s="129">
        <v>3.3968335223821811</v>
      </c>
      <c r="AD1175" s="90">
        <f t="shared" si="103"/>
        <v>47249</v>
      </c>
      <c r="AE1175" s="91">
        <f t="shared" si="102"/>
        <v>3.2354544451287381E-2</v>
      </c>
      <c r="AG1175" s="92"/>
    </row>
    <row r="1176" spans="9:33" x14ac:dyDescent="0.25">
      <c r="I1176"/>
      <c r="N1176" s="130">
        <v>47788</v>
      </c>
      <c r="O1176" s="129">
        <v>3.3971540457393701</v>
      </c>
      <c r="AD1176" s="90">
        <f t="shared" si="103"/>
        <v>47250</v>
      </c>
      <c r="AE1176" s="91">
        <f t="shared" si="102"/>
        <v>3.2354544451287381E-2</v>
      </c>
      <c r="AG1176" s="92"/>
    </row>
    <row r="1177" spans="9:33" x14ac:dyDescent="0.25">
      <c r="I1177"/>
      <c r="N1177" s="130">
        <v>47791</v>
      </c>
      <c r="O1177" s="129">
        <v>3.3968335223901747</v>
      </c>
      <c r="AD1177" s="90">
        <f t="shared" si="103"/>
        <v>47251</v>
      </c>
      <c r="AE1177" s="91">
        <f t="shared" si="102"/>
        <v>3.2354544451287381E-2</v>
      </c>
      <c r="AG1177" s="92"/>
    </row>
    <row r="1178" spans="9:33" x14ac:dyDescent="0.25">
      <c r="I1178"/>
      <c r="N1178" s="130">
        <v>47792</v>
      </c>
      <c r="O1178" s="129">
        <v>3.3968335223821811</v>
      </c>
      <c r="AD1178" s="90">
        <f t="shared" si="103"/>
        <v>47252</v>
      </c>
      <c r="AE1178" s="91">
        <f t="shared" si="102"/>
        <v>3.2351637063037231E-2</v>
      </c>
      <c r="AG1178" s="92"/>
    </row>
    <row r="1179" spans="9:33" x14ac:dyDescent="0.25">
      <c r="I1179"/>
      <c r="N1179" s="130">
        <v>47793</v>
      </c>
      <c r="O1179" s="129">
        <v>3.3968335223741875</v>
      </c>
      <c r="AD1179" s="90">
        <f t="shared" si="103"/>
        <v>47253</v>
      </c>
      <c r="AE1179" s="91">
        <f t="shared" si="102"/>
        <v>3.2351637063037231E-2</v>
      </c>
      <c r="AG1179" s="92"/>
    </row>
    <row r="1180" spans="9:33" x14ac:dyDescent="0.25">
      <c r="I1180"/>
      <c r="N1180" s="130">
        <v>47794</v>
      </c>
      <c r="O1180" s="129">
        <v>3.3968335223821811</v>
      </c>
      <c r="AD1180" s="90">
        <f t="shared" si="103"/>
        <v>47254</v>
      </c>
      <c r="AE1180" s="91">
        <f t="shared" si="102"/>
        <v>3.2351637062957295E-2</v>
      </c>
      <c r="AG1180" s="92"/>
    </row>
    <row r="1181" spans="9:33" x14ac:dyDescent="0.25">
      <c r="I1181"/>
      <c r="N1181" s="130">
        <v>47795</v>
      </c>
      <c r="O1181" s="129">
        <v>3.3973143225398683</v>
      </c>
      <c r="AD1181" s="90">
        <f t="shared" si="103"/>
        <v>47255</v>
      </c>
      <c r="AE1181" s="91">
        <f t="shared" si="102"/>
        <v>3.2351637063037231E-2</v>
      </c>
      <c r="AG1181" s="92"/>
    </row>
    <row r="1182" spans="9:33" x14ac:dyDescent="0.25">
      <c r="I1182"/>
      <c r="N1182" s="130">
        <v>47799</v>
      </c>
      <c r="O1182" s="129">
        <v>3.3968335223821811</v>
      </c>
      <c r="AD1182" s="90">
        <f t="shared" si="103"/>
        <v>47256</v>
      </c>
      <c r="AE1182" s="91">
        <f t="shared" si="102"/>
        <v>3.2354544451287381E-2</v>
      </c>
      <c r="AG1182" s="92"/>
    </row>
    <row r="1183" spans="9:33" x14ac:dyDescent="0.25">
      <c r="I1183"/>
      <c r="N1183" s="130">
        <v>47800</v>
      </c>
      <c r="O1183" s="129">
        <v>3.3968335223821811</v>
      </c>
      <c r="AD1183" s="90">
        <f t="shared" si="103"/>
        <v>47257</v>
      </c>
      <c r="AE1183" s="91">
        <f t="shared" si="102"/>
        <v>3.2354544451287381E-2</v>
      </c>
      <c r="AG1183" s="92"/>
    </row>
    <row r="1184" spans="9:33" x14ac:dyDescent="0.25">
      <c r="I1184"/>
      <c r="N1184" s="130">
        <v>47801</v>
      </c>
      <c r="O1184" s="129">
        <v>3.3968335223821811</v>
      </c>
      <c r="AD1184" s="90">
        <f t="shared" si="103"/>
        <v>47258</v>
      </c>
      <c r="AE1184" s="91">
        <f t="shared" si="102"/>
        <v>3.2354544451287381E-2</v>
      </c>
      <c r="AG1184" s="92"/>
    </row>
    <row r="1185" spans="9:33" x14ac:dyDescent="0.25">
      <c r="I1185"/>
      <c r="N1185" s="130">
        <v>47802</v>
      </c>
      <c r="O1185" s="129">
        <v>3.3971540457393701</v>
      </c>
      <c r="AD1185" s="90">
        <f t="shared" si="103"/>
        <v>47259</v>
      </c>
      <c r="AE1185" s="91">
        <f t="shared" si="102"/>
        <v>3.2351637063037231E-2</v>
      </c>
      <c r="AG1185" s="92"/>
    </row>
    <row r="1186" spans="9:33" x14ac:dyDescent="0.25">
      <c r="I1186"/>
      <c r="N1186" s="130">
        <v>47805</v>
      </c>
      <c r="O1186" s="129">
        <v>3.3968335223821811</v>
      </c>
      <c r="AD1186" s="90">
        <f t="shared" si="103"/>
        <v>47260</v>
      </c>
      <c r="AE1186" s="91">
        <f t="shared" si="102"/>
        <v>3.2351637062957295E-2</v>
      </c>
      <c r="AG1186" s="92"/>
    </row>
    <row r="1187" spans="9:33" x14ac:dyDescent="0.25">
      <c r="I1187"/>
      <c r="N1187" s="130">
        <v>47806</v>
      </c>
      <c r="O1187" s="129">
        <v>3.3968335223821811</v>
      </c>
      <c r="AD1187" s="90">
        <f t="shared" si="103"/>
        <v>47261</v>
      </c>
      <c r="AE1187" s="91">
        <f t="shared" si="102"/>
        <v>3.2351637063037231E-2</v>
      </c>
      <c r="AG1187" s="92"/>
    </row>
    <row r="1188" spans="9:33" x14ac:dyDescent="0.25">
      <c r="I1188"/>
      <c r="N1188" s="130">
        <v>47807</v>
      </c>
      <c r="O1188" s="129">
        <v>3.3968335223741875</v>
      </c>
      <c r="AD1188" s="90">
        <f t="shared" si="103"/>
        <v>47262</v>
      </c>
      <c r="AE1188" s="91">
        <f t="shared" si="102"/>
        <v>3.2351637063117167E-2</v>
      </c>
      <c r="AG1188" s="92"/>
    </row>
    <row r="1189" spans="9:33" x14ac:dyDescent="0.25">
      <c r="I1189"/>
      <c r="N1189" s="130">
        <v>47808</v>
      </c>
      <c r="O1189" s="129">
        <v>3.3968335223821811</v>
      </c>
      <c r="AD1189" s="90">
        <f t="shared" si="103"/>
        <v>47263</v>
      </c>
      <c r="AE1189" s="91">
        <f t="shared" si="102"/>
        <v>3.2355998276047959E-2</v>
      </c>
      <c r="AG1189" s="92"/>
    </row>
    <row r="1190" spans="9:33" x14ac:dyDescent="0.25">
      <c r="I1190"/>
      <c r="N1190" s="130">
        <v>47809</v>
      </c>
      <c r="O1190" s="129">
        <v>3.3971540457393701</v>
      </c>
      <c r="AD1190" s="90">
        <f t="shared" si="103"/>
        <v>47264</v>
      </c>
      <c r="AE1190" s="91">
        <f t="shared" si="102"/>
        <v>3.2355998276047959E-2</v>
      </c>
      <c r="AG1190" s="92"/>
    </row>
    <row r="1191" spans="9:33" x14ac:dyDescent="0.25">
      <c r="I1191"/>
      <c r="N1191" s="130">
        <v>47812</v>
      </c>
      <c r="O1191" s="129">
        <v>3.3968335223821811</v>
      </c>
      <c r="AD1191" s="90">
        <f t="shared" si="103"/>
        <v>47265</v>
      </c>
      <c r="AE1191" s="91">
        <f t="shared" si="102"/>
        <v>3.2355998276047959E-2</v>
      </c>
      <c r="AG1191" s="92"/>
    </row>
    <row r="1192" spans="9:33" x14ac:dyDescent="0.25">
      <c r="I1192"/>
      <c r="N1192" s="130">
        <v>47813</v>
      </c>
      <c r="O1192" s="129">
        <v>3.3968335223821811</v>
      </c>
      <c r="AD1192" s="90">
        <f t="shared" si="103"/>
        <v>47266</v>
      </c>
      <c r="AE1192" s="91">
        <f t="shared" si="102"/>
        <v>3.2355998276047959E-2</v>
      </c>
      <c r="AG1192" s="92"/>
    </row>
    <row r="1193" spans="9:33" x14ac:dyDescent="0.25">
      <c r="I1193"/>
      <c r="N1193" s="130">
        <v>47814</v>
      </c>
      <c r="O1193" s="129">
        <v>3.3969937790221394</v>
      </c>
      <c r="AD1193" s="90">
        <f t="shared" si="103"/>
        <v>47267</v>
      </c>
      <c r="AE1193" s="91">
        <f t="shared" si="102"/>
        <v>3.2351637063037231E-2</v>
      </c>
      <c r="AG1193" s="92"/>
    </row>
    <row r="1194" spans="9:33" x14ac:dyDescent="0.25">
      <c r="I1194"/>
      <c r="N1194" s="130">
        <v>47816</v>
      </c>
      <c r="O1194" s="129">
        <v>3.3971540457393701</v>
      </c>
      <c r="AD1194" s="90">
        <f t="shared" si="103"/>
        <v>47268</v>
      </c>
      <c r="AE1194" s="91">
        <f t="shared" si="102"/>
        <v>3.2351637063037231E-2</v>
      </c>
      <c r="AG1194" s="92"/>
    </row>
    <row r="1195" spans="9:33" x14ac:dyDescent="0.25">
      <c r="I1195"/>
      <c r="N1195" s="130">
        <v>47819</v>
      </c>
      <c r="O1195" s="129">
        <v>3.3968335223741875</v>
      </c>
      <c r="AD1195" s="90">
        <f t="shared" si="103"/>
        <v>47269</v>
      </c>
      <c r="AE1195" s="91">
        <f t="shared" si="102"/>
        <v>3.2351637063037231E-2</v>
      </c>
      <c r="AG1195" s="92"/>
    </row>
    <row r="1196" spans="9:33" x14ac:dyDescent="0.25">
      <c r="I1196"/>
      <c r="N1196" s="130">
        <v>47820</v>
      </c>
      <c r="O1196" s="129">
        <v>3.3968335223821811</v>
      </c>
      <c r="AD1196" s="90">
        <f t="shared" si="103"/>
        <v>47270</v>
      </c>
      <c r="AE1196" s="91">
        <f t="shared" si="102"/>
        <v>3.2354544451287381E-2</v>
      </c>
      <c r="AG1196" s="92"/>
    </row>
    <row r="1197" spans="9:33" x14ac:dyDescent="0.25">
      <c r="I1197"/>
      <c r="N1197" s="130">
        <v>47821</v>
      </c>
      <c r="O1197" s="129">
        <v>3.3968335223901747</v>
      </c>
      <c r="AD1197" s="90">
        <f t="shared" si="103"/>
        <v>47271</v>
      </c>
      <c r="AE1197" s="91">
        <f t="shared" si="102"/>
        <v>3.2354544451287381E-2</v>
      </c>
      <c r="AG1197" s="92"/>
    </row>
    <row r="1198" spans="9:33" x14ac:dyDescent="0.25">
      <c r="I1198"/>
      <c r="N1198" s="130">
        <v>47822</v>
      </c>
      <c r="O1198" s="129">
        <v>3.3968335223821811</v>
      </c>
      <c r="AD1198" s="90">
        <f t="shared" si="103"/>
        <v>47272</v>
      </c>
      <c r="AE1198" s="91">
        <f t="shared" si="102"/>
        <v>3.2354544451287381E-2</v>
      </c>
      <c r="AG1198" s="92"/>
    </row>
    <row r="1199" spans="9:33" x14ac:dyDescent="0.25">
      <c r="I1199"/>
      <c r="N1199" s="130">
        <v>47823</v>
      </c>
      <c r="O1199" s="129">
        <v>3.3971540457393701</v>
      </c>
      <c r="AD1199" s="90">
        <f t="shared" si="103"/>
        <v>47273</v>
      </c>
      <c r="AE1199" s="91">
        <f t="shared" si="102"/>
        <v>3.2351637063037231E-2</v>
      </c>
      <c r="AG1199" s="92"/>
    </row>
    <row r="1200" spans="9:33" x14ac:dyDescent="0.25">
      <c r="I1200"/>
      <c r="N1200" s="130">
        <v>47826</v>
      </c>
      <c r="O1200" s="129">
        <v>3.3968335223821811</v>
      </c>
      <c r="AD1200" s="90">
        <f t="shared" si="103"/>
        <v>47274</v>
      </c>
      <c r="AE1200" s="91">
        <f t="shared" si="102"/>
        <v>3.2351637063037231E-2</v>
      </c>
      <c r="AG1200" s="92"/>
    </row>
    <row r="1201" spans="9:33" x14ac:dyDescent="0.25">
      <c r="I1201"/>
      <c r="N1201" s="130">
        <v>47827</v>
      </c>
      <c r="O1201" s="129">
        <v>3.3968335223821811</v>
      </c>
      <c r="AD1201" s="90">
        <f t="shared" si="103"/>
        <v>47275</v>
      </c>
      <c r="AE1201" s="91">
        <f t="shared" si="102"/>
        <v>3.2351637062957295E-2</v>
      </c>
      <c r="AG1201" s="92"/>
    </row>
    <row r="1202" spans="9:33" x14ac:dyDescent="0.25">
      <c r="I1202"/>
      <c r="N1202" s="130">
        <v>47828</v>
      </c>
      <c r="O1202" s="129">
        <v>3.3968335223741875</v>
      </c>
      <c r="AD1202" s="90">
        <f t="shared" si="103"/>
        <v>47276</v>
      </c>
      <c r="AE1202" s="91">
        <f t="shared" si="102"/>
        <v>3.2351637063117167E-2</v>
      </c>
      <c r="AG1202" s="92"/>
    </row>
    <row r="1203" spans="9:33" x14ac:dyDescent="0.25">
      <c r="I1203"/>
      <c r="N1203" s="130">
        <v>47829</v>
      </c>
      <c r="O1203" s="129">
        <v>3.3968335223821811</v>
      </c>
      <c r="AD1203" s="90">
        <f t="shared" si="103"/>
        <v>47277</v>
      </c>
      <c r="AE1203" s="91">
        <f t="shared" si="102"/>
        <v>3.2354544451260736E-2</v>
      </c>
      <c r="AG1203" s="92"/>
    </row>
    <row r="1204" spans="9:33" x14ac:dyDescent="0.25">
      <c r="I1204"/>
      <c r="N1204" s="130">
        <v>47830</v>
      </c>
      <c r="O1204" s="129">
        <v>3.3971540457393701</v>
      </c>
      <c r="AD1204" s="90">
        <f t="shared" si="103"/>
        <v>47278</v>
      </c>
      <c r="AE1204" s="91">
        <f t="shared" si="102"/>
        <v>3.2354544451260736E-2</v>
      </c>
      <c r="AG1204" s="92"/>
    </row>
    <row r="1205" spans="9:33" x14ac:dyDescent="0.25">
      <c r="I1205"/>
      <c r="N1205" s="130">
        <v>47833</v>
      </c>
      <c r="O1205" s="129">
        <v>3.3968335223821811</v>
      </c>
      <c r="AD1205" s="90">
        <f t="shared" si="103"/>
        <v>47279</v>
      </c>
      <c r="AE1205" s="91">
        <f t="shared" si="102"/>
        <v>3.2354544451260736E-2</v>
      </c>
      <c r="AG1205" s="92"/>
    </row>
    <row r="1206" spans="9:33" x14ac:dyDescent="0.25">
      <c r="I1206"/>
      <c r="N1206" s="130">
        <v>47834</v>
      </c>
      <c r="O1206" s="129">
        <v>3.3968335223821811</v>
      </c>
      <c r="AD1206" s="90">
        <f t="shared" si="103"/>
        <v>47280</v>
      </c>
      <c r="AE1206" s="91">
        <f t="shared" si="102"/>
        <v>3.2351637063117167E-2</v>
      </c>
      <c r="AG1206" s="92"/>
    </row>
    <row r="1207" spans="9:33" x14ac:dyDescent="0.25">
      <c r="I1207"/>
      <c r="N1207" s="130">
        <v>47835</v>
      </c>
      <c r="O1207" s="129">
        <v>3.3968335223821811</v>
      </c>
      <c r="AD1207" s="90">
        <f t="shared" si="103"/>
        <v>47281</v>
      </c>
      <c r="AE1207" s="91">
        <f t="shared" si="102"/>
        <v>3.2351637063037231E-2</v>
      </c>
      <c r="AG1207" s="92"/>
    </row>
    <row r="1208" spans="9:33" x14ac:dyDescent="0.25">
      <c r="I1208"/>
      <c r="N1208" s="130">
        <v>47836</v>
      </c>
      <c r="O1208" s="129">
        <v>3.3968335223821811</v>
      </c>
      <c r="AD1208" s="90">
        <f t="shared" si="103"/>
        <v>47282</v>
      </c>
      <c r="AE1208" s="91">
        <f t="shared" si="102"/>
        <v>3.2351637063037231E-2</v>
      </c>
      <c r="AG1208" s="92"/>
    </row>
    <row r="1209" spans="9:33" x14ac:dyDescent="0.25">
      <c r="I1209"/>
      <c r="N1209" s="130">
        <v>47837</v>
      </c>
      <c r="O1209" s="129">
        <v>3.3971540457420346</v>
      </c>
      <c r="AD1209" s="90">
        <f t="shared" si="103"/>
        <v>47283</v>
      </c>
      <c r="AE1209" s="91">
        <f t="shared" si="102"/>
        <v>3.2351637063037231E-2</v>
      </c>
      <c r="AG1209" s="92"/>
    </row>
    <row r="1210" spans="9:33" x14ac:dyDescent="0.25">
      <c r="I1210"/>
      <c r="N1210" s="130">
        <v>47840</v>
      </c>
      <c r="O1210" s="129">
        <v>3.3968335223821811</v>
      </c>
      <c r="AD1210" s="90">
        <f t="shared" si="103"/>
        <v>47284</v>
      </c>
      <c r="AE1210" s="91">
        <f t="shared" si="102"/>
        <v>3.2354544451287381E-2</v>
      </c>
      <c r="AG1210" s="92"/>
    </row>
    <row r="1211" spans="9:33" x14ac:dyDescent="0.25">
      <c r="I1211"/>
      <c r="N1211" s="130">
        <v>47841</v>
      </c>
      <c r="O1211" s="129">
        <v>3.3969937790181426</v>
      </c>
      <c r="AD1211" s="90">
        <f t="shared" si="103"/>
        <v>47285</v>
      </c>
      <c r="AE1211" s="91">
        <f t="shared" si="102"/>
        <v>3.2354544451287381E-2</v>
      </c>
      <c r="AG1211" s="92"/>
    </row>
    <row r="1212" spans="9:33" x14ac:dyDescent="0.25">
      <c r="I1212"/>
      <c r="N1212" s="130">
        <v>47843</v>
      </c>
      <c r="O1212" s="129">
        <v>3.3968335223821811</v>
      </c>
      <c r="AD1212" s="90">
        <f t="shared" si="103"/>
        <v>47286</v>
      </c>
      <c r="AE1212" s="91">
        <f t="shared" si="102"/>
        <v>3.2354544451287381E-2</v>
      </c>
      <c r="AG1212" s="92"/>
    </row>
    <row r="1213" spans="9:33" x14ac:dyDescent="0.25">
      <c r="I1213"/>
      <c r="N1213" s="130">
        <v>47844</v>
      </c>
      <c r="O1213" s="129">
        <v>3.3971540457420346</v>
      </c>
      <c r="AD1213" s="90">
        <f t="shared" si="103"/>
        <v>47287</v>
      </c>
      <c r="AE1213" s="91">
        <f t="shared" si="102"/>
        <v>3.2353090713597155E-2</v>
      </c>
      <c r="AG1213" s="92"/>
    </row>
    <row r="1214" spans="9:33" x14ac:dyDescent="0.25">
      <c r="I1214"/>
      <c r="N1214" s="130">
        <v>47847</v>
      </c>
      <c r="O1214" s="129">
        <v>3.3968335223821811</v>
      </c>
      <c r="AD1214" s="90">
        <f t="shared" si="103"/>
        <v>47288</v>
      </c>
      <c r="AE1214" s="91">
        <f t="shared" si="102"/>
        <v>3.2353090713597155E-2</v>
      </c>
      <c r="AG1214" s="92"/>
    </row>
    <row r="1215" spans="9:33" x14ac:dyDescent="0.25">
      <c r="I1215"/>
      <c r="N1215" s="130">
        <v>47848</v>
      </c>
      <c r="O1215" s="129">
        <v>3.3969937790181426</v>
      </c>
      <c r="AD1215" s="90">
        <f t="shared" si="103"/>
        <v>47289</v>
      </c>
      <c r="AE1215" s="91">
        <f t="shared" si="102"/>
        <v>3.2351637063037231E-2</v>
      </c>
      <c r="AG1215" s="92"/>
    </row>
    <row r="1216" spans="9:33" x14ac:dyDescent="0.25">
      <c r="I1216"/>
      <c r="N1216" s="130">
        <v>47850</v>
      </c>
      <c r="O1216" s="129">
        <v>3.3968335223821811</v>
      </c>
      <c r="AD1216" s="90">
        <f t="shared" si="103"/>
        <v>47290</v>
      </c>
      <c r="AE1216" s="91">
        <f t="shared" si="102"/>
        <v>3.2351637063037231E-2</v>
      </c>
      <c r="AG1216" s="92"/>
    </row>
    <row r="1217" spans="9:33" x14ac:dyDescent="0.25">
      <c r="I1217"/>
      <c r="N1217" s="130">
        <v>47851</v>
      </c>
      <c r="O1217" s="129">
        <v>3.3971540457420346</v>
      </c>
      <c r="AD1217" s="90">
        <f t="shared" si="103"/>
        <v>47291</v>
      </c>
      <c r="AE1217" s="91">
        <f t="shared" si="102"/>
        <v>3.2354544451260736E-2</v>
      </c>
      <c r="AG1217" s="92"/>
    </row>
    <row r="1218" spans="9:33" x14ac:dyDescent="0.25">
      <c r="I1218"/>
      <c r="N1218" s="130">
        <v>47854</v>
      </c>
      <c r="O1218" s="129">
        <v>3.3968335223741875</v>
      </c>
      <c r="AD1218" s="90">
        <f t="shared" si="103"/>
        <v>47292</v>
      </c>
      <c r="AE1218" s="91">
        <f t="shared" si="102"/>
        <v>3.2354544451260736E-2</v>
      </c>
      <c r="AG1218" s="92"/>
    </row>
    <row r="1219" spans="9:33" x14ac:dyDescent="0.25">
      <c r="I1219"/>
      <c r="N1219" s="130">
        <v>47855</v>
      </c>
      <c r="O1219" s="129">
        <v>3.3968335223821811</v>
      </c>
      <c r="AD1219" s="90">
        <f t="shared" si="103"/>
        <v>47293</v>
      </c>
      <c r="AE1219" s="91">
        <f t="shared" si="102"/>
        <v>3.2354544451260736E-2</v>
      </c>
      <c r="AG1219" s="92"/>
    </row>
    <row r="1220" spans="9:33" x14ac:dyDescent="0.25">
      <c r="I1220"/>
      <c r="N1220" s="130">
        <v>47856</v>
      </c>
      <c r="O1220" s="129">
        <v>3.3968335223821811</v>
      </c>
      <c r="AD1220" s="90">
        <f t="shared" si="103"/>
        <v>47294</v>
      </c>
      <c r="AE1220" s="91">
        <f t="shared" si="102"/>
        <v>3.2351637063037231E-2</v>
      </c>
      <c r="AG1220" s="92"/>
    </row>
    <row r="1221" spans="9:33" x14ac:dyDescent="0.25">
      <c r="I1221"/>
      <c r="N1221" s="130">
        <v>47857</v>
      </c>
      <c r="O1221" s="129">
        <v>3.3968335223821811</v>
      </c>
      <c r="AD1221" s="90">
        <f t="shared" si="103"/>
        <v>47295</v>
      </c>
      <c r="AE1221" s="91">
        <f t="shared" si="102"/>
        <v>3.2351637063037231E-2</v>
      </c>
      <c r="AG1221" s="92"/>
    </row>
    <row r="1222" spans="9:33" x14ac:dyDescent="0.25">
      <c r="I1222"/>
      <c r="N1222" s="130">
        <v>47858</v>
      </c>
      <c r="O1222" s="129">
        <v>3.3971540457393701</v>
      </c>
      <c r="AD1222" s="90">
        <f t="shared" si="103"/>
        <v>47296</v>
      </c>
      <c r="AE1222" s="91">
        <f t="shared" si="102"/>
        <v>3.2351637062957295E-2</v>
      </c>
      <c r="AG1222" s="92"/>
    </row>
    <row r="1223" spans="9:33" x14ac:dyDescent="0.25">
      <c r="I1223"/>
      <c r="N1223" s="130">
        <v>47861</v>
      </c>
      <c r="O1223" s="129">
        <v>3.3968335223741875</v>
      </c>
      <c r="AD1223" s="90">
        <f t="shared" si="103"/>
        <v>47297</v>
      </c>
      <c r="AE1223" s="91">
        <f t="shared" ref="AE1223:AE1286" si="104">_xlfn.IFNA(VLOOKUP(AD1223,N:O,2,FALSE)/100,AE1222)</f>
        <v>3.2351637063037231E-2</v>
      </c>
      <c r="AG1223" s="92"/>
    </row>
    <row r="1224" spans="9:33" x14ac:dyDescent="0.25">
      <c r="I1224"/>
      <c r="N1224" s="130">
        <v>47862</v>
      </c>
      <c r="O1224" s="129">
        <v>3.3968335223821811</v>
      </c>
      <c r="AD1224" s="90">
        <f t="shared" ref="AD1224:AD1287" si="105">AD1223+1</f>
        <v>47298</v>
      </c>
      <c r="AE1224" s="91">
        <f t="shared" si="104"/>
        <v>3.2354544451287381E-2</v>
      </c>
      <c r="AG1224" s="92"/>
    </row>
    <row r="1225" spans="9:33" x14ac:dyDescent="0.25">
      <c r="I1225"/>
      <c r="N1225" s="130">
        <v>47863</v>
      </c>
      <c r="O1225" s="129">
        <v>3.3968335223821811</v>
      </c>
      <c r="AD1225" s="90">
        <f t="shared" si="105"/>
        <v>47299</v>
      </c>
      <c r="AE1225" s="91">
        <f t="shared" si="104"/>
        <v>3.2354544451287381E-2</v>
      </c>
      <c r="AG1225" s="92"/>
    </row>
    <row r="1226" spans="9:33" x14ac:dyDescent="0.25">
      <c r="I1226"/>
      <c r="N1226" s="130">
        <v>47864</v>
      </c>
      <c r="O1226" s="129">
        <v>3.3968335223821811</v>
      </c>
      <c r="AD1226" s="90">
        <f t="shared" si="105"/>
        <v>47300</v>
      </c>
      <c r="AE1226" s="91">
        <f t="shared" si="104"/>
        <v>3.2354544451287381E-2</v>
      </c>
      <c r="AG1226" s="92"/>
    </row>
    <row r="1227" spans="9:33" x14ac:dyDescent="0.25">
      <c r="I1227"/>
      <c r="N1227" s="130">
        <v>47865</v>
      </c>
      <c r="O1227" s="129">
        <v>3.3973143225418667</v>
      </c>
      <c r="AD1227" s="90">
        <f t="shared" si="105"/>
        <v>47301</v>
      </c>
      <c r="AE1227" s="91">
        <f t="shared" si="104"/>
        <v>3.2351637062957295E-2</v>
      </c>
      <c r="AG1227" s="92"/>
    </row>
    <row r="1228" spans="9:33" x14ac:dyDescent="0.25">
      <c r="I1228"/>
      <c r="N1228" s="130">
        <v>47869</v>
      </c>
      <c r="O1228" s="129">
        <v>3.3968335223821811</v>
      </c>
      <c r="AD1228" s="90">
        <f t="shared" si="105"/>
        <v>47302</v>
      </c>
      <c r="AE1228" s="91">
        <f t="shared" si="104"/>
        <v>3.2353090713637123E-2</v>
      </c>
      <c r="AG1228" s="92"/>
    </row>
    <row r="1229" spans="9:33" x14ac:dyDescent="0.25">
      <c r="I1229"/>
      <c r="N1229" s="130">
        <v>47870</v>
      </c>
      <c r="O1229" s="129">
        <v>3.3968335223821811</v>
      </c>
      <c r="AD1229" s="90">
        <f t="shared" si="105"/>
        <v>47303</v>
      </c>
      <c r="AE1229" s="91">
        <f t="shared" si="104"/>
        <v>3.2353090713637123E-2</v>
      </c>
      <c r="AG1229" s="92"/>
    </row>
    <row r="1230" spans="9:33" x14ac:dyDescent="0.25">
      <c r="I1230"/>
      <c r="N1230" s="130">
        <v>47871</v>
      </c>
      <c r="O1230" s="129">
        <v>3.3968335223821811</v>
      </c>
      <c r="AD1230" s="90">
        <f t="shared" si="105"/>
        <v>47304</v>
      </c>
      <c r="AE1230" s="91">
        <f t="shared" si="104"/>
        <v>3.2351637063117167E-2</v>
      </c>
      <c r="AG1230" s="92"/>
    </row>
    <row r="1231" spans="9:33" x14ac:dyDescent="0.25">
      <c r="I1231"/>
      <c r="N1231" s="130">
        <v>47872</v>
      </c>
      <c r="O1231" s="129">
        <v>3.3971540457393701</v>
      </c>
      <c r="AD1231" s="90">
        <f t="shared" si="105"/>
        <v>47305</v>
      </c>
      <c r="AE1231" s="91">
        <f t="shared" si="104"/>
        <v>3.2354544451287381E-2</v>
      </c>
      <c r="AG1231" s="92"/>
    </row>
    <row r="1232" spans="9:33" x14ac:dyDescent="0.25">
      <c r="I1232"/>
      <c r="N1232" s="130">
        <v>47875</v>
      </c>
      <c r="O1232" s="129">
        <v>3.3968335223821811</v>
      </c>
      <c r="AD1232" s="90">
        <f t="shared" si="105"/>
        <v>47306</v>
      </c>
      <c r="AE1232" s="91">
        <f t="shared" si="104"/>
        <v>3.2354544451287381E-2</v>
      </c>
      <c r="AG1232" s="92"/>
    </row>
    <row r="1233" spans="9:33" x14ac:dyDescent="0.25">
      <c r="I1233"/>
      <c r="N1233" s="130">
        <v>47876</v>
      </c>
      <c r="O1233" s="129">
        <v>3.3968335223821811</v>
      </c>
      <c r="AD1233" s="90">
        <f t="shared" si="105"/>
        <v>47307</v>
      </c>
      <c r="AE1233" s="91">
        <f t="shared" si="104"/>
        <v>3.2354544451287381E-2</v>
      </c>
      <c r="AG1233" s="92"/>
    </row>
    <row r="1234" spans="9:33" x14ac:dyDescent="0.25">
      <c r="I1234"/>
      <c r="N1234" s="130">
        <v>47877</v>
      </c>
      <c r="O1234" s="129">
        <v>3.3968335223741875</v>
      </c>
      <c r="AD1234" s="90">
        <f t="shared" si="105"/>
        <v>47308</v>
      </c>
      <c r="AE1234" s="91">
        <f t="shared" si="104"/>
        <v>3.2351637062957295E-2</v>
      </c>
      <c r="AG1234" s="92"/>
    </row>
    <row r="1235" spans="9:33" x14ac:dyDescent="0.25">
      <c r="I1235"/>
      <c r="N1235" s="130">
        <v>47878</v>
      </c>
      <c r="O1235" s="129">
        <v>3.3968335223821811</v>
      </c>
      <c r="AD1235" s="90">
        <f t="shared" si="105"/>
        <v>47309</v>
      </c>
      <c r="AE1235" s="91">
        <f t="shared" si="104"/>
        <v>3.2351637063037231E-2</v>
      </c>
      <c r="AG1235" s="92"/>
    </row>
    <row r="1236" spans="9:33" x14ac:dyDescent="0.25">
      <c r="I1236"/>
      <c r="N1236" s="130">
        <v>47879</v>
      </c>
      <c r="O1236" s="129">
        <v>3.3971540457420346</v>
      </c>
      <c r="AD1236" s="90">
        <f t="shared" si="105"/>
        <v>47310</v>
      </c>
      <c r="AE1236" s="91">
        <f t="shared" si="104"/>
        <v>3.2351637062957295E-2</v>
      </c>
      <c r="AG1236" s="92"/>
    </row>
    <row r="1237" spans="9:33" x14ac:dyDescent="0.25">
      <c r="I1237"/>
      <c r="N1237" s="130">
        <v>47882</v>
      </c>
      <c r="O1237" s="129">
        <v>3.3968335223821811</v>
      </c>
      <c r="AD1237" s="90">
        <f t="shared" si="105"/>
        <v>47311</v>
      </c>
      <c r="AE1237" s="91">
        <f t="shared" si="104"/>
        <v>3.2351637063037231E-2</v>
      </c>
      <c r="AG1237" s="92"/>
    </row>
    <row r="1238" spans="9:33" x14ac:dyDescent="0.25">
      <c r="I1238"/>
      <c r="N1238" s="130">
        <v>47883</v>
      </c>
      <c r="O1238" s="129">
        <v>3.3968335223821811</v>
      </c>
      <c r="AD1238" s="90">
        <f t="shared" si="105"/>
        <v>47312</v>
      </c>
      <c r="AE1238" s="91">
        <f t="shared" si="104"/>
        <v>3.2354544451287381E-2</v>
      </c>
      <c r="AG1238" s="92"/>
    </row>
    <row r="1239" spans="9:33" x14ac:dyDescent="0.25">
      <c r="I1239"/>
      <c r="N1239" s="130">
        <v>47884</v>
      </c>
      <c r="O1239" s="129">
        <v>3.3968335223821811</v>
      </c>
      <c r="AD1239" s="90">
        <f t="shared" si="105"/>
        <v>47313</v>
      </c>
      <c r="AE1239" s="91">
        <f t="shared" si="104"/>
        <v>3.2354544451287381E-2</v>
      </c>
      <c r="AG1239" s="92"/>
    </row>
    <row r="1240" spans="9:33" x14ac:dyDescent="0.25">
      <c r="I1240"/>
      <c r="N1240" s="130">
        <v>47885</v>
      </c>
      <c r="O1240" s="129">
        <v>3.3968335223821811</v>
      </c>
      <c r="AD1240" s="90">
        <f t="shared" si="105"/>
        <v>47314</v>
      </c>
      <c r="AE1240" s="91">
        <f t="shared" si="104"/>
        <v>3.2354544451287381E-2</v>
      </c>
      <c r="AG1240" s="92"/>
    </row>
    <row r="1241" spans="9:33" x14ac:dyDescent="0.25">
      <c r="I1241"/>
      <c r="N1241" s="130">
        <v>47886</v>
      </c>
      <c r="O1241" s="129">
        <v>3.3971540457393701</v>
      </c>
      <c r="AD1241" s="90">
        <f t="shared" si="105"/>
        <v>47315</v>
      </c>
      <c r="AE1241" s="91">
        <f t="shared" si="104"/>
        <v>3.2351637063037231E-2</v>
      </c>
      <c r="AG1241" s="92"/>
    </row>
    <row r="1242" spans="9:33" x14ac:dyDescent="0.25">
      <c r="I1242"/>
      <c r="N1242" s="130">
        <v>47889</v>
      </c>
      <c r="O1242" s="129">
        <v>3.3968335223821811</v>
      </c>
      <c r="AD1242" s="90">
        <f t="shared" si="105"/>
        <v>47316</v>
      </c>
      <c r="AE1242" s="91">
        <f t="shared" si="104"/>
        <v>3.2351637063037231E-2</v>
      </c>
      <c r="AG1242" s="92"/>
    </row>
    <row r="1243" spans="9:33" x14ac:dyDescent="0.25">
      <c r="I1243"/>
      <c r="N1243" s="130">
        <v>47890</v>
      </c>
      <c r="O1243" s="129">
        <v>3.3968335223821811</v>
      </c>
      <c r="AD1243" s="90">
        <f t="shared" si="105"/>
        <v>47317</v>
      </c>
      <c r="AE1243" s="91">
        <f t="shared" si="104"/>
        <v>3.2351637063117167E-2</v>
      </c>
      <c r="AG1243" s="92"/>
    </row>
    <row r="1244" spans="9:33" x14ac:dyDescent="0.25">
      <c r="I1244"/>
      <c r="N1244" s="130">
        <v>47891</v>
      </c>
      <c r="O1244" s="129">
        <v>3.3968335223821811</v>
      </c>
      <c r="AD1244" s="90">
        <f t="shared" si="105"/>
        <v>47318</v>
      </c>
      <c r="AE1244" s="91">
        <f t="shared" si="104"/>
        <v>3.2351637062957295E-2</v>
      </c>
      <c r="AG1244" s="92"/>
    </row>
    <row r="1245" spans="9:33" x14ac:dyDescent="0.25">
      <c r="I1245"/>
      <c r="N1245" s="130">
        <v>47892</v>
      </c>
      <c r="O1245" s="129">
        <v>3.3968335223901747</v>
      </c>
      <c r="AD1245" s="90">
        <f t="shared" si="105"/>
        <v>47319</v>
      </c>
      <c r="AE1245" s="91">
        <f t="shared" si="104"/>
        <v>3.2354544451287381E-2</v>
      </c>
      <c r="AG1245" s="92"/>
    </row>
    <row r="1246" spans="9:33" x14ac:dyDescent="0.25">
      <c r="I1246"/>
      <c r="N1246" s="130">
        <v>47893</v>
      </c>
      <c r="O1246" s="129">
        <v>3.3973143225398683</v>
      </c>
      <c r="AD1246" s="90">
        <f t="shared" si="105"/>
        <v>47320</v>
      </c>
      <c r="AE1246" s="91">
        <f t="shared" si="104"/>
        <v>3.2354544451287381E-2</v>
      </c>
      <c r="AG1246" s="92"/>
    </row>
    <row r="1247" spans="9:33" x14ac:dyDescent="0.25">
      <c r="I1247"/>
      <c r="N1247" s="130">
        <v>47897</v>
      </c>
      <c r="O1247" s="129">
        <v>3.3968335223821811</v>
      </c>
      <c r="AD1247" s="90">
        <f t="shared" si="105"/>
        <v>47321</v>
      </c>
      <c r="AE1247" s="91">
        <f t="shared" si="104"/>
        <v>3.2354544451287381E-2</v>
      </c>
      <c r="AG1247" s="92"/>
    </row>
    <row r="1248" spans="9:33" x14ac:dyDescent="0.25">
      <c r="I1248"/>
      <c r="N1248" s="130">
        <v>47898</v>
      </c>
      <c r="O1248" s="129">
        <v>3.3968335223821811</v>
      </c>
      <c r="AD1248" s="90">
        <f t="shared" si="105"/>
        <v>47322</v>
      </c>
      <c r="AE1248" s="91">
        <f t="shared" si="104"/>
        <v>3.2351637063037231E-2</v>
      </c>
      <c r="AG1248" s="92"/>
    </row>
    <row r="1249" spans="9:33" x14ac:dyDescent="0.25">
      <c r="I1249"/>
      <c r="N1249" s="130">
        <v>47899</v>
      </c>
      <c r="O1249" s="129">
        <v>3.3968335223741875</v>
      </c>
      <c r="AD1249" s="90">
        <f t="shared" si="105"/>
        <v>47323</v>
      </c>
      <c r="AE1249" s="91">
        <f t="shared" si="104"/>
        <v>3.2351637063037231E-2</v>
      </c>
      <c r="AG1249" s="92"/>
    </row>
    <row r="1250" spans="9:33" x14ac:dyDescent="0.25">
      <c r="I1250"/>
      <c r="N1250" s="130">
        <v>47900</v>
      </c>
      <c r="O1250" s="129">
        <v>3.3971540457420346</v>
      </c>
      <c r="AD1250" s="90">
        <f t="shared" si="105"/>
        <v>47324</v>
      </c>
      <c r="AE1250" s="91">
        <f t="shared" si="104"/>
        <v>3.2351637063037231E-2</v>
      </c>
      <c r="AG1250" s="92"/>
    </row>
    <row r="1251" spans="9:33" x14ac:dyDescent="0.25">
      <c r="I1251"/>
      <c r="N1251" s="130">
        <v>47903</v>
      </c>
      <c r="O1251" s="129">
        <v>3.3968335223741875</v>
      </c>
      <c r="AD1251" s="90">
        <f t="shared" si="105"/>
        <v>47325</v>
      </c>
      <c r="AE1251" s="91">
        <f t="shared" si="104"/>
        <v>3.2351637062957295E-2</v>
      </c>
      <c r="AG1251" s="92"/>
    </row>
    <row r="1252" spans="9:33" x14ac:dyDescent="0.25">
      <c r="I1252"/>
      <c r="N1252" s="130">
        <v>47904</v>
      </c>
      <c r="O1252" s="129">
        <v>3.3968335223821811</v>
      </c>
      <c r="AD1252" s="90">
        <f t="shared" si="105"/>
        <v>47326</v>
      </c>
      <c r="AE1252" s="91">
        <f t="shared" si="104"/>
        <v>3.2354544451314027E-2</v>
      </c>
      <c r="AG1252" s="92"/>
    </row>
    <row r="1253" spans="9:33" x14ac:dyDescent="0.25">
      <c r="I1253"/>
      <c r="N1253" s="130">
        <v>47905</v>
      </c>
      <c r="O1253" s="129">
        <v>3.3968335223821811</v>
      </c>
      <c r="AD1253" s="90">
        <f t="shared" si="105"/>
        <v>47327</v>
      </c>
      <c r="AE1253" s="91">
        <f t="shared" si="104"/>
        <v>3.2354544451314027E-2</v>
      </c>
      <c r="AG1253" s="92"/>
    </row>
    <row r="1254" spans="9:33" x14ac:dyDescent="0.25">
      <c r="I1254"/>
      <c r="N1254" s="130">
        <v>47906</v>
      </c>
      <c r="O1254" s="129">
        <v>3.3968335223901747</v>
      </c>
      <c r="AD1254" s="90">
        <f t="shared" si="105"/>
        <v>47328</v>
      </c>
      <c r="AE1254" s="91">
        <f t="shared" si="104"/>
        <v>3.2354544451314027E-2</v>
      </c>
      <c r="AG1254" s="92"/>
    </row>
    <row r="1255" spans="9:33" x14ac:dyDescent="0.25">
      <c r="I1255"/>
      <c r="N1255" s="130">
        <v>47907</v>
      </c>
      <c r="O1255" s="129">
        <v>3.3971540457367055</v>
      </c>
      <c r="AD1255" s="90">
        <f t="shared" si="105"/>
        <v>47329</v>
      </c>
      <c r="AE1255" s="91">
        <f t="shared" si="104"/>
        <v>3.2351637062957295E-2</v>
      </c>
      <c r="AG1255" s="92"/>
    </row>
    <row r="1256" spans="9:33" x14ac:dyDescent="0.25">
      <c r="I1256"/>
      <c r="N1256" s="130">
        <v>47910</v>
      </c>
      <c r="O1256" s="129">
        <v>3.3968335223821811</v>
      </c>
      <c r="AD1256" s="90">
        <f t="shared" si="105"/>
        <v>47330</v>
      </c>
      <c r="AE1256" s="91">
        <f t="shared" si="104"/>
        <v>3.2351637063037231E-2</v>
      </c>
      <c r="AG1256" s="92"/>
    </row>
    <row r="1257" spans="9:33" x14ac:dyDescent="0.25">
      <c r="I1257"/>
      <c r="N1257" s="130">
        <v>47911</v>
      </c>
      <c r="O1257" s="129">
        <v>3.3968335223821811</v>
      </c>
      <c r="AD1257" s="90">
        <f t="shared" si="105"/>
        <v>47331</v>
      </c>
      <c r="AE1257" s="91">
        <f t="shared" si="104"/>
        <v>3.2351637062957295E-2</v>
      </c>
      <c r="AG1257" s="92"/>
    </row>
    <row r="1258" spans="9:33" x14ac:dyDescent="0.25">
      <c r="I1258"/>
      <c r="N1258" s="130">
        <v>47912</v>
      </c>
      <c r="O1258" s="129">
        <v>3.5851729769342811</v>
      </c>
      <c r="AD1258" s="90">
        <f t="shared" si="105"/>
        <v>47332</v>
      </c>
      <c r="AE1258" s="91">
        <f t="shared" si="104"/>
        <v>3.2351637063037231E-2</v>
      </c>
      <c r="AG1258" s="92"/>
    </row>
    <row r="1259" spans="9:33" x14ac:dyDescent="0.25">
      <c r="I1259"/>
      <c r="N1259" s="130">
        <v>47913</v>
      </c>
      <c r="O1259" s="129">
        <v>3.5851729769342811</v>
      </c>
      <c r="AD1259" s="90">
        <f t="shared" si="105"/>
        <v>47333</v>
      </c>
      <c r="AE1259" s="91">
        <f t="shared" si="104"/>
        <v>3.2354544451287381E-2</v>
      </c>
      <c r="AG1259" s="92"/>
    </row>
    <row r="1260" spans="9:33" x14ac:dyDescent="0.25">
      <c r="I1260"/>
      <c r="N1260" s="130">
        <v>47914</v>
      </c>
      <c r="O1260" s="129">
        <v>3.5855300294898029</v>
      </c>
      <c r="AD1260" s="90">
        <f t="shared" si="105"/>
        <v>47334</v>
      </c>
      <c r="AE1260" s="91">
        <f t="shared" si="104"/>
        <v>3.2354544451287381E-2</v>
      </c>
      <c r="AG1260" s="92"/>
    </row>
    <row r="1261" spans="9:33" x14ac:dyDescent="0.25">
      <c r="I1261"/>
      <c r="N1261" s="130">
        <v>47917</v>
      </c>
      <c r="O1261" s="129">
        <v>3.5851729769342811</v>
      </c>
      <c r="AD1261" s="90">
        <f t="shared" si="105"/>
        <v>47335</v>
      </c>
      <c r="AE1261" s="91">
        <f t="shared" si="104"/>
        <v>3.2354544451287381E-2</v>
      </c>
      <c r="AG1261" s="92"/>
    </row>
    <row r="1262" spans="9:33" x14ac:dyDescent="0.25">
      <c r="I1262"/>
      <c r="N1262" s="130">
        <v>47918</v>
      </c>
      <c r="O1262" s="129">
        <v>3.5851729769342811</v>
      </c>
      <c r="AD1262" s="90">
        <f t="shared" si="105"/>
        <v>47336</v>
      </c>
      <c r="AE1262" s="91">
        <f t="shared" si="104"/>
        <v>3.2351637063037231E-2</v>
      </c>
      <c r="AG1262" s="92"/>
    </row>
    <row r="1263" spans="9:33" x14ac:dyDescent="0.25">
      <c r="I1263"/>
      <c r="N1263" s="130">
        <v>47919</v>
      </c>
      <c r="O1263" s="129">
        <v>3.5851729769262874</v>
      </c>
      <c r="AD1263" s="90">
        <f t="shared" si="105"/>
        <v>47337</v>
      </c>
      <c r="AE1263" s="91">
        <f t="shared" si="104"/>
        <v>3.2351637063037231E-2</v>
      </c>
      <c r="AG1263" s="92"/>
    </row>
    <row r="1264" spans="9:33" x14ac:dyDescent="0.25">
      <c r="I1264"/>
      <c r="N1264" s="130">
        <v>47920</v>
      </c>
      <c r="O1264" s="129">
        <v>3.5851729769422747</v>
      </c>
      <c r="AD1264" s="90">
        <f t="shared" si="105"/>
        <v>47338</v>
      </c>
      <c r="AE1264" s="91">
        <f t="shared" si="104"/>
        <v>3.2351637063037231E-2</v>
      </c>
      <c r="AG1264" s="92"/>
    </row>
    <row r="1265" spans="9:33" x14ac:dyDescent="0.25">
      <c r="I1265"/>
      <c r="N1265" s="130">
        <v>47921</v>
      </c>
      <c r="O1265" s="129">
        <v>3.5855300294871384</v>
      </c>
      <c r="AD1265" s="90">
        <f t="shared" si="105"/>
        <v>47339</v>
      </c>
      <c r="AE1265" s="91">
        <f t="shared" si="104"/>
        <v>3.2351637062957295E-2</v>
      </c>
      <c r="AG1265" s="92"/>
    </row>
    <row r="1266" spans="9:33" x14ac:dyDescent="0.25">
      <c r="I1266"/>
      <c r="N1266" s="130">
        <v>47924</v>
      </c>
      <c r="O1266" s="129">
        <v>3.5851729769422747</v>
      </c>
      <c r="AD1266" s="90">
        <f t="shared" si="105"/>
        <v>47340</v>
      </c>
      <c r="AE1266" s="91">
        <f t="shared" si="104"/>
        <v>3.2354544451314027E-2</v>
      </c>
      <c r="AG1266" s="92"/>
    </row>
    <row r="1267" spans="9:33" x14ac:dyDescent="0.25">
      <c r="I1267"/>
      <c r="N1267" s="130">
        <v>47925</v>
      </c>
      <c r="O1267" s="129">
        <v>3.5851729769342811</v>
      </c>
      <c r="AD1267" s="90">
        <f t="shared" si="105"/>
        <v>47341</v>
      </c>
      <c r="AE1267" s="91">
        <f t="shared" si="104"/>
        <v>3.2354544451314027E-2</v>
      </c>
      <c r="AG1267" s="92"/>
    </row>
    <row r="1268" spans="9:33" x14ac:dyDescent="0.25">
      <c r="I1268"/>
      <c r="N1268" s="130">
        <v>47926</v>
      </c>
      <c r="O1268" s="129">
        <v>3.5851729769342811</v>
      </c>
      <c r="AD1268" s="90">
        <f t="shared" si="105"/>
        <v>47342</v>
      </c>
      <c r="AE1268" s="91">
        <f t="shared" si="104"/>
        <v>3.2354544451314027E-2</v>
      </c>
      <c r="AG1268" s="92"/>
    </row>
    <row r="1269" spans="9:33" x14ac:dyDescent="0.25">
      <c r="I1269"/>
      <c r="N1269" s="130">
        <v>47927</v>
      </c>
      <c r="O1269" s="129">
        <v>3.5851729769342811</v>
      </c>
      <c r="AD1269" s="90">
        <f t="shared" si="105"/>
        <v>47343</v>
      </c>
      <c r="AE1269" s="91">
        <f t="shared" si="104"/>
        <v>3.2351637062957295E-2</v>
      </c>
      <c r="AG1269" s="92"/>
    </row>
    <row r="1270" spans="9:33" x14ac:dyDescent="0.25">
      <c r="I1270"/>
      <c r="N1270" s="130">
        <v>47928</v>
      </c>
      <c r="O1270" s="129">
        <v>3.5855300294898029</v>
      </c>
      <c r="AD1270" s="90">
        <f t="shared" si="105"/>
        <v>47344</v>
      </c>
      <c r="AE1270" s="91">
        <f t="shared" si="104"/>
        <v>3.2351637063117167E-2</v>
      </c>
      <c r="AG1270" s="92"/>
    </row>
    <row r="1271" spans="9:33" x14ac:dyDescent="0.25">
      <c r="I1271"/>
      <c r="N1271" s="130">
        <v>47931</v>
      </c>
      <c r="O1271" s="129">
        <v>3.5851729769342811</v>
      </c>
      <c r="AD1271" s="90">
        <f t="shared" si="105"/>
        <v>47345</v>
      </c>
      <c r="AE1271" s="91">
        <f t="shared" si="104"/>
        <v>3.2351637063037231E-2</v>
      </c>
      <c r="AG1271" s="92"/>
    </row>
    <row r="1272" spans="9:33" x14ac:dyDescent="0.25">
      <c r="I1272"/>
      <c r="N1272" s="130">
        <v>47932</v>
      </c>
      <c r="O1272" s="129">
        <v>3.5851729769342811</v>
      </c>
      <c r="AD1272" s="90">
        <f t="shared" si="105"/>
        <v>47346</v>
      </c>
      <c r="AE1272" s="91">
        <f t="shared" si="104"/>
        <v>3.2351637062957295E-2</v>
      </c>
      <c r="AG1272" s="92"/>
    </row>
    <row r="1273" spans="9:33" x14ac:dyDescent="0.25">
      <c r="I1273"/>
      <c r="N1273" s="130">
        <v>47933</v>
      </c>
      <c r="O1273" s="129">
        <v>3.5851729769342811</v>
      </c>
      <c r="AD1273" s="90">
        <f t="shared" si="105"/>
        <v>47347</v>
      </c>
      <c r="AE1273" s="91">
        <f t="shared" si="104"/>
        <v>3.2354544451314027E-2</v>
      </c>
      <c r="AG1273" s="92"/>
    </row>
    <row r="1274" spans="9:33" x14ac:dyDescent="0.25">
      <c r="I1274"/>
      <c r="N1274" s="130">
        <v>47934</v>
      </c>
      <c r="O1274" s="129">
        <v>3.5851729769342811</v>
      </c>
      <c r="AD1274" s="90">
        <f t="shared" si="105"/>
        <v>47348</v>
      </c>
      <c r="AE1274" s="91">
        <f t="shared" si="104"/>
        <v>3.2354544451314027E-2</v>
      </c>
      <c r="AG1274" s="92"/>
    </row>
    <row r="1275" spans="9:33" x14ac:dyDescent="0.25">
      <c r="I1275"/>
      <c r="N1275" s="130">
        <v>47935</v>
      </c>
      <c r="O1275" s="129">
        <v>3.5855300294898029</v>
      </c>
      <c r="AD1275" s="90">
        <f t="shared" si="105"/>
        <v>47349</v>
      </c>
      <c r="AE1275" s="91">
        <f t="shared" si="104"/>
        <v>3.2354544451314027E-2</v>
      </c>
      <c r="AG1275" s="92"/>
    </row>
    <row r="1276" spans="9:33" x14ac:dyDescent="0.25">
      <c r="I1276"/>
      <c r="N1276" s="130">
        <v>47938</v>
      </c>
      <c r="O1276" s="129">
        <v>3.5851729769342811</v>
      </c>
      <c r="AD1276" s="90">
        <f t="shared" si="105"/>
        <v>47350</v>
      </c>
      <c r="AE1276" s="91">
        <f t="shared" si="104"/>
        <v>3.2351637062957295E-2</v>
      </c>
      <c r="AG1276" s="92"/>
    </row>
    <row r="1277" spans="9:33" x14ac:dyDescent="0.25">
      <c r="I1277"/>
      <c r="N1277" s="130">
        <v>47939</v>
      </c>
      <c r="O1277" s="129">
        <v>3.5851729769342811</v>
      </c>
      <c r="AD1277" s="90">
        <f t="shared" si="105"/>
        <v>47351</v>
      </c>
      <c r="AE1277" s="91">
        <f t="shared" si="104"/>
        <v>3.2351637062957295E-2</v>
      </c>
      <c r="AG1277" s="92"/>
    </row>
    <row r="1278" spans="9:33" x14ac:dyDescent="0.25">
      <c r="I1278"/>
      <c r="N1278" s="130">
        <v>47940</v>
      </c>
      <c r="O1278" s="129">
        <v>3.5851729769342811</v>
      </c>
      <c r="AD1278" s="90">
        <f t="shared" si="105"/>
        <v>47352</v>
      </c>
      <c r="AE1278" s="91">
        <f t="shared" si="104"/>
        <v>3.2351637063117167E-2</v>
      </c>
      <c r="AG1278" s="92"/>
    </row>
    <row r="1279" spans="9:33" x14ac:dyDescent="0.25">
      <c r="I1279"/>
      <c r="N1279" s="130">
        <v>47941</v>
      </c>
      <c r="O1279" s="129">
        <v>3.5851729769342811</v>
      </c>
      <c r="AD1279" s="90">
        <f t="shared" si="105"/>
        <v>47353</v>
      </c>
      <c r="AE1279" s="91">
        <f t="shared" si="104"/>
        <v>3.2351637062957295E-2</v>
      </c>
      <c r="AG1279" s="92"/>
    </row>
    <row r="1280" spans="9:33" x14ac:dyDescent="0.25">
      <c r="I1280"/>
      <c r="N1280" s="130">
        <v>47942</v>
      </c>
      <c r="O1280" s="129">
        <v>3.5855300294871384</v>
      </c>
      <c r="AD1280" s="90">
        <f t="shared" si="105"/>
        <v>47354</v>
      </c>
      <c r="AE1280" s="91">
        <f t="shared" si="104"/>
        <v>3.2354544451287381E-2</v>
      </c>
      <c r="AG1280" s="92"/>
    </row>
    <row r="1281" spans="9:33" x14ac:dyDescent="0.25">
      <c r="I1281"/>
      <c r="N1281" s="130">
        <v>47945</v>
      </c>
      <c r="O1281" s="129">
        <v>3.5851729769422747</v>
      </c>
      <c r="AD1281" s="90">
        <f t="shared" si="105"/>
        <v>47355</v>
      </c>
      <c r="AE1281" s="91">
        <f t="shared" si="104"/>
        <v>3.2354544451287381E-2</v>
      </c>
      <c r="AG1281" s="92"/>
    </row>
    <row r="1282" spans="9:33" x14ac:dyDescent="0.25">
      <c r="I1282"/>
      <c r="N1282" s="130">
        <v>47946</v>
      </c>
      <c r="O1282" s="129">
        <v>3.5851729769342811</v>
      </c>
      <c r="AD1282" s="90">
        <f t="shared" si="105"/>
        <v>47356</v>
      </c>
      <c r="AE1282" s="91">
        <f t="shared" si="104"/>
        <v>3.2354544451287381E-2</v>
      </c>
      <c r="AG1282" s="92"/>
    </row>
    <row r="1283" spans="9:33" x14ac:dyDescent="0.25">
      <c r="I1283"/>
      <c r="N1283" s="130">
        <v>47947</v>
      </c>
      <c r="O1283" s="129">
        <v>3.5851729769342811</v>
      </c>
      <c r="AD1283" s="90">
        <f t="shared" si="105"/>
        <v>47357</v>
      </c>
      <c r="AE1283" s="91">
        <f t="shared" si="104"/>
        <v>3.2351637063037231E-2</v>
      </c>
      <c r="AG1283" s="92"/>
    </row>
    <row r="1284" spans="9:33" x14ac:dyDescent="0.25">
      <c r="I1284"/>
      <c r="N1284" s="130">
        <v>47948</v>
      </c>
      <c r="O1284" s="129">
        <v>3.5857085735453431</v>
      </c>
      <c r="AD1284" s="90">
        <f t="shared" si="105"/>
        <v>47358</v>
      </c>
      <c r="AE1284" s="91">
        <f t="shared" si="104"/>
        <v>3.2351637062957295E-2</v>
      </c>
      <c r="AG1284" s="92"/>
    </row>
    <row r="1285" spans="9:33" x14ac:dyDescent="0.25">
      <c r="I1285"/>
      <c r="N1285" s="130">
        <v>47952</v>
      </c>
      <c r="O1285" s="129">
        <v>3.5851729769422747</v>
      </c>
      <c r="AD1285" s="90">
        <f t="shared" si="105"/>
        <v>47359</v>
      </c>
      <c r="AE1285" s="91">
        <f t="shared" si="104"/>
        <v>3.2351637063117167E-2</v>
      </c>
      <c r="AG1285" s="92"/>
    </row>
    <row r="1286" spans="9:33" x14ac:dyDescent="0.25">
      <c r="I1286"/>
      <c r="N1286" s="130">
        <v>47953</v>
      </c>
      <c r="O1286" s="129">
        <v>3.5851729769342811</v>
      </c>
      <c r="AD1286" s="90">
        <f t="shared" si="105"/>
        <v>47360</v>
      </c>
      <c r="AE1286" s="91">
        <f t="shared" si="104"/>
        <v>3.2351637063037231E-2</v>
      </c>
      <c r="AG1286" s="92"/>
    </row>
    <row r="1287" spans="9:33" x14ac:dyDescent="0.25">
      <c r="I1287"/>
      <c r="N1287" s="130">
        <v>47954</v>
      </c>
      <c r="O1287" s="129">
        <v>3.5851729769342811</v>
      </c>
      <c r="AD1287" s="90">
        <f t="shared" si="105"/>
        <v>47361</v>
      </c>
      <c r="AE1287" s="91">
        <f t="shared" ref="AE1287:AE1350" si="106">_xlfn.IFNA(VLOOKUP(AD1287,N:O,2,FALSE)/100,AE1286)</f>
        <v>3.2355998276047959E-2</v>
      </c>
      <c r="AG1287" s="92"/>
    </row>
    <row r="1288" spans="9:33" x14ac:dyDescent="0.25">
      <c r="I1288"/>
      <c r="N1288" s="130">
        <v>47955</v>
      </c>
      <c r="O1288" s="129">
        <v>3.5851729769342811</v>
      </c>
      <c r="AD1288" s="90">
        <f t="shared" ref="AD1288:AD1351" si="107">AD1287+1</f>
        <v>47362</v>
      </c>
      <c r="AE1288" s="91">
        <f t="shared" si="106"/>
        <v>3.2355998276047959E-2</v>
      </c>
      <c r="AG1288" s="92"/>
    </row>
    <row r="1289" spans="9:33" x14ac:dyDescent="0.25">
      <c r="I1289"/>
      <c r="N1289" s="130">
        <v>47956</v>
      </c>
      <c r="O1289" s="129">
        <v>3.5855300294898029</v>
      </c>
      <c r="AD1289" s="90">
        <f t="shared" si="107"/>
        <v>47363</v>
      </c>
      <c r="AE1289" s="91">
        <f t="shared" si="106"/>
        <v>3.2355998276047959E-2</v>
      </c>
      <c r="AG1289" s="92"/>
    </row>
    <row r="1290" spans="9:33" x14ac:dyDescent="0.25">
      <c r="I1290"/>
      <c r="N1290" s="130">
        <v>47959</v>
      </c>
      <c r="O1290" s="129">
        <v>3.5851729769342811</v>
      </c>
      <c r="AD1290" s="90">
        <f t="shared" si="107"/>
        <v>47364</v>
      </c>
      <c r="AE1290" s="91">
        <f t="shared" si="106"/>
        <v>3.2355998276047959E-2</v>
      </c>
      <c r="AG1290" s="92"/>
    </row>
    <row r="1291" spans="9:33" x14ac:dyDescent="0.25">
      <c r="I1291"/>
      <c r="N1291" s="130">
        <v>47960</v>
      </c>
      <c r="O1291" s="129">
        <v>3.5851729769342811</v>
      </c>
      <c r="AD1291" s="90">
        <f t="shared" si="107"/>
        <v>47365</v>
      </c>
      <c r="AE1291" s="91">
        <f t="shared" si="106"/>
        <v>3.2351637063037231E-2</v>
      </c>
      <c r="AG1291" s="92"/>
    </row>
    <row r="1292" spans="9:33" x14ac:dyDescent="0.25">
      <c r="I1292"/>
      <c r="N1292" s="130">
        <v>47961</v>
      </c>
      <c r="O1292" s="129">
        <v>3.5851729769342811</v>
      </c>
      <c r="AD1292" s="90">
        <f t="shared" si="107"/>
        <v>47366</v>
      </c>
      <c r="AE1292" s="91">
        <f t="shared" si="106"/>
        <v>3.2351637063037231E-2</v>
      </c>
      <c r="AG1292" s="92"/>
    </row>
    <row r="1293" spans="9:33" x14ac:dyDescent="0.25">
      <c r="I1293"/>
      <c r="N1293" s="130">
        <v>47962</v>
      </c>
      <c r="O1293" s="129">
        <v>3.5851729769422747</v>
      </c>
      <c r="AD1293" s="90">
        <f t="shared" si="107"/>
        <v>47367</v>
      </c>
      <c r="AE1293" s="91">
        <f t="shared" si="106"/>
        <v>3.2351637062957295E-2</v>
      </c>
      <c r="AG1293" s="92"/>
    </row>
    <row r="1294" spans="9:33" x14ac:dyDescent="0.25">
      <c r="I1294"/>
      <c r="N1294" s="130">
        <v>47963</v>
      </c>
      <c r="O1294" s="129">
        <v>3.5855300294898029</v>
      </c>
      <c r="AD1294" s="90">
        <f t="shared" si="107"/>
        <v>47368</v>
      </c>
      <c r="AE1294" s="91">
        <f t="shared" si="106"/>
        <v>3.2354544451287381E-2</v>
      </c>
      <c r="AG1294" s="92"/>
    </row>
    <row r="1295" spans="9:33" x14ac:dyDescent="0.25">
      <c r="I1295"/>
      <c r="N1295" s="130">
        <v>47966</v>
      </c>
      <c r="O1295" s="129">
        <v>3.5851729769342811</v>
      </c>
      <c r="AD1295" s="90">
        <f t="shared" si="107"/>
        <v>47369</v>
      </c>
      <c r="AE1295" s="91">
        <f t="shared" si="106"/>
        <v>3.2354544451287381E-2</v>
      </c>
      <c r="AG1295" s="92"/>
    </row>
    <row r="1296" spans="9:33" x14ac:dyDescent="0.25">
      <c r="I1296"/>
      <c r="N1296" s="130">
        <v>47967</v>
      </c>
      <c r="O1296" s="129">
        <v>3.5851729769342811</v>
      </c>
      <c r="AD1296" s="90">
        <f t="shared" si="107"/>
        <v>47370</v>
      </c>
      <c r="AE1296" s="91">
        <f t="shared" si="106"/>
        <v>3.2354544451287381E-2</v>
      </c>
      <c r="AG1296" s="92"/>
    </row>
    <row r="1297" spans="9:33" x14ac:dyDescent="0.25">
      <c r="I1297"/>
      <c r="N1297" s="130">
        <v>47968</v>
      </c>
      <c r="O1297" s="129">
        <v>3.5851729769342811</v>
      </c>
      <c r="AD1297" s="90">
        <f t="shared" si="107"/>
        <v>47371</v>
      </c>
      <c r="AE1297" s="91">
        <f t="shared" si="106"/>
        <v>3.2351637063037231E-2</v>
      </c>
      <c r="AG1297" s="92"/>
    </row>
    <row r="1298" spans="9:33" x14ac:dyDescent="0.25">
      <c r="I1298"/>
      <c r="N1298" s="130">
        <v>47969</v>
      </c>
      <c r="O1298" s="129">
        <v>3.5851729769422747</v>
      </c>
      <c r="AD1298" s="90">
        <f t="shared" si="107"/>
        <v>47372</v>
      </c>
      <c r="AE1298" s="91">
        <f t="shared" si="106"/>
        <v>3.2351637063037231E-2</v>
      </c>
      <c r="AG1298" s="92"/>
    </row>
    <row r="1299" spans="9:33" x14ac:dyDescent="0.25">
      <c r="I1299"/>
      <c r="N1299" s="130">
        <v>47970</v>
      </c>
      <c r="O1299" s="129">
        <v>3.5855300294898029</v>
      </c>
      <c r="AD1299" s="90">
        <f t="shared" si="107"/>
        <v>47373</v>
      </c>
      <c r="AE1299" s="91">
        <f t="shared" si="106"/>
        <v>3.2351637062957295E-2</v>
      </c>
      <c r="AG1299" s="92"/>
    </row>
    <row r="1300" spans="9:33" x14ac:dyDescent="0.25">
      <c r="I1300"/>
      <c r="N1300" s="130">
        <v>47973</v>
      </c>
      <c r="O1300" s="129">
        <v>3.5851729769342811</v>
      </c>
      <c r="AD1300" s="90">
        <f t="shared" si="107"/>
        <v>47374</v>
      </c>
      <c r="AE1300" s="91">
        <f t="shared" si="106"/>
        <v>3.2351637063037231E-2</v>
      </c>
      <c r="AG1300" s="92"/>
    </row>
    <row r="1301" spans="9:33" x14ac:dyDescent="0.25">
      <c r="I1301"/>
      <c r="N1301" s="130">
        <v>47974</v>
      </c>
      <c r="O1301" s="129">
        <v>3.5851729769342811</v>
      </c>
      <c r="AD1301" s="90">
        <f t="shared" si="107"/>
        <v>47375</v>
      </c>
      <c r="AE1301" s="91">
        <f t="shared" si="106"/>
        <v>3.2354544451287381E-2</v>
      </c>
      <c r="AG1301" s="92"/>
    </row>
    <row r="1302" spans="9:33" x14ac:dyDescent="0.25">
      <c r="I1302"/>
      <c r="N1302" s="130">
        <v>47975</v>
      </c>
      <c r="O1302" s="129">
        <v>3.5851729769342811</v>
      </c>
      <c r="AD1302" s="90">
        <f t="shared" si="107"/>
        <v>47376</v>
      </c>
      <c r="AE1302" s="91">
        <f t="shared" si="106"/>
        <v>3.2354544451287381E-2</v>
      </c>
      <c r="AG1302" s="92"/>
    </row>
    <row r="1303" spans="9:33" x14ac:dyDescent="0.25">
      <c r="I1303"/>
      <c r="N1303" s="130">
        <v>47976</v>
      </c>
      <c r="O1303" s="129">
        <v>3.5851729769342811</v>
      </c>
      <c r="AD1303" s="90">
        <f t="shared" si="107"/>
        <v>47377</v>
      </c>
      <c r="AE1303" s="91">
        <f t="shared" si="106"/>
        <v>3.2354544451287381E-2</v>
      </c>
      <c r="AG1303" s="92"/>
    </row>
    <row r="1304" spans="9:33" x14ac:dyDescent="0.25">
      <c r="I1304"/>
      <c r="N1304" s="130">
        <v>47977</v>
      </c>
      <c r="O1304" s="129">
        <v>3.5855300294898029</v>
      </c>
      <c r="AD1304" s="90">
        <f t="shared" si="107"/>
        <v>47378</v>
      </c>
      <c r="AE1304" s="91">
        <f t="shared" si="106"/>
        <v>3.2351637063037231E-2</v>
      </c>
      <c r="AG1304" s="92"/>
    </row>
    <row r="1305" spans="9:33" x14ac:dyDescent="0.25">
      <c r="I1305"/>
      <c r="N1305" s="130">
        <v>47980</v>
      </c>
      <c r="O1305" s="129">
        <v>3.5851729769422747</v>
      </c>
      <c r="AD1305" s="90">
        <f t="shared" si="107"/>
        <v>47379</v>
      </c>
      <c r="AE1305" s="91">
        <f t="shared" si="106"/>
        <v>3.2351637063037231E-2</v>
      </c>
      <c r="AG1305" s="92"/>
    </row>
    <row r="1306" spans="9:33" x14ac:dyDescent="0.25">
      <c r="I1306"/>
      <c r="N1306" s="130">
        <v>47981</v>
      </c>
      <c r="O1306" s="129">
        <v>3.5851729769342811</v>
      </c>
      <c r="AD1306" s="90">
        <f t="shared" si="107"/>
        <v>47380</v>
      </c>
      <c r="AE1306" s="91">
        <f t="shared" si="106"/>
        <v>3.2351637063037231E-2</v>
      </c>
      <c r="AG1306" s="92"/>
    </row>
    <row r="1307" spans="9:33" x14ac:dyDescent="0.25">
      <c r="I1307"/>
      <c r="N1307" s="130">
        <v>47982</v>
      </c>
      <c r="O1307" s="129">
        <v>3.5851729769342811</v>
      </c>
      <c r="AD1307" s="90">
        <f t="shared" si="107"/>
        <v>47381</v>
      </c>
      <c r="AE1307" s="91">
        <f t="shared" si="106"/>
        <v>3.2351637063037231E-2</v>
      </c>
      <c r="AG1307" s="92"/>
    </row>
    <row r="1308" spans="9:33" x14ac:dyDescent="0.25">
      <c r="I1308"/>
      <c r="N1308" s="130">
        <v>47983</v>
      </c>
      <c r="O1308" s="129">
        <v>3.5851729769342811</v>
      </c>
      <c r="AD1308" s="90">
        <f t="shared" si="107"/>
        <v>47382</v>
      </c>
      <c r="AE1308" s="91">
        <f t="shared" si="106"/>
        <v>3.2354544451287381E-2</v>
      </c>
      <c r="AG1308" s="92"/>
    </row>
    <row r="1309" spans="9:33" x14ac:dyDescent="0.25">
      <c r="I1309"/>
      <c r="N1309" s="130">
        <v>47984</v>
      </c>
      <c r="O1309" s="129">
        <v>3.5855300294898029</v>
      </c>
      <c r="AD1309" s="90">
        <f t="shared" si="107"/>
        <v>47383</v>
      </c>
      <c r="AE1309" s="91">
        <f t="shared" si="106"/>
        <v>3.2354544451287381E-2</v>
      </c>
      <c r="AG1309" s="92"/>
    </row>
    <row r="1310" spans="9:33" x14ac:dyDescent="0.25">
      <c r="I1310"/>
      <c r="N1310" s="130">
        <v>47987</v>
      </c>
      <c r="O1310" s="129">
        <v>3.5851729769422747</v>
      </c>
      <c r="AD1310" s="90">
        <f t="shared" si="107"/>
        <v>47384</v>
      </c>
      <c r="AE1310" s="91">
        <f t="shared" si="106"/>
        <v>3.2354544451287381E-2</v>
      </c>
      <c r="AG1310" s="92"/>
    </row>
    <row r="1311" spans="9:33" x14ac:dyDescent="0.25">
      <c r="I1311"/>
      <c r="N1311" s="130">
        <v>47988</v>
      </c>
      <c r="O1311" s="129">
        <v>3.5851729769342811</v>
      </c>
      <c r="AD1311" s="90">
        <f t="shared" si="107"/>
        <v>47385</v>
      </c>
      <c r="AE1311" s="91">
        <f t="shared" si="106"/>
        <v>3.2351637063037231E-2</v>
      </c>
      <c r="AG1311" s="92"/>
    </row>
    <row r="1312" spans="9:33" x14ac:dyDescent="0.25">
      <c r="I1312"/>
      <c r="N1312" s="130">
        <v>47989</v>
      </c>
      <c r="O1312" s="129">
        <v>3.5851729769262874</v>
      </c>
      <c r="AD1312" s="90">
        <f t="shared" si="107"/>
        <v>47386</v>
      </c>
      <c r="AE1312" s="91">
        <f t="shared" si="106"/>
        <v>3.2351637063037231E-2</v>
      </c>
      <c r="AG1312" s="92"/>
    </row>
    <row r="1313" spans="9:33" x14ac:dyDescent="0.25">
      <c r="I1313"/>
      <c r="N1313" s="130">
        <v>47990</v>
      </c>
      <c r="O1313" s="129">
        <v>3.5851729769422747</v>
      </c>
      <c r="AD1313" s="90">
        <f t="shared" si="107"/>
        <v>47387</v>
      </c>
      <c r="AE1313" s="91">
        <f t="shared" si="106"/>
        <v>3.2351637062957295E-2</v>
      </c>
      <c r="AG1313" s="92"/>
    </row>
    <row r="1314" spans="9:33" x14ac:dyDescent="0.25">
      <c r="I1314"/>
      <c r="N1314" s="130">
        <v>47991</v>
      </c>
      <c r="O1314" s="129">
        <v>3.5857085735453431</v>
      </c>
      <c r="AD1314" s="90">
        <f t="shared" si="107"/>
        <v>47388</v>
      </c>
      <c r="AE1314" s="91">
        <f t="shared" si="106"/>
        <v>3.2351637063037231E-2</v>
      </c>
      <c r="AG1314" s="92"/>
    </row>
    <row r="1315" spans="9:33" x14ac:dyDescent="0.25">
      <c r="I1315"/>
      <c r="N1315" s="130">
        <v>47995</v>
      </c>
      <c r="O1315" s="129">
        <v>3.5851729769342811</v>
      </c>
      <c r="AD1315" s="90">
        <f t="shared" si="107"/>
        <v>47389</v>
      </c>
      <c r="AE1315" s="91">
        <f t="shared" si="106"/>
        <v>3.2354544451287381E-2</v>
      </c>
      <c r="AG1315" s="92"/>
    </row>
    <row r="1316" spans="9:33" x14ac:dyDescent="0.25">
      <c r="I1316"/>
      <c r="N1316" s="130">
        <v>47996</v>
      </c>
      <c r="O1316" s="129">
        <v>3.5851729769422747</v>
      </c>
      <c r="AD1316" s="90">
        <f t="shared" si="107"/>
        <v>47390</v>
      </c>
      <c r="AE1316" s="91">
        <f t="shared" si="106"/>
        <v>3.2354544451287381E-2</v>
      </c>
      <c r="AG1316" s="92"/>
    </row>
    <row r="1317" spans="9:33" x14ac:dyDescent="0.25">
      <c r="I1317"/>
      <c r="N1317" s="130">
        <v>47997</v>
      </c>
      <c r="O1317" s="129">
        <v>3.5851729769342811</v>
      </c>
      <c r="AD1317" s="90">
        <f t="shared" si="107"/>
        <v>47391</v>
      </c>
      <c r="AE1317" s="91">
        <f t="shared" si="106"/>
        <v>3.2354544451287381E-2</v>
      </c>
      <c r="AG1317" s="92"/>
    </row>
    <row r="1318" spans="9:33" x14ac:dyDescent="0.25">
      <c r="I1318"/>
      <c r="N1318" s="130">
        <v>47998</v>
      </c>
      <c r="O1318" s="129">
        <v>3.5855300294898029</v>
      </c>
      <c r="AD1318" s="90">
        <f t="shared" si="107"/>
        <v>47392</v>
      </c>
      <c r="AE1318" s="91">
        <f t="shared" si="106"/>
        <v>3.2351637063037231E-2</v>
      </c>
      <c r="AG1318" s="92"/>
    </row>
    <row r="1319" spans="9:33" x14ac:dyDescent="0.25">
      <c r="I1319"/>
      <c r="N1319" s="130">
        <v>48001</v>
      </c>
      <c r="O1319" s="129">
        <v>3.5851729769342811</v>
      </c>
      <c r="AD1319" s="90">
        <f t="shared" si="107"/>
        <v>47393</v>
      </c>
      <c r="AE1319" s="91">
        <f t="shared" si="106"/>
        <v>3.2351637062957295E-2</v>
      </c>
      <c r="AG1319" s="92"/>
    </row>
    <row r="1320" spans="9:33" x14ac:dyDescent="0.25">
      <c r="I1320"/>
      <c r="N1320" s="130">
        <v>48002</v>
      </c>
      <c r="O1320" s="129">
        <v>3.5851729769342811</v>
      </c>
      <c r="AD1320" s="90">
        <f t="shared" si="107"/>
        <v>47394</v>
      </c>
      <c r="AE1320" s="91">
        <f t="shared" si="106"/>
        <v>3.2351637063117167E-2</v>
      </c>
      <c r="AG1320" s="92"/>
    </row>
    <row r="1321" spans="9:33" x14ac:dyDescent="0.25">
      <c r="I1321"/>
      <c r="N1321" s="130">
        <v>48003</v>
      </c>
      <c r="O1321" s="129">
        <v>3.5851729769422747</v>
      </c>
      <c r="AD1321" s="90">
        <f t="shared" si="107"/>
        <v>47395</v>
      </c>
      <c r="AE1321" s="91">
        <f t="shared" si="106"/>
        <v>3.2351637062957295E-2</v>
      </c>
      <c r="AG1321" s="92"/>
    </row>
    <row r="1322" spans="9:33" x14ac:dyDescent="0.25">
      <c r="I1322"/>
      <c r="N1322" s="130">
        <v>48004</v>
      </c>
      <c r="O1322" s="129">
        <v>3.5851729769342811</v>
      </c>
      <c r="AD1322" s="90">
        <f t="shared" si="107"/>
        <v>47396</v>
      </c>
      <c r="AE1322" s="91">
        <f t="shared" si="106"/>
        <v>3.2355998276047959E-2</v>
      </c>
      <c r="AG1322" s="92"/>
    </row>
    <row r="1323" spans="9:33" x14ac:dyDescent="0.25">
      <c r="I1323"/>
      <c r="N1323" s="130">
        <v>48005</v>
      </c>
      <c r="O1323" s="129">
        <v>3.5855300294898029</v>
      </c>
      <c r="AD1323" s="90">
        <f t="shared" si="107"/>
        <v>47397</v>
      </c>
      <c r="AE1323" s="91">
        <f t="shared" si="106"/>
        <v>3.2355998276047959E-2</v>
      </c>
      <c r="AG1323" s="92"/>
    </row>
    <row r="1324" spans="9:33" x14ac:dyDescent="0.25">
      <c r="I1324"/>
      <c r="N1324" s="130">
        <v>48008</v>
      </c>
      <c r="O1324" s="129">
        <v>3.5851729769342811</v>
      </c>
      <c r="AD1324" s="90">
        <f t="shared" si="107"/>
        <v>47398</v>
      </c>
      <c r="AE1324" s="91">
        <f t="shared" si="106"/>
        <v>3.2355998276047959E-2</v>
      </c>
      <c r="AG1324" s="92"/>
    </row>
    <row r="1325" spans="9:33" x14ac:dyDescent="0.25">
      <c r="I1325"/>
      <c r="N1325" s="130">
        <v>48009</v>
      </c>
      <c r="O1325" s="129">
        <v>3.5851729769342811</v>
      </c>
      <c r="AD1325" s="90">
        <f t="shared" si="107"/>
        <v>47399</v>
      </c>
      <c r="AE1325" s="91">
        <f t="shared" si="106"/>
        <v>3.2355998276047959E-2</v>
      </c>
      <c r="AG1325" s="92"/>
    </row>
    <row r="1326" spans="9:33" x14ac:dyDescent="0.25">
      <c r="I1326"/>
      <c r="N1326" s="130">
        <v>48010</v>
      </c>
      <c r="O1326" s="129">
        <v>3.5851729769342811</v>
      </c>
      <c r="AD1326" s="90">
        <f t="shared" si="107"/>
        <v>47400</v>
      </c>
      <c r="AE1326" s="91">
        <f t="shared" si="106"/>
        <v>3.2351637063037231E-2</v>
      </c>
      <c r="AG1326" s="92"/>
    </row>
    <row r="1327" spans="9:33" x14ac:dyDescent="0.25">
      <c r="I1327"/>
      <c r="N1327" s="130">
        <v>48011</v>
      </c>
      <c r="O1327" s="129">
        <v>3.5851729769342811</v>
      </c>
      <c r="AD1327" s="90">
        <f t="shared" si="107"/>
        <v>47401</v>
      </c>
      <c r="AE1327" s="91">
        <f t="shared" si="106"/>
        <v>3.2351637063037231E-2</v>
      </c>
      <c r="AG1327" s="92"/>
    </row>
    <row r="1328" spans="9:33" x14ac:dyDescent="0.25">
      <c r="I1328"/>
      <c r="N1328" s="130">
        <v>48012</v>
      </c>
      <c r="O1328" s="129">
        <v>3.5855300294898029</v>
      </c>
      <c r="AD1328" s="90">
        <f t="shared" si="107"/>
        <v>47402</v>
      </c>
      <c r="AE1328" s="91">
        <f t="shared" si="106"/>
        <v>3.2351637063037231E-2</v>
      </c>
      <c r="AG1328" s="92"/>
    </row>
    <row r="1329" spans="9:33" x14ac:dyDescent="0.25">
      <c r="I1329"/>
      <c r="N1329" s="130">
        <v>48015</v>
      </c>
      <c r="O1329" s="129">
        <v>3.5851729769342811</v>
      </c>
      <c r="AD1329" s="90">
        <f t="shared" si="107"/>
        <v>47403</v>
      </c>
      <c r="AE1329" s="91">
        <f t="shared" si="106"/>
        <v>3.2354544451260736E-2</v>
      </c>
      <c r="AG1329" s="92"/>
    </row>
    <row r="1330" spans="9:33" x14ac:dyDescent="0.25">
      <c r="I1330"/>
      <c r="N1330" s="130">
        <v>48016</v>
      </c>
      <c r="O1330" s="129">
        <v>3.5851729769422747</v>
      </c>
      <c r="AD1330" s="90">
        <f t="shared" si="107"/>
        <v>47404</v>
      </c>
      <c r="AE1330" s="91">
        <f t="shared" si="106"/>
        <v>3.2354544451260736E-2</v>
      </c>
      <c r="AG1330" s="92"/>
    </row>
    <row r="1331" spans="9:33" x14ac:dyDescent="0.25">
      <c r="I1331"/>
      <c r="N1331" s="130">
        <v>48017</v>
      </c>
      <c r="O1331" s="129">
        <v>3.5853514972847833</v>
      </c>
      <c r="AD1331" s="90">
        <f t="shared" si="107"/>
        <v>47405</v>
      </c>
      <c r="AE1331" s="91">
        <f t="shared" si="106"/>
        <v>3.2354544451260736E-2</v>
      </c>
      <c r="AG1331" s="92"/>
    </row>
    <row r="1332" spans="9:33" x14ac:dyDescent="0.25">
      <c r="I1332"/>
      <c r="N1332" s="130">
        <v>48019</v>
      </c>
      <c r="O1332" s="129">
        <v>3.5855300294871384</v>
      </c>
      <c r="AD1332" s="90">
        <f t="shared" si="107"/>
        <v>47406</v>
      </c>
      <c r="AE1332" s="91">
        <f t="shared" si="106"/>
        <v>3.2351637063037231E-2</v>
      </c>
      <c r="AG1332" s="92"/>
    </row>
    <row r="1333" spans="9:33" x14ac:dyDescent="0.25">
      <c r="I1333"/>
      <c r="N1333" s="130">
        <v>48022</v>
      </c>
      <c r="O1333" s="129">
        <v>3.5851729769422747</v>
      </c>
      <c r="AD1333" s="90">
        <f t="shared" si="107"/>
        <v>47407</v>
      </c>
      <c r="AE1333" s="91">
        <f t="shared" si="106"/>
        <v>3.2351637063037231E-2</v>
      </c>
      <c r="AG1333" s="92"/>
    </row>
    <row r="1334" spans="9:33" x14ac:dyDescent="0.25">
      <c r="I1334"/>
      <c r="N1334" s="130">
        <v>48023</v>
      </c>
      <c r="O1334" s="129">
        <v>3.5851729769342811</v>
      </c>
      <c r="AD1334" s="90">
        <f t="shared" si="107"/>
        <v>47408</v>
      </c>
      <c r="AE1334" s="91">
        <f t="shared" si="106"/>
        <v>3.2351637063037231E-2</v>
      </c>
      <c r="AG1334" s="92"/>
    </row>
    <row r="1335" spans="9:33" x14ac:dyDescent="0.25">
      <c r="I1335"/>
      <c r="N1335" s="130">
        <v>48024</v>
      </c>
      <c r="O1335" s="129">
        <v>3.5851729769342811</v>
      </c>
      <c r="AD1335" s="90">
        <f t="shared" si="107"/>
        <v>47409</v>
      </c>
      <c r="AE1335" s="91">
        <f t="shared" si="106"/>
        <v>3.2351637063037231E-2</v>
      </c>
      <c r="AG1335" s="92"/>
    </row>
    <row r="1336" spans="9:33" x14ac:dyDescent="0.25">
      <c r="I1336"/>
      <c r="N1336" s="130">
        <v>48025</v>
      </c>
      <c r="O1336" s="129">
        <v>3.5851729769342811</v>
      </c>
      <c r="AD1336" s="90">
        <f t="shared" si="107"/>
        <v>47410</v>
      </c>
      <c r="AE1336" s="91">
        <f t="shared" si="106"/>
        <v>3.2354544451287381E-2</v>
      </c>
      <c r="AG1336" s="92"/>
    </row>
    <row r="1337" spans="9:33" x14ac:dyDescent="0.25">
      <c r="I1337"/>
      <c r="N1337" s="130">
        <v>48026</v>
      </c>
      <c r="O1337" s="129">
        <v>3.5855300294924675</v>
      </c>
      <c r="AD1337" s="90">
        <f t="shared" si="107"/>
        <v>47411</v>
      </c>
      <c r="AE1337" s="91">
        <f t="shared" si="106"/>
        <v>3.2354544451287381E-2</v>
      </c>
      <c r="AG1337" s="92"/>
    </row>
    <row r="1338" spans="9:33" x14ac:dyDescent="0.25">
      <c r="I1338"/>
      <c r="N1338" s="130">
        <v>48029</v>
      </c>
      <c r="O1338" s="129">
        <v>3.5851729769342811</v>
      </c>
      <c r="AD1338" s="90">
        <f t="shared" si="107"/>
        <v>47412</v>
      </c>
      <c r="AE1338" s="91">
        <f t="shared" si="106"/>
        <v>3.2354544451287381E-2</v>
      </c>
      <c r="AG1338" s="92"/>
    </row>
    <row r="1339" spans="9:33" x14ac:dyDescent="0.25">
      <c r="I1339"/>
      <c r="N1339" s="130">
        <v>48030</v>
      </c>
      <c r="O1339" s="129">
        <v>3.5851729769342811</v>
      </c>
      <c r="AD1339" s="90">
        <f t="shared" si="107"/>
        <v>47413</v>
      </c>
      <c r="AE1339" s="91">
        <f t="shared" si="106"/>
        <v>3.2351637063037231E-2</v>
      </c>
      <c r="AG1339" s="92"/>
    </row>
    <row r="1340" spans="9:33" x14ac:dyDescent="0.25">
      <c r="I1340"/>
      <c r="N1340" s="130">
        <v>48031</v>
      </c>
      <c r="O1340" s="129">
        <v>3.5851729769342811</v>
      </c>
      <c r="AD1340" s="90">
        <f t="shared" si="107"/>
        <v>47414</v>
      </c>
      <c r="AE1340" s="91">
        <f t="shared" si="106"/>
        <v>3.2351637063037231E-2</v>
      </c>
      <c r="AG1340" s="92"/>
    </row>
    <row r="1341" spans="9:33" x14ac:dyDescent="0.25">
      <c r="I1341"/>
      <c r="N1341" s="130">
        <v>48032</v>
      </c>
      <c r="O1341" s="129">
        <v>3.5857085735473415</v>
      </c>
      <c r="AD1341" s="90">
        <f t="shared" si="107"/>
        <v>47415</v>
      </c>
      <c r="AE1341" s="91">
        <f t="shared" si="106"/>
        <v>3.2351637063037231E-2</v>
      </c>
      <c r="AG1341" s="92"/>
    </row>
    <row r="1342" spans="9:33" x14ac:dyDescent="0.25">
      <c r="I1342"/>
      <c r="N1342" s="130">
        <v>48036</v>
      </c>
      <c r="O1342" s="129">
        <v>3.5851729769342811</v>
      </c>
      <c r="AD1342" s="90">
        <f t="shared" si="107"/>
        <v>47416</v>
      </c>
      <c r="AE1342" s="91">
        <f t="shared" si="106"/>
        <v>3.2351637063037231E-2</v>
      </c>
      <c r="AG1342" s="92"/>
    </row>
    <row r="1343" spans="9:33" x14ac:dyDescent="0.25">
      <c r="I1343"/>
      <c r="N1343" s="130">
        <v>48037</v>
      </c>
      <c r="O1343" s="129">
        <v>3.5851729769342811</v>
      </c>
      <c r="AD1343" s="90">
        <f t="shared" si="107"/>
        <v>47417</v>
      </c>
      <c r="AE1343" s="91">
        <f t="shared" si="106"/>
        <v>3.2354544451314027E-2</v>
      </c>
      <c r="AG1343" s="92"/>
    </row>
    <row r="1344" spans="9:33" x14ac:dyDescent="0.25">
      <c r="I1344"/>
      <c r="N1344" s="130">
        <v>48038</v>
      </c>
      <c r="O1344" s="129">
        <v>3.5851729769342811</v>
      </c>
      <c r="AD1344" s="90">
        <f t="shared" si="107"/>
        <v>47418</v>
      </c>
      <c r="AE1344" s="91">
        <f t="shared" si="106"/>
        <v>3.2354544451314027E-2</v>
      </c>
      <c r="AG1344" s="92"/>
    </row>
    <row r="1345" spans="9:33" x14ac:dyDescent="0.25">
      <c r="I1345"/>
      <c r="N1345" s="130">
        <v>48039</v>
      </c>
      <c r="O1345" s="129">
        <v>3.5851729769342811</v>
      </c>
      <c r="AD1345" s="90">
        <f t="shared" si="107"/>
        <v>47419</v>
      </c>
      <c r="AE1345" s="91">
        <f t="shared" si="106"/>
        <v>3.2354544451314027E-2</v>
      </c>
      <c r="AG1345" s="92"/>
    </row>
    <row r="1346" spans="9:33" x14ac:dyDescent="0.25">
      <c r="I1346"/>
      <c r="N1346" s="130">
        <v>48040</v>
      </c>
      <c r="O1346" s="129">
        <v>3.5855300294871384</v>
      </c>
      <c r="AD1346" s="90">
        <f t="shared" si="107"/>
        <v>47420</v>
      </c>
      <c r="AE1346" s="91">
        <f t="shared" si="106"/>
        <v>3.2351637062957295E-2</v>
      </c>
      <c r="AG1346" s="92"/>
    </row>
    <row r="1347" spans="9:33" x14ac:dyDescent="0.25">
      <c r="I1347"/>
      <c r="N1347" s="130">
        <v>48043</v>
      </c>
      <c r="O1347" s="129">
        <v>3.5851729769422747</v>
      </c>
      <c r="AD1347" s="90">
        <f t="shared" si="107"/>
        <v>47421</v>
      </c>
      <c r="AE1347" s="91">
        <f t="shared" si="106"/>
        <v>3.2351637063037231E-2</v>
      </c>
      <c r="AG1347" s="92"/>
    </row>
    <row r="1348" spans="9:33" x14ac:dyDescent="0.25">
      <c r="I1348"/>
      <c r="N1348" s="130">
        <v>48044</v>
      </c>
      <c r="O1348" s="129">
        <v>3.5851729769342811</v>
      </c>
      <c r="AD1348" s="90">
        <f t="shared" si="107"/>
        <v>47422</v>
      </c>
      <c r="AE1348" s="91">
        <f t="shared" si="106"/>
        <v>3.2351637062957295E-2</v>
      </c>
      <c r="AG1348" s="92"/>
    </row>
    <row r="1349" spans="9:33" x14ac:dyDescent="0.25">
      <c r="I1349"/>
      <c r="N1349" s="130">
        <v>48045</v>
      </c>
      <c r="O1349" s="129">
        <v>3.5851729769262874</v>
      </c>
      <c r="AD1349" s="90">
        <f t="shared" si="107"/>
        <v>47423</v>
      </c>
      <c r="AE1349" s="91">
        <f t="shared" si="106"/>
        <v>3.2351637063037231E-2</v>
      </c>
      <c r="AG1349" s="92"/>
    </row>
    <row r="1350" spans="9:33" x14ac:dyDescent="0.25">
      <c r="I1350"/>
      <c r="N1350" s="130">
        <v>48046</v>
      </c>
      <c r="O1350" s="129">
        <v>3.5851729769422747</v>
      </c>
      <c r="AD1350" s="90">
        <f t="shared" si="107"/>
        <v>47424</v>
      </c>
      <c r="AE1350" s="91">
        <f t="shared" si="106"/>
        <v>3.2354544451260736E-2</v>
      </c>
      <c r="AG1350" s="92"/>
    </row>
    <row r="1351" spans="9:33" x14ac:dyDescent="0.25">
      <c r="I1351"/>
      <c r="N1351" s="130">
        <v>48047</v>
      </c>
      <c r="O1351" s="129">
        <v>3.5855300294871384</v>
      </c>
      <c r="AD1351" s="90">
        <f t="shared" si="107"/>
        <v>47425</v>
      </c>
      <c r="AE1351" s="91">
        <f t="shared" ref="AE1351:AE1414" si="108">_xlfn.IFNA(VLOOKUP(AD1351,N:O,2,FALSE)/100,AE1350)</f>
        <v>3.2354544451260736E-2</v>
      </c>
      <c r="AG1351" s="92"/>
    </row>
    <row r="1352" spans="9:33" x14ac:dyDescent="0.25">
      <c r="I1352"/>
      <c r="N1352" s="130">
        <v>48050</v>
      </c>
      <c r="O1352" s="129">
        <v>3.5851729769262874</v>
      </c>
      <c r="AD1352" s="90">
        <f t="shared" ref="AD1352:AD1415" si="109">AD1351+1</f>
        <v>47426</v>
      </c>
      <c r="AE1352" s="91">
        <f t="shared" si="108"/>
        <v>3.2354544451260736E-2</v>
      </c>
      <c r="AG1352" s="92"/>
    </row>
    <row r="1353" spans="9:33" x14ac:dyDescent="0.25">
      <c r="I1353"/>
      <c r="N1353" s="130">
        <v>48051</v>
      </c>
      <c r="O1353" s="129">
        <v>3.5851729769422747</v>
      </c>
      <c r="AD1353" s="90">
        <f t="shared" si="109"/>
        <v>47427</v>
      </c>
      <c r="AE1353" s="91">
        <f t="shared" si="108"/>
        <v>3.2351637063117167E-2</v>
      </c>
      <c r="AG1353" s="92"/>
    </row>
    <row r="1354" spans="9:33" x14ac:dyDescent="0.25">
      <c r="I1354"/>
      <c r="N1354" s="130">
        <v>48052</v>
      </c>
      <c r="O1354" s="129">
        <v>3.5851729769422747</v>
      </c>
      <c r="AD1354" s="90">
        <f t="shared" si="109"/>
        <v>47428</v>
      </c>
      <c r="AE1354" s="91">
        <f t="shared" si="108"/>
        <v>3.2351637062957295E-2</v>
      </c>
      <c r="AG1354" s="92"/>
    </row>
    <row r="1355" spans="9:33" x14ac:dyDescent="0.25">
      <c r="I1355"/>
      <c r="N1355" s="130">
        <v>48053</v>
      </c>
      <c r="O1355" s="129">
        <v>3.5851729769342811</v>
      </c>
      <c r="AD1355" s="90">
        <f t="shared" si="109"/>
        <v>47429</v>
      </c>
      <c r="AE1355" s="91">
        <f t="shared" si="108"/>
        <v>3.2351637063037231E-2</v>
      </c>
      <c r="AG1355" s="92"/>
    </row>
    <row r="1356" spans="9:33" x14ac:dyDescent="0.25">
      <c r="I1356"/>
      <c r="N1356" s="130">
        <v>48054</v>
      </c>
      <c r="O1356" s="129">
        <v>3.5855300294898029</v>
      </c>
      <c r="AD1356" s="90">
        <f t="shared" si="109"/>
        <v>47430</v>
      </c>
      <c r="AE1356" s="91">
        <f t="shared" si="108"/>
        <v>3.2351637063037231E-2</v>
      </c>
      <c r="AG1356" s="92"/>
    </row>
    <row r="1357" spans="9:33" x14ac:dyDescent="0.25">
      <c r="I1357"/>
      <c r="N1357" s="130">
        <v>48057</v>
      </c>
      <c r="O1357" s="129">
        <v>3.5851729769422747</v>
      </c>
      <c r="AD1357" s="90">
        <f t="shared" si="109"/>
        <v>47431</v>
      </c>
      <c r="AE1357" s="91">
        <f t="shared" si="108"/>
        <v>3.2355998276047959E-2</v>
      </c>
      <c r="AG1357" s="92"/>
    </row>
    <row r="1358" spans="9:33" x14ac:dyDescent="0.25">
      <c r="I1358"/>
      <c r="N1358" s="130">
        <v>48058</v>
      </c>
      <c r="O1358" s="129">
        <v>3.5851729769342811</v>
      </c>
      <c r="AD1358" s="90">
        <f t="shared" si="109"/>
        <v>47432</v>
      </c>
      <c r="AE1358" s="91">
        <f t="shared" si="108"/>
        <v>3.2355998276047959E-2</v>
      </c>
      <c r="AG1358" s="92"/>
    </row>
    <row r="1359" spans="9:33" x14ac:dyDescent="0.25">
      <c r="I1359"/>
      <c r="N1359" s="130">
        <v>48059</v>
      </c>
      <c r="O1359" s="129">
        <v>3.5851729769422747</v>
      </c>
      <c r="AD1359" s="90">
        <f t="shared" si="109"/>
        <v>47433</v>
      </c>
      <c r="AE1359" s="91">
        <f t="shared" si="108"/>
        <v>3.2355998276047959E-2</v>
      </c>
      <c r="AG1359" s="92"/>
    </row>
    <row r="1360" spans="9:33" x14ac:dyDescent="0.25">
      <c r="I1360"/>
      <c r="N1360" s="130">
        <v>48060</v>
      </c>
      <c r="O1360" s="129">
        <v>3.5851729769342811</v>
      </c>
      <c r="AD1360" s="90">
        <f t="shared" si="109"/>
        <v>47434</v>
      </c>
      <c r="AE1360" s="91">
        <f t="shared" si="108"/>
        <v>3.2355998276047959E-2</v>
      </c>
      <c r="AG1360" s="92"/>
    </row>
    <row r="1361" spans="9:33" x14ac:dyDescent="0.25">
      <c r="I1361"/>
      <c r="N1361" s="130">
        <v>48061</v>
      </c>
      <c r="O1361" s="129">
        <v>3.5855300294898029</v>
      </c>
      <c r="AD1361" s="90">
        <f t="shared" si="109"/>
        <v>47435</v>
      </c>
      <c r="AE1361" s="91">
        <f t="shared" si="108"/>
        <v>3.2351637063037231E-2</v>
      </c>
      <c r="AG1361" s="92"/>
    </row>
    <row r="1362" spans="9:33" x14ac:dyDescent="0.25">
      <c r="I1362"/>
      <c r="N1362" s="130">
        <v>48064</v>
      </c>
      <c r="O1362" s="129">
        <v>3.5851729769422747</v>
      </c>
      <c r="AD1362" s="90">
        <f t="shared" si="109"/>
        <v>47436</v>
      </c>
      <c r="AE1362" s="91">
        <f t="shared" si="108"/>
        <v>3.2351637063037231E-2</v>
      </c>
      <c r="AG1362" s="92"/>
    </row>
    <row r="1363" spans="9:33" x14ac:dyDescent="0.25">
      <c r="I1363"/>
      <c r="N1363" s="130">
        <v>48065</v>
      </c>
      <c r="O1363" s="129">
        <v>3.5851729769342811</v>
      </c>
      <c r="AD1363" s="90">
        <f t="shared" si="109"/>
        <v>47437</v>
      </c>
      <c r="AE1363" s="91">
        <f t="shared" si="108"/>
        <v>3.2351637062957295E-2</v>
      </c>
      <c r="AG1363" s="92"/>
    </row>
    <row r="1364" spans="9:33" x14ac:dyDescent="0.25">
      <c r="I1364"/>
      <c r="N1364" s="130">
        <v>48066</v>
      </c>
      <c r="O1364" s="129">
        <v>3.5851729769422747</v>
      </c>
      <c r="AD1364" s="90">
        <f t="shared" si="109"/>
        <v>47438</v>
      </c>
      <c r="AE1364" s="91">
        <f t="shared" si="108"/>
        <v>3.2354544451287381E-2</v>
      </c>
      <c r="AG1364" s="92"/>
    </row>
    <row r="1365" spans="9:33" x14ac:dyDescent="0.25">
      <c r="I1365"/>
      <c r="N1365" s="130">
        <v>48067</v>
      </c>
      <c r="O1365" s="129">
        <v>3.5851729769262874</v>
      </c>
      <c r="AD1365" s="90">
        <f t="shared" si="109"/>
        <v>47439</v>
      </c>
      <c r="AE1365" s="91">
        <f t="shared" si="108"/>
        <v>3.2354544451287381E-2</v>
      </c>
      <c r="AG1365" s="92"/>
    </row>
    <row r="1366" spans="9:33" x14ac:dyDescent="0.25">
      <c r="I1366"/>
      <c r="N1366" s="130">
        <v>48068</v>
      </c>
      <c r="O1366" s="129">
        <v>3.5855300294924675</v>
      </c>
      <c r="AD1366" s="90">
        <f t="shared" si="109"/>
        <v>47440</v>
      </c>
      <c r="AE1366" s="91">
        <f t="shared" si="108"/>
        <v>3.2354544451287381E-2</v>
      </c>
      <c r="AG1366" s="92"/>
    </row>
    <row r="1367" spans="9:33" x14ac:dyDescent="0.25">
      <c r="I1367"/>
      <c r="N1367" s="130">
        <v>48071</v>
      </c>
      <c r="O1367" s="129">
        <v>3.5851729769342811</v>
      </c>
      <c r="AD1367" s="90">
        <f t="shared" si="109"/>
        <v>47441</v>
      </c>
      <c r="AE1367" s="91">
        <f t="shared" si="108"/>
        <v>3.2351637063117167E-2</v>
      </c>
      <c r="AG1367" s="92"/>
    </row>
    <row r="1368" spans="9:33" x14ac:dyDescent="0.25">
      <c r="I1368"/>
      <c r="N1368" s="130">
        <v>48072</v>
      </c>
      <c r="O1368" s="129">
        <v>3.5851729769342811</v>
      </c>
      <c r="AD1368" s="90">
        <f t="shared" si="109"/>
        <v>47442</v>
      </c>
      <c r="AE1368" s="91">
        <f t="shared" si="108"/>
        <v>3.2351637063037231E-2</v>
      </c>
      <c r="AG1368" s="92"/>
    </row>
    <row r="1369" spans="9:33" x14ac:dyDescent="0.25">
      <c r="I1369"/>
      <c r="N1369" s="130">
        <v>48073</v>
      </c>
      <c r="O1369" s="129">
        <v>3.5851729769262874</v>
      </c>
      <c r="AD1369" s="90">
        <f t="shared" si="109"/>
        <v>47443</v>
      </c>
      <c r="AE1369" s="91">
        <f t="shared" si="108"/>
        <v>3.2353090713557187E-2</v>
      </c>
      <c r="AG1369" s="92"/>
    </row>
    <row r="1370" spans="9:33" x14ac:dyDescent="0.25">
      <c r="I1370"/>
      <c r="N1370" s="130">
        <v>48074</v>
      </c>
      <c r="O1370" s="129">
        <v>3.5851729769422747</v>
      </c>
      <c r="AD1370" s="90">
        <f t="shared" si="109"/>
        <v>47444</v>
      </c>
      <c r="AE1370" s="91">
        <f t="shared" si="108"/>
        <v>3.2353090713557187E-2</v>
      </c>
      <c r="AG1370" s="92"/>
    </row>
    <row r="1371" spans="9:33" x14ac:dyDescent="0.25">
      <c r="I1371"/>
      <c r="N1371" s="130">
        <v>48075</v>
      </c>
      <c r="O1371" s="129">
        <v>3.5855300294898029</v>
      </c>
      <c r="AD1371" s="90">
        <f t="shared" si="109"/>
        <v>47445</v>
      </c>
      <c r="AE1371" s="91">
        <f t="shared" si="108"/>
        <v>3.2354544451314027E-2</v>
      </c>
      <c r="AG1371" s="92"/>
    </row>
    <row r="1372" spans="9:33" x14ac:dyDescent="0.25">
      <c r="I1372"/>
      <c r="N1372" s="130">
        <v>48078</v>
      </c>
      <c r="O1372" s="129">
        <v>3.5851729769342811</v>
      </c>
      <c r="AD1372" s="90">
        <f t="shared" si="109"/>
        <v>47446</v>
      </c>
      <c r="AE1372" s="91">
        <f t="shared" si="108"/>
        <v>3.2354544451314027E-2</v>
      </c>
      <c r="AG1372" s="92"/>
    </row>
    <row r="1373" spans="9:33" x14ac:dyDescent="0.25">
      <c r="I1373"/>
      <c r="N1373" s="130">
        <v>48079</v>
      </c>
      <c r="O1373" s="129">
        <v>3.5851729769342811</v>
      </c>
      <c r="AD1373" s="90">
        <f t="shared" si="109"/>
        <v>47447</v>
      </c>
      <c r="AE1373" s="91">
        <f t="shared" si="108"/>
        <v>3.2354544451314027E-2</v>
      </c>
      <c r="AG1373" s="92"/>
    </row>
    <row r="1374" spans="9:33" x14ac:dyDescent="0.25">
      <c r="I1374"/>
      <c r="N1374" s="130">
        <v>48080</v>
      </c>
      <c r="O1374" s="129">
        <v>3.5851729769262874</v>
      </c>
      <c r="AD1374" s="90">
        <f t="shared" si="109"/>
        <v>47448</v>
      </c>
      <c r="AE1374" s="91">
        <f t="shared" si="108"/>
        <v>3.2351637062957295E-2</v>
      </c>
      <c r="AG1374" s="92"/>
    </row>
    <row r="1375" spans="9:33" x14ac:dyDescent="0.25">
      <c r="I1375"/>
      <c r="N1375" s="130">
        <v>48081</v>
      </c>
      <c r="O1375" s="129">
        <v>3.5851729769422747</v>
      </c>
      <c r="AD1375" s="90">
        <f t="shared" si="109"/>
        <v>47449</v>
      </c>
      <c r="AE1375" s="91">
        <f t="shared" si="108"/>
        <v>3.2351637063037231E-2</v>
      </c>
      <c r="AG1375" s="92"/>
    </row>
    <row r="1376" spans="9:33" x14ac:dyDescent="0.25">
      <c r="I1376"/>
      <c r="N1376" s="130">
        <v>48082</v>
      </c>
      <c r="O1376" s="129">
        <v>3.5855300294898029</v>
      </c>
      <c r="AD1376" s="90">
        <f t="shared" si="109"/>
        <v>47450</v>
      </c>
      <c r="AE1376" s="91">
        <f t="shared" si="108"/>
        <v>3.2351637063037231E-2</v>
      </c>
      <c r="AG1376" s="92"/>
    </row>
    <row r="1377" spans="9:33" x14ac:dyDescent="0.25">
      <c r="I1377"/>
      <c r="N1377" s="130">
        <v>48085</v>
      </c>
      <c r="O1377" s="129">
        <v>3.5851729769342811</v>
      </c>
      <c r="AD1377" s="90">
        <f t="shared" si="109"/>
        <v>47451</v>
      </c>
      <c r="AE1377" s="91">
        <f t="shared" si="108"/>
        <v>3.2351637063037231E-2</v>
      </c>
      <c r="AG1377" s="92"/>
    </row>
    <row r="1378" spans="9:33" x14ac:dyDescent="0.25">
      <c r="I1378"/>
      <c r="N1378" s="130">
        <v>48086</v>
      </c>
      <c r="O1378" s="129">
        <v>3.5851729769422747</v>
      </c>
      <c r="AD1378" s="90">
        <f t="shared" si="109"/>
        <v>47452</v>
      </c>
      <c r="AE1378" s="91">
        <f t="shared" si="108"/>
        <v>3.2354544451260736E-2</v>
      </c>
      <c r="AG1378" s="92"/>
    </row>
    <row r="1379" spans="9:33" x14ac:dyDescent="0.25">
      <c r="I1379"/>
      <c r="N1379" s="130">
        <v>48087</v>
      </c>
      <c r="O1379" s="129">
        <v>3.5851729769342811</v>
      </c>
      <c r="AD1379" s="90">
        <f t="shared" si="109"/>
        <v>47453</v>
      </c>
      <c r="AE1379" s="91">
        <f t="shared" si="108"/>
        <v>3.2354544451260736E-2</v>
      </c>
      <c r="AG1379" s="92"/>
    </row>
    <row r="1380" spans="9:33" x14ac:dyDescent="0.25">
      <c r="I1380"/>
      <c r="N1380" s="130">
        <v>48088</v>
      </c>
      <c r="O1380" s="129">
        <v>3.5851729769342811</v>
      </c>
      <c r="AD1380" s="90">
        <f t="shared" si="109"/>
        <v>47454</v>
      </c>
      <c r="AE1380" s="91">
        <f t="shared" si="108"/>
        <v>3.2354544451260736E-2</v>
      </c>
      <c r="AG1380" s="92"/>
    </row>
    <row r="1381" spans="9:33" x14ac:dyDescent="0.25">
      <c r="I1381"/>
      <c r="N1381" s="130">
        <v>48089</v>
      </c>
      <c r="O1381" s="129">
        <v>3.5857085735453431</v>
      </c>
      <c r="AD1381" s="90">
        <f t="shared" si="109"/>
        <v>47455</v>
      </c>
      <c r="AE1381" s="91">
        <f t="shared" si="108"/>
        <v>3.2351637063037231E-2</v>
      </c>
      <c r="AG1381" s="92"/>
    </row>
    <row r="1382" spans="9:33" x14ac:dyDescent="0.25">
      <c r="I1382"/>
      <c r="N1382" s="130">
        <v>48093</v>
      </c>
      <c r="O1382" s="129">
        <v>3.5851729769342811</v>
      </c>
      <c r="AD1382" s="90">
        <f t="shared" si="109"/>
        <v>47456</v>
      </c>
      <c r="AE1382" s="91">
        <f t="shared" si="108"/>
        <v>3.2351637063037231E-2</v>
      </c>
      <c r="AG1382" s="92"/>
    </row>
    <row r="1383" spans="9:33" x14ac:dyDescent="0.25">
      <c r="I1383"/>
      <c r="N1383" s="130">
        <v>48094</v>
      </c>
      <c r="O1383" s="129">
        <v>3.5851729769342811</v>
      </c>
      <c r="AD1383" s="90">
        <f t="shared" si="109"/>
        <v>47457</v>
      </c>
      <c r="AE1383" s="91">
        <f t="shared" si="108"/>
        <v>3.2351637063037231E-2</v>
      </c>
      <c r="AG1383" s="92"/>
    </row>
    <row r="1384" spans="9:33" x14ac:dyDescent="0.25">
      <c r="I1384"/>
      <c r="N1384" s="130">
        <v>48095</v>
      </c>
      <c r="O1384" s="129">
        <v>3.5851729769342811</v>
      </c>
      <c r="AD1384" s="90">
        <f t="shared" si="109"/>
        <v>47458</v>
      </c>
      <c r="AE1384" s="91">
        <f t="shared" si="108"/>
        <v>3.2351637063037231E-2</v>
      </c>
      <c r="AG1384" s="92"/>
    </row>
    <row r="1385" spans="9:33" x14ac:dyDescent="0.25">
      <c r="I1385"/>
      <c r="N1385" s="130">
        <v>48096</v>
      </c>
      <c r="O1385" s="129">
        <v>3.5855300294898029</v>
      </c>
      <c r="AD1385" s="90">
        <f t="shared" si="109"/>
        <v>47459</v>
      </c>
      <c r="AE1385" s="91">
        <f t="shared" si="108"/>
        <v>3.2354544451287381E-2</v>
      </c>
      <c r="AG1385" s="92"/>
    </row>
    <row r="1386" spans="9:33" x14ac:dyDescent="0.25">
      <c r="I1386"/>
      <c r="N1386" s="130">
        <v>48099</v>
      </c>
      <c r="O1386" s="129">
        <v>3.5851729769422747</v>
      </c>
      <c r="AD1386" s="90">
        <f t="shared" si="109"/>
        <v>47460</v>
      </c>
      <c r="AE1386" s="91">
        <f t="shared" si="108"/>
        <v>3.2354544451287381E-2</v>
      </c>
      <c r="AG1386" s="92"/>
    </row>
    <row r="1387" spans="9:33" x14ac:dyDescent="0.25">
      <c r="I1387"/>
      <c r="N1387" s="130">
        <v>48100</v>
      </c>
      <c r="O1387" s="129">
        <v>3.5851729769342811</v>
      </c>
      <c r="AD1387" s="90">
        <f t="shared" si="109"/>
        <v>47461</v>
      </c>
      <c r="AE1387" s="91">
        <f t="shared" si="108"/>
        <v>3.2354544451287381E-2</v>
      </c>
      <c r="AG1387" s="92"/>
    </row>
    <row r="1388" spans="9:33" x14ac:dyDescent="0.25">
      <c r="I1388"/>
      <c r="N1388" s="130">
        <v>48101</v>
      </c>
      <c r="O1388" s="129">
        <v>3.5851729769262874</v>
      </c>
      <c r="AD1388" s="90">
        <f t="shared" si="109"/>
        <v>47462</v>
      </c>
      <c r="AE1388" s="91">
        <f t="shared" si="108"/>
        <v>3.2351637063037231E-2</v>
      </c>
      <c r="AG1388" s="92"/>
    </row>
    <row r="1389" spans="9:33" x14ac:dyDescent="0.25">
      <c r="I1389"/>
      <c r="N1389" s="130">
        <v>48102</v>
      </c>
      <c r="O1389" s="129">
        <v>3.5851729769342811</v>
      </c>
      <c r="AD1389" s="90">
        <f t="shared" si="109"/>
        <v>47463</v>
      </c>
      <c r="AE1389" s="91">
        <f t="shared" si="108"/>
        <v>3.2351637063037231E-2</v>
      </c>
      <c r="AG1389" s="92"/>
    </row>
    <row r="1390" spans="9:33" x14ac:dyDescent="0.25">
      <c r="I1390"/>
      <c r="N1390" s="130">
        <v>48103</v>
      </c>
      <c r="O1390" s="129">
        <v>3.5855300294898029</v>
      </c>
      <c r="AD1390" s="90">
        <f t="shared" si="109"/>
        <v>47464</v>
      </c>
      <c r="AE1390" s="91">
        <f t="shared" si="108"/>
        <v>3.2351637063037231E-2</v>
      </c>
      <c r="AG1390" s="92"/>
    </row>
    <row r="1391" spans="9:33" x14ac:dyDescent="0.25">
      <c r="I1391"/>
      <c r="N1391" s="130">
        <v>48106</v>
      </c>
      <c r="O1391" s="129">
        <v>3.5851729769342811</v>
      </c>
      <c r="AD1391" s="90">
        <f t="shared" si="109"/>
        <v>47465</v>
      </c>
      <c r="AE1391" s="91">
        <f t="shared" si="108"/>
        <v>3.2351637063037231E-2</v>
      </c>
      <c r="AG1391" s="92"/>
    </row>
    <row r="1392" spans="9:33" x14ac:dyDescent="0.25">
      <c r="I1392"/>
      <c r="N1392" s="130">
        <v>48107</v>
      </c>
      <c r="O1392" s="129">
        <v>3.5851729769422747</v>
      </c>
      <c r="AD1392" s="90">
        <f t="shared" si="109"/>
        <v>47466</v>
      </c>
      <c r="AE1392" s="91">
        <f t="shared" si="108"/>
        <v>3.2354544451287381E-2</v>
      </c>
      <c r="AG1392" s="92"/>
    </row>
    <row r="1393" spans="9:33" x14ac:dyDescent="0.25">
      <c r="I1393"/>
      <c r="N1393" s="130">
        <v>48108</v>
      </c>
      <c r="O1393" s="129">
        <v>3.5851729769262874</v>
      </c>
      <c r="AD1393" s="90">
        <f t="shared" si="109"/>
        <v>47467</v>
      </c>
      <c r="AE1393" s="91">
        <f t="shared" si="108"/>
        <v>3.2354544451287381E-2</v>
      </c>
      <c r="AG1393" s="92"/>
    </row>
    <row r="1394" spans="9:33" x14ac:dyDescent="0.25">
      <c r="I1394"/>
      <c r="N1394" s="130">
        <v>48109</v>
      </c>
      <c r="O1394" s="129">
        <v>3.5851729769422747</v>
      </c>
      <c r="AD1394" s="90">
        <f t="shared" si="109"/>
        <v>47468</v>
      </c>
      <c r="AE1394" s="91">
        <f t="shared" si="108"/>
        <v>3.2354544451287381E-2</v>
      </c>
      <c r="AG1394" s="92"/>
    </row>
    <row r="1395" spans="9:33" x14ac:dyDescent="0.25">
      <c r="I1395"/>
      <c r="N1395" s="130">
        <v>48110</v>
      </c>
      <c r="O1395" s="129">
        <v>3.5855300294898029</v>
      </c>
      <c r="AD1395" s="90">
        <f t="shared" si="109"/>
        <v>47469</v>
      </c>
      <c r="AE1395" s="91">
        <f t="shared" si="108"/>
        <v>3.2351637062957295E-2</v>
      </c>
      <c r="AG1395" s="92"/>
    </row>
    <row r="1396" spans="9:33" x14ac:dyDescent="0.25">
      <c r="I1396"/>
      <c r="N1396" s="130">
        <v>48113</v>
      </c>
      <c r="O1396" s="129">
        <v>3.5851729769342811</v>
      </c>
      <c r="AD1396" s="90">
        <f t="shared" si="109"/>
        <v>47470</v>
      </c>
      <c r="AE1396" s="91">
        <f t="shared" si="108"/>
        <v>3.2351637063037231E-2</v>
      </c>
      <c r="AG1396" s="92"/>
    </row>
    <row r="1397" spans="9:33" x14ac:dyDescent="0.25">
      <c r="I1397"/>
      <c r="N1397" s="130">
        <v>48114</v>
      </c>
      <c r="O1397" s="129">
        <v>3.5851729769342811</v>
      </c>
      <c r="AD1397" s="90">
        <f t="shared" si="109"/>
        <v>47471</v>
      </c>
      <c r="AE1397" s="91">
        <f t="shared" si="108"/>
        <v>3.2351637063037231E-2</v>
      </c>
      <c r="AG1397" s="92"/>
    </row>
    <row r="1398" spans="9:33" x14ac:dyDescent="0.25">
      <c r="I1398"/>
      <c r="N1398" s="130">
        <v>48115</v>
      </c>
      <c r="O1398" s="129">
        <v>3.5851729769342811</v>
      </c>
      <c r="AD1398" s="90">
        <f t="shared" si="109"/>
        <v>47472</v>
      </c>
      <c r="AE1398" s="91">
        <f t="shared" si="108"/>
        <v>3.2351637062957295E-2</v>
      </c>
      <c r="AG1398" s="92"/>
    </row>
    <row r="1399" spans="9:33" x14ac:dyDescent="0.25">
      <c r="I1399"/>
      <c r="N1399" s="130">
        <v>48116</v>
      </c>
      <c r="O1399" s="129">
        <v>3.5851729769342811</v>
      </c>
      <c r="AD1399" s="90">
        <f t="shared" si="109"/>
        <v>47473</v>
      </c>
      <c r="AE1399" s="91">
        <f t="shared" si="108"/>
        <v>3.2354544451287381E-2</v>
      </c>
      <c r="AG1399" s="92"/>
    </row>
    <row r="1400" spans="9:33" x14ac:dyDescent="0.25">
      <c r="I1400"/>
      <c r="N1400" s="130">
        <v>48117</v>
      </c>
      <c r="O1400" s="129">
        <v>3.5855300294924675</v>
      </c>
      <c r="AD1400" s="90">
        <f t="shared" si="109"/>
        <v>47474</v>
      </c>
      <c r="AE1400" s="91">
        <f t="shared" si="108"/>
        <v>3.2354544451287381E-2</v>
      </c>
      <c r="AG1400" s="92"/>
    </row>
    <row r="1401" spans="9:33" x14ac:dyDescent="0.25">
      <c r="I1401"/>
      <c r="N1401" s="130">
        <v>48120</v>
      </c>
      <c r="O1401" s="129">
        <v>3.5851729769262874</v>
      </c>
      <c r="AD1401" s="90">
        <f t="shared" si="109"/>
        <v>47475</v>
      </c>
      <c r="AE1401" s="91">
        <f t="shared" si="108"/>
        <v>3.2354544451287381E-2</v>
      </c>
      <c r="AG1401" s="92"/>
    </row>
    <row r="1402" spans="9:33" x14ac:dyDescent="0.25">
      <c r="I1402"/>
      <c r="N1402" s="130">
        <v>48121</v>
      </c>
      <c r="O1402" s="129">
        <v>3.5851729769422747</v>
      </c>
      <c r="AD1402" s="90">
        <f t="shared" si="109"/>
        <v>47476</v>
      </c>
      <c r="AE1402" s="91">
        <f t="shared" si="108"/>
        <v>3.2353090713597155E-2</v>
      </c>
      <c r="AG1402" s="92"/>
    </row>
    <row r="1403" spans="9:33" x14ac:dyDescent="0.25">
      <c r="I1403"/>
      <c r="N1403" s="130">
        <v>48122</v>
      </c>
      <c r="O1403" s="129">
        <v>3.5851729769342811</v>
      </c>
      <c r="AD1403" s="90">
        <f t="shared" si="109"/>
        <v>47477</v>
      </c>
      <c r="AE1403" s="91">
        <f t="shared" si="108"/>
        <v>3.2353090713597155E-2</v>
      </c>
      <c r="AG1403" s="92"/>
    </row>
    <row r="1404" spans="9:33" x14ac:dyDescent="0.25">
      <c r="I1404"/>
      <c r="N1404" s="130">
        <v>48123</v>
      </c>
      <c r="O1404" s="129">
        <v>3.5851729769422747</v>
      </c>
      <c r="AD1404" s="90">
        <f t="shared" si="109"/>
        <v>47478</v>
      </c>
      <c r="AE1404" s="91">
        <f t="shared" si="108"/>
        <v>3.2351637063037231E-2</v>
      </c>
      <c r="AG1404" s="92"/>
    </row>
    <row r="1405" spans="9:33" x14ac:dyDescent="0.25">
      <c r="I1405"/>
      <c r="N1405" s="130">
        <v>48124</v>
      </c>
      <c r="O1405" s="129">
        <v>3.5855300294871384</v>
      </c>
      <c r="AD1405" s="90">
        <f t="shared" si="109"/>
        <v>47479</v>
      </c>
      <c r="AE1405" s="91">
        <f t="shared" si="108"/>
        <v>3.2351637063037231E-2</v>
      </c>
      <c r="AG1405" s="92"/>
    </row>
    <row r="1406" spans="9:33" x14ac:dyDescent="0.25">
      <c r="I1406"/>
      <c r="N1406" s="130">
        <v>48127</v>
      </c>
      <c r="O1406" s="129">
        <v>3.5851729769422747</v>
      </c>
      <c r="AD1406" s="90">
        <f t="shared" si="109"/>
        <v>47480</v>
      </c>
      <c r="AE1406" s="91">
        <f t="shared" si="108"/>
        <v>3.2354544451287381E-2</v>
      </c>
      <c r="AG1406" s="92"/>
    </row>
    <row r="1407" spans="9:33" x14ac:dyDescent="0.25">
      <c r="I1407"/>
      <c r="N1407" s="130">
        <v>48128</v>
      </c>
      <c r="O1407" s="129">
        <v>3.5851729769262874</v>
      </c>
      <c r="AD1407" s="90">
        <f t="shared" si="109"/>
        <v>47481</v>
      </c>
      <c r="AE1407" s="91">
        <f t="shared" si="108"/>
        <v>3.2354544451287381E-2</v>
      </c>
      <c r="AG1407" s="92"/>
    </row>
    <row r="1408" spans="9:33" x14ac:dyDescent="0.25">
      <c r="I1408"/>
      <c r="N1408" s="130">
        <v>48129</v>
      </c>
      <c r="O1408" s="129">
        <v>3.5851729769422747</v>
      </c>
      <c r="AD1408" s="90">
        <f t="shared" si="109"/>
        <v>47482</v>
      </c>
      <c r="AE1408" s="91">
        <f t="shared" si="108"/>
        <v>3.2354544451287381E-2</v>
      </c>
      <c r="AG1408" s="92"/>
    </row>
    <row r="1409" spans="9:33" x14ac:dyDescent="0.25">
      <c r="I1409"/>
      <c r="N1409" s="130">
        <v>48130</v>
      </c>
      <c r="O1409" s="129">
        <v>3.5851729769342811</v>
      </c>
      <c r="AD1409" s="90">
        <f t="shared" si="109"/>
        <v>47483</v>
      </c>
      <c r="AE1409" s="91">
        <f t="shared" si="108"/>
        <v>3.2353090713597155E-2</v>
      </c>
      <c r="AG1409" s="92"/>
    </row>
    <row r="1410" spans="9:33" x14ac:dyDescent="0.25">
      <c r="I1410"/>
      <c r="N1410" s="130">
        <v>48131</v>
      </c>
      <c r="O1410" s="129">
        <v>3.5857085735453431</v>
      </c>
      <c r="AD1410" s="90">
        <f t="shared" si="109"/>
        <v>47484</v>
      </c>
      <c r="AE1410" s="91">
        <f t="shared" si="108"/>
        <v>3.2353090713597155E-2</v>
      </c>
      <c r="AG1410" s="92"/>
    </row>
    <row r="1411" spans="9:33" x14ac:dyDescent="0.25">
      <c r="I1411"/>
      <c r="N1411" s="130">
        <v>48135</v>
      </c>
      <c r="O1411" s="129">
        <v>3.5851729769342811</v>
      </c>
      <c r="AD1411" s="90">
        <f t="shared" si="109"/>
        <v>47485</v>
      </c>
      <c r="AE1411" s="91">
        <f t="shared" si="108"/>
        <v>3.2351637063037231E-2</v>
      </c>
      <c r="AG1411" s="92"/>
    </row>
    <row r="1412" spans="9:33" x14ac:dyDescent="0.25">
      <c r="I1412"/>
      <c r="N1412" s="130">
        <v>48136</v>
      </c>
      <c r="O1412" s="129">
        <v>3.5851729769342811</v>
      </c>
      <c r="AD1412" s="90">
        <f t="shared" si="109"/>
        <v>47486</v>
      </c>
      <c r="AE1412" s="91">
        <f t="shared" si="108"/>
        <v>3.2351637063037231E-2</v>
      </c>
      <c r="AG1412" s="92"/>
    </row>
    <row r="1413" spans="9:33" x14ac:dyDescent="0.25">
      <c r="I1413"/>
      <c r="N1413" s="130">
        <v>48137</v>
      </c>
      <c r="O1413" s="129">
        <v>3.5851729769342811</v>
      </c>
      <c r="AD1413" s="90">
        <f t="shared" si="109"/>
        <v>47487</v>
      </c>
      <c r="AE1413" s="91">
        <f t="shared" si="108"/>
        <v>3.2354544451287381E-2</v>
      </c>
      <c r="AG1413" s="92"/>
    </row>
    <row r="1414" spans="9:33" x14ac:dyDescent="0.25">
      <c r="I1414"/>
      <c r="N1414" s="130">
        <v>48138</v>
      </c>
      <c r="O1414" s="129">
        <v>3.5855300294924675</v>
      </c>
      <c r="AD1414" s="90">
        <f t="shared" si="109"/>
        <v>47488</v>
      </c>
      <c r="AE1414" s="91">
        <f t="shared" si="108"/>
        <v>3.2354544451287381E-2</v>
      </c>
      <c r="AG1414" s="92"/>
    </row>
    <row r="1415" spans="9:33" x14ac:dyDescent="0.25">
      <c r="I1415"/>
      <c r="N1415" s="130">
        <v>48141</v>
      </c>
      <c r="O1415" s="129">
        <v>3.5851729769262874</v>
      </c>
      <c r="AD1415" s="90">
        <f t="shared" si="109"/>
        <v>47489</v>
      </c>
      <c r="AE1415" s="91">
        <f t="shared" ref="AE1415:AE1478" si="110">_xlfn.IFNA(VLOOKUP(AD1415,N:O,2,FALSE)/100,AE1414)</f>
        <v>3.2354544451287381E-2</v>
      </c>
      <c r="AG1415" s="92"/>
    </row>
    <row r="1416" spans="9:33" x14ac:dyDescent="0.25">
      <c r="I1416"/>
      <c r="N1416" s="130">
        <v>48142</v>
      </c>
      <c r="O1416" s="129">
        <v>3.5851729769342811</v>
      </c>
      <c r="AD1416" s="90">
        <f t="shared" ref="AD1416:AD1479" si="111">AD1415+1</f>
        <v>47490</v>
      </c>
      <c r="AE1416" s="91">
        <f t="shared" si="110"/>
        <v>3.2351637063037231E-2</v>
      </c>
      <c r="AG1416" s="92"/>
    </row>
    <row r="1417" spans="9:33" x14ac:dyDescent="0.25">
      <c r="I1417"/>
      <c r="N1417" s="130">
        <v>48143</v>
      </c>
      <c r="O1417" s="129">
        <v>3.5851729769422747</v>
      </c>
      <c r="AD1417" s="90">
        <f t="shared" si="111"/>
        <v>47491</v>
      </c>
      <c r="AE1417" s="91">
        <f t="shared" si="110"/>
        <v>3.2351637062957295E-2</v>
      </c>
      <c r="AG1417" s="92"/>
    </row>
    <row r="1418" spans="9:33" x14ac:dyDescent="0.25">
      <c r="I1418"/>
      <c r="N1418" s="130">
        <v>48144</v>
      </c>
      <c r="O1418" s="129">
        <v>3.5851729769262874</v>
      </c>
      <c r="AD1418" s="90">
        <f t="shared" si="111"/>
        <v>47492</v>
      </c>
      <c r="AE1418" s="91">
        <f t="shared" si="110"/>
        <v>3.2351637063037231E-2</v>
      </c>
      <c r="AG1418" s="92"/>
    </row>
    <row r="1419" spans="9:33" x14ac:dyDescent="0.25">
      <c r="I1419"/>
      <c r="N1419" s="130">
        <v>48145</v>
      </c>
      <c r="O1419" s="129">
        <v>3.5855300294898029</v>
      </c>
      <c r="AD1419" s="90">
        <f t="shared" si="111"/>
        <v>47493</v>
      </c>
      <c r="AE1419" s="91">
        <f t="shared" si="110"/>
        <v>3.2351637063037231E-2</v>
      </c>
      <c r="AG1419" s="92"/>
    </row>
    <row r="1420" spans="9:33" x14ac:dyDescent="0.25">
      <c r="I1420"/>
      <c r="N1420" s="130">
        <v>48148</v>
      </c>
      <c r="O1420" s="129">
        <v>3.5851729769342811</v>
      </c>
      <c r="AD1420" s="90">
        <f t="shared" si="111"/>
        <v>47494</v>
      </c>
      <c r="AE1420" s="91">
        <f t="shared" si="110"/>
        <v>3.2354544451314027E-2</v>
      </c>
      <c r="AG1420" s="92"/>
    </row>
    <row r="1421" spans="9:33" x14ac:dyDescent="0.25">
      <c r="I1421"/>
      <c r="N1421" s="130">
        <v>48149</v>
      </c>
      <c r="O1421" s="129">
        <v>3.5851729769422747</v>
      </c>
      <c r="AD1421" s="90">
        <f t="shared" si="111"/>
        <v>47495</v>
      </c>
      <c r="AE1421" s="91">
        <f t="shared" si="110"/>
        <v>3.2354544451314027E-2</v>
      </c>
      <c r="AG1421" s="92"/>
    </row>
    <row r="1422" spans="9:33" x14ac:dyDescent="0.25">
      <c r="I1422"/>
      <c r="N1422" s="130">
        <v>48150</v>
      </c>
      <c r="O1422" s="129">
        <v>3.5851729769342811</v>
      </c>
      <c r="AD1422" s="90">
        <f t="shared" si="111"/>
        <v>47496</v>
      </c>
      <c r="AE1422" s="91">
        <f t="shared" si="110"/>
        <v>3.2354544451314027E-2</v>
      </c>
      <c r="AG1422" s="92"/>
    </row>
    <row r="1423" spans="9:33" x14ac:dyDescent="0.25">
      <c r="I1423"/>
      <c r="N1423" s="130">
        <v>48151</v>
      </c>
      <c r="O1423" s="129">
        <v>3.5851729769422747</v>
      </c>
      <c r="AD1423" s="90">
        <f t="shared" si="111"/>
        <v>47497</v>
      </c>
      <c r="AE1423" s="91">
        <f t="shared" si="110"/>
        <v>3.2351637062957295E-2</v>
      </c>
      <c r="AG1423" s="92"/>
    </row>
    <row r="1424" spans="9:33" x14ac:dyDescent="0.25">
      <c r="I1424"/>
      <c r="N1424" s="130">
        <v>48152</v>
      </c>
      <c r="O1424" s="129">
        <v>3.5855300294898029</v>
      </c>
      <c r="AD1424" s="90">
        <f t="shared" si="111"/>
        <v>47498</v>
      </c>
      <c r="AE1424" s="91">
        <f t="shared" si="110"/>
        <v>3.2351637063037231E-2</v>
      </c>
      <c r="AG1424" s="92"/>
    </row>
    <row r="1425" spans="9:33" x14ac:dyDescent="0.25">
      <c r="I1425"/>
      <c r="N1425" s="130">
        <v>48155</v>
      </c>
      <c r="O1425" s="129">
        <v>3.5851729769342811</v>
      </c>
      <c r="AD1425" s="90">
        <f t="shared" si="111"/>
        <v>47499</v>
      </c>
      <c r="AE1425" s="91">
        <f t="shared" si="110"/>
        <v>3.2351637062957295E-2</v>
      </c>
      <c r="AG1425" s="92"/>
    </row>
    <row r="1426" spans="9:33" x14ac:dyDescent="0.25">
      <c r="I1426"/>
      <c r="N1426" s="130">
        <v>48156</v>
      </c>
      <c r="O1426" s="129">
        <v>3.5851729769342811</v>
      </c>
      <c r="AD1426" s="90">
        <f t="shared" si="111"/>
        <v>47500</v>
      </c>
      <c r="AE1426" s="91">
        <f t="shared" si="110"/>
        <v>3.2351637063037231E-2</v>
      </c>
      <c r="AG1426" s="92"/>
    </row>
    <row r="1427" spans="9:33" x14ac:dyDescent="0.25">
      <c r="I1427"/>
      <c r="N1427" s="130">
        <v>48157</v>
      </c>
      <c r="O1427" s="129">
        <v>3.5851729769342811</v>
      </c>
      <c r="AD1427" s="90">
        <f t="shared" si="111"/>
        <v>47501</v>
      </c>
      <c r="AE1427" s="91">
        <f t="shared" si="110"/>
        <v>3.2355998276047959E-2</v>
      </c>
      <c r="AG1427" s="92"/>
    </row>
    <row r="1428" spans="9:33" x14ac:dyDescent="0.25">
      <c r="I1428"/>
      <c r="N1428" s="130">
        <v>48158</v>
      </c>
      <c r="O1428" s="129">
        <v>3.5851729769342811</v>
      </c>
      <c r="AD1428" s="90">
        <f t="shared" si="111"/>
        <v>47502</v>
      </c>
      <c r="AE1428" s="91">
        <f t="shared" si="110"/>
        <v>3.2355998276047959E-2</v>
      </c>
      <c r="AG1428" s="92"/>
    </row>
    <row r="1429" spans="9:33" x14ac:dyDescent="0.25">
      <c r="I1429"/>
      <c r="N1429" s="130">
        <v>48159</v>
      </c>
      <c r="O1429" s="129">
        <v>3.5855300294924675</v>
      </c>
      <c r="AD1429" s="90">
        <f t="shared" si="111"/>
        <v>47503</v>
      </c>
      <c r="AE1429" s="91">
        <f t="shared" si="110"/>
        <v>3.2355998276047959E-2</v>
      </c>
      <c r="AG1429" s="92"/>
    </row>
    <row r="1430" spans="9:33" x14ac:dyDescent="0.25">
      <c r="I1430"/>
      <c r="N1430" s="130">
        <v>48162</v>
      </c>
      <c r="O1430" s="129">
        <v>3.5853514972847833</v>
      </c>
      <c r="AD1430" s="90">
        <f t="shared" si="111"/>
        <v>47504</v>
      </c>
      <c r="AE1430" s="91">
        <f t="shared" si="110"/>
        <v>3.2355998276047959E-2</v>
      </c>
      <c r="AG1430" s="92"/>
    </row>
    <row r="1431" spans="9:33" x14ac:dyDescent="0.25">
      <c r="I1431"/>
      <c r="N1431" s="130">
        <v>48164</v>
      </c>
      <c r="O1431" s="129">
        <v>3.5851729769422747</v>
      </c>
      <c r="AD1431" s="90">
        <f t="shared" si="111"/>
        <v>47505</v>
      </c>
      <c r="AE1431" s="91">
        <f t="shared" si="110"/>
        <v>3.2351637062957295E-2</v>
      </c>
      <c r="AG1431" s="92"/>
    </row>
    <row r="1432" spans="9:33" x14ac:dyDescent="0.25">
      <c r="I1432"/>
      <c r="N1432" s="130">
        <v>48165</v>
      </c>
      <c r="O1432" s="129">
        <v>3.5851729769342811</v>
      </c>
      <c r="AD1432" s="90">
        <f t="shared" si="111"/>
        <v>47506</v>
      </c>
      <c r="AE1432" s="91">
        <f t="shared" si="110"/>
        <v>3.2351637063117167E-2</v>
      </c>
      <c r="AG1432" s="92"/>
    </row>
    <row r="1433" spans="9:33" x14ac:dyDescent="0.25">
      <c r="I1433"/>
      <c r="N1433" s="130">
        <v>48166</v>
      </c>
      <c r="O1433" s="129">
        <v>3.5855300294898029</v>
      </c>
      <c r="AD1433" s="90">
        <f t="shared" si="111"/>
        <v>47507</v>
      </c>
      <c r="AE1433" s="91">
        <f t="shared" si="110"/>
        <v>3.2351637063037231E-2</v>
      </c>
      <c r="AG1433" s="92"/>
    </row>
    <row r="1434" spans="9:33" x14ac:dyDescent="0.25">
      <c r="I1434"/>
      <c r="N1434" s="130">
        <v>48169</v>
      </c>
      <c r="O1434" s="129">
        <v>3.5851729769342811</v>
      </c>
      <c r="AD1434" s="90">
        <f t="shared" si="111"/>
        <v>47508</v>
      </c>
      <c r="AE1434" s="91">
        <f t="shared" si="110"/>
        <v>3.2354544451260736E-2</v>
      </c>
      <c r="AG1434" s="92"/>
    </row>
    <row r="1435" spans="9:33" x14ac:dyDescent="0.25">
      <c r="I1435"/>
      <c r="N1435" s="130">
        <v>48170</v>
      </c>
      <c r="O1435" s="129">
        <v>3.5851729769422747</v>
      </c>
      <c r="AD1435" s="90">
        <f t="shared" si="111"/>
        <v>47509</v>
      </c>
      <c r="AE1435" s="91">
        <f t="shared" si="110"/>
        <v>3.2354544451260736E-2</v>
      </c>
      <c r="AG1435" s="92"/>
    </row>
    <row r="1436" spans="9:33" x14ac:dyDescent="0.25">
      <c r="I1436"/>
      <c r="N1436" s="130">
        <v>48171</v>
      </c>
      <c r="O1436" s="129">
        <v>3.5851729769342811</v>
      </c>
      <c r="AD1436" s="90">
        <f t="shared" si="111"/>
        <v>47510</v>
      </c>
      <c r="AE1436" s="91">
        <f t="shared" si="110"/>
        <v>3.2354544451260736E-2</v>
      </c>
      <c r="AG1436" s="92"/>
    </row>
    <row r="1437" spans="9:33" x14ac:dyDescent="0.25">
      <c r="I1437"/>
      <c r="N1437" s="130">
        <v>48172</v>
      </c>
      <c r="O1437" s="129">
        <v>3.5851729769342811</v>
      </c>
      <c r="AD1437" s="90">
        <f t="shared" si="111"/>
        <v>47511</v>
      </c>
      <c r="AE1437" s="91">
        <f t="shared" si="110"/>
        <v>3.2351637063037231E-2</v>
      </c>
      <c r="AG1437" s="92"/>
    </row>
    <row r="1438" spans="9:33" x14ac:dyDescent="0.25">
      <c r="I1438"/>
      <c r="N1438" s="130">
        <v>48173</v>
      </c>
      <c r="O1438" s="129">
        <v>3.5855300294898029</v>
      </c>
      <c r="AD1438" s="90">
        <f t="shared" si="111"/>
        <v>47512</v>
      </c>
      <c r="AE1438" s="91">
        <f t="shared" si="110"/>
        <v>3.2351637063037231E-2</v>
      </c>
      <c r="AG1438" s="92"/>
    </row>
    <row r="1439" spans="9:33" x14ac:dyDescent="0.25">
      <c r="I1439"/>
      <c r="N1439" s="130">
        <v>48176</v>
      </c>
      <c r="O1439" s="129">
        <v>3.5851729769422747</v>
      </c>
      <c r="AD1439" s="90">
        <f t="shared" si="111"/>
        <v>47513</v>
      </c>
      <c r="AE1439" s="91">
        <f t="shared" si="110"/>
        <v>3.2351637063037231E-2</v>
      </c>
      <c r="AG1439" s="92"/>
    </row>
    <row r="1440" spans="9:33" x14ac:dyDescent="0.25">
      <c r="I1440"/>
      <c r="N1440" s="130">
        <v>48177</v>
      </c>
      <c r="O1440" s="129">
        <v>3.5851729769342811</v>
      </c>
      <c r="AD1440" s="90">
        <f t="shared" si="111"/>
        <v>47514</v>
      </c>
      <c r="AE1440" s="91">
        <f t="shared" si="110"/>
        <v>3.2351637063037231E-2</v>
      </c>
      <c r="AG1440" s="92"/>
    </row>
    <row r="1441" spans="9:33" x14ac:dyDescent="0.25">
      <c r="I1441"/>
      <c r="N1441" s="130">
        <v>48178</v>
      </c>
      <c r="O1441" s="129">
        <v>3.5853514972847833</v>
      </c>
      <c r="AD1441" s="90">
        <f t="shared" si="111"/>
        <v>47515</v>
      </c>
      <c r="AE1441" s="91">
        <f t="shared" si="110"/>
        <v>3.2354544451287381E-2</v>
      </c>
      <c r="AG1441" s="92"/>
    </row>
    <row r="1442" spans="9:33" x14ac:dyDescent="0.25">
      <c r="I1442"/>
      <c r="N1442" s="130">
        <v>48180</v>
      </c>
      <c r="O1442" s="129">
        <v>3.5855300294898029</v>
      </c>
      <c r="AD1442" s="90">
        <f t="shared" si="111"/>
        <v>47516</v>
      </c>
      <c r="AE1442" s="91">
        <f t="shared" si="110"/>
        <v>3.2354544451287381E-2</v>
      </c>
      <c r="AG1442" s="92"/>
    </row>
    <row r="1443" spans="9:33" x14ac:dyDescent="0.25">
      <c r="I1443"/>
      <c r="N1443" s="130">
        <v>48183</v>
      </c>
      <c r="O1443" s="129">
        <v>3.5851729769342811</v>
      </c>
      <c r="AD1443" s="90">
        <f t="shared" si="111"/>
        <v>47517</v>
      </c>
      <c r="AE1443" s="91">
        <f t="shared" si="110"/>
        <v>3.2354544451287381E-2</v>
      </c>
      <c r="AG1443" s="92"/>
    </row>
    <row r="1444" spans="9:33" x14ac:dyDescent="0.25">
      <c r="I1444"/>
      <c r="N1444" s="130">
        <v>48184</v>
      </c>
      <c r="O1444" s="129">
        <v>3.5851729769342811</v>
      </c>
      <c r="AD1444" s="90">
        <f t="shared" si="111"/>
        <v>47518</v>
      </c>
      <c r="AE1444" s="91">
        <f t="shared" si="110"/>
        <v>3.2351637063037231E-2</v>
      </c>
      <c r="AG1444" s="92"/>
    </row>
    <row r="1445" spans="9:33" x14ac:dyDescent="0.25">
      <c r="I1445"/>
      <c r="N1445" s="130">
        <v>48185</v>
      </c>
      <c r="O1445" s="129">
        <v>3.5851729769342811</v>
      </c>
      <c r="AD1445" s="90">
        <f t="shared" si="111"/>
        <v>47519</v>
      </c>
      <c r="AE1445" s="91">
        <f t="shared" si="110"/>
        <v>3.2351637062957295E-2</v>
      </c>
      <c r="AG1445" s="92"/>
    </row>
    <row r="1446" spans="9:33" x14ac:dyDescent="0.25">
      <c r="I1446"/>
      <c r="N1446" s="130">
        <v>48186</v>
      </c>
      <c r="O1446" s="129">
        <v>3.5851729769342811</v>
      </c>
      <c r="AD1446" s="90">
        <f t="shared" si="111"/>
        <v>47520</v>
      </c>
      <c r="AE1446" s="91">
        <f t="shared" si="110"/>
        <v>3.2351637063037231E-2</v>
      </c>
      <c r="AG1446" s="92"/>
    </row>
    <row r="1447" spans="9:33" x14ac:dyDescent="0.25">
      <c r="I1447"/>
      <c r="N1447" s="130">
        <v>48187</v>
      </c>
      <c r="O1447" s="129">
        <v>3.5855300294898029</v>
      </c>
      <c r="AD1447" s="90">
        <f t="shared" si="111"/>
        <v>47521</v>
      </c>
      <c r="AE1447" s="91">
        <f t="shared" si="110"/>
        <v>3.2351637063037231E-2</v>
      </c>
      <c r="AG1447" s="92"/>
    </row>
    <row r="1448" spans="9:33" x14ac:dyDescent="0.25">
      <c r="I1448"/>
      <c r="N1448" s="130">
        <v>48190</v>
      </c>
      <c r="O1448" s="129">
        <v>3.5851729769342811</v>
      </c>
      <c r="AD1448" s="90">
        <f t="shared" si="111"/>
        <v>47522</v>
      </c>
      <c r="AE1448" s="91">
        <f t="shared" si="110"/>
        <v>3.2354544451287381E-2</v>
      </c>
      <c r="AG1448" s="92"/>
    </row>
    <row r="1449" spans="9:33" x14ac:dyDescent="0.25">
      <c r="I1449"/>
      <c r="N1449" s="130">
        <v>48191</v>
      </c>
      <c r="O1449" s="129">
        <v>3.5851729769342811</v>
      </c>
      <c r="AD1449" s="90">
        <f t="shared" si="111"/>
        <v>47523</v>
      </c>
      <c r="AE1449" s="91">
        <f t="shared" si="110"/>
        <v>3.2354544451287381E-2</v>
      </c>
      <c r="AG1449" s="92"/>
    </row>
    <row r="1450" spans="9:33" x14ac:dyDescent="0.25">
      <c r="I1450"/>
      <c r="N1450" s="130">
        <v>48192</v>
      </c>
      <c r="O1450" s="129">
        <v>3.5851729769422747</v>
      </c>
      <c r="AD1450" s="90">
        <f t="shared" si="111"/>
        <v>47524</v>
      </c>
      <c r="AE1450" s="91">
        <f t="shared" si="110"/>
        <v>3.2354544451287381E-2</v>
      </c>
      <c r="AG1450" s="92"/>
    </row>
    <row r="1451" spans="9:33" x14ac:dyDescent="0.25">
      <c r="I1451"/>
      <c r="N1451" s="130">
        <v>48193</v>
      </c>
      <c r="O1451" s="129">
        <v>3.5851729769342811</v>
      </c>
      <c r="AD1451" s="90">
        <f t="shared" si="111"/>
        <v>47525</v>
      </c>
      <c r="AE1451" s="91">
        <f t="shared" si="110"/>
        <v>3.2351637063037231E-2</v>
      </c>
      <c r="AG1451" s="92"/>
    </row>
    <row r="1452" spans="9:33" x14ac:dyDescent="0.25">
      <c r="I1452"/>
      <c r="N1452" s="130">
        <v>48194</v>
      </c>
      <c r="O1452" s="129">
        <v>3.5855300294898029</v>
      </c>
      <c r="AD1452" s="90">
        <f t="shared" si="111"/>
        <v>47526</v>
      </c>
      <c r="AE1452" s="91">
        <f t="shared" si="110"/>
        <v>3.2351637063037231E-2</v>
      </c>
      <c r="AG1452" s="92"/>
    </row>
    <row r="1453" spans="9:33" x14ac:dyDescent="0.25">
      <c r="I1453"/>
      <c r="N1453" s="130">
        <v>48197</v>
      </c>
      <c r="O1453" s="129">
        <v>3.5851729769342811</v>
      </c>
      <c r="AD1453" s="90">
        <f t="shared" si="111"/>
        <v>47527</v>
      </c>
      <c r="AE1453" s="91">
        <f t="shared" si="110"/>
        <v>3.2351637063037231E-2</v>
      </c>
      <c r="AG1453" s="92"/>
    </row>
    <row r="1454" spans="9:33" x14ac:dyDescent="0.25">
      <c r="I1454"/>
      <c r="N1454" s="130">
        <v>48198</v>
      </c>
      <c r="O1454" s="129">
        <v>3.5851729769422747</v>
      </c>
      <c r="AD1454" s="90">
        <f t="shared" si="111"/>
        <v>47528</v>
      </c>
      <c r="AE1454" s="91">
        <f t="shared" si="110"/>
        <v>3.2351637063037231E-2</v>
      </c>
      <c r="AG1454" s="92"/>
    </row>
    <row r="1455" spans="9:33" x14ac:dyDescent="0.25">
      <c r="I1455"/>
      <c r="N1455" s="130">
        <v>48199</v>
      </c>
      <c r="O1455" s="129">
        <v>3.5851729769422747</v>
      </c>
      <c r="AD1455" s="90">
        <f t="shared" si="111"/>
        <v>47529</v>
      </c>
      <c r="AE1455" s="91">
        <f t="shared" si="110"/>
        <v>3.2355998276047959E-2</v>
      </c>
      <c r="AG1455" s="92"/>
    </row>
    <row r="1456" spans="9:33" x14ac:dyDescent="0.25">
      <c r="I1456"/>
      <c r="N1456" s="130">
        <v>48200</v>
      </c>
      <c r="O1456" s="129">
        <v>3.5851729769342811</v>
      </c>
      <c r="AD1456" s="90">
        <f t="shared" si="111"/>
        <v>47530</v>
      </c>
      <c r="AE1456" s="91">
        <f t="shared" si="110"/>
        <v>3.2355998276047959E-2</v>
      </c>
      <c r="AG1456" s="92"/>
    </row>
    <row r="1457" spans="9:33" x14ac:dyDescent="0.25">
      <c r="I1457"/>
      <c r="N1457" s="130">
        <v>48201</v>
      </c>
      <c r="O1457" s="129">
        <v>3.5855300294898029</v>
      </c>
      <c r="AD1457" s="90">
        <f t="shared" si="111"/>
        <v>47531</v>
      </c>
      <c r="AE1457" s="91">
        <f t="shared" si="110"/>
        <v>3.2355998276047959E-2</v>
      </c>
      <c r="AG1457" s="92"/>
    </row>
    <row r="1458" spans="9:33" x14ac:dyDescent="0.25">
      <c r="I1458"/>
      <c r="N1458" s="130">
        <v>48204</v>
      </c>
      <c r="O1458" s="129">
        <v>3.5851729769342811</v>
      </c>
      <c r="AD1458" s="90">
        <f t="shared" si="111"/>
        <v>47532</v>
      </c>
      <c r="AE1458" s="91">
        <f t="shared" si="110"/>
        <v>3.2355998276047959E-2</v>
      </c>
      <c r="AG1458" s="92"/>
    </row>
    <row r="1459" spans="9:33" x14ac:dyDescent="0.25">
      <c r="I1459"/>
      <c r="N1459" s="130">
        <v>48205</v>
      </c>
      <c r="O1459" s="129">
        <v>3.5851729769342811</v>
      </c>
      <c r="AD1459" s="90">
        <f t="shared" si="111"/>
        <v>47533</v>
      </c>
      <c r="AE1459" s="91">
        <f t="shared" si="110"/>
        <v>3.2351637063037231E-2</v>
      </c>
      <c r="AG1459" s="92"/>
    </row>
    <row r="1460" spans="9:33" x14ac:dyDescent="0.25">
      <c r="I1460"/>
      <c r="N1460" s="130">
        <v>48206</v>
      </c>
      <c r="O1460" s="129">
        <v>3.5853514972887801</v>
      </c>
      <c r="AD1460" s="90">
        <f t="shared" si="111"/>
        <v>47534</v>
      </c>
      <c r="AE1460" s="91">
        <f t="shared" si="110"/>
        <v>3.2351637063117167E-2</v>
      </c>
      <c r="AG1460" s="92"/>
    </row>
    <row r="1461" spans="9:33" x14ac:dyDescent="0.25">
      <c r="I1461"/>
      <c r="N1461" s="130">
        <v>48208</v>
      </c>
      <c r="O1461" s="129">
        <v>3.5855300294871384</v>
      </c>
      <c r="AD1461" s="90">
        <f t="shared" si="111"/>
        <v>47535</v>
      </c>
      <c r="AE1461" s="91">
        <f t="shared" si="110"/>
        <v>3.2351637063037231E-2</v>
      </c>
      <c r="AG1461" s="92"/>
    </row>
    <row r="1462" spans="9:33" x14ac:dyDescent="0.25">
      <c r="I1462"/>
      <c r="N1462" s="130">
        <v>48211</v>
      </c>
      <c r="O1462" s="129">
        <v>3.5851729769422747</v>
      </c>
      <c r="AD1462" s="90">
        <f t="shared" si="111"/>
        <v>47536</v>
      </c>
      <c r="AE1462" s="91">
        <f t="shared" si="110"/>
        <v>3.2354544451260736E-2</v>
      </c>
      <c r="AG1462" s="92"/>
    </row>
    <row r="1463" spans="9:33" x14ac:dyDescent="0.25">
      <c r="I1463"/>
      <c r="N1463" s="130">
        <v>48212</v>
      </c>
      <c r="O1463" s="129">
        <v>3.5851729769342811</v>
      </c>
      <c r="AD1463" s="90">
        <f t="shared" si="111"/>
        <v>47537</v>
      </c>
      <c r="AE1463" s="91">
        <f t="shared" si="110"/>
        <v>3.2354544451260736E-2</v>
      </c>
      <c r="AG1463" s="92"/>
    </row>
    <row r="1464" spans="9:33" x14ac:dyDescent="0.25">
      <c r="I1464"/>
      <c r="N1464" s="130">
        <v>48213</v>
      </c>
      <c r="O1464" s="129">
        <v>3.5853514972847833</v>
      </c>
      <c r="AD1464" s="90">
        <f t="shared" si="111"/>
        <v>47538</v>
      </c>
      <c r="AE1464" s="91">
        <f t="shared" si="110"/>
        <v>3.2354544451260736E-2</v>
      </c>
      <c r="AG1464" s="92"/>
    </row>
    <row r="1465" spans="9:33" x14ac:dyDescent="0.25">
      <c r="I1465"/>
      <c r="N1465" s="130">
        <v>48215</v>
      </c>
      <c r="O1465" s="129">
        <v>3.5855300294898029</v>
      </c>
      <c r="AD1465" s="90">
        <f t="shared" si="111"/>
        <v>47539</v>
      </c>
      <c r="AE1465" s="91">
        <f t="shared" si="110"/>
        <v>3.2351637063037231E-2</v>
      </c>
      <c r="AG1465" s="92"/>
    </row>
    <row r="1466" spans="9:33" x14ac:dyDescent="0.25">
      <c r="I1466"/>
      <c r="N1466" s="130">
        <v>48218</v>
      </c>
      <c r="O1466" s="129">
        <v>3.5851729769422747</v>
      </c>
      <c r="AD1466" s="90">
        <f t="shared" si="111"/>
        <v>47540</v>
      </c>
      <c r="AE1466" s="91">
        <f t="shared" si="110"/>
        <v>3.2351637063037231E-2</v>
      </c>
      <c r="AG1466" s="92"/>
    </row>
    <row r="1467" spans="9:33" x14ac:dyDescent="0.25">
      <c r="I1467"/>
      <c r="N1467" s="130">
        <v>48219</v>
      </c>
      <c r="O1467" s="129">
        <v>3.5851729769342811</v>
      </c>
      <c r="AD1467" s="90">
        <f t="shared" si="111"/>
        <v>47541</v>
      </c>
      <c r="AE1467" s="91">
        <f t="shared" si="110"/>
        <v>3.2351637063037231E-2</v>
      </c>
      <c r="AG1467" s="92"/>
    </row>
    <row r="1468" spans="9:33" x14ac:dyDescent="0.25">
      <c r="I1468"/>
      <c r="N1468" s="130">
        <v>48220</v>
      </c>
      <c r="O1468" s="129">
        <v>3.5851729769422747</v>
      </c>
      <c r="AD1468" s="90">
        <f t="shared" si="111"/>
        <v>47542</v>
      </c>
      <c r="AE1468" s="91">
        <f t="shared" si="110"/>
        <v>3.2351637062957295E-2</v>
      </c>
      <c r="AG1468" s="92"/>
    </row>
    <row r="1469" spans="9:33" x14ac:dyDescent="0.25">
      <c r="I1469"/>
      <c r="N1469" s="130">
        <v>48221</v>
      </c>
      <c r="O1469" s="129">
        <v>3.5851729769262874</v>
      </c>
      <c r="AD1469" s="90">
        <f t="shared" si="111"/>
        <v>47543</v>
      </c>
      <c r="AE1469" s="91">
        <f t="shared" si="110"/>
        <v>3.2354544451287381E-2</v>
      </c>
      <c r="AG1469" s="92"/>
    </row>
    <row r="1470" spans="9:33" x14ac:dyDescent="0.25">
      <c r="I1470"/>
      <c r="N1470" s="130">
        <v>48222</v>
      </c>
      <c r="O1470" s="129">
        <v>3.5855300294898029</v>
      </c>
      <c r="AD1470" s="90">
        <f t="shared" si="111"/>
        <v>47544</v>
      </c>
      <c r="AE1470" s="91">
        <f t="shared" si="110"/>
        <v>3.2354544451287381E-2</v>
      </c>
      <c r="AG1470" s="92"/>
    </row>
    <row r="1471" spans="9:33" x14ac:dyDescent="0.25">
      <c r="I1471"/>
      <c r="N1471" s="130">
        <v>48225</v>
      </c>
      <c r="O1471" s="129">
        <v>3.5851729769342811</v>
      </c>
      <c r="AD1471" s="90">
        <f t="shared" si="111"/>
        <v>47545</v>
      </c>
      <c r="AE1471" s="91">
        <f t="shared" si="110"/>
        <v>3.2354544451287381E-2</v>
      </c>
      <c r="AG1471" s="92"/>
    </row>
    <row r="1472" spans="9:33" x14ac:dyDescent="0.25">
      <c r="I1472"/>
      <c r="N1472" s="130">
        <v>48226</v>
      </c>
      <c r="O1472" s="129">
        <v>3.5851729769342811</v>
      </c>
      <c r="AD1472" s="90">
        <f t="shared" si="111"/>
        <v>47546</v>
      </c>
      <c r="AE1472" s="91">
        <f t="shared" si="110"/>
        <v>3.2351637062957295E-2</v>
      </c>
      <c r="AG1472" s="92"/>
    </row>
    <row r="1473" spans="9:33" x14ac:dyDescent="0.25">
      <c r="I1473"/>
      <c r="N1473" s="130">
        <v>48227</v>
      </c>
      <c r="O1473" s="129">
        <v>3.5851729769342811</v>
      </c>
      <c r="AD1473" s="90">
        <f t="shared" si="111"/>
        <v>47547</v>
      </c>
      <c r="AE1473" s="91">
        <f t="shared" si="110"/>
        <v>3.2351637063037231E-2</v>
      </c>
      <c r="AG1473" s="92"/>
    </row>
    <row r="1474" spans="9:33" x14ac:dyDescent="0.25">
      <c r="I1474"/>
      <c r="N1474" s="130">
        <v>48228</v>
      </c>
      <c r="O1474" s="129">
        <v>3.5851729769422747</v>
      </c>
      <c r="AD1474" s="90">
        <f t="shared" si="111"/>
        <v>47548</v>
      </c>
      <c r="AE1474" s="91">
        <f t="shared" si="110"/>
        <v>3.3968335223741875E-2</v>
      </c>
      <c r="AG1474" s="92"/>
    </row>
    <row r="1475" spans="9:33" x14ac:dyDescent="0.25">
      <c r="I1475"/>
      <c r="N1475" s="130">
        <v>48229</v>
      </c>
      <c r="O1475" s="129">
        <v>3.5857085735453431</v>
      </c>
      <c r="AD1475" s="90">
        <f t="shared" si="111"/>
        <v>47549</v>
      </c>
      <c r="AE1475" s="91">
        <f t="shared" si="110"/>
        <v>3.3968335223821811E-2</v>
      </c>
      <c r="AG1475" s="92"/>
    </row>
    <row r="1476" spans="9:33" x14ac:dyDescent="0.25">
      <c r="I1476"/>
      <c r="N1476" s="130">
        <v>48233</v>
      </c>
      <c r="O1476" s="129">
        <v>3.5851729769342811</v>
      </c>
      <c r="AD1476" s="90">
        <f t="shared" si="111"/>
        <v>47550</v>
      </c>
      <c r="AE1476" s="91">
        <f t="shared" si="110"/>
        <v>3.3971540457393701E-2</v>
      </c>
      <c r="AG1476" s="92"/>
    </row>
    <row r="1477" spans="9:33" x14ac:dyDescent="0.25">
      <c r="I1477"/>
      <c r="N1477" s="130">
        <v>48234</v>
      </c>
      <c r="O1477" s="129">
        <v>3.5851729769342811</v>
      </c>
      <c r="AD1477" s="90">
        <f t="shared" si="111"/>
        <v>47551</v>
      </c>
      <c r="AE1477" s="91">
        <f t="shared" si="110"/>
        <v>3.3971540457393701E-2</v>
      </c>
      <c r="AG1477" s="92"/>
    </row>
    <row r="1478" spans="9:33" x14ac:dyDescent="0.25">
      <c r="I1478"/>
      <c r="N1478" s="130">
        <v>48235</v>
      </c>
      <c r="O1478" s="129">
        <v>3.5851729769422747</v>
      </c>
      <c r="AD1478" s="90">
        <f t="shared" si="111"/>
        <v>47552</v>
      </c>
      <c r="AE1478" s="91">
        <f t="shared" si="110"/>
        <v>3.3971540457393701E-2</v>
      </c>
      <c r="AG1478" s="92"/>
    </row>
    <row r="1479" spans="9:33" x14ac:dyDescent="0.25">
      <c r="I1479"/>
      <c r="N1479" s="130">
        <v>48236</v>
      </c>
      <c r="O1479" s="129">
        <v>3.5855300294871384</v>
      </c>
      <c r="AD1479" s="90">
        <f t="shared" si="111"/>
        <v>47553</v>
      </c>
      <c r="AE1479" s="91">
        <f t="shared" ref="AE1479:AE1542" si="112">_xlfn.IFNA(VLOOKUP(AD1479,N:O,2,FALSE)/100,AE1478)</f>
        <v>3.3968335223901747E-2</v>
      </c>
      <c r="AG1479" s="92"/>
    </row>
    <row r="1480" spans="9:33" x14ac:dyDescent="0.25">
      <c r="I1480"/>
      <c r="N1480" s="130">
        <v>48239</v>
      </c>
      <c r="O1480" s="129">
        <v>3.5851729769342811</v>
      </c>
      <c r="AD1480" s="90">
        <f t="shared" ref="AD1480:AD1543" si="113">AD1479+1</f>
        <v>47554</v>
      </c>
      <c r="AE1480" s="91">
        <f t="shared" si="112"/>
        <v>3.3968335223821811E-2</v>
      </c>
      <c r="AG1480" s="92"/>
    </row>
    <row r="1481" spans="9:33" x14ac:dyDescent="0.25">
      <c r="I1481"/>
      <c r="N1481" s="130">
        <v>48240</v>
      </c>
      <c r="O1481" s="129">
        <v>3.5851729769422747</v>
      </c>
      <c r="AD1481" s="90">
        <f t="shared" si="113"/>
        <v>47555</v>
      </c>
      <c r="AE1481" s="91">
        <f t="shared" si="112"/>
        <v>3.3968335223741875E-2</v>
      </c>
      <c r="AG1481" s="92"/>
    </row>
    <row r="1482" spans="9:33" x14ac:dyDescent="0.25">
      <c r="I1482"/>
      <c r="N1482" s="130">
        <v>48241</v>
      </c>
      <c r="O1482" s="129">
        <v>3.5851729769262874</v>
      </c>
      <c r="AD1482" s="90">
        <f t="shared" si="113"/>
        <v>47556</v>
      </c>
      <c r="AE1482" s="91">
        <f t="shared" si="112"/>
        <v>3.3968335223821811E-2</v>
      </c>
      <c r="AG1482" s="92"/>
    </row>
    <row r="1483" spans="9:33" x14ac:dyDescent="0.25">
      <c r="I1483"/>
      <c r="N1483" s="130">
        <v>48242</v>
      </c>
      <c r="O1483" s="129">
        <v>3.5851729769422747</v>
      </c>
      <c r="AD1483" s="90">
        <f t="shared" si="113"/>
        <v>47557</v>
      </c>
      <c r="AE1483" s="91">
        <f t="shared" si="112"/>
        <v>3.3971540457393701E-2</v>
      </c>
      <c r="AG1483" s="92"/>
    </row>
    <row r="1484" spans="9:33" x14ac:dyDescent="0.25">
      <c r="I1484"/>
      <c r="N1484" s="130">
        <v>48243</v>
      </c>
      <c r="O1484" s="129">
        <v>3.5855300294871384</v>
      </c>
      <c r="AD1484" s="90">
        <f t="shared" si="113"/>
        <v>47558</v>
      </c>
      <c r="AE1484" s="91">
        <f t="shared" si="112"/>
        <v>3.3971540457393701E-2</v>
      </c>
      <c r="AG1484" s="92"/>
    </row>
    <row r="1485" spans="9:33" x14ac:dyDescent="0.25">
      <c r="I1485"/>
      <c r="N1485" s="130">
        <v>48246</v>
      </c>
      <c r="O1485" s="129">
        <v>3.5851729769342811</v>
      </c>
      <c r="AD1485" s="90">
        <f t="shared" si="113"/>
        <v>47559</v>
      </c>
      <c r="AE1485" s="91">
        <f t="shared" si="112"/>
        <v>3.3971540457393701E-2</v>
      </c>
      <c r="AG1485" s="92"/>
    </row>
    <row r="1486" spans="9:33" x14ac:dyDescent="0.25">
      <c r="I1486"/>
      <c r="N1486" s="130">
        <v>48247</v>
      </c>
      <c r="O1486" s="129">
        <v>3.5851729769342811</v>
      </c>
      <c r="AD1486" s="90">
        <f t="shared" si="113"/>
        <v>47560</v>
      </c>
      <c r="AE1486" s="91">
        <f t="shared" si="112"/>
        <v>3.3968335223821811E-2</v>
      </c>
      <c r="AG1486" s="92"/>
    </row>
    <row r="1487" spans="9:33" x14ac:dyDescent="0.25">
      <c r="I1487"/>
      <c r="N1487" s="130">
        <v>48248</v>
      </c>
      <c r="O1487" s="129">
        <v>3.5851729769342811</v>
      </c>
      <c r="AD1487" s="90">
        <f t="shared" si="113"/>
        <v>47561</v>
      </c>
      <c r="AE1487" s="91">
        <f t="shared" si="112"/>
        <v>3.3968335223741875E-2</v>
      </c>
      <c r="AG1487" s="92"/>
    </row>
    <row r="1488" spans="9:33" x14ac:dyDescent="0.25">
      <c r="I1488"/>
      <c r="N1488" s="130">
        <v>48249</v>
      </c>
      <c r="O1488" s="129">
        <v>3.5851729769342811</v>
      </c>
      <c r="AD1488" s="90">
        <f t="shared" si="113"/>
        <v>47562</v>
      </c>
      <c r="AE1488" s="91">
        <f t="shared" si="112"/>
        <v>3.3968335223901747E-2</v>
      </c>
      <c r="AG1488" s="92"/>
    </row>
    <row r="1489" spans="9:33" x14ac:dyDescent="0.25">
      <c r="I1489"/>
      <c r="N1489" s="130">
        <v>48250</v>
      </c>
      <c r="O1489" s="129">
        <v>3.5855300294924675</v>
      </c>
      <c r="AD1489" s="90">
        <f t="shared" si="113"/>
        <v>47563</v>
      </c>
      <c r="AE1489" s="91">
        <f t="shared" si="112"/>
        <v>3.3968335223821811E-2</v>
      </c>
      <c r="AG1489" s="92"/>
    </row>
    <row r="1490" spans="9:33" x14ac:dyDescent="0.25">
      <c r="I1490"/>
      <c r="N1490" s="130">
        <v>48253</v>
      </c>
      <c r="O1490" s="129">
        <v>3.5851729769262874</v>
      </c>
      <c r="AD1490" s="90">
        <f t="shared" si="113"/>
        <v>47564</v>
      </c>
      <c r="AE1490" s="91">
        <f t="shared" si="112"/>
        <v>3.3971540457393701E-2</v>
      </c>
      <c r="AG1490" s="92"/>
    </row>
    <row r="1491" spans="9:33" x14ac:dyDescent="0.25">
      <c r="I1491"/>
      <c r="N1491" s="130">
        <v>48254</v>
      </c>
      <c r="O1491" s="129">
        <v>3.5851729769422747</v>
      </c>
      <c r="AD1491" s="90">
        <f t="shared" si="113"/>
        <v>47565</v>
      </c>
      <c r="AE1491" s="91">
        <f t="shared" si="112"/>
        <v>3.3971540457393701E-2</v>
      </c>
      <c r="AG1491" s="92"/>
    </row>
    <row r="1492" spans="9:33" x14ac:dyDescent="0.25">
      <c r="I1492"/>
      <c r="N1492" s="130">
        <v>48255</v>
      </c>
      <c r="O1492" s="129">
        <v>3.5851729769342811</v>
      </c>
      <c r="AD1492" s="90">
        <f t="shared" si="113"/>
        <v>47566</v>
      </c>
      <c r="AE1492" s="91">
        <f t="shared" si="112"/>
        <v>3.3971540457393701E-2</v>
      </c>
      <c r="AG1492" s="92"/>
    </row>
    <row r="1493" spans="9:33" x14ac:dyDescent="0.25">
      <c r="I1493"/>
      <c r="N1493" s="130">
        <v>48256</v>
      </c>
      <c r="O1493" s="129">
        <v>3.5851729769342811</v>
      </c>
      <c r="AD1493" s="90">
        <f t="shared" si="113"/>
        <v>47567</v>
      </c>
      <c r="AE1493" s="91">
        <f t="shared" si="112"/>
        <v>3.3968335223821811E-2</v>
      </c>
      <c r="AG1493" s="92"/>
    </row>
    <row r="1494" spans="9:33" x14ac:dyDescent="0.25">
      <c r="I1494"/>
      <c r="N1494" s="130">
        <v>48257</v>
      </c>
      <c r="O1494" s="129">
        <v>3.5857085735473415</v>
      </c>
      <c r="AD1494" s="90">
        <f t="shared" si="113"/>
        <v>47568</v>
      </c>
      <c r="AE1494" s="91">
        <f t="shared" si="112"/>
        <v>3.3968335223741875E-2</v>
      </c>
      <c r="AG1494" s="92"/>
    </row>
    <row r="1495" spans="9:33" x14ac:dyDescent="0.25">
      <c r="I1495"/>
      <c r="N1495" s="130">
        <v>48261</v>
      </c>
      <c r="O1495" s="129">
        <v>3.5851729769342811</v>
      </c>
      <c r="AD1495" s="90">
        <f t="shared" si="113"/>
        <v>47569</v>
      </c>
      <c r="AE1495" s="91">
        <f t="shared" si="112"/>
        <v>3.3968335223821811E-2</v>
      </c>
      <c r="AG1495" s="92"/>
    </row>
    <row r="1496" spans="9:33" x14ac:dyDescent="0.25">
      <c r="I1496"/>
      <c r="N1496" s="130">
        <v>48262</v>
      </c>
      <c r="O1496" s="129">
        <v>3.5851729769342811</v>
      </c>
      <c r="AD1496" s="90">
        <f t="shared" si="113"/>
        <v>47570</v>
      </c>
      <c r="AE1496" s="91">
        <f t="shared" si="112"/>
        <v>3.3968335223821811E-2</v>
      </c>
      <c r="AG1496" s="92"/>
    </row>
    <row r="1497" spans="9:33" x14ac:dyDescent="0.25">
      <c r="I1497"/>
      <c r="N1497" s="130">
        <v>48263</v>
      </c>
      <c r="O1497" s="129">
        <v>3.5851729769342811</v>
      </c>
      <c r="AD1497" s="90">
        <f t="shared" si="113"/>
        <v>47571</v>
      </c>
      <c r="AE1497" s="91">
        <f t="shared" si="112"/>
        <v>3.3971540457393701E-2</v>
      </c>
      <c r="AG1497" s="92"/>
    </row>
    <row r="1498" spans="9:33" x14ac:dyDescent="0.25">
      <c r="I1498"/>
      <c r="N1498" s="130">
        <v>48264</v>
      </c>
      <c r="O1498" s="129">
        <v>3.5855300294898029</v>
      </c>
      <c r="AD1498" s="90">
        <f t="shared" si="113"/>
        <v>47572</v>
      </c>
      <c r="AE1498" s="91">
        <f t="shared" si="112"/>
        <v>3.3971540457393701E-2</v>
      </c>
      <c r="AG1498" s="92"/>
    </row>
    <row r="1499" spans="9:33" x14ac:dyDescent="0.25">
      <c r="I1499"/>
      <c r="N1499" s="130">
        <v>48267</v>
      </c>
      <c r="O1499" s="129">
        <v>3.5851729769342811</v>
      </c>
      <c r="AD1499" s="90">
        <f t="shared" si="113"/>
        <v>47573</v>
      </c>
      <c r="AE1499" s="91">
        <f t="shared" si="112"/>
        <v>3.3971540457393701E-2</v>
      </c>
      <c r="AG1499" s="92"/>
    </row>
    <row r="1500" spans="9:33" x14ac:dyDescent="0.25">
      <c r="I1500"/>
      <c r="N1500" s="130">
        <v>48268</v>
      </c>
      <c r="O1500" s="129">
        <v>3.5851729769342811</v>
      </c>
      <c r="AD1500" s="90">
        <f t="shared" si="113"/>
        <v>47574</v>
      </c>
      <c r="AE1500" s="91">
        <f t="shared" si="112"/>
        <v>3.3968335223821811E-2</v>
      </c>
      <c r="AG1500" s="92"/>
    </row>
    <row r="1501" spans="9:33" x14ac:dyDescent="0.25">
      <c r="I1501"/>
      <c r="N1501" s="130">
        <v>48269</v>
      </c>
      <c r="O1501" s="129">
        <v>3.5851729769342811</v>
      </c>
      <c r="AD1501" s="90">
        <f t="shared" si="113"/>
        <v>47575</v>
      </c>
      <c r="AE1501" s="91">
        <f t="shared" si="112"/>
        <v>3.3968335223821811E-2</v>
      </c>
      <c r="AG1501" s="92"/>
    </row>
    <row r="1502" spans="9:33" x14ac:dyDescent="0.25">
      <c r="I1502"/>
      <c r="N1502" s="130">
        <v>48270</v>
      </c>
      <c r="O1502" s="129">
        <v>3.5851729769342811</v>
      </c>
      <c r="AD1502" s="90">
        <f t="shared" si="113"/>
        <v>47576</v>
      </c>
      <c r="AE1502" s="91">
        <f t="shared" si="112"/>
        <v>3.3968335223741875E-2</v>
      </c>
      <c r="AG1502" s="92"/>
    </row>
    <row r="1503" spans="9:33" x14ac:dyDescent="0.25">
      <c r="I1503"/>
      <c r="N1503" s="130">
        <v>48271</v>
      </c>
      <c r="O1503" s="129">
        <v>3.5855300294924675</v>
      </c>
      <c r="AD1503" s="90">
        <f t="shared" si="113"/>
        <v>47577</v>
      </c>
      <c r="AE1503" s="91">
        <f t="shared" si="112"/>
        <v>3.3968335223901747E-2</v>
      </c>
      <c r="AG1503" s="92"/>
    </row>
    <row r="1504" spans="9:33" x14ac:dyDescent="0.25">
      <c r="I1504"/>
      <c r="N1504" s="130">
        <v>48274</v>
      </c>
      <c r="O1504" s="129">
        <v>3.5851729769342811</v>
      </c>
      <c r="AD1504" s="90">
        <f t="shared" si="113"/>
        <v>47578</v>
      </c>
      <c r="AE1504" s="91">
        <f t="shared" si="112"/>
        <v>3.3971540457393701E-2</v>
      </c>
      <c r="AG1504" s="92"/>
    </row>
    <row r="1505" spans="9:33" x14ac:dyDescent="0.25">
      <c r="I1505"/>
      <c r="N1505" s="130">
        <v>48275</v>
      </c>
      <c r="O1505" s="129">
        <v>3.5851729769422747</v>
      </c>
      <c r="AD1505" s="90">
        <f t="shared" si="113"/>
        <v>47579</v>
      </c>
      <c r="AE1505" s="91">
        <f t="shared" si="112"/>
        <v>3.3971540457393701E-2</v>
      </c>
      <c r="AG1505" s="92"/>
    </row>
    <row r="1506" spans="9:33" x14ac:dyDescent="0.25">
      <c r="I1506"/>
      <c r="N1506" s="130">
        <v>48276</v>
      </c>
      <c r="O1506" s="129">
        <v>3.5851729769342811</v>
      </c>
      <c r="AD1506" s="90">
        <f t="shared" si="113"/>
        <v>47580</v>
      </c>
      <c r="AE1506" s="91">
        <f t="shared" si="112"/>
        <v>3.3971540457393701E-2</v>
      </c>
      <c r="AG1506" s="92"/>
    </row>
    <row r="1507" spans="9:33" x14ac:dyDescent="0.25">
      <c r="I1507"/>
      <c r="N1507" s="130">
        <v>48277</v>
      </c>
      <c r="O1507" s="129">
        <v>3.5851729769342811</v>
      </c>
      <c r="AD1507" s="90">
        <f t="shared" si="113"/>
        <v>47581</v>
      </c>
      <c r="AE1507" s="91">
        <f t="shared" si="112"/>
        <v>3.3968335223821811E-2</v>
      </c>
      <c r="AG1507" s="92"/>
    </row>
    <row r="1508" spans="9:33" x14ac:dyDescent="0.25">
      <c r="I1508"/>
      <c r="N1508" s="130">
        <v>48278</v>
      </c>
      <c r="O1508" s="129">
        <v>3.7447405059696237</v>
      </c>
      <c r="AD1508" s="90">
        <f t="shared" si="113"/>
        <v>47582</v>
      </c>
      <c r="AE1508" s="91">
        <f t="shared" si="112"/>
        <v>3.3968335223901747E-2</v>
      </c>
      <c r="AG1508" s="92"/>
    </row>
    <row r="1509" spans="9:33" x14ac:dyDescent="0.25">
      <c r="I1509"/>
      <c r="N1509" s="130">
        <v>48281</v>
      </c>
      <c r="O1509" s="129">
        <v>3.7443510434380656</v>
      </c>
      <c r="AD1509" s="90">
        <f t="shared" si="113"/>
        <v>47583</v>
      </c>
      <c r="AE1509" s="91">
        <f t="shared" si="112"/>
        <v>3.3968335223821811E-2</v>
      </c>
      <c r="AG1509" s="92"/>
    </row>
    <row r="1510" spans="9:33" x14ac:dyDescent="0.25">
      <c r="I1510"/>
      <c r="N1510" s="130">
        <v>48282</v>
      </c>
      <c r="O1510" s="129">
        <v>3.7443510434460592</v>
      </c>
      <c r="AD1510" s="90">
        <f t="shared" si="113"/>
        <v>47584</v>
      </c>
      <c r="AE1510" s="91">
        <f t="shared" si="112"/>
        <v>3.3968335223821811E-2</v>
      </c>
      <c r="AG1510" s="92"/>
    </row>
    <row r="1511" spans="9:33" x14ac:dyDescent="0.25">
      <c r="I1511"/>
      <c r="N1511" s="130">
        <v>48283</v>
      </c>
      <c r="O1511" s="129">
        <v>3.7443510434460592</v>
      </c>
      <c r="AD1511" s="90">
        <f t="shared" si="113"/>
        <v>47585</v>
      </c>
      <c r="AE1511" s="91">
        <f t="shared" si="112"/>
        <v>3.3971540457393701E-2</v>
      </c>
      <c r="AG1511" s="92"/>
    </row>
    <row r="1512" spans="9:33" x14ac:dyDescent="0.25">
      <c r="I1512"/>
      <c r="N1512" s="130">
        <v>48284</v>
      </c>
      <c r="O1512" s="129">
        <v>3.7443510434460592</v>
      </c>
      <c r="AD1512" s="90">
        <f t="shared" si="113"/>
        <v>47586</v>
      </c>
      <c r="AE1512" s="91">
        <f t="shared" si="112"/>
        <v>3.3971540457393701E-2</v>
      </c>
      <c r="AG1512" s="92"/>
    </row>
    <row r="1513" spans="9:33" x14ac:dyDescent="0.25">
      <c r="I1513"/>
      <c r="N1513" s="130">
        <v>48285</v>
      </c>
      <c r="O1513" s="129">
        <v>3.7447405059722882</v>
      </c>
      <c r="AD1513" s="90">
        <f t="shared" si="113"/>
        <v>47587</v>
      </c>
      <c r="AE1513" s="91">
        <f t="shared" si="112"/>
        <v>3.3971540457393701E-2</v>
      </c>
      <c r="AG1513" s="92"/>
    </row>
    <row r="1514" spans="9:33" x14ac:dyDescent="0.25">
      <c r="I1514"/>
      <c r="N1514" s="130">
        <v>48288</v>
      </c>
      <c r="O1514" s="129">
        <v>3.7443510434460592</v>
      </c>
      <c r="AD1514" s="90">
        <f t="shared" si="113"/>
        <v>47588</v>
      </c>
      <c r="AE1514" s="91">
        <f t="shared" si="112"/>
        <v>3.3968335223821811E-2</v>
      </c>
      <c r="AG1514" s="92"/>
    </row>
    <row r="1515" spans="9:33" x14ac:dyDescent="0.25">
      <c r="I1515"/>
      <c r="N1515" s="130">
        <v>48289</v>
      </c>
      <c r="O1515" s="129">
        <v>3.7443510434460592</v>
      </c>
      <c r="AD1515" s="90">
        <f t="shared" si="113"/>
        <v>47589</v>
      </c>
      <c r="AE1515" s="91">
        <f t="shared" si="112"/>
        <v>3.3968335223821811E-2</v>
      </c>
      <c r="AG1515" s="92"/>
    </row>
    <row r="1516" spans="9:33" x14ac:dyDescent="0.25">
      <c r="I1516"/>
      <c r="N1516" s="130">
        <v>48290</v>
      </c>
      <c r="O1516" s="129">
        <v>3.7443510434460592</v>
      </c>
      <c r="AD1516" s="90">
        <f t="shared" si="113"/>
        <v>47590</v>
      </c>
      <c r="AE1516" s="91">
        <f t="shared" si="112"/>
        <v>3.3968335223821811E-2</v>
      </c>
      <c r="AG1516" s="92"/>
    </row>
    <row r="1517" spans="9:33" x14ac:dyDescent="0.25">
      <c r="I1517"/>
      <c r="N1517" s="130">
        <v>48291</v>
      </c>
      <c r="O1517" s="129">
        <v>3.7443510434460592</v>
      </c>
      <c r="AD1517" s="90">
        <f t="shared" si="113"/>
        <v>47591</v>
      </c>
      <c r="AE1517" s="91">
        <f t="shared" si="112"/>
        <v>3.3973143225398683E-2</v>
      </c>
      <c r="AG1517" s="92"/>
    </row>
    <row r="1518" spans="9:33" x14ac:dyDescent="0.25">
      <c r="I1518"/>
      <c r="N1518" s="130">
        <v>48292</v>
      </c>
      <c r="O1518" s="129">
        <v>3.7447405059696237</v>
      </c>
      <c r="AD1518" s="90">
        <f t="shared" si="113"/>
        <v>47592</v>
      </c>
      <c r="AE1518" s="91">
        <f t="shared" si="112"/>
        <v>3.3973143225398683E-2</v>
      </c>
      <c r="AG1518" s="92"/>
    </row>
    <row r="1519" spans="9:33" x14ac:dyDescent="0.25">
      <c r="I1519"/>
      <c r="N1519" s="130">
        <v>48295</v>
      </c>
      <c r="O1519" s="129">
        <v>3.7443510434460592</v>
      </c>
      <c r="AD1519" s="90">
        <f t="shared" si="113"/>
        <v>47593</v>
      </c>
      <c r="AE1519" s="91">
        <f t="shared" si="112"/>
        <v>3.3973143225398683E-2</v>
      </c>
      <c r="AG1519" s="92"/>
    </row>
    <row r="1520" spans="9:33" x14ac:dyDescent="0.25">
      <c r="I1520"/>
      <c r="N1520" s="130">
        <v>48296</v>
      </c>
      <c r="O1520" s="129">
        <v>3.7443510434460592</v>
      </c>
      <c r="AD1520" s="90">
        <f t="shared" si="113"/>
        <v>47594</v>
      </c>
      <c r="AE1520" s="91">
        <f t="shared" si="112"/>
        <v>3.3973143225398683E-2</v>
      </c>
      <c r="AG1520" s="92"/>
    </row>
    <row r="1521" spans="9:33" x14ac:dyDescent="0.25">
      <c r="I1521"/>
      <c r="N1521" s="130">
        <v>48297</v>
      </c>
      <c r="O1521" s="129">
        <v>3.7443510434460592</v>
      </c>
      <c r="AD1521" s="90">
        <f t="shared" si="113"/>
        <v>47595</v>
      </c>
      <c r="AE1521" s="91">
        <f t="shared" si="112"/>
        <v>3.3968335223821811E-2</v>
      </c>
      <c r="AG1521" s="92"/>
    </row>
    <row r="1522" spans="9:33" x14ac:dyDescent="0.25">
      <c r="I1522"/>
      <c r="N1522" s="130">
        <v>48298</v>
      </c>
      <c r="O1522" s="129">
        <v>3.7449352574852046</v>
      </c>
      <c r="AD1522" s="90">
        <f t="shared" si="113"/>
        <v>47596</v>
      </c>
      <c r="AE1522" s="91">
        <f t="shared" si="112"/>
        <v>3.3968335223821811E-2</v>
      </c>
      <c r="AG1522" s="92"/>
    </row>
    <row r="1523" spans="9:33" x14ac:dyDescent="0.25">
      <c r="I1523"/>
      <c r="N1523" s="130">
        <v>48302</v>
      </c>
      <c r="O1523" s="129">
        <v>3.7443510434460592</v>
      </c>
      <c r="AD1523" s="90">
        <f t="shared" si="113"/>
        <v>47597</v>
      </c>
      <c r="AE1523" s="91">
        <f t="shared" si="112"/>
        <v>3.3968335223741875E-2</v>
      </c>
      <c r="AG1523" s="92"/>
    </row>
    <row r="1524" spans="9:33" x14ac:dyDescent="0.25">
      <c r="I1524"/>
      <c r="N1524" s="130">
        <v>48303</v>
      </c>
      <c r="O1524" s="129">
        <v>3.7443510434540528</v>
      </c>
      <c r="AD1524" s="90">
        <f t="shared" si="113"/>
        <v>47598</v>
      </c>
      <c r="AE1524" s="91">
        <f t="shared" si="112"/>
        <v>3.3968335223821811E-2</v>
      </c>
      <c r="AG1524" s="92"/>
    </row>
    <row r="1525" spans="9:33" x14ac:dyDescent="0.25">
      <c r="I1525"/>
      <c r="N1525" s="130">
        <v>48304</v>
      </c>
      <c r="O1525" s="129">
        <v>3.7443510434540528</v>
      </c>
      <c r="AD1525" s="90">
        <f t="shared" si="113"/>
        <v>47599</v>
      </c>
      <c r="AE1525" s="91">
        <f t="shared" si="112"/>
        <v>3.3971540457393701E-2</v>
      </c>
      <c r="AG1525" s="92"/>
    </row>
    <row r="1526" spans="9:33" x14ac:dyDescent="0.25">
      <c r="I1526"/>
      <c r="N1526" s="130">
        <v>48305</v>
      </c>
      <c r="O1526" s="129">
        <v>3.7443510434460592</v>
      </c>
      <c r="AD1526" s="90">
        <f t="shared" si="113"/>
        <v>47600</v>
      </c>
      <c r="AE1526" s="91">
        <f t="shared" si="112"/>
        <v>3.3971540457393701E-2</v>
      </c>
      <c r="AG1526" s="92"/>
    </row>
    <row r="1527" spans="9:33" x14ac:dyDescent="0.25">
      <c r="I1527"/>
      <c r="N1527" s="130">
        <v>48306</v>
      </c>
      <c r="O1527" s="129">
        <v>3.7447405059669592</v>
      </c>
      <c r="AD1527" s="90">
        <f t="shared" si="113"/>
        <v>47601</v>
      </c>
      <c r="AE1527" s="91">
        <f t="shared" si="112"/>
        <v>3.3971540457393701E-2</v>
      </c>
      <c r="AG1527" s="92"/>
    </row>
    <row r="1528" spans="9:33" x14ac:dyDescent="0.25">
      <c r="I1528"/>
      <c r="N1528" s="130">
        <v>48309</v>
      </c>
      <c r="O1528" s="129">
        <v>3.7443510434460592</v>
      </c>
      <c r="AD1528" s="90">
        <f t="shared" si="113"/>
        <v>47602</v>
      </c>
      <c r="AE1528" s="91">
        <f t="shared" si="112"/>
        <v>3.3968335223821811E-2</v>
      </c>
      <c r="AG1528" s="92"/>
    </row>
    <row r="1529" spans="9:33" x14ac:dyDescent="0.25">
      <c r="I1529"/>
      <c r="N1529" s="130">
        <v>48310</v>
      </c>
      <c r="O1529" s="129">
        <v>3.7443510434460592</v>
      </c>
      <c r="AD1529" s="90">
        <f t="shared" si="113"/>
        <v>47603</v>
      </c>
      <c r="AE1529" s="91">
        <f t="shared" si="112"/>
        <v>3.3968335223821811E-2</v>
      </c>
      <c r="AG1529" s="92"/>
    </row>
    <row r="1530" spans="9:33" x14ac:dyDescent="0.25">
      <c r="I1530"/>
      <c r="N1530" s="130">
        <v>48311</v>
      </c>
      <c r="O1530" s="129">
        <v>3.7443510434460592</v>
      </c>
      <c r="AD1530" s="90">
        <f t="shared" si="113"/>
        <v>47604</v>
      </c>
      <c r="AE1530" s="91">
        <f t="shared" si="112"/>
        <v>3.3968335223821811E-2</v>
      </c>
      <c r="AG1530" s="92"/>
    </row>
    <row r="1531" spans="9:33" x14ac:dyDescent="0.25">
      <c r="I1531"/>
      <c r="N1531" s="130">
        <v>48312</v>
      </c>
      <c r="O1531" s="129">
        <v>3.7443510434460592</v>
      </c>
      <c r="AD1531" s="90">
        <f t="shared" si="113"/>
        <v>47605</v>
      </c>
      <c r="AE1531" s="91">
        <f t="shared" si="112"/>
        <v>3.3968335223901747E-2</v>
      </c>
      <c r="AG1531" s="92"/>
    </row>
    <row r="1532" spans="9:33" x14ac:dyDescent="0.25">
      <c r="I1532"/>
      <c r="N1532" s="130">
        <v>48313</v>
      </c>
      <c r="O1532" s="129">
        <v>3.7447405059696237</v>
      </c>
      <c r="AD1532" s="90">
        <f t="shared" si="113"/>
        <v>47606</v>
      </c>
      <c r="AE1532" s="91">
        <f t="shared" si="112"/>
        <v>3.3971540457393701E-2</v>
      </c>
      <c r="AG1532" s="92"/>
    </row>
    <row r="1533" spans="9:33" x14ac:dyDescent="0.25">
      <c r="I1533"/>
      <c r="N1533" s="130">
        <v>48316</v>
      </c>
      <c r="O1533" s="129">
        <v>3.7443510434460592</v>
      </c>
      <c r="AD1533" s="90">
        <f t="shared" si="113"/>
        <v>47607</v>
      </c>
      <c r="AE1533" s="91">
        <f t="shared" si="112"/>
        <v>3.3971540457393701E-2</v>
      </c>
      <c r="AG1533" s="92"/>
    </row>
    <row r="1534" spans="9:33" x14ac:dyDescent="0.25">
      <c r="I1534"/>
      <c r="N1534" s="130">
        <v>48317</v>
      </c>
      <c r="O1534" s="129">
        <v>3.7443510434380656</v>
      </c>
      <c r="AD1534" s="90">
        <f t="shared" si="113"/>
        <v>47608</v>
      </c>
      <c r="AE1534" s="91">
        <f t="shared" si="112"/>
        <v>3.3971540457393701E-2</v>
      </c>
      <c r="AG1534" s="92"/>
    </row>
    <row r="1535" spans="9:33" x14ac:dyDescent="0.25">
      <c r="I1535"/>
      <c r="N1535" s="130">
        <v>48318</v>
      </c>
      <c r="O1535" s="129">
        <v>3.7443510434460592</v>
      </c>
      <c r="AD1535" s="90">
        <f t="shared" si="113"/>
        <v>47609</v>
      </c>
      <c r="AE1535" s="91">
        <f t="shared" si="112"/>
        <v>3.3968335223821811E-2</v>
      </c>
      <c r="AG1535" s="92"/>
    </row>
    <row r="1536" spans="9:33" x14ac:dyDescent="0.25">
      <c r="I1536"/>
      <c r="N1536" s="130">
        <v>48319</v>
      </c>
      <c r="O1536" s="129">
        <v>3.7443510434460592</v>
      </c>
      <c r="AD1536" s="90">
        <f t="shared" si="113"/>
        <v>47610</v>
      </c>
      <c r="AE1536" s="91">
        <f t="shared" si="112"/>
        <v>3.3968335223821811E-2</v>
      </c>
      <c r="AG1536" s="92"/>
    </row>
    <row r="1537" spans="9:33" x14ac:dyDescent="0.25">
      <c r="I1537"/>
      <c r="N1537" s="130">
        <v>48320</v>
      </c>
      <c r="O1537" s="129">
        <v>3.7447405059696237</v>
      </c>
      <c r="AD1537" s="90">
        <f t="shared" si="113"/>
        <v>47611</v>
      </c>
      <c r="AE1537" s="91">
        <f t="shared" si="112"/>
        <v>3.3968335223821811E-2</v>
      </c>
      <c r="AG1537" s="92"/>
    </row>
    <row r="1538" spans="9:33" x14ac:dyDescent="0.25">
      <c r="I1538"/>
      <c r="N1538" s="130">
        <v>48323</v>
      </c>
      <c r="O1538" s="129">
        <v>3.7443510434460592</v>
      </c>
      <c r="AD1538" s="90">
        <f t="shared" si="113"/>
        <v>47612</v>
      </c>
      <c r="AE1538" s="91">
        <f t="shared" si="112"/>
        <v>3.3968335223821811E-2</v>
      </c>
      <c r="AG1538" s="92"/>
    </row>
    <row r="1539" spans="9:33" x14ac:dyDescent="0.25">
      <c r="I1539"/>
      <c r="N1539" s="130">
        <v>48324</v>
      </c>
      <c r="O1539" s="129">
        <v>3.7443510434380656</v>
      </c>
      <c r="AD1539" s="90">
        <f t="shared" si="113"/>
        <v>47613</v>
      </c>
      <c r="AE1539" s="91">
        <f t="shared" si="112"/>
        <v>3.3971540457367055E-2</v>
      </c>
      <c r="AG1539" s="92"/>
    </row>
    <row r="1540" spans="9:33" x14ac:dyDescent="0.25">
      <c r="I1540"/>
      <c r="N1540" s="130">
        <v>48325</v>
      </c>
      <c r="O1540" s="129">
        <v>3.7443510434460592</v>
      </c>
      <c r="AD1540" s="90">
        <f t="shared" si="113"/>
        <v>47614</v>
      </c>
      <c r="AE1540" s="91">
        <f t="shared" si="112"/>
        <v>3.3971540457367055E-2</v>
      </c>
      <c r="AG1540" s="92"/>
    </row>
    <row r="1541" spans="9:33" x14ac:dyDescent="0.25">
      <c r="I1541"/>
      <c r="N1541" s="130">
        <v>48326</v>
      </c>
      <c r="O1541" s="129">
        <v>3.7443510434540528</v>
      </c>
      <c r="AD1541" s="90">
        <f t="shared" si="113"/>
        <v>47615</v>
      </c>
      <c r="AE1541" s="91">
        <f t="shared" si="112"/>
        <v>3.3971540457367055E-2</v>
      </c>
      <c r="AG1541" s="92"/>
    </row>
    <row r="1542" spans="9:33" x14ac:dyDescent="0.25">
      <c r="I1542"/>
      <c r="N1542" s="130">
        <v>48327</v>
      </c>
      <c r="O1542" s="129">
        <v>3.7447405059669592</v>
      </c>
      <c r="AD1542" s="90">
        <f t="shared" si="113"/>
        <v>47616</v>
      </c>
      <c r="AE1542" s="91">
        <f t="shared" si="112"/>
        <v>3.3968335223821811E-2</v>
      </c>
      <c r="AG1542" s="92"/>
    </row>
    <row r="1543" spans="9:33" x14ac:dyDescent="0.25">
      <c r="I1543"/>
      <c r="N1543" s="130">
        <v>48330</v>
      </c>
      <c r="O1543" s="129">
        <v>3.7443510434540528</v>
      </c>
      <c r="AD1543" s="90">
        <f t="shared" si="113"/>
        <v>47617</v>
      </c>
      <c r="AE1543" s="91">
        <f t="shared" ref="AE1543:AE1606" si="114">_xlfn.IFNA(VLOOKUP(AD1543,N:O,2,FALSE)/100,AE1542)</f>
        <v>3.3968335223901747E-2</v>
      </c>
      <c r="AG1543" s="92"/>
    </row>
    <row r="1544" spans="9:33" x14ac:dyDescent="0.25">
      <c r="I1544"/>
      <c r="N1544" s="130">
        <v>48331</v>
      </c>
      <c r="O1544" s="129">
        <v>3.7443510434540528</v>
      </c>
      <c r="AD1544" s="90">
        <f t="shared" ref="AD1544:AD1607" si="115">AD1543+1</f>
        <v>47618</v>
      </c>
      <c r="AE1544" s="91">
        <f t="shared" si="114"/>
        <v>3.3968335223741875E-2</v>
      </c>
      <c r="AG1544" s="92"/>
    </row>
    <row r="1545" spans="9:33" x14ac:dyDescent="0.25">
      <c r="I1545"/>
      <c r="N1545" s="130">
        <v>48332</v>
      </c>
      <c r="O1545" s="129">
        <v>3.7443510434380656</v>
      </c>
      <c r="AD1545" s="90">
        <f t="shared" si="115"/>
        <v>47619</v>
      </c>
      <c r="AE1545" s="91">
        <f t="shared" si="114"/>
        <v>3.3968335223741875E-2</v>
      </c>
      <c r="AG1545" s="92"/>
    </row>
    <row r="1546" spans="9:33" x14ac:dyDescent="0.25">
      <c r="I1546"/>
      <c r="N1546" s="130">
        <v>48333</v>
      </c>
      <c r="O1546" s="129">
        <v>3.7443510434540528</v>
      </c>
      <c r="AD1546" s="90">
        <f t="shared" si="115"/>
        <v>47620</v>
      </c>
      <c r="AE1546" s="91">
        <f t="shared" si="114"/>
        <v>3.3971540457420346E-2</v>
      </c>
      <c r="AG1546" s="92"/>
    </row>
    <row r="1547" spans="9:33" x14ac:dyDescent="0.25">
      <c r="I1547"/>
      <c r="N1547" s="130">
        <v>48334</v>
      </c>
      <c r="O1547" s="129">
        <v>3.7447405059696237</v>
      </c>
      <c r="AD1547" s="90">
        <f t="shared" si="115"/>
        <v>47621</v>
      </c>
      <c r="AE1547" s="91">
        <f t="shared" si="114"/>
        <v>3.3971540457420346E-2</v>
      </c>
      <c r="AG1547" s="92"/>
    </row>
    <row r="1548" spans="9:33" x14ac:dyDescent="0.25">
      <c r="I1548"/>
      <c r="N1548" s="130">
        <v>48337</v>
      </c>
      <c r="O1548" s="129">
        <v>3.7443510434460592</v>
      </c>
      <c r="AD1548" s="90">
        <f t="shared" si="115"/>
        <v>47622</v>
      </c>
      <c r="AE1548" s="91">
        <f t="shared" si="114"/>
        <v>3.3971540457420346E-2</v>
      </c>
      <c r="AG1548" s="92"/>
    </row>
    <row r="1549" spans="9:33" x14ac:dyDescent="0.25">
      <c r="I1549"/>
      <c r="N1549" s="130">
        <v>48338</v>
      </c>
      <c r="O1549" s="129">
        <v>3.7443510434460592</v>
      </c>
      <c r="AD1549" s="90">
        <f t="shared" si="115"/>
        <v>47623</v>
      </c>
      <c r="AE1549" s="91">
        <f t="shared" si="114"/>
        <v>3.3968335223821811E-2</v>
      </c>
      <c r="AG1549" s="92"/>
    </row>
    <row r="1550" spans="9:33" x14ac:dyDescent="0.25">
      <c r="I1550"/>
      <c r="N1550" s="130">
        <v>48339</v>
      </c>
      <c r="O1550" s="129">
        <v>3.7443510434460592</v>
      </c>
      <c r="AD1550" s="90">
        <f t="shared" si="115"/>
        <v>47624</v>
      </c>
      <c r="AE1550" s="91">
        <f t="shared" si="114"/>
        <v>3.3968335223821811E-2</v>
      </c>
      <c r="AG1550" s="92"/>
    </row>
    <row r="1551" spans="9:33" x14ac:dyDescent="0.25">
      <c r="I1551"/>
      <c r="N1551" s="130">
        <v>48340</v>
      </c>
      <c r="O1551" s="129">
        <v>3.7443510434540528</v>
      </c>
      <c r="AD1551" s="90">
        <f t="shared" si="115"/>
        <v>47625</v>
      </c>
      <c r="AE1551" s="91">
        <f t="shared" si="114"/>
        <v>3.3968335223821811E-2</v>
      </c>
      <c r="AG1551" s="92"/>
    </row>
    <row r="1552" spans="9:33" x14ac:dyDescent="0.25">
      <c r="I1552"/>
      <c r="N1552" s="130">
        <v>48341</v>
      </c>
      <c r="O1552" s="129">
        <v>3.7447405059696237</v>
      </c>
      <c r="AD1552" s="90">
        <f t="shared" si="115"/>
        <v>47626</v>
      </c>
      <c r="AE1552" s="91">
        <f t="shared" si="114"/>
        <v>3.3968335223821811E-2</v>
      </c>
      <c r="AG1552" s="92"/>
    </row>
    <row r="1553" spans="9:33" x14ac:dyDescent="0.25">
      <c r="I1553"/>
      <c r="N1553" s="130">
        <v>48344</v>
      </c>
      <c r="O1553" s="129">
        <v>3.7443510434460592</v>
      </c>
      <c r="AD1553" s="90">
        <f t="shared" si="115"/>
        <v>47627</v>
      </c>
      <c r="AE1553" s="91">
        <f t="shared" si="114"/>
        <v>3.3973143225398683E-2</v>
      </c>
      <c r="AG1553" s="92"/>
    </row>
    <row r="1554" spans="9:33" x14ac:dyDescent="0.25">
      <c r="I1554"/>
      <c r="N1554" s="130">
        <v>48345</v>
      </c>
      <c r="O1554" s="129">
        <v>3.7443510434460592</v>
      </c>
      <c r="AD1554" s="90">
        <f t="shared" si="115"/>
        <v>47628</v>
      </c>
      <c r="AE1554" s="91">
        <f t="shared" si="114"/>
        <v>3.3973143225398683E-2</v>
      </c>
      <c r="AG1554" s="92"/>
    </row>
    <row r="1555" spans="9:33" x14ac:dyDescent="0.25">
      <c r="I1555"/>
      <c r="N1555" s="130">
        <v>48346</v>
      </c>
      <c r="O1555" s="129">
        <v>3.7443510434460592</v>
      </c>
      <c r="AD1555" s="90">
        <f t="shared" si="115"/>
        <v>47629</v>
      </c>
      <c r="AE1555" s="91">
        <f t="shared" si="114"/>
        <v>3.3973143225398683E-2</v>
      </c>
      <c r="AG1555" s="92"/>
    </row>
    <row r="1556" spans="9:33" x14ac:dyDescent="0.25">
      <c r="I1556"/>
      <c r="N1556" s="130">
        <v>48347</v>
      </c>
      <c r="O1556" s="129">
        <v>3.7443510434460592</v>
      </c>
      <c r="AD1556" s="90">
        <f t="shared" si="115"/>
        <v>47630</v>
      </c>
      <c r="AE1556" s="91">
        <f t="shared" si="114"/>
        <v>3.3973143225398683E-2</v>
      </c>
      <c r="AG1556" s="92"/>
    </row>
    <row r="1557" spans="9:33" x14ac:dyDescent="0.25">
      <c r="I1557"/>
      <c r="N1557" s="130">
        <v>48348</v>
      </c>
      <c r="O1557" s="129">
        <v>3.7447405059696237</v>
      </c>
      <c r="AD1557" s="90">
        <f t="shared" si="115"/>
        <v>47631</v>
      </c>
      <c r="AE1557" s="91">
        <f t="shared" si="114"/>
        <v>3.3968335223821811E-2</v>
      </c>
      <c r="AG1557" s="92"/>
    </row>
    <row r="1558" spans="9:33" x14ac:dyDescent="0.25">
      <c r="I1558"/>
      <c r="N1558" s="130">
        <v>48351</v>
      </c>
      <c r="O1558" s="129">
        <v>3.7443510434460592</v>
      </c>
      <c r="AD1558" s="90">
        <f t="shared" si="115"/>
        <v>47632</v>
      </c>
      <c r="AE1558" s="91">
        <f t="shared" si="114"/>
        <v>3.3968335223821811E-2</v>
      </c>
      <c r="AG1558" s="92"/>
    </row>
    <row r="1559" spans="9:33" x14ac:dyDescent="0.25">
      <c r="I1559"/>
      <c r="N1559" s="130">
        <v>48352</v>
      </c>
      <c r="O1559" s="129">
        <v>3.7443510434460592</v>
      </c>
      <c r="AD1559" s="90">
        <f t="shared" si="115"/>
        <v>47633</v>
      </c>
      <c r="AE1559" s="91">
        <f t="shared" si="114"/>
        <v>3.3968335223821811E-2</v>
      </c>
      <c r="AG1559" s="92"/>
    </row>
    <row r="1560" spans="9:33" x14ac:dyDescent="0.25">
      <c r="I1560"/>
      <c r="N1560" s="130">
        <v>48353</v>
      </c>
      <c r="O1560" s="129">
        <v>3.7443510434460592</v>
      </c>
      <c r="AD1560" s="90">
        <f t="shared" si="115"/>
        <v>47634</v>
      </c>
      <c r="AE1560" s="91">
        <f t="shared" si="114"/>
        <v>3.3971540457393701E-2</v>
      </c>
      <c r="AG1560" s="92"/>
    </row>
    <row r="1561" spans="9:33" x14ac:dyDescent="0.25">
      <c r="I1561"/>
      <c r="N1561" s="130">
        <v>48354</v>
      </c>
      <c r="O1561" s="129">
        <v>3.7443510434460592</v>
      </c>
      <c r="AD1561" s="90">
        <f t="shared" si="115"/>
        <v>47635</v>
      </c>
      <c r="AE1561" s="91">
        <f t="shared" si="114"/>
        <v>3.3971540457393701E-2</v>
      </c>
      <c r="AG1561" s="92"/>
    </row>
    <row r="1562" spans="9:33" x14ac:dyDescent="0.25">
      <c r="I1562"/>
      <c r="N1562" s="130">
        <v>48355</v>
      </c>
      <c r="O1562" s="129">
        <v>3.7447405059696237</v>
      </c>
      <c r="AD1562" s="90">
        <f t="shared" si="115"/>
        <v>47636</v>
      </c>
      <c r="AE1562" s="91">
        <f t="shared" si="114"/>
        <v>3.3971540457393701E-2</v>
      </c>
      <c r="AG1562" s="92"/>
    </row>
    <row r="1563" spans="9:33" x14ac:dyDescent="0.25">
      <c r="I1563"/>
      <c r="N1563" s="130">
        <v>48358</v>
      </c>
      <c r="O1563" s="129">
        <v>3.7443510434460592</v>
      </c>
      <c r="AD1563" s="90">
        <f t="shared" si="115"/>
        <v>47637</v>
      </c>
      <c r="AE1563" s="91">
        <f t="shared" si="114"/>
        <v>3.3968335223741875E-2</v>
      </c>
      <c r="AG1563" s="92"/>
    </row>
    <row r="1564" spans="9:33" x14ac:dyDescent="0.25">
      <c r="I1564"/>
      <c r="N1564" s="130">
        <v>48359</v>
      </c>
      <c r="O1564" s="129">
        <v>3.7443510434540528</v>
      </c>
      <c r="AD1564" s="90">
        <f t="shared" si="115"/>
        <v>47638</v>
      </c>
      <c r="AE1564" s="91">
        <f t="shared" si="114"/>
        <v>3.3968335223821811E-2</v>
      </c>
      <c r="AG1564" s="92"/>
    </row>
    <row r="1565" spans="9:33" x14ac:dyDescent="0.25">
      <c r="I1565"/>
      <c r="N1565" s="130">
        <v>48360</v>
      </c>
      <c r="O1565" s="129">
        <v>3.7443510434460592</v>
      </c>
      <c r="AD1565" s="90">
        <f t="shared" si="115"/>
        <v>47639</v>
      </c>
      <c r="AE1565" s="91">
        <f t="shared" si="114"/>
        <v>3.3968335223821811E-2</v>
      </c>
      <c r="AG1565" s="92"/>
    </row>
    <row r="1566" spans="9:33" x14ac:dyDescent="0.25">
      <c r="I1566"/>
      <c r="N1566" s="130">
        <v>48361</v>
      </c>
      <c r="O1566" s="129">
        <v>3.7443510434460592</v>
      </c>
      <c r="AD1566" s="90">
        <f t="shared" si="115"/>
        <v>47640</v>
      </c>
      <c r="AE1566" s="91">
        <f t="shared" si="114"/>
        <v>3.3968335223821811E-2</v>
      </c>
      <c r="AG1566" s="92"/>
    </row>
    <row r="1567" spans="9:33" x14ac:dyDescent="0.25">
      <c r="I1567"/>
      <c r="N1567" s="130">
        <v>48362</v>
      </c>
      <c r="O1567" s="129">
        <v>3.7449352574852046</v>
      </c>
      <c r="AD1567" s="90">
        <f t="shared" si="115"/>
        <v>47641</v>
      </c>
      <c r="AE1567" s="91">
        <f t="shared" si="114"/>
        <v>3.3971540457393701E-2</v>
      </c>
      <c r="AG1567" s="92"/>
    </row>
    <row r="1568" spans="9:33" x14ac:dyDescent="0.25">
      <c r="I1568"/>
      <c r="N1568" s="130">
        <v>48366</v>
      </c>
      <c r="O1568" s="129">
        <v>3.7443510434460592</v>
      </c>
      <c r="AD1568" s="90">
        <f t="shared" si="115"/>
        <v>47642</v>
      </c>
      <c r="AE1568" s="91">
        <f t="shared" si="114"/>
        <v>3.3971540457393701E-2</v>
      </c>
      <c r="AG1568" s="92"/>
    </row>
    <row r="1569" spans="9:33" x14ac:dyDescent="0.25">
      <c r="I1569"/>
      <c r="N1569" s="130">
        <v>48367</v>
      </c>
      <c r="O1569" s="129">
        <v>3.7443510434460592</v>
      </c>
      <c r="AD1569" s="90">
        <f t="shared" si="115"/>
        <v>47643</v>
      </c>
      <c r="AE1569" s="91">
        <f t="shared" si="114"/>
        <v>3.3971540457393701E-2</v>
      </c>
      <c r="AG1569" s="92"/>
    </row>
    <row r="1570" spans="9:33" x14ac:dyDescent="0.25">
      <c r="I1570"/>
      <c r="N1570" s="130">
        <v>48368</v>
      </c>
      <c r="O1570" s="129">
        <v>3.7443510434460592</v>
      </c>
      <c r="AD1570" s="90">
        <f t="shared" si="115"/>
        <v>47644</v>
      </c>
      <c r="AE1570" s="91">
        <f t="shared" si="114"/>
        <v>3.3968335223821811E-2</v>
      </c>
      <c r="AG1570" s="92"/>
    </row>
    <row r="1571" spans="9:33" x14ac:dyDescent="0.25">
      <c r="I1571"/>
      <c r="N1571" s="130">
        <v>48369</v>
      </c>
      <c r="O1571" s="129">
        <v>3.7447405059696237</v>
      </c>
      <c r="AD1571" s="90">
        <f t="shared" si="115"/>
        <v>47645</v>
      </c>
      <c r="AE1571" s="91">
        <f t="shared" si="114"/>
        <v>3.3968335223821811E-2</v>
      </c>
      <c r="AG1571" s="92"/>
    </row>
    <row r="1572" spans="9:33" x14ac:dyDescent="0.25">
      <c r="I1572"/>
      <c r="N1572" s="130">
        <v>48372</v>
      </c>
      <c r="O1572" s="129">
        <v>3.7443510434540528</v>
      </c>
      <c r="AD1572" s="90">
        <f t="shared" si="115"/>
        <v>47646</v>
      </c>
      <c r="AE1572" s="91">
        <f t="shared" si="114"/>
        <v>3.3968335223901747E-2</v>
      </c>
      <c r="AG1572" s="92"/>
    </row>
    <row r="1573" spans="9:33" x14ac:dyDescent="0.25">
      <c r="I1573"/>
      <c r="N1573" s="130">
        <v>48373</v>
      </c>
      <c r="O1573" s="129">
        <v>3.7443510434380656</v>
      </c>
      <c r="AD1573" s="90">
        <f t="shared" si="115"/>
        <v>47647</v>
      </c>
      <c r="AE1573" s="91">
        <f t="shared" si="114"/>
        <v>3.3968335223741875E-2</v>
      </c>
      <c r="AG1573" s="92"/>
    </row>
    <row r="1574" spans="9:33" x14ac:dyDescent="0.25">
      <c r="I1574"/>
      <c r="N1574" s="130">
        <v>48374</v>
      </c>
      <c r="O1574" s="129">
        <v>3.7443510434460592</v>
      </c>
      <c r="AD1574" s="90">
        <f t="shared" si="115"/>
        <v>47648</v>
      </c>
      <c r="AE1574" s="91">
        <f t="shared" si="114"/>
        <v>3.3971540457393701E-2</v>
      </c>
      <c r="AG1574" s="92"/>
    </row>
    <row r="1575" spans="9:33" x14ac:dyDescent="0.25">
      <c r="I1575"/>
      <c r="N1575" s="130">
        <v>48375</v>
      </c>
      <c r="O1575" s="129">
        <v>3.7443510434460592</v>
      </c>
      <c r="AD1575" s="90">
        <f t="shared" si="115"/>
        <v>47649</v>
      </c>
      <c r="AE1575" s="91">
        <f t="shared" si="114"/>
        <v>3.3971540457393701E-2</v>
      </c>
      <c r="AG1575" s="92"/>
    </row>
    <row r="1576" spans="9:33" x14ac:dyDescent="0.25">
      <c r="I1576"/>
      <c r="N1576" s="130">
        <v>48376</v>
      </c>
      <c r="O1576" s="129">
        <v>3.7447405059696237</v>
      </c>
      <c r="AD1576" s="90">
        <f t="shared" si="115"/>
        <v>47650</v>
      </c>
      <c r="AE1576" s="91">
        <f t="shared" si="114"/>
        <v>3.3971540457393701E-2</v>
      </c>
      <c r="AG1576" s="92"/>
    </row>
    <row r="1577" spans="9:33" x14ac:dyDescent="0.25">
      <c r="I1577"/>
      <c r="N1577" s="130">
        <v>48379</v>
      </c>
      <c r="O1577" s="129">
        <v>3.7443510434460592</v>
      </c>
      <c r="AD1577" s="90">
        <f t="shared" si="115"/>
        <v>47651</v>
      </c>
      <c r="AE1577" s="91">
        <f t="shared" si="114"/>
        <v>3.3968335223821811E-2</v>
      </c>
      <c r="AG1577" s="92"/>
    </row>
    <row r="1578" spans="9:33" x14ac:dyDescent="0.25">
      <c r="I1578"/>
      <c r="N1578" s="130">
        <v>48380</v>
      </c>
      <c r="O1578" s="129">
        <v>3.7443510434460592</v>
      </c>
      <c r="AD1578" s="90">
        <f t="shared" si="115"/>
        <v>47652</v>
      </c>
      <c r="AE1578" s="91">
        <f t="shared" si="114"/>
        <v>3.3969937790261362E-2</v>
      </c>
      <c r="AG1578" s="92"/>
    </row>
    <row r="1579" spans="9:33" x14ac:dyDescent="0.25">
      <c r="I1579"/>
      <c r="N1579" s="130">
        <v>48381</v>
      </c>
      <c r="O1579" s="129">
        <v>3.7443510434540528</v>
      </c>
      <c r="AD1579" s="90">
        <f t="shared" si="115"/>
        <v>47653</v>
      </c>
      <c r="AE1579" s="91">
        <f t="shared" si="114"/>
        <v>3.3969937790261362E-2</v>
      </c>
      <c r="AG1579" s="92"/>
    </row>
    <row r="1580" spans="9:33" x14ac:dyDescent="0.25">
      <c r="I1580"/>
      <c r="N1580" s="130">
        <v>48382</v>
      </c>
      <c r="O1580" s="129">
        <v>3.7449352574852046</v>
      </c>
      <c r="AD1580" s="90">
        <f t="shared" si="115"/>
        <v>47654</v>
      </c>
      <c r="AE1580" s="91">
        <f t="shared" si="114"/>
        <v>3.3968335223821811E-2</v>
      </c>
      <c r="AG1580" s="92"/>
    </row>
    <row r="1581" spans="9:33" x14ac:dyDescent="0.25">
      <c r="I1581"/>
      <c r="N1581" s="130">
        <v>48386</v>
      </c>
      <c r="O1581" s="129">
        <v>3.7443510434460592</v>
      </c>
      <c r="AD1581" s="90">
        <f t="shared" si="115"/>
        <v>47655</v>
      </c>
      <c r="AE1581" s="91">
        <f t="shared" si="114"/>
        <v>3.3971540457393701E-2</v>
      </c>
      <c r="AG1581" s="92"/>
    </row>
    <row r="1582" spans="9:33" x14ac:dyDescent="0.25">
      <c r="I1582"/>
      <c r="N1582" s="130">
        <v>48387</v>
      </c>
      <c r="O1582" s="129">
        <v>3.7443510434460592</v>
      </c>
      <c r="AD1582" s="90">
        <f t="shared" si="115"/>
        <v>47656</v>
      </c>
      <c r="AE1582" s="91">
        <f t="shared" si="114"/>
        <v>3.3971540457393701E-2</v>
      </c>
      <c r="AG1582" s="92"/>
    </row>
    <row r="1583" spans="9:33" x14ac:dyDescent="0.25">
      <c r="I1583"/>
      <c r="N1583" s="130">
        <v>48388</v>
      </c>
      <c r="O1583" s="129">
        <v>3.7443510434380656</v>
      </c>
      <c r="AD1583" s="90">
        <f t="shared" si="115"/>
        <v>47657</v>
      </c>
      <c r="AE1583" s="91">
        <f t="shared" si="114"/>
        <v>3.3971540457393701E-2</v>
      </c>
      <c r="AG1583" s="92"/>
    </row>
    <row r="1584" spans="9:33" x14ac:dyDescent="0.25">
      <c r="I1584"/>
      <c r="N1584" s="130">
        <v>48389</v>
      </c>
      <c r="O1584" s="129">
        <v>3.7443510434540528</v>
      </c>
      <c r="AD1584" s="90">
        <f t="shared" si="115"/>
        <v>47658</v>
      </c>
      <c r="AE1584" s="91">
        <f t="shared" si="114"/>
        <v>3.3968335223821811E-2</v>
      </c>
      <c r="AG1584" s="92"/>
    </row>
    <row r="1585" spans="9:33" x14ac:dyDescent="0.25">
      <c r="I1585"/>
      <c r="N1585" s="130">
        <v>48390</v>
      </c>
      <c r="O1585" s="129">
        <v>3.7447405059696237</v>
      </c>
      <c r="AD1585" s="90">
        <f t="shared" si="115"/>
        <v>47659</v>
      </c>
      <c r="AE1585" s="91">
        <f t="shared" si="114"/>
        <v>3.3968335223821811E-2</v>
      </c>
      <c r="AG1585" s="92"/>
    </row>
    <row r="1586" spans="9:33" x14ac:dyDescent="0.25">
      <c r="I1586"/>
      <c r="N1586" s="130">
        <v>48393</v>
      </c>
      <c r="O1586" s="129">
        <v>3.7443510434460592</v>
      </c>
      <c r="AD1586" s="90">
        <f t="shared" si="115"/>
        <v>47660</v>
      </c>
      <c r="AE1586" s="91">
        <f t="shared" si="114"/>
        <v>3.3968335223821811E-2</v>
      </c>
      <c r="AG1586" s="92"/>
    </row>
    <row r="1587" spans="9:33" x14ac:dyDescent="0.25">
      <c r="I1587"/>
      <c r="N1587" s="130">
        <v>48394</v>
      </c>
      <c r="O1587" s="129">
        <v>3.7443510434460592</v>
      </c>
      <c r="AD1587" s="90">
        <f t="shared" si="115"/>
        <v>47661</v>
      </c>
      <c r="AE1587" s="91">
        <f t="shared" si="114"/>
        <v>3.3968335223821811E-2</v>
      </c>
      <c r="AG1587" s="92"/>
    </row>
    <row r="1588" spans="9:33" x14ac:dyDescent="0.25">
      <c r="I1588"/>
      <c r="N1588" s="130">
        <v>48395</v>
      </c>
      <c r="O1588" s="129">
        <v>3.7443510434460592</v>
      </c>
      <c r="AD1588" s="90">
        <f t="shared" si="115"/>
        <v>47662</v>
      </c>
      <c r="AE1588" s="91">
        <f t="shared" si="114"/>
        <v>3.3971540457420346E-2</v>
      </c>
      <c r="AG1588" s="92"/>
    </row>
    <row r="1589" spans="9:33" x14ac:dyDescent="0.25">
      <c r="I1589"/>
      <c r="N1589" s="130">
        <v>48396</v>
      </c>
      <c r="O1589" s="129">
        <v>3.7443510434460592</v>
      </c>
      <c r="AD1589" s="90">
        <f t="shared" si="115"/>
        <v>47663</v>
      </c>
      <c r="AE1589" s="91">
        <f t="shared" si="114"/>
        <v>3.3971540457420346E-2</v>
      </c>
      <c r="AG1589" s="92"/>
    </row>
    <row r="1590" spans="9:33" x14ac:dyDescent="0.25">
      <c r="I1590"/>
      <c r="N1590" s="130">
        <v>48397</v>
      </c>
      <c r="O1590" s="129">
        <v>3.744935257487203</v>
      </c>
      <c r="AD1590" s="90">
        <f t="shared" si="115"/>
        <v>47664</v>
      </c>
      <c r="AE1590" s="91">
        <f t="shared" si="114"/>
        <v>3.3971540457420346E-2</v>
      </c>
      <c r="AG1590" s="92"/>
    </row>
    <row r="1591" spans="9:33" x14ac:dyDescent="0.25">
      <c r="I1591"/>
      <c r="N1591" s="130">
        <v>48401</v>
      </c>
      <c r="O1591" s="129">
        <v>3.7443510434380656</v>
      </c>
      <c r="AD1591" s="90">
        <f t="shared" si="115"/>
        <v>47665</v>
      </c>
      <c r="AE1591" s="91">
        <f t="shared" si="114"/>
        <v>3.3968335223821811E-2</v>
      </c>
      <c r="AG1591" s="92"/>
    </row>
    <row r="1592" spans="9:33" x14ac:dyDescent="0.25">
      <c r="I1592"/>
      <c r="N1592" s="130">
        <v>48402</v>
      </c>
      <c r="O1592" s="129">
        <v>3.7443510434460592</v>
      </c>
      <c r="AD1592" s="90">
        <f t="shared" si="115"/>
        <v>47666</v>
      </c>
      <c r="AE1592" s="91">
        <f t="shared" si="114"/>
        <v>3.3968335223821811E-2</v>
      </c>
      <c r="AG1592" s="92"/>
    </row>
    <row r="1593" spans="9:33" x14ac:dyDescent="0.25">
      <c r="I1593"/>
      <c r="N1593" s="130">
        <v>48403</v>
      </c>
      <c r="O1593" s="129">
        <v>3.7443510434460592</v>
      </c>
      <c r="AD1593" s="90">
        <f t="shared" si="115"/>
        <v>47667</v>
      </c>
      <c r="AE1593" s="91">
        <f t="shared" si="114"/>
        <v>3.3969937790181426E-2</v>
      </c>
      <c r="AG1593" s="92"/>
    </row>
    <row r="1594" spans="9:33" x14ac:dyDescent="0.25">
      <c r="I1594"/>
      <c r="N1594" s="130">
        <v>48404</v>
      </c>
      <c r="O1594" s="129">
        <v>3.7447405059696237</v>
      </c>
      <c r="AD1594" s="90">
        <f t="shared" si="115"/>
        <v>47668</v>
      </c>
      <c r="AE1594" s="91">
        <f t="shared" si="114"/>
        <v>3.3969937790181426E-2</v>
      </c>
      <c r="AG1594" s="92"/>
    </row>
    <row r="1595" spans="9:33" x14ac:dyDescent="0.25">
      <c r="I1595"/>
      <c r="N1595" s="130">
        <v>48407</v>
      </c>
      <c r="O1595" s="129">
        <v>3.7443510434460592</v>
      </c>
      <c r="AD1595" s="90">
        <f t="shared" si="115"/>
        <v>47669</v>
      </c>
      <c r="AE1595" s="91">
        <f t="shared" si="114"/>
        <v>3.3971540457420346E-2</v>
      </c>
      <c r="AG1595" s="92"/>
    </row>
    <row r="1596" spans="9:33" x14ac:dyDescent="0.25">
      <c r="I1596"/>
      <c r="N1596" s="130">
        <v>48408</v>
      </c>
      <c r="O1596" s="129">
        <v>3.7443510434380656</v>
      </c>
      <c r="AD1596" s="90">
        <f t="shared" si="115"/>
        <v>47670</v>
      </c>
      <c r="AE1596" s="91">
        <f t="shared" si="114"/>
        <v>3.3971540457420346E-2</v>
      </c>
      <c r="AG1596" s="92"/>
    </row>
    <row r="1597" spans="9:33" x14ac:dyDescent="0.25">
      <c r="I1597"/>
      <c r="N1597" s="130">
        <v>48409</v>
      </c>
      <c r="O1597" s="129">
        <v>3.7443510434460592</v>
      </c>
      <c r="AD1597" s="90">
        <f t="shared" si="115"/>
        <v>47671</v>
      </c>
      <c r="AE1597" s="91">
        <f t="shared" si="114"/>
        <v>3.3971540457420346E-2</v>
      </c>
      <c r="AG1597" s="92"/>
    </row>
    <row r="1598" spans="9:33" x14ac:dyDescent="0.25">
      <c r="I1598"/>
      <c r="N1598" s="130">
        <v>48410</v>
      </c>
      <c r="O1598" s="129">
        <v>3.7443510434540528</v>
      </c>
      <c r="AD1598" s="90">
        <f t="shared" si="115"/>
        <v>47672</v>
      </c>
      <c r="AE1598" s="91">
        <f t="shared" si="114"/>
        <v>3.3968335223821811E-2</v>
      </c>
      <c r="AG1598" s="92"/>
    </row>
    <row r="1599" spans="9:33" x14ac:dyDescent="0.25">
      <c r="I1599"/>
      <c r="N1599" s="130">
        <v>48411</v>
      </c>
      <c r="O1599" s="129">
        <v>3.7447405059696237</v>
      </c>
      <c r="AD1599" s="90">
        <f t="shared" si="115"/>
        <v>47673</v>
      </c>
      <c r="AE1599" s="91">
        <f t="shared" si="114"/>
        <v>3.3968335223741875E-2</v>
      </c>
      <c r="AG1599" s="92"/>
    </row>
    <row r="1600" spans="9:33" x14ac:dyDescent="0.25">
      <c r="I1600"/>
      <c r="N1600" s="130">
        <v>48414</v>
      </c>
      <c r="O1600" s="129">
        <v>3.7443510434380656</v>
      </c>
      <c r="AD1600" s="90">
        <f t="shared" si="115"/>
        <v>47674</v>
      </c>
      <c r="AE1600" s="91">
        <f t="shared" si="114"/>
        <v>3.3968335223821811E-2</v>
      </c>
      <c r="AG1600" s="92"/>
    </row>
    <row r="1601" spans="9:33" x14ac:dyDescent="0.25">
      <c r="I1601"/>
      <c r="N1601" s="130">
        <v>48415</v>
      </c>
      <c r="O1601" s="129">
        <v>3.7443510434460592</v>
      </c>
      <c r="AD1601" s="90">
        <f t="shared" si="115"/>
        <v>47675</v>
      </c>
      <c r="AE1601" s="91">
        <f t="shared" si="114"/>
        <v>3.3968335223821811E-2</v>
      </c>
      <c r="AG1601" s="92"/>
    </row>
    <row r="1602" spans="9:33" x14ac:dyDescent="0.25">
      <c r="I1602"/>
      <c r="N1602" s="130">
        <v>48416</v>
      </c>
      <c r="O1602" s="129">
        <v>3.7443510434460592</v>
      </c>
      <c r="AD1602" s="90">
        <f t="shared" si="115"/>
        <v>47676</v>
      </c>
      <c r="AE1602" s="91">
        <f t="shared" si="114"/>
        <v>3.3971540457393701E-2</v>
      </c>
      <c r="AG1602" s="92"/>
    </row>
    <row r="1603" spans="9:33" x14ac:dyDescent="0.25">
      <c r="I1603"/>
      <c r="N1603" s="130">
        <v>48417</v>
      </c>
      <c r="O1603" s="129">
        <v>3.7443510434540528</v>
      </c>
      <c r="AD1603" s="90">
        <f t="shared" si="115"/>
        <v>47677</v>
      </c>
      <c r="AE1603" s="91">
        <f t="shared" si="114"/>
        <v>3.3971540457393701E-2</v>
      </c>
      <c r="AG1603" s="92"/>
    </row>
    <row r="1604" spans="9:33" x14ac:dyDescent="0.25">
      <c r="I1604"/>
      <c r="N1604" s="130">
        <v>48418</v>
      </c>
      <c r="O1604" s="129">
        <v>3.7447405059696237</v>
      </c>
      <c r="AD1604" s="90">
        <f t="shared" si="115"/>
        <v>47678</v>
      </c>
      <c r="AE1604" s="91">
        <f t="shared" si="114"/>
        <v>3.3971540457393701E-2</v>
      </c>
      <c r="AG1604" s="92"/>
    </row>
    <row r="1605" spans="9:33" x14ac:dyDescent="0.25">
      <c r="I1605"/>
      <c r="N1605" s="130">
        <v>48421</v>
      </c>
      <c r="O1605" s="129">
        <v>3.7443510434460592</v>
      </c>
      <c r="AD1605" s="90">
        <f t="shared" si="115"/>
        <v>47679</v>
      </c>
      <c r="AE1605" s="91">
        <f t="shared" si="114"/>
        <v>3.3968335223821811E-2</v>
      </c>
      <c r="AG1605" s="92"/>
    </row>
    <row r="1606" spans="9:33" x14ac:dyDescent="0.25">
      <c r="I1606"/>
      <c r="N1606" s="130">
        <v>48422</v>
      </c>
      <c r="O1606" s="129">
        <v>3.7443510434460592</v>
      </c>
      <c r="AD1606" s="90">
        <f t="shared" si="115"/>
        <v>47680</v>
      </c>
      <c r="AE1606" s="91">
        <f t="shared" si="114"/>
        <v>3.3968335223901747E-2</v>
      </c>
      <c r="AG1606" s="92"/>
    </row>
    <row r="1607" spans="9:33" x14ac:dyDescent="0.25">
      <c r="I1607"/>
      <c r="N1607" s="130">
        <v>48423</v>
      </c>
      <c r="O1607" s="129">
        <v>3.7443510434460592</v>
      </c>
      <c r="AD1607" s="90">
        <f t="shared" si="115"/>
        <v>47681</v>
      </c>
      <c r="AE1607" s="91">
        <f t="shared" ref="AE1607:AE1670" si="116">_xlfn.IFNA(VLOOKUP(AD1607,N:O,2,FALSE)/100,AE1606)</f>
        <v>3.3968335223821811E-2</v>
      </c>
      <c r="AG1607" s="92"/>
    </row>
    <row r="1608" spans="9:33" x14ac:dyDescent="0.25">
      <c r="I1608"/>
      <c r="N1608" s="130">
        <v>48424</v>
      </c>
      <c r="O1608" s="129">
        <v>3.7443510434460592</v>
      </c>
      <c r="AD1608" s="90">
        <f t="shared" ref="AD1608:AD1671" si="117">AD1607+1</f>
        <v>47682</v>
      </c>
      <c r="AE1608" s="91">
        <f t="shared" si="116"/>
        <v>3.3968335223821811E-2</v>
      </c>
      <c r="AG1608" s="92"/>
    </row>
    <row r="1609" spans="9:33" x14ac:dyDescent="0.25">
      <c r="I1609"/>
      <c r="N1609" s="130">
        <v>48425</v>
      </c>
      <c r="O1609" s="129">
        <v>3.7447405059696237</v>
      </c>
      <c r="AD1609" s="90">
        <f t="shared" si="117"/>
        <v>47683</v>
      </c>
      <c r="AE1609" s="91">
        <f t="shared" si="116"/>
        <v>3.3971540457393701E-2</v>
      </c>
      <c r="AG1609" s="92"/>
    </row>
    <row r="1610" spans="9:33" x14ac:dyDescent="0.25">
      <c r="I1610"/>
      <c r="N1610" s="130">
        <v>48428</v>
      </c>
      <c r="O1610" s="129">
        <v>3.7443510434460592</v>
      </c>
      <c r="AD1610" s="90">
        <f t="shared" si="117"/>
        <v>47684</v>
      </c>
      <c r="AE1610" s="91">
        <f t="shared" si="116"/>
        <v>3.3971540457393701E-2</v>
      </c>
      <c r="AG1610" s="92"/>
    </row>
    <row r="1611" spans="9:33" x14ac:dyDescent="0.25">
      <c r="I1611"/>
      <c r="N1611" s="130">
        <v>48429</v>
      </c>
      <c r="O1611" s="129">
        <v>3.7443510434460592</v>
      </c>
      <c r="AD1611" s="90">
        <f t="shared" si="117"/>
        <v>47685</v>
      </c>
      <c r="AE1611" s="91">
        <f t="shared" si="116"/>
        <v>3.3971540457393701E-2</v>
      </c>
      <c r="AG1611" s="92"/>
    </row>
    <row r="1612" spans="9:33" x14ac:dyDescent="0.25">
      <c r="I1612"/>
      <c r="N1612" s="130">
        <v>48430</v>
      </c>
      <c r="O1612" s="129">
        <v>3.7443510434460592</v>
      </c>
      <c r="AD1612" s="90">
        <f t="shared" si="117"/>
        <v>47686</v>
      </c>
      <c r="AE1612" s="91">
        <f t="shared" si="116"/>
        <v>3.3968335223741875E-2</v>
      </c>
      <c r="AG1612" s="92"/>
    </row>
    <row r="1613" spans="9:33" x14ac:dyDescent="0.25">
      <c r="I1613"/>
      <c r="N1613" s="130">
        <v>48431</v>
      </c>
      <c r="O1613" s="129">
        <v>3.7443510434460592</v>
      </c>
      <c r="AD1613" s="90">
        <f t="shared" si="117"/>
        <v>47687</v>
      </c>
      <c r="AE1613" s="91">
        <f t="shared" si="116"/>
        <v>3.3968335223821811E-2</v>
      </c>
      <c r="AG1613" s="92"/>
    </row>
    <row r="1614" spans="9:33" x14ac:dyDescent="0.25">
      <c r="I1614"/>
      <c r="N1614" s="130">
        <v>48432</v>
      </c>
      <c r="O1614" s="129">
        <v>3.7447405059696237</v>
      </c>
      <c r="AD1614" s="90">
        <f t="shared" si="117"/>
        <v>47688</v>
      </c>
      <c r="AE1614" s="91">
        <f t="shared" si="116"/>
        <v>3.3968335223821811E-2</v>
      </c>
      <c r="AG1614" s="92"/>
    </row>
    <row r="1615" spans="9:33" x14ac:dyDescent="0.25">
      <c r="I1615"/>
      <c r="N1615" s="130">
        <v>48435</v>
      </c>
      <c r="O1615" s="129">
        <v>3.7443510434460592</v>
      </c>
      <c r="AD1615" s="90">
        <f t="shared" si="117"/>
        <v>47689</v>
      </c>
      <c r="AE1615" s="91">
        <f t="shared" si="116"/>
        <v>3.3968335223821811E-2</v>
      </c>
      <c r="AG1615" s="92"/>
    </row>
    <row r="1616" spans="9:33" x14ac:dyDescent="0.25">
      <c r="I1616"/>
      <c r="N1616" s="130">
        <v>48436</v>
      </c>
      <c r="O1616" s="129">
        <v>3.7443510434540528</v>
      </c>
      <c r="AD1616" s="90">
        <f t="shared" si="117"/>
        <v>47690</v>
      </c>
      <c r="AE1616" s="91">
        <f t="shared" si="116"/>
        <v>3.3971540457393701E-2</v>
      </c>
      <c r="AG1616" s="92"/>
    </row>
    <row r="1617" spans="9:33" x14ac:dyDescent="0.25">
      <c r="I1617"/>
      <c r="N1617" s="130">
        <v>48437</v>
      </c>
      <c r="O1617" s="129">
        <v>3.7443510434380656</v>
      </c>
      <c r="AD1617" s="90">
        <f t="shared" si="117"/>
        <v>47691</v>
      </c>
      <c r="AE1617" s="91">
        <f t="shared" si="116"/>
        <v>3.3971540457393701E-2</v>
      </c>
      <c r="AG1617" s="92"/>
    </row>
    <row r="1618" spans="9:33" x14ac:dyDescent="0.25">
      <c r="I1618"/>
      <c r="N1618" s="130">
        <v>48438</v>
      </c>
      <c r="O1618" s="129">
        <v>3.7443510434460592</v>
      </c>
      <c r="AD1618" s="90">
        <f t="shared" si="117"/>
        <v>47692</v>
      </c>
      <c r="AE1618" s="91">
        <f t="shared" si="116"/>
        <v>3.3971540457393701E-2</v>
      </c>
      <c r="AG1618" s="92"/>
    </row>
    <row r="1619" spans="9:33" x14ac:dyDescent="0.25">
      <c r="I1619"/>
      <c r="N1619" s="130">
        <v>48439</v>
      </c>
      <c r="O1619" s="129">
        <v>3.7447405059696237</v>
      </c>
      <c r="AD1619" s="90">
        <f t="shared" si="117"/>
        <v>47693</v>
      </c>
      <c r="AE1619" s="91">
        <f t="shared" si="116"/>
        <v>3.3968335223821811E-2</v>
      </c>
      <c r="AG1619" s="92"/>
    </row>
    <row r="1620" spans="9:33" x14ac:dyDescent="0.25">
      <c r="I1620"/>
      <c r="N1620" s="130">
        <v>48442</v>
      </c>
      <c r="O1620" s="129">
        <v>3.7443510434540528</v>
      </c>
      <c r="AD1620" s="90">
        <f t="shared" si="117"/>
        <v>47694</v>
      </c>
      <c r="AE1620" s="91">
        <f t="shared" si="116"/>
        <v>3.3968335223821811E-2</v>
      </c>
      <c r="AG1620" s="92"/>
    </row>
    <row r="1621" spans="9:33" x14ac:dyDescent="0.25">
      <c r="I1621"/>
      <c r="N1621" s="130">
        <v>48443</v>
      </c>
      <c r="O1621" s="129">
        <v>3.7443510434380656</v>
      </c>
      <c r="AD1621" s="90">
        <f t="shared" si="117"/>
        <v>47695</v>
      </c>
      <c r="AE1621" s="91">
        <f t="shared" si="116"/>
        <v>3.3968335223741875E-2</v>
      </c>
      <c r="AG1621" s="92"/>
    </row>
    <row r="1622" spans="9:33" x14ac:dyDescent="0.25">
      <c r="I1622"/>
      <c r="N1622" s="130">
        <v>48444</v>
      </c>
      <c r="O1622" s="129">
        <v>3.7443510434460592</v>
      </c>
      <c r="AD1622" s="90">
        <f t="shared" si="117"/>
        <v>47696</v>
      </c>
      <c r="AE1622" s="91">
        <f t="shared" si="116"/>
        <v>3.3968335223821811E-2</v>
      </c>
      <c r="AG1622" s="92"/>
    </row>
    <row r="1623" spans="9:33" x14ac:dyDescent="0.25">
      <c r="I1623"/>
      <c r="N1623" s="130">
        <v>48445</v>
      </c>
      <c r="O1623" s="129">
        <v>3.7443510434460592</v>
      </c>
      <c r="AD1623" s="90">
        <f t="shared" si="117"/>
        <v>47697</v>
      </c>
      <c r="AE1623" s="91">
        <f t="shared" si="116"/>
        <v>3.3971540457393701E-2</v>
      </c>
      <c r="AG1623" s="92"/>
    </row>
    <row r="1624" spans="9:33" x14ac:dyDescent="0.25">
      <c r="I1624"/>
      <c r="N1624" s="130">
        <v>48446</v>
      </c>
      <c r="O1624" s="129">
        <v>3.7447405059722882</v>
      </c>
      <c r="AD1624" s="90">
        <f t="shared" si="117"/>
        <v>47698</v>
      </c>
      <c r="AE1624" s="91">
        <f t="shared" si="116"/>
        <v>3.3971540457393701E-2</v>
      </c>
      <c r="AG1624" s="92"/>
    </row>
    <row r="1625" spans="9:33" x14ac:dyDescent="0.25">
      <c r="I1625"/>
      <c r="N1625" s="130">
        <v>48449</v>
      </c>
      <c r="O1625" s="129">
        <v>3.7443510434380656</v>
      </c>
      <c r="AD1625" s="90">
        <f t="shared" si="117"/>
        <v>47699</v>
      </c>
      <c r="AE1625" s="91">
        <f t="shared" si="116"/>
        <v>3.3971540457393701E-2</v>
      </c>
      <c r="AG1625" s="92"/>
    </row>
    <row r="1626" spans="9:33" x14ac:dyDescent="0.25">
      <c r="I1626"/>
      <c r="N1626" s="130">
        <v>48450</v>
      </c>
      <c r="O1626" s="129">
        <v>3.7443510434460592</v>
      </c>
      <c r="AD1626" s="90">
        <f t="shared" si="117"/>
        <v>47700</v>
      </c>
      <c r="AE1626" s="91">
        <f t="shared" si="116"/>
        <v>3.3968335223821811E-2</v>
      </c>
      <c r="AG1626" s="92"/>
    </row>
    <row r="1627" spans="9:33" x14ac:dyDescent="0.25">
      <c r="I1627"/>
      <c r="N1627" s="130">
        <v>48451</v>
      </c>
      <c r="O1627" s="129">
        <v>3.7443510434460592</v>
      </c>
      <c r="AD1627" s="90">
        <f t="shared" si="117"/>
        <v>47701</v>
      </c>
      <c r="AE1627" s="91">
        <f t="shared" si="116"/>
        <v>3.3968335223821811E-2</v>
      </c>
      <c r="AG1627" s="92"/>
    </row>
    <row r="1628" spans="9:33" x14ac:dyDescent="0.25">
      <c r="I1628"/>
      <c r="N1628" s="130">
        <v>48452</v>
      </c>
      <c r="O1628" s="129">
        <v>3.7443510434540528</v>
      </c>
      <c r="AD1628" s="90">
        <f t="shared" si="117"/>
        <v>47702</v>
      </c>
      <c r="AE1628" s="91">
        <f t="shared" si="116"/>
        <v>3.3968335223821811E-2</v>
      </c>
      <c r="AG1628" s="92"/>
    </row>
    <row r="1629" spans="9:33" x14ac:dyDescent="0.25">
      <c r="I1629"/>
      <c r="N1629" s="130">
        <v>48453</v>
      </c>
      <c r="O1629" s="129">
        <v>3.7447405059696237</v>
      </c>
      <c r="AD1629" s="90">
        <f t="shared" si="117"/>
        <v>47703</v>
      </c>
      <c r="AE1629" s="91">
        <f t="shared" si="116"/>
        <v>3.3968335223821811E-2</v>
      </c>
      <c r="AG1629" s="92"/>
    </row>
    <row r="1630" spans="9:33" x14ac:dyDescent="0.25">
      <c r="I1630"/>
      <c r="N1630" s="130">
        <v>48456</v>
      </c>
      <c r="O1630" s="129">
        <v>3.7443510434460592</v>
      </c>
      <c r="AD1630" s="90">
        <f t="shared" si="117"/>
        <v>47704</v>
      </c>
      <c r="AE1630" s="91">
        <f t="shared" si="116"/>
        <v>3.3971540457393701E-2</v>
      </c>
      <c r="AG1630" s="92"/>
    </row>
    <row r="1631" spans="9:33" x14ac:dyDescent="0.25">
      <c r="I1631"/>
      <c r="N1631" s="130">
        <v>48457</v>
      </c>
      <c r="O1631" s="129">
        <v>3.7443510434540528</v>
      </c>
      <c r="AD1631" s="90">
        <f t="shared" si="117"/>
        <v>47705</v>
      </c>
      <c r="AE1631" s="91">
        <f t="shared" si="116"/>
        <v>3.3971540457393701E-2</v>
      </c>
      <c r="AG1631" s="92"/>
    </row>
    <row r="1632" spans="9:33" x14ac:dyDescent="0.25">
      <c r="I1632"/>
      <c r="N1632" s="130">
        <v>48458</v>
      </c>
      <c r="O1632" s="129">
        <v>3.7443510434460592</v>
      </c>
      <c r="AD1632" s="90">
        <f t="shared" si="117"/>
        <v>47706</v>
      </c>
      <c r="AE1632" s="91">
        <f t="shared" si="116"/>
        <v>3.3971540457393701E-2</v>
      </c>
      <c r="AG1632" s="92"/>
    </row>
    <row r="1633" spans="9:33" x14ac:dyDescent="0.25">
      <c r="I1633"/>
      <c r="N1633" s="130">
        <v>48459</v>
      </c>
      <c r="O1633" s="129">
        <v>3.7443510434380656</v>
      </c>
      <c r="AD1633" s="90">
        <f t="shared" si="117"/>
        <v>47707</v>
      </c>
      <c r="AE1633" s="91">
        <f t="shared" si="116"/>
        <v>3.3968335223821811E-2</v>
      </c>
      <c r="AG1633" s="92"/>
    </row>
    <row r="1634" spans="9:33" x14ac:dyDescent="0.25">
      <c r="I1634"/>
      <c r="N1634" s="130">
        <v>48460</v>
      </c>
      <c r="O1634" s="129">
        <v>3.7449352574852046</v>
      </c>
      <c r="AD1634" s="90">
        <f t="shared" si="117"/>
        <v>47708</v>
      </c>
      <c r="AE1634" s="91">
        <f t="shared" si="116"/>
        <v>3.3968335223821811E-2</v>
      </c>
      <c r="AG1634" s="92"/>
    </row>
    <row r="1635" spans="9:33" x14ac:dyDescent="0.25">
      <c r="I1635"/>
      <c r="N1635" s="130">
        <v>48464</v>
      </c>
      <c r="O1635" s="129">
        <v>3.7443510434540528</v>
      </c>
      <c r="AD1635" s="90">
        <f t="shared" si="117"/>
        <v>47709</v>
      </c>
      <c r="AE1635" s="91">
        <f t="shared" si="116"/>
        <v>3.3968335223821811E-2</v>
      </c>
      <c r="AG1635" s="92"/>
    </row>
    <row r="1636" spans="9:33" x14ac:dyDescent="0.25">
      <c r="I1636"/>
      <c r="N1636" s="130">
        <v>48465</v>
      </c>
      <c r="O1636" s="129">
        <v>3.7443510434380656</v>
      </c>
      <c r="AD1636" s="90">
        <f t="shared" si="117"/>
        <v>47710</v>
      </c>
      <c r="AE1636" s="91">
        <f t="shared" si="116"/>
        <v>3.3968335223821811E-2</v>
      </c>
      <c r="AG1636" s="92"/>
    </row>
    <row r="1637" spans="9:33" x14ac:dyDescent="0.25">
      <c r="I1637"/>
      <c r="N1637" s="130">
        <v>48466</v>
      </c>
      <c r="O1637" s="129">
        <v>3.7443510434460592</v>
      </c>
      <c r="AD1637" s="90">
        <f t="shared" si="117"/>
        <v>47711</v>
      </c>
      <c r="AE1637" s="91">
        <f t="shared" si="116"/>
        <v>3.3971540457393701E-2</v>
      </c>
      <c r="AG1637" s="92"/>
    </row>
    <row r="1638" spans="9:33" x14ac:dyDescent="0.25">
      <c r="I1638"/>
      <c r="N1638" s="130">
        <v>48467</v>
      </c>
      <c r="O1638" s="129">
        <v>3.7447405059696237</v>
      </c>
      <c r="AD1638" s="90">
        <f t="shared" si="117"/>
        <v>47712</v>
      </c>
      <c r="AE1638" s="91">
        <f t="shared" si="116"/>
        <v>3.3971540457393701E-2</v>
      </c>
      <c r="AG1638" s="92"/>
    </row>
    <row r="1639" spans="9:33" x14ac:dyDescent="0.25">
      <c r="I1639"/>
      <c r="N1639" s="130">
        <v>48470</v>
      </c>
      <c r="O1639" s="129">
        <v>3.7443510434460592</v>
      </c>
      <c r="AD1639" s="90">
        <f t="shared" si="117"/>
        <v>47713</v>
      </c>
      <c r="AE1639" s="91">
        <f t="shared" si="116"/>
        <v>3.3971540457393701E-2</v>
      </c>
      <c r="AG1639" s="92"/>
    </row>
    <row r="1640" spans="9:33" x14ac:dyDescent="0.25">
      <c r="I1640"/>
      <c r="N1640" s="130">
        <v>48471</v>
      </c>
      <c r="O1640" s="129">
        <v>3.7443510434460592</v>
      </c>
      <c r="AD1640" s="90">
        <f t="shared" si="117"/>
        <v>47714</v>
      </c>
      <c r="AE1640" s="91">
        <f t="shared" si="116"/>
        <v>3.3968335223741875E-2</v>
      </c>
      <c r="AG1640" s="92"/>
    </row>
    <row r="1641" spans="9:33" x14ac:dyDescent="0.25">
      <c r="I1641"/>
      <c r="N1641" s="130">
        <v>48472</v>
      </c>
      <c r="O1641" s="129">
        <v>3.7443510434460592</v>
      </c>
      <c r="AD1641" s="90">
        <f t="shared" si="117"/>
        <v>47715</v>
      </c>
      <c r="AE1641" s="91">
        <f t="shared" si="116"/>
        <v>3.3968335223821811E-2</v>
      </c>
      <c r="AG1641" s="92"/>
    </row>
    <row r="1642" spans="9:33" x14ac:dyDescent="0.25">
      <c r="I1642"/>
      <c r="N1642" s="130">
        <v>48473</v>
      </c>
      <c r="O1642" s="129">
        <v>3.7443510434460592</v>
      </c>
      <c r="AD1642" s="90">
        <f t="shared" si="117"/>
        <v>47716</v>
      </c>
      <c r="AE1642" s="91">
        <f t="shared" si="116"/>
        <v>3.3968335223901747E-2</v>
      </c>
      <c r="AG1642" s="92"/>
    </row>
    <row r="1643" spans="9:33" x14ac:dyDescent="0.25">
      <c r="I1643"/>
      <c r="N1643" s="130">
        <v>48474</v>
      </c>
      <c r="O1643" s="129">
        <v>3.7447405059669592</v>
      </c>
      <c r="AD1643" s="90">
        <f t="shared" si="117"/>
        <v>47717</v>
      </c>
      <c r="AE1643" s="91">
        <f t="shared" si="116"/>
        <v>3.3968335223741875E-2</v>
      </c>
      <c r="AG1643" s="92"/>
    </row>
    <row r="1644" spans="9:33" x14ac:dyDescent="0.25">
      <c r="I1644"/>
      <c r="N1644" s="130">
        <v>48477</v>
      </c>
      <c r="O1644" s="129">
        <v>3.7443510434540528</v>
      </c>
      <c r="AD1644" s="90">
        <f t="shared" si="117"/>
        <v>47718</v>
      </c>
      <c r="AE1644" s="91">
        <f t="shared" si="116"/>
        <v>3.3971540457393701E-2</v>
      </c>
      <c r="AG1644" s="92"/>
    </row>
    <row r="1645" spans="9:33" x14ac:dyDescent="0.25">
      <c r="I1645"/>
      <c r="N1645" s="130">
        <v>48478</v>
      </c>
      <c r="O1645" s="129">
        <v>3.7443510434380656</v>
      </c>
      <c r="AD1645" s="90">
        <f t="shared" si="117"/>
        <v>47719</v>
      </c>
      <c r="AE1645" s="91">
        <f t="shared" si="116"/>
        <v>3.3971540457393701E-2</v>
      </c>
      <c r="AG1645" s="92"/>
    </row>
    <row r="1646" spans="9:33" x14ac:dyDescent="0.25">
      <c r="I1646"/>
      <c r="N1646" s="130">
        <v>48479</v>
      </c>
      <c r="O1646" s="129">
        <v>3.7443510434460592</v>
      </c>
      <c r="AD1646" s="90">
        <f t="shared" si="117"/>
        <v>47720</v>
      </c>
      <c r="AE1646" s="91">
        <f t="shared" si="116"/>
        <v>3.3971540457393701E-2</v>
      </c>
      <c r="AG1646" s="92"/>
    </row>
    <row r="1647" spans="9:33" x14ac:dyDescent="0.25">
      <c r="I1647"/>
      <c r="N1647" s="130">
        <v>48480</v>
      </c>
      <c r="O1647" s="129">
        <v>3.7443510434540528</v>
      </c>
      <c r="AD1647" s="90">
        <f t="shared" si="117"/>
        <v>47721</v>
      </c>
      <c r="AE1647" s="91">
        <f t="shared" si="116"/>
        <v>3.3968335223821811E-2</v>
      </c>
      <c r="AG1647" s="92"/>
    </row>
    <row r="1648" spans="9:33" x14ac:dyDescent="0.25">
      <c r="I1648"/>
      <c r="N1648" s="130">
        <v>48481</v>
      </c>
      <c r="O1648" s="129">
        <v>3.7447405059669592</v>
      </c>
      <c r="AD1648" s="90">
        <f t="shared" si="117"/>
        <v>47722</v>
      </c>
      <c r="AE1648" s="91">
        <f t="shared" si="116"/>
        <v>3.3968335223821811E-2</v>
      </c>
      <c r="AG1648" s="92"/>
    </row>
    <row r="1649" spans="9:33" x14ac:dyDescent="0.25">
      <c r="I1649"/>
      <c r="N1649" s="130">
        <v>48484</v>
      </c>
      <c r="O1649" s="129">
        <v>3.7443510434460592</v>
      </c>
      <c r="AD1649" s="90">
        <f t="shared" si="117"/>
        <v>47723</v>
      </c>
      <c r="AE1649" s="91">
        <f t="shared" si="116"/>
        <v>3.3968335223821811E-2</v>
      </c>
      <c r="AG1649" s="92"/>
    </row>
    <row r="1650" spans="9:33" x14ac:dyDescent="0.25">
      <c r="I1650"/>
      <c r="N1650" s="130">
        <v>48485</v>
      </c>
      <c r="O1650" s="129">
        <v>3.7443510434460592</v>
      </c>
      <c r="AD1650" s="90">
        <f t="shared" si="117"/>
        <v>47724</v>
      </c>
      <c r="AE1650" s="91">
        <f t="shared" si="116"/>
        <v>3.3968335223821811E-2</v>
      </c>
      <c r="AG1650" s="92"/>
    </row>
    <row r="1651" spans="9:33" x14ac:dyDescent="0.25">
      <c r="I1651"/>
      <c r="N1651" s="130">
        <v>48486</v>
      </c>
      <c r="O1651" s="129">
        <v>3.7443510434460592</v>
      </c>
      <c r="AD1651" s="90">
        <f t="shared" si="117"/>
        <v>47725</v>
      </c>
      <c r="AE1651" s="91">
        <f t="shared" si="116"/>
        <v>3.3973143225398683E-2</v>
      </c>
      <c r="AG1651" s="92"/>
    </row>
    <row r="1652" spans="9:33" x14ac:dyDescent="0.25">
      <c r="I1652"/>
      <c r="N1652" s="130">
        <v>48487</v>
      </c>
      <c r="O1652" s="129">
        <v>3.7443510434460592</v>
      </c>
      <c r="AD1652" s="90">
        <f t="shared" si="117"/>
        <v>47726</v>
      </c>
      <c r="AE1652" s="91">
        <f t="shared" si="116"/>
        <v>3.3973143225398683E-2</v>
      </c>
      <c r="AG1652" s="92"/>
    </row>
    <row r="1653" spans="9:33" x14ac:dyDescent="0.25">
      <c r="I1653"/>
      <c r="N1653" s="130">
        <v>48488</v>
      </c>
      <c r="O1653" s="129">
        <v>3.7447405059669592</v>
      </c>
      <c r="AD1653" s="90">
        <f t="shared" si="117"/>
        <v>47727</v>
      </c>
      <c r="AE1653" s="91">
        <f t="shared" si="116"/>
        <v>3.3973143225398683E-2</v>
      </c>
      <c r="AG1653" s="92"/>
    </row>
    <row r="1654" spans="9:33" x14ac:dyDescent="0.25">
      <c r="I1654"/>
      <c r="N1654" s="130">
        <v>48491</v>
      </c>
      <c r="O1654" s="129">
        <v>3.7443510434540528</v>
      </c>
      <c r="AD1654" s="90">
        <f t="shared" si="117"/>
        <v>47728</v>
      </c>
      <c r="AE1654" s="91">
        <f t="shared" si="116"/>
        <v>3.3973143225398683E-2</v>
      </c>
      <c r="AG1654" s="92"/>
    </row>
    <row r="1655" spans="9:33" x14ac:dyDescent="0.25">
      <c r="I1655"/>
      <c r="N1655" s="130">
        <v>48492</v>
      </c>
      <c r="O1655" s="129">
        <v>3.7443510434380656</v>
      </c>
      <c r="AD1655" s="90">
        <f t="shared" si="117"/>
        <v>47729</v>
      </c>
      <c r="AE1655" s="91">
        <f t="shared" si="116"/>
        <v>3.3968335223821811E-2</v>
      </c>
      <c r="AG1655" s="92"/>
    </row>
    <row r="1656" spans="9:33" x14ac:dyDescent="0.25">
      <c r="I1656"/>
      <c r="N1656" s="130">
        <v>48493</v>
      </c>
      <c r="O1656" s="129">
        <v>3.7443510434540528</v>
      </c>
      <c r="AD1656" s="90">
        <f t="shared" si="117"/>
        <v>47730</v>
      </c>
      <c r="AE1656" s="91">
        <f t="shared" si="116"/>
        <v>3.3968335223821811E-2</v>
      </c>
      <c r="AG1656" s="92"/>
    </row>
    <row r="1657" spans="9:33" x14ac:dyDescent="0.25">
      <c r="I1657"/>
      <c r="N1657" s="130">
        <v>48494</v>
      </c>
      <c r="O1657" s="129">
        <v>3.7443510434460592</v>
      </c>
      <c r="AD1657" s="90">
        <f t="shared" si="117"/>
        <v>47731</v>
      </c>
      <c r="AE1657" s="91">
        <f t="shared" si="116"/>
        <v>3.3968335223821811E-2</v>
      </c>
      <c r="AG1657" s="92"/>
    </row>
    <row r="1658" spans="9:33" x14ac:dyDescent="0.25">
      <c r="I1658"/>
      <c r="N1658" s="130">
        <v>48495</v>
      </c>
      <c r="O1658" s="129">
        <v>3.7449352574852046</v>
      </c>
      <c r="AD1658" s="90">
        <f t="shared" si="117"/>
        <v>47732</v>
      </c>
      <c r="AE1658" s="91">
        <f t="shared" si="116"/>
        <v>3.3971540457393701E-2</v>
      </c>
      <c r="AG1658" s="92"/>
    </row>
    <row r="1659" spans="9:33" x14ac:dyDescent="0.25">
      <c r="I1659"/>
      <c r="N1659" s="130">
        <v>48499</v>
      </c>
      <c r="O1659" s="129">
        <v>3.7443510434540528</v>
      </c>
      <c r="AD1659" s="90">
        <f t="shared" si="117"/>
        <v>47733</v>
      </c>
      <c r="AE1659" s="91">
        <f t="shared" si="116"/>
        <v>3.3971540457393701E-2</v>
      </c>
      <c r="AG1659" s="92"/>
    </row>
    <row r="1660" spans="9:33" x14ac:dyDescent="0.25">
      <c r="I1660"/>
      <c r="N1660" s="130">
        <v>48500</v>
      </c>
      <c r="O1660" s="129">
        <v>3.7443510434460592</v>
      </c>
      <c r="AD1660" s="90">
        <f t="shared" si="117"/>
        <v>47734</v>
      </c>
      <c r="AE1660" s="91">
        <f t="shared" si="116"/>
        <v>3.3971540457393701E-2</v>
      </c>
      <c r="AG1660" s="92"/>
    </row>
    <row r="1661" spans="9:33" x14ac:dyDescent="0.25">
      <c r="I1661"/>
      <c r="N1661" s="130">
        <v>48501</v>
      </c>
      <c r="O1661" s="129">
        <v>3.7443510434460592</v>
      </c>
      <c r="AD1661" s="90">
        <f t="shared" si="117"/>
        <v>47735</v>
      </c>
      <c r="AE1661" s="91">
        <f t="shared" si="116"/>
        <v>3.3968335223821811E-2</v>
      </c>
      <c r="AG1661" s="92"/>
    </row>
    <row r="1662" spans="9:33" x14ac:dyDescent="0.25">
      <c r="I1662"/>
      <c r="N1662" s="130">
        <v>48502</v>
      </c>
      <c r="O1662" s="129">
        <v>3.7447405059669592</v>
      </c>
      <c r="AD1662" s="90">
        <f t="shared" si="117"/>
        <v>47736</v>
      </c>
      <c r="AE1662" s="91">
        <f t="shared" si="116"/>
        <v>3.3968335223741875E-2</v>
      </c>
      <c r="AG1662" s="92"/>
    </row>
    <row r="1663" spans="9:33" x14ac:dyDescent="0.25">
      <c r="I1663"/>
      <c r="N1663" s="130">
        <v>48505</v>
      </c>
      <c r="O1663" s="129">
        <v>3.7443510434460592</v>
      </c>
      <c r="AD1663" s="90">
        <f t="shared" si="117"/>
        <v>47737</v>
      </c>
      <c r="AE1663" s="91">
        <f t="shared" si="116"/>
        <v>3.3968335223901747E-2</v>
      </c>
      <c r="AG1663" s="92"/>
    </row>
    <row r="1664" spans="9:33" x14ac:dyDescent="0.25">
      <c r="I1664"/>
      <c r="N1664" s="130">
        <v>48506</v>
      </c>
      <c r="O1664" s="129">
        <v>3.7443510434460592</v>
      </c>
      <c r="AD1664" s="90">
        <f t="shared" si="117"/>
        <v>47738</v>
      </c>
      <c r="AE1664" s="91">
        <f t="shared" si="116"/>
        <v>3.3968335223741875E-2</v>
      </c>
      <c r="AG1664" s="92"/>
    </row>
    <row r="1665" spans="9:33" x14ac:dyDescent="0.25">
      <c r="I1665"/>
      <c r="N1665" s="130">
        <v>48507</v>
      </c>
      <c r="O1665" s="129">
        <v>3.7443510434460592</v>
      </c>
      <c r="AD1665" s="90">
        <f t="shared" si="117"/>
        <v>47739</v>
      </c>
      <c r="AE1665" s="91">
        <f t="shared" si="116"/>
        <v>3.3971540457420346E-2</v>
      </c>
      <c r="AG1665" s="92"/>
    </row>
    <row r="1666" spans="9:33" x14ac:dyDescent="0.25">
      <c r="I1666"/>
      <c r="N1666" s="130">
        <v>48508</v>
      </c>
      <c r="O1666" s="129">
        <v>3.7443510434460592</v>
      </c>
      <c r="AD1666" s="90">
        <f t="shared" si="117"/>
        <v>47740</v>
      </c>
      <c r="AE1666" s="91">
        <f t="shared" si="116"/>
        <v>3.3971540457420346E-2</v>
      </c>
      <c r="AG1666" s="92"/>
    </row>
    <row r="1667" spans="9:33" x14ac:dyDescent="0.25">
      <c r="I1667"/>
      <c r="N1667" s="130">
        <v>48509</v>
      </c>
      <c r="O1667" s="129">
        <v>3.7447405059696237</v>
      </c>
      <c r="AD1667" s="90">
        <f t="shared" si="117"/>
        <v>47741</v>
      </c>
      <c r="AE1667" s="91">
        <f t="shared" si="116"/>
        <v>3.3971540457420346E-2</v>
      </c>
      <c r="AG1667" s="92"/>
    </row>
    <row r="1668" spans="9:33" x14ac:dyDescent="0.25">
      <c r="I1668"/>
      <c r="N1668" s="130">
        <v>48512</v>
      </c>
      <c r="O1668" s="129">
        <v>3.7443510434460592</v>
      </c>
      <c r="AD1668" s="90">
        <f t="shared" si="117"/>
        <v>47742</v>
      </c>
      <c r="AE1668" s="91">
        <f t="shared" si="116"/>
        <v>3.3968335223821811E-2</v>
      </c>
      <c r="AG1668" s="92"/>
    </row>
    <row r="1669" spans="9:33" x14ac:dyDescent="0.25">
      <c r="I1669"/>
      <c r="N1669" s="130">
        <v>48513</v>
      </c>
      <c r="O1669" s="129">
        <v>3.7443510434460592</v>
      </c>
      <c r="AD1669" s="90">
        <f t="shared" si="117"/>
        <v>47743</v>
      </c>
      <c r="AE1669" s="91">
        <f t="shared" si="116"/>
        <v>3.3968335223821811E-2</v>
      </c>
      <c r="AG1669" s="92"/>
    </row>
    <row r="1670" spans="9:33" x14ac:dyDescent="0.25">
      <c r="I1670"/>
      <c r="N1670" s="130">
        <v>48514</v>
      </c>
      <c r="O1670" s="129">
        <v>3.7443510434460592</v>
      </c>
      <c r="AD1670" s="90">
        <f t="shared" si="117"/>
        <v>47744</v>
      </c>
      <c r="AE1670" s="91">
        <f t="shared" si="116"/>
        <v>3.3968335223741875E-2</v>
      </c>
      <c r="AG1670" s="92"/>
    </row>
    <row r="1671" spans="9:33" x14ac:dyDescent="0.25">
      <c r="I1671"/>
      <c r="N1671" s="130">
        <v>48515</v>
      </c>
      <c r="O1671" s="129">
        <v>3.7443510434540528</v>
      </c>
      <c r="AD1671" s="90">
        <f t="shared" si="117"/>
        <v>47745</v>
      </c>
      <c r="AE1671" s="91">
        <f t="shared" ref="AE1671:AE1734" si="118">_xlfn.IFNA(VLOOKUP(AD1671,N:O,2,FALSE)/100,AE1670)</f>
        <v>3.3968335223821811E-2</v>
      </c>
      <c r="AG1671" s="92"/>
    </row>
    <row r="1672" spans="9:33" x14ac:dyDescent="0.25">
      <c r="I1672"/>
      <c r="N1672" s="130">
        <v>48516</v>
      </c>
      <c r="O1672" s="129">
        <v>3.7447405059669592</v>
      </c>
      <c r="AD1672" s="90">
        <f t="shared" ref="AD1672:AD1735" si="119">AD1671+1</f>
        <v>47746</v>
      </c>
      <c r="AE1672" s="91">
        <f t="shared" si="118"/>
        <v>3.3971540457393701E-2</v>
      </c>
      <c r="AG1672" s="92"/>
    </row>
    <row r="1673" spans="9:33" x14ac:dyDescent="0.25">
      <c r="I1673"/>
      <c r="N1673" s="130">
        <v>48519</v>
      </c>
      <c r="O1673" s="129">
        <v>3.7443510434460592</v>
      </c>
      <c r="AD1673" s="90">
        <f t="shared" si="119"/>
        <v>47747</v>
      </c>
      <c r="AE1673" s="91">
        <f t="shared" si="118"/>
        <v>3.3971540457393701E-2</v>
      </c>
      <c r="AG1673" s="92"/>
    </row>
    <row r="1674" spans="9:33" x14ac:dyDescent="0.25">
      <c r="I1674"/>
      <c r="N1674" s="130">
        <v>48520</v>
      </c>
      <c r="O1674" s="129">
        <v>3.7443510434460592</v>
      </c>
      <c r="AD1674" s="90">
        <f t="shared" si="119"/>
        <v>47748</v>
      </c>
      <c r="AE1674" s="91">
        <f t="shared" si="118"/>
        <v>3.3971540457393701E-2</v>
      </c>
      <c r="AG1674" s="92"/>
    </row>
    <row r="1675" spans="9:33" x14ac:dyDescent="0.25">
      <c r="I1675"/>
      <c r="N1675" s="130">
        <v>48521</v>
      </c>
      <c r="O1675" s="129">
        <v>3.7443510434460592</v>
      </c>
      <c r="AD1675" s="90">
        <f t="shared" si="119"/>
        <v>47749</v>
      </c>
      <c r="AE1675" s="91">
        <f t="shared" si="118"/>
        <v>3.3968335223821811E-2</v>
      </c>
      <c r="AG1675" s="92"/>
    </row>
    <row r="1676" spans="9:33" x14ac:dyDescent="0.25">
      <c r="I1676"/>
      <c r="N1676" s="130">
        <v>48522</v>
      </c>
      <c r="O1676" s="129">
        <v>3.7443510434460592</v>
      </c>
      <c r="AD1676" s="90">
        <f t="shared" si="119"/>
        <v>47750</v>
      </c>
      <c r="AE1676" s="91">
        <f t="shared" si="118"/>
        <v>3.3968335223741875E-2</v>
      </c>
      <c r="AG1676" s="92"/>
    </row>
    <row r="1677" spans="9:33" x14ac:dyDescent="0.25">
      <c r="I1677"/>
      <c r="N1677" s="130">
        <v>48523</v>
      </c>
      <c r="O1677" s="129">
        <v>3.7447405059669592</v>
      </c>
      <c r="AD1677" s="90">
        <f t="shared" si="119"/>
        <v>47751</v>
      </c>
      <c r="AE1677" s="91">
        <f t="shared" si="118"/>
        <v>3.3968335223901747E-2</v>
      </c>
      <c r="AG1677" s="92"/>
    </row>
    <row r="1678" spans="9:33" x14ac:dyDescent="0.25">
      <c r="I1678"/>
      <c r="N1678" s="130">
        <v>48526</v>
      </c>
      <c r="O1678" s="129">
        <v>3.7443510434540528</v>
      </c>
      <c r="AD1678" s="90">
        <f t="shared" si="119"/>
        <v>47752</v>
      </c>
      <c r="AE1678" s="91">
        <f t="shared" si="118"/>
        <v>3.3968335223821811E-2</v>
      </c>
      <c r="AG1678" s="92"/>
    </row>
    <row r="1679" spans="9:33" x14ac:dyDescent="0.25">
      <c r="I1679"/>
      <c r="N1679" s="130">
        <v>48527</v>
      </c>
      <c r="O1679" s="129">
        <v>3.7443510434380656</v>
      </c>
      <c r="AD1679" s="90">
        <f t="shared" si="119"/>
        <v>47753</v>
      </c>
      <c r="AE1679" s="91">
        <f t="shared" si="118"/>
        <v>3.3971540457420346E-2</v>
      </c>
      <c r="AG1679" s="92"/>
    </row>
    <row r="1680" spans="9:33" x14ac:dyDescent="0.25">
      <c r="I1680"/>
      <c r="N1680" s="130">
        <v>48528</v>
      </c>
      <c r="O1680" s="129">
        <v>3.7445457679585736</v>
      </c>
      <c r="AD1680" s="90">
        <f t="shared" si="119"/>
        <v>47754</v>
      </c>
      <c r="AE1680" s="91">
        <f t="shared" si="118"/>
        <v>3.3971540457420346E-2</v>
      </c>
      <c r="AG1680" s="92"/>
    </row>
    <row r="1681" spans="9:33" x14ac:dyDescent="0.25">
      <c r="I1681"/>
      <c r="N1681" s="130">
        <v>48530</v>
      </c>
      <c r="O1681" s="129">
        <v>3.7447405059696237</v>
      </c>
      <c r="AD1681" s="90">
        <f t="shared" si="119"/>
        <v>47755</v>
      </c>
      <c r="AE1681" s="91">
        <f t="shared" si="118"/>
        <v>3.3971540457420346E-2</v>
      </c>
      <c r="AG1681" s="92"/>
    </row>
    <row r="1682" spans="9:33" x14ac:dyDescent="0.25">
      <c r="I1682"/>
      <c r="N1682" s="130">
        <v>48533</v>
      </c>
      <c r="O1682" s="129">
        <v>3.7443510434380656</v>
      </c>
      <c r="AD1682" s="90">
        <f t="shared" si="119"/>
        <v>47756</v>
      </c>
      <c r="AE1682" s="91">
        <f t="shared" si="118"/>
        <v>3.3968335223741875E-2</v>
      </c>
      <c r="AG1682" s="92"/>
    </row>
    <row r="1683" spans="9:33" x14ac:dyDescent="0.25">
      <c r="I1683"/>
      <c r="N1683" s="130">
        <v>48534</v>
      </c>
      <c r="O1683" s="129">
        <v>3.7443510434460592</v>
      </c>
      <c r="AD1683" s="90">
        <f t="shared" si="119"/>
        <v>47757</v>
      </c>
      <c r="AE1683" s="91">
        <f t="shared" si="118"/>
        <v>3.3968335223821811E-2</v>
      </c>
      <c r="AG1683" s="92"/>
    </row>
    <row r="1684" spans="9:33" x14ac:dyDescent="0.25">
      <c r="I1684"/>
      <c r="N1684" s="130">
        <v>48535</v>
      </c>
      <c r="O1684" s="129">
        <v>3.7443510434460592</v>
      </c>
      <c r="AD1684" s="90">
        <f t="shared" si="119"/>
        <v>47758</v>
      </c>
      <c r="AE1684" s="91">
        <f t="shared" si="118"/>
        <v>3.3968335223821811E-2</v>
      </c>
      <c r="AG1684" s="92"/>
    </row>
    <row r="1685" spans="9:33" x14ac:dyDescent="0.25">
      <c r="I1685"/>
      <c r="N1685" s="130">
        <v>48536</v>
      </c>
      <c r="O1685" s="129">
        <v>3.7443510434460592</v>
      </c>
      <c r="AD1685" s="90">
        <f t="shared" si="119"/>
        <v>47759</v>
      </c>
      <c r="AE1685" s="91">
        <f t="shared" si="118"/>
        <v>3.3968335223821811E-2</v>
      </c>
      <c r="AG1685" s="92"/>
    </row>
    <row r="1686" spans="9:33" x14ac:dyDescent="0.25">
      <c r="I1686"/>
      <c r="N1686" s="130">
        <v>48537</v>
      </c>
      <c r="O1686" s="129">
        <v>3.7447405059696237</v>
      </c>
      <c r="AD1686" s="90">
        <f t="shared" si="119"/>
        <v>47760</v>
      </c>
      <c r="AE1686" s="91">
        <f t="shared" si="118"/>
        <v>3.3971540457393701E-2</v>
      </c>
      <c r="AG1686" s="92"/>
    </row>
    <row r="1687" spans="9:33" x14ac:dyDescent="0.25">
      <c r="I1687"/>
      <c r="N1687" s="130">
        <v>48540</v>
      </c>
      <c r="O1687" s="129">
        <v>3.7443510434460592</v>
      </c>
      <c r="AD1687" s="90">
        <f t="shared" si="119"/>
        <v>47761</v>
      </c>
      <c r="AE1687" s="91">
        <f t="shared" si="118"/>
        <v>3.3971540457393701E-2</v>
      </c>
      <c r="AG1687" s="92"/>
    </row>
    <row r="1688" spans="9:33" x14ac:dyDescent="0.25">
      <c r="I1688"/>
      <c r="N1688" s="130">
        <v>48541</v>
      </c>
      <c r="O1688" s="129">
        <v>3.7443510434540528</v>
      </c>
      <c r="AD1688" s="90">
        <f t="shared" si="119"/>
        <v>47762</v>
      </c>
      <c r="AE1688" s="91">
        <f t="shared" si="118"/>
        <v>3.3971540457393701E-2</v>
      </c>
      <c r="AG1688" s="92"/>
    </row>
    <row r="1689" spans="9:33" x14ac:dyDescent="0.25">
      <c r="I1689"/>
      <c r="N1689" s="130">
        <v>48542</v>
      </c>
      <c r="O1689" s="129">
        <v>3.7445457679585736</v>
      </c>
      <c r="AD1689" s="90">
        <f t="shared" si="119"/>
        <v>47763</v>
      </c>
      <c r="AE1689" s="91">
        <f t="shared" si="118"/>
        <v>3.3968335223821811E-2</v>
      </c>
      <c r="AG1689" s="92"/>
    </row>
    <row r="1690" spans="9:33" x14ac:dyDescent="0.25">
      <c r="I1690"/>
      <c r="N1690" s="130">
        <v>48544</v>
      </c>
      <c r="O1690" s="129">
        <v>3.7447405059696237</v>
      </c>
      <c r="AD1690" s="90">
        <f t="shared" si="119"/>
        <v>47764</v>
      </c>
      <c r="AE1690" s="91">
        <f t="shared" si="118"/>
        <v>3.3968335223821811E-2</v>
      </c>
      <c r="AG1690" s="92"/>
    </row>
    <row r="1691" spans="9:33" x14ac:dyDescent="0.25">
      <c r="I1691"/>
      <c r="N1691" s="130">
        <v>48547</v>
      </c>
      <c r="O1691" s="129">
        <v>3.7443510434380656</v>
      </c>
      <c r="AD1691" s="90">
        <f t="shared" si="119"/>
        <v>47765</v>
      </c>
      <c r="AE1691" s="91">
        <f t="shared" si="118"/>
        <v>3.3968335223741875E-2</v>
      </c>
      <c r="AG1691" s="92"/>
    </row>
    <row r="1692" spans="9:33" x14ac:dyDescent="0.25">
      <c r="I1692"/>
      <c r="N1692" s="130">
        <v>48548</v>
      </c>
      <c r="O1692" s="129">
        <v>3.7443510434540528</v>
      </c>
      <c r="AD1692" s="90">
        <f t="shared" si="119"/>
        <v>47766</v>
      </c>
      <c r="AE1692" s="91">
        <f t="shared" si="118"/>
        <v>3.3968335223821811E-2</v>
      </c>
      <c r="AG1692" s="92"/>
    </row>
    <row r="1693" spans="9:33" x14ac:dyDescent="0.25">
      <c r="I1693"/>
      <c r="N1693" s="130">
        <v>48549</v>
      </c>
      <c r="O1693" s="129">
        <v>3.7443510434460592</v>
      </c>
      <c r="AD1693" s="90">
        <f t="shared" si="119"/>
        <v>47767</v>
      </c>
      <c r="AE1693" s="91">
        <f t="shared" si="118"/>
        <v>3.3973143225418667E-2</v>
      </c>
      <c r="AG1693" s="92"/>
    </row>
    <row r="1694" spans="9:33" x14ac:dyDescent="0.25">
      <c r="I1694"/>
      <c r="N1694" s="130">
        <v>48550</v>
      </c>
      <c r="O1694" s="129">
        <v>3.7443510434460592</v>
      </c>
      <c r="AD1694" s="90">
        <f t="shared" si="119"/>
        <v>47768</v>
      </c>
      <c r="AE1694" s="91">
        <f t="shared" si="118"/>
        <v>3.3973143225418667E-2</v>
      </c>
      <c r="AG1694" s="92"/>
    </row>
    <row r="1695" spans="9:33" x14ac:dyDescent="0.25">
      <c r="I1695"/>
      <c r="N1695" s="130">
        <v>48551</v>
      </c>
      <c r="O1695" s="129">
        <v>3.7447405059696237</v>
      </c>
      <c r="AD1695" s="90">
        <f t="shared" si="119"/>
        <v>47769</v>
      </c>
      <c r="AE1695" s="91">
        <f t="shared" si="118"/>
        <v>3.3973143225418667E-2</v>
      </c>
      <c r="AG1695" s="92"/>
    </row>
    <row r="1696" spans="9:33" x14ac:dyDescent="0.25">
      <c r="I1696"/>
      <c r="N1696" s="130">
        <v>48554</v>
      </c>
      <c r="O1696" s="129">
        <v>3.7443510434460592</v>
      </c>
      <c r="AD1696" s="90">
        <f t="shared" si="119"/>
        <v>47770</v>
      </c>
      <c r="AE1696" s="91">
        <f t="shared" si="118"/>
        <v>3.3973143225418667E-2</v>
      </c>
      <c r="AG1696" s="92"/>
    </row>
    <row r="1697" spans="9:33" x14ac:dyDescent="0.25">
      <c r="I1697"/>
      <c r="N1697" s="130">
        <v>48555</v>
      </c>
      <c r="O1697" s="129">
        <v>3.7443510434540528</v>
      </c>
      <c r="AD1697" s="90">
        <f t="shared" si="119"/>
        <v>47771</v>
      </c>
      <c r="AE1697" s="91">
        <f t="shared" si="118"/>
        <v>3.3968335223821811E-2</v>
      </c>
      <c r="AG1697" s="92"/>
    </row>
    <row r="1698" spans="9:33" x14ac:dyDescent="0.25">
      <c r="I1698"/>
      <c r="N1698" s="130">
        <v>48556</v>
      </c>
      <c r="O1698" s="129">
        <v>3.7443510434460592</v>
      </c>
      <c r="AD1698" s="90">
        <f t="shared" si="119"/>
        <v>47772</v>
      </c>
      <c r="AE1698" s="91">
        <f t="shared" si="118"/>
        <v>3.3968335223821811E-2</v>
      </c>
      <c r="AG1698" s="92"/>
    </row>
    <row r="1699" spans="9:33" x14ac:dyDescent="0.25">
      <c r="I1699"/>
      <c r="N1699" s="130">
        <v>48557</v>
      </c>
      <c r="O1699" s="129">
        <v>3.7443510434380656</v>
      </c>
      <c r="AD1699" s="90">
        <f t="shared" si="119"/>
        <v>47773</v>
      </c>
      <c r="AE1699" s="91">
        <f t="shared" si="118"/>
        <v>3.3968335223741875E-2</v>
      </c>
      <c r="AG1699" s="92"/>
    </row>
    <row r="1700" spans="9:33" x14ac:dyDescent="0.25">
      <c r="I1700"/>
      <c r="N1700" s="130">
        <v>48558</v>
      </c>
      <c r="O1700" s="129">
        <v>3.7447405059696237</v>
      </c>
      <c r="AD1700" s="90">
        <f t="shared" si="119"/>
        <v>47774</v>
      </c>
      <c r="AE1700" s="91">
        <f t="shared" si="118"/>
        <v>3.3971540457420346E-2</v>
      </c>
      <c r="AG1700" s="92"/>
    </row>
    <row r="1701" spans="9:33" x14ac:dyDescent="0.25">
      <c r="I1701"/>
      <c r="N1701" s="130">
        <v>48561</v>
      </c>
      <c r="O1701" s="129">
        <v>3.7443510434460592</v>
      </c>
      <c r="AD1701" s="90">
        <f t="shared" si="119"/>
        <v>47775</v>
      </c>
      <c r="AE1701" s="91">
        <f t="shared" si="118"/>
        <v>3.3971540457420346E-2</v>
      </c>
      <c r="AG1701" s="92"/>
    </row>
    <row r="1702" spans="9:33" x14ac:dyDescent="0.25">
      <c r="I1702"/>
      <c r="N1702" s="130">
        <v>48562</v>
      </c>
      <c r="O1702" s="129">
        <v>3.7443510434460592</v>
      </c>
      <c r="AD1702" s="90">
        <f t="shared" si="119"/>
        <v>47776</v>
      </c>
      <c r="AE1702" s="91">
        <f t="shared" si="118"/>
        <v>3.3971540457420346E-2</v>
      </c>
      <c r="AG1702" s="92"/>
    </row>
    <row r="1703" spans="9:33" x14ac:dyDescent="0.25">
      <c r="I1703"/>
      <c r="N1703" s="130">
        <v>48563</v>
      </c>
      <c r="O1703" s="129">
        <v>3.7443510434460592</v>
      </c>
      <c r="AD1703" s="90">
        <f t="shared" si="119"/>
        <v>47777</v>
      </c>
      <c r="AE1703" s="91">
        <f t="shared" si="118"/>
        <v>3.3968335223741875E-2</v>
      </c>
      <c r="AG1703" s="92"/>
    </row>
    <row r="1704" spans="9:33" x14ac:dyDescent="0.25">
      <c r="I1704"/>
      <c r="N1704" s="130">
        <v>48564</v>
      </c>
      <c r="O1704" s="129">
        <v>3.7443510434460592</v>
      </c>
      <c r="AD1704" s="90">
        <f t="shared" si="119"/>
        <v>47778</v>
      </c>
      <c r="AE1704" s="91">
        <f t="shared" si="118"/>
        <v>3.3968335223901747E-2</v>
      </c>
      <c r="AG1704" s="92"/>
    </row>
    <row r="1705" spans="9:33" x14ac:dyDescent="0.25">
      <c r="I1705"/>
      <c r="N1705" s="130">
        <v>48565</v>
      </c>
      <c r="O1705" s="129">
        <v>3.7447405059696237</v>
      </c>
      <c r="AD1705" s="90">
        <f t="shared" si="119"/>
        <v>47779</v>
      </c>
      <c r="AE1705" s="91">
        <f t="shared" si="118"/>
        <v>3.3968335223821811E-2</v>
      </c>
      <c r="AG1705" s="92"/>
    </row>
    <row r="1706" spans="9:33" x14ac:dyDescent="0.25">
      <c r="I1706"/>
      <c r="N1706" s="130">
        <v>48568</v>
      </c>
      <c r="O1706" s="129">
        <v>3.7443510434460592</v>
      </c>
      <c r="AD1706" s="90">
        <f t="shared" si="119"/>
        <v>47780</v>
      </c>
      <c r="AE1706" s="91">
        <f t="shared" si="118"/>
        <v>3.3968335223821811E-2</v>
      </c>
      <c r="AG1706" s="92"/>
    </row>
    <row r="1707" spans="9:33" x14ac:dyDescent="0.25">
      <c r="I1707"/>
      <c r="N1707" s="130">
        <v>48569</v>
      </c>
      <c r="O1707" s="129">
        <v>3.7443510434460592</v>
      </c>
      <c r="AD1707" s="90">
        <f t="shared" si="119"/>
        <v>47781</v>
      </c>
      <c r="AE1707" s="91">
        <f t="shared" si="118"/>
        <v>3.3971540457393701E-2</v>
      </c>
      <c r="AG1707" s="92"/>
    </row>
    <row r="1708" spans="9:33" x14ac:dyDescent="0.25">
      <c r="I1708"/>
      <c r="N1708" s="130">
        <v>48570</v>
      </c>
      <c r="O1708" s="129">
        <v>3.7443510434460592</v>
      </c>
      <c r="AD1708" s="90">
        <f t="shared" si="119"/>
        <v>47782</v>
      </c>
      <c r="AE1708" s="91">
        <f t="shared" si="118"/>
        <v>3.3971540457393701E-2</v>
      </c>
      <c r="AG1708" s="92"/>
    </row>
    <row r="1709" spans="9:33" x14ac:dyDescent="0.25">
      <c r="I1709"/>
      <c r="N1709" s="130">
        <v>48571</v>
      </c>
      <c r="O1709" s="129">
        <v>3.7449352574852046</v>
      </c>
      <c r="AD1709" s="90">
        <f t="shared" si="119"/>
        <v>47783</v>
      </c>
      <c r="AE1709" s="91">
        <f t="shared" si="118"/>
        <v>3.3971540457393701E-2</v>
      </c>
      <c r="AG1709" s="92"/>
    </row>
    <row r="1710" spans="9:33" x14ac:dyDescent="0.25">
      <c r="I1710"/>
      <c r="N1710" s="130">
        <v>48575</v>
      </c>
      <c r="O1710" s="129">
        <v>3.7443510434380656</v>
      </c>
      <c r="AD1710" s="90">
        <f t="shared" si="119"/>
        <v>47784</v>
      </c>
      <c r="AE1710" s="91">
        <f t="shared" si="118"/>
        <v>3.3968335223821811E-2</v>
      </c>
      <c r="AG1710" s="92"/>
    </row>
    <row r="1711" spans="9:33" x14ac:dyDescent="0.25">
      <c r="I1711"/>
      <c r="N1711" s="130">
        <v>48576</v>
      </c>
      <c r="O1711" s="129">
        <v>3.7443510434460592</v>
      </c>
      <c r="AD1711" s="90">
        <f t="shared" si="119"/>
        <v>47785</v>
      </c>
      <c r="AE1711" s="91">
        <f t="shared" si="118"/>
        <v>3.3968335223821811E-2</v>
      </c>
      <c r="AG1711" s="92"/>
    </row>
    <row r="1712" spans="9:33" x14ac:dyDescent="0.25">
      <c r="I1712"/>
      <c r="N1712" s="130">
        <v>48577</v>
      </c>
      <c r="O1712" s="129">
        <v>3.7443510434460592</v>
      </c>
      <c r="AD1712" s="90">
        <f t="shared" si="119"/>
        <v>47786</v>
      </c>
      <c r="AE1712" s="91">
        <f t="shared" si="118"/>
        <v>3.3968335223821811E-2</v>
      </c>
      <c r="AG1712" s="92"/>
    </row>
    <row r="1713" spans="9:33" x14ac:dyDescent="0.25">
      <c r="I1713"/>
      <c r="N1713" s="130">
        <v>48578</v>
      </c>
      <c r="O1713" s="129">
        <v>3.7443510434460592</v>
      </c>
      <c r="AD1713" s="90">
        <f t="shared" si="119"/>
        <v>47787</v>
      </c>
      <c r="AE1713" s="91">
        <f t="shared" si="118"/>
        <v>3.3968335223821811E-2</v>
      </c>
      <c r="AG1713" s="92"/>
    </row>
    <row r="1714" spans="9:33" x14ac:dyDescent="0.25">
      <c r="I1714"/>
      <c r="N1714" s="130">
        <v>48579</v>
      </c>
      <c r="O1714" s="129">
        <v>3.7447405059696237</v>
      </c>
      <c r="AD1714" s="90">
        <f t="shared" si="119"/>
        <v>47788</v>
      </c>
      <c r="AE1714" s="91">
        <f t="shared" si="118"/>
        <v>3.3971540457393701E-2</v>
      </c>
      <c r="AG1714" s="92"/>
    </row>
    <row r="1715" spans="9:33" x14ac:dyDescent="0.25">
      <c r="I1715"/>
      <c r="N1715" s="130">
        <v>48582</v>
      </c>
      <c r="O1715" s="129">
        <v>3.7443510434460592</v>
      </c>
      <c r="AD1715" s="90">
        <f t="shared" si="119"/>
        <v>47789</v>
      </c>
      <c r="AE1715" s="91">
        <f t="shared" si="118"/>
        <v>3.3971540457393701E-2</v>
      </c>
      <c r="AG1715" s="92"/>
    </row>
    <row r="1716" spans="9:33" x14ac:dyDescent="0.25">
      <c r="I1716"/>
      <c r="N1716" s="130">
        <v>48583</v>
      </c>
      <c r="O1716" s="129">
        <v>3.7443510434540528</v>
      </c>
      <c r="AD1716" s="90">
        <f t="shared" si="119"/>
        <v>47790</v>
      </c>
      <c r="AE1716" s="91">
        <f t="shared" si="118"/>
        <v>3.3971540457393701E-2</v>
      </c>
      <c r="AG1716" s="92"/>
    </row>
    <row r="1717" spans="9:33" x14ac:dyDescent="0.25">
      <c r="I1717"/>
      <c r="N1717" s="130">
        <v>48584</v>
      </c>
      <c r="O1717" s="129">
        <v>3.7443510434380656</v>
      </c>
      <c r="AD1717" s="90">
        <f t="shared" si="119"/>
        <v>47791</v>
      </c>
      <c r="AE1717" s="91">
        <f t="shared" si="118"/>
        <v>3.3968335223901747E-2</v>
      </c>
      <c r="AG1717" s="92"/>
    </row>
    <row r="1718" spans="9:33" x14ac:dyDescent="0.25">
      <c r="I1718"/>
      <c r="N1718" s="130">
        <v>48585</v>
      </c>
      <c r="O1718" s="129">
        <v>3.7443510434460592</v>
      </c>
      <c r="AD1718" s="90">
        <f t="shared" si="119"/>
        <v>47792</v>
      </c>
      <c r="AE1718" s="91">
        <f t="shared" si="118"/>
        <v>3.3968335223821811E-2</v>
      </c>
      <c r="AG1718" s="92"/>
    </row>
    <row r="1719" spans="9:33" x14ac:dyDescent="0.25">
      <c r="I1719"/>
      <c r="N1719" s="130">
        <v>48586</v>
      </c>
      <c r="O1719" s="129">
        <v>3.7447405059722882</v>
      </c>
      <c r="AD1719" s="90">
        <f t="shared" si="119"/>
        <v>47793</v>
      </c>
      <c r="AE1719" s="91">
        <f t="shared" si="118"/>
        <v>3.3968335223741875E-2</v>
      </c>
      <c r="AG1719" s="92"/>
    </row>
    <row r="1720" spans="9:33" x14ac:dyDescent="0.25">
      <c r="I1720"/>
      <c r="N1720" s="130">
        <v>48589</v>
      </c>
      <c r="O1720" s="129">
        <v>3.7443510434380656</v>
      </c>
      <c r="AD1720" s="90">
        <f t="shared" si="119"/>
        <v>47794</v>
      </c>
      <c r="AE1720" s="91">
        <f t="shared" si="118"/>
        <v>3.3968335223821811E-2</v>
      </c>
      <c r="AG1720" s="92"/>
    </row>
    <row r="1721" spans="9:33" x14ac:dyDescent="0.25">
      <c r="I1721"/>
      <c r="N1721" s="130">
        <v>48590</v>
      </c>
      <c r="O1721" s="129">
        <v>3.7443510434460592</v>
      </c>
      <c r="AD1721" s="90">
        <f t="shared" si="119"/>
        <v>47795</v>
      </c>
      <c r="AE1721" s="91">
        <f t="shared" si="118"/>
        <v>3.3973143225398683E-2</v>
      </c>
      <c r="AG1721" s="92"/>
    </row>
    <row r="1722" spans="9:33" x14ac:dyDescent="0.25">
      <c r="I1722"/>
      <c r="N1722" s="130">
        <v>48591</v>
      </c>
      <c r="O1722" s="129">
        <v>3.7443510434540528</v>
      </c>
      <c r="AD1722" s="90">
        <f t="shared" si="119"/>
        <v>47796</v>
      </c>
      <c r="AE1722" s="91">
        <f t="shared" si="118"/>
        <v>3.3973143225398683E-2</v>
      </c>
      <c r="AG1722" s="92"/>
    </row>
    <row r="1723" spans="9:33" x14ac:dyDescent="0.25">
      <c r="I1723"/>
      <c r="N1723" s="130">
        <v>48592</v>
      </c>
      <c r="O1723" s="129">
        <v>3.7443510434460592</v>
      </c>
      <c r="AD1723" s="90">
        <f t="shared" si="119"/>
        <v>47797</v>
      </c>
      <c r="AE1723" s="91">
        <f t="shared" si="118"/>
        <v>3.3973143225398683E-2</v>
      </c>
      <c r="AG1723" s="92"/>
    </row>
    <row r="1724" spans="9:33" x14ac:dyDescent="0.25">
      <c r="I1724"/>
      <c r="N1724" s="130">
        <v>48593</v>
      </c>
      <c r="O1724" s="129">
        <v>3.744935257487203</v>
      </c>
      <c r="AD1724" s="90">
        <f t="shared" si="119"/>
        <v>47798</v>
      </c>
      <c r="AE1724" s="91">
        <f t="shared" si="118"/>
        <v>3.3973143225398683E-2</v>
      </c>
      <c r="AG1724" s="92"/>
    </row>
    <row r="1725" spans="9:33" x14ac:dyDescent="0.25">
      <c r="I1725"/>
      <c r="N1725" s="130">
        <v>48597</v>
      </c>
      <c r="O1725" s="129">
        <v>3.7443510434380656</v>
      </c>
      <c r="AD1725" s="90">
        <f t="shared" si="119"/>
        <v>47799</v>
      </c>
      <c r="AE1725" s="91">
        <f t="shared" si="118"/>
        <v>3.3968335223821811E-2</v>
      </c>
      <c r="AG1725" s="92"/>
    </row>
    <row r="1726" spans="9:33" x14ac:dyDescent="0.25">
      <c r="I1726"/>
      <c r="N1726" s="130">
        <v>48598</v>
      </c>
      <c r="O1726" s="129">
        <v>3.7443510434460592</v>
      </c>
      <c r="AD1726" s="90">
        <f t="shared" si="119"/>
        <v>47800</v>
      </c>
      <c r="AE1726" s="91">
        <f t="shared" si="118"/>
        <v>3.3968335223821811E-2</v>
      </c>
      <c r="AG1726" s="92"/>
    </row>
    <row r="1727" spans="9:33" x14ac:dyDescent="0.25">
      <c r="I1727"/>
      <c r="N1727" s="130">
        <v>48599</v>
      </c>
      <c r="O1727" s="129">
        <v>3.7443510434540528</v>
      </c>
      <c r="AD1727" s="90">
        <f t="shared" si="119"/>
        <v>47801</v>
      </c>
      <c r="AE1727" s="91">
        <f t="shared" si="118"/>
        <v>3.3968335223821811E-2</v>
      </c>
      <c r="AG1727" s="92"/>
    </row>
    <row r="1728" spans="9:33" x14ac:dyDescent="0.25">
      <c r="I1728"/>
      <c r="N1728" s="130">
        <v>48600</v>
      </c>
      <c r="O1728" s="129">
        <v>3.7447405059669592</v>
      </c>
      <c r="AD1728" s="90">
        <f t="shared" si="119"/>
        <v>47802</v>
      </c>
      <c r="AE1728" s="91">
        <f t="shared" si="118"/>
        <v>3.3971540457393701E-2</v>
      </c>
      <c r="AG1728" s="92"/>
    </row>
    <row r="1729" spans="9:33" x14ac:dyDescent="0.25">
      <c r="I1729"/>
      <c r="N1729" s="130">
        <v>48603</v>
      </c>
      <c r="O1729" s="129">
        <v>3.7443510434460592</v>
      </c>
      <c r="AD1729" s="90">
        <f t="shared" si="119"/>
        <v>47803</v>
      </c>
      <c r="AE1729" s="91">
        <f t="shared" si="118"/>
        <v>3.3971540457393701E-2</v>
      </c>
      <c r="AG1729" s="92"/>
    </row>
    <row r="1730" spans="9:33" x14ac:dyDescent="0.25">
      <c r="I1730"/>
      <c r="N1730" s="130">
        <v>48604</v>
      </c>
      <c r="O1730" s="129">
        <v>3.7443510434460592</v>
      </c>
      <c r="AD1730" s="90">
        <f t="shared" si="119"/>
        <v>47804</v>
      </c>
      <c r="AE1730" s="91">
        <f t="shared" si="118"/>
        <v>3.3971540457393701E-2</v>
      </c>
      <c r="AG1730" s="92"/>
    </row>
    <row r="1731" spans="9:33" x14ac:dyDescent="0.25">
      <c r="I1731"/>
      <c r="N1731" s="130">
        <v>48605</v>
      </c>
      <c r="O1731" s="129">
        <v>3.7443510434460592</v>
      </c>
      <c r="AD1731" s="90">
        <f t="shared" si="119"/>
        <v>47805</v>
      </c>
      <c r="AE1731" s="91">
        <f t="shared" si="118"/>
        <v>3.3968335223821811E-2</v>
      </c>
      <c r="AG1731" s="92"/>
    </row>
    <row r="1732" spans="9:33" x14ac:dyDescent="0.25">
      <c r="I1732"/>
      <c r="N1732" s="130">
        <v>48606</v>
      </c>
      <c r="O1732" s="129">
        <v>3.7443510434380656</v>
      </c>
      <c r="AD1732" s="90">
        <f t="shared" si="119"/>
        <v>47806</v>
      </c>
      <c r="AE1732" s="91">
        <f t="shared" si="118"/>
        <v>3.3968335223821811E-2</v>
      </c>
      <c r="AG1732" s="92"/>
    </row>
    <row r="1733" spans="9:33" x14ac:dyDescent="0.25">
      <c r="I1733"/>
      <c r="N1733" s="130">
        <v>48607</v>
      </c>
      <c r="O1733" s="129">
        <v>3.7447405059696237</v>
      </c>
      <c r="AD1733" s="90">
        <f t="shared" si="119"/>
        <v>47807</v>
      </c>
      <c r="AE1733" s="91">
        <f t="shared" si="118"/>
        <v>3.3968335223741875E-2</v>
      </c>
      <c r="AG1733" s="92"/>
    </row>
    <row r="1734" spans="9:33" x14ac:dyDescent="0.25">
      <c r="I1734"/>
      <c r="N1734" s="130">
        <v>48610</v>
      </c>
      <c r="O1734" s="129">
        <v>3.7443510434540528</v>
      </c>
      <c r="AD1734" s="90">
        <f t="shared" si="119"/>
        <v>47808</v>
      </c>
      <c r="AE1734" s="91">
        <f t="shared" si="118"/>
        <v>3.3968335223821811E-2</v>
      </c>
      <c r="AG1734" s="92"/>
    </row>
    <row r="1735" spans="9:33" x14ac:dyDescent="0.25">
      <c r="I1735"/>
      <c r="N1735" s="130">
        <v>48611</v>
      </c>
      <c r="O1735" s="129">
        <v>3.7443510434460592</v>
      </c>
      <c r="AD1735" s="90">
        <f t="shared" si="119"/>
        <v>47809</v>
      </c>
      <c r="AE1735" s="91">
        <f t="shared" ref="AE1735:AE1798" si="120">_xlfn.IFNA(VLOOKUP(AD1735,N:O,2,FALSE)/100,AE1734)</f>
        <v>3.3971540457393701E-2</v>
      </c>
      <c r="AG1735" s="92"/>
    </row>
    <row r="1736" spans="9:33" x14ac:dyDescent="0.25">
      <c r="I1736"/>
      <c r="N1736" s="130">
        <v>48612</v>
      </c>
      <c r="O1736" s="129">
        <v>3.7443510434540528</v>
      </c>
      <c r="AD1736" s="90">
        <f t="shared" ref="AD1736:AD1799" si="121">AD1735+1</f>
        <v>47810</v>
      </c>
      <c r="AE1736" s="91">
        <f t="shared" si="120"/>
        <v>3.3971540457393701E-2</v>
      </c>
      <c r="AG1736" s="92"/>
    </row>
    <row r="1737" spans="9:33" x14ac:dyDescent="0.25">
      <c r="I1737"/>
      <c r="N1737" s="130">
        <v>48613</v>
      </c>
      <c r="O1737" s="129">
        <v>3.7443510434380656</v>
      </c>
      <c r="AD1737" s="90">
        <f t="shared" si="121"/>
        <v>47811</v>
      </c>
      <c r="AE1737" s="91">
        <f t="shared" si="120"/>
        <v>3.3971540457393701E-2</v>
      </c>
      <c r="AG1737" s="92"/>
    </row>
    <row r="1738" spans="9:33" x14ac:dyDescent="0.25">
      <c r="I1738"/>
      <c r="N1738" s="130">
        <v>48614</v>
      </c>
      <c r="O1738" s="129">
        <v>3.7447405059669592</v>
      </c>
      <c r="AD1738" s="90">
        <f t="shared" si="121"/>
        <v>47812</v>
      </c>
      <c r="AE1738" s="91">
        <f t="shared" si="120"/>
        <v>3.3968335223821811E-2</v>
      </c>
      <c r="AG1738" s="92"/>
    </row>
    <row r="1739" spans="9:33" x14ac:dyDescent="0.25">
      <c r="I1739"/>
      <c r="N1739" s="130">
        <v>48617</v>
      </c>
      <c r="O1739" s="129">
        <v>3.7443510434540528</v>
      </c>
      <c r="AD1739" s="90">
        <f t="shared" si="121"/>
        <v>47813</v>
      </c>
      <c r="AE1739" s="91">
        <f t="shared" si="120"/>
        <v>3.3968335223821811E-2</v>
      </c>
      <c r="AG1739" s="92"/>
    </row>
    <row r="1740" spans="9:33" x14ac:dyDescent="0.25">
      <c r="I1740"/>
      <c r="N1740" s="130">
        <v>48618</v>
      </c>
      <c r="O1740" s="129">
        <v>3.7443510434460592</v>
      </c>
      <c r="AD1740" s="90">
        <f t="shared" si="121"/>
        <v>47814</v>
      </c>
      <c r="AE1740" s="91">
        <f t="shared" si="120"/>
        <v>3.3969937790221394E-2</v>
      </c>
      <c r="AG1740" s="92"/>
    </row>
    <row r="1741" spans="9:33" x14ac:dyDescent="0.25">
      <c r="I1741"/>
      <c r="N1741" s="130">
        <v>48619</v>
      </c>
      <c r="O1741" s="129">
        <v>3.7443510434380656</v>
      </c>
      <c r="AD1741" s="90">
        <f t="shared" si="121"/>
        <v>47815</v>
      </c>
      <c r="AE1741" s="91">
        <f t="shared" si="120"/>
        <v>3.3969937790221394E-2</v>
      </c>
      <c r="AG1741" s="92"/>
    </row>
    <row r="1742" spans="9:33" x14ac:dyDescent="0.25">
      <c r="I1742"/>
      <c r="N1742" s="130">
        <v>48620</v>
      </c>
      <c r="O1742" s="129">
        <v>3.7443510434540528</v>
      </c>
      <c r="AD1742" s="90">
        <f t="shared" si="121"/>
        <v>47816</v>
      </c>
      <c r="AE1742" s="91">
        <f t="shared" si="120"/>
        <v>3.3971540457393701E-2</v>
      </c>
      <c r="AG1742" s="92"/>
    </row>
    <row r="1743" spans="9:33" x14ac:dyDescent="0.25">
      <c r="I1743"/>
      <c r="N1743" s="130">
        <v>48621</v>
      </c>
      <c r="O1743" s="129">
        <v>3.7447405059669592</v>
      </c>
      <c r="AD1743" s="90">
        <f t="shared" si="121"/>
        <v>47817</v>
      </c>
      <c r="AE1743" s="91">
        <f t="shared" si="120"/>
        <v>3.3971540457393701E-2</v>
      </c>
      <c r="AG1743" s="92"/>
    </row>
    <row r="1744" spans="9:33" x14ac:dyDescent="0.25">
      <c r="I1744"/>
      <c r="N1744" s="130">
        <v>48624</v>
      </c>
      <c r="O1744" s="129">
        <v>3.7443510434460592</v>
      </c>
      <c r="AD1744" s="90">
        <f t="shared" si="121"/>
        <v>47818</v>
      </c>
      <c r="AE1744" s="91">
        <f t="shared" si="120"/>
        <v>3.3971540457393701E-2</v>
      </c>
      <c r="AG1744" s="92"/>
    </row>
    <row r="1745" spans="9:33" x14ac:dyDescent="0.25">
      <c r="I1745"/>
      <c r="N1745" s="130">
        <v>48625</v>
      </c>
      <c r="O1745" s="129">
        <v>3.7443510434460592</v>
      </c>
      <c r="AD1745" s="90">
        <f t="shared" si="121"/>
        <v>47819</v>
      </c>
      <c r="AE1745" s="91">
        <f t="shared" si="120"/>
        <v>3.3968335223741875E-2</v>
      </c>
      <c r="AG1745" s="92"/>
    </row>
    <row r="1746" spans="9:33" x14ac:dyDescent="0.25">
      <c r="I1746"/>
      <c r="N1746" s="130">
        <v>48626</v>
      </c>
      <c r="O1746" s="129">
        <v>3.7443510434540528</v>
      </c>
      <c r="AD1746" s="90">
        <f t="shared" si="121"/>
        <v>47820</v>
      </c>
      <c r="AE1746" s="91">
        <f t="shared" si="120"/>
        <v>3.3968335223821811E-2</v>
      </c>
      <c r="AG1746" s="92"/>
    </row>
    <row r="1747" spans="9:33" x14ac:dyDescent="0.25">
      <c r="I1747"/>
      <c r="N1747" s="130">
        <v>48627</v>
      </c>
      <c r="O1747" s="129">
        <v>3.7443510434460592</v>
      </c>
      <c r="AD1747" s="90">
        <f t="shared" si="121"/>
        <v>47821</v>
      </c>
      <c r="AE1747" s="91">
        <f t="shared" si="120"/>
        <v>3.3968335223901747E-2</v>
      </c>
      <c r="AG1747" s="92"/>
    </row>
    <row r="1748" spans="9:33" x14ac:dyDescent="0.25">
      <c r="I1748"/>
      <c r="N1748" s="130">
        <v>48628</v>
      </c>
      <c r="O1748" s="129">
        <v>3.7449352574832062</v>
      </c>
      <c r="AD1748" s="90">
        <f t="shared" si="121"/>
        <v>47822</v>
      </c>
      <c r="AE1748" s="91">
        <f t="shared" si="120"/>
        <v>3.3968335223821811E-2</v>
      </c>
      <c r="AG1748" s="92"/>
    </row>
    <row r="1749" spans="9:33" x14ac:dyDescent="0.25">
      <c r="I1749"/>
      <c r="N1749" s="130">
        <v>48632</v>
      </c>
      <c r="O1749" s="129">
        <v>3.7443510434540528</v>
      </c>
      <c r="AD1749" s="90">
        <f t="shared" si="121"/>
        <v>47823</v>
      </c>
      <c r="AE1749" s="91">
        <f t="shared" si="120"/>
        <v>3.3971540457393701E-2</v>
      </c>
      <c r="AG1749" s="92"/>
    </row>
    <row r="1750" spans="9:33" x14ac:dyDescent="0.25">
      <c r="I1750"/>
      <c r="N1750" s="130">
        <v>48633</v>
      </c>
      <c r="O1750" s="129">
        <v>3.7443510434380656</v>
      </c>
      <c r="AD1750" s="90">
        <f t="shared" si="121"/>
        <v>47824</v>
      </c>
      <c r="AE1750" s="91">
        <f t="shared" si="120"/>
        <v>3.3971540457393701E-2</v>
      </c>
      <c r="AG1750" s="92"/>
    </row>
    <row r="1751" spans="9:33" x14ac:dyDescent="0.25">
      <c r="I1751"/>
      <c r="N1751" s="130">
        <v>48634</v>
      </c>
      <c r="O1751" s="129">
        <v>3.7443510434460592</v>
      </c>
      <c r="AD1751" s="90">
        <f t="shared" si="121"/>
        <v>47825</v>
      </c>
      <c r="AE1751" s="91">
        <f t="shared" si="120"/>
        <v>3.3971540457393701E-2</v>
      </c>
      <c r="AG1751" s="92"/>
    </row>
    <row r="1752" spans="9:33" x14ac:dyDescent="0.25">
      <c r="I1752"/>
      <c r="N1752" s="130">
        <v>48635</v>
      </c>
      <c r="O1752" s="129">
        <v>3.7447405059696237</v>
      </c>
      <c r="AD1752" s="90">
        <f t="shared" si="121"/>
        <v>47826</v>
      </c>
      <c r="AE1752" s="91">
        <f t="shared" si="120"/>
        <v>3.3968335223821811E-2</v>
      </c>
      <c r="AG1752" s="92"/>
    </row>
    <row r="1753" spans="9:33" x14ac:dyDescent="0.25">
      <c r="I1753"/>
      <c r="N1753" s="130">
        <v>48638</v>
      </c>
      <c r="O1753" s="129">
        <v>3.7443510434460592</v>
      </c>
      <c r="AD1753" s="90">
        <f t="shared" si="121"/>
        <v>47827</v>
      </c>
      <c r="AE1753" s="91">
        <f t="shared" si="120"/>
        <v>3.3968335223821811E-2</v>
      </c>
      <c r="AG1753" s="92"/>
    </row>
    <row r="1754" spans="9:33" x14ac:dyDescent="0.25">
      <c r="I1754"/>
      <c r="N1754" s="130">
        <v>48639</v>
      </c>
      <c r="O1754" s="129">
        <v>3.7443510434460592</v>
      </c>
      <c r="AD1754" s="90">
        <f t="shared" si="121"/>
        <v>47828</v>
      </c>
      <c r="AE1754" s="91">
        <f t="shared" si="120"/>
        <v>3.3968335223741875E-2</v>
      </c>
      <c r="AG1754" s="92"/>
    </row>
    <row r="1755" spans="9:33" x14ac:dyDescent="0.25">
      <c r="I1755"/>
      <c r="N1755" s="130">
        <v>48640</v>
      </c>
      <c r="O1755" s="129">
        <v>3.7443510434460592</v>
      </c>
      <c r="AD1755" s="90">
        <f t="shared" si="121"/>
        <v>47829</v>
      </c>
      <c r="AE1755" s="91">
        <f t="shared" si="120"/>
        <v>3.3968335223821811E-2</v>
      </c>
      <c r="AG1755" s="92"/>
    </row>
    <row r="1756" spans="9:33" x14ac:dyDescent="0.25">
      <c r="I1756"/>
      <c r="N1756" s="130">
        <v>48641</v>
      </c>
      <c r="O1756" s="129">
        <v>3.7443510434460592</v>
      </c>
      <c r="AD1756" s="90">
        <f t="shared" si="121"/>
        <v>47830</v>
      </c>
      <c r="AE1756" s="91">
        <f t="shared" si="120"/>
        <v>3.3971540457393701E-2</v>
      </c>
      <c r="AG1756" s="92"/>
    </row>
    <row r="1757" spans="9:33" x14ac:dyDescent="0.25">
      <c r="I1757"/>
      <c r="N1757" s="130">
        <v>48642</v>
      </c>
      <c r="O1757" s="129">
        <v>3.7447405059696237</v>
      </c>
      <c r="AD1757" s="90">
        <f t="shared" si="121"/>
        <v>47831</v>
      </c>
      <c r="AE1757" s="91">
        <f t="shared" si="120"/>
        <v>3.3971540457393701E-2</v>
      </c>
      <c r="AG1757" s="92"/>
    </row>
    <row r="1758" spans="9:33" x14ac:dyDescent="0.25">
      <c r="I1758"/>
      <c r="N1758" s="130">
        <v>48645</v>
      </c>
      <c r="O1758" s="129">
        <v>3.8758750014267207</v>
      </c>
      <c r="AD1758" s="90">
        <f t="shared" si="121"/>
        <v>47832</v>
      </c>
      <c r="AE1758" s="91">
        <f t="shared" si="120"/>
        <v>3.3971540457393701E-2</v>
      </c>
      <c r="AG1758" s="92"/>
    </row>
    <row r="1759" spans="9:33" x14ac:dyDescent="0.25">
      <c r="I1759"/>
      <c r="N1759" s="130">
        <v>48646</v>
      </c>
      <c r="O1759" s="129">
        <v>3.8758750014107335</v>
      </c>
      <c r="AD1759" s="90">
        <f t="shared" si="121"/>
        <v>47833</v>
      </c>
      <c r="AE1759" s="91">
        <f t="shared" si="120"/>
        <v>3.3968335223821811E-2</v>
      </c>
      <c r="AG1759" s="92"/>
    </row>
    <row r="1760" spans="9:33" x14ac:dyDescent="0.25">
      <c r="I1760"/>
      <c r="N1760" s="130">
        <v>48647</v>
      </c>
      <c r="O1760" s="129">
        <v>3.8758750014267207</v>
      </c>
      <c r="AD1760" s="90">
        <f t="shared" si="121"/>
        <v>47834</v>
      </c>
      <c r="AE1760" s="91">
        <f t="shared" si="120"/>
        <v>3.3968335223821811E-2</v>
      </c>
      <c r="AG1760" s="92"/>
    </row>
    <row r="1761" spans="9:33" x14ac:dyDescent="0.25">
      <c r="I1761"/>
      <c r="N1761" s="130">
        <v>48648</v>
      </c>
      <c r="O1761" s="129">
        <v>3.8758750014187271</v>
      </c>
      <c r="AD1761" s="90">
        <f t="shared" si="121"/>
        <v>47835</v>
      </c>
      <c r="AE1761" s="91">
        <f t="shared" si="120"/>
        <v>3.3968335223821811E-2</v>
      </c>
      <c r="AG1761" s="92"/>
    </row>
    <row r="1762" spans="9:33" x14ac:dyDescent="0.25">
      <c r="I1762"/>
      <c r="N1762" s="130">
        <v>48649</v>
      </c>
      <c r="O1762" s="129">
        <v>3.8762923054846965</v>
      </c>
      <c r="AD1762" s="90">
        <f t="shared" si="121"/>
        <v>47836</v>
      </c>
      <c r="AE1762" s="91">
        <f t="shared" si="120"/>
        <v>3.3968335223821811E-2</v>
      </c>
      <c r="AG1762" s="92"/>
    </row>
    <row r="1763" spans="9:33" x14ac:dyDescent="0.25">
      <c r="I1763"/>
      <c r="N1763" s="130">
        <v>48652</v>
      </c>
      <c r="O1763" s="129">
        <v>3.8758750014187271</v>
      </c>
      <c r="AD1763" s="90">
        <f t="shared" si="121"/>
        <v>47837</v>
      </c>
      <c r="AE1763" s="91">
        <f t="shared" si="120"/>
        <v>3.3971540457420346E-2</v>
      </c>
      <c r="AG1763" s="92"/>
    </row>
    <row r="1764" spans="9:33" x14ac:dyDescent="0.25">
      <c r="I1764"/>
      <c r="N1764" s="130">
        <v>48653</v>
      </c>
      <c r="O1764" s="129">
        <v>3.8758750014187271</v>
      </c>
      <c r="AD1764" s="90">
        <f t="shared" si="121"/>
        <v>47838</v>
      </c>
      <c r="AE1764" s="91">
        <f t="shared" si="120"/>
        <v>3.3971540457420346E-2</v>
      </c>
      <c r="AG1764" s="92"/>
    </row>
    <row r="1765" spans="9:33" x14ac:dyDescent="0.25">
      <c r="I1765"/>
      <c r="N1765" s="130">
        <v>48654</v>
      </c>
      <c r="O1765" s="129">
        <v>3.8758750014267207</v>
      </c>
      <c r="AD1765" s="90">
        <f t="shared" si="121"/>
        <v>47839</v>
      </c>
      <c r="AE1765" s="91">
        <f t="shared" si="120"/>
        <v>3.3971540457420346E-2</v>
      </c>
      <c r="AG1765" s="92"/>
    </row>
    <row r="1766" spans="9:33" x14ac:dyDescent="0.25">
      <c r="I1766"/>
      <c r="N1766" s="130">
        <v>48655</v>
      </c>
      <c r="O1766" s="129">
        <v>3.8758750014187271</v>
      </c>
      <c r="AD1766" s="90">
        <f t="shared" si="121"/>
        <v>47840</v>
      </c>
      <c r="AE1766" s="91">
        <f t="shared" si="120"/>
        <v>3.3968335223821811E-2</v>
      </c>
      <c r="AG1766" s="92"/>
    </row>
    <row r="1767" spans="9:33" x14ac:dyDescent="0.25">
      <c r="I1767"/>
      <c r="N1767" s="130">
        <v>48656</v>
      </c>
      <c r="O1767" s="129">
        <v>3.8762923054793674</v>
      </c>
      <c r="AD1767" s="90">
        <f t="shared" si="121"/>
        <v>47841</v>
      </c>
      <c r="AE1767" s="91">
        <f t="shared" si="120"/>
        <v>3.3969937790181426E-2</v>
      </c>
      <c r="AG1767" s="92"/>
    </row>
    <row r="1768" spans="9:33" x14ac:dyDescent="0.25">
      <c r="I1768"/>
      <c r="N1768" s="130">
        <v>48659</v>
      </c>
      <c r="O1768" s="129">
        <v>3.8758750014187271</v>
      </c>
      <c r="AD1768" s="90">
        <f t="shared" si="121"/>
        <v>47842</v>
      </c>
      <c r="AE1768" s="91">
        <f t="shared" si="120"/>
        <v>3.3969937790181426E-2</v>
      </c>
      <c r="AG1768" s="92"/>
    </row>
    <row r="1769" spans="9:33" x14ac:dyDescent="0.25">
      <c r="I1769"/>
      <c r="N1769" s="130">
        <v>48660</v>
      </c>
      <c r="O1769" s="129">
        <v>3.8758750014187271</v>
      </c>
      <c r="AD1769" s="90">
        <f t="shared" si="121"/>
        <v>47843</v>
      </c>
      <c r="AE1769" s="91">
        <f t="shared" si="120"/>
        <v>3.3968335223821811E-2</v>
      </c>
      <c r="AG1769" s="92"/>
    </row>
    <row r="1770" spans="9:33" x14ac:dyDescent="0.25">
      <c r="I1770"/>
      <c r="N1770" s="130">
        <v>48661</v>
      </c>
      <c r="O1770" s="129">
        <v>3.8758750014267207</v>
      </c>
      <c r="AD1770" s="90">
        <f t="shared" si="121"/>
        <v>47844</v>
      </c>
      <c r="AE1770" s="91">
        <f t="shared" si="120"/>
        <v>3.3971540457420346E-2</v>
      </c>
      <c r="AG1770" s="92"/>
    </row>
    <row r="1771" spans="9:33" x14ac:dyDescent="0.25">
      <c r="I1771"/>
      <c r="N1771" s="130">
        <v>48662</v>
      </c>
      <c r="O1771" s="129">
        <v>3.8758750014187271</v>
      </c>
      <c r="AD1771" s="90">
        <f t="shared" si="121"/>
        <v>47845</v>
      </c>
      <c r="AE1771" s="91">
        <f t="shared" si="120"/>
        <v>3.3971540457420346E-2</v>
      </c>
      <c r="AG1771" s="92"/>
    </row>
    <row r="1772" spans="9:33" x14ac:dyDescent="0.25">
      <c r="I1772"/>
      <c r="N1772" s="130">
        <v>48663</v>
      </c>
      <c r="O1772" s="129">
        <v>3.8762923054793674</v>
      </c>
      <c r="AD1772" s="90">
        <f t="shared" si="121"/>
        <v>47846</v>
      </c>
      <c r="AE1772" s="91">
        <f t="shared" si="120"/>
        <v>3.3971540457420346E-2</v>
      </c>
      <c r="AG1772" s="92"/>
    </row>
    <row r="1773" spans="9:33" x14ac:dyDescent="0.25">
      <c r="I1773"/>
      <c r="N1773" s="130">
        <v>48666</v>
      </c>
      <c r="O1773" s="129">
        <v>3.8758750014187271</v>
      </c>
      <c r="AD1773" s="90">
        <f t="shared" si="121"/>
        <v>47847</v>
      </c>
      <c r="AE1773" s="91">
        <f t="shared" si="120"/>
        <v>3.3968335223821811E-2</v>
      </c>
      <c r="AG1773" s="92"/>
    </row>
    <row r="1774" spans="9:33" x14ac:dyDescent="0.25">
      <c r="I1774"/>
      <c r="N1774" s="130">
        <v>48667</v>
      </c>
      <c r="O1774" s="129">
        <v>3.8758750014267207</v>
      </c>
      <c r="AD1774" s="90">
        <f t="shared" si="121"/>
        <v>47848</v>
      </c>
      <c r="AE1774" s="91">
        <f t="shared" si="120"/>
        <v>3.3969937790181426E-2</v>
      </c>
      <c r="AG1774" s="92"/>
    </row>
    <row r="1775" spans="9:33" x14ac:dyDescent="0.25">
      <c r="I1775"/>
      <c r="N1775" s="130">
        <v>48668</v>
      </c>
      <c r="O1775" s="129">
        <v>3.8758750014267207</v>
      </c>
      <c r="AD1775" s="90">
        <f t="shared" si="121"/>
        <v>47849</v>
      </c>
      <c r="AE1775" s="91">
        <f t="shared" si="120"/>
        <v>3.3969937790181426E-2</v>
      </c>
      <c r="AG1775" s="92"/>
    </row>
    <row r="1776" spans="9:33" x14ac:dyDescent="0.25">
      <c r="I1776"/>
      <c r="N1776" s="130">
        <v>48669</v>
      </c>
      <c r="O1776" s="129">
        <v>3.8758750014187271</v>
      </c>
      <c r="AD1776" s="90">
        <f t="shared" si="121"/>
        <v>47850</v>
      </c>
      <c r="AE1776" s="91">
        <f t="shared" si="120"/>
        <v>3.3968335223821811E-2</v>
      </c>
      <c r="AG1776" s="92"/>
    </row>
    <row r="1777" spans="9:33" x14ac:dyDescent="0.25">
      <c r="I1777"/>
      <c r="N1777" s="130">
        <v>48670</v>
      </c>
      <c r="O1777" s="129">
        <v>3.8762923054793674</v>
      </c>
      <c r="AD1777" s="90">
        <f t="shared" si="121"/>
        <v>47851</v>
      </c>
      <c r="AE1777" s="91">
        <f t="shared" si="120"/>
        <v>3.3971540457420346E-2</v>
      </c>
      <c r="AG1777" s="92"/>
    </row>
    <row r="1778" spans="9:33" x14ac:dyDescent="0.25">
      <c r="I1778"/>
      <c r="N1778" s="130">
        <v>48673</v>
      </c>
      <c r="O1778" s="129">
        <v>3.8758750014187271</v>
      </c>
      <c r="AD1778" s="90">
        <f t="shared" si="121"/>
        <v>47852</v>
      </c>
      <c r="AE1778" s="91">
        <f t="shared" si="120"/>
        <v>3.3971540457420346E-2</v>
      </c>
      <c r="AG1778" s="92"/>
    </row>
    <row r="1779" spans="9:33" x14ac:dyDescent="0.25">
      <c r="I1779"/>
      <c r="N1779" s="130">
        <v>48674</v>
      </c>
      <c r="O1779" s="129">
        <v>3.8758750014187271</v>
      </c>
      <c r="AD1779" s="90">
        <f t="shared" si="121"/>
        <v>47853</v>
      </c>
      <c r="AE1779" s="91">
        <f t="shared" si="120"/>
        <v>3.3971540457420346E-2</v>
      </c>
      <c r="AG1779" s="92"/>
    </row>
    <row r="1780" spans="9:33" x14ac:dyDescent="0.25">
      <c r="I1780"/>
      <c r="N1780" s="130">
        <v>48675</v>
      </c>
      <c r="O1780" s="129">
        <v>3.8758750014187271</v>
      </c>
      <c r="AD1780" s="90">
        <f t="shared" si="121"/>
        <v>47854</v>
      </c>
      <c r="AE1780" s="91">
        <f t="shared" si="120"/>
        <v>3.3968335223741875E-2</v>
      </c>
      <c r="AG1780" s="92"/>
    </row>
    <row r="1781" spans="9:33" x14ac:dyDescent="0.25">
      <c r="I1781"/>
      <c r="N1781" s="130">
        <v>48676</v>
      </c>
      <c r="O1781" s="129">
        <v>3.8758750014267207</v>
      </c>
      <c r="AD1781" s="90">
        <f t="shared" si="121"/>
        <v>47855</v>
      </c>
      <c r="AE1781" s="91">
        <f t="shared" si="120"/>
        <v>3.3968335223821811E-2</v>
      </c>
      <c r="AG1781" s="92"/>
    </row>
    <row r="1782" spans="9:33" x14ac:dyDescent="0.25">
      <c r="I1782"/>
      <c r="N1782" s="130">
        <v>48677</v>
      </c>
      <c r="O1782" s="129">
        <v>3.876292305482032</v>
      </c>
      <c r="AD1782" s="90">
        <f t="shared" si="121"/>
        <v>47856</v>
      </c>
      <c r="AE1782" s="91">
        <f t="shared" si="120"/>
        <v>3.3968335223821811E-2</v>
      </c>
      <c r="AG1782" s="92"/>
    </row>
    <row r="1783" spans="9:33" x14ac:dyDescent="0.25">
      <c r="I1783"/>
      <c r="N1783" s="130">
        <v>48680</v>
      </c>
      <c r="O1783" s="129">
        <v>3.8758750014187271</v>
      </c>
      <c r="AD1783" s="90">
        <f t="shared" si="121"/>
        <v>47857</v>
      </c>
      <c r="AE1783" s="91">
        <f t="shared" si="120"/>
        <v>3.3968335223821811E-2</v>
      </c>
      <c r="AG1783" s="92"/>
    </row>
    <row r="1784" spans="9:33" x14ac:dyDescent="0.25">
      <c r="I1784"/>
      <c r="N1784" s="130">
        <v>48681</v>
      </c>
      <c r="O1784" s="129">
        <v>3.8758750014267207</v>
      </c>
      <c r="AD1784" s="90">
        <f t="shared" si="121"/>
        <v>47858</v>
      </c>
      <c r="AE1784" s="91">
        <f t="shared" si="120"/>
        <v>3.3971540457393701E-2</v>
      </c>
      <c r="AG1784" s="92"/>
    </row>
    <row r="1785" spans="9:33" x14ac:dyDescent="0.25">
      <c r="I1785"/>
      <c r="N1785" s="130">
        <v>48682</v>
      </c>
      <c r="O1785" s="129">
        <v>3.8758750014187271</v>
      </c>
      <c r="AD1785" s="90">
        <f t="shared" si="121"/>
        <v>47859</v>
      </c>
      <c r="AE1785" s="91">
        <f t="shared" si="120"/>
        <v>3.3971540457393701E-2</v>
      </c>
      <c r="AG1785" s="92"/>
    </row>
    <row r="1786" spans="9:33" x14ac:dyDescent="0.25">
      <c r="I1786"/>
      <c r="N1786" s="130">
        <v>48683</v>
      </c>
      <c r="O1786" s="129">
        <v>3.8765009799757166</v>
      </c>
      <c r="AD1786" s="90">
        <f t="shared" si="121"/>
        <v>47860</v>
      </c>
      <c r="AE1786" s="91">
        <f t="shared" si="120"/>
        <v>3.3971540457393701E-2</v>
      </c>
      <c r="AG1786" s="92"/>
    </row>
    <row r="1787" spans="9:33" x14ac:dyDescent="0.25">
      <c r="I1787"/>
      <c r="N1787" s="130">
        <v>48687</v>
      </c>
      <c r="O1787" s="129">
        <v>3.8758750014187271</v>
      </c>
      <c r="AD1787" s="90">
        <f t="shared" si="121"/>
        <v>47861</v>
      </c>
      <c r="AE1787" s="91">
        <f t="shared" si="120"/>
        <v>3.3968335223741875E-2</v>
      </c>
      <c r="AG1787" s="92"/>
    </row>
    <row r="1788" spans="9:33" x14ac:dyDescent="0.25">
      <c r="I1788"/>
      <c r="N1788" s="130">
        <v>48688</v>
      </c>
      <c r="O1788" s="129">
        <v>3.8758750014267207</v>
      </c>
      <c r="AD1788" s="90">
        <f t="shared" si="121"/>
        <v>47862</v>
      </c>
      <c r="AE1788" s="91">
        <f t="shared" si="120"/>
        <v>3.3968335223821811E-2</v>
      </c>
      <c r="AG1788" s="92"/>
    </row>
    <row r="1789" spans="9:33" x14ac:dyDescent="0.25">
      <c r="I1789"/>
      <c r="N1789" s="130">
        <v>48689</v>
      </c>
      <c r="O1789" s="129">
        <v>3.8758750014187271</v>
      </c>
      <c r="AD1789" s="90">
        <f t="shared" si="121"/>
        <v>47863</v>
      </c>
      <c r="AE1789" s="91">
        <f t="shared" si="120"/>
        <v>3.3968335223821811E-2</v>
      </c>
      <c r="AG1789" s="92"/>
    </row>
    <row r="1790" spans="9:33" x14ac:dyDescent="0.25">
      <c r="I1790"/>
      <c r="N1790" s="130">
        <v>48690</v>
      </c>
      <c r="O1790" s="129">
        <v>3.8758750014187271</v>
      </c>
      <c r="AD1790" s="90">
        <f t="shared" si="121"/>
        <v>47864</v>
      </c>
      <c r="AE1790" s="91">
        <f t="shared" si="120"/>
        <v>3.3968335223821811E-2</v>
      </c>
      <c r="AG1790" s="92"/>
    </row>
    <row r="1791" spans="9:33" x14ac:dyDescent="0.25">
      <c r="I1791"/>
      <c r="N1791" s="130">
        <v>48691</v>
      </c>
      <c r="O1791" s="129">
        <v>3.876292305482032</v>
      </c>
      <c r="AD1791" s="90">
        <f t="shared" si="121"/>
        <v>47865</v>
      </c>
      <c r="AE1791" s="91">
        <f t="shared" si="120"/>
        <v>3.3973143225418667E-2</v>
      </c>
      <c r="AG1791" s="92"/>
    </row>
    <row r="1792" spans="9:33" x14ac:dyDescent="0.25">
      <c r="I1792"/>
      <c r="N1792" s="130">
        <v>48694</v>
      </c>
      <c r="O1792" s="129">
        <v>3.8758750014187271</v>
      </c>
      <c r="AD1792" s="90">
        <f t="shared" si="121"/>
        <v>47866</v>
      </c>
      <c r="AE1792" s="91">
        <f t="shared" si="120"/>
        <v>3.3973143225418667E-2</v>
      </c>
      <c r="AG1792" s="92"/>
    </row>
    <row r="1793" spans="9:33" x14ac:dyDescent="0.25">
      <c r="I1793"/>
      <c r="N1793" s="130">
        <v>48695</v>
      </c>
      <c r="O1793" s="129">
        <v>3.8758750014187271</v>
      </c>
      <c r="AD1793" s="90">
        <f t="shared" si="121"/>
        <v>47867</v>
      </c>
      <c r="AE1793" s="91">
        <f t="shared" si="120"/>
        <v>3.3973143225418667E-2</v>
      </c>
      <c r="AG1793" s="92"/>
    </row>
    <row r="1794" spans="9:33" x14ac:dyDescent="0.25">
      <c r="I1794"/>
      <c r="N1794" s="130">
        <v>48696</v>
      </c>
      <c r="O1794" s="129">
        <v>3.8758750014267207</v>
      </c>
      <c r="AD1794" s="90">
        <f t="shared" si="121"/>
        <v>47868</v>
      </c>
      <c r="AE1794" s="91">
        <f t="shared" si="120"/>
        <v>3.3973143225418667E-2</v>
      </c>
      <c r="AG1794" s="92"/>
    </row>
    <row r="1795" spans="9:33" x14ac:dyDescent="0.25">
      <c r="I1795"/>
      <c r="N1795" s="130">
        <v>48697</v>
      </c>
      <c r="O1795" s="129">
        <v>3.8758750014187271</v>
      </c>
      <c r="AD1795" s="90">
        <f t="shared" si="121"/>
        <v>47869</v>
      </c>
      <c r="AE1795" s="91">
        <f t="shared" si="120"/>
        <v>3.3968335223821811E-2</v>
      </c>
      <c r="AG1795" s="92"/>
    </row>
    <row r="1796" spans="9:33" x14ac:dyDescent="0.25">
      <c r="I1796"/>
      <c r="N1796" s="130">
        <v>48698</v>
      </c>
      <c r="O1796" s="129">
        <v>3.876292305482032</v>
      </c>
      <c r="AD1796" s="90">
        <f t="shared" si="121"/>
        <v>47870</v>
      </c>
      <c r="AE1796" s="91">
        <f t="shared" si="120"/>
        <v>3.3968335223821811E-2</v>
      </c>
      <c r="AG1796" s="92"/>
    </row>
    <row r="1797" spans="9:33" x14ac:dyDescent="0.25">
      <c r="I1797"/>
      <c r="N1797" s="130">
        <v>48701</v>
      </c>
      <c r="O1797" s="129">
        <v>3.8758750014187271</v>
      </c>
      <c r="AD1797" s="90">
        <f t="shared" si="121"/>
        <v>47871</v>
      </c>
      <c r="AE1797" s="91">
        <f t="shared" si="120"/>
        <v>3.3968335223821811E-2</v>
      </c>
      <c r="AG1797" s="92"/>
    </row>
    <row r="1798" spans="9:33" x14ac:dyDescent="0.25">
      <c r="I1798"/>
      <c r="N1798" s="130">
        <v>48702</v>
      </c>
      <c r="O1798" s="129">
        <v>3.8758750014187271</v>
      </c>
      <c r="AD1798" s="90">
        <f t="shared" si="121"/>
        <v>47872</v>
      </c>
      <c r="AE1798" s="91">
        <f t="shared" si="120"/>
        <v>3.3971540457393701E-2</v>
      </c>
      <c r="AG1798" s="92"/>
    </row>
    <row r="1799" spans="9:33" x14ac:dyDescent="0.25">
      <c r="I1799"/>
      <c r="N1799" s="130">
        <v>48703</v>
      </c>
      <c r="O1799" s="129">
        <v>3.8758750014187271</v>
      </c>
      <c r="AD1799" s="90">
        <f t="shared" si="121"/>
        <v>47873</v>
      </c>
      <c r="AE1799" s="91">
        <f t="shared" ref="AE1799:AE1862" si="122">_xlfn.IFNA(VLOOKUP(AD1799,N:O,2,FALSE)/100,AE1798)</f>
        <v>3.3971540457393701E-2</v>
      </c>
      <c r="AG1799" s="92"/>
    </row>
    <row r="1800" spans="9:33" x14ac:dyDescent="0.25">
      <c r="I1800"/>
      <c r="N1800" s="130">
        <v>48704</v>
      </c>
      <c r="O1800" s="129">
        <v>3.8758750014187271</v>
      </c>
      <c r="AD1800" s="90">
        <f t="shared" ref="AD1800:AD1863" si="123">AD1799+1</f>
        <v>47874</v>
      </c>
      <c r="AE1800" s="91">
        <f t="shared" si="122"/>
        <v>3.3971540457393701E-2</v>
      </c>
      <c r="AG1800" s="92"/>
    </row>
    <row r="1801" spans="9:33" x14ac:dyDescent="0.25">
      <c r="I1801"/>
      <c r="N1801" s="130">
        <v>48705</v>
      </c>
      <c r="O1801" s="129">
        <v>3.876292305482032</v>
      </c>
      <c r="AD1801" s="90">
        <f t="shared" si="123"/>
        <v>47875</v>
      </c>
      <c r="AE1801" s="91">
        <f t="shared" si="122"/>
        <v>3.3968335223821811E-2</v>
      </c>
      <c r="AG1801" s="92"/>
    </row>
    <row r="1802" spans="9:33" x14ac:dyDescent="0.25">
      <c r="I1802"/>
      <c r="N1802" s="130">
        <v>48708</v>
      </c>
      <c r="O1802" s="129">
        <v>3.8758750014187271</v>
      </c>
      <c r="AD1802" s="90">
        <f t="shared" si="123"/>
        <v>47876</v>
      </c>
      <c r="AE1802" s="91">
        <f t="shared" si="122"/>
        <v>3.3968335223821811E-2</v>
      </c>
      <c r="AG1802" s="92"/>
    </row>
    <row r="1803" spans="9:33" x14ac:dyDescent="0.25">
      <c r="I1803"/>
      <c r="N1803" s="130">
        <v>48709</v>
      </c>
      <c r="O1803" s="129">
        <v>3.8758750014187271</v>
      </c>
      <c r="AD1803" s="90">
        <f t="shared" si="123"/>
        <v>47877</v>
      </c>
      <c r="AE1803" s="91">
        <f t="shared" si="122"/>
        <v>3.3968335223741875E-2</v>
      </c>
      <c r="AG1803" s="92"/>
    </row>
    <row r="1804" spans="9:33" x14ac:dyDescent="0.25">
      <c r="I1804"/>
      <c r="N1804" s="130">
        <v>48710</v>
      </c>
      <c r="O1804" s="129">
        <v>3.8758750014267207</v>
      </c>
      <c r="AD1804" s="90">
        <f t="shared" si="123"/>
        <v>47878</v>
      </c>
      <c r="AE1804" s="91">
        <f t="shared" si="122"/>
        <v>3.3968335223821811E-2</v>
      </c>
      <c r="AG1804" s="92"/>
    </row>
    <row r="1805" spans="9:33" x14ac:dyDescent="0.25">
      <c r="I1805"/>
      <c r="N1805" s="130">
        <v>48711</v>
      </c>
      <c r="O1805" s="129">
        <v>3.8758750014107335</v>
      </c>
      <c r="AD1805" s="90">
        <f t="shared" si="123"/>
        <v>47879</v>
      </c>
      <c r="AE1805" s="91">
        <f t="shared" si="122"/>
        <v>3.3971540457420346E-2</v>
      </c>
      <c r="AG1805" s="92"/>
    </row>
    <row r="1806" spans="9:33" x14ac:dyDescent="0.25">
      <c r="I1806"/>
      <c r="N1806" s="130">
        <v>48712</v>
      </c>
      <c r="O1806" s="129">
        <v>3.876292305482032</v>
      </c>
      <c r="AD1806" s="90">
        <f t="shared" si="123"/>
        <v>47880</v>
      </c>
      <c r="AE1806" s="91">
        <f t="shared" si="122"/>
        <v>3.3971540457420346E-2</v>
      </c>
      <c r="AG1806" s="92"/>
    </row>
    <row r="1807" spans="9:33" x14ac:dyDescent="0.25">
      <c r="I1807"/>
      <c r="N1807" s="130">
        <v>48715</v>
      </c>
      <c r="O1807" s="129">
        <v>3.8758750014107335</v>
      </c>
      <c r="AD1807" s="90">
        <f t="shared" si="123"/>
        <v>47881</v>
      </c>
      <c r="AE1807" s="91">
        <f t="shared" si="122"/>
        <v>3.3971540457420346E-2</v>
      </c>
      <c r="AG1807" s="92"/>
    </row>
    <row r="1808" spans="9:33" x14ac:dyDescent="0.25">
      <c r="I1808"/>
      <c r="N1808" s="130">
        <v>48716</v>
      </c>
      <c r="O1808" s="129">
        <v>3.8758750014267207</v>
      </c>
      <c r="AD1808" s="90">
        <f t="shared" si="123"/>
        <v>47882</v>
      </c>
      <c r="AE1808" s="91">
        <f t="shared" si="122"/>
        <v>3.3968335223821811E-2</v>
      </c>
      <c r="AG1808" s="92"/>
    </row>
    <row r="1809" spans="9:33" x14ac:dyDescent="0.25">
      <c r="I1809"/>
      <c r="N1809" s="130">
        <v>48717</v>
      </c>
      <c r="O1809" s="129">
        <v>3.8758750014187271</v>
      </c>
      <c r="AD1809" s="90">
        <f t="shared" si="123"/>
        <v>47883</v>
      </c>
      <c r="AE1809" s="91">
        <f t="shared" si="122"/>
        <v>3.3968335223821811E-2</v>
      </c>
      <c r="AG1809" s="92"/>
    </row>
    <row r="1810" spans="9:33" x14ac:dyDescent="0.25">
      <c r="I1810"/>
      <c r="N1810" s="130">
        <v>48718</v>
      </c>
      <c r="O1810" s="129">
        <v>3.8758750014187271</v>
      </c>
      <c r="AD1810" s="90">
        <f t="shared" si="123"/>
        <v>47884</v>
      </c>
      <c r="AE1810" s="91">
        <f t="shared" si="122"/>
        <v>3.3968335223821811E-2</v>
      </c>
      <c r="AG1810" s="92"/>
    </row>
    <row r="1811" spans="9:33" x14ac:dyDescent="0.25">
      <c r="I1811"/>
      <c r="N1811" s="130">
        <v>48719</v>
      </c>
      <c r="O1811" s="129">
        <v>3.8762923054793674</v>
      </c>
      <c r="AD1811" s="90">
        <f t="shared" si="123"/>
        <v>47885</v>
      </c>
      <c r="AE1811" s="91">
        <f t="shared" si="122"/>
        <v>3.3968335223821811E-2</v>
      </c>
      <c r="AG1811" s="92"/>
    </row>
    <row r="1812" spans="9:33" x14ac:dyDescent="0.25">
      <c r="I1812"/>
      <c r="N1812" s="130">
        <v>48722</v>
      </c>
      <c r="O1812" s="129">
        <v>3.8758750014267207</v>
      </c>
      <c r="AD1812" s="90">
        <f t="shared" si="123"/>
        <v>47886</v>
      </c>
      <c r="AE1812" s="91">
        <f t="shared" si="122"/>
        <v>3.3971540457393701E-2</v>
      </c>
      <c r="AG1812" s="92"/>
    </row>
    <row r="1813" spans="9:33" x14ac:dyDescent="0.25">
      <c r="I1813"/>
      <c r="N1813" s="130">
        <v>48723</v>
      </c>
      <c r="O1813" s="129">
        <v>3.8758750014187271</v>
      </c>
      <c r="AD1813" s="90">
        <f t="shared" si="123"/>
        <v>47887</v>
      </c>
      <c r="AE1813" s="91">
        <f t="shared" si="122"/>
        <v>3.3971540457393701E-2</v>
      </c>
      <c r="AG1813" s="92"/>
    </row>
    <row r="1814" spans="9:33" x14ac:dyDescent="0.25">
      <c r="I1814"/>
      <c r="N1814" s="130">
        <v>48724</v>
      </c>
      <c r="O1814" s="129">
        <v>3.8758750014187271</v>
      </c>
      <c r="AD1814" s="90">
        <f t="shared" si="123"/>
        <v>47888</v>
      </c>
      <c r="AE1814" s="91">
        <f t="shared" si="122"/>
        <v>3.3971540457393701E-2</v>
      </c>
      <c r="AG1814" s="92"/>
    </row>
    <row r="1815" spans="9:33" x14ac:dyDescent="0.25">
      <c r="I1815"/>
      <c r="N1815" s="130">
        <v>48725</v>
      </c>
      <c r="O1815" s="129">
        <v>3.8758750014267207</v>
      </c>
      <c r="AD1815" s="90">
        <f t="shared" si="123"/>
        <v>47889</v>
      </c>
      <c r="AE1815" s="91">
        <f t="shared" si="122"/>
        <v>3.3968335223821811E-2</v>
      </c>
      <c r="AG1815" s="92"/>
    </row>
    <row r="1816" spans="9:33" x14ac:dyDescent="0.25">
      <c r="I1816"/>
      <c r="N1816" s="130">
        <v>48726</v>
      </c>
      <c r="O1816" s="129">
        <v>3.8765009799737182</v>
      </c>
      <c r="AD1816" s="90">
        <f t="shared" si="123"/>
        <v>47890</v>
      </c>
      <c r="AE1816" s="91">
        <f t="shared" si="122"/>
        <v>3.3968335223821811E-2</v>
      </c>
      <c r="AG1816" s="92"/>
    </row>
    <row r="1817" spans="9:33" x14ac:dyDescent="0.25">
      <c r="I1817"/>
      <c r="N1817" s="130">
        <v>48730</v>
      </c>
      <c r="O1817" s="129">
        <v>3.8758750014187271</v>
      </c>
      <c r="AD1817" s="90">
        <f t="shared" si="123"/>
        <v>47891</v>
      </c>
      <c r="AE1817" s="91">
        <f t="shared" si="122"/>
        <v>3.3968335223821811E-2</v>
      </c>
      <c r="AG1817" s="92"/>
    </row>
    <row r="1818" spans="9:33" x14ac:dyDescent="0.25">
      <c r="I1818"/>
      <c r="N1818" s="130">
        <v>48731</v>
      </c>
      <c r="O1818" s="129">
        <v>3.8758750014187271</v>
      </c>
      <c r="AD1818" s="90">
        <f t="shared" si="123"/>
        <v>47892</v>
      </c>
      <c r="AE1818" s="91">
        <f t="shared" si="122"/>
        <v>3.3968335223901747E-2</v>
      </c>
      <c r="AG1818" s="92"/>
    </row>
    <row r="1819" spans="9:33" x14ac:dyDescent="0.25">
      <c r="I1819"/>
      <c r="N1819" s="130">
        <v>48732</v>
      </c>
      <c r="O1819" s="129">
        <v>3.8758750014187271</v>
      </c>
      <c r="AD1819" s="90">
        <f t="shared" si="123"/>
        <v>47893</v>
      </c>
      <c r="AE1819" s="91">
        <f t="shared" si="122"/>
        <v>3.3973143225398683E-2</v>
      </c>
      <c r="AG1819" s="92"/>
    </row>
    <row r="1820" spans="9:33" x14ac:dyDescent="0.25">
      <c r="I1820"/>
      <c r="N1820" s="130">
        <v>48733</v>
      </c>
      <c r="O1820" s="129">
        <v>3.876292305482032</v>
      </c>
      <c r="AD1820" s="90">
        <f t="shared" si="123"/>
        <v>47894</v>
      </c>
      <c r="AE1820" s="91">
        <f t="shared" si="122"/>
        <v>3.3973143225398683E-2</v>
      </c>
      <c r="AG1820" s="92"/>
    </row>
    <row r="1821" spans="9:33" x14ac:dyDescent="0.25">
      <c r="I1821"/>
      <c r="N1821" s="130">
        <v>48736</v>
      </c>
      <c r="O1821" s="129">
        <v>3.8758750014187271</v>
      </c>
      <c r="AD1821" s="90">
        <f t="shared" si="123"/>
        <v>47895</v>
      </c>
      <c r="AE1821" s="91">
        <f t="shared" si="122"/>
        <v>3.3973143225398683E-2</v>
      </c>
      <c r="AG1821" s="92"/>
    </row>
    <row r="1822" spans="9:33" x14ac:dyDescent="0.25">
      <c r="I1822"/>
      <c r="N1822" s="130">
        <v>48737</v>
      </c>
      <c r="O1822" s="129">
        <v>3.8758750014267207</v>
      </c>
      <c r="AD1822" s="90">
        <f t="shared" si="123"/>
        <v>47896</v>
      </c>
      <c r="AE1822" s="91">
        <f t="shared" si="122"/>
        <v>3.3973143225398683E-2</v>
      </c>
      <c r="AG1822" s="92"/>
    </row>
    <row r="1823" spans="9:33" x14ac:dyDescent="0.25">
      <c r="I1823"/>
      <c r="N1823" s="130">
        <v>48738</v>
      </c>
      <c r="O1823" s="129">
        <v>3.8758750014267207</v>
      </c>
      <c r="AD1823" s="90">
        <f t="shared" si="123"/>
        <v>47897</v>
      </c>
      <c r="AE1823" s="91">
        <f t="shared" si="122"/>
        <v>3.3968335223821811E-2</v>
      </c>
      <c r="AG1823" s="92"/>
    </row>
    <row r="1824" spans="9:33" x14ac:dyDescent="0.25">
      <c r="I1824"/>
      <c r="N1824" s="130">
        <v>48739</v>
      </c>
      <c r="O1824" s="129">
        <v>3.8758750014187271</v>
      </c>
      <c r="AD1824" s="90">
        <f t="shared" si="123"/>
        <v>47898</v>
      </c>
      <c r="AE1824" s="91">
        <f t="shared" si="122"/>
        <v>3.3968335223821811E-2</v>
      </c>
      <c r="AG1824" s="92"/>
    </row>
    <row r="1825" spans="9:33" x14ac:dyDescent="0.25">
      <c r="I1825"/>
      <c r="N1825" s="130">
        <v>48740</v>
      </c>
      <c r="O1825" s="129">
        <v>3.876292305482032</v>
      </c>
      <c r="AD1825" s="90">
        <f t="shared" si="123"/>
        <v>47899</v>
      </c>
      <c r="AE1825" s="91">
        <f t="shared" si="122"/>
        <v>3.3968335223741875E-2</v>
      </c>
      <c r="AG1825" s="92"/>
    </row>
    <row r="1826" spans="9:33" x14ac:dyDescent="0.25">
      <c r="I1826"/>
      <c r="N1826" s="130">
        <v>48743</v>
      </c>
      <c r="O1826" s="129">
        <v>3.8758750014187271</v>
      </c>
      <c r="AD1826" s="90">
        <f t="shared" si="123"/>
        <v>47900</v>
      </c>
      <c r="AE1826" s="91">
        <f t="shared" si="122"/>
        <v>3.3971540457420346E-2</v>
      </c>
      <c r="AG1826" s="92"/>
    </row>
    <row r="1827" spans="9:33" x14ac:dyDescent="0.25">
      <c r="I1827"/>
      <c r="N1827" s="130">
        <v>48744</v>
      </c>
      <c r="O1827" s="129">
        <v>3.8758750014267207</v>
      </c>
      <c r="AD1827" s="90">
        <f t="shared" si="123"/>
        <v>47901</v>
      </c>
      <c r="AE1827" s="91">
        <f t="shared" si="122"/>
        <v>3.3971540457420346E-2</v>
      </c>
      <c r="AG1827" s="92"/>
    </row>
    <row r="1828" spans="9:33" x14ac:dyDescent="0.25">
      <c r="I1828"/>
      <c r="N1828" s="130">
        <v>48745</v>
      </c>
      <c r="O1828" s="129">
        <v>3.8758750014107335</v>
      </c>
      <c r="AD1828" s="90">
        <f t="shared" si="123"/>
        <v>47902</v>
      </c>
      <c r="AE1828" s="91">
        <f t="shared" si="122"/>
        <v>3.3971540457420346E-2</v>
      </c>
      <c r="AG1828" s="92"/>
    </row>
    <row r="1829" spans="9:33" x14ac:dyDescent="0.25">
      <c r="I1829"/>
      <c r="N1829" s="130">
        <v>48746</v>
      </c>
      <c r="O1829" s="129">
        <v>3.8758750014267207</v>
      </c>
      <c r="AD1829" s="90">
        <f t="shared" si="123"/>
        <v>47903</v>
      </c>
      <c r="AE1829" s="91">
        <f t="shared" si="122"/>
        <v>3.3968335223741875E-2</v>
      </c>
      <c r="AG1829" s="92"/>
    </row>
    <row r="1830" spans="9:33" x14ac:dyDescent="0.25">
      <c r="I1830"/>
      <c r="N1830" s="130">
        <v>48747</v>
      </c>
      <c r="O1830" s="129">
        <v>3.8765009799757166</v>
      </c>
      <c r="AD1830" s="90">
        <f t="shared" si="123"/>
        <v>47904</v>
      </c>
      <c r="AE1830" s="91">
        <f t="shared" si="122"/>
        <v>3.3968335223821811E-2</v>
      </c>
      <c r="AG1830" s="92"/>
    </row>
    <row r="1831" spans="9:33" x14ac:dyDescent="0.25">
      <c r="I1831"/>
      <c r="N1831" s="130">
        <v>48751</v>
      </c>
      <c r="O1831" s="129">
        <v>3.8758750014187271</v>
      </c>
      <c r="AD1831" s="90">
        <f t="shared" si="123"/>
        <v>47905</v>
      </c>
      <c r="AE1831" s="91">
        <f t="shared" si="122"/>
        <v>3.3968335223821811E-2</v>
      </c>
      <c r="AG1831" s="92"/>
    </row>
    <row r="1832" spans="9:33" x14ac:dyDescent="0.25">
      <c r="I1832"/>
      <c r="N1832" s="130">
        <v>48752</v>
      </c>
      <c r="O1832" s="129">
        <v>3.8758750014187271</v>
      </c>
      <c r="AD1832" s="90">
        <f t="shared" si="123"/>
        <v>47906</v>
      </c>
      <c r="AE1832" s="91">
        <f t="shared" si="122"/>
        <v>3.3968335223901747E-2</v>
      </c>
      <c r="AG1832" s="92"/>
    </row>
    <row r="1833" spans="9:33" x14ac:dyDescent="0.25">
      <c r="I1833"/>
      <c r="N1833" s="130">
        <v>48753</v>
      </c>
      <c r="O1833" s="129">
        <v>3.8758750014187271</v>
      </c>
      <c r="AD1833" s="90">
        <f t="shared" si="123"/>
        <v>47907</v>
      </c>
      <c r="AE1833" s="91">
        <f t="shared" si="122"/>
        <v>3.3971540457367055E-2</v>
      </c>
      <c r="AG1833" s="92"/>
    </row>
    <row r="1834" spans="9:33" x14ac:dyDescent="0.25">
      <c r="I1834"/>
      <c r="N1834" s="130">
        <v>48754</v>
      </c>
      <c r="O1834" s="129">
        <v>3.876292305482032</v>
      </c>
      <c r="AD1834" s="90">
        <f t="shared" si="123"/>
        <v>47908</v>
      </c>
      <c r="AE1834" s="91">
        <f t="shared" si="122"/>
        <v>3.3971540457367055E-2</v>
      </c>
      <c r="AG1834" s="92"/>
    </row>
    <row r="1835" spans="9:33" x14ac:dyDescent="0.25">
      <c r="I1835"/>
      <c r="N1835" s="130">
        <v>48757</v>
      </c>
      <c r="O1835" s="129">
        <v>3.8758750014267207</v>
      </c>
      <c r="AD1835" s="90">
        <f t="shared" si="123"/>
        <v>47909</v>
      </c>
      <c r="AE1835" s="91">
        <f t="shared" si="122"/>
        <v>3.3971540457367055E-2</v>
      </c>
      <c r="AG1835" s="92"/>
    </row>
    <row r="1836" spans="9:33" x14ac:dyDescent="0.25">
      <c r="I1836"/>
      <c r="N1836" s="130">
        <v>48758</v>
      </c>
      <c r="O1836" s="129">
        <v>3.8758750014187271</v>
      </c>
      <c r="AD1836" s="90">
        <f t="shared" si="123"/>
        <v>47910</v>
      </c>
      <c r="AE1836" s="91">
        <f t="shared" si="122"/>
        <v>3.3968335223821811E-2</v>
      </c>
      <c r="AG1836" s="92"/>
    </row>
    <row r="1837" spans="9:33" x14ac:dyDescent="0.25">
      <c r="I1837"/>
      <c r="N1837" s="130">
        <v>48759</v>
      </c>
      <c r="O1837" s="129">
        <v>3.8758750014267207</v>
      </c>
      <c r="AD1837" s="90">
        <f t="shared" si="123"/>
        <v>47911</v>
      </c>
      <c r="AE1837" s="91">
        <f t="shared" si="122"/>
        <v>3.3968335223821811E-2</v>
      </c>
      <c r="AG1837" s="92"/>
    </row>
    <row r="1838" spans="9:33" x14ac:dyDescent="0.25">
      <c r="I1838"/>
      <c r="N1838" s="130">
        <v>48760</v>
      </c>
      <c r="O1838" s="129">
        <v>3.8758750014187271</v>
      </c>
      <c r="AD1838" s="90">
        <f t="shared" si="123"/>
        <v>47912</v>
      </c>
      <c r="AE1838" s="91">
        <f t="shared" si="122"/>
        <v>3.5851729769342811E-2</v>
      </c>
      <c r="AG1838" s="92"/>
    </row>
    <row r="1839" spans="9:33" x14ac:dyDescent="0.25">
      <c r="I1839"/>
      <c r="N1839" s="130">
        <v>48761</v>
      </c>
      <c r="O1839" s="129">
        <v>3.8765009799757166</v>
      </c>
      <c r="AD1839" s="90">
        <f t="shared" si="123"/>
        <v>47913</v>
      </c>
      <c r="AE1839" s="91">
        <f t="shared" si="122"/>
        <v>3.5851729769342811E-2</v>
      </c>
      <c r="AG1839" s="92"/>
    </row>
    <row r="1840" spans="9:33" x14ac:dyDescent="0.25">
      <c r="I1840"/>
      <c r="N1840" s="130">
        <v>48765</v>
      </c>
      <c r="O1840" s="129">
        <v>3.8758750014187271</v>
      </c>
      <c r="AD1840" s="90">
        <f t="shared" si="123"/>
        <v>47914</v>
      </c>
      <c r="AE1840" s="91">
        <f t="shared" si="122"/>
        <v>3.5855300294898029E-2</v>
      </c>
      <c r="AG1840" s="92"/>
    </row>
    <row r="1841" spans="9:33" x14ac:dyDescent="0.25">
      <c r="I1841"/>
      <c r="N1841" s="130">
        <v>48766</v>
      </c>
      <c r="O1841" s="129">
        <v>3.8758750014187271</v>
      </c>
      <c r="AD1841" s="90">
        <f t="shared" si="123"/>
        <v>47915</v>
      </c>
      <c r="AE1841" s="91">
        <f t="shared" si="122"/>
        <v>3.5855300294898029E-2</v>
      </c>
      <c r="AG1841" s="92"/>
    </row>
    <row r="1842" spans="9:33" x14ac:dyDescent="0.25">
      <c r="I1842"/>
      <c r="N1842" s="130">
        <v>48767</v>
      </c>
      <c r="O1842" s="129">
        <v>3.8758750014187271</v>
      </c>
      <c r="AD1842" s="90">
        <f t="shared" si="123"/>
        <v>47916</v>
      </c>
      <c r="AE1842" s="91">
        <f t="shared" si="122"/>
        <v>3.5855300294898029E-2</v>
      </c>
      <c r="AG1842" s="92"/>
    </row>
    <row r="1843" spans="9:33" x14ac:dyDescent="0.25">
      <c r="I1843"/>
      <c r="N1843" s="130">
        <v>48768</v>
      </c>
      <c r="O1843" s="129">
        <v>3.876292305482032</v>
      </c>
      <c r="AD1843" s="90">
        <f t="shared" si="123"/>
        <v>47917</v>
      </c>
      <c r="AE1843" s="91">
        <f t="shared" si="122"/>
        <v>3.5851729769342811E-2</v>
      </c>
      <c r="AG1843" s="92"/>
    </row>
    <row r="1844" spans="9:33" x14ac:dyDescent="0.25">
      <c r="I1844"/>
      <c r="N1844" s="130">
        <v>48771</v>
      </c>
      <c r="O1844" s="129">
        <v>3.8758750014187271</v>
      </c>
      <c r="AD1844" s="90">
        <f t="shared" si="123"/>
        <v>47918</v>
      </c>
      <c r="AE1844" s="91">
        <f t="shared" si="122"/>
        <v>3.5851729769342811E-2</v>
      </c>
      <c r="AG1844" s="92"/>
    </row>
    <row r="1845" spans="9:33" x14ac:dyDescent="0.25">
      <c r="I1845"/>
      <c r="N1845" s="130">
        <v>48772</v>
      </c>
      <c r="O1845" s="129">
        <v>3.8758750014187271</v>
      </c>
      <c r="AD1845" s="90">
        <f t="shared" si="123"/>
        <v>47919</v>
      </c>
      <c r="AE1845" s="91">
        <f t="shared" si="122"/>
        <v>3.5851729769262874E-2</v>
      </c>
      <c r="AG1845" s="92"/>
    </row>
    <row r="1846" spans="9:33" x14ac:dyDescent="0.25">
      <c r="I1846"/>
      <c r="N1846" s="130">
        <v>48773</v>
      </c>
      <c r="O1846" s="129">
        <v>3.8758750014187271</v>
      </c>
      <c r="AD1846" s="90">
        <f t="shared" si="123"/>
        <v>47920</v>
      </c>
      <c r="AE1846" s="91">
        <f t="shared" si="122"/>
        <v>3.5851729769422747E-2</v>
      </c>
      <c r="AG1846" s="92"/>
    </row>
    <row r="1847" spans="9:33" x14ac:dyDescent="0.25">
      <c r="I1847"/>
      <c r="N1847" s="130">
        <v>48774</v>
      </c>
      <c r="O1847" s="129">
        <v>3.8758750014267207</v>
      </c>
      <c r="AD1847" s="90">
        <f t="shared" si="123"/>
        <v>47921</v>
      </c>
      <c r="AE1847" s="91">
        <f t="shared" si="122"/>
        <v>3.5855300294871384E-2</v>
      </c>
      <c r="AG1847" s="92"/>
    </row>
    <row r="1848" spans="9:33" x14ac:dyDescent="0.25">
      <c r="I1848"/>
      <c r="N1848" s="130">
        <v>48775</v>
      </c>
      <c r="O1848" s="129">
        <v>3.8762923054793674</v>
      </c>
      <c r="AD1848" s="90">
        <f t="shared" si="123"/>
        <v>47922</v>
      </c>
      <c r="AE1848" s="91">
        <f t="shared" si="122"/>
        <v>3.5855300294871384E-2</v>
      </c>
      <c r="AG1848" s="92"/>
    </row>
    <row r="1849" spans="9:33" x14ac:dyDescent="0.25">
      <c r="I1849"/>
      <c r="N1849" s="130">
        <v>48778</v>
      </c>
      <c r="O1849" s="129">
        <v>3.8758750014107335</v>
      </c>
      <c r="AD1849" s="90">
        <f t="shared" si="123"/>
        <v>47923</v>
      </c>
      <c r="AE1849" s="91">
        <f t="shared" si="122"/>
        <v>3.5855300294871384E-2</v>
      </c>
      <c r="AG1849" s="92"/>
    </row>
    <row r="1850" spans="9:33" x14ac:dyDescent="0.25">
      <c r="I1850"/>
      <c r="N1850" s="130">
        <v>48779</v>
      </c>
      <c r="O1850" s="129">
        <v>3.8758750014267207</v>
      </c>
      <c r="AD1850" s="90">
        <f t="shared" si="123"/>
        <v>47924</v>
      </c>
      <c r="AE1850" s="91">
        <f t="shared" si="122"/>
        <v>3.5851729769422747E-2</v>
      </c>
      <c r="AG1850" s="92"/>
    </row>
    <row r="1851" spans="9:33" x14ac:dyDescent="0.25">
      <c r="I1851"/>
      <c r="N1851" s="130">
        <v>48780</v>
      </c>
      <c r="O1851" s="129">
        <v>3.8758750014187271</v>
      </c>
      <c r="AD1851" s="90">
        <f t="shared" si="123"/>
        <v>47925</v>
      </c>
      <c r="AE1851" s="91">
        <f t="shared" si="122"/>
        <v>3.5851729769342811E-2</v>
      </c>
      <c r="AG1851" s="92"/>
    </row>
    <row r="1852" spans="9:33" x14ac:dyDescent="0.25">
      <c r="I1852"/>
      <c r="N1852" s="130">
        <v>48781</v>
      </c>
      <c r="O1852" s="129">
        <v>3.8758750014187271</v>
      </c>
      <c r="AD1852" s="90">
        <f t="shared" si="123"/>
        <v>47926</v>
      </c>
      <c r="AE1852" s="91">
        <f t="shared" si="122"/>
        <v>3.5851729769342811E-2</v>
      </c>
      <c r="AG1852" s="92"/>
    </row>
    <row r="1853" spans="9:33" x14ac:dyDescent="0.25">
      <c r="I1853"/>
      <c r="N1853" s="130">
        <v>48782</v>
      </c>
      <c r="O1853" s="129">
        <v>3.8762923054793674</v>
      </c>
      <c r="AD1853" s="90">
        <f t="shared" si="123"/>
        <v>47927</v>
      </c>
      <c r="AE1853" s="91">
        <f t="shared" si="122"/>
        <v>3.5851729769342811E-2</v>
      </c>
      <c r="AG1853" s="92"/>
    </row>
    <row r="1854" spans="9:33" x14ac:dyDescent="0.25">
      <c r="I1854"/>
      <c r="N1854" s="130">
        <v>48785</v>
      </c>
      <c r="O1854" s="129">
        <v>3.8758750014187271</v>
      </c>
      <c r="AD1854" s="90">
        <f t="shared" si="123"/>
        <v>47928</v>
      </c>
      <c r="AE1854" s="91">
        <f t="shared" si="122"/>
        <v>3.5855300294898029E-2</v>
      </c>
      <c r="AG1854" s="92"/>
    </row>
    <row r="1855" spans="9:33" x14ac:dyDescent="0.25">
      <c r="I1855"/>
      <c r="N1855" s="130">
        <v>48786</v>
      </c>
      <c r="O1855" s="129">
        <v>3.8758750014267207</v>
      </c>
      <c r="AD1855" s="90">
        <f t="shared" si="123"/>
        <v>47929</v>
      </c>
      <c r="AE1855" s="91">
        <f t="shared" si="122"/>
        <v>3.5855300294898029E-2</v>
      </c>
      <c r="AG1855" s="92"/>
    </row>
    <row r="1856" spans="9:33" x14ac:dyDescent="0.25">
      <c r="I1856"/>
      <c r="N1856" s="130">
        <v>48787</v>
      </c>
      <c r="O1856" s="129">
        <v>3.8758750014187271</v>
      </c>
      <c r="AD1856" s="90">
        <f t="shared" si="123"/>
        <v>47930</v>
      </c>
      <c r="AE1856" s="91">
        <f t="shared" si="122"/>
        <v>3.5855300294898029E-2</v>
      </c>
      <c r="AG1856" s="92"/>
    </row>
    <row r="1857" spans="9:33" x14ac:dyDescent="0.25">
      <c r="I1857"/>
      <c r="N1857" s="130">
        <v>48788</v>
      </c>
      <c r="O1857" s="129">
        <v>3.8758750014267207</v>
      </c>
      <c r="AD1857" s="90">
        <f t="shared" si="123"/>
        <v>47931</v>
      </c>
      <c r="AE1857" s="91">
        <f t="shared" si="122"/>
        <v>3.5851729769342811E-2</v>
      </c>
      <c r="AG1857" s="92"/>
    </row>
    <row r="1858" spans="9:33" x14ac:dyDescent="0.25">
      <c r="I1858"/>
      <c r="N1858" s="130">
        <v>48789</v>
      </c>
      <c r="O1858" s="129">
        <v>3.8762923054767029</v>
      </c>
      <c r="AD1858" s="90">
        <f t="shared" si="123"/>
        <v>47932</v>
      </c>
      <c r="AE1858" s="91">
        <f t="shared" si="122"/>
        <v>3.5851729769342811E-2</v>
      </c>
      <c r="AG1858" s="92"/>
    </row>
    <row r="1859" spans="9:33" x14ac:dyDescent="0.25">
      <c r="I1859"/>
      <c r="N1859" s="130">
        <v>48792</v>
      </c>
      <c r="O1859" s="129">
        <v>3.8758750014267207</v>
      </c>
      <c r="AD1859" s="90">
        <f t="shared" si="123"/>
        <v>47933</v>
      </c>
      <c r="AE1859" s="91">
        <f t="shared" si="122"/>
        <v>3.5851729769342811E-2</v>
      </c>
      <c r="AG1859" s="92"/>
    </row>
    <row r="1860" spans="9:33" x14ac:dyDescent="0.25">
      <c r="I1860"/>
      <c r="N1860" s="130">
        <v>48793</v>
      </c>
      <c r="O1860" s="129">
        <v>3.8758750014187271</v>
      </c>
      <c r="AD1860" s="90">
        <f t="shared" si="123"/>
        <v>47934</v>
      </c>
      <c r="AE1860" s="91">
        <f t="shared" si="122"/>
        <v>3.5851729769342811E-2</v>
      </c>
      <c r="AG1860" s="92"/>
    </row>
    <row r="1861" spans="9:33" x14ac:dyDescent="0.25">
      <c r="I1861"/>
      <c r="N1861" s="130">
        <v>48794</v>
      </c>
      <c r="O1861" s="129">
        <v>3.8758750014187271</v>
      </c>
      <c r="AD1861" s="90">
        <f t="shared" si="123"/>
        <v>47935</v>
      </c>
      <c r="AE1861" s="91">
        <f t="shared" si="122"/>
        <v>3.5855300294898029E-2</v>
      </c>
      <c r="AG1861" s="92"/>
    </row>
    <row r="1862" spans="9:33" x14ac:dyDescent="0.25">
      <c r="I1862"/>
      <c r="N1862" s="130">
        <v>48795</v>
      </c>
      <c r="O1862" s="129">
        <v>3.8758750014267207</v>
      </c>
      <c r="AD1862" s="90">
        <f t="shared" si="123"/>
        <v>47936</v>
      </c>
      <c r="AE1862" s="91">
        <f t="shared" si="122"/>
        <v>3.5855300294898029E-2</v>
      </c>
      <c r="AG1862" s="92"/>
    </row>
    <row r="1863" spans="9:33" x14ac:dyDescent="0.25">
      <c r="I1863"/>
      <c r="N1863" s="130">
        <v>48796</v>
      </c>
      <c r="O1863" s="129">
        <v>3.876292305482032</v>
      </c>
      <c r="AD1863" s="90">
        <f t="shared" si="123"/>
        <v>47937</v>
      </c>
      <c r="AE1863" s="91">
        <f t="shared" ref="AE1863:AE1926" si="124">_xlfn.IFNA(VLOOKUP(AD1863,N:O,2,FALSE)/100,AE1862)</f>
        <v>3.5855300294898029E-2</v>
      </c>
      <c r="AG1863" s="92"/>
    </row>
    <row r="1864" spans="9:33" x14ac:dyDescent="0.25">
      <c r="I1864"/>
      <c r="N1864" s="130">
        <v>48799</v>
      </c>
      <c r="O1864" s="129">
        <v>3.8758750014107335</v>
      </c>
      <c r="AD1864" s="90">
        <f t="shared" ref="AD1864:AD1927" si="125">AD1863+1</f>
        <v>47938</v>
      </c>
      <c r="AE1864" s="91">
        <f t="shared" si="124"/>
        <v>3.5851729769342811E-2</v>
      </c>
      <c r="AG1864" s="92"/>
    </row>
    <row r="1865" spans="9:33" x14ac:dyDescent="0.25">
      <c r="I1865"/>
      <c r="N1865" s="130">
        <v>48800</v>
      </c>
      <c r="O1865" s="129">
        <v>3.8758750014267207</v>
      </c>
      <c r="AD1865" s="90">
        <f t="shared" si="125"/>
        <v>47939</v>
      </c>
      <c r="AE1865" s="91">
        <f t="shared" si="124"/>
        <v>3.5851729769342811E-2</v>
      </c>
      <c r="AG1865" s="92"/>
    </row>
    <row r="1866" spans="9:33" x14ac:dyDescent="0.25">
      <c r="I1866"/>
      <c r="N1866" s="130">
        <v>48801</v>
      </c>
      <c r="O1866" s="129">
        <v>3.8758750014187271</v>
      </c>
      <c r="AD1866" s="90">
        <f t="shared" si="125"/>
        <v>47940</v>
      </c>
      <c r="AE1866" s="91">
        <f t="shared" si="124"/>
        <v>3.5851729769342811E-2</v>
      </c>
      <c r="AG1866" s="92"/>
    </row>
    <row r="1867" spans="9:33" x14ac:dyDescent="0.25">
      <c r="I1867"/>
      <c r="N1867" s="130">
        <v>48802</v>
      </c>
      <c r="O1867" s="129">
        <v>3.8758750014267207</v>
      </c>
      <c r="AD1867" s="90">
        <f t="shared" si="125"/>
        <v>47941</v>
      </c>
      <c r="AE1867" s="91">
        <f t="shared" si="124"/>
        <v>3.5851729769342811E-2</v>
      </c>
      <c r="AG1867" s="92"/>
    </row>
    <row r="1868" spans="9:33" x14ac:dyDescent="0.25">
      <c r="I1868"/>
      <c r="N1868" s="130">
        <v>48803</v>
      </c>
      <c r="O1868" s="129">
        <v>3.8762923054793674</v>
      </c>
      <c r="AD1868" s="90">
        <f t="shared" si="125"/>
        <v>47942</v>
      </c>
      <c r="AE1868" s="91">
        <f t="shared" si="124"/>
        <v>3.5855300294871384E-2</v>
      </c>
      <c r="AG1868" s="92"/>
    </row>
    <row r="1869" spans="9:33" x14ac:dyDescent="0.25">
      <c r="I1869"/>
      <c r="N1869" s="130">
        <v>48806</v>
      </c>
      <c r="O1869" s="129">
        <v>3.8758750014187271</v>
      </c>
      <c r="AD1869" s="90">
        <f t="shared" si="125"/>
        <v>47943</v>
      </c>
      <c r="AE1869" s="91">
        <f t="shared" si="124"/>
        <v>3.5855300294871384E-2</v>
      </c>
      <c r="AG1869" s="92"/>
    </row>
    <row r="1870" spans="9:33" x14ac:dyDescent="0.25">
      <c r="I1870"/>
      <c r="N1870" s="130">
        <v>48807</v>
      </c>
      <c r="O1870" s="129">
        <v>3.8758750014187271</v>
      </c>
      <c r="AD1870" s="90">
        <f t="shared" si="125"/>
        <v>47944</v>
      </c>
      <c r="AE1870" s="91">
        <f t="shared" si="124"/>
        <v>3.5855300294871384E-2</v>
      </c>
      <c r="AG1870" s="92"/>
    </row>
    <row r="1871" spans="9:33" x14ac:dyDescent="0.25">
      <c r="I1871"/>
      <c r="N1871" s="130">
        <v>48808</v>
      </c>
      <c r="O1871" s="129">
        <v>3.8758750014187271</v>
      </c>
      <c r="AD1871" s="90">
        <f t="shared" si="125"/>
        <v>47945</v>
      </c>
      <c r="AE1871" s="91">
        <f t="shared" si="124"/>
        <v>3.5851729769422747E-2</v>
      </c>
      <c r="AG1871" s="92"/>
    </row>
    <row r="1872" spans="9:33" x14ac:dyDescent="0.25">
      <c r="I1872"/>
      <c r="N1872" s="130">
        <v>48809</v>
      </c>
      <c r="O1872" s="129">
        <v>3.8758750014267207</v>
      </c>
      <c r="AD1872" s="90">
        <f t="shared" si="125"/>
        <v>47946</v>
      </c>
      <c r="AE1872" s="91">
        <f t="shared" si="124"/>
        <v>3.5851729769342811E-2</v>
      </c>
      <c r="AG1872" s="92"/>
    </row>
    <row r="1873" spans="9:33" x14ac:dyDescent="0.25">
      <c r="I1873"/>
      <c r="N1873" s="130">
        <v>48810</v>
      </c>
      <c r="O1873" s="129">
        <v>3.876292305482032</v>
      </c>
      <c r="AD1873" s="90">
        <f t="shared" si="125"/>
        <v>47947</v>
      </c>
      <c r="AE1873" s="91">
        <f t="shared" si="124"/>
        <v>3.5851729769342811E-2</v>
      </c>
      <c r="AG1873" s="92"/>
    </row>
    <row r="1874" spans="9:33" x14ac:dyDescent="0.25">
      <c r="I1874"/>
      <c r="N1874" s="130">
        <v>48813</v>
      </c>
      <c r="O1874" s="129">
        <v>3.8758750014107335</v>
      </c>
      <c r="AD1874" s="90">
        <f t="shared" si="125"/>
        <v>47948</v>
      </c>
      <c r="AE1874" s="91">
        <f t="shared" si="124"/>
        <v>3.5857085735453431E-2</v>
      </c>
      <c r="AG1874" s="92"/>
    </row>
    <row r="1875" spans="9:33" x14ac:dyDescent="0.25">
      <c r="I1875"/>
      <c r="N1875" s="130">
        <v>48814</v>
      </c>
      <c r="O1875" s="129">
        <v>3.8758750014187271</v>
      </c>
      <c r="AD1875" s="90">
        <f t="shared" si="125"/>
        <v>47949</v>
      </c>
      <c r="AE1875" s="91">
        <f t="shared" si="124"/>
        <v>3.5857085735453431E-2</v>
      </c>
      <c r="AG1875" s="92"/>
    </row>
    <row r="1876" spans="9:33" x14ac:dyDescent="0.25">
      <c r="I1876"/>
      <c r="N1876" s="130">
        <v>48815</v>
      </c>
      <c r="O1876" s="129">
        <v>3.8758750014187271</v>
      </c>
      <c r="AD1876" s="90">
        <f t="shared" si="125"/>
        <v>47950</v>
      </c>
      <c r="AE1876" s="91">
        <f t="shared" si="124"/>
        <v>3.5857085735453431E-2</v>
      </c>
      <c r="AG1876" s="92"/>
    </row>
    <row r="1877" spans="9:33" x14ac:dyDescent="0.25">
      <c r="I1877"/>
      <c r="N1877" s="130">
        <v>48816</v>
      </c>
      <c r="O1877" s="129">
        <v>3.8758750014187271</v>
      </c>
      <c r="AD1877" s="90">
        <f t="shared" si="125"/>
        <v>47951</v>
      </c>
      <c r="AE1877" s="91">
        <f t="shared" si="124"/>
        <v>3.5857085735453431E-2</v>
      </c>
      <c r="AG1877" s="92"/>
    </row>
    <row r="1878" spans="9:33" x14ac:dyDescent="0.25">
      <c r="I1878"/>
      <c r="N1878" s="130">
        <v>48817</v>
      </c>
      <c r="O1878" s="129">
        <v>3.8762923054793674</v>
      </c>
      <c r="AD1878" s="90">
        <f t="shared" si="125"/>
        <v>47952</v>
      </c>
      <c r="AE1878" s="91">
        <f t="shared" si="124"/>
        <v>3.5851729769422747E-2</v>
      </c>
      <c r="AG1878" s="92"/>
    </row>
    <row r="1879" spans="9:33" x14ac:dyDescent="0.25">
      <c r="I1879"/>
      <c r="N1879" s="130">
        <v>48820</v>
      </c>
      <c r="O1879" s="129">
        <v>3.8758750014267207</v>
      </c>
      <c r="AD1879" s="90">
        <f t="shared" si="125"/>
        <v>47953</v>
      </c>
      <c r="AE1879" s="91">
        <f t="shared" si="124"/>
        <v>3.5851729769342811E-2</v>
      </c>
      <c r="AG1879" s="92"/>
    </row>
    <row r="1880" spans="9:33" x14ac:dyDescent="0.25">
      <c r="I1880"/>
      <c r="N1880" s="130">
        <v>48821</v>
      </c>
      <c r="O1880" s="129">
        <v>3.8758750014187271</v>
      </c>
      <c r="AD1880" s="90">
        <f t="shared" si="125"/>
        <v>47954</v>
      </c>
      <c r="AE1880" s="91">
        <f t="shared" si="124"/>
        <v>3.5851729769342811E-2</v>
      </c>
      <c r="AG1880" s="92"/>
    </row>
    <row r="1881" spans="9:33" x14ac:dyDescent="0.25">
      <c r="I1881"/>
      <c r="N1881" s="130">
        <v>48822</v>
      </c>
      <c r="O1881" s="129">
        <v>3.8758750014107335</v>
      </c>
      <c r="AD1881" s="90">
        <f t="shared" si="125"/>
        <v>47955</v>
      </c>
      <c r="AE1881" s="91">
        <f t="shared" si="124"/>
        <v>3.5851729769342811E-2</v>
      </c>
      <c r="AG1881" s="92"/>
    </row>
    <row r="1882" spans="9:33" x14ac:dyDescent="0.25">
      <c r="I1882"/>
      <c r="N1882" s="130">
        <v>48823</v>
      </c>
      <c r="O1882" s="129">
        <v>3.8758750014267207</v>
      </c>
      <c r="AD1882" s="90">
        <f t="shared" si="125"/>
        <v>47956</v>
      </c>
      <c r="AE1882" s="91">
        <f t="shared" si="124"/>
        <v>3.5855300294898029E-2</v>
      </c>
      <c r="AG1882" s="92"/>
    </row>
    <row r="1883" spans="9:33" x14ac:dyDescent="0.25">
      <c r="I1883"/>
      <c r="N1883" s="130">
        <v>48824</v>
      </c>
      <c r="O1883" s="129">
        <v>3.8765009799757166</v>
      </c>
      <c r="AD1883" s="90">
        <f t="shared" si="125"/>
        <v>47957</v>
      </c>
      <c r="AE1883" s="91">
        <f t="shared" si="124"/>
        <v>3.5855300294898029E-2</v>
      </c>
      <c r="AG1883" s="92"/>
    </row>
    <row r="1884" spans="9:33" x14ac:dyDescent="0.25">
      <c r="I1884"/>
      <c r="N1884" s="130">
        <v>48828</v>
      </c>
      <c r="O1884" s="129">
        <v>3.8758750014267207</v>
      </c>
      <c r="AD1884" s="90">
        <f t="shared" si="125"/>
        <v>47958</v>
      </c>
      <c r="AE1884" s="91">
        <f t="shared" si="124"/>
        <v>3.5855300294898029E-2</v>
      </c>
      <c r="AG1884" s="92"/>
    </row>
    <row r="1885" spans="9:33" x14ac:dyDescent="0.25">
      <c r="I1885"/>
      <c r="N1885" s="130">
        <v>48829</v>
      </c>
      <c r="O1885" s="129">
        <v>3.8758750014187271</v>
      </c>
      <c r="AD1885" s="90">
        <f t="shared" si="125"/>
        <v>47959</v>
      </c>
      <c r="AE1885" s="91">
        <f t="shared" si="124"/>
        <v>3.5851729769342811E-2</v>
      </c>
      <c r="AG1885" s="92"/>
    </row>
    <row r="1886" spans="9:33" x14ac:dyDescent="0.25">
      <c r="I1886"/>
      <c r="N1886" s="130">
        <v>48830</v>
      </c>
      <c r="O1886" s="129">
        <v>3.8758750014187271</v>
      </c>
      <c r="AD1886" s="90">
        <f t="shared" si="125"/>
        <v>47960</v>
      </c>
      <c r="AE1886" s="91">
        <f t="shared" si="124"/>
        <v>3.5851729769342811E-2</v>
      </c>
      <c r="AG1886" s="92"/>
    </row>
    <row r="1887" spans="9:33" x14ac:dyDescent="0.25">
      <c r="I1887"/>
      <c r="N1887" s="130">
        <v>48831</v>
      </c>
      <c r="O1887" s="129">
        <v>3.876292305482032</v>
      </c>
      <c r="AD1887" s="90">
        <f t="shared" si="125"/>
        <v>47961</v>
      </c>
      <c r="AE1887" s="91">
        <f t="shared" si="124"/>
        <v>3.5851729769342811E-2</v>
      </c>
      <c r="AG1887" s="92"/>
    </row>
    <row r="1888" spans="9:33" x14ac:dyDescent="0.25">
      <c r="I1888"/>
      <c r="N1888" s="130">
        <v>48834</v>
      </c>
      <c r="O1888" s="129">
        <v>3.8758750014107335</v>
      </c>
      <c r="AD1888" s="90">
        <f t="shared" si="125"/>
        <v>47962</v>
      </c>
      <c r="AE1888" s="91">
        <f t="shared" si="124"/>
        <v>3.5851729769422747E-2</v>
      </c>
      <c r="AG1888" s="92"/>
    </row>
    <row r="1889" spans="9:33" x14ac:dyDescent="0.25">
      <c r="I1889"/>
      <c r="N1889" s="130">
        <v>48835</v>
      </c>
      <c r="O1889" s="129">
        <v>3.8758750014267207</v>
      </c>
      <c r="AD1889" s="90">
        <f t="shared" si="125"/>
        <v>47963</v>
      </c>
      <c r="AE1889" s="91">
        <f t="shared" si="124"/>
        <v>3.5855300294898029E-2</v>
      </c>
      <c r="AG1889" s="92"/>
    </row>
    <row r="1890" spans="9:33" x14ac:dyDescent="0.25">
      <c r="I1890"/>
      <c r="N1890" s="130">
        <v>48836</v>
      </c>
      <c r="O1890" s="129">
        <v>3.8758750014107335</v>
      </c>
      <c r="AD1890" s="90">
        <f t="shared" si="125"/>
        <v>47964</v>
      </c>
      <c r="AE1890" s="91">
        <f t="shared" si="124"/>
        <v>3.5855300294898029E-2</v>
      </c>
      <c r="AG1890" s="92"/>
    </row>
    <row r="1891" spans="9:33" x14ac:dyDescent="0.25">
      <c r="I1891"/>
      <c r="N1891" s="130">
        <v>48837</v>
      </c>
      <c r="O1891" s="129">
        <v>3.8758750014267207</v>
      </c>
      <c r="AD1891" s="90">
        <f t="shared" si="125"/>
        <v>47965</v>
      </c>
      <c r="AE1891" s="91">
        <f t="shared" si="124"/>
        <v>3.5855300294898029E-2</v>
      </c>
      <c r="AG1891" s="92"/>
    </row>
    <row r="1892" spans="9:33" x14ac:dyDescent="0.25">
      <c r="I1892"/>
      <c r="N1892" s="130">
        <v>48838</v>
      </c>
      <c r="O1892" s="129">
        <v>3.8762923054793674</v>
      </c>
      <c r="AD1892" s="90">
        <f t="shared" si="125"/>
        <v>47966</v>
      </c>
      <c r="AE1892" s="91">
        <f t="shared" si="124"/>
        <v>3.5851729769342811E-2</v>
      </c>
      <c r="AG1892" s="92"/>
    </row>
    <row r="1893" spans="9:33" x14ac:dyDescent="0.25">
      <c r="I1893"/>
      <c r="N1893" s="130">
        <v>48841</v>
      </c>
      <c r="O1893" s="129">
        <v>3.8758750014187271</v>
      </c>
      <c r="AD1893" s="90">
        <f t="shared" si="125"/>
        <v>47967</v>
      </c>
      <c r="AE1893" s="91">
        <f t="shared" si="124"/>
        <v>3.5851729769342811E-2</v>
      </c>
      <c r="AG1893" s="92"/>
    </row>
    <row r="1894" spans="9:33" x14ac:dyDescent="0.25">
      <c r="I1894"/>
      <c r="N1894" s="130">
        <v>48842</v>
      </c>
      <c r="O1894" s="129">
        <v>3.8758750014267207</v>
      </c>
      <c r="AD1894" s="90">
        <f t="shared" si="125"/>
        <v>47968</v>
      </c>
      <c r="AE1894" s="91">
        <f t="shared" si="124"/>
        <v>3.5851729769342811E-2</v>
      </c>
      <c r="AG1894" s="92"/>
    </row>
    <row r="1895" spans="9:33" x14ac:dyDescent="0.25">
      <c r="I1895"/>
      <c r="N1895" s="130">
        <v>48843</v>
      </c>
      <c r="O1895" s="129">
        <v>3.8758750014187271</v>
      </c>
      <c r="AD1895" s="90">
        <f t="shared" si="125"/>
        <v>47969</v>
      </c>
      <c r="AE1895" s="91">
        <f t="shared" si="124"/>
        <v>3.5851729769422747E-2</v>
      </c>
      <c r="AG1895" s="92"/>
    </row>
    <row r="1896" spans="9:33" x14ac:dyDescent="0.25">
      <c r="I1896"/>
      <c r="N1896" s="130">
        <v>48844</v>
      </c>
      <c r="O1896" s="129">
        <v>3.8758750014267207</v>
      </c>
      <c r="AD1896" s="90">
        <f t="shared" si="125"/>
        <v>47970</v>
      </c>
      <c r="AE1896" s="91">
        <f t="shared" si="124"/>
        <v>3.5855300294898029E-2</v>
      </c>
      <c r="AG1896" s="92"/>
    </row>
    <row r="1897" spans="9:33" x14ac:dyDescent="0.25">
      <c r="I1897"/>
      <c r="N1897" s="130">
        <v>48845</v>
      </c>
      <c r="O1897" s="129">
        <v>3.8762923054793674</v>
      </c>
      <c r="AD1897" s="90">
        <f t="shared" si="125"/>
        <v>47971</v>
      </c>
      <c r="AE1897" s="91">
        <f t="shared" si="124"/>
        <v>3.5855300294898029E-2</v>
      </c>
      <c r="AG1897" s="92"/>
    </row>
    <row r="1898" spans="9:33" x14ac:dyDescent="0.25">
      <c r="I1898"/>
      <c r="N1898" s="130">
        <v>48848</v>
      </c>
      <c r="O1898" s="129">
        <v>3.8758750014107335</v>
      </c>
      <c r="AD1898" s="90">
        <f t="shared" si="125"/>
        <v>47972</v>
      </c>
      <c r="AE1898" s="91">
        <f t="shared" si="124"/>
        <v>3.5855300294898029E-2</v>
      </c>
      <c r="AG1898" s="92"/>
    </row>
    <row r="1899" spans="9:33" x14ac:dyDescent="0.25">
      <c r="I1899"/>
      <c r="N1899" s="130">
        <v>48849</v>
      </c>
      <c r="O1899" s="129">
        <v>3.8758750014267207</v>
      </c>
      <c r="AD1899" s="90">
        <f t="shared" si="125"/>
        <v>47973</v>
      </c>
      <c r="AE1899" s="91">
        <f t="shared" si="124"/>
        <v>3.5851729769342811E-2</v>
      </c>
      <c r="AG1899" s="92"/>
    </row>
    <row r="1900" spans="9:33" x14ac:dyDescent="0.25">
      <c r="I1900"/>
      <c r="N1900" s="130">
        <v>48850</v>
      </c>
      <c r="O1900" s="129">
        <v>3.8758750014107335</v>
      </c>
      <c r="AD1900" s="90">
        <f t="shared" si="125"/>
        <v>47974</v>
      </c>
      <c r="AE1900" s="91">
        <f t="shared" si="124"/>
        <v>3.5851729769342811E-2</v>
      </c>
      <c r="AG1900" s="92"/>
    </row>
    <row r="1901" spans="9:33" x14ac:dyDescent="0.25">
      <c r="I1901"/>
      <c r="N1901" s="130">
        <v>48851</v>
      </c>
      <c r="O1901" s="129">
        <v>3.8758750014267207</v>
      </c>
      <c r="AD1901" s="90">
        <f t="shared" si="125"/>
        <v>47975</v>
      </c>
      <c r="AE1901" s="91">
        <f t="shared" si="124"/>
        <v>3.5851729769342811E-2</v>
      </c>
      <c r="AG1901" s="92"/>
    </row>
    <row r="1902" spans="9:33" x14ac:dyDescent="0.25">
      <c r="I1902"/>
      <c r="N1902" s="130">
        <v>48852</v>
      </c>
      <c r="O1902" s="129">
        <v>3.8762923054793674</v>
      </c>
      <c r="AD1902" s="90">
        <f t="shared" si="125"/>
        <v>47976</v>
      </c>
      <c r="AE1902" s="91">
        <f t="shared" si="124"/>
        <v>3.5851729769342811E-2</v>
      </c>
      <c r="AG1902" s="92"/>
    </row>
    <row r="1903" spans="9:33" x14ac:dyDescent="0.25">
      <c r="I1903"/>
      <c r="N1903" s="130">
        <v>48855</v>
      </c>
      <c r="O1903" s="129">
        <v>3.8758750014107335</v>
      </c>
      <c r="AD1903" s="90">
        <f t="shared" si="125"/>
        <v>47977</v>
      </c>
      <c r="AE1903" s="91">
        <f t="shared" si="124"/>
        <v>3.5855300294898029E-2</v>
      </c>
      <c r="AG1903" s="92"/>
    </row>
    <row r="1904" spans="9:33" x14ac:dyDescent="0.25">
      <c r="I1904"/>
      <c r="N1904" s="130">
        <v>48856</v>
      </c>
      <c r="O1904" s="129">
        <v>3.8758750014267207</v>
      </c>
      <c r="AD1904" s="90">
        <f t="shared" si="125"/>
        <v>47978</v>
      </c>
      <c r="AE1904" s="91">
        <f t="shared" si="124"/>
        <v>3.5855300294898029E-2</v>
      </c>
      <c r="AG1904" s="92"/>
    </row>
    <row r="1905" spans="9:33" x14ac:dyDescent="0.25">
      <c r="I1905"/>
      <c r="N1905" s="130">
        <v>48857</v>
      </c>
      <c r="O1905" s="129">
        <v>3.8758750014107335</v>
      </c>
      <c r="AD1905" s="90">
        <f t="shared" si="125"/>
        <v>47979</v>
      </c>
      <c r="AE1905" s="91">
        <f t="shared" si="124"/>
        <v>3.5855300294898029E-2</v>
      </c>
      <c r="AG1905" s="92"/>
    </row>
    <row r="1906" spans="9:33" x14ac:dyDescent="0.25">
      <c r="I1906"/>
      <c r="N1906" s="130">
        <v>48858</v>
      </c>
      <c r="O1906" s="129">
        <v>3.8758750014187271</v>
      </c>
      <c r="AD1906" s="90">
        <f t="shared" si="125"/>
        <v>47980</v>
      </c>
      <c r="AE1906" s="91">
        <f t="shared" si="124"/>
        <v>3.5851729769422747E-2</v>
      </c>
      <c r="AG1906" s="92"/>
    </row>
    <row r="1907" spans="9:33" x14ac:dyDescent="0.25">
      <c r="I1907"/>
      <c r="N1907" s="130">
        <v>48859</v>
      </c>
      <c r="O1907" s="129">
        <v>3.8765009799757166</v>
      </c>
      <c r="AD1907" s="90">
        <f t="shared" si="125"/>
        <v>47981</v>
      </c>
      <c r="AE1907" s="91">
        <f t="shared" si="124"/>
        <v>3.5851729769342811E-2</v>
      </c>
      <c r="AG1907" s="92"/>
    </row>
    <row r="1908" spans="9:33" x14ac:dyDescent="0.25">
      <c r="I1908"/>
      <c r="N1908" s="130">
        <v>48863</v>
      </c>
      <c r="O1908" s="129">
        <v>3.8758750014187271</v>
      </c>
      <c r="AD1908" s="90">
        <f t="shared" si="125"/>
        <v>47982</v>
      </c>
      <c r="AE1908" s="91">
        <f t="shared" si="124"/>
        <v>3.5851729769342811E-2</v>
      </c>
      <c r="AG1908" s="92"/>
    </row>
    <row r="1909" spans="9:33" x14ac:dyDescent="0.25">
      <c r="I1909"/>
      <c r="N1909" s="130">
        <v>48864</v>
      </c>
      <c r="O1909" s="129">
        <v>3.8758750014267207</v>
      </c>
      <c r="AD1909" s="90">
        <f t="shared" si="125"/>
        <v>47983</v>
      </c>
      <c r="AE1909" s="91">
        <f t="shared" si="124"/>
        <v>3.5851729769342811E-2</v>
      </c>
      <c r="AG1909" s="92"/>
    </row>
    <row r="1910" spans="9:33" x14ac:dyDescent="0.25">
      <c r="I1910"/>
      <c r="N1910" s="130">
        <v>48865</v>
      </c>
      <c r="O1910" s="129">
        <v>3.8758750014107335</v>
      </c>
      <c r="AD1910" s="90">
        <f t="shared" si="125"/>
        <v>47984</v>
      </c>
      <c r="AE1910" s="91">
        <f t="shared" si="124"/>
        <v>3.5855300294898029E-2</v>
      </c>
      <c r="AG1910" s="92"/>
    </row>
    <row r="1911" spans="9:33" x14ac:dyDescent="0.25">
      <c r="I1911"/>
      <c r="N1911" s="130">
        <v>48866</v>
      </c>
      <c r="O1911" s="129">
        <v>3.876292305482032</v>
      </c>
      <c r="AD1911" s="90">
        <f t="shared" si="125"/>
        <v>47985</v>
      </c>
      <c r="AE1911" s="91">
        <f t="shared" si="124"/>
        <v>3.5855300294898029E-2</v>
      </c>
      <c r="AG1911" s="92"/>
    </row>
    <row r="1912" spans="9:33" x14ac:dyDescent="0.25">
      <c r="I1912"/>
      <c r="N1912" s="130">
        <v>48869</v>
      </c>
      <c r="O1912" s="129">
        <v>3.8758750014187271</v>
      </c>
      <c r="AD1912" s="90">
        <f t="shared" si="125"/>
        <v>47986</v>
      </c>
      <c r="AE1912" s="91">
        <f t="shared" si="124"/>
        <v>3.5855300294898029E-2</v>
      </c>
      <c r="AG1912" s="92"/>
    </row>
    <row r="1913" spans="9:33" x14ac:dyDescent="0.25">
      <c r="I1913"/>
      <c r="N1913" s="130">
        <v>48870</v>
      </c>
      <c r="O1913" s="129">
        <v>3.8758750014187271</v>
      </c>
      <c r="AD1913" s="90">
        <f t="shared" si="125"/>
        <v>47987</v>
      </c>
      <c r="AE1913" s="91">
        <f t="shared" si="124"/>
        <v>3.5851729769422747E-2</v>
      </c>
      <c r="AG1913" s="92"/>
    </row>
    <row r="1914" spans="9:33" x14ac:dyDescent="0.25">
      <c r="I1914"/>
      <c r="N1914" s="130">
        <v>48871</v>
      </c>
      <c r="O1914" s="129">
        <v>3.8758750014187271</v>
      </c>
      <c r="AD1914" s="90">
        <f t="shared" si="125"/>
        <v>47988</v>
      </c>
      <c r="AE1914" s="91">
        <f t="shared" si="124"/>
        <v>3.5851729769342811E-2</v>
      </c>
      <c r="AG1914" s="92"/>
    </row>
    <row r="1915" spans="9:33" x14ac:dyDescent="0.25">
      <c r="I1915"/>
      <c r="N1915" s="130">
        <v>48872</v>
      </c>
      <c r="O1915" s="129">
        <v>3.8758750014267207</v>
      </c>
      <c r="AD1915" s="90">
        <f t="shared" si="125"/>
        <v>47989</v>
      </c>
      <c r="AE1915" s="91">
        <f t="shared" si="124"/>
        <v>3.5851729769262874E-2</v>
      </c>
      <c r="AG1915" s="92"/>
    </row>
    <row r="1916" spans="9:33" x14ac:dyDescent="0.25">
      <c r="I1916"/>
      <c r="N1916" s="130">
        <v>48873</v>
      </c>
      <c r="O1916" s="129">
        <v>3.8762923054767029</v>
      </c>
      <c r="AD1916" s="90">
        <f t="shared" si="125"/>
        <v>47990</v>
      </c>
      <c r="AE1916" s="91">
        <f t="shared" si="124"/>
        <v>3.5851729769422747E-2</v>
      </c>
      <c r="AG1916" s="92"/>
    </row>
    <row r="1917" spans="9:33" x14ac:dyDescent="0.25">
      <c r="I1917"/>
      <c r="N1917" s="130">
        <v>48876</v>
      </c>
      <c r="O1917" s="129">
        <v>3.8758750014267207</v>
      </c>
      <c r="AD1917" s="90">
        <f t="shared" si="125"/>
        <v>47991</v>
      </c>
      <c r="AE1917" s="91">
        <f t="shared" si="124"/>
        <v>3.5857085735453431E-2</v>
      </c>
      <c r="AG1917" s="92"/>
    </row>
    <row r="1918" spans="9:33" x14ac:dyDescent="0.25">
      <c r="I1918"/>
      <c r="N1918" s="130">
        <v>48877</v>
      </c>
      <c r="O1918" s="129">
        <v>3.8758750014187271</v>
      </c>
      <c r="AD1918" s="90">
        <f t="shared" si="125"/>
        <v>47992</v>
      </c>
      <c r="AE1918" s="91">
        <f t="shared" si="124"/>
        <v>3.5857085735453431E-2</v>
      </c>
      <c r="AG1918" s="92"/>
    </row>
    <row r="1919" spans="9:33" x14ac:dyDescent="0.25">
      <c r="I1919"/>
      <c r="N1919" s="130">
        <v>48878</v>
      </c>
      <c r="O1919" s="129">
        <v>3.8758750014187271</v>
      </c>
      <c r="AD1919" s="90">
        <f t="shared" si="125"/>
        <v>47993</v>
      </c>
      <c r="AE1919" s="91">
        <f t="shared" si="124"/>
        <v>3.5857085735453431E-2</v>
      </c>
      <c r="AG1919" s="92"/>
    </row>
    <row r="1920" spans="9:33" x14ac:dyDescent="0.25">
      <c r="I1920"/>
      <c r="N1920" s="130">
        <v>48879</v>
      </c>
      <c r="O1920" s="129">
        <v>3.8758750014267207</v>
      </c>
      <c r="AD1920" s="90">
        <f t="shared" si="125"/>
        <v>47994</v>
      </c>
      <c r="AE1920" s="91">
        <f t="shared" si="124"/>
        <v>3.5857085735453431E-2</v>
      </c>
      <c r="AG1920" s="92"/>
    </row>
    <row r="1921" spans="9:33" x14ac:dyDescent="0.25">
      <c r="I1921"/>
      <c r="N1921" s="130">
        <v>48880</v>
      </c>
      <c r="O1921" s="129">
        <v>3.876292305482032</v>
      </c>
      <c r="AD1921" s="90">
        <f t="shared" si="125"/>
        <v>47995</v>
      </c>
      <c r="AE1921" s="91">
        <f t="shared" si="124"/>
        <v>3.5851729769342811E-2</v>
      </c>
      <c r="AG1921" s="92"/>
    </row>
    <row r="1922" spans="9:33" x14ac:dyDescent="0.25">
      <c r="I1922"/>
      <c r="N1922" s="130">
        <v>48883</v>
      </c>
      <c r="O1922" s="129">
        <v>3.8758750014107335</v>
      </c>
      <c r="AD1922" s="90">
        <f t="shared" si="125"/>
        <v>47996</v>
      </c>
      <c r="AE1922" s="91">
        <f t="shared" si="124"/>
        <v>3.5851729769422747E-2</v>
      </c>
      <c r="AG1922" s="92"/>
    </row>
    <row r="1923" spans="9:33" x14ac:dyDescent="0.25">
      <c r="I1923"/>
      <c r="N1923" s="130">
        <v>48884</v>
      </c>
      <c r="O1923" s="129">
        <v>3.8758750014267207</v>
      </c>
      <c r="AD1923" s="90">
        <f t="shared" si="125"/>
        <v>47997</v>
      </c>
      <c r="AE1923" s="91">
        <f t="shared" si="124"/>
        <v>3.5851729769342811E-2</v>
      </c>
      <c r="AG1923" s="92"/>
    </row>
    <row r="1924" spans="9:33" x14ac:dyDescent="0.25">
      <c r="I1924"/>
      <c r="N1924" s="130">
        <v>48885</v>
      </c>
      <c r="O1924" s="129">
        <v>3.8758750014187271</v>
      </c>
      <c r="AD1924" s="90">
        <f t="shared" si="125"/>
        <v>47998</v>
      </c>
      <c r="AE1924" s="91">
        <f t="shared" si="124"/>
        <v>3.5855300294898029E-2</v>
      </c>
      <c r="AG1924" s="92"/>
    </row>
    <row r="1925" spans="9:33" x14ac:dyDescent="0.25">
      <c r="I1925"/>
      <c r="N1925" s="130">
        <v>48886</v>
      </c>
      <c r="O1925" s="129">
        <v>3.8758750014187271</v>
      </c>
      <c r="AD1925" s="90">
        <f t="shared" si="125"/>
        <v>47999</v>
      </c>
      <c r="AE1925" s="91">
        <f t="shared" si="124"/>
        <v>3.5855300294898029E-2</v>
      </c>
      <c r="AG1925" s="92"/>
    </row>
    <row r="1926" spans="9:33" x14ac:dyDescent="0.25">
      <c r="I1926"/>
      <c r="N1926" s="130">
        <v>48887</v>
      </c>
      <c r="O1926" s="129">
        <v>3.876292305482032</v>
      </c>
      <c r="AD1926" s="90">
        <f t="shared" si="125"/>
        <v>48000</v>
      </c>
      <c r="AE1926" s="91">
        <f t="shared" si="124"/>
        <v>3.5855300294898029E-2</v>
      </c>
      <c r="AG1926" s="92"/>
    </row>
    <row r="1927" spans="9:33" x14ac:dyDescent="0.25">
      <c r="I1927"/>
      <c r="N1927" s="130">
        <v>48890</v>
      </c>
      <c r="O1927" s="129">
        <v>3.8758750014187271</v>
      </c>
      <c r="AD1927" s="90">
        <f t="shared" si="125"/>
        <v>48001</v>
      </c>
      <c r="AE1927" s="91">
        <f t="shared" ref="AE1927:AE1990" si="126">_xlfn.IFNA(VLOOKUP(AD1927,N:O,2,FALSE)/100,AE1926)</f>
        <v>3.5851729769342811E-2</v>
      </c>
      <c r="AG1927" s="92"/>
    </row>
    <row r="1928" spans="9:33" x14ac:dyDescent="0.25">
      <c r="I1928"/>
      <c r="N1928" s="130">
        <v>48891</v>
      </c>
      <c r="O1928" s="129">
        <v>3.8758750014267207</v>
      </c>
      <c r="AD1928" s="90">
        <f t="shared" ref="AD1928:AD1991" si="127">AD1927+1</f>
        <v>48002</v>
      </c>
      <c r="AE1928" s="91">
        <f t="shared" si="126"/>
        <v>3.5851729769342811E-2</v>
      </c>
      <c r="AG1928" s="92"/>
    </row>
    <row r="1929" spans="9:33" x14ac:dyDescent="0.25">
      <c r="I1929"/>
      <c r="N1929" s="130">
        <v>48892</v>
      </c>
      <c r="O1929" s="129">
        <v>3.8758750014187271</v>
      </c>
      <c r="AD1929" s="90">
        <f t="shared" si="127"/>
        <v>48003</v>
      </c>
      <c r="AE1929" s="91">
        <f t="shared" si="126"/>
        <v>3.5851729769422747E-2</v>
      </c>
      <c r="AG1929" s="92"/>
    </row>
    <row r="1930" spans="9:33" x14ac:dyDescent="0.25">
      <c r="I1930"/>
      <c r="N1930" s="130">
        <v>48893</v>
      </c>
      <c r="O1930" s="129">
        <v>3.8765009799757166</v>
      </c>
      <c r="AD1930" s="90">
        <f t="shared" si="127"/>
        <v>48004</v>
      </c>
      <c r="AE1930" s="91">
        <f t="shared" si="126"/>
        <v>3.5851729769342811E-2</v>
      </c>
      <c r="AG1930" s="92"/>
    </row>
    <row r="1931" spans="9:33" x14ac:dyDescent="0.25">
      <c r="I1931"/>
      <c r="N1931" s="130">
        <v>48897</v>
      </c>
      <c r="O1931" s="129">
        <v>3.8758750014187271</v>
      </c>
      <c r="AD1931" s="90">
        <f t="shared" si="127"/>
        <v>48005</v>
      </c>
      <c r="AE1931" s="91">
        <f t="shared" si="126"/>
        <v>3.5855300294898029E-2</v>
      </c>
      <c r="AG1931" s="92"/>
    </row>
    <row r="1932" spans="9:33" x14ac:dyDescent="0.25">
      <c r="I1932"/>
      <c r="N1932" s="130">
        <v>48898</v>
      </c>
      <c r="O1932" s="129">
        <v>3.8758750014187271</v>
      </c>
      <c r="AD1932" s="90">
        <f t="shared" si="127"/>
        <v>48006</v>
      </c>
      <c r="AE1932" s="91">
        <f t="shared" si="126"/>
        <v>3.5855300294898029E-2</v>
      </c>
      <c r="AG1932" s="92"/>
    </row>
    <row r="1933" spans="9:33" x14ac:dyDescent="0.25">
      <c r="I1933"/>
      <c r="N1933" s="130">
        <v>48899</v>
      </c>
      <c r="O1933" s="129">
        <v>3.8758750014267207</v>
      </c>
      <c r="AD1933" s="90">
        <f t="shared" si="127"/>
        <v>48007</v>
      </c>
      <c r="AE1933" s="91">
        <f t="shared" si="126"/>
        <v>3.5855300294898029E-2</v>
      </c>
      <c r="AG1933" s="92"/>
    </row>
    <row r="1934" spans="9:33" x14ac:dyDescent="0.25">
      <c r="I1934"/>
      <c r="N1934" s="130">
        <v>48900</v>
      </c>
      <c r="O1934" s="129">
        <v>3.8758750014187271</v>
      </c>
      <c r="AD1934" s="90">
        <f t="shared" si="127"/>
        <v>48008</v>
      </c>
      <c r="AE1934" s="91">
        <f t="shared" si="126"/>
        <v>3.5851729769342811E-2</v>
      </c>
      <c r="AG1934" s="92"/>
    </row>
    <row r="1935" spans="9:33" x14ac:dyDescent="0.25">
      <c r="I1935"/>
      <c r="N1935" s="130">
        <v>48901</v>
      </c>
      <c r="O1935" s="129">
        <v>3.8762923054793674</v>
      </c>
      <c r="AD1935" s="90">
        <f t="shared" si="127"/>
        <v>48009</v>
      </c>
      <c r="AE1935" s="91">
        <f t="shared" si="126"/>
        <v>3.5851729769342811E-2</v>
      </c>
      <c r="AG1935" s="92"/>
    </row>
    <row r="1936" spans="9:33" x14ac:dyDescent="0.25">
      <c r="I1936"/>
      <c r="N1936" s="130">
        <v>48904</v>
      </c>
      <c r="O1936" s="129">
        <v>3.8758750014187271</v>
      </c>
      <c r="AD1936" s="90">
        <f t="shared" si="127"/>
        <v>48010</v>
      </c>
      <c r="AE1936" s="91">
        <f t="shared" si="126"/>
        <v>3.5851729769342811E-2</v>
      </c>
      <c r="AG1936" s="92"/>
    </row>
    <row r="1937" spans="9:33" x14ac:dyDescent="0.25">
      <c r="I1937"/>
      <c r="N1937" s="130">
        <v>48905</v>
      </c>
      <c r="O1937" s="129">
        <v>3.8758750014187271</v>
      </c>
      <c r="AD1937" s="90">
        <f t="shared" si="127"/>
        <v>48011</v>
      </c>
      <c r="AE1937" s="91">
        <f t="shared" si="126"/>
        <v>3.5851729769342811E-2</v>
      </c>
      <c r="AG1937" s="92"/>
    </row>
    <row r="1938" spans="9:33" x14ac:dyDescent="0.25">
      <c r="I1938"/>
      <c r="N1938" s="130">
        <v>48906</v>
      </c>
      <c r="O1938" s="129">
        <v>3.8760836459643677</v>
      </c>
      <c r="AD1938" s="90">
        <f t="shared" si="127"/>
        <v>48012</v>
      </c>
      <c r="AE1938" s="91">
        <f t="shared" si="126"/>
        <v>3.5855300294898029E-2</v>
      </c>
      <c r="AG1938" s="92"/>
    </row>
    <row r="1939" spans="9:33" x14ac:dyDescent="0.25">
      <c r="I1939"/>
      <c r="N1939" s="130">
        <v>48908</v>
      </c>
      <c r="O1939" s="129">
        <v>3.876292305482032</v>
      </c>
      <c r="AD1939" s="90">
        <f t="shared" si="127"/>
        <v>48013</v>
      </c>
      <c r="AE1939" s="91">
        <f t="shared" si="126"/>
        <v>3.5855300294898029E-2</v>
      </c>
      <c r="AG1939" s="92"/>
    </row>
    <row r="1940" spans="9:33" x14ac:dyDescent="0.25">
      <c r="I1940"/>
      <c r="N1940" s="130">
        <v>48911</v>
      </c>
      <c r="O1940" s="129">
        <v>3.8758750014187271</v>
      </c>
      <c r="AD1940" s="90">
        <f t="shared" si="127"/>
        <v>48014</v>
      </c>
      <c r="AE1940" s="91">
        <f t="shared" si="126"/>
        <v>3.5855300294898029E-2</v>
      </c>
      <c r="AG1940" s="92"/>
    </row>
    <row r="1941" spans="9:33" x14ac:dyDescent="0.25">
      <c r="I1941"/>
      <c r="N1941" s="130">
        <v>48912</v>
      </c>
      <c r="O1941" s="129">
        <v>3.8758750014187271</v>
      </c>
      <c r="AD1941" s="90">
        <f t="shared" si="127"/>
        <v>48015</v>
      </c>
      <c r="AE1941" s="91">
        <f t="shared" si="126"/>
        <v>3.5851729769342811E-2</v>
      </c>
      <c r="AG1941" s="92"/>
    </row>
    <row r="1942" spans="9:33" x14ac:dyDescent="0.25">
      <c r="I1942"/>
      <c r="N1942" s="130">
        <v>48913</v>
      </c>
      <c r="O1942" s="129">
        <v>3.8758750014187271</v>
      </c>
      <c r="AD1942" s="90">
        <f t="shared" si="127"/>
        <v>48016</v>
      </c>
      <c r="AE1942" s="91">
        <f t="shared" si="126"/>
        <v>3.5851729769422747E-2</v>
      </c>
      <c r="AG1942" s="92"/>
    </row>
    <row r="1943" spans="9:33" x14ac:dyDescent="0.25">
      <c r="I1943"/>
      <c r="N1943" s="130">
        <v>48914</v>
      </c>
      <c r="O1943" s="129">
        <v>3.8758750014187271</v>
      </c>
      <c r="AD1943" s="90">
        <f t="shared" si="127"/>
        <v>48017</v>
      </c>
      <c r="AE1943" s="91">
        <f t="shared" si="126"/>
        <v>3.5853514972847833E-2</v>
      </c>
      <c r="AG1943" s="92"/>
    </row>
    <row r="1944" spans="9:33" x14ac:dyDescent="0.25">
      <c r="I1944"/>
      <c r="N1944" s="130">
        <v>48915</v>
      </c>
      <c r="O1944" s="129">
        <v>3.876292305482032</v>
      </c>
      <c r="AD1944" s="90">
        <f t="shared" si="127"/>
        <v>48018</v>
      </c>
      <c r="AE1944" s="91">
        <f t="shared" si="126"/>
        <v>3.5853514972847833E-2</v>
      </c>
      <c r="AG1944" s="92"/>
    </row>
    <row r="1945" spans="9:33" x14ac:dyDescent="0.25">
      <c r="I1945"/>
      <c r="N1945" s="130">
        <v>48918</v>
      </c>
      <c r="O1945" s="129">
        <v>3.8758750014267207</v>
      </c>
      <c r="AD1945" s="90">
        <f t="shared" si="127"/>
        <v>48019</v>
      </c>
      <c r="AE1945" s="91">
        <f t="shared" si="126"/>
        <v>3.5855300294871384E-2</v>
      </c>
      <c r="AG1945" s="92"/>
    </row>
    <row r="1946" spans="9:33" x14ac:dyDescent="0.25">
      <c r="I1946"/>
      <c r="N1946" s="130">
        <v>48919</v>
      </c>
      <c r="O1946" s="129">
        <v>3.8758750014187271</v>
      </c>
      <c r="AD1946" s="90">
        <f t="shared" si="127"/>
        <v>48020</v>
      </c>
      <c r="AE1946" s="91">
        <f t="shared" si="126"/>
        <v>3.5855300294871384E-2</v>
      </c>
      <c r="AG1946" s="92"/>
    </row>
    <row r="1947" spans="9:33" x14ac:dyDescent="0.25">
      <c r="I1947"/>
      <c r="N1947" s="130">
        <v>48920</v>
      </c>
      <c r="O1947" s="129">
        <v>3.8758750014267207</v>
      </c>
      <c r="AD1947" s="90">
        <f t="shared" si="127"/>
        <v>48021</v>
      </c>
      <c r="AE1947" s="91">
        <f t="shared" si="126"/>
        <v>3.5855300294871384E-2</v>
      </c>
      <c r="AG1947" s="92"/>
    </row>
    <row r="1948" spans="9:33" x14ac:dyDescent="0.25">
      <c r="I1948"/>
      <c r="N1948" s="130">
        <v>48921</v>
      </c>
      <c r="O1948" s="129">
        <v>3.8758750014187271</v>
      </c>
      <c r="AD1948" s="90">
        <f t="shared" si="127"/>
        <v>48022</v>
      </c>
      <c r="AE1948" s="91">
        <f t="shared" si="126"/>
        <v>3.5851729769422747E-2</v>
      </c>
      <c r="AG1948" s="92"/>
    </row>
    <row r="1949" spans="9:33" x14ac:dyDescent="0.25">
      <c r="I1949"/>
      <c r="N1949" s="130">
        <v>48922</v>
      </c>
      <c r="O1949" s="129">
        <v>3.8762923054793674</v>
      </c>
      <c r="AD1949" s="90">
        <f t="shared" si="127"/>
        <v>48023</v>
      </c>
      <c r="AE1949" s="91">
        <f t="shared" si="126"/>
        <v>3.5851729769342811E-2</v>
      </c>
      <c r="AG1949" s="92"/>
    </row>
    <row r="1950" spans="9:33" x14ac:dyDescent="0.25">
      <c r="I1950"/>
      <c r="N1950" s="130">
        <v>48925</v>
      </c>
      <c r="O1950" s="129">
        <v>3.8758750014187271</v>
      </c>
      <c r="AD1950" s="90">
        <f t="shared" si="127"/>
        <v>48024</v>
      </c>
      <c r="AE1950" s="91">
        <f t="shared" si="126"/>
        <v>3.5851729769342811E-2</v>
      </c>
      <c r="AG1950" s="92"/>
    </row>
    <row r="1951" spans="9:33" x14ac:dyDescent="0.25">
      <c r="I1951"/>
      <c r="N1951" s="130">
        <v>48926</v>
      </c>
      <c r="O1951" s="129">
        <v>3.8758750014187271</v>
      </c>
      <c r="AD1951" s="90">
        <f t="shared" si="127"/>
        <v>48025</v>
      </c>
      <c r="AE1951" s="91">
        <f t="shared" si="126"/>
        <v>3.5851729769342811E-2</v>
      </c>
      <c r="AG1951" s="92"/>
    </row>
    <row r="1952" spans="9:33" x14ac:dyDescent="0.25">
      <c r="I1952"/>
      <c r="N1952" s="130">
        <v>48927</v>
      </c>
      <c r="O1952" s="129">
        <v>3.8758750014267207</v>
      </c>
      <c r="AD1952" s="90">
        <f t="shared" si="127"/>
        <v>48026</v>
      </c>
      <c r="AE1952" s="91">
        <f t="shared" si="126"/>
        <v>3.5855300294924675E-2</v>
      </c>
      <c r="AG1952" s="92"/>
    </row>
    <row r="1953" spans="9:33" x14ac:dyDescent="0.25">
      <c r="I1953"/>
      <c r="N1953" s="130">
        <v>48928</v>
      </c>
      <c r="O1953" s="129">
        <v>3.8758750014187271</v>
      </c>
      <c r="AD1953" s="90">
        <f t="shared" si="127"/>
        <v>48027</v>
      </c>
      <c r="AE1953" s="91">
        <f t="shared" si="126"/>
        <v>3.5855300294924675E-2</v>
      </c>
      <c r="AG1953" s="92"/>
    </row>
    <row r="1954" spans="9:33" x14ac:dyDescent="0.25">
      <c r="I1954"/>
      <c r="N1954" s="130">
        <v>48929</v>
      </c>
      <c r="O1954" s="129">
        <v>3.8762923054793674</v>
      </c>
      <c r="AD1954" s="90">
        <f t="shared" si="127"/>
        <v>48028</v>
      </c>
      <c r="AE1954" s="91">
        <f t="shared" si="126"/>
        <v>3.5855300294924675E-2</v>
      </c>
      <c r="AG1954" s="92"/>
    </row>
    <row r="1955" spans="9:33" x14ac:dyDescent="0.25">
      <c r="I1955"/>
      <c r="N1955" s="130">
        <v>48932</v>
      </c>
      <c r="O1955" s="129">
        <v>3.8758750014187271</v>
      </c>
      <c r="AD1955" s="90">
        <f t="shared" si="127"/>
        <v>48029</v>
      </c>
      <c r="AE1955" s="91">
        <f t="shared" si="126"/>
        <v>3.5851729769342811E-2</v>
      </c>
      <c r="AG1955" s="92"/>
    </row>
    <row r="1956" spans="9:33" x14ac:dyDescent="0.25">
      <c r="I1956"/>
      <c r="N1956" s="130">
        <v>48933</v>
      </c>
      <c r="O1956" s="129">
        <v>3.8758750014347143</v>
      </c>
      <c r="AD1956" s="90">
        <f t="shared" si="127"/>
        <v>48030</v>
      </c>
      <c r="AE1956" s="91">
        <f t="shared" si="126"/>
        <v>3.5851729769342811E-2</v>
      </c>
      <c r="AG1956" s="92"/>
    </row>
    <row r="1957" spans="9:33" x14ac:dyDescent="0.25">
      <c r="I1957"/>
      <c r="N1957" s="130">
        <v>48934</v>
      </c>
      <c r="O1957" s="129">
        <v>3.8758750014187271</v>
      </c>
      <c r="AD1957" s="90">
        <f t="shared" si="127"/>
        <v>48031</v>
      </c>
      <c r="AE1957" s="91">
        <f t="shared" si="126"/>
        <v>3.5851729769342811E-2</v>
      </c>
      <c r="AG1957" s="92"/>
    </row>
    <row r="1958" spans="9:33" x14ac:dyDescent="0.25">
      <c r="I1958"/>
      <c r="N1958" s="130">
        <v>48935</v>
      </c>
      <c r="O1958" s="129">
        <v>3.8758750014187271</v>
      </c>
      <c r="AD1958" s="90">
        <f t="shared" si="127"/>
        <v>48032</v>
      </c>
      <c r="AE1958" s="91">
        <f t="shared" si="126"/>
        <v>3.5857085735473415E-2</v>
      </c>
      <c r="AG1958" s="92"/>
    </row>
    <row r="1959" spans="9:33" x14ac:dyDescent="0.25">
      <c r="I1959"/>
      <c r="N1959" s="130">
        <v>48936</v>
      </c>
      <c r="O1959" s="129">
        <v>3.8765009799737182</v>
      </c>
      <c r="AD1959" s="90">
        <f t="shared" si="127"/>
        <v>48033</v>
      </c>
      <c r="AE1959" s="91">
        <f t="shared" si="126"/>
        <v>3.5857085735473415E-2</v>
      </c>
      <c r="AG1959" s="92"/>
    </row>
    <row r="1960" spans="9:33" x14ac:dyDescent="0.25">
      <c r="I1960"/>
      <c r="N1960" s="130">
        <v>48940</v>
      </c>
      <c r="O1960" s="129">
        <v>3.8758750014187271</v>
      </c>
      <c r="AD1960" s="90">
        <f t="shared" si="127"/>
        <v>48034</v>
      </c>
      <c r="AE1960" s="91">
        <f t="shared" si="126"/>
        <v>3.5857085735473415E-2</v>
      </c>
      <c r="AG1960" s="92"/>
    </row>
    <row r="1961" spans="9:33" x14ac:dyDescent="0.25">
      <c r="I1961"/>
      <c r="N1961" s="130">
        <v>48941</v>
      </c>
      <c r="O1961" s="129">
        <v>3.8758750014267207</v>
      </c>
      <c r="AD1961" s="90">
        <f t="shared" si="127"/>
        <v>48035</v>
      </c>
      <c r="AE1961" s="91">
        <f t="shared" si="126"/>
        <v>3.5857085735473415E-2</v>
      </c>
      <c r="AG1961" s="92"/>
    </row>
    <row r="1962" spans="9:33" x14ac:dyDescent="0.25">
      <c r="I1962"/>
      <c r="N1962" s="130">
        <v>48942</v>
      </c>
      <c r="O1962" s="129">
        <v>3.8758750014187271</v>
      </c>
      <c r="AD1962" s="90">
        <f t="shared" si="127"/>
        <v>48036</v>
      </c>
      <c r="AE1962" s="91">
        <f t="shared" si="126"/>
        <v>3.5851729769342811E-2</v>
      </c>
      <c r="AG1962" s="92"/>
    </row>
    <row r="1963" spans="9:33" x14ac:dyDescent="0.25">
      <c r="I1963"/>
      <c r="N1963" s="130">
        <v>48943</v>
      </c>
      <c r="O1963" s="129">
        <v>3.8765009799737182</v>
      </c>
      <c r="AD1963" s="90">
        <f t="shared" si="127"/>
        <v>48037</v>
      </c>
      <c r="AE1963" s="91">
        <f t="shared" si="126"/>
        <v>3.5851729769342811E-2</v>
      </c>
      <c r="AG1963" s="92"/>
    </row>
    <row r="1964" spans="9:33" x14ac:dyDescent="0.25">
      <c r="I1964"/>
      <c r="N1964" s="130">
        <v>48947</v>
      </c>
      <c r="O1964" s="129">
        <v>3.8758750014267207</v>
      </c>
      <c r="AD1964" s="90">
        <f t="shared" si="127"/>
        <v>48038</v>
      </c>
      <c r="AE1964" s="91">
        <f t="shared" si="126"/>
        <v>3.5851729769342811E-2</v>
      </c>
      <c r="AG1964" s="92"/>
    </row>
    <row r="1965" spans="9:33" x14ac:dyDescent="0.25">
      <c r="I1965"/>
      <c r="N1965" s="130">
        <v>48948</v>
      </c>
      <c r="O1965" s="129">
        <v>3.8758750014107335</v>
      </c>
      <c r="AD1965" s="90">
        <f t="shared" si="127"/>
        <v>48039</v>
      </c>
      <c r="AE1965" s="91">
        <f t="shared" si="126"/>
        <v>3.5851729769342811E-2</v>
      </c>
      <c r="AG1965" s="92"/>
    </row>
    <row r="1966" spans="9:33" x14ac:dyDescent="0.25">
      <c r="I1966"/>
      <c r="N1966" s="130">
        <v>48949</v>
      </c>
      <c r="O1966" s="129">
        <v>3.8758750014267207</v>
      </c>
      <c r="AD1966" s="90">
        <f t="shared" si="127"/>
        <v>48040</v>
      </c>
      <c r="AE1966" s="91">
        <f t="shared" si="126"/>
        <v>3.5855300294871384E-2</v>
      </c>
      <c r="AG1966" s="92"/>
    </row>
    <row r="1967" spans="9:33" x14ac:dyDescent="0.25">
      <c r="I1967"/>
      <c r="N1967" s="130">
        <v>48950</v>
      </c>
      <c r="O1967" s="129">
        <v>3.8762923054793674</v>
      </c>
      <c r="AD1967" s="90">
        <f t="shared" si="127"/>
        <v>48041</v>
      </c>
      <c r="AE1967" s="91">
        <f t="shared" si="126"/>
        <v>3.5855300294871384E-2</v>
      </c>
      <c r="AG1967" s="92"/>
    </row>
    <row r="1968" spans="9:33" x14ac:dyDescent="0.25">
      <c r="I1968"/>
      <c r="N1968" s="130">
        <v>48953</v>
      </c>
      <c r="O1968" s="129">
        <v>3.8758750014187271</v>
      </c>
      <c r="AD1968" s="90">
        <f t="shared" si="127"/>
        <v>48042</v>
      </c>
      <c r="AE1968" s="91">
        <f t="shared" si="126"/>
        <v>3.5855300294871384E-2</v>
      </c>
      <c r="AG1968" s="92"/>
    </row>
    <row r="1969" spans="9:33" x14ac:dyDescent="0.25">
      <c r="I1969"/>
      <c r="N1969" s="130">
        <v>48954</v>
      </c>
      <c r="O1969" s="129">
        <v>3.8758750014187271</v>
      </c>
      <c r="AD1969" s="90">
        <f t="shared" si="127"/>
        <v>48043</v>
      </c>
      <c r="AE1969" s="91">
        <f t="shared" si="126"/>
        <v>3.5851729769422747E-2</v>
      </c>
      <c r="AG1969" s="92"/>
    </row>
    <row r="1970" spans="9:33" x14ac:dyDescent="0.25">
      <c r="I1970"/>
      <c r="N1970" s="130">
        <v>48955</v>
      </c>
      <c r="O1970" s="129">
        <v>3.8758750014267207</v>
      </c>
      <c r="AD1970" s="90">
        <f t="shared" si="127"/>
        <v>48044</v>
      </c>
      <c r="AE1970" s="91">
        <f t="shared" si="126"/>
        <v>3.5851729769342811E-2</v>
      </c>
      <c r="AG1970" s="92"/>
    </row>
    <row r="1971" spans="9:33" x14ac:dyDescent="0.25">
      <c r="I1971"/>
      <c r="N1971" s="130">
        <v>48956</v>
      </c>
      <c r="O1971" s="129">
        <v>3.8758750014267207</v>
      </c>
      <c r="AD1971" s="90">
        <f t="shared" si="127"/>
        <v>48045</v>
      </c>
      <c r="AE1971" s="91">
        <f t="shared" si="126"/>
        <v>3.5851729769262874E-2</v>
      </c>
      <c r="AG1971" s="92"/>
    </row>
    <row r="1972" spans="9:33" x14ac:dyDescent="0.25">
      <c r="I1972"/>
      <c r="N1972" s="130">
        <v>48957</v>
      </c>
      <c r="O1972" s="129">
        <v>3.8765009799737182</v>
      </c>
      <c r="AD1972" s="90">
        <f t="shared" si="127"/>
        <v>48046</v>
      </c>
      <c r="AE1972" s="91">
        <f t="shared" si="126"/>
        <v>3.5851729769422747E-2</v>
      </c>
      <c r="AG1972" s="92"/>
    </row>
    <row r="1973" spans="9:33" x14ac:dyDescent="0.25">
      <c r="I1973"/>
      <c r="N1973" s="130">
        <v>48961</v>
      </c>
      <c r="O1973" s="129">
        <v>3.8758750014187271</v>
      </c>
      <c r="AD1973" s="90">
        <f t="shared" si="127"/>
        <v>48047</v>
      </c>
      <c r="AE1973" s="91">
        <f t="shared" si="126"/>
        <v>3.5855300294871384E-2</v>
      </c>
      <c r="AG1973" s="92"/>
    </row>
    <row r="1974" spans="9:33" x14ac:dyDescent="0.25">
      <c r="I1974"/>
      <c r="N1974" s="130">
        <v>48962</v>
      </c>
      <c r="O1974" s="129">
        <v>3.8758750014187271</v>
      </c>
      <c r="AD1974" s="90">
        <f t="shared" si="127"/>
        <v>48048</v>
      </c>
      <c r="AE1974" s="91">
        <f t="shared" si="126"/>
        <v>3.5855300294871384E-2</v>
      </c>
      <c r="AG1974" s="92"/>
    </row>
    <row r="1975" spans="9:33" x14ac:dyDescent="0.25">
      <c r="I1975"/>
      <c r="N1975" s="130">
        <v>48963</v>
      </c>
      <c r="O1975" s="129">
        <v>3.8758750014187271</v>
      </c>
      <c r="AD1975" s="90">
        <f t="shared" si="127"/>
        <v>48049</v>
      </c>
      <c r="AE1975" s="91">
        <f t="shared" si="126"/>
        <v>3.5855300294871384E-2</v>
      </c>
      <c r="AG1975" s="92"/>
    </row>
    <row r="1976" spans="9:33" x14ac:dyDescent="0.25">
      <c r="I1976"/>
      <c r="N1976" s="130">
        <v>48964</v>
      </c>
      <c r="O1976" s="129">
        <v>3.876292305482032</v>
      </c>
      <c r="AD1976" s="90">
        <f t="shared" si="127"/>
        <v>48050</v>
      </c>
      <c r="AE1976" s="91">
        <f t="shared" si="126"/>
        <v>3.5851729769262874E-2</v>
      </c>
      <c r="AG1976" s="92"/>
    </row>
    <row r="1977" spans="9:33" x14ac:dyDescent="0.25">
      <c r="I1977"/>
      <c r="N1977" s="130">
        <v>48967</v>
      </c>
      <c r="O1977" s="129">
        <v>3.8758750014187271</v>
      </c>
      <c r="AD1977" s="90">
        <f t="shared" si="127"/>
        <v>48051</v>
      </c>
      <c r="AE1977" s="91">
        <f t="shared" si="126"/>
        <v>3.5851729769422747E-2</v>
      </c>
      <c r="AG1977" s="92"/>
    </row>
    <row r="1978" spans="9:33" x14ac:dyDescent="0.25">
      <c r="I1978"/>
      <c r="N1978" s="130">
        <v>48968</v>
      </c>
      <c r="O1978" s="129">
        <v>3.8758750014187271</v>
      </c>
      <c r="AD1978" s="90">
        <f t="shared" si="127"/>
        <v>48052</v>
      </c>
      <c r="AE1978" s="91">
        <f t="shared" si="126"/>
        <v>3.5851729769422747E-2</v>
      </c>
      <c r="AG1978" s="92"/>
    </row>
    <row r="1979" spans="9:33" x14ac:dyDescent="0.25">
      <c r="I1979"/>
      <c r="N1979" s="130">
        <v>48969</v>
      </c>
      <c r="O1979" s="129">
        <v>3.8758750014267207</v>
      </c>
      <c r="AD1979" s="90">
        <f t="shared" si="127"/>
        <v>48053</v>
      </c>
      <c r="AE1979" s="91">
        <f t="shared" si="126"/>
        <v>3.5851729769342811E-2</v>
      </c>
      <c r="AG1979" s="92"/>
    </row>
    <row r="1980" spans="9:33" x14ac:dyDescent="0.25">
      <c r="I1980"/>
      <c r="N1980" s="130">
        <v>48970</v>
      </c>
      <c r="O1980" s="129">
        <v>3.8758750014107335</v>
      </c>
      <c r="AD1980" s="90">
        <f t="shared" si="127"/>
        <v>48054</v>
      </c>
      <c r="AE1980" s="91">
        <f t="shared" si="126"/>
        <v>3.5855300294898029E-2</v>
      </c>
      <c r="AG1980" s="92"/>
    </row>
    <row r="1981" spans="9:33" x14ac:dyDescent="0.25">
      <c r="I1981"/>
      <c r="N1981" s="130">
        <v>48971</v>
      </c>
      <c r="O1981" s="129">
        <v>3.876292305482032</v>
      </c>
      <c r="AD1981" s="90">
        <f t="shared" si="127"/>
        <v>48055</v>
      </c>
      <c r="AE1981" s="91">
        <f t="shared" si="126"/>
        <v>3.5855300294898029E-2</v>
      </c>
      <c r="AG1981" s="92"/>
    </row>
    <row r="1982" spans="9:33" x14ac:dyDescent="0.25">
      <c r="I1982"/>
      <c r="N1982" s="130">
        <v>48974</v>
      </c>
      <c r="O1982" s="129">
        <v>3.8758750014107335</v>
      </c>
      <c r="AD1982" s="90">
        <f t="shared" si="127"/>
        <v>48056</v>
      </c>
      <c r="AE1982" s="91">
        <f t="shared" si="126"/>
        <v>3.5855300294898029E-2</v>
      </c>
      <c r="AG1982" s="92"/>
    </row>
    <row r="1983" spans="9:33" x14ac:dyDescent="0.25">
      <c r="I1983"/>
      <c r="N1983" s="130">
        <v>48975</v>
      </c>
      <c r="O1983" s="129">
        <v>3.8758750014187271</v>
      </c>
      <c r="AD1983" s="90">
        <f t="shared" si="127"/>
        <v>48057</v>
      </c>
      <c r="AE1983" s="91">
        <f t="shared" si="126"/>
        <v>3.5851729769422747E-2</v>
      </c>
      <c r="AG1983" s="92"/>
    </row>
    <row r="1984" spans="9:33" x14ac:dyDescent="0.25">
      <c r="I1984"/>
      <c r="N1984" s="130">
        <v>48976</v>
      </c>
      <c r="O1984" s="129">
        <v>3.8758750014187271</v>
      </c>
      <c r="AD1984" s="90">
        <f t="shared" si="127"/>
        <v>48058</v>
      </c>
      <c r="AE1984" s="91">
        <f t="shared" si="126"/>
        <v>3.5851729769342811E-2</v>
      </c>
      <c r="AG1984" s="92"/>
    </row>
    <row r="1985" spans="9:33" x14ac:dyDescent="0.25">
      <c r="I1985"/>
      <c r="N1985" s="130">
        <v>48977</v>
      </c>
      <c r="O1985" s="129">
        <v>3.8758750014267207</v>
      </c>
      <c r="AD1985" s="90">
        <f t="shared" si="127"/>
        <v>48059</v>
      </c>
      <c r="AE1985" s="91">
        <f t="shared" si="126"/>
        <v>3.5851729769422747E-2</v>
      </c>
      <c r="AG1985" s="92"/>
    </row>
    <row r="1986" spans="9:33" x14ac:dyDescent="0.25">
      <c r="I1986"/>
      <c r="N1986" s="130">
        <v>48978</v>
      </c>
      <c r="O1986" s="129">
        <v>3.8762923054793674</v>
      </c>
      <c r="AD1986" s="90">
        <f t="shared" si="127"/>
        <v>48060</v>
      </c>
      <c r="AE1986" s="91">
        <f t="shared" si="126"/>
        <v>3.5851729769342811E-2</v>
      </c>
      <c r="AG1986" s="92"/>
    </row>
    <row r="1987" spans="9:33" x14ac:dyDescent="0.25">
      <c r="I1987"/>
      <c r="N1987" s="130">
        <v>48981</v>
      </c>
      <c r="O1987" s="129">
        <v>3.8758750014187271</v>
      </c>
      <c r="AD1987" s="90">
        <f t="shared" si="127"/>
        <v>48061</v>
      </c>
      <c r="AE1987" s="91">
        <f t="shared" si="126"/>
        <v>3.5855300294898029E-2</v>
      </c>
      <c r="AG1987" s="92"/>
    </row>
    <row r="1988" spans="9:33" x14ac:dyDescent="0.25">
      <c r="I1988"/>
      <c r="N1988" s="130">
        <v>48982</v>
      </c>
      <c r="O1988" s="129">
        <v>3.8758750014187271</v>
      </c>
      <c r="AD1988" s="90">
        <f t="shared" si="127"/>
        <v>48062</v>
      </c>
      <c r="AE1988" s="91">
        <f t="shared" si="126"/>
        <v>3.5855300294898029E-2</v>
      </c>
      <c r="AG1988" s="92"/>
    </row>
    <row r="1989" spans="9:33" x14ac:dyDescent="0.25">
      <c r="I1989"/>
      <c r="N1989" s="130">
        <v>48983</v>
      </c>
      <c r="O1989" s="129">
        <v>3.8758750014267207</v>
      </c>
      <c r="AD1989" s="90">
        <f t="shared" si="127"/>
        <v>48063</v>
      </c>
      <c r="AE1989" s="91">
        <f t="shared" si="126"/>
        <v>3.5855300294898029E-2</v>
      </c>
      <c r="AG1989" s="92"/>
    </row>
    <row r="1990" spans="9:33" x14ac:dyDescent="0.25">
      <c r="I1990"/>
      <c r="N1990" s="130">
        <v>48984</v>
      </c>
      <c r="O1990" s="129">
        <v>3.8758750014187271</v>
      </c>
      <c r="AD1990" s="90">
        <f t="shared" si="127"/>
        <v>48064</v>
      </c>
      <c r="AE1990" s="91">
        <f t="shared" si="126"/>
        <v>3.5851729769422747E-2</v>
      </c>
      <c r="AG1990" s="92"/>
    </row>
    <row r="1991" spans="9:33" x14ac:dyDescent="0.25">
      <c r="I1991"/>
      <c r="N1991" s="130">
        <v>48985</v>
      </c>
      <c r="O1991" s="129">
        <v>3.876292305482032</v>
      </c>
      <c r="AD1991" s="90">
        <f t="shared" si="127"/>
        <v>48065</v>
      </c>
      <c r="AE1991" s="91">
        <f t="shared" ref="AE1991:AE2054" si="128">_xlfn.IFNA(VLOOKUP(AD1991,N:O,2,FALSE)/100,AE1990)</f>
        <v>3.5851729769342811E-2</v>
      </c>
      <c r="AG1991" s="92"/>
    </row>
    <row r="1992" spans="9:33" x14ac:dyDescent="0.25">
      <c r="I1992"/>
      <c r="N1992" s="130">
        <v>48988</v>
      </c>
      <c r="O1992" s="129">
        <v>3.8758750014187271</v>
      </c>
      <c r="AD1992" s="90">
        <f t="shared" ref="AD1992:AD2055" si="129">AD1991+1</f>
        <v>48066</v>
      </c>
      <c r="AE1992" s="91">
        <f t="shared" si="128"/>
        <v>3.5851729769422747E-2</v>
      </c>
      <c r="AG1992" s="92"/>
    </row>
    <row r="1993" spans="9:33" x14ac:dyDescent="0.25">
      <c r="I1993"/>
      <c r="N1993" s="130">
        <v>48989</v>
      </c>
      <c r="O1993" s="129">
        <v>3.8758750014187271</v>
      </c>
      <c r="AD1993" s="90">
        <f t="shared" si="129"/>
        <v>48067</v>
      </c>
      <c r="AE1993" s="91">
        <f t="shared" si="128"/>
        <v>3.5851729769262874E-2</v>
      </c>
      <c r="AG1993" s="92"/>
    </row>
    <row r="1994" spans="9:33" x14ac:dyDescent="0.25">
      <c r="I1994"/>
      <c r="N1994" s="130">
        <v>48990</v>
      </c>
      <c r="O1994" s="129">
        <v>3.8758750014267207</v>
      </c>
      <c r="AD1994" s="90">
        <f t="shared" si="129"/>
        <v>48068</v>
      </c>
      <c r="AE1994" s="91">
        <f t="shared" si="128"/>
        <v>3.5855300294924675E-2</v>
      </c>
      <c r="AG1994" s="92"/>
    </row>
    <row r="1995" spans="9:33" x14ac:dyDescent="0.25">
      <c r="I1995"/>
      <c r="N1995" s="130">
        <v>48991</v>
      </c>
      <c r="O1995" s="129">
        <v>3.8758750014267207</v>
      </c>
      <c r="AD1995" s="90">
        <f t="shared" si="129"/>
        <v>48069</v>
      </c>
      <c r="AE1995" s="91">
        <f t="shared" si="128"/>
        <v>3.5855300294924675E-2</v>
      </c>
      <c r="AG1995" s="92"/>
    </row>
    <row r="1996" spans="9:33" x14ac:dyDescent="0.25">
      <c r="I1996"/>
      <c r="N1996" s="130">
        <v>48992</v>
      </c>
      <c r="O1996" s="129">
        <v>3.8765009799737182</v>
      </c>
      <c r="AD1996" s="90">
        <f t="shared" si="129"/>
        <v>48070</v>
      </c>
      <c r="AE1996" s="91">
        <f t="shared" si="128"/>
        <v>3.5855300294924675E-2</v>
      </c>
      <c r="AG1996" s="92"/>
    </row>
    <row r="1997" spans="9:33" x14ac:dyDescent="0.25">
      <c r="I1997"/>
      <c r="N1997" s="130">
        <v>48996</v>
      </c>
      <c r="O1997" s="129">
        <v>3.8758750014187271</v>
      </c>
      <c r="AD1997" s="90">
        <f t="shared" si="129"/>
        <v>48071</v>
      </c>
      <c r="AE1997" s="91">
        <f t="shared" si="128"/>
        <v>3.5851729769342811E-2</v>
      </c>
      <c r="AG1997" s="92"/>
    </row>
    <row r="1998" spans="9:33" x14ac:dyDescent="0.25">
      <c r="I1998"/>
      <c r="N1998" s="130">
        <v>48997</v>
      </c>
      <c r="O1998" s="129">
        <v>3.8758750014187271</v>
      </c>
      <c r="AD1998" s="90">
        <f t="shared" si="129"/>
        <v>48072</v>
      </c>
      <c r="AE1998" s="91">
        <f t="shared" si="128"/>
        <v>3.5851729769342811E-2</v>
      </c>
      <c r="AG1998" s="92"/>
    </row>
    <row r="1999" spans="9:33" x14ac:dyDescent="0.25">
      <c r="I1999"/>
      <c r="N1999" s="130">
        <v>48998</v>
      </c>
      <c r="O1999" s="129">
        <v>3.8758750014187271</v>
      </c>
      <c r="AD1999" s="90">
        <f t="shared" si="129"/>
        <v>48073</v>
      </c>
      <c r="AE1999" s="91">
        <f t="shared" si="128"/>
        <v>3.5851729769262874E-2</v>
      </c>
      <c r="AG1999" s="92"/>
    </row>
    <row r="2000" spans="9:33" x14ac:dyDescent="0.25">
      <c r="I2000"/>
      <c r="N2000" s="130">
        <v>48999</v>
      </c>
      <c r="O2000" s="129">
        <v>3.876292305482032</v>
      </c>
      <c r="AD2000" s="90">
        <f t="shared" si="129"/>
        <v>48074</v>
      </c>
      <c r="AE2000" s="91">
        <f t="shared" si="128"/>
        <v>3.5851729769422747E-2</v>
      </c>
      <c r="AG2000" s="92"/>
    </row>
    <row r="2001" spans="9:33" x14ac:dyDescent="0.25">
      <c r="I2001"/>
      <c r="N2001" s="130">
        <v>49002</v>
      </c>
      <c r="O2001" s="129">
        <v>3.8758750014107335</v>
      </c>
      <c r="AD2001" s="90">
        <f t="shared" si="129"/>
        <v>48075</v>
      </c>
      <c r="AE2001" s="91">
        <f t="shared" si="128"/>
        <v>3.5855300294898029E-2</v>
      </c>
      <c r="AG2001" s="92"/>
    </row>
    <row r="2002" spans="9:33" x14ac:dyDescent="0.25">
      <c r="I2002"/>
      <c r="N2002" s="130">
        <v>49003</v>
      </c>
      <c r="O2002" s="129">
        <v>3.8758750014267207</v>
      </c>
      <c r="AD2002" s="90">
        <f t="shared" si="129"/>
        <v>48076</v>
      </c>
      <c r="AE2002" s="91">
        <f t="shared" si="128"/>
        <v>3.5855300294898029E-2</v>
      </c>
      <c r="AG2002" s="92"/>
    </row>
    <row r="2003" spans="9:33" x14ac:dyDescent="0.25">
      <c r="I2003"/>
      <c r="N2003" s="130">
        <v>49004</v>
      </c>
      <c r="O2003" s="129">
        <v>3.8758750014187271</v>
      </c>
      <c r="AD2003" s="90">
        <f t="shared" si="129"/>
        <v>48077</v>
      </c>
      <c r="AE2003" s="91">
        <f t="shared" si="128"/>
        <v>3.5855300294898029E-2</v>
      </c>
      <c r="AG2003" s="92"/>
    </row>
    <row r="2004" spans="9:33" x14ac:dyDescent="0.25">
      <c r="I2004"/>
      <c r="N2004" s="130">
        <v>49005</v>
      </c>
      <c r="O2004" s="129">
        <v>3.8758750014267207</v>
      </c>
      <c r="AD2004" s="90">
        <f t="shared" si="129"/>
        <v>48078</v>
      </c>
      <c r="AE2004" s="91">
        <f t="shared" si="128"/>
        <v>3.5851729769342811E-2</v>
      </c>
      <c r="AG2004" s="92"/>
    </row>
    <row r="2005" spans="9:33" x14ac:dyDescent="0.25">
      <c r="I2005"/>
      <c r="N2005" s="130">
        <v>49006</v>
      </c>
      <c r="O2005" s="129">
        <v>3.8762923054793674</v>
      </c>
      <c r="AD2005" s="90">
        <f t="shared" si="129"/>
        <v>48079</v>
      </c>
      <c r="AE2005" s="91">
        <f t="shared" si="128"/>
        <v>3.5851729769342811E-2</v>
      </c>
      <c r="AG2005" s="92"/>
    </row>
    <row r="2006" spans="9:33" x14ac:dyDescent="0.25">
      <c r="I2006"/>
      <c r="N2006" s="130">
        <v>49009</v>
      </c>
      <c r="O2006" s="129">
        <v>3.8758750014187271</v>
      </c>
      <c r="AD2006" s="90">
        <f t="shared" si="129"/>
        <v>48080</v>
      </c>
      <c r="AE2006" s="91">
        <f t="shared" si="128"/>
        <v>3.5851729769262874E-2</v>
      </c>
      <c r="AG2006" s="92"/>
    </row>
    <row r="2007" spans="9:33" x14ac:dyDescent="0.25">
      <c r="I2007"/>
      <c r="N2007" s="130">
        <v>49010</v>
      </c>
      <c r="O2007" s="129">
        <v>3.9938650481037286</v>
      </c>
      <c r="AD2007" s="90">
        <f t="shared" si="129"/>
        <v>48081</v>
      </c>
      <c r="AE2007" s="91">
        <f t="shared" si="128"/>
        <v>3.5851729769422747E-2</v>
      </c>
      <c r="AG2007" s="92"/>
    </row>
    <row r="2008" spans="9:33" x14ac:dyDescent="0.25">
      <c r="I2008"/>
      <c r="N2008" s="130">
        <v>49011</v>
      </c>
      <c r="O2008" s="129">
        <v>3.9938650481117222</v>
      </c>
      <c r="AD2008" s="90">
        <f t="shared" si="129"/>
        <v>48082</v>
      </c>
      <c r="AE2008" s="91">
        <f t="shared" si="128"/>
        <v>3.5855300294898029E-2</v>
      </c>
      <c r="AG2008" s="92"/>
    </row>
    <row r="2009" spans="9:33" x14ac:dyDescent="0.25">
      <c r="I2009"/>
      <c r="N2009" s="130">
        <v>49012</v>
      </c>
      <c r="O2009" s="129">
        <v>3.9938650481117222</v>
      </c>
      <c r="AD2009" s="90">
        <f t="shared" si="129"/>
        <v>48083</v>
      </c>
      <c r="AE2009" s="91">
        <f t="shared" si="128"/>
        <v>3.5855300294898029E-2</v>
      </c>
      <c r="AG2009" s="92"/>
    </row>
    <row r="2010" spans="9:33" x14ac:dyDescent="0.25">
      <c r="I2010"/>
      <c r="N2010" s="130">
        <v>49013</v>
      </c>
      <c r="O2010" s="129">
        <v>3.9943081466615737</v>
      </c>
      <c r="AD2010" s="90">
        <f t="shared" si="129"/>
        <v>48084</v>
      </c>
      <c r="AE2010" s="91">
        <f t="shared" si="128"/>
        <v>3.5855300294898029E-2</v>
      </c>
      <c r="AG2010" s="92"/>
    </row>
    <row r="2011" spans="9:33" x14ac:dyDescent="0.25">
      <c r="I2011"/>
      <c r="N2011" s="130">
        <v>49016</v>
      </c>
      <c r="O2011" s="129">
        <v>3.9938650481117222</v>
      </c>
      <c r="AD2011" s="90">
        <f t="shared" si="129"/>
        <v>48085</v>
      </c>
      <c r="AE2011" s="91">
        <f t="shared" si="128"/>
        <v>3.5851729769342811E-2</v>
      </c>
      <c r="AG2011" s="92"/>
    </row>
    <row r="2012" spans="9:33" x14ac:dyDescent="0.25">
      <c r="I2012"/>
      <c r="N2012" s="130">
        <v>49017</v>
      </c>
      <c r="O2012" s="129">
        <v>3.9938650481117222</v>
      </c>
      <c r="AD2012" s="90">
        <f t="shared" si="129"/>
        <v>48086</v>
      </c>
      <c r="AE2012" s="91">
        <f t="shared" si="128"/>
        <v>3.5851729769422747E-2</v>
      </c>
      <c r="AG2012" s="92"/>
    </row>
    <row r="2013" spans="9:33" x14ac:dyDescent="0.25">
      <c r="I2013"/>
      <c r="N2013" s="130">
        <v>49018</v>
      </c>
      <c r="O2013" s="129">
        <v>3.9938650481117222</v>
      </c>
      <c r="AD2013" s="90">
        <f t="shared" si="129"/>
        <v>48087</v>
      </c>
      <c r="AE2013" s="91">
        <f t="shared" si="128"/>
        <v>3.5851729769342811E-2</v>
      </c>
      <c r="AG2013" s="92"/>
    </row>
    <row r="2014" spans="9:33" x14ac:dyDescent="0.25">
      <c r="I2014"/>
      <c r="N2014" s="130">
        <v>49019</v>
      </c>
      <c r="O2014" s="129">
        <v>3.9938650481117222</v>
      </c>
      <c r="AD2014" s="90">
        <f t="shared" si="129"/>
        <v>48088</v>
      </c>
      <c r="AE2014" s="91">
        <f t="shared" si="128"/>
        <v>3.5851729769342811E-2</v>
      </c>
      <c r="AG2014" s="92"/>
    </row>
    <row r="2015" spans="9:33" x14ac:dyDescent="0.25">
      <c r="I2015"/>
      <c r="N2015" s="130">
        <v>49020</v>
      </c>
      <c r="O2015" s="129">
        <v>3.9943081466615737</v>
      </c>
      <c r="AD2015" s="90">
        <f t="shared" si="129"/>
        <v>48089</v>
      </c>
      <c r="AE2015" s="91">
        <f t="shared" si="128"/>
        <v>3.5857085735453431E-2</v>
      </c>
      <c r="AG2015" s="92"/>
    </row>
    <row r="2016" spans="9:33" x14ac:dyDescent="0.25">
      <c r="I2016"/>
      <c r="N2016" s="130">
        <v>49023</v>
      </c>
      <c r="O2016" s="129">
        <v>3.9938650481117222</v>
      </c>
      <c r="AD2016" s="90">
        <f t="shared" si="129"/>
        <v>48090</v>
      </c>
      <c r="AE2016" s="91">
        <f t="shared" si="128"/>
        <v>3.5857085735453431E-2</v>
      </c>
      <c r="AG2016" s="92"/>
    </row>
    <row r="2017" spans="9:33" x14ac:dyDescent="0.25">
      <c r="I2017"/>
      <c r="N2017" s="130">
        <v>49024</v>
      </c>
      <c r="O2017" s="129">
        <v>3.9938650481117222</v>
      </c>
      <c r="AD2017" s="90">
        <f t="shared" si="129"/>
        <v>48091</v>
      </c>
      <c r="AE2017" s="91">
        <f t="shared" si="128"/>
        <v>3.5857085735453431E-2</v>
      </c>
      <c r="AG2017" s="92"/>
    </row>
    <row r="2018" spans="9:33" x14ac:dyDescent="0.25">
      <c r="I2018"/>
      <c r="N2018" s="130">
        <v>49025</v>
      </c>
      <c r="O2018" s="129">
        <v>3.9938650481117222</v>
      </c>
      <c r="AD2018" s="90">
        <f t="shared" si="129"/>
        <v>48092</v>
      </c>
      <c r="AE2018" s="91">
        <f t="shared" si="128"/>
        <v>3.5857085735453431E-2</v>
      </c>
      <c r="AG2018" s="92"/>
    </row>
    <row r="2019" spans="9:33" x14ac:dyDescent="0.25">
      <c r="I2019"/>
      <c r="N2019" s="130">
        <v>49026</v>
      </c>
      <c r="O2019" s="129">
        <v>3.9938650481117222</v>
      </c>
      <c r="AD2019" s="90">
        <f t="shared" si="129"/>
        <v>48093</v>
      </c>
      <c r="AE2019" s="91">
        <f t="shared" si="128"/>
        <v>3.5851729769342811E-2</v>
      </c>
      <c r="AG2019" s="92"/>
    </row>
    <row r="2020" spans="9:33" x14ac:dyDescent="0.25">
      <c r="I2020"/>
      <c r="N2020" s="130">
        <v>49027</v>
      </c>
      <c r="O2020" s="129">
        <v>3.9943081466615737</v>
      </c>
      <c r="AD2020" s="90">
        <f t="shared" si="129"/>
        <v>48094</v>
      </c>
      <c r="AE2020" s="91">
        <f t="shared" si="128"/>
        <v>3.5851729769342811E-2</v>
      </c>
      <c r="AG2020" s="92"/>
    </row>
    <row r="2021" spans="9:33" x14ac:dyDescent="0.25">
      <c r="I2021"/>
      <c r="N2021" s="130">
        <v>49030</v>
      </c>
      <c r="O2021" s="129">
        <v>3.9938650481117222</v>
      </c>
      <c r="AD2021" s="90">
        <f t="shared" si="129"/>
        <v>48095</v>
      </c>
      <c r="AE2021" s="91">
        <f t="shared" si="128"/>
        <v>3.5851729769342811E-2</v>
      </c>
      <c r="AG2021" s="92"/>
    </row>
    <row r="2022" spans="9:33" x14ac:dyDescent="0.25">
      <c r="I2022"/>
      <c r="N2022" s="130">
        <v>49031</v>
      </c>
      <c r="O2022" s="129">
        <v>3.9938650481117222</v>
      </c>
      <c r="AD2022" s="90">
        <f t="shared" si="129"/>
        <v>48096</v>
      </c>
      <c r="AE2022" s="91">
        <f t="shared" si="128"/>
        <v>3.5855300294898029E-2</v>
      </c>
      <c r="AG2022" s="92"/>
    </row>
    <row r="2023" spans="9:33" x14ac:dyDescent="0.25">
      <c r="I2023"/>
      <c r="N2023" s="130">
        <v>49032</v>
      </c>
      <c r="O2023" s="129">
        <v>3.9938650481037286</v>
      </c>
      <c r="AD2023" s="90">
        <f t="shared" si="129"/>
        <v>48097</v>
      </c>
      <c r="AE2023" s="91">
        <f t="shared" si="128"/>
        <v>3.5855300294898029E-2</v>
      </c>
      <c r="AG2023" s="92"/>
    </row>
    <row r="2024" spans="9:33" x14ac:dyDescent="0.25">
      <c r="I2024"/>
      <c r="N2024" s="130">
        <v>49033</v>
      </c>
      <c r="O2024" s="129">
        <v>3.9938650481117222</v>
      </c>
      <c r="AD2024" s="90">
        <f t="shared" si="129"/>
        <v>48098</v>
      </c>
      <c r="AE2024" s="91">
        <f t="shared" si="128"/>
        <v>3.5855300294898029E-2</v>
      </c>
      <c r="AG2024" s="92"/>
    </row>
    <row r="2025" spans="9:33" x14ac:dyDescent="0.25">
      <c r="I2025"/>
      <c r="N2025" s="130">
        <v>49034</v>
      </c>
      <c r="O2025" s="129">
        <v>3.9943081466589092</v>
      </c>
      <c r="AD2025" s="90">
        <f t="shared" si="129"/>
        <v>48099</v>
      </c>
      <c r="AE2025" s="91">
        <f t="shared" si="128"/>
        <v>3.5851729769422747E-2</v>
      </c>
      <c r="AG2025" s="92"/>
    </row>
    <row r="2026" spans="9:33" x14ac:dyDescent="0.25">
      <c r="I2026"/>
      <c r="N2026" s="130">
        <v>49037</v>
      </c>
      <c r="O2026" s="129">
        <v>3.9938650481197158</v>
      </c>
      <c r="AD2026" s="90">
        <f t="shared" si="129"/>
        <v>48100</v>
      </c>
      <c r="AE2026" s="91">
        <f t="shared" si="128"/>
        <v>3.5851729769342811E-2</v>
      </c>
      <c r="AG2026" s="92"/>
    </row>
    <row r="2027" spans="9:33" x14ac:dyDescent="0.25">
      <c r="I2027"/>
      <c r="N2027" s="130">
        <v>49038</v>
      </c>
      <c r="O2027" s="129">
        <v>3.9938650481117222</v>
      </c>
      <c r="AD2027" s="90">
        <f t="shared" si="129"/>
        <v>48101</v>
      </c>
      <c r="AE2027" s="91">
        <f t="shared" si="128"/>
        <v>3.5851729769262874E-2</v>
      </c>
      <c r="AG2027" s="92"/>
    </row>
    <row r="2028" spans="9:33" x14ac:dyDescent="0.25">
      <c r="I2028"/>
      <c r="N2028" s="130">
        <v>49039</v>
      </c>
      <c r="O2028" s="129">
        <v>3.9938650481117222</v>
      </c>
      <c r="AD2028" s="90">
        <f t="shared" si="129"/>
        <v>48102</v>
      </c>
      <c r="AE2028" s="91">
        <f t="shared" si="128"/>
        <v>3.5851729769342811E-2</v>
      </c>
      <c r="AG2028" s="92"/>
    </row>
    <row r="2029" spans="9:33" x14ac:dyDescent="0.25">
      <c r="I2029"/>
      <c r="N2029" s="130">
        <v>49040</v>
      </c>
      <c r="O2029" s="129">
        <v>3.9945297205168373</v>
      </c>
      <c r="AD2029" s="90">
        <f t="shared" si="129"/>
        <v>48103</v>
      </c>
      <c r="AE2029" s="91">
        <f t="shared" si="128"/>
        <v>3.5855300294898029E-2</v>
      </c>
      <c r="AG2029" s="92"/>
    </row>
    <row r="2030" spans="9:33" x14ac:dyDescent="0.25">
      <c r="I2030"/>
      <c r="N2030" s="130">
        <v>49044</v>
      </c>
      <c r="O2030" s="129">
        <v>3.9938650481117222</v>
      </c>
      <c r="AD2030" s="90">
        <f t="shared" si="129"/>
        <v>48104</v>
      </c>
      <c r="AE2030" s="91">
        <f t="shared" si="128"/>
        <v>3.5855300294898029E-2</v>
      </c>
      <c r="AG2030" s="92"/>
    </row>
    <row r="2031" spans="9:33" x14ac:dyDescent="0.25">
      <c r="I2031"/>
      <c r="N2031" s="130">
        <v>49045</v>
      </c>
      <c r="O2031" s="129">
        <v>3.9938650481117222</v>
      </c>
      <c r="AD2031" s="90">
        <f t="shared" si="129"/>
        <v>48105</v>
      </c>
      <c r="AE2031" s="91">
        <f t="shared" si="128"/>
        <v>3.5855300294898029E-2</v>
      </c>
      <c r="AG2031" s="92"/>
    </row>
    <row r="2032" spans="9:33" x14ac:dyDescent="0.25">
      <c r="I2032"/>
      <c r="N2032" s="130">
        <v>49046</v>
      </c>
      <c r="O2032" s="129">
        <v>3.9938650481117222</v>
      </c>
      <c r="AD2032" s="90">
        <f t="shared" si="129"/>
        <v>48106</v>
      </c>
      <c r="AE2032" s="91">
        <f t="shared" si="128"/>
        <v>3.5851729769342811E-2</v>
      </c>
      <c r="AG2032" s="92"/>
    </row>
    <row r="2033" spans="9:33" x14ac:dyDescent="0.25">
      <c r="I2033"/>
      <c r="N2033" s="130">
        <v>49047</v>
      </c>
      <c r="O2033" s="129">
        <v>3.9938650481037286</v>
      </c>
      <c r="AD2033" s="90">
        <f t="shared" si="129"/>
        <v>48107</v>
      </c>
      <c r="AE2033" s="91">
        <f t="shared" si="128"/>
        <v>3.5851729769422747E-2</v>
      </c>
      <c r="AG2033" s="92"/>
    </row>
    <row r="2034" spans="9:33" x14ac:dyDescent="0.25">
      <c r="I2034"/>
      <c r="N2034" s="130">
        <v>49048</v>
      </c>
      <c r="O2034" s="129">
        <v>3.9943081466615737</v>
      </c>
      <c r="AD2034" s="90">
        <f t="shared" si="129"/>
        <v>48108</v>
      </c>
      <c r="AE2034" s="91">
        <f t="shared" si="128"/>
        <v>3.5851729769262874E-2</v>
      </c>
      <c r="AG2034" s="92"/>
    </row>
    <row r="2035" spans="9:33" x14ac:dyDescent="0.25">
      <c r="I2035"/>
      <c r="N2035" s="130">
        <v>49051</v>
      </c>
      <c r="O2035" s="129">
        <v>3.9938650481117222</v>
      </c>
      <c r="AD2035" s="90">
        <f t="shared" si="129"/>
        <v>48109</v>
      </c>
      <c r="AE2035" s="91">
        <f t="shared" si="128"/>
        <v>3.5851729769422747E-2</v>
      </c>
      <c r="AG2035" s="92"/>
    </row>
    <row r="2036" spans="9:33" x14ac:dyDescent="0.25">
      <c r="I2036"/>
      <c r="N2036" s="130">
        <v>49052</v>
      </c>
      <c r="O2036" s="129">
        <v>3.9938650481117222</v>
      </c>
      <c r="AD2036" s="90">
        <f t="shared" si="129"/>
        <v>48110</v>
      </c>
      <c r="AE2036" s="91">
        <f t="shared" si="128"/>
        <v>3.5855300294898029E-2</v>
      </c>
      <c r="AG2036" s="92"/>
    </row>
    <row r="2037" spans="9:33" x14ac:dyDescent="0.25">
      <c r="I2037"/>
      <c r="N2037" s="130">
        <v>49053</v>
      </c>
      <c r="O2037" s="129">
        <v>3.9938650481117222</v>
      </c>
      <c r="AD2037" s="90">
        <f t="shared" si="129"/>
        <v>48111</v>
      </c>
      <c r="AE2037" s="91">
        <f t="shared" si="128"/>
        <v>3.5855300294898029E-2</v>
      </c>
      <c r="AG2037" s="92"/>
    </row>
    <row r="2038" spans="9:33" x14ac:dyDescent="0.25">
      <c r="I2038"/>
      <c r="N2038" s="130">
        <v>49054</v>
      </c>
      <c r="O2038" s="129">
        <v>3.9938650481117222</v>
      </c>
      <c r="AD2038" s="90">
        <f t="shared" si="129"/>
        <v>48112</v>
      </c>
      <c r="AE2038" s="91">
        <f t="shared" si="128"/>
        <v>3.5855300294898029E-2</v>
      </c>
      <c r="AG2038" s="92"/>
    </row>
    <row r="2039" spans="9:33" x14ac:dyDescent="0.25">
      <c r="I2039"/>
      <c r="N2039" s="130">
        <v>49055</v>
      </c>
      <c r="O2039" s="129">
        <v>3.9943081466642383</v>
      </c>
      <c r="AD2039" s="90">
        <f t="shared" si="129"/>
        <v>48113</v>
      </c>
      <c r="AE2039" s="91">
        <f t="shared" si="128"/>
        <v>3.5851729769342811E-2</v>
      </c>
      <c r="AG2039" s="92"/>
    </row>
    <row r="2040" spans="9:33" x14ac:dyDescent="0.25">
      <c r="I2040"/>
      <c r="N2040" s="130">
        <v>49058</v>
      </c>
      <c r="O2040" s="129">
        <v>3.9938650481037286</v>
      </c>
      <c r="AD2040" s="90">
        <f t="shared" si="129"/>
        <v>48114</v>
      </c>
      <c r="AE2040" s="91">
        <f t="shared" si="128"/>
        <v>3.5851729769342811E-2</v>
      </c>
      <c r="AG2040" s="92"/>
    </row>
    <row r="2041" spans="9:33" x14ac:dyDescent="0.25">
      <c r="I2041"/>
      <c r="N2041" s="130">
        <v>49059</v>
      </c>
      <c r="O2041" s="129">
        <v>3.9938650481197158</v>
      </c>
      <c r="AD2041" s="90">
        <f t="shared" si="129"/>
        <v>48115</v>
      </c>
      <c r="AE2041" s="91">
        <f t="shared" si="128"/>
        <v>3.5851729769342811E-2</v>
      </c>
      <c r="AG2041" s="92"/>
    </row>
    <row r="2042" spans="9:33" x14ac:dyDescent="0.25">
      <c r="I2042"/>
      <c r="N2042" s="130">
        <v>49060</v>
      </c>
      <c r="O2042" s="129">
        <v>3.9938650481037286</v>
      </c>
      <c r="AD2042" s="90">
        <f t="shared" si="129"/>
        <v>48116</v>
      </c>
      <c r="AE2042" s="91">
        <f t="shared" si="128"/>
        <v>3.5851729769342811E-2</v>
      </c>
      <c r="AG2042" s="92"/>
    </row>
    <row r="2043" spans="9:33" x14ac:dyDescent="0.25">
      <c r="I2043"/>
      <c r="N2043" s="130">
        <v>49061</v>
      </c>
      <c r="O2043" s="129">
        <v>3.9938650481117222</v>
      </c>
      <c r="AD2043" s="90">
        <f t="shared" si="129"/>
        <v>48117</v>
      </c>
      <c r="AE2043" s="91">
        <f t="shared" si="128"/>
        <v>3.5855300294924675E-2</v>
      </c>
      <c r="AG2043" s="92"/>
    </row>
    <row r="2044" spans="9:33" x14ac:dyDescent="0.25">
      <c r="I2044"/>
      <c r="N2044" s="130">
        <v>49062</v>
      </c>
      <c r="O2044" s="129">
        <v>3.9943081466642383</v>
      </c>
      <c r="AD2044" s="90">
        <f t="shared" si="129"/>
        <v>48118</v>
      </c>
      <c r="AE2044" s="91">
        <f t="shared" si="128"/>
        <v>3.5855300294924675E-2</v>
      </c>
      <c r="AG2044" s="92"/>
    </row>
    <row r="2045" spans="9:33" x14ac:dyDescent="0.25">
      <c r="I2045"/>
      <c r="N2045" s="130">
        <v>49065</v>
      </c>
      <c r="O2045" s="129">
        <v>3.9938650481117222</v>
      </c>
      <c r="AD2045" s="90">
        <f t="shared" si="129"/>
        <v>48119</v>
      </c>
      <c r="AE2045" s="91">
        <f t="shared" si="128"/>
        <v>3.5855300294924675E-2</v>
      </c>
      <c r="AG2045" s="92"/>
    </row>
    <row r="2046" spans="9:33" x14ac:dyDescent="0.25">
      <c r="I2046"/>
      <c r="N2046" s="130">
        <v>49066</v>
      </c>
      <c r="O2046" s="129">
        <v>3.9938650481117222</v>
      </c>
      <c r="AD2046" s="90">
        <f t="shared" si="129"/>
        <v>48120</v>
      </c>
      <c r="AE2046" s="91">
        <f t="shared" si="128"/>
        <v>3.5851729769262874E-2</v>
      </c>
      <c r="AG2046" s="92"/>
    </row>
    <row r="2047" spans="9:33" x14ac:dyDescent="0.25">
      <c r="I2047"/>
      <c r="N2047" s="130">
        <v>49067</v>
      </c>
      <c r="O2047" s="129">
        <v>3.9938650481117222</v>
      </c>
      <c r="AD2047" s="90">
        <f t="shared" si="129"/>
        <v>48121</v>
      </c>
      <c r="AE2047" s="91">
        <f t="shared" si="128"/>
        <v>3.5851729769422747E-2</v>
      </c>
      <c r="AG2047" s="92"/>
    </row>
    <row r="2048" spans="9:33" x14ac:dyDescent="0.25">
      <c r="I2048"/>
      <c r="N2048" s="130">
        <v>49068</v>
      </c>
      <c r="O2048" s="129">
        <v>3.9938650481117222</v>
      </c>
      <c r="AD2048" s="90">
        <f t="shared" si="129"/>
        <v>48122</v>
      </c>
      <c r="AE2048" s="91">
        <f t="shared" si="128"/>
        <v>3.5851729769342811E-2</v>
      </c>
      <c r="AG2048" s="92"/>
    </row>
    <row r="2049" spans="9:33" x14ac:dyDescent="0.25">
      <c r="I2049"/>
      <c r="N2049" s="130">
        <v>49069</v>
      </c>
      <c r="O2049" s="129">
        <v>3.9943081466615737</v>
      </c>
      <c r="AD2049" s="90">
        <f t="shared" si="129"/>
        <v>48123</v>
      </c>
      <c r="AE2049" s="91">
        <f t="shared" si="128"/>
        <v>3.5851729769422747E-2</v>
      </c>
      <c r="AG2049" s="92"/>
    </row>
    <row r="2050" spans="9:33" x14ac:dyDescent="0.25">
      <c r="I2050"/>
      <c r="N2050" s="130">
        <v>49072</v>
      </c>
      <c r="O2050" s="129">
        <v>3.9938650481117222</v>
      </c>
      <c r="AD2050" s="90">
        <f t="shared" si="129"/>
        <v>48124</v>
      </c>
      <c r="AE2050" s="91">
        <f t="shared" si="128"/>
        <v>3.5855300294871384E-2</v>
      </c>
      <c r="AG2050" s="92"/>
    </row>
    <row r="2051" spans="9:33" x14ac:dyDescent="0.25">
      <c r="I2051"/>
      <c r="N2051" s="130">
        <v>49073</v>
      </c>
      <c r="O2051" s="129">
        <v>3.9938650481037286</v>
      </c>
      <c r="AD2051" s="90">
        <f t="shared" si="129"/>
        <v>48125</v>
      </c>
      <c r="AE2051" s="91">
        <f t="shared" si="128"/>
        <v>3.5855300294871384E-2</v>
      </c>
      <c r="AG2051" s="92"/>
    </row>
    <row r="2052" spans="9:33" x14ac:dyDescent="0.25">
      <c r="I2052"/>
      <c r="N2052" s="130">
        <v>49074</v>
      </c>
      <c r="O2052" s="129">
        <v>3.9938650481197158</v>
      </c>
      <c r="AD2052" s="90">
        <f t="shared" si="129"/>
        <v>48126</v>
      </c>
      <c r="AE2052" s="91">
        <f t="shared" si="128"/>
        <v>3.5855300294871384E-2</v>
      </c>
      <c r="AG2052" s="92"/>
    </row>
    <row r="2053" spans="9:33" x14ac:dyDescent="0.25">
      <c r="I2053"/>
      <c r="N2053" s="130">
        <v>49075</v>
      </c>
      <c r="O2053" s="129">
        <v>3.9938650481037286</v>
      </c>
      <c r="AD2053" s="90">
        <f t="shared" si="129"/>
        <v>48127</v>
      </c>
      <c r="AE2053" s="91">
        <f t="shared" si="128"/>
        <v>3.5851729769422747E-2</v>
      </c>
      <c r="AG2053" s="92"/>
    </row>
    <row r="2054" spans="9:33" x14ac:dyDescent="0.25">
      <c r="I2054"/>
      <c r="N2054" s="130">
        <v>49076</v>
      </c>
      <c r="O2054" s="129">
        <v>3.9943081466642383</v>
      </c>
      <c r="AD2054" s="90">
        <f t="shared" si="129"/>
        <v>48128</v>
      </c>
      <c r="AE2054" s="91">
        <f t="shared" si="128"/>
        <v>3.5851729769262874E-2</v>
      </c>
      <c r="AG2054" s="92"/>
    </row>
    <row r="2055" spans="9:33" x14ac:dyDescent="0.25">
      <c r="I2055"/>
      <c r="N2055" s="130">
        <v>49079</v>
      </c>
      <c r="O2055" s="129">
        <v>3.9938650481037286</v>
      </c>
      <c r="AD2055" s="90">
        <f t="shared" si="129"/>
        <v>48129</v>
      </c>
      <c r="AE2055" s="91">
        <f t="shared" ref="AE2055:AE2118" si="130">_xlfn.IFNA(VLOOKUP(AD2055,N:O,2,FALSE)/100,AE2054)</f>
        <v>3.5851729769422747E-2</v>
      </c>
      <c r="AG2055" s="92"/>
    </row>
    <row r="2056" spans="9:33" x14ac:dyDescent="0.25">
      <c r="I2056"/>
      <c r="N2056" s="130">
        <v>49080</v>
      </c>
      <c r="O2056" s="129">
        <v>3.9938650481117222</v>
      </c>
      <c r="AD2056" s="90">
        <f t="shared" ref="AD2056:AD2119" si="131">AD2055+1</f>
        <v>48130</v>
      </c>
      <c r="AE2056" s="91">
        <f t="shared" si="130"/>
        <v>3.5851729769342811E-2</v>
      </c>
      <c r="AG2056" s="92"/>
    </row>
    <row r="2057" spans="9:33" x14ac:dyDescent="0.25">
      <c r="I2057"/>
      <c r="N2057" s="130">
        <v>49081</v>
      </c>
      <c r="O2057" s="129">
        <v>3.9938650481117222</v>
      </c>
      <c r="AD2057" s="90">
        <f t="shared" si="131"/>
        <v>48131</v>
      </c>
      <c r="AE2057" s="91">
        <f t="shared" si="130"/>
        <v>3.5857085735453431E-2</v>
      </c>
      <c r="AG2057" s="92"/>
    </row>
    <row r="2058" spans="9:33" x14ac:dyDescent="0.25">
      <c r="I2058"/>
      <c r="N2058" s="130">
        <v>49082</v>
      </c>
      <c r="O2058" s="129">
        <v>3.9938650481117222</v>
      </c>
      <c r="AD2058" s="90">
        <f t="shared" si="131"/>
        <v>48132</v>
      </c>
      <c r="AE2058" s="91">
        <f t="shared" si="130"/>
        <v>3.5857085735453431E-2</v>
      </c>
      <c r="AG2058" s="92"/>
    </row>
    <row r="2059" spans="9:33" x14ac:dyDescent="0.25">
      <c r="I2059"/>
      <c r="N2059" s="130">
        <v>49083</v>
      </c>
      <c r="O2059" s="129">
        <v>3.9943081466615737</v>
      </c>
      <c r="AD2059" s="90">
        <f t="shared" si="131"/>
        <v>48133</v>
      </c>
      <c r="AE2059" s="91">
        <f t="shared" si="130"/>
        <v>3.5857085735453431E-2</v>
      </c>
      <c r="AG2059" s="92"/>
    </row>
    <row r="2060" spans="9:33" x14ac:dyDescent="0.25">
      <c r="I2060"/>
      <c r="N2060" s="130">
        <v>49086</v>
      </c>
      <c r="O2060" s="129">
        <v>3.9938650481197158</v>
      </c>
      <c r="AD2060" s="90">
        <f t="shared" si="131"/>
        <v>48134</v>
      </c>
      <c r="AE2060" s="91">
        <f t="shared" si="130"/>
        <v>3.5857085735453431E-2</v>
      </c>
      <c r="AG2060" s="92"/>
    </row>
    <row r="2061" spans="9:33" x14ac:dyDescent="0.25">
      <c r="I2061"/>
      <c r="N2061" s="130">
        <v>49087</v>
      </c>
      <c r="O2061" s="129">
        <v>3.9938650481037286</v>
      </c>
      <c r="AD2061" s="90">
        <f t="shared" si="131"/>
        <v>48135</v>
      </c>
      <c r="AE2061" s="91">
        <f t="shared" si="130"/>
        <v>3.5851729769342811E-2</v>
      </c>
      <c r="AG2061" s="92"/>
    </row>
    <row r="2062" spans="9:33" x14ac:dyDescent="0.25">
      <c r="I2062"/>
      <c r="N2062" s="130">
        <v>49088</v>
      </c>
      <c r="O2062" s="129">
        <v>3.9938650481117222</v>
      </c>
      <c r="AD2062" s="90">
        <f t="shared" si="131"/>
        <v>48136</v>
      </c>
      <c r="AE2062" s="91">
        <f t="shared" si="130"/>
        <v>3.5851729769342811E-2</v>
      </c>
      <c r="AG2062" s="92"/>
    </row>
    <row r="2063" spans="9:33" x14ac:dyDescent="0.25">
      <c r="I2063"/>
      <c r="N2063" s="130">
        <v>49089</v>
      </c>
      <c r="O2063" s="129">
        <v>3.9938650481037286</v>
      </c>
      <c r="AD2063" s="90">
        <f t="shared" si="131"/>
        <v>48137</v>
      </c>
      <c r="AE2063" s="91">
        <f t="shared" si="130"/>
        <v>3.5851729769342811E-2</v>
      </c>
      <c r="AG2063" s="92"/>
    </row>
    <row r="2064" spans="9:33" x14ac:dyDescent="0.25">
      <c r="I2064"/>
      <c r="N2064" s="130">
        <v>49090</v>
      </c>
      <c r="O2064" s="129">
        <v>3.9945297205168373</v>
      </c>
      <c r="AD2064" s="90">
        <f t="shared" si="131"/>
        <v>48138</v>
      </c>
      <c r="AE2064" s="91">
        <f t="shared" si="130"/>
        <v>3.5855300294924675E-2</v>
      </c>
      <c r="AG2064" s="92"/>
    </row>
    <row r="2065" spans="9:33" x14ac:dyDescent="0.25">
      <c r="I2065"/>
      <c r="N2065" s="130">
        <v>49094</v>
      </c>
      <c r="O2065" s="129">
        <v>3.9938650481117222</v>
      </c>
      <c r="AD2065" s="90">
        <f t="shared" si="131"/>
        <v>48139</v>
      </c>
      <c r="AE2065" s="91">
        <f t="shared" si="130"/>
        <v>3.5855300294924675E-2</v>
      </c>
      <c r="AG2065" s="92"/>
    </row>
    <row r="2066" spans="9:33" x14ac:dyDescent="0.25">
      <c r="I2066"/>
      <c r="N2066" s="130">
        <v>49095</v>
      </c>
      <c r="O2066" s="129">
        <v>3.9938650481117222</v>
      </c>
      <c r="AD2066" s="90">
        <f t="shared" si="131"/>
        <v>48140</v>
      </c>
      <c r="AE2066" s="91">
        <f t="shared" si="130"/>
        <v>3.5855300294924675E-2</v>
      </c>
      <c r="AG2066" s="92"/>
    </row>
    <row r="2067" spans="9:33" x14ac:dyDescent="0.25">
      <c r="I2067"/>
      <c r="N2067" s="130">
        <v>49096</v>
      </c>
      <c r="O2067" s="129">
        <v>3.9938650481037286</v>
      </c>
      <c r="AD2067" s="90">
        <f t="shared" si="131"/>
        <v>48141</v>
      </c>
      <c r="AE2067" s="91">
        <f t="shared" si="130"/>
        <v>3.5851729769262874E-2</v>
      </c>
      <c r="AG2067" s="92"/>
    </row>
    <row r="2068" spans="9:33" x14ac:dyDescent="0.25">
      <c r="I2068"/>
      <c r="N2068" s="130">
        <v>49097</v>
      </c>
      <c r="O2068" s="129">
        <v>3.9943081466642383</v>
      </c>
      <c r="AD2068" s="90">
        <f t="shared" si="131"/>
        <v>48142</v>
      </c>
      <c r="AE2068" s="91">
        <f t="shared" si="130"/>
        <v>3.5851729769342811E-2</v>
      </c>
      <c r="AG2068" s="92"/>
    </row>
    <row r="2069" spans="9:33" x14ac:dyDescent="0.25">
      <c r="I2069"/>
      <c r="N2069" s="130">
        <v>49100</v>
      </c>
      <c r="O2069" s="129">
        <v>3.9938650481117222</v>
      </c>
      <c r="AD2069" s="90">
        <f t="shared" si="131"/>
        <v>48143</v>
      </c>
      <c r="AE2069" s="91">
        <f t="shared" si="130"/>
        <v>3.5851729769422747E-2</v>
      </c>
      <c r="AG2069" s="92"/>
    </row>
    <row r="2070" spans="9:33" x14ac:dyDescent="0.25">
      <c r="I2070"/>
      <c r="N2070" s="130">
        <v>49101</v>
      </c>
      <c r="O2070" s="129">
        <v>3.9938650481037286</v>
      </c>
      <c r="AD2070" s="90">
        <f t="shared" si="131"/>
        <v>48144</v>
      </c>
      <c r="AE2070" s="91">
        <f t="shared" si="130"/>
        <v>3.5851729769262874E-2</v>
      </c>
      <c r="AG2070" s="92"/>
    </row>
    <row r="2071" spans="9:33" x14ac:dyDescent="0.25">
      <c r="I2071"/>
      <c r="N2071" s="130">
        <v>49102</v>
      </c>
      <c r="O2071" s="129">
        <v>3.9938650481037286</v>
      </c>
      <c r="AD2071" s="90">
        <f t="shared" si="131"/>
        <v>48145</v>
      </c>
      <c r="AE2071" s="91">
        <f t="shared" si="130"/>
        <v>3.5855300294898029E-2</v>
      </c>
      <c r="AG2071" s="92"/>
    </row>
    <row r="2072" spans="9:33" x14ac:dyDescent="0.25">
      <c r="I2072"/>
      <c r="N2072" s="130">
        <v>49103</v>
      </c>
      <c r="O2072" s="129">
        <v>3.9938650481117222</v>
      </c>
      <c r="AD2072" s="90">
        <f t="shared" si="131"/>
        <v>48146</v>
      </c>
      <c r="AE2072" s="91">
        <f t="shared" si="130"/>
        <v>3.5855300294898029E-2</v>
      </c>
      <c r="AG2072" s="92"/>
    </row>
    <row r="2073" spans="9:33" x14ac:dyDescent="0.25">
      <c r="I2073"/>
      <c r="N2073" s="130">
        <v>49104</v>
      </c>
      <c r="O2073" s="129">
        <v>3.9943081466615737</v>
      </c>
      <c r="AD2073" s="90">
        <f t="shared" si="131"/>
        <v>48147</v>
      </c>
      <c r="AE2073" s="91">
        <f t="shared" si="130"/>
        <v>3.5855300294898029E-2</v>
      </c>
      <c r="AG2073" s="92"/>
    </row>
    <row r="2074" spans="9:33" x14ac:dyDescent="0.25">
      <c r="I2074"/>
      <c r="N2074" s="130">
        <v>49107</v>
      </c>
      <c r="O2074" s="129">
        <v>3.9938650481037286</v>
      </c>
      <c r="AD2074" s="90">
        <f t="shared" si="131"/>
        <v>48148</v>
      </c>
      <c r="AE2074" s="91">
        <f t="shared" si="130"/>
        <v>3.5851729769342811E-2</v>
      </c>
      <c r="AG2074" s="92"/>
    </row>
    <row r="2075" spans="9:33" x14ac:dyDescent="0.25">
      <c r="I2075"/>
      <c r="N2075" s="130">
        <v>49108</v>
      </c>
      <c r="O2075" s="129">
        <v>3.9938650481117222</v>
      </c>
      <c r="AD2075" s="90">
        <f t="shared" si="131"/>
        <v>48149</v>
      </c>
      <c r="AE2075" s="91">
        <f t="shared" si="130"/>
        <v>3.5851729769422747E-2</v>
      </c>
      <c r="AG2075" s="92"/>
    </row>
    <row r="2076" spans="9:33" x14ac:dyDescent="0.25">
      <c r="I2076"/>
      <c r="N2076" s="130">
        <v>49109</v>
      </c>
      <c r="O2076" s="129">
        <v>3.9938650481117222</v>
      </c>
      <c r="AD2076" s="90">
        <f t="shared" si="131"/>
        <v>48150</v>
      </c>
      <c r="AE2076" s="91">
        <f t="shared" si="130"/>
        <v>3.5851729769342811E-2</v>
      </c>
      <c r="AG2076" s="92"/>
    </row>
    <row r="2077" spans="9:33" x14ac:dyDescent="0.25">
      <c r="I2077"/>
      <c r="N2077" s="130">
        <v>49110</v>
      </c>
      <c r="O2077" s="129">
        <v>3.9938650481117222</v>
      </c>
      <c r="AD2077" s="90">
        <f t="shared" si="131"/>
        <v>48151</v>
      </c>
      <c r="AE2077" s="91">
        <f t="shared" si="130"/>
        <v>3.5851729769422747E-2</v>
      </c>
      <c r="AG2077" s="92"/>
    </row>
    <row r="2078" spans="9:33" x14ac:dyDescent="0.25">
      <c r="I2078"/>
      <c r="N2078" s="130">
        <v>49111</v>
      </c>
      <c r="O2078" s="129">
        <v>3.9945297205168373</v>
      </c>
      <c r="AD2078" s="90">
        <f t="shared" si="131"/>
        <v>48152</v>
      </c>
      <c r="AE2078" s="91">
        <f t="shared" si="130"/>
        <v>3.5855300294898029E-2</v>
      </c>
      <c r="AG2078" s="92"/>
    </row>
    <row r="2079" spans="9:33" x14ac:dyDescent="0.25">
      <c r="I2079"/>
      <c r="N2079" s="130">
        <v>49115</v>
      </c>
      <c r="O2079" s="129">
        <v>3.9938650481197158</v>
      </c>
      <c r="AD2079" s="90">
        <f t="shared" si="131"/>
        <v>48153</v>
      </c>
      <c r="AE2079" s="91">
        <f t="shared" si="130"/>
        <v>3.5855300294898029E-2</v>
      </c>
      <c r="AG2079" s="92"/>
    </row>
    <row r="2080" spans="9:33" x14ac:dyDescent="0.25">
      <c r="I2080"/>
      <c r="N2080" s="130">
        <v>49116</v>
      </c>
      <c r="O2080" s="129">
        <v>3.9938650481037286</v>
      </c>
      <c r="AD2080" s="90">
        <f t="shared" si="131"/>
        <v>48154</v>
      </c>
      <c r="AE2080" s="91">
        <f t="shared" si="130"/>
        <v>3.5855300294898029E-2</v>
      </c>
      <c r="AG2080" s="92"/>
    </row>
    <row r="2081" spans="9:33" x14ac:dyDescent="0.25">
      <c r="I2081"/>
      <c r="N2081" s="130">
        <v>49117</v>
      </c>
      <c r="O2081" s="129">
        <v>3.9938650481117222</v>
      </c>
      <c r="AD2081" s="90">
        <f t="shared" si="131"/>
        <v>48155</v>
      </c>
      <c r="AE2081" s="91">
        <f t="shared" si="130"/>
        <v>3.5851729769342811E-2</v>
      </c>
      <c r="AG2081" s="92"/>
    </row>
    <row r="2082" spans="9:33" x14ac:dyDescent="0.25">
      <c r="I2082"/>
      <c r="N2082" s="130">
        <v>49118</v>
      </c>
      <c r="O2082" s="129">
        <v>3.9943081466642383</v>
      </c>
      <c r="AD2082" s="90">
        <f t="shared" si="131"/>
        <v>48156</v>
      </c>
      <c r="AE2082" s="91">
        <f t="shared" si="130"/>
        <v>3.5851729769342811E-2</v>
      </c>
      <c r="AG2082" s="92"/>
    </row>
    <row r="2083" spans="9:33" x14ac:dyDescent="0.25">
      <c r="I2083"/>
      <c r="N2083" s="130">
        <v>49121</v>
      </c>
      <c r="O2083" s="129">
        <v>3.9938650481037286</v>
      </c>
      <c r="AD2083" s="90">
        <f t="shared" si="131"/>
        <v>48157</v>
      </c>
      <c r="AE2083" s="91">
        <f t="shared" si="130"/>
        <v>3.5851729769342811E-2</v>
      </c>
      <c r="AG2083" s="92"/>
    </row>
    <row r="2084" spans="9:33" x14ac:dyDescent="0.25">
      <c r="I2084"/>
      <c r="N2084" s="130">
        <v>49122</v>
      </c>
      <c r="O2084" s="129">
        <v>3.9938650481117222</v>
      </c>
      <c r="AD2084" s="90">
        <f t="shared" si="131"/>
        <v>48158</v>
      </c>
      <c r="AE2084" s="91">
        <f t="shared" si="130"/>
        <v>3.5851729769342811E-2</v>
      </c>
      <c r="AG2084" s="92"/>
    </row>
    <row r="2085" spans="9:33" x14ac:dyDescent="0.25">
      <c r="I2085"/>
      <c r="N2085" s="130">
        <v>49123</v>
      </c>
      <c r="O2085" s="129">
        <v>3.9938650481037286</v>
      </c>
      <c r="AD2085" s="90">
        <f t="shared" si="131"/>
        <v>48159</v>
      </c>
      <c r="AE2085" s="91">
        <f t="shared" si="130"/>
        <v>3.5855300294924675E-2</v>
      </c>
      <c r="AG2085" s="92"/>
    </row>
    <row r="2086" spans="9:33" x14ac:dyDescent="0.25">
      <c r="I2086"/>
      <c r="N2086" s="130">
        <v>49124</v>
      </c>
      <c r="O2086" s="129">
        <v>3.9938650481117222</v>
      </c>
      <c r="AD2086" s="90">
        <f t="shared" si="131"/>
        <v>48160</v>
      </c>
      <c r="AE2086" s="91">
        <f t="shared" si="130"/>
        <v>3.5855300294924675E-2</v>
      </c>
      <c r="AG2086" s="92"/>
    </row>
    <row r="2087" spans="9:33" x14ac:dyDescent="0.25">
      <c r="I2087"/>
      <c r="N2087" s="130">
        <v>49125</v>
      </c>
      <c r="O2087" s="129">
        <v>3.9943081466615737</v>
      </c>
      <c r="AD2087" s="90">
        <f t="shared" si="131"/>
        <v>48161</v>
      </c>
      <c r="AE2087" s="91">
        <f t="shared" si="130"/>
        <v>3.5855300294924675E-2</v>
      </c>
      <c r="AG2087" s="92"/>
    </row>
    <row r="2088" spans="9:33" x14ac:dyDescent="0.25">
      <c r="I2088"/>
      <c r="N2088" s="130">
        <v>49128</v>
      </c>
      <c r="O2088" s="129">
        <v>3.994086589193202</v>
      </c>
      <c r="AD2088" s="90">
        <f t="shared" si="131"/>
        <v>48162</v>
      </c>
      <c r="AE2088" s="91">
        <f t="shared" si="130"/>
        <v>3.5853514972847833E-2</v>
      </c>
      <c r="AG2088" s="92"/>
    </row>
    <row r="2089" spans="9:33" x14ac:dyDescent="0.25">
      <c r="I2089"/>
      <c r="N2089" s="130">
        <v>49130</v>
      </c>
      <c r="O2089" s="129">
        <v>3.9938650481117222</v>
      </c>
      <c r="AD2089" s="90">
        <f t="shared" si="131"/>
        <v>48163</v>
      </c>
      <c r="AE2089" s="91">
        <f t="shared" si="130"/>
        <v>3.5853514972847833E-2</v>
      </c>
      <c r="AG2089" s="92"/>
    </row>
    <row r="2090" spans="9:33" x14ac:dyDescent="0.25">
      <c r="I2090"/>
      <c r="N2090" s="130">
        <v>49131</v>
      </c>
      <c r="O2090" s="129">
        <v>3.9938650481117222</v>
      </c>
      <c r="AD2090" s="90">
        <f t="shared" si="131"/>
        <v>48164</v>
      </c>
      <c r="AE2090" s="91">
        <f t="shared" si="130"/>
        <v>3.5851729769422747E-2</v>
      </c>
      <c r="AG2090" s="92"/>
    </row>
    <row r="2091" spans="9:33" x14ac:dyDescent="0.25">
      <c r="I2091"/>
      <c r="N2091" s="130">
        <v>49132</v>
      </c>
      <c r="O2091" s="129">
        <v>3.9943081466615737</v>
      </c>
      <c r="AD2091" s="90">
        <f t="shared" si="131"/>
        <v>48165</v>
      </c>
      <c r="AE2091" s="91">
        <f t="shared" si="130"/>
        <v>3.5851729769342811E-2</v>
      </c>
      <c r="AG2091" s="92"/>
    </row>
    <row r="2092" spans="9:33" x14ac:dyDescent="0.25">
      <c r="I2092"/>
      <c r="N2092" s="130">
        <v>49135</v>
      </c>
      <c r="O2092" s="129">
        <v>3.9938650481117222</v>
      </c>
      <c r="AD2092" s="90">
        <f t="shared" si="131"/>
        <v>48166</v>
      </c>
      <c r="AE2092" s="91">
        <f t="shared" si="130"/>
        <v>3.5855300294898029E-2</v>
      </c>
      <c r="AG2092" s="92"/>
    </row>
    <row r="2093" spans="9:33" x14ac:dyDescent="0.25">
      <c r="I2093"/>
      <c r="N2093" s="130">
        <v>49136</v>
      </c>
      <c r="O2093" s="129">
        <v>3.9938650481037286</v>
      </c>
      <c r="AD2093" s="90">
        <f t="shared" si="131"/>
        <v>48167</v>
      </c>
      <c r="AE2093" s="91">
        <f t="shared" si="130"/>
        <v>3.5855300294898029E-2</v>
      </c>
      <c r="AG2093" s="92"/>
    </row>
    <row r="2094" spans="9:33" x14ac:dyDescent="0.25">
      <c r="I2094"/>
      <c r="N2094" s="130">
        <v>49137</v>
      </c>
      <c r="O2094" s="129">
        <v>3.9938650481117222</v>
      </c>
      <c r="AD2094" s="90">
        <f t="shared" si="131"/>
        <v>48168</v>
      </c>
      <c r="AE2094" s="91">
        <f t="shared" si="130"/>
        <v>3.5855300294898029E-2</v>
      </c>
      <c r="AG2094" s="92"/>
    </row>
    <row r="2095" spans="9:33" x14ac:dyDescent="0.25">
      <c r="I2095"/>
      <c r="N2095" s="130">
        <v>49138</v>
      </c>
      <c r="O2095" s="129">
        <v>3.9938650481117222</v>
      </c>
      <c r="AD2095" s="90">
        <f t="shared" si="131"/>
        <v>48169</v>
      </c>
      <c r="AE2095" s="91">
        <f t="shared" si="130"/>
        <v>3.5851729769342811E-2</v>
      </c>
      <c r="AG2095" s="92"/>
    </row>
    <row r="2096" spans="9:33" x14ac:dyDescent="0.25">
      <c r="I2096"/>
      <c r="N2096" s="130">
        <v>49139</v>
      </c>
      <c r="O2096" s="129">
        <v>3.9943081466642383</v>
      </c>
      <c r="AD2096" s="90">
        <f t="shared" si="131"/>
        <v>48170</v>
      </c>
      <c r="AE2096" s="91">
        <f t="shared" si="130"/>
        <v>3.5851729769422747E-2</v>
      </c>
      <c r="AG2096" s="92"/>
    </row>
    <row r="2097" spans="9:33" x14ac:dyDescent="0.25">
      <c r="I2097"/>
      <c r="N2097" s="130">
        <v>49142</v>
      </c>
      <c r="O2097" s="129">
        <v>3.9938650481117222</v>
      </c>
      <c r="AD2097" s="90">
        <f t="shared" si="131"/>
        <v>48171</v>
      </c>
      <c r="AE2097" s="91">
        <f t="shared" si="130"/>
        <v>3.5851729769342811E-2</v>
      </c>
      <c r="AG2097" s="92"/>
    </row>
    <row r="2098" spans="9:33" x14ac:dyDescent="0.25">
      <c r="I2098"/>
      <c r="N2098" s="130">
        <v>49143</v>
      </c>
      <c r="O2098" s="129">
        <v>3.9938650481037286</v>
      </c>
      <c r="AD2098" s="90">
        <f t="shared" si="131"/>
        <v>48172</v>
      </c>
      <c r="AE2098" s="91">
        <f t="shared" si="130"/>
        <v>3.5851729769342811E-2</v>
      </c>
      <c r="AG2098" s="92"/>
    </row>
    <row r="2099" spans="9:33" x14ac:dyDescent="0.25">
      <c r="I2099"/>
      <c r="N2099" s="130">
        <v>49144</v>
      </c>
      <c r="O2099" s="129">
        <v>3.9938650481117222</v>
      </c>
      <c r="AD2099" s="90">
        <f t="shared" si="131"/>
        <v>48173</v>
      </c>
      <c r="AE2099" s="91">
        <f t="shared" si="130"/>
        <v>3.5855300294898029E-2</v>
      </c>
      <c r="AG2099" s="92"/>
    </row>
    <row r="2100" spans="9:33" x14ac:dyDescent="0.25">
      <c r="I2100"/>
      <c r="N2100" s="130">
        <v>49145</v>
      </c>
      <c r="O2100" s="129">
        <v>3.9938650481117222</v>
      </c>
      <c r="AD2100" s="90">
        <f t="shared" si="131"/>
        <v>48174</v>
      </c>
      <c r="AE2100" s="91">
        <f t="shared" si="130"/>
        <v>3.5855300294898029E-2</v>
      </c>
      <c r="AG2100" s="92"/>
    </row>
    <row r="2101" spans="9:33" x14ac:dyDescent="0.25">
      <c r="I2101"/>
      <c r="N2101" s="130">
        <v>49146</v>
      </c>
      <c r="O2101" s="129">
        <v>3.9943081466642383</v>
      </c>
      <c r="AD2101" s="90">
        <f t="shared" si="131"/>
        <v>48175</v>
      </c>
      <c r="AE2101" s="91">
        <f t="shared" si="130"/>
        <v>3.5855300294898029E-2</v>
      </c>
      <c r="AG2101" s="92"/>
    </row>
    <row r="2102" spans="9:33" x14ac:dyDescent="0.25">
      <c r="I2102"/>
      <c r="N2102" s="130">
        <v>49149</v>
      </c>
      <c r="O2102" s="129">
        <v>3.9938650481037286</v>
      </c>
      <c r="AD2102" s="90">
        <f t="shared" si="131"/>
        <v>48176</v>
      </c>
      <c r="AE2102" s="91">
        <f t="shared" si="130"/>
        <v>3.5851729769422747E-2</v>
      </c>
      <c r="AG2102" s="92"/>
    </row>
    <row r="2103" spans="9:33" x14ac:dyDescent="0.25">
      <c r="I2103"/>
      <c r="N2103" s="130">
        <v>49150</v>
      </c>
      <c r="O2103" s="129">
        <v>3.9938650481037286</v>
      </c>
      <c r="AD2103" s="90">
        <f t="shared" si="131"/>
        <v>48177</v>
      </c>
      <c r="AE2103" s="91">
        <f t="shared" si="130"/>
        <v>3.5851729769342811E-2</v>
      </c>
      <c r="AG2103" s="92"/>
    </row>
    <row r="2104" spans="9:33" x14ac:dyDescent="0.25">
      <c r="I2104"/>
      <c r="N2104" s="130">
        <v>49151</v>
      </c>
      <c r="O2104" s="129">
        <v>3.9938650481117222</v>
      </c>
      <c r="AD2104" s="90">
        <f t="shared" si="131"/>
        <v>48178</v>
      </c>
      <c r="AE2104" s="91">
        <f t="shared" si="130"/>
        <v>3.5853514972847833E-2</v>
      </c>
      <c r="AG2104" s="92"/>
    </row>
    <row r="2105" spans="9:33" x14ac:dyDescent="0.25">
      <c r="I2105"/>
      <c r="N2105" s="130">
        <v>49152</v>
      </c>
      <c r="O2105" s="129">
        <v>3.9938650481117222</v>
      </c>
      <c r="AD2105" s="90">
        <f t="shared" si="131"/>
        <v>48179</v>
      </c>
      <c r="AE2105" s="91">
        <f t="shared" si="130"/>
        <v>3.5853514972847833E-2</v>
      </c>
      <c r="AG2105" s="92"/>
    </row>
    <row r="2106" spans="9:33" x14ac:dyDescent="0.25">
      <c r="I2106"/>
      <c r="N2106" s="130">
        <v>49153</v>
      </c>
      <c r="O2106" s="129">
        <v>3.9943081466642383</v>
      </c>
      <c r="AD2106" s="90">
        <f t="shared" si="131"/>
        <v>48180</v>
      </c>
      <c r="AE2106" s="91">
        <f t="shared" si="130"/>
        <v>3.5855300294898029E-2</v>
      </c>
      <c r="AG2106" s="92"/>
    </row>
    <row r="2107" spans="9:33" x14ac:dyDescent="0.25">
      <c r="I2107"/>
      <c r="N2107" s="130">
        <v>49156</v>
      </c>
      <c r="O2107" s="129">
        <v>3.9938650481117222</v>
      </c>
      <c r="AD2107" s="90">
        <f t="shared" si="131"/>
        <v>48181</v>
      </c>
      <c r="AE2107" s="91">
        <f t="shared" si="130"/>
        <v>3.5855300294898029E-2</v>
      </c>
      <c r="AG2107" s="92"/>
    </row>
    <row r="2108" spans="9:33" x14ac:dyDescent="0.25">
      <c r="I2108"/>
      <c r="N2108" s="130">
        <v>49157</v>
      </c>
      <c r="O2108" s="129">
        <v>3.9938650481117222</v>
      </c>
      <c r="AD2108" s="90">
        <f t="shared" si="131"/>
        <v>48182</v>
      </c>
      <c r="AE2108" s="91">
        <f t="shared" si="130"/>
        <v>3.5855300294898029E-2</v>
      </c>
      <c r="AG2108" s="92"/>
    </row>
    <row r="2109" spans="9:33" x14ac:dyDescent="0.25">
      <c r="I2109"/>
      <c r="N2109" s="130">
        <v>49158</v>
      </c>
      <c r="O2109" s="129">
        <v>3.9938650481117222</v>
      </c>
      <c r="AD2109" s="90">
        <f t="shared" si="131"/>
        <v>48183</v>
      </c>
      <c r="AE2109" s="91">
        <f t="shared" si="130"/>
        <v>3.5851729769342811E-2</v>
      </c>
      <c r="AG2109" s="92"/>
    </row>
    <row r="2110" spans="9:33" x14ac:dyDescent="0.25">
      <c r="I2110"/>
      <c r="N2110" s="130">
        <v>49159</v>
      </c>
      <c r="O2110" s="129">
        <v>3.9938650481037286</v>
      </c>
      <c r="AD2110" s="90">
        <f t="shared" si="131"/>
        <v>48184</v>
      </c>
      <c r="AE2110" s="91">
        <f t="shared" si="130"/>
        <v>3.5851729769342811E-2</v>
      </c>
      <c r="AG2110" s="92"/>
    </row>
    <row r="2111" spans="9:33" x14ac:dyDescent="0.25">
      <c r="I2111"/>
      <c r="N2111" s="130">
        <v>49160</v>
      </c>
      <c r="O2111" s="129">
        <v>3.9943081466642383</v>
      </c>
      <c r="AD2111" s="90">
        <f t="shared" si="131"/>
        <v>48185</v>
      </c>
      <c r="AE2111" s="91">
        <f t="shared" si="130"/>
        <v>3.5851729769342811E-2</v>
      </c>
      <c r="AG2111" s="92"/>
    </row>
    <row r="2112" spans="9:33" x14ac:dyDescent="0.25">
      <c r="I2112"/>
      <c r="N2112" s="130">
        <v>49163</v>
      </c>
      <c r="O2112" s="129">
        <v>3.9938650481117222</v>
      </c>
      <c r="AD2112" s="90">
        <f t="shared" si="131"/>
        <v>48186</v>
      </c>
      <c r="AE2112" s="91">
        <f t="shared" si="130"/>
        <v>3.5851729769342811E-2</v>
      </c>
      <c r="AG2112" s="92"/>
    </row>
    <row r="2113" spans="9:33" x14ac:dyDescent="0.25">
      <c r="I2113"/>
      <c r="N2113" s="130">
        <v>49164</v>
      </c>
      <c r="O2113" s="129">
        <v>3.9938650481117222</v>
      </c>
      <c r="AD2113" s="90">
        <f t="shared" si="131"/>
        <v>48187</v>
      </c>
      <c r="AE2113" s="91">
        <f t="shared" si="130"/>
        <v>3.5855300294898029E-2</v>
      </c>
      <c r="AG2113" s="92"/>
    </row>
    <row r="2114" spans="9:33" x14ac:dyDescent="0.25">
      <c r="I2114"/>
      <c r="N2114" s="130">
        <v>49165</v>
      </c>
      <c r="O2114" s="129">
        <v>3.9938650481197158</v>
      </c>
      <c r="AD2114" s="90">
        <f t="shared" si="131"/>
        <v>48188</v>
      </c>
      <c r="AE2114" s="91">
        <f t="shared" si="130"/>
        <v>3.5855300294898029E-2</v>
      </c>
      <c r="AG2114" s="92"/>
    </row>
    <row r="2115" spans="9:33" x14ac:dyDescent="0.25">
      <c r="I2115"/>
      <c r="N2115" s="130">
        <v>49166</v>
      </c>
      <c r="O2115" s="129">
        <v>3.9938650481037286</v>
      </c>
      <c r="AD2115" s="90">
        <f t="shared" si="131"/>
        <v>48189</v>
      </c>
      <c r="AE2115" s="91">
        <f t="shared" si="130"/>
        <v>3.5855300294898029E-2</v>
      </c>
      <c r="AG2115" s="92"/>
    </row>
    <row r="2116" spans="9:33" x14ac:dyDescent="0.25">
      <c r="I2116"/>
      <c r="N2116" s="130">
        <v>49167</v>
      </c>
      <c r="O2116" s="129">
        <v>3.9943081466615737</v>
      </c>
      <c r="AD2116" s="90">
        <f t="shared" si="131"/>
        <v>48190</v>
      </c>
      <c r="AE2116" s="91">
        <f t="shared" si="130"/>
        <v>3.5851729769342811E-2</v>
      </c>
      <c r="AG2116" s="92"/>
    </row>
    <row r="2117" spans="9:33" x14ac:dyDescent="0.25">
      <c r="I2117"/>
      <c r="N2117" s="130">
        <v>49170</v>
      </c>
      <c r="O2117" s="129">
        <v>3.9938650481117222</v>
      </c>
      <c r="AD2117" s="90">
        <f t="shared" si="131"/>
        <v>48191</v>
      </c>
      <c r="AE2117" s="91">
        <f t="shared" si="130"/>
        <v>3.5851729769342811E-2</v>
      </c>
      <c r="AG2117" s="92"/>
    </row>
    <row r="2118" spans="9:33" x14ac:dyDescent="0.25">
      <c r="I2118"/>
      <c r="N2118" s="130">
        <v>49171</v>
      </c>
      <c r="O2118" s="129">
        <v>3.9938650481037286</v>
      </c>
      <c r="AD2118" s="90">
        <f t="shared" si="131"/>
        <v>48192</v>
      </c>
      <c r="AE2118" s="91">
        <f t="shared" si="130"/>
        <v>3.5851729769422747E-2</v>
      </c>
      <c r="AG2118" s="92"/>
    </row>
    <row r="2119" spans="9:33" x14ac:dyDescent="0.25">
      <c r="I2119"/>
      <c r="N2119" s="130">
        <v>49172</v>
      </c>
      <c r="O2119" s="129">
        <v>3.9938650481197158</v>
      </c>
      <c r="AD2119" s="90">
        <f t="shared" si="131"/>
        <v>48193</v>
      </c>
      <c r="AE2119" s="91">
        <f t="shared" ref="AE2119:AE2182" si="132">_xlfn.IFNA(VLOOKUP(AD2119,N:O,2,FALSE)/100,AE2118)</f>
        <v>3.5851729769342811E-2</v>
      </c>
      <c r="AG2119" s="92"/>
    </row>
    <row r="2120" spans="9:33" x14ac:dyDescent="0.25">
      <c r="I2120"/>
      <c r="N2120" s="130">
        <v>49173</v>
      </c>
      <c r="O2120" s="129">
        <v>3.9938650481117222</v>
      </c>
      <c r="AD2120" s="90">
        <f t="shared" ref="AD2120:AD2183" si="133">AD2119+1</f>
        <v>48194</v>
      </c>
      <c r="AE2120" s="91">
        <f t="shared" si="132"/>
        <v>3.5855300294898029E-2</v>
      </c>
      <c r="AG2120" s="92"/>
    </row>
    <row r="2121" spans="9:33" x14ac:dyDescent="0.25">
      <c r="I2121"/>
      <c r="N2121" s="130">
        <v>49174</v>
      </c>
      <c r="O2121" s="129">
        <v>3.9943081466615737</v>
      </c>
      <c r="AD2121" s="90">
        <f t="shared" si="133"/>
        <v>48195</v>
      </c>
      <c r="AE2121" s="91">
        <f t="shared" si="132"/>
        <v>3.5855300294898029E-2</v>
      </c>
      <c r="AG2121" s="92"/>
    </row>
    <row r="2122" spans="9:33" x14ac:dyDescent="0.25">
      <c r="I2122"/>
      <c r="N2122" s="130">
        <v>49177</v>
      </c>
      <c r="O2122" s="129">
        <v>3.9938650481117222</v>
      </c>
      <c r="AD2122" s="90">
        <f t="shared" si="133"/>
        <v>48196</v>
      </c>
      <c r="AE2122" s="91">
        <f t="shared" si="132"/>
        <v>3.5855300294898029E-2</v>
      </c>
      <c r="AG2122" s="92"/>
    </row>
    <row r="2123" spans="9:33" x14ac:dyDescent="0.25">
      <c r="I2123"/>
      <c r="N2123" s="130">
        <v>49178</v>
      </c>
      <c r="O2123" s="129">
        <v>3.9938650481037286</v>
      </c>
      <c r="AD2123" s="90">
        <f t="shared" si="133"/>
        <v>48197</v>
      </c>
      <c r="AE2123" s="91">
        <f t="shared" si="132"/>
        <v>3.5851729769342811E-2</v>
      </c>
      <c r="AG2123" s="92"/>
    </row>
    <row r="2124" spans="9:33" x14ac:dyDescent="0.25">
      <c r="I2124"/>
      <c r="N2124" s="130">
        <v>49179</v>
      </c>
      <c r="O2124" s="129">
        <v>3.9938650481117222</v>
      </c>
      <c r="AD2124" s="90">
        <f t="shared" si="133"/>
        <v>48198</v>
      </c>
      <c r="AE2124" s="91">
        <f t="shared" si="132"/>
        <v>3.5851729769422747E-2</v>
      </c>
      <c r="AG2124" s="92"/>
    </row>
    <row r="2125" spans="9:33" x14ac:dyDescent="0.25">
      <c r="I2125"/>
      <c r="N2125" s="130">
        <v>49180</v>
      </c>
      <c r="O2125" s="129">
        <v>3.9938650481037286</v>
      </c>
      <c r="AD2125" s="90">
        <f t="shared" si="133"/>
        <v>48199</v>
      </c>
      <c r="AE2125" s="91">
        <f t="shared" si="132"/>
        <v>3.5851729769422747E-2</v>
      </c>
      <c r="AG2125" s="92"/>
    </row>
    <row r="2126" spans="9:33" x14ac:dyDescent="0.25">
      <c r="I2126"/>
      <c r="N2126" s="130">
        <v>49181</v>
      </c>
      <c r="O2126" s="129">
        <v>3.9943081466642383</v>
      </c>
      <c r="AD2126" s="90">
        <f t="shared" si="133"/>
        <v>48200</v>
      </c>
      <c r="AE2126" s="91">
        <f t="shared" si="132"/>
        <v>3.5851729769342811E-2</v>
      </c>
      <c r="AG2126" s="92"/>
    </row>
    <row r="2127" spans="9:33" x14ac:dyDescent="0.25">
      <c r="I2127"/>
      <c r="N2127" s="130">
        <v>49184</v>
      </c>
      <c r="O2127" s="129">
        <v>3.9938650481117222</v>
      </c>
      <c r="AD2127" s="90">
        <f t="shared" si="133"/>
        <v>48201</v>
      </c>
      <c r="AE2127" s="91">
        <f t="shared" si="132"/>
        <v>3.5855300294898029E-2</v>
      </c>
      <c r="AG2127" s="92"/>
    </row>
    <row r="2128" spans="9:33" x14ac:dyDescent="0.25">
      <c r="I2128"/>
      <c r="N2128" s="130">
        <v>49185</v>
      </c>
      <c r="O2128" s="129">
        <v>3.9938650481117222</v>
      </c>
      <c r="AD2128" s="90">
        <f t="shared" si="133"/>
        <v>48202</v>
      </c>
      <c r="AE2128" s="91">
        <f t="shared" si="132"/>
        <v>3.5855300294898029E-2</v>
      </c>
      <c r="AG2128" s="92"/>
    </row>
    <row r="2129" spans="9:33" x14ac:dyDescent="0.25">
      <c r="I2129"/>
      <c r="N2129" s="130">
        <v>49186</v>
      </c>
      <c r="O2129" s="129">
        <v>3.9938650481037286</v>
      </c>
      <c r="AD2129" s="90">
        <f t="shared" si="133"/>
        <v>48203</v>
      </c>
      <c r="AE2129" s="91">
        <f t="shared" si="132"/>
        <v>3.5855300294898029E-2</v>
      </c>
      <c r="AG2129" s="92"/>
    </row>
    <row r="2130" spans="9:33" x14ac:dyDescent="0.25">
      <c r="I2130"/>
      <c r="N2130" s="130">
        <v>49187</v>
      </c>
      <c r="O2130" s="129">
        <v>3.9938650481117222</v>
      </c>
      <c r="AD2130" s="90">
        <f t="shared" si="133"/>
        <v>48204</v>
      </c>
      <c r="AE2130" s="91">
        <f t="shared" si="132"/>
        <v>3.5851729769342811E-2</v>
      </c>
      <c r="AG2130" s="92"/>
    </row>
    <row r="2131" spans="9:33" x14ac:dyDescent="0.25">
      <c r="I2131"/>
      <c r="N2131" s="130">
        <v>49188</v>
      </c>
      <c r="O2131" s="129">
        <v>3.9945297205188357</v>
      </c>
      <c r="AD2131" s="90">
        <f t="shared" si="133"/>
        <v>48205</v>
      </c>
      <c r="AE2131" s="91">
        <f t="shared" si="132"/>
        <v>3.5851729769342811E-2</v>
      </c>
      <c r="AG2131" s="92"/>
    </row>
    <row r="2132" spans="9:33" x14ac:dyDescent="0.25">
      <c r="I2132"/>
      <c r="N2132" s="130">
        <v>49192</v>
      </c>
      <c r="O2132" s="129">
        <v>3.9938650481117222</v>
      </c>
      <c r="AD2132" s="90">
        <f t="shared" si="133"/>
        <v>48206</v>
      </c>
      <c r="AE2132" s="91">
        <f t="shared" si="132"/>
        <v>3.5853514972887801E-2</v>
      </c>
      <c r="AG2132" s="92"/>
    </row>
    <row r="2133" spans="9:33" x14ac:dyDescent="0.25">
      <c r="I2133"/>
      <c r="N2133" s="130">
        <v>49193</v>
      </c>
      <c r="O2133" s="129">
        <v>3.9938650481117222</v>
      </c>
      <c r="AD2133" s="90">
        <f t="shared" si="133"/>
        <v>48207</v>
      </c>
      <c r="AE2133" s="91">
        <f t="shared" si="132"/>
        <v>3.5853514972887801E-2</v>
      </c>
      <c r="AG2133" s="92"/>
    </row>
    <row r="2134" spans="9:33" x14ac:dyDescent="0.25">
      <c r="I2134"/>
      <c r="N2134" s="130">
        <v>49194</v>
      </c>
      <c r="O2134" s="129">
        <v>3.9938650481117222</v>
      </c>
      <c r="AD2134" s="90">
        <f t="shared" si="133"/>
        <v>48208</v>
      </c>
      <c r="AE2134" s="91">
        <f t="shared" si="132"/>
        <v>3.5855300294871384E-2</v>
      </c>
      <c r="AG2134" s="92"/>
    </row>
    <row r="2135" spans="9:33" x14ac:dyDescent="0.25">
      <c r="I2135"/>
      <c r="N2135" s="130">
        <v>49195</v>
      </c>
      <c r="O2135" s="129">
        <v>3.9943081466615737</v>
      </c>
      <c r="AD2135" s="90">
        <f t="shared" si="133"/>
        <v>48209</v>
      </c>
      <c r="AE2135" s="91">
        <f t="shared" si="132"/>
        <v>3.5855300294871384E-2</v>
      </c>
      <c r="AG2135" s="92"/>
    </row>
    <row r="2136" spans="9:33" x14ac:dyDescent="0.25">
      <c r="I2136"/>
      <c r="N2136" s="130">
        <v>49198</v>
      </c>
      <c r="O2136" s="129">
        <v>3.9938650481117222</v>
      </c>
      <c r="AD2136" s="90">
        <f t="shared" si="133"/>
        <v>48210</v>
      </c>
      <c r="AE2136" s="91">
        <f t="shared" si="132"/>
        <v>3.5855300294871384E-2</v>
      </c>
      <c r="AG2136" s="92"/>
    </row>
    <row r="2137" spans="9:33" x14ac:dyDescent="0.25">
      <c r="I2137"/>
      <c r="N2137" s="130">
        <v>49199</v>
      </c>
      <c r="O2137" s="129">
        <v>3.9938650481117222</v>
      </c>
      <c r="AD2137" s="90">
        <f t="shared" si="133"/>
        <v>48211</v>
      </c>
      <c r="AE2137" s="91">
        <f t="shared" si="132"/>
        <v>3.5851729769422747E-2</v>
      </c>
      <c r="AG2137" s="92"/>
    </row>
    <row r="2138" spans="9:33" x14ac:dyDescent="0.25">
      <c r="I2138"/>
      <c r="N2138" s="130">
        <v>49200</v>
      </c>
      <c r="O2138" s="129">
        <v>3.9938650481117222</v>
      </c>
      <c r="AD2138" s="90">
        <f t="shared" si="133"/>
        <v>48212</v>
      </c>
      <c r="AE2138" s="91">
        <f t="shared" si="132"/>
        <v>3.5851729769342811E-2</v>
      </c>
      <c r="AG2138" s="92"/>
    </row>
    <row r="2139" spans="9:33" x14ac:dyDescent="0.25">
      <c r="I2139"/>
      <c r="N2139" s="130">
        <v>49201</v>
      </c>
      <c r="O2139" s="129">
        <v>3.9938650481037286</v>
      </c>
      <c r="AD2139" s="90">
        <f t="shared" si="133"/>
        <v>48213</v>
      </c>
      <c r="AE2139" s="91">
        <f t="shared" si="132"/>
        <v>3.5853514972847833E-2</v>
      </c>
      <c r="AG2139" s="92"/>
    </row>
    <row r="2140" spans="9:33" x14ac:dyDescent="0.25">
      <c r="I2140"/>
      <c r="N2140" s="130">
        <v>49202</v>
      </c>
      <c r="O2140" s="129">
        <v>3.9943081466615737</v>
      </c>
      <c r="AD2140" s="90">
        <f t="shared" si="133"/>
        <v>48214</v>
      </c>
      <c r="AE2140" s="91">
        <f t="shared" si="132"/>
        <v>3.5853514972847833E-2</v>
      </c>
      <c r="AG2140" s="92"/>
    </row>
    <row r="2141" spans="9:33" x14ac:dyDescent="0.25">
      <c r="I2141"/>
      <c r="N2141" s="130">
        <v>49205</v>
      </c>
      <c r="O2141" s="129">
        <v>3.9938650481117222</v>
      </c>
      <c r="AD2141" s="90">
        <f t="shared" si="133"/>
        <v>48215</v>
      </c>
      <c r="AE2141" s="91">
        <f t="shared" si="132"/>
        <v>3.5855300294898029E-2</v>
      </c>
      <c r="AG2141" s="92"/>
    </row>
    <row r="2142" spans="9:33" x14ac:dyDescent="0.25">
      <c r="I2142"/>
      <c r="N2142" s="130">
        <v>49206</v>
      </c>
      <c r="O2142" s="129">
        <v>3.9938650481117222</v>
      </c>
      <c r="AD2142" s="90">
        <f t="shared" si="133"/>
        <v>48216</v>
      </c>
      <c r="AE2142" s="91">
        <f t="shared" si="132"/>
        <v>3.5855300294898029E-2</v>
      </c>
      <c r="AG2142" s="92"/>
    </row>
    <row r="2143" spans="9:33" x14ac:dyDescent="0.25">
      <c r="I2143"/>
      <c r="N2143" s="130">
        <v>49207</v>
      </c>
      <c r="O2143" s="129">
        <v>3.9938650481117222</v>
      </c>
      <c r="AD2143" s="90">
        <f t="shared" si="133"/>
        <v>48217</v>
      </c>
      <c r="AE2143" s="91">
        <f t="shared" si="132"/>
        <v>3.5855300294898029E-2</v>
      </c>
      <c r="AG2143" s="92"/>
    </row>
    <row r="2144" spans="9:33" x14ac:dyDescent="0.25">
      <c r="I2144"/>
      <c r="N2144" s="130">
        <v>49208</v>
      </c>
      <c r="O2144" s="129">
        <v>3.9938650481037286</v>
      </c>
      <c r="AD2144" s="90">
        <f t="shared" si="133"/>
        <v>48218</v>
      </c>
      <c r="AE2144" s="91">
        <f t="shared" si="132"/>
        <v>3.5851729769422747E-2</v>
      </c>
      <c r="AG2144" s="92"/>
    </row>
    <row r="2145" spans="9:33" x14ac:dyDescent="0.25">
      <c r="I2145"/>
      <c r="N2145" s="130">
        <v>49209</v>
      </c>
      <c r="O2145" s="129">
        <v>3.9943081466615737</v>
      </c>
      <c r="AD2145" s="90">
        <f t="shared" si="133"/>
        <v>48219</v>
      </c>
      <c r="AE2145" s="91">
        <f t="shared" si="132"/>
        <v>3.5851729769342811E-2</v>
      </c>
      <c r="AG2145" s="92"/>
    </row>
    <row r="2146" spans="9:33" x14ac:dyDescent="0.25">
      <c r="I2146"/>
      <c r="N2146" s="130">
        <v>49212</v>
      </c>
      <c r="O2146" s="129">
        <v>3.9938650481117222</v>
      </c>
      <c r="AD2146" s="90">
        <f t="shared" si="133"/>
        <v>48220</v>
      </c>
      <c r="AE2146" s="91">
        <f t="shared" si="132"/>
        <v>3.5851729769422747E-2</v>
      </c>
      <c r="AG2146" s="92"/>
    </row>
    <row r="2147" spans="9:33" x14ac:dyDescent="0.25">
      <c r="I2147"/>
      <c r="N2147" s="130">
        <v>49213</v>
      </c>
      <c r="O2147" s="129">
        <v>3.9938650481117222</v>
      </c>
      <c r="AD2147" s="90">
        <f t="shared" si="133"/>
        <v>48221</v>
      </c>
      <c r="AE2147" s="91">
        <f t="shared" si="132"/>
        <v>3.5851729769262874E-2</v>
      </c>
      <c r="AG2147" s="92"/>
    </row>
    <row r="2148" spans="9:33" x14ac:dyDescent="0.25">
      <c r="I2148"/>
      <c r="N2148" s="130">
        <v>49214</v>
      </c>
      <c r="O2148" s="129">
        <v>3.9938650481117222</v>
      </c>
      <c r="AD2148" s="90">
        <f t="shared" si="133"/>
        <v>48222</v>
      </c>
      <c r="AE2148" s="91">
        <f t="shared" si="132"/>
        <v>3.5855300294898029E-2</v>
      </c>
      <c r="AG2148" s="92"/>
    </row>
    <row r="2149" spans="9:33" x14ac:dyDescent="0.25">
      <c r="I2149"/>
      <c r="N2149" s="130">
        <v>49215</v>
      </c>
      <c r="O2149" s="129">
        <v>3.9938650481117222</v>
      </c>
      <c r="AD2149" s="90">
        <f t="shared" si="133"/>
        <v>48223</v>
      </c>
      <c r="AE2149" s="91">
        <f t="shared" si="132"/>
        <v>3.5855300294898029E-2</v>
      </c>
      <c r="AG2149" s="92"/>
    </row>
    <row r="2150" spans="9:33" x14ac:dyDescent="0.25">
      <c r="I2150"/>
      <c r="N2150" s="130">
        <v>49216</v>
      </c>
      <c r="O2150" s="129">
        <v>3.9943081466589092</v>
      </c>
      <c r="AD2150" s="90">
        <f t="shared" si="133"/>
        <v>48224</v>
      </c>
      <c r="AE2150" s="91">
        <f t="shared" si="132"/>
        <v>3.5855300294898029E-2</v>
      </c>
      <c r="AG2150" s="92"/>
    </row>
    <row r="2151" spans="9:33" x14ac:dyDescent="0.25">
      <c r="I2151"/>
      <c r="N2151" s="130">
        <v>49219</v>
      </c>
      <c r="O2151" s="129">
        <v>3.9938650481117222</v>
      </c>
      <c r="AD2151" s="90">
        <f t="shared" si="133"/>
        <v>48225</v>
      </c>
      <c r="AE2151" s="91">
        <f t="shared" si="132"/>
        <v>3.5851729769342811E-2</v>
      </c>
      <c r="AG2151" s="92"/>
    </row>
    <row r="2152" spans="9:33" x14ac:dyDescent="0.25">
      <c r="I2152"/>
      <c r="N2152" s="130">
        <v>49220</v>
      </c>
      <c r="O2152" s="129">
        <v>3.9938650481117222</v>
      </c>
      <c r="AD2152" s="90">
        <f t="shared" si="133"/>
        <v>48226</v>
      </c>
      <c r="AE2152" s="91">
        <f t="shared" si="132"/>
        <v>3.5851729769342811E-2</v>
      </c>
      <c r="AG2152" s="92"/>
    </row>
    <row r="2153" spans="9:33" x14ac:dyDescent="0.25">
      <c r="I2153"/>
      <c r="N2153" s="130">
        <v>49221</v>
      </c>
      <c r="O2153" s="129">
        <v>3.9938650481117222</v>
      </c>
      <c r="AD2153" s="90">
        <f t="shared" si="133"/>
        <v>48227</v>
      </c>
      <c r="AE2153" s="91">
        <f t="shared" si="132"/>
        <v>3.5851729769342811E-2</v>
      </c>
      <c r="AG2153" s="92"/>
    </row>
    <row r="2154" spans="9:33" x14ac:dyDescent="0.25">
      <c r="I2154"/>
      <c r="N2154" s="130">
        <v>49222</v>
      </c>
      <c r="O2154" s="129">
        <v>3.9938650481037286</v>
      </c>
      <c r="AD2154" s="90">
        <f t="shared" si="133"/>
        <v>48228</v>
      </c>
      <c r="AE2154" s="91">
        <f t="shared" si="132"/>
        <v>3.5851729769422747E-2</v>
      </c>
      <c r="AG2154" s="92"/>
    </row>
    <row r="2155" spans="9:33" x14ac:dyDescent="0.25">
      <c r="I2155"/>
      <c r="N2155" s="130">
        <v>49223</v>
      </c>
      <c r="O2155" s="129">
        <v>3.9945297205188357</v>
      </c>
      <c r="AD2155" s="90">
        <f t="shared" si="133"/>
        <v>48229</v>
      </c>
      <c r="AE2155" s="91">
        <f t="shared" si="132"/>
        <v>3.5857085735453431E-2</v>
      </c>
      <c r="AG2155" s="92"/>
    </row>
    <row r="2156" spans="9:33" x14ac:dyDescent="0.25">
      <c r="I2156"/>
      <c r="N2156" s="130">
        <v>49227</v>
      </c>
      <c r="O2156" s="129">
        <v>3.9938650481117222</v>
      </c>
      <c r="AD2156" s="90">
        <f t="shared" si="133"/>
        <v>48230</v>
      </c>
      <c r="AE2156" s="91">
        <f t="shared" si="132"/>
        <v>3.5857085735453431E-2</v>
      </c>
      <c r="AG2156" s="92"/>
    </row>
    <row r="2157" spans="9:33" x14ac:dyDescent="0.25">
      <c r="I2157"/>
      <c r="N2157" s="130">
        <v>49228</v>
      </c>
      <c r="O2157" s="129">
        <v>3.9938650481037286</v>
      </c>
      <c r="AD2157" s="90">
        <f t="shared" si="133"/>
        <v>48231</v>
      </c>
      <c r="AE2157" s="91">
        <f t="shared" si="132"/>
        <v>3.5857085735453431E-2</v>
      </c>
      <c r="AG2157" s="92"/>
    </row>
    <row r="2158" spans="9:33" x14ac:dyDescent="0.25">
      <c r="I2158"/>
      <c r="N2158" s="130">
        <v>49229</v>
      </c>
      <c r="O2158" s="129">
        <v>3.9938650481117222</v>
      </c>
      <c r="AD2158" s="90">
        <f t="shared" si="133"/>
        <v>48232</v>
      </c>
      <c r="AE2158" s="91">
        <f t="shared" si="132"/>
        <v>3.5857085735453431E-2</v>
      </c>
      <c r="AG2158" s="92"/>
    </row>
    <row r="2159" spans="9:33" x14ac:dyDescent="0.25">
      <c r="I2159"/>
      <c r="N2159" s="130">
        <v>49230</v>
      </c>
      <c r="O2159" s="129">
        <v>3.9943081466615737</v>
      </c>
      <c r="AD2159" s="90">
        <f t="shared" si="133"/>
        <v>48233</v>
      </c>
      <c r="AE2159" s="91">
        <f t="shared" si="132"/>
        <v>3.5851729769342811E-2</v>
      </c>
      <c r="AG2159" s="92"/>
    </row>
    <row r="2160" spans="9:33" x14ac:dyDescent="0.25">
      <c r="I2160"/>
      <c r="N2160" s="130">
        <v>49233</v>
      </c>
      <c r="O2160" s="129">
        <v>3.9938650481117222</v>
      </c>
      <c r="AD2160" s="90">
        <f t="shared" si="133"/>
        <v>48234</v>
      </c>
      <c r="AE2160" s="91">
        <f t="shared" si="132"/>
        <v>3.5851729769342811E-2</v>
      </c>
      <c r="AG2160" s="92"/>
    </row>
    <row r="2161" spans="9:33" x14ac:dyDescent="0.25">
      <c r="I2161"/>
      <c r="N2161" s="130">
        <v>49234</v>
      </c>
      <c r="O2161" s="129">
        <v>3.9938650481117222</v>
      </c>
      <c r="AD2161" s="90">
        <f t="shared" si="133"/>
        <v>48235</v>
      </c>
      <c r="AE2161" s="91">
        <f t="shared" si="132"/>
        <v>3.5851729769422747E-2</v>
      </c>
      <c r="AG2161" s="92"/>
    </row>
    <row r="2162" spans="9:33" x14ac:dyDescent="0.25">
      <c r="I2162"/>
      <c r="N2162" s="130">
        <v>49235</v>
      </c>
      <c r="O2162" s="129">
        <v>3.9938650481117222</v>
      </c>
      <c r="AD2162" s="90">
        <f t="shared" si="133"/>
        <v>48236</v>
      </c>
      <c r="AE2162" s="91">
        <f t="shared" si="132"/>
        <v>3.5855300294871384E-2</v>
      </c>
      <c r="AG2162" s="92"/>
    </row>
    <row r="2163" spans="9:33" x14ac:dyDescent="0.25">
      <c r="I2163"/>
      <c r="N2163" s="130">
        <v>49236</v>
      </c>
      <c r="O2163" s="129">
        <v>3.9938650481037286</v>
      </c>
      <c r="AD2163" s="90">
        <f t="shared" si="133"/>
        <v>48237</v>
      </c>
      <c r="AE2163" s="91">
        <f t="shared" si="132"/>
        <v>3.5855300294871384E-2</v>
      </c>
      <c r="AG2163" s="92"/>
    </row>
    <row r="2164" spans="9:33" x14ac:dyDescent="0.25">
      <c r="I2164"/>
      <c r="N2164" s="130">
        <v>49237</v>
      </c>
      <c r="O2164" s="129">
        <v>3.9943081466642383</v>
      </c>
      <c r="AD2164" s="90">
        <f t="shared" si="133"/>
        <v>48238</v>
      </c>
      <c r="AE2164" s="91">
        <f t="shared" si="132"/>
        <v>3.5855300294871384E-2</v>
      </c>
      <c r="AG2164" s="92"/>
    </row>
    <row r="2165" spans="9:33" x14ac:dyDescent="0.25">
      <c r="I2165"/>
      <c r="N2165" s="130">
        <v>49240</v>
      </c>
      <c r="O2165" s="129">
        <v>3.9938650481117222</v>
      </c>
      <c r="AD2165" s="90">
        <f t="shared" si="133"/>
        <v>48239</v>
      </c>
      <c r="AE2165" s="91">
        <f t="shared" si="132"/>
        <v>3.5851729769342811E-2</v>
      </c>
      <c r="AG2165" s="92"/>
    </row>
    <row r="2166" spans="9:33" x14ac:dyDescent="0.25">
      <c r="I2166"/>
      <c r="N2166" s="130">
        <v>49241</v>
      </c>
      <c r="O2166" s="129">
        <v>3.9938650481117222</v>
      </c>
      <c r="AD2166" s="90">
        <f t="shared" si="133"/>
        <v>48240</v>
      </c>
      <c r="AE2166" s="91">
        <f t="shared" si="132"/>
        <v>3.5851729769422747E-2</v>
      </c>
      <c r="AG2166" s="92"/>
    </row>
    <row r="2167" spans="9:33" x14ac:dyDescent="0.25">
      <c r="I2167"/>
      <c r="N2167" s="130">
        <v>49242</v>
      </c>
      <c r="O2167" s="129">
        <v>3.9938650481117222</v>
      </c>
      <c r="AD2167" s="90">
        <f t="shared" si="133"/>
        <v>48241</v>
      </c>
      <c r="AE2167" s="91">
        <f t="shared" si="132"/>
        <v>3.5851729769262874E-2</v>
      </c>
      <c r="AG2167" s="92"/>
    </row>
    <row r="2168" spans="9:33" x14ac:dyDescent="0.25">
      <c r="I2168"/>
      <c r="N2168" s="130">
        <v>49243</v>
      </c>
      <c r="O2168" s="129">
        <v>3.9938650481037286</v>
      </c>
      <c r="AD2168" s="90">
        <f t="shared" si="133"/>
        <v>48242</v>
      </c>
      <c r="AE2168" s="91">
        <f t="shared" si="132"/>
        <v>3.5851729769422747E-2</v>
      </c>
      <c r="AG2168" s="92"/>
    </row>
    <row r="2169" spans="9:33" x14ac:dyDescent="0.25">
      <c r="I2169"/>
      <c r="N2169" s="130">
        <v>49244</v>
      </c>
      <c r="O2169" s="129">
        <v>3.9943081466642383</v>
      </c>
      <c r="AD2169" s="90">
        <f t="shared" si="133"/>
        <v>48243</v>
      </c>
      <c r="AE2169" s="91">
        <f t="shared" si="132"/>
        <v>3.5855300294871384E-2</v>
      </c>
      <c r="AG2169" s="92"/>
    </row>
    <row r="2170" spans="9:33" x14ac:dyDescent="0.25">
      <c r="I2170"/>
      <c r="N2170" s="130">
        <v>49247</v>
      </c>
      <c r="O2170" s="129">
        <v>3.9938650481037286</v>
      </c>
      <c r="AD2170" s="90">
        <f t="shared" si="133"/>
        <v>48244</v>
      </c>
      <c r="AE2170" s="91">
        <f t="shared" si="132"/>
        <v>3.5855300294871384E-2</v>
      </c>
      <c r="AG2170" s="92"/>
    </row>
    <row r="2171" spans="9:33" x14ac:dyDescent="0.25">
      <c r="I2171"/>
      <c r="N2171" s="130">
        <v>49248</v>
      </c>
      <c r="O2171" s="129">
        <v>3.9938650481117222</v>
      </c>
      <c r="AD2171" s="90">
        <f t="shared" si="133"/>
        <v>48245</v>
      </c>
      <c r="AE2171" s="91">
        <f t="shared" si="132"/>
        <v>3.5855300294871384E-2</v>
      </c>
      <c r="AG2171" s="92"/>
    </row>
    <row r="2172" spans="9:33" x14ac:dyDescent="0.25">
      <c r="I2172"/>
      <c r="N2172" s="130">
        <v>49249</v>
      </c>
      <c r="O2172" s="129">
        <v>3.9938650481117222</v>
      </c>
      <c r="AD2172" s="90">
        <f t="shared" si="133"/>
        <v>48246</v>
      </c>
      <c r="AE2172" s="91">
        <f t="shared" si="132"/>
        <v>3.5851729769342811E-2</v>
      </c>
      <c r="AG2172" s="92"/>
    </row>
    <row r="2173" spans="9:33" x14ac:dyDescent="0.25">
      <c r="I2173"/>
      <c r="N2173" s="130">
        <v>49250</v>
      </c>
      <c r="O2173" s="129">
        <v>3.9938650481117222</v>
      </c>
      <c r="AD2173" s="90">
        <f t="shared" si="133"/>
        <v>48247</v>
      </c>
      <c r="AE2173" s="91">
        <f t="shared" si="132"/>
        <v>3.5851729769342811E-2</v>
      </c>
      <c r="AG2173" s="92"/>
    </row>
    <row r="2174" spans="9:33" x14ac:dyDescent="0.25">
      <c r="I2174"/>
      <c r="N2174" s="130">
        <v>49251</v>
      </c>
      <c r="O2174" s="129">
        <v>3.9943081466615737</v>
      </c>
      <c r="AD2174" s="90">
        <f t="shared" si="133"/>
        <v>48248</v>
      </c>
      <c r="AE2174" s="91">
        <f t="shared" si="132"/>
        <v>3.5851729769342811E-2</v>
      </c>
      <c r="AG2174" s="92"/>
    </row>
    <row r="2175" spans="9:33" x14ac:dyDescent="0.25">
      <c r="I2175"/>
      <c r="N2175" s="130">
        <v>49254</v>
      </c>
      <c r="O2175" s="129">
        <v>3.9938650481117222</v>
      </c>
      <c r="AD2175" s="90">
        <f t="shared" si="133"/>
        <v>48249</v>
      </c>
      <c r="AE2175" s="91">
        <f t="shared" si="132"/>
        <v>3.5851729769342811E-2</v>
      </c>
      <c r="AG2175" s="92"/>
    </row>
    <row r="2176" spans="9:33" x14ac:dyDescent="0.25">
      <c r="I2176"/>
      <c r="N2176" s="130">
        <v>49255</v>
      </c>
      <c r="O2176" s="129">
        <v>3.9938650481037286</v>
      </c>
      <c r="AD2176" s="90">
        <f t="shared" si="133"/>
        <v>48250</v>
      </c>
      <c r="AE2176" s="91">
        <f t="shared" si="132"/>
        <v>3.5855300294924675E-2</v>
      </c>
      <c r="AG2176" s="92"/>
    </row>
    <row r="2177" spans="9:33" x14ac:dyDescent="0.25">
      <c r="I2177"/>
      <c r="N2177" s="130">
        <v>49256</v>
      </c>
      <c r="O2177" s="129">
        <v>3.9938650481117222</v>
      </c>
      <c r="AD2177" s="90">
        <f t="shared" si="133"/>
        <v>48251</v>
      </c>
      <c r="AE2177" s="91">
        <f t="shared" si="132"/>
        <v>3.5855300294924675E-2</v>
      </c>
      <c r="AG2177" s="92"/>
    </row>
    <row r="2178" spans="9:33" x14ac:dyDescent="0.25">
      <c r="I2178"/>
      <c r="N2178" s="130">
        <v>49257</v>
      </c>
      <c r="O2178" s="129">
        <v>3.9938650481037286</v>
      </c>
      <c r="AD2178" s="90">
        <f t="shared" si="133"/>
        <v>48252</v>
      </c>
      <c r="AE2178" s="91">
        <f t="shared" si="132"/>
        <v>3.5855300294924675E-2</v>
      </c>
      <c r="AG2178" s="92"/>
    </row>
    <row r="2179" spans="9:33" x14ac:dyDescent="0.25">
      <c r="I2179"/>
      <c r="N2179" s="130">
        <v>49258</v>
      </c>
      <c r="O2179" s="129">
        <v>3.9943081466615737</v>
      </c>
      <c r="AD2179" s="90">
        <f t="shared" si="133"/>
        <v>48253</v>
      </c>
      <c r="AE2179" s="91">
        <f t="shared" si="132"/>
        <v>3.5851729769262874E-2</v>
      </c>
      <c r="AG2179" s="92"/>
    </row>
    <row r="2180" spans="9:33" x14ac:dyDescent="0.25">
      <c r="I2180"/>
      <c r="N2180" s="130">
        <v>49261</v>
      </c>
      <c r="O2180" s="129">
        <v>3.9938650481117222</v>
      </c>
      <c r="AD2180" s="90">
        <f t="shared" si="133"/>
        <v>48254</v>
      </c>
      <c r="AE2180" s="91">
        <f t="shared" si="132"/>
        <v>3.5851729769422747E-2</v>
      </c>
      <c r="AG2180" s="92"/>
    </row>
    <row r="2181" spans="9:33" x14ac:dyDescent="0.25">
      <c r="I2181"/>
      <c r="N2181" s="130">
        <v>49262</v>
      </c>
      <c r="O2181" s="129">
        <v>3.9938650481117222</v>
      </c>
      <c r="AD2181" s="90">
        <f t="shared" si="133"/>
        <v>48255</v>
      </c>
      <c r="AE2181" s="91">
        <f t="shared" si="132"/>
        <v>3.5851729769342811E-2</v>
      </c>
      <c r="AG2181" s="92"/>
    </row>
    <row r="2182" spans="9:33" x14ac:dyDescent="0.25">
      <c r="I2182"/>
      <c r="N2182" s="130">
        <v>49263</v>
      </c>
      <c r="O2182" s="129">
        <v>3.9938650481117222</v>
      </c>
      <c r="AD2182" s="90">
        <f t="shared" si="133"/>
        <v>48256</v>
      </c>
      <c r="AE2182" s="91">
        <f t="shared" si="132"/>
        <v>3.5851729769342811E-2</v>
      </c>
      <c r="AG2182" s="92"/>
    </row>
    <row r="2183" spans="9:33" x14ac:dyDescent="0.25">
      <c r="I2183"/>
      <c r="N2183" s="130">
        <v>49264</v>
      </c>
      <c r="O2183" s="129">
        <v>3.9938650481117222</v>
      </c>
      <c r="AD2183" s="90">
        <f t="shared" si="133"/>
        <v>48257</v>
      </c>
      <c r="AE2183" s="91">
        <f t="shared" ref="AE2183:AE2246" si="134">_xlfn.IFNA(VLOOKUP(AD2183,N:O,2,FALSE)/100,AE2182)</f>
        <v>3.5857085735473415E-2</v>
      </c>
      <c r="AG2183" s="92"/>
    </row>
    <row r="2184" spans="9:33" x14ac:dyDescent="0.25">
      <c r="I2184"/>
      <c r="N2184" s="130">
        <v>49265</v>
      </c>
      <c r="O2184" s="129">
        <v>3.9943081466615737</v>
      </c>
      <c r="AD2184" s="90">
        <f t="shared" ref="AD2184:AD2247" si="135">AD2183+1</f>
        <v>48258</v>
      </c>
      <c r="AE2184" s="91">
        <f t="shared" si="134"/>
        <v>3.5857085735473415E-2</v>
      </c>
      <c r="AG2184" s="92"/>
    </row>
    <row r="2185" spans="9:33" x14ac:dyDescent="0.25">
      <c r="I2185"/>
      <c r="N2185" s="130">
        <v>49268</v>
      </c>
      <c r="O2185" s="129">
        <v>3.9938650481037286</v>
      </c>
      <c r="AD2185" s="90">
        <f t="shared" si="135"/>
        <v>48259</v>
      </c>
      <c r="AE2185" s="91">
        <f t="shared" si="134"/>
        <v>3.5857085735473415E-2</v>
      </c>
      <c r="AG2185" s="92"/>
    </row>
    <row r="2186" spans="9:33" x14ac:dyDescent="0.25">
      <c r="I2186"/>
      <c r="N2186" s="130">
        <v>49269</v>
      </c>
      <c r="O2186" s="129">
        <v>3.9938650481117222</v>
      </c>
      <c r="AD2186" s="90">
        <f t="shared" si="135"/>
        <v>48260</v>
      </c>
      <c r="AE2186" s="91">
        <f t="shared" si="134"/>
        <v>3.5857085735473415E-2</v>
      </c>
      <c r="AG2186" s="92"/>
    </row>
    <row r="2187" spans="9:33" x14ac:dyDescent="0.25">
      <c r="I2187"/>
      <c r="N2187" s="130">
        <v>49270</v>
      </c>
      <c r="O2187" s="129">
        <v>3.994086589193202</v>
      </c>
      <c r="AD2187" s="90">
        <f t="shared" si="135"/>
        <v>48261</v>
      </c>
      <c r="AE2187" s="91">
        <f t="shared" si="134"/>
        <v>3.5851729769342811E-2</v>
      </c>
      <c r="AG2187" s="92"/>
    </row>
    <row r="2188" spans="9:33" x14ac:dyDescent="0.25">
      <c r="I2188"/>
      <c r="N2188" s="130">
        <v>49272</v>
      </c>
      <c r="O2188" s="129">
        <v>3.9943081466642383</v>
      </c>
      <c r="AD2188" s="90">
        <f t="shared" si="135"/>
        <v>48262</v>
      </c>
      <c r="AE2188" s="91">
        <f t="shared" si="134"/>
        <v>3.5851729769342811E-2</v>
      </c>
      <c r="AG2188" s="92"/>
    </row>
    <row r="2189" spans="9:33" x14ac:dyDescent="0.25">
      <c r="I2189"/>
      <c r="N2189" s="130">
        <v>49275</v>
      </c>
      <c r="O2189" s="129">
        <v>3.9938650481117222</v>
      </c>
      <c r="AD2189" s="90">
        <f t="shared" si="135"/>
        <v>48263</v>
      </c>
      <c r="AE2189" s="91">
        <f t="shared" si="134"/>
        <v>3.5851729769342811E-2</v>
      </c>
      <c r="AG2189" s="92"/>
    </row>
    <row r="2190" spans="9:33" x14ac:dyDescent="0.25">
      <c r="I2190"/>
      <c r="N2190" s="130">
        <v>49276</v>
      </c>
      <c r="O2190" s="129">
        <v>3.9938650481117222</v>
      </c>
      <c r="AD2190" s="90">
        <f t="shared" si="135"/>
        <v>48264</v>
      </c>
      <c r="AE2190" s="91">
        <f t="shared" si="134"/>
        <v>3.5855300294898029E-2</v>
      </c>
      <c r="AG2190" s="92"/>
    </row>
    <row r="2191" spans="9:33" x14ac:dyDescent="0.25">
      <c r="I2191"/>
      <c r="N2191" s="130">
        <v>49277</v>
      </c>
      <c r="O2191" s="129">
        <v>3.9938650480957349</v>
      </c>
      <c r="AD2191" s="90">
        <f t="shared" si="135"/>
        <v>48265</v>
      </c>
      <c r="AE2191" s="91">
        <f t="shared" si="134"/>
        <v>3.5855300294898029E-2</v>
      </c>
      <c r="AG2191" s="92"/>
    </row>
    <row r="2192" spans="9:33" x14ac:dyDescent="0.25">
      <c r="I2192"/>
      <c r="N2192" s="130">
        <v>49278</v>
      </c>
      <c r="O2192" s="129">
        <v>3.9938650481117222</v>
      </c>
      <c r="AD2192" s="90">
        <f t="shared" si="135"/>
        <v>48266</v>
      </c>
      <c r="AE2192" s="91">
        <f t="shared" si="134"/>
        <v>3.5855300294898029E-2</v>
      </c>
      <c r="AG2192" s="92"/>
    </row>
    <row r="2193" spans="9:33" x14ac:dyDescent="0.25">
      <c r="I2193"/>
      <c r="N2193" s="130">
        <v>49279</v>
      </c>
      <c r="O2193" s="129">
        <v>3.9943081466615737</v>
      </c>
      <c r="AD2193" s="90">
        <f t="shared" si="135"/>
        <v>48267</v>
      </c>
      <c r="AE2193" s="91">
        <f t="shared" si="134"/>
        <v>3.5851729769342811E-2</v>
      </c>
      <c r="AG2193" s="92"/>
    </row>
    <row r="2194" spans="9:33" x14ac:dyDescent="0.25">
      <c r="I2194"/>
      <c r="N2194" s="130">
        <v>49282</v>
      </c>
      <c r="O2194" s="129">
        <v>3.9938650481197158</v>
      </c>
      <c r="AD2194" s="90">
        <f t="shared" si="135"/>
        <v>48268</v>
      </c>
      <c r="AE2194" s="91">
        <f t="shared" si="134"/>
        <v>3.5851729769342811E-2</v>
      </c>
      <c r="AG2194" s="92"/>
    </row>
    <row r="2195" spans="9:33" x14ac:dyDescent="0.25">
      <c r="I2195"/>
      <c r="N2195" s="130">
        <v>49283</v>
      </c>
      <c r="O2195" s="129">
        <v>3.9938650481037286</v>
      </c>
      <c r="AD2195" s="90">
        <f t="shared" si="135"/>
        <v>48269</v>
      </c>
      <c r="AE2195" s="91">
        <f t="shared" si="134"/>
        <v>3.5851729769342811E-2</v>
      </c>
      <c r="AG2195" s="92"/>
    </row>
    <row r="2196" spans="9:33" x14ac:dyDescent="0.25">
      <c r="I2196"/>
      <c r="N2196" s="130">
        <v>49284</v>
      </c>
      <c r="O2196" s="129">
        <v>3.9938650481037286</v>
      </c>
      <c r="AD2196" s="90">
        <f t="shared" si="135"/>
        <v>48270</v>
      </c>
      <c r="AE2196" s="91">
        <f t="shared" si="134"/>
        <v>3.5851729769342811E-2</v>
      </c>
      <c r="AG2196" s="92"/>
    </row>
    <row r="2197" spans="9:33" x14ac:dyDescent="0.25">
      <c r="I2197"/>
      <c r="N2197" s="130">
        <v>49285</v>
      </c>
      <c r="O2197" s="129">
        <v>3.9938650481117222</v>
      </c>
      <c r="AD2197" s="90">
        <f t="shared" si="135"/>
        <v>48271</v>
      </c>
      <c r="AE2197" s="91">
        <f t="shared" si="134"/>
        <v>3.5855300294924675E-2</v>
      </c>
      <c r="AG2197" s="92"/>
    </row>
    <row r="2198" spans="9:33" x14ac:dyDescent="0.25">
      <c r="I2198"/>
      <c r="N2198" s="130">
        <v>49286</v>
      </c>
      <c r="O2198" s="129">
        <v>3.9943081466615737</v>
      </c>
      <c r="AD2198" s="90">
        <f t="shared" si="135"/>
        <v>48272</v>
      </c>
      <c r="AE2198" s="91">
        <f t="shared" si="134"/>
        <v>3.5855300294924675E-2</v>
      </c>
      <c r="AG2198" s="92"/>
    </row>
    <row r="2199" spans="9:33" x14ac:dyDescent="0.25">
      <c r="I2199"/>
      <c r="N2199" s="130">
        <v>49289</v>
      </c>
      <c r="O2199" s="129">
        <v>3.9938650481117222</v>
      </c>
      <c r="AD2199" s="90">
        <f t="shared" si="135"/>
        <v>48273</v>
      </c>
      <c r="AE2199" s="91">
        <f t="shared" si="134"/>
        <v>3.5855300294924675E-2</v>
      </c>
      <c r="AG2199" s="92"/>
    </row>
    <row r="2200" spans="9:33" x14ac:dyDescent="0.25">
      <c r="I2200"/>
      <c r="N2200" s="130">
        <v>49290</v>
      </c>
      <c r="O2200" s="129">
        <v>3.9938650481117222</v>
      </c>
      <c r="AD2200" s="90">
        <f t="shared" si="135"/>
        <v>48274</v>
      </c>
      <c r="AE2200" s="91">
        <f t="shared" si="134"/>
        <v>3.5851729769342811E-2</v>
      </c>
      <c r="AG2200" s="92"/>
    </row>
    <row r="2201" spans="9:33" x14ac:dyDescent="0.25">
      <c r="I2201"/>
      <c r="N2201" s="130">
        <v>49291</v>
      </c>
      <c r="O2201" s="129">
        <v>3.9938650481117222</v>
      </c>
      <c r="AD2201" s="90">
        <f t="shared" si="135"/>
        <v>48275</v>
      </c>
      <c r="AE2201" s="91">
        <f t="shared" si="134"/>
        <v>3.5851729769422747E-2</v>
      </c>
      <c r="AG2201" s="92"/>
    </row>
    <row r="2202" spans="9:33" x14ac:dyDescent="0.25">
      <c r="I2202"/>
      <c r="N2202" s="130">
        <v>49292</v>
      </c>
      <c r="O2202" s="129">
        <v>3.9938650481117222</v>
      </c>
      <c r="AD2202" s="90">
        <f t="shared" si="135"/>
        <v>48276</v>
      </c>
      <c r="AE2202" s="91">
        <f t="shared" si="134"/>
        <v>3.5851729769342811E-2</v>
      </c>
      <c r="AG2202" s="92"/>
    </row>
    <row r="2203" spans="9:33" x14ac:dyDescent="0.25">
      <c r="I2203"/>
      <c r="N2203" s="130">
        <v>49293</v>
      </c>
      <c r="O2203" s="129">
        <v>3.9943081466642383</v>
      </c>
      <c r="AD2203" s="90">
        <f t="shared" si="135"/>
        <v>48277</v>
      </c>
      <c r="AE2203" s="91">
        <f t="shared" si="134"/>
        <v>3.5851729769342811E-2</v>
      </c>
      <c r="AG2203" s="92"/>
    </row>
    <row r="2204" spans="9:33" x14ac:dyDescent="0.25">
      <c r="I2204"/>
      <c r="N2204" s="130">
        <v>49296</v>
      </c>
      <c r="O2204" s="129">
        <v>3.9938650481037286</v>
      </c>
      <c r="AD2204" s="90">
        <f t="shared" si="135"/>
        <v>48278</v>
      </c>
      <c r="AE2204" s="91">
        <f t="shared" si="134"/>
        <v>3.7447405059696237E-2</v>
      </c>
      <c r="AG2204" s="92"/>
    </row>
    <row r="2205" spans="9:33" x14ac:dyDescent="0.25">
      <c r="I2205"/>
      <c r="N2205" s="130">
        <v>49297</v>
      </c>
      <c r="O2205" s="129">
        <v>3.9938650481117222</v>
      </c>
      <c r="AD2205" s="90">
        <f t="shared" si="135"/>
        <v>48279</v>
      </c>
      <c r="AE2205" s="91">
        <f t="shared" si="134"/>
        <v>3.7447405059696237E-2</v>
      </c>
      <c r="AG2205" s="92"/>
    </row>
    <row r="2206" spans="9:33" x14ac:dyDescent="0.25">
      <c r="I2206"/>
      <c r="N2206" s="130">
        <v>49298</v>
      </c>
      <c r="O2206" s="129">
        <v>3.9938650481037286</v>
      </c>
      <c r="AD2206" s="90">
        <f t="shared" si="135"/>
        <v>48280</v>
      </c>
      <c r="AE2206" s="91">
        <f t="shared" si="134"/>
        <v>3.7447405059696237E-2</v>
      </c>
      <c r="AG2206" s="92"/>
    </row>
    <row r="2207" spans="9:33" x14ac:dyDescent="0.25">
      <c r="I2207"/>
      <c r="N2207" s="130">
        <v>49299</v>
      </c>
      <c r="O2207" s="129">
        <v>3.9938650481037286</v>
      </c>
      <c r="AD2207" s="90">
        <f t="shared" si="135"/>
        <v>48281</v>
      </c>
      <c r="AE2207" s="91">
        <f t="shared" si="134"/>
        <v>3.7443510434380656E-2</v>
      </c>
      <c r="AG2207" s="92"/>
    </row>
    <row r="2208" spans="9:33" x14ac:dyDescent="0.25">
      <c r="I2208"/>
      <c r="N2208" s="130">
        <v>49300</v>
      </c>
      <c r="O2208" s="129">
        <v>3.9945297205188357</v>
      </c>
      <c r="AD2208" s="90">
        <f t="shared" si="135"/>
        <v>48282</v>
      </c>
      <c r="AE2208" s="91">
        <f t="shared" si="134"/>
        <v>3.7443510434460592E-2</v>
      </c>
      <c r="AG2208" s="92"/>
    </row>
    <row r="2209" spans="9:33" x14ac:dyDescent="0.25">
      <c r="I2209"/>
      <c r="N2209" s="130">
        <v>49304</v>
      </c>
      <c r="O2209" s="129">
        <v>3.9938650481117222</v>
      </c>
      <c r="AD2209" s="90">
        <f t="shared" si="135"/>
        <v>48283</v>
      </c>
      <c r="AE2209" s="91">
        <f t="shared" si="134"/>
        <v>3.7443510434460592E-2</v>
      </c>
      <c r="AG2209" s="92"/>
    </row>
    <row r="2210" spans="9:33" x14ac:dyDescent="0.25">
      <c r="I2210"/>
      <c r="N2210" s="130">
        <v>49305</v>
      </c>
      <c r="O2210" s="129">
        <v>3.9938650481117222</v>
      </c>
      <c r="AD2210" s="90">
        <f t="shared" si="135"/>
        <v>48284</v>
      </c>
      <c r="AE2210" s="91">
        <f t="shared" si="134"/>
        <v>3.7443510434460592E-2</v>
      </c>
      <c r="AG2210" s="92"/>
    </row>
    <row r="2211" spans="9:33" x14ac:dyDescent="0.25">
      <c r="I2211"/>
      <c r="N2211" s="130">
        <v>49306</v>
      </c>
      <c r="O2211" s="129">
        <v>3.9938650481117222</v>
      </c>
      <c r="AD2211" s="90">
        <f t="shared" si="135"/>
        <v>48285</v>
      </c>
      <c r="AE2211" s="91">
        <f t="shared" si="134"/>
        <v>3.7447405059722882E-2</v>
      </c>
      <c r="AG2211" s="92"/>
    </row>
    <row r="2212" spans="9:33" x14ac:dyDescent="0.25">
      <c r="I2212"/>
      <c r="N2212" s="130">
        <v>49307</v>
      </c>
      <c r="O2212" s="129">
        <v>3.9945297205168373</v>
      </c>
      <c r="AD2212" s="90">
        <f t="shared" si="135"/>
        <v>48286</v>
      </c>
      <c r="AE2212" s="91">
        <f t="shared" si="134"/>
        <v>3.7447405059722882E-2</v>
      </c>
      <c r="AG2212" s="92"/>
    </row>
    <row r="2213" spans="9:33" x14ac:dyDescent="0.25">
      <c r="I2213"/>
      <c r="N2213" s="130">
        <v>49311</v>
      </c>
      <c r="O2213" s="129">
        <v>3.9938650481117222</v>
      </c>
      <c r="AD2213" s="90">
        <f t="shared" si="135"/>
        <v>48287</v>
      </c>
      <c r="AE2213" s="91">
        <f t="shared" si="134"/>
        <v>3.7447405059722882E-2</v>
      </c>
      <c r="AG2213" s="92"/>
    </row>
    <row r="2214" spans="9:33" x14ac:dyDescent="0.25">
      <c r="I2214"/>
      <c r="N2214" s="130">
        <v>49312</v>
      </c>
      <c r="O2214" s="129">
        <v>3.9938650481117222</v>
      </c>
      <c r="AD2214" s="90">
        <f t="shared" si="135"/>
        <v>48288</v>
      </c>
      <c r="AE2214" s="91">
        <f t="shared" si="134"/>
        <v>3.7443510434460592E-2</v>
      </c>
      <c r="AG2214" s="92"/>
    </row>
    <row r="2215" spans="9:33" x14ac:dyDescent="0.25">
      <c r="I2215"/>
      <c r="N2215" s="130">
        <v>49313</v>
      </c>
      <c r="O2215" s="129">
        <v>3.9938650481117222</v>
      </c>
      <c r="AD2215" s="90">
        <f t="shared" si="135"/>
        <v>48289</v>
      </c>
      <c r="AE2215" s="91">
        <f t="shared" si="134"/>
        <v>3.7443510434460592E-2</v>
      </c>
      <c r="AG2215" s="92"/>
    </row>
    <row r="2216" spans="9:33" x14ac:dyDescent="0.25">
      <c r="I2216"/>
      <c r="N2216" s="130">
        <v>49314</v>
      </c>
      <c r="O2216" s="129">
        <v>3.9943081466615737</v>
      </c>
      <c r="AD2216" s="90">
        <f t="shared" si="135"/>
        <v>48290</v>
      </c>
      <c r="AE2216" s="91">
        <f t="shared" si="134"/>
        <v>3.7443510434460592E-2</v>
      </c>
      <c r="AG2216" s="92"/>
    </row>
    <row r="2217" spans="9:33" x14ac:dyDescent="0.25">
      <c r="I2217"/>
      <c r="N2217" s="130">
        <v>49317</v>
      </c>
      <c r="O2217" s="129">
        <v>3.9938650481037286</v>
      </c>
      <c r="AD2217" s="90">
        <f t="shared" si="135"/>
        <v>48291</v>
      </c>
      <c r="AE2217" s="91">
        <f t="shared" si="134"/>
        <v>3.7443510434460592E-2</v>
      </c>
      <c r="AG2217" s="92"/>
    </row>
    <row r="2218" spans="9:33" x14ac:dyDescent="0.25">
      <c r="I2218"/>
      <c r="N2218" s="130">
        <v>49318</v>
      </c>
      <c r="O2218" s="129">
        <v>3.9938650481117222</v>
      </c>
      <c r="AD2218" s="90">
        <f t="shared" si="135"/>
        <v>48292</v>
      </c>
      <c r="AE2218" s="91">
        <f t="shared" si="134"/>
        <v>3.7447405059696237E-2</v>
      </c>
      <c r="AG2218" s="92"/>
    </row>
    <row r="2219" spans="9:33" x14ac:dyDescent="0.25">
      <c r="I2219"/>
      <c r="N2219" s="130">
        <v>49319</v>
      </c>
      <c r="O2219" s="129">
        <v>3.9938650481117222</v>
      </c>
      <c r="AD2219" s="90">
        <f t="shared" si="135"/>
        <v>48293</v>
      </c>
      <c r="AE2219" s="91">
        <f t="shared" si="134"/>
        <v>3.7447405059696237E-2</v>
      </c>
      <c r="AG2219" s="92"/>
    </row>
    <row r="2220" spans="9:33" x14ac:dyDescent="0.25">
      <c r="I2220"/>
      <c r="N2220" s="130">
        <v>49320</v>
      </c>
      <c r="O2220" s="129">
        <v>3.9938650481037286</v>
      </c>
      <c r="AD2220" s="90">
        <f t="shared" si="135"/>
        <v>48294</v>
      </c>
      <c r="AE2220" s="91">
        <f t="shared" si="134"/>
        <v>3.7447405059696237E-2</v>
      </c>
      <c r="AG2220" s="92"/>
    </row>
    <row r="2221" spans="9:33" x14ac:dyDescent="0.25">
      <c r="I2221"/>
      <c r="N2221" s="130">
        <v>49321</v>
      </c>
      <c r="O2221" s="129">
        <v>3.9945297205188357</v>
      </c>
      <c r="AD2221" s="90">
        <f t="shared" si="135"/>
        <v>48295</v>
      </c>
      <c r="AE2221" s="91">
        <f t="shared" si="134"/>
        <v>3.7443510434460592E-2</v>
      </c>
      <c r="AG2221" s="92"/>
    </row>
    <row r="2222" spans="9:33" x14ac:dyDescent="0.25">
      <c r="I2222"/>
      <c r="N2222" s="130">
        <v>49325</v>
      </c>
      <c r="O2222" s="129">
        <v>3.9938650481037286</v>
      </c>
      <c r="AD2222" s="90">
        <f t="shared" si="135"/>
        <v>48296</v>
      </c>
      <c r="AE2222" s="91">
        <f t="shared" si="134"/>
        <v>3.7443510434460592E-2</v>
      </c>
      <c r="AG2222" s="92"/>
    </row>
    <row r="2223" spans="9:33" x14ac:dyDescent="0.25">
      <c r="I2223"/>
      <c r="N2223" s="130">
        <v>49326</v>
      </c>
      <c r="O2223" s="129">
        <v>3.9938650481037286</v>
      </c>
      <c r="AD2223" s="90">
        <f t="shared" si="135"/>
        <v>48297</v>
      </c>
      <c r="AE2223" s="91">
        <f t="shared" si="134"/>
        <v>3.7443510434460592E-2</v>
      </c>
      <c r="AG2223" s="92"/>
    </row>
    <row r="2224" spans="9:33" x14ac:dyDescent="0.25">
      <c r="I2224"/>
      <c r="N2224" s="130">
        <v>49327</v>
      </c>
      <c r="O2224" s="129">
        <v>3.9938650481197158</v>
      </c>
      <c r="AD2224" s="90">
        <f t="shared" si="135"/>
        <v>48298</v>
      </c>
      <c r="AE2224" s="91">
        <f t="shared" si="134"/>
        <v>3.7449352574852046E-2</v>
      </c>
      <c r="AG2224" s="92"/>
    </row>
    <row r="2225" spans="9:33" x14ac:dyDescent="0.25">
      <c r="I2225"/>
      <c r="N2225" s="130">
        <v>49328</v>
      </c>
      <c r="O2225" s="129">
        <v>3.9943081466615737</v>
      </c>
      <c r="AD2225" s="90">
        <f t="shared" si="135"/>
        <v>48299</v>
      </c>
      <c r="AE2225" s="91">
        <f t="shared" si="134"/>
        <v>3.7449352574852046E-2</v>
      </c>
      <c r="AG2225" s="92"/>
    </row>
    <row r="2226" spans="9:33" x14ac:dyDescent="0.25">
      <c r="I2226"/>
      <c r="N2226" s="130">
        <v>49331</v>
      </c>
      <c r="O2226" s="129">
        <v>3.9938650481117222</v>
      </c>
      <c r="AD2226" s="90">
        <f t="shared" si="135"/>
        <v>48300</v>
      </c>
      <c r="AE2226" s="91">
        <f t="shared" si="134"/>
        <v>3.7449352574852046E-2</v>
      </c>
      <c r="AG2226" s="92"/>
    </row>
    <row r="2227" spans="9:33" x14ac:dyDescent="0.25">
      <c r="I2227"/>
      <c r="N2227" s="130">
        <v>49332</v>
      </c>
      <c r="O2227" s="129">
        <v>3.9938650481117222</v>
      </c>
      <c r="AD2227" s="90">
        <f t="shared" si="135"/>
        <v>48301</v>
      </c>
      <c r="AE2227" s="91">
        <f t="shared" si="134"/>
        <v>3.7449352574852046E-2</v>
      </c>
      <c r="AG2227" s="92"/>
    </row>
    <row r="2228" spans="9:33" x14ac:dyDescent="0.25">
      <c r="I2228"/>
      <c r="N2228" s="130">
        <v>49333</v>
      </c>
      <c r="O2228" s="129">
        <v>3.9938650481117222</v>
      </c>
      <c r="AD2228" s="90">
        <f t="shared" si="135"/>
        <v>48302</v>
      </c>
      <c r="AE2228" s="91">
        <f t="shared" si="134"/>
        <v>3.7443510434460592E-2</v>
      </c>
      <c r="AG2228" s="92"/>
    </row>
    <row r="2229" spans="9:33" x14ac:dyDescent="0.25">
      <c r="I2229"/>
      <c r="N2229" s="130">
        <v>49334</v>
      </c>
      <c r="O2229" s="129">
        <v>3.9938650481117222</v>
      </c>
      <c r="AD2229" s="90">
        <f t="shared" si="135"/>
        <v>48303</v>
      </c>
      <c r="AE2229" s="91">
        <f t="shared" si="134"/>
        <v>3.7443510434540528E-2</v>
      </c>
      <c r="AG2229" s="92"/>
    </row>
    <row r="2230" spans="9:33" x14ac:dyDescent="0.25">
      <c r="I2230"/>
      <c r="N2230" s="130">
        <v>49335</v>
      </c>
      <c r="O2230" s="129">
        <v>3.9943081466642383</v>
      </c>
      <c r="AD2230" s="90">
        <f t="shared" si="135"/>
        <v>48304</v>
      </c>
      <c r="AE2230" s="91">
        <f t="shared" si="134"/>
        <v>3.7443510434540528E-2</v>
      </c>
      <c r="AG2230" s="92"/>
    </row>
    <row r="2231" spans="9:33" x14ac:dyDescent="0.25">
      <c r="I2231"/>
      <c r="N2231" s="130">
        <v>49338</v>
      </c>
      <c r="O2231" s="129">
        <v>3.9938650481037286</v>
      </c>
      <c r="AD2231" s="90">
        <f t="shared" si="135"/>
        <v>48305</v>
      </c>
      <c r="AE2231" s="91">
        <f t="shared" si="134"/>
        <v>3.7443510434460592E-2</v>
      </c>
      <c r="AG2231" s="92"/>
    </row>
    <row r="2232" spans="9:33" x14ac:dyDescent="0.25">
      <c r="I2232"/>
      <c r="N2232" s="130">
        <v>49339</v>
      </c>
      <c r="O2232" s="129">
        <v>3.9938650481037286</v>
      </c>
      <c r="AD2232" s="90">
        <f t="shared" si="135"/>
        <v>48306</v>
      </c>
      <c r="AE2232" s="91">
        <f t="shared" si="134"/>
        <v>3.7447405059669592E-2</v>
      </c>
      <c r="AG2232" s="92"/>
    </row>
    <row r="2233" spans="9:33" x14ac:dyDescent="0.25">
      <c r="I2233"/>
      <c r="N2233" s="130">
        <v>49340</v>
      </c>
      <c r="O2233" s="129">
        <v>3.9938650481117222</v>
      </c>
      <c r="AD2233" s="90">
        <f t="shared" si="135"/>
        <v>48307</v>
      </c>
      <c r="AE2233" s="91">
        <f t="shared" si="134"/>
        <v>3.7447405059669592E-2</v>
      </c>
      <c r="AG2233" s="92"/>
    </row>
    <row r="2234" spans="9:33" x14ac:dyDescent="0.25">
      <c r="I2234"/>
      <c r="N2234" s="130">
        <v>49341</v>
      </c>
      <c r="O2234" s="129">
        <v>3.9938650481117222</v>
      </c>
      <c r="AD2234" s="90">
        <f t="shared" si="135"/>
        <v>48308</v>
      </c>
      <c r="AE2234" s="91">
        <f t="shared" si="134"/>
        <v>3.7447405059669592E-2</v>
      </c>
      <c r="AG2234" s="92"/>
    </row>
    <row r="2235" spans="9:33" x14ac:dyDescent="0.25">
      <c r="I2235"/>
      <c r="N2235" s="130">
        <v>49342</v>
      </c>
      <c r="O2235" s="129">
        <v>3.9943081466615737</v>
      </c>
      <c r="AD2235" s="90">
        <f t="shared" si="135"/>
        <v>48309</v>
      </c>
      <c r="AE2235" s="91">
        <f t="shared" si="134"/>
        <v>3.7443510434460592E-2</v>
      </c>
      <c r="AG2235" s="92"/>
    </row>
    <row r="2236" spans="9:33" x14ac:dyDescent="0.25">
      <c r="I2236"/>
      <c r="N2236" s="130">
        <v>49345</v>
      </c>
      <c r="O2236" s="129">
        <v>3.9938650481117222</v>
      </c>
      <c r="AD2236" s="90">
        <f t="shared" si="135"/>
        <v>48310</v>
      </c>
      <c r="AE2236" s="91">
        <f t="shared" si="134"/>
        <v>3.7443510434460592E-2</v>
      </c>
      <c r="AG2236" s="92"/>
    </row>
    <row r="2237" spans="9:33" x14ac:dyDescent="0.25">
      <c r="I2237"/>
      <c r="N2237" s="130">
        <v>49346</v>
      </c>
      <c r="O2237" s="129">
        <v>3.9938650481117222</v>
      </c>
      <c r="AD2237" s="90">
        <f t="shared" si="135"/>
        <v>48311</v>
      </c>
      <c r="AE2237" s="91">
        <f t="shared" si="134"/>
        <v>3.7443510434460592E-2</v>
      </c>
      <c r="AG2237" s="92"/>
    </row>
    <row r="2238" spans="9:33" x14ac:dyDescent="0.25">
      <c r="I2238"/>
      <c r="N2238" s="130">
        <v>49347</v>
      </c>
      <c r="O2238" s="129">
        <v>3.9938650481117222</v>
      </c>
      <c r="AD2238" s="90">
        <f t="shared" si="135"/>
        <v>48312</v>
      </c>
      <c r="AE2238" s="91">
        <f t="shared" si="134"/>
        <v>3.7443510434460592E-2</v>
      </c>
      <c r="AG2238" s="92"/>
    </row>
    <row r="2239" spans="9:33" x14ac:dyDescent="0.25">
      <c r="I2239"/>
      <c r="N2239" s="130">
        <v>49348</v>
      </c>
      <c r="O2239" s="129">
        <v>3.9938650481117222</v>
      </c>
      <c r="AD2239" s="90">
        <f t="shared" si="135"/>
        <v>48313</v>
      </c>
      <c r="AE2239" s="91">
        <f t="shared" si="134"/>
        <v>3.7447405059696237E-2</v>
      </c>
      <c r="AG2239" s="92"/>
    </row>
    <row r="2240" spans="9:33" x14ac:dyDescent="0.25">
      <c r="I2240"/>
      <c r="N2240" s="130">
        <v>49349</v>
      </c>
      <c r="O2240" s="129">
        <v>3.9943081466615737</v>
      </c>
      <c r="AD2240" s="90">
        <f t="shared" si="135"/>
        <v>48314</v>
      </c>
      <c r="AE2240" s="91">
        <f t="shared" si="134"/>
        <v>3.7447405059696237E-2</v>
      </c>
      <c r="AG2240" s="92"/>
    </row>
    <row r="2241" spans="9:33" x14ac:dyDescent="0.25">
      <c r="I2241"/>
      <c r="N2241" s="130">
        <v>49352</v>
      </c>
      <c r="O2241" s="129">
        <v>3.9938650481117222</v>
      </c>
      <c r="AD2241" s="90">
        <f t="shared" si="135"/>
        <v>48315</v>
      </c>
      <c r="AE2241" s="91">
        <f t="shared" si="134"/>
        <v>3.7447405059696237E-2</v>
      </c>
      <c r="AG2241" s="92"/>
    </row>
    <row r="2242" spans="9:33" x14ac:dyDescent="0.25">
      <c r="I2242"/>
      <c r="N2242" s="130">
        <v>49353</v>
      </c>
      <c r="O2242" s="129">
        <v>3.9938650481037286</v>
      </c>
      <c r="AD2242" s="90">
        <f t="shared" si="135"/>
        <v>48316</v>
      </c>
      <c r="AE2242" s="91">
        <f t="shared" si="134"/>
        <v>3.7443510434460592E-2</v>
      </c>
      <c r="AG2242" s="92"/>
    </row>
    <row r="2243" spans="9:33" x14ac:dyDescent="0.25">
      <c r="I2243"/>
      <c r="N2243" s="130">
        <v>49354</v>
      </c>
      <c r="O2243" s="129">
        <v>3.9938650481117222</v>
      </c>
      <c r="AD2243" s="90">
        <f t="shared" si="135"/>
        <v>48317</v>
      </c>
      <c r="AE2243" s="91">
        <f t="shared" si="134"/>
        <v>3.7443510434380656E-2</v>
      </c>
      <c r="AG2243" s="92"/>
    </row>
    <row r="2244" spans="9:33" x14ac:dyDescent="0.25">
      <c r="I2244"/>
      <c r="N2244" s="130">
        <v>49355</v>
      </c>
      <c r="O2244" s="129">
        <v>3.9938650481117222</v>
      </c>
      <c r="AD2244" s="90">
        <f t="shared" si="135"/>
        <v>48318</v>
      </c>
      <c r="AE2244" s="91">
        <f t="shared" si="134"/>
        <v>3.7443510434460592E-2</v>
      </c>
      <c r="AG2244" s="92"/>
    </row>
    <row r="2245" spans="9:33" x14ac:dyDescent="0.25">
      <c r="I2245"/>
      <c r="N2245" s="130">
        <v>49356</v>
      </c>
      <c r="O2245" s="129">
        <v>3.9945297205168373</v>
      </c>
      <c r="AD2245" s="90">
        <f t="shared" si="135"/>
        <v>48319</v>
      </c>
      <c r="AE2245" s="91">
        <f t="shared" si="134"/>
        <v>3.7443510434460592E-2</v>
      </c>
      <c r="AG2245" s="92"/>
    </row>
    <row r="2246" spans="9:33" x14ac:dyDescent="0.25">
      <c r="I2246"/>
      <c r="N2246" s="130">
        <v>49360</v>
      </c>
      <c r="O2246" s="129">
        <v>3.9938650481117222</v>
      </c>
      <c r="AD2246" s="90">
        <f t="shared" si="135"/>
        <v>48320</v>
      </c>
      <c r="AE2246" s="91">
        <f t="shared" si="134"/>
        <v>3.7447405059696237E-2</v>
      </c>
      <c r="AG2246" s="92"/>
    </row>
    <row r="2247" spans="9:33" x14ac:dyDescent="0.25">
      <c r="I2247"/>
      <c r="N2247" s="130">
        <v>49361</v>
      </c>
      <c r="O2247" s="129">
        <v>3.9938650481197158</v>
      </c>
      <c r="AD2247" s="90">
        <f t="shared" si="135"/>
        <v>48321</v>
      </c>
      <c r="AE2247" s="91">
        <f t="shared" ref="AE2247:AE2310" si="136">_xlfn.IFNA(VLOOKUP(AD2247,N:O,2,FALSE)/100,AE2246)</f>
        <v>3.7447405059696237E-2</v>
      </c>
      <c r="AG2247" s="92"/>
    </row>
    <row r="2248" spans="9:33" x14ac:dyDescent="0.25">
      <c r="I2248"/>
      <c r="N2248" s="130">
        <v>49362</v>
      </c>
      <c r="O2248" s="129">
        <v>3.9938650481037286</v>
      </c>
      <c r="AD2248" s="90">
        <f t="shared" ref="AD2248:AD2311" si="137">AD2247+1</f>
        <v>48322</v>
      </c>
      <c r="AE2248" s="91">
        <f t="shared" si="136"/>
        <v>3.7447405059696237E-2</v>
      </c>
      <c r="AG2248" s="92"/>
    </row>
    <row r="2249" spans="9:33" x14ac:dyDescent="0.25">
      <c r="I2249"/>
      <c r="N2249" s="130">
        <v>49363</v>
      </c>
      <c r="O2249" s="129">
        <v>3.9943081466615737</v>
      </c>
      <c r="AD2249" s="90">
        <f t="shared" si="137"/>
        <v>48323</v>
      </c>
      <c r="AE2249" s="91">
        <f t="shared" si="136"/>
        <v>3.7443510434460592E-2</v>
      </c>
      <c r="AG2249" s="92"/>
    </row>
    <row r="2250" spans="9:33" x14ac:dyDescent="0.25">
      <c r="I2250"/>
      <c r="N2250" s="130">
        <v>49366</v>
      </c>
      <c r="O2250" s="129">
        <v>3.9938650481117222</v>
      </c>
      <c r="AD2250" s="90">
        <f t="shared" si="137"/>
        <v>48324</v>
      </c>
      <c r="AE2250" s="91">
        <f t="shared" si="136"/>
        <v>3.7443510434380656E-2</v>
      </c>
      <c r="AG2250" s="92"/>
    </row>
    <row r="2251" spans="9:33" x14ac:dyDescent="0.25">
      <c r="I2251"/>
      <c r="N2251" s="130">
        <v>49367</v>
      </c>
      <c r="O2251" s="129">
        <v>3.9938650481037286</v>
      </c>
      <c r="AD2251" s="90">
        <f t="shared" si="137"/>
        <v>48325</v>
      </c>
      <c r="AE2251" s="91">
        <f t="shared" si="136"/>
        <v>3.7443510434460592E-2</v>
      </c>
      <c r="AG2251" s="92"/>
    </row>
    <row r="2252" spans="9:33" x14ac:dyDescent="0.25">
      <c r="I2252"/>
      <c r="N2252" s="130">
        <v>49368</v>
      </c>
      <c r="O2252" s="129">
        <v>3.9938650481117222</v>
      </c>
      <c r="AD2252" s="90">
        <f t="shared" si="137"/>
        <v>48326</v>
      </c>
      <c r="AE2252" s="91">
        <f t="shared" si="136"/>
        <v>3.7443510434540528E-2</v>
      </c>
      <c r="AG2252" s="92"/>
    </row>
    <row r="2253" spans="9:33" x14ac:dyDescent="0.25">
      <c r="I2253"/>
      <c r="N2253" s="130">
        <v>49369</v>
      </c>
      <c r="O2253" s="129">
        <v>3.9938650481037286</v>
      </c>
      <c r="AD2253" s="90">
        <f t="shared" si="137"/>
        <v>48327</v>
      </c>
      <c r="AE2253" s="91">
        <f t="shared" si="136"/>
        <v>3.7447405059669592E-2</v>
      </c>
      <c r="AG2253" s="92"/>
    </row>
    <row r="2254" spans="9:33" x14ac:dyDescent="0.25">
      <c r="I2254"/>
      <c r="N2254" s="130">
        <v>49370</v>
      </c>
      <c r="O2254" s="129">
        <v>3.9943081466642383</v>
      </c>
      <c r="AD2254" s="90">
        <f t="shared" si="137"/>
        <v>48328</v>
      </c>
      <c r="AE2254" s="91">
        <f t="shared" si="136"/>
        <v>3.7447405059669592E-2</v>
      </c>
      <c r="AG2254" s="92"/>
    </row>
    <row r="2255" spans="9:33" x14ac:dyDescent="0.25">
      <c r="I2255"/>
      <c r="N2255" s="130">
        <v>49373</v>
      </c>
      <c r="O2255" s="129">
        <v>3.9938650481037286</v>
      </c>
      <c r="AD2255" s="90">
        <f t="shared" si="137"/>
        <v>48329</v>
      </c>
      <c r="AE2255" s="91">
        <f t="shared" si="136"/>
        <v>3.7447405059669592E-2</v>
      </c>
      <c r="AG2255" s="92"/>
    </row>
    <row r="2256" spans="9:33" x14ac:dyDescent="0.25">
      <c r="I2256"/>
      <c r="N2256" s="130">
        <v>49374</v>
      </c>
      <c r="O2256" s="129">
        <v>3.9938650481117222</v>
      </c>
      <c r="AD2256" s="90">
        <f t="shared" si="137"/>
        <v>48330</v>
      </c>
      <c r="AE2256" s="91">
        <f t="shared" si="136"/>
        <v>3.7443510434540528E-2</v>
      </c>
      <c r="AG2256" s="92"/>
    </row>
    <row r="2257" spans="9:33" x14ac:dyDescent="0.25">
      <c r="I2257"/>
      <c r="N2257" s="130">
        <v>49375</v>
      </c>
      <c r="O2257" s="129">
        <v>4.1150544493540053</v>
      </c>
      <c r="AD2257" s="90">
        <f t="shared" si="137"/>
        <v>48331</v>
      </c>
      <c r="AE2257" s="91">
        <f t="shared" si="136"/>
        <v>3.7443510434540528E-2</v>
      </c>
      <c r="AG2257" s="92"/>
    </row>
    <row r="2258" spans="9:33" x14ac:dyDescent="0.25">
      <c r="I2258"/>
      <c r="N2258" s="130">
        <v>49376</v>
      </c>
      <c r="O2258" s="129">
        <v>4.1150544493540053</v>
      </c>
      <c r="AD2258" s="90">
        <f t="shared" si="137"/>
        <v>48332</v>
      </c>
      <c r="AE2258" s="91">
        <f t="shared" si="136"/>
        <v>3.7443510434380656E-2</v>
      </c>
      <c r="AG2258" s="92"/>
    </row>
    <row r="2259" spans="9:33" x14ac:dyDescent="0.25">
      <c r="I2259"/>
      <c r="N2259" s="130">
        <v>49377</v>
      </c>
      <c r="O2259" s="129">
        <v>4.1155248470854389</v>
      </c>
      <c r="AD2259" s="90">
        <f t="shared" si="137"/>
        <v>48333</v>
      </c>
      <c r="AE2259" s="91">
        <f t="shared" si="136"/>
        <v>3.7443510434540528E-2</v>
      </c>
      <c r="AG2259" s="92"/>
    </row>
    <row r="2260" spans="9:33" x14ac:dyDescent="0.25">
      <c r="I2260"/>
      <c r="N2260" s="130">
        <v>49380</v>
      </c>
      <c r="O2260" s="129">
        <v>4.1150544493540053</v>
      </c>
      <c r="AD2260" s="90">
        <f t="shared" si="137"/>
        <v>48334</v>
      </c>
      <c r="AE2260" s="91">
        <f t="shared" si="136"/>
        <v>3.7447405059696237E-2</v>
      </c>
      <c r="AG2260" s="92"/>
    </row>
    <row r="2261" spans="9:33" x14ac:dyDescent="0.25">
      <c r="I2261"/>
      <c r="N2261" s="130">
        <v>49381</v>
      </c>
      <c r="O2261" s="129">
        <v>4.1150544493540053</v>
      </c>
      <c r="AD2261" s="90">
        <f t="shared" si="137"/>
        <v>48335</v>
      </c>
      <c r="AE2261" s="91">
        <f t="shared" si="136"/>
        <v>3.7447405059696237E-2</v>
      </c>
      <c r="AG2261" s="92"/>
    </row>
    <row r="2262" spans="9:33" x14ac:dyDescent="0.25">
      <c r="I2262"/>
      <c r="N2262" s="130">
        <v>49382</v>
      </c>
      <c r="O2262" s="129">
        <v>4.1150544493540053</v>
      </c>
      <c r="AD2262" s="90">
        <f t="shared" si="137"/>
        <v>48336</v>
      </c>
      <c r="AE2262" s="91">
        <f t="shared" si="136"/>
        <v>3.7447405059696237E-2</v>
      </c>
      <c r="AG2262" s="92"/>
    </row>
    <row r="2263" spans="9:33" x14ac:dyDescent="0.25">
      <c r="I2263"/>
      <c r="N2263" s="130">
        <v>49383</v>
      </c>
      <c r="O2263" s="129">
        <v>4.1150544493540053</v>
      </c>
      <c r="AD2263" s="90">
        <f t="shared" si="137"/>
        <v>48337</v>
      </c>
      <c r="AE2263" s="91">
        <f t="shared" si="136"/>
        <v>3.7443510434460592E-2</v>
      </c>
      <c r="AG2263" s="92"/>
    </row>
    <row r="2264" spans="9:33" x14ac:dyDescent="0.25">
      <c r="I2264"/>
      <c r="N2264" s="130">
        <v>49384</v>
      </c>
      <c r="O2264" s="129">
        <v>4.1155248470854389</v>
      </c>
      <c r="AD2264" s="90">
        <f t="shared" si="137"/>
        <v>48338</v>
      </c>
      <c r="AE2264" s="91">
        <f t="shared" si="136"/>
        <v>3.7443510434460592E-2</v>
      </c>
      <c r="AG2264" s="92"/>
    </row>
    <row r="2265" spans="9:33" x14ac:dyDescent="0.25">
      <c r="I2265"/>
      <c r="N2265" s="130">
        <v>49387</v>
      </c>
      <c r="O2265" s="129">
        <v>4.1150544493540053</v>
      </c>
      <c r="AD2265" s="90">
        <f t="shared" si="137"/>
        <v>48339</v>
      </c>
      <c r="AE2265" s="91">
        <f t="shared" si="136"/>
        <v>3.7443510434460592E-2</v>
      </c>
      <c r="AG2265" s="92"/>
    </row>
    <row r="2266" spans="9:33" x14ac:dyDescent="0.25">
      <c r="I2266"/>
      <c r="N2266" s="130">
        <v>49388</v>
      </c>
      <c r="O2266" s="129">
        <v>4.1150544493460117</v>
      </c>
      <c r="AD2266" s="90">
        <f t="shared" si="137"/>
        <v>48340</v>
      </c>
      <c r="AE2266" s="91">
        <f t="shared" si="136"/>
        <v>3.7443510434540528E-2</v>
      </c>
      <c r="AG2266" s="92"/>
    </row>
    <row r="2267" spans="9:33" x14ac:dyDescent="0.25">
      <c r="I2267"/>
      <c r="N2267" s="130">
        <v>49389</v>
      </c>
      <c r="O2267" s="129">
        <v>4.1150544493540053</v>
      </c>
      <c r="AD2267" s="90">
        <f t="shared" si="137"/>
        <v>48341</v>
      </c>
      <c r="AE2267" s="91">
        <f t="shared" si="136"/>
        <v>3.7447405059696237E-2</v>
      </c>
      <c r="AG2267" s="92"/>
    </row>
    <row r="2268" spans="9:33" x14ac:dyDescent="0.25">
      <c r="I2268"/>
      <c r="N2268" s="130">
        <v>49390</v>
      </c>
      <c r="O2268" s="129">
        <v>4.1157600728356503</v>
      </c>
      <c r="AD2268" s="90">
        <f t="shared" si="137"/>
        <v>48342</v>
      </c>
      <c r="AE2268" s="91">
        <f t="shared" si="136"/>
        <v>3.7447405059696237E-2</v>
      </c>
      <c r="AG2268" s="92"/>
    </row>
    <row r="2269" spans="9:33" x14ac:dyDescent="0.25">
      <c r="I2269"/>
      <c r="N2269" s="130">
        <v>49394</v>
      </c>
      <c r="O2269" s="129">
        <v>4.1150544493540053</v>
      </c>
      <c r="AD2269" s="90">
        <f t="shared" si="137"/>
        <v>48343</v>
      </c>
      <c r="AE2269" s="91">
        <f t="shared" si="136"/>
        <v>3.7447405059696237E-2</v>
      </c>
      <c r="AG2269" s="92"/>
    </row>
    <row r="2270" spans="9:33" x14ac:dyDescent="0.25">
      <c r="I2270"/>
      <c r="N2270" s="130">
        <v>49395</v>
      </c>
      <c r="O2270" s="129">
        <v>4.1150544493460117</v>
      </c>
      <c r="AD2270" s="90">
        <f t="shared" si="137"/>
        <v>48344</v>
      </c>
      <c r="AE2270" s="91">
        <f t="shared" si="136"/>
        <v>3.7443510434460592E-2</v>
      </c>
      <c r="AG2270" s="92"/>
    </row>
    <row r="2271" spans="9:33" x14ac:dyDescent="0.25">
      <c r="I2271"/>
      <c r="N2271" s="130">
        <v>49396</v>
      </c>
      <c r="O2271" s="129">
        <v>4.1150544493540053</v>
      </c>
      <c r="AD2271" s="90">
        <f t="shared" si="137"/>
        <v>48345</v>
      </c>
      <c r="AE2271" s="91">
        <f t="shared" si="136"/>
        <v>3.7443510434460592E-2</v>
      </c>
      <c r="AG2271" s="92"/>
    </row>
    <row r="2272" spans="9:33" x14ac:dyDescent="0.25">
      <c r="I2272"/>
      <c r="N2272" s="130">
        <v>49397</v>
      </c>
      <c r="O2272" s="129">
        <v>4.1150544493619989</v>
      </c>
      <c r="AD2272" s="90">
        <f t="shared" si="137"/>
        <v>48346</v>
      </c>
      <c r="AE2272" s="91">
        <f t="shared" si="136"/>
        <v>3.7443510434460592E-2</v>
      </c>
      <c r="AG2272" s="92"/>
    </row>
    <row r="2273" spans="9:33" x14ac:dyDescent="0.25">
      <c r="I2273"/>
      <c r="N2273" s="130">
        <v>49398</v>
      </c>
      <c r="O2273" s="129">
        <v>4.1155248470854389</v>
      </c>
      <c r="AD2273" s="90">
        <f t="shared" si="137"/>
        <v>48347</v>
      </c>
      <c r="AE2273" s="91">
        <f t="shared" si="136"/>
        <v>3.7443510434460592E-2</v>
      </c>
      <c r="AG2273" s="92"/>
    </row>
    <row r="2274" spans="9:33" x14ac:dyDescent="0.25">
      <c r="I2274"/>
      <c r="N2274" s="130">
        <v>49401</v>
      </c>
      <c r="O2274" s="129">
        <v>4.1150544493540053</v>
      </c>
      <c r="AD2274" s="90">
        <f t="shared" si="137"/>
        <v>48348</v>
      </c>
      <c r="AE2274" s="91">
        <f t="shared" si="136"/>
        <v>3.7447405059696237E-2</v>
      </c>
      <c r="AG2274" s="92"/>
    </row>
    <row r="2275" spans="9:33" x14ac:dyDescent="0.25">
      <c r="I2275"/>
      <c r="N2275" s="130">
        <v>49402</v>
      </c>
      <c r="O2275" s="129">
        <v>4.1150544493540053</v>
      </c>
      <c r="AD2275" s="90">
        <f t="shared" si="137"/>
        <v>48349</v>
      </c>
      <c r="AE2275" s="91">
        <f t="shared" si="136"/>
        <v>3.7447405059696237E-2</v>
      </c>
      <c r="AG2275" s="92"/>
    </row>
    <row r="2276" spans="9:33" x14ac:dyDescent="0.25">
      <c r="I2276"/>
      <c r="N2276" s="130">
        <v>49403</v>
      </c>
      <c r="O2276" s="129">
        <v>4.1150544493540053</v>
      </c>
      <c r="AD2276" s="90">
        <f t="shared" si="137"/>
        <v>48350</v>
      </c>
      <c r="AE2276" s="91">
        <f t="shared" si="136"/>
        <v>3.7447405059696237E-2</v>
      </c>
      <c r="AG2276" s="92"/>
    </row>
    <row r="2277" spans="9:33" x14ac:dyDescent="0.25">
      <c r="I2277"/>
      <c r="N2277" s="130">
        <v>49404</v>
      </c>
      <c r="O2277" s="129">
        <v>4.1150544493460117</v>
      </c>
      <c r="AD2277" s="90">
        <f t="shared" si="137"/>
        <v>48351</v>
      </c>
      <c r="AE2277" s="91">
        <f t="shared" si="136"/>
        <v>3.7443510434460592E-2</v>
      </c>
      <c r="AG2277" s="92"/>
    </row>
    <row r="2278" spans="9:33" x14ac:dyDescent="0.25">
      <c r="I2278"/>
      <c r="N2278" s="130">
        <v>49405</v>
      </c>
      <c r="O2278" s="129">
        <v>4.1155248470854389</v>
      </c>
      <c r="AD2278" s="90">
        <f t="shared" si="137"/>
        <v>48352</v>
      </c>
      <c r="AE2278" s="91">
        <f t="shared" si="136"/>
        <v>3.7443510434460592E-2</v>
      </c>
      <c r="AG2278" s="92"/>
    </row>
    <row r="2279" spans="9:33" x14ac:dyDescent="0.25">
      <c r="I2279"/>
      <c r="N2279" s="130">
        <v>49408</v>
      </c>
      <c r="O2279" s="129">
        <v>4.1150544493540053</v>
      </c>
      <c r="AD2279" s="90">
        <f t="shared" si="137"/>
        <v>48353</v>
      </c>
      <c r="AE2279" s="91">
        <f t="shared" si="136"/>
        <v>3.7443510434460592E-2</v>
      </c>
      <c r="AG2279" s="92"/>
    </row>
    <row r="2280" spans="9:33" x14ac:dyDescent="0.25">
      <c r="I2280"/>
      <c r="N2280" s="130">
        <v>49409</v>
      </c>
      <c r="O2280" s="129">
        <v>4.1150544493619989</v>
      </c>
      <c r="AD2280" s="90">
        <f t="shared" si="137"/>
        <v>48354</v>
      </c>
      <c r="AE2280" s="91">
        <f t="shared" si="136"/>
        <v>3.7443510434460592E-2</v>
      </c>
      <c r="AG2280" s="92"/>
    </row>
    <row r="2281" spans="9:33" x14ac:dyDescent="0.25">
      <c r="I2281"/>
      <c r="N2281" s="130">
        <v>49410</v>
      </c>
      <c r="O2281" s="129">
        <v>4.1150544493540053</v>
      </c>
      <c r="AD2281" s="90">
        <f t="shared" si="137"/>
        <v>48355</v>
      </c>
      <c r="AE2281" s="91">
        <f t="shared" si="136"/>
        <v>3.7447405059696237E-2</v>
      </c>
      <c r="AG2281" s="92"/>
    </row>
    <row r="2282" spans="9:33" x14ac:dyDescent="0.25">
      <c r="I2282"/>
      <c r="N2282" s="130">
        <v>49411</v>
      </c>
      <c r="O2282" s="129">
        <v>4.1150544493540053</v>
      </c>
      <c r="AD2282" s="90">
        <f t="shared" si="137"/>
        <v>48356</v>
      </c>
      <c r="AE2282" s="91">
        <f t="shared" si="136"/>
        <v>3.7447405059696237E-2</v>
      </c>
      <c r="AG2282" s="92"/>
    </row>
    <row r="2283" spans="9:33" x14ac:dyDescent="0.25">
      <c r="I2283"/>
      <c r="N2283" s="130">
        <v>49412</v>
      </c>
      <c r="O2283" s="129">
        <v>4.1155248470854389</v>
      </c>
      <c r="AD2283" s="90">
        <f t="shared" si="137"/>
        <v>48357</v>
      </c>
      <c r="AE2283" s="91">
        <f t="shared" si="136"/>
        <v>3.7447405059696237E-2</v>
      </c>
      <c r="AG2283" s="92"/>
    </row>
    <row r="2284" spans="9:33" x14ac:dyDescent="0.25">
      <c r="I2284"/>
      <c r="N2284" s="130">
        <v>49415</v>
      </c>
      <c r="O2284" s="129">
        <v>4.1150544493540053</v>
      </c>
      <c r="AD2284" s="90">
        <f t="shared" si="137"/>
        <v>48358</v>
      </c>
      <c r="AE2284" s="91">
        <f t="shared" si="136"/>
        <v>3.7443510434460592E-2</v>
      </c>
      <c r="AG2284" s="92"/>
    </row>
    <row r="2285" spans="9:33" x14ac:dyDescent="0.25">
      <c r="I2285"/>
      <c r="N2285" s="130">
        <v>49416</v>
      </c>
      <c r="O2285" s="129">
        <v>4.1150544493540053</v>
      </c>
      <c r="AD2285" s="90">
        <f t="shared" si="137"/>
        <v>48359</v>
      </c>
      <c r="AE2285" s="91">
        <f t="shared" si="136"/>
        <v>3.7443510434540528E-2</v>
      </c>
      <c r="AG2285" s="92"/>
    </row>
    <row r="2286" spans="9:33" x14ac:dyDescent="0.25">
      <c r="I2286"/>
      <c r="N2286" s="130">
        <v>49417</v>
      </c>
      <c r="O2286" s="129">
        <v>4.1150544493540053</v>
      </c>
      <c r="AD2286" s="90">
        <f t="shared" si="137"/>
        <v>48360</v>
      </c>
      <c r="AE2286" s="91">
        <f t="shared" si="136"/>
        <v>3.7443510434460592E-2</v>
      </c>
      <c r="AG2286" s="92"/>
    </row>
    <row r="2287" spans="9:33" x14ac:dyDescent="0.25">
      <c r="I2287"/>
      <c r="N2287" s="130">
        <v>49418</v>
      </c>
      <c r="O2287" s="129">
        <v>4.1150544493460117</v>
      </c>
      <c r="AD2287" s="90">
        <f t="shared" si="137"/>
        <v>48361</v>
      </c>
      <c r="AE2287" s="91">
        <f t="shared" si="136"/>
        <v>3.7443510434460592E-2</v>
      </c>
      <c r="AG2287" s="92"/>
    </row>
    <row r="2288" spans="9:33" x14ac:dyDescent="0.25">
      <c r="I2288"/>
      <c r="N2288" s="130">
        <v>49419</v>
      </c>
      <c r="O2288" s="129">
        <v>4.1155248470854389</v>
      </c>
      <c r="AD2288" s="90">
        <f t="shared" si="137"/>
        <v>48362</v>
      </c>
      <c r="AE2288" s="91">
        <f t="shared" si="136"/>
        <v>3.7449352574852046E-2</v>
      </c>
      <c r="AG2288" s="92"/>
    </row>
    <row r="2289" spans="9:33" x14ac:dyDescent="0.25">
      <c r="I2289"/>
      <c r="N2289" s="130">
        <v>49422</v>
      </c>
      <c r="O2289" s="129">
        <v>4.1150544493540053</v>
      </c>
      <c r="AD2289" s="90">
        <f t="shared" si="137"/>
        <v>48363</v>
      </c>
      <c r="AE2289" s="91">
        <f t="shared" si="136"/>
        <v>3.7449352574852046E-2</v>
      </c>
      <c r="AG2289" s="92"/>
    </row>
    <row r="2290" spans="9:33" x14ac:dyDescent="0.25">
      <c r="I2290"/>
      <c r="N2290" s="130">
        <v>49423</v>
      </c>
      <c r="O2290" s="129">
        <v>4.1150544493540053</v>
      </c>
      <c r="AD2290" s="90">
        <f t="shared" si="137"/>
        <v>48364</v>
      </c>
      <c r="AE2290" s="91">
        <f t="shared" si="136"/>
        <v>3.7449352574852046E-2</v>
      </c>
      <c r="AG2290" s="92"/>
    </row>
    <row r="2291" spans="9:33" x14ac:dyDescent="0.25">
      <c r="I2291"/>
      <c r="N2291" s="130">
        <v>49424</v>
      </c>
      <c r="O2291" s="129">
        <v>4.1150544493540053</v>
      </c>
      <c r="AD2291" s="90">
        <f t="shared" si="137"/>
        <v>48365</v>
      </c>
      <c r="AE2291" s="91">
        <f t="shared" si="136"/>
        <v>3.7449352574852046E-2</v>
      </c>
      <c r="AG2291" s="92"/>
    </row>
    <row r="2292" spans="9:33" x14ac:dyDescent="0.25">
      <c r="I2292"/>
      <c r="N2292" s="130">
        <v>49425</v>
      </c>
      <c r="O2292" s="129">
        <v>4.1150544493540053</v>
      </c>
      <c r="AD2292" s="90">
        <f t="shared" si="137"/>
        <v>48366</v>
      </c>
      <c r="AE2292" s="91">
        <f t="shared" si="136"/>
        <v>3.7443510434460592E-2</v>
      </c>
      <c r="AG2292" s="92"/>
    </row>
    <row r="2293" spans="9:33" x14ac:dyDescent="0.25">
      <c r="I2293"/>
      <c r="N2293" s="130">
        <v>49426</v>
      </c>
      <c r="O2293" s="129">
        <v>4.1155248470854389</v>
      </c>
      <c r="AD2293" s="90">
        <f t="shared" si="137"/>
        <v>48367</v>
      </c>
      <c r="AE2293" s="91">
        <f t="shared" si="136"/>
        <v>3.7443510434460592E-2</v>
      </c>
      <c r="AG2293" s="92"/>
    </row>
    <row r="2294" spans="9:33" x14ac:dyDescent="0.25">
      <c r="I2294"/>
      <c r="N2294" s="130">
        <v>49429</v>
      </c>
      <c r="O2294" s="129">
        <v>4.1150544493540053</v>
      </c>
      <c r="AD2294" s="90">
        <f t="shared" si="137"/>
        <v>48368</v>
      </c>
      <c r="AE2294" s="91">
        <f t="shared" si="136"/>
        <v>3.7443510434460592E-2</v>
      </c>
      <c r="AG2294" s="92"/>
    </row>
    <row r="2295" spans="9:33" x14ac:dyDescent="0.25">
      <c r="I2295"/>
      <c r="N2295" s="130">
        <v>49430</v>
      </c>
      <c r="O2295" s="129">
        <v>4.1150544493540053</v>
      </c>
      <c r="AD2295" s="90">
        <f t="shared" si="137"/>
        <v>48369</v>
      </c>
      <c r="AE2295" s="91">
        <f t="shared" si="136"/>
        <v>3.7447405059696237E-2</v>
      </c>
      <c r="AG2295" s="92"/>
    </row>
    <row r="2296" spans="9:33" x14ac:dyDescent="0.25">
      <c r="I2296"/>
      <c r="N2296" s="130">
        <v>49431</v>
      </c>
      <c r="O2296" s="129">
        <v>4.1150544493540053</v>
      </c>
      <c r="AD2296" s="90">
        <f t="shared" si="137"/>
        <v>48370</v>
      </c>
      <c r="AE2296" s="91">
        <f t="shared" si="136"/>
        <v>3.7447405059696237E-2</v>
      </c>
      <c r="AG2296" s="92"/>
    </row>
    <row r="2297" spans="9:33" x14ac:dyDescent="0.25">
      <c r="I2297"/>
      <c r="N2297" s="130">
        <v>49432</v>
      </c>
      <c r="O2297" s="129">
        <v>4.1150544493460117</v>
      </c>
      <c r="AD2297" s="90">
        <f t="shared" si="137"/>
        <v>48371</v>
      </c>
      <c r="AE2297" s="91">
        <f t="shared" si="136"/>
        <v>3.7447405059696237E-2</v>
      </c>
      <c r="AG2297" s="92"/>
    </row>
    <row r="2298" spans="9:33" x14ac:dyDescent="0.25">
      <c r="I2298"/>
      <c r="N2298" s="130">
        <v>49433</v>
      </c>
      <c r="O2298" s="129">
        <v>4.1155248470881034</v>
      </c>
      <c r="AD2298" s="90">
        <f t="shared" si="137"/>
        <v>48372</v>
      </c>
      <c r="AE2298" s="91">
        <f t="shared" si="136"/>
        <v>3.7443510434540528E-2</v>
      </c>
      <c r="AG2298" s="92"/>
    </row>
    <row r="2299" spans="9:33" x14ac:dyDescent="0.25">
      <c r="I2299"/>
      <c r="N2299" s="130">
        <v>49436</v>
      </c>
      <c r="O2299" s="129">
        <v>4.1150544493460117</v>
      </c>
      <c r="AD2299" s="90">
        <f t="shared" si="137"/>
        <v>48373</v>
      </c>
      <c r="AE2299" s="91">
        <f t="shared" si="136"/>
        <v>3.7443510434380656E-2</v>
      </c>
      <c r="AG2299" s="92"/>
    </row>
    <row r="2300" spans="9:33" x14ac:dyDescent="0.25">
      <c r="I2300"/>
      <c r="N2300" s="130">
        <v>49437</v>
      </c>
      <c r="O2300" s="129">
        <v>4.1150544493540053</v>
      </c>
      <c r="AD2300" s="90">
        <f t="shared" si="137"/>
        <v>48374</v>
      </c>
      <c r="AE2300" s="91">
        <f t="shared" si="136"/>
        <v>3.7443510434460592E-2</v>
      </c>
      <c r="AG2300" s="92"/>
    </row>
    <row r="2301" spans="9:33" x14ac:dyDescent="0.25">
      <c r="I2301"/>
      <c r="N2301" s="130">
        <v>49438</v>
      </c>
      <c r="O2301" s="129">
        <v>4.1150544493540053</v>
      </c>
      <c r="AD2301" s="90">
        <f t="shared" si="137"/>
        <v>48375</v>
      </c>
      <c r="AE2301" s="91">
        <f t="shared" si="136"/>
        <v>3.7443510434460592E-2</v>
      </c>
      <c r="AG2301" s="92"/>
    </row>
    <row r="2302" spans="9:33" x14ac:dyDescent="0.25">
      <c r="I2302"/>
      <c r="N2302" s="130">
        <v>49439</v>
      </c>
      <c r="O2302" s="129">
        <v>4.1150544493540053</v>
      </c>
      <c r="AD2302" s="90">
        <f t="shared" si="137"/>
        <v>48376</v>
      </c>
      <c r="AE2302" s="91">
        <f t="shared" si="136"/>
        <v>3.7447405059696237E-2</v>
      </c>
      <c r="AG2302" s="92"/>
    </row>
    <row r="2303" spans="9:33" x14ac:dyDescent="0.25">
      <c r="I2303"/>
      <c r="N2303" s="130">
        <v>49440</v>
      </c>
      <c r="O2303" s="129">
        <v>4.1155248470827743</v>
      </c>
      <c r="AD2303" s="90">
        <f t="shared" si="137"/>
        <v>48377</v>
      </c>
      <c r="AE2303" s="91">
        <f t="shared" si="136"/>
        <v>3.7447405059696237E-2</v>
      </c>
      <c r="AG2303" s="92"/>
    </row>
    <row r="2304" spans="9:33" x14ac:dyDescent="0.25">
      <c r="I2304"/>
      <c r="N2304" s="130">
        <v>49443</v>
      </c>
      <c r="O2304" s="129">
        <v>4.1150544493619989</v>
      </c>
      <c r="AD2304" s="90">
        <f t="shared" si="137"/>
        <v>48378</v>
      </c>
      <c r="AE2304" s="91">
        <f t="shared" si="136"/>
        <v>3.7447405059696237E-2</v>
      </c>
      <c r="AG2304" s="92"/>
    </row>
    <row r="2305" spans="9:33" x14ac:dyDescent="0.25">
      <c r="I2305"/>
      <c r="N2305" s="130">
        <v>49444</v>
      </c>
      <c r="O2305" s="129">
        <v>4.1150544493460117</v>
      </c>
      <c r="AD2305" s="90">
        <f t="shared" si="137"/>
        <v>48379</v>
      </c>
      <c r="AE2305" s="91">
        <f t="shared" si="136"/>
        <v>3.7443510434460592E-2</v>
      </c>
      <c r="AG2305" s="92"/>
    </row>
    <row r="2306" spans="9:33" x14ac:dyDescent="0.25">
      <c r="I2306"/>
      <c r="N2306" s="130">
        <v>49445</v>
      </c>
      <c r="O2306" s="129">
        <v>4.1150544493540053</v>
      </c>
      <c r="AD2306" s="90">
        <f t="shared" si="137"/>
        <v>48380</v>
      </c>
      <c r="AE2306" s="91">
        <f t="shared" si="136"/>
        <v>3.7443510434460592E-2</v>
      </c>
      <c r="AG2306" s="92"/>
    </row>
    <row r="2307" spans="9:33" x14ac:dyDescent="0.25">
      <c r="I2307"/>
      <c r="N2307" s="130">
        <v>49446</v>
      </c>
      <c r="O2307" s="129">
        <v>4.1150544493540053</v>
      </c>
      <c r="AD2307" s="90">
        <f t="shared" si="137"/>
        <v>48381</v>
      </c>
      <c r="AE2307" s="91">
        <f t="shared" si="136"/>
        <v>3.7443510434540528E-2</v>
      </c>
      <c r="AG2307" s="92"/>
    </row>
    <row r="2308" spans="9:33" x14ac:dyDescent="0.25">
      <c r="I2308"/>
      <c r="N2308" s="130">
        <v>49447</v>
      </c>
      <c r="O2308" s="129">
        <v>4.1155248470854389</v>
      </c>
      <c r="AD2308" s="90">
        <f t="shared" si="137"/>
        <v>48382</v>
      </c>
      <c r="AE2308" s="91">
        <f t="shared" si="136"/>
        <v>3.7449352574852046E-2</v>
      </c>
      <c r="AG2308" s="92"/>
    </row>
    <row r="2309" spans="9:33" x14ac:dyDescent="0.25">
      <c r="I2309"/>
      <c r="N2309" s="130">
        <v>49450</v>
      </c>
      <c r="O2309" s="129">
        <v>4.1150544493540053</v>
      </c>
      <c r="AD2309" s="90">
        <f t="shared" si="137"/>
        <v>48383</v>
      </c>
      <c r="AE2309" s="91">
        <f t="shared" si="136"/>
        <v>3.7449352574852046E-2</v>
      </c>
      <c r="AG2309" s="92"/>
    </row>
    <row r="2310" spans="9:33" x14ac:dyDescent="0.25">
      <c r="I2310"/>
      <c r="N2310" s="130">
        <v>49451</v>
      </c>
      <c r="O2310" s="129">
        <v>4.1150544493619989</v>
      </c>
      <c r="AD2310" s="90">
        <f t="shared" si="137"/>
        <v>48384</v>
      </c>
      <c r="AE2310" s="91">
        <f t="shared" si="136"/>
        <v>3.7449352574852046E-2</v>
      </c>
      <c r="AG2310" s="92"/>
    </row>
    <row r="2311" spans="9:33" x14ac:dyDescent="0.25">
      <c r="I2311"/>
      <c r="N2311" s="130">
        <v>49452</v>
      </c>
      <c r="O2311" s="129">
        <v>4.1150544493540053</v>
      </c>
      <c r="AD2311" s="90">
        <f t="shared" si="137"/>
        <v>48385</v>
      </c>
      <c r="AE2311" s="91">
        <f t="shared" ref="AE2311:AE2374" si="138">_xlfn.IFNA(VLOOKUP(AD2311,N:O,2,FALSE)/100,AE2310)</f>
        <v>3.7449352574852046E-2</v>
      </c>
      <c r="AG2311" s="92"/>
    </row>
    <row r="2312" spans="9:33" x14ac:dyDescent="0.25">
      <c r="I2312"/>
      <c r="N2312" s="130">
        <v>49453</v>
      </c>
      <c r="O2312" s="129">
        <v>4.1150544493460117</v>
      </c>
      <c r="AD2312" s="90">
        <f t="shared" ref="AD2312:AD2375" si="139">AD2311+1</f>
        <v>48386</v>
      </c>
      <c r="AE2312" s="91">
        <f t="shared" si="138"/>
        <v>3.7443510434460592E-2</v>
      </c>
      <c r="AG2312" s="92"/>
    </row>
    <row r="2313" spans="9:33" x14ac:dyDescent="0.25">
      <c r="I2313"/>
      <c r="N2313" s="130">
        <v>49454</v>
      </c>
      <c r="O2313" s="129">
        <v>4.1157600728376487</v>
      </c>
      <c r="AD2313" s="90">
        <f t="shared" si="139"/>
        <v>48387</v>
      </c>
      <c r="AE2313" s="91">
        <f t="shared" si="138"/>
        <v>3.7443510434460592E-2</v>
      </c>
      <c r="AG2313" s="92"/>
    </row>
    <row r="2314" spans="9:33" x14ac:dyDescent="0.25">
      <c r="I2314"/>
      <c r="N2314" s="130">
        <v>49458</v>
      </c>
      <c r="O2314" s="129">
        <v>4.1150544493540053</v>
      </c>
      <c r="AD2314" s="90">
        <f t="shared" si="139"/>
        <v>48388</v>
      </c>
      <c r="AE2314" s="91">
        <f t="shared" si="138"/>
        <v>3.7443510434380656E-2</v>
      </c>
      <c r="AG2314" s="92"/>
    </row>
    <row r="2315" spans="9:33" x14ac:dyDescent="0.25">
      <c r="I2315"/>
      <c r="N2315" s="130">
        <v>49459</v>
      </c>
      <c r="O2315" s="129">
        <v>4.1150544493619989</v>
      </c>
      <c r="AD2315" s="90">
        <f t="shared" si="139"/>
        <v>48389</v>
      </c>
      <c r="AE2315" s="91">
        <f t="shared" si="138"/>
        <v>3.7443510434540528E-2</v>
      </c>
      <c r="AG2315" s="92"/>
    </row>
    <row r="2316" spans="9:33" x14ac:dyDescent="0.25">
      <c r="I2316"/>
      <c r="N2316" s="130">
        <v>49460</v>
      </c>
      <c r="O2316" s="129">
        <v>4.1150544493460117</v>
      </c>
      <c r="AD2316" s="90">
        <f t="shared" si="139"/>
        <v>48390</v>
      </c>
      <c r="AE2316" s="91">
        <f t="shared" si="138"/>
        <v>3.7447405059696237E-2</v>
      </c>
      <c r="AG2316" s="92"/>
    </row>
    <row r="2317" spans="9:33" x14ac:dyDescent="0.25">
      <c r="I2317"/>
      <c r="N2317" s="130">
        <v>49461</v>
      </c>
      <c r="O2317" s="129">
        <v>4.1155248470881034</v>
      </c>
      <c r="AD2317" s="90">
        <f t="shared" si="139"/>
        <v>48391</v>
      </c>
      <c r="AE2317" s="91">
        <f t="shared" si="138"/>
        <v>3.7447405059696237E-2</v>
      </c>
      <c r="AG2317" s="92"/>
    </row>
    <row r="2318" spans="9:33" x14ac:dyDescent="0.25">
      <c r="I2318"/>
      <c r="N2318" s="130">
        <v>49464</v>
      </c>
      <c r="O2318" s="129">
        <v>4.1150544493540053</v>
      </c>
      <c r="AD2318" s="90">
        <f t="shared" si="139"/>
        <v>48392</v>
      </c>
      <c r="AE2318" s="91">
        <f t="shared" si="138"/>
        <v>3.7447405059696237E-2</v>
      </c>
      <c r="AG2318" s="92"/>
    </row>
    <row r="2319" spans="9:33" x14ac:dyDescent="0.25">
      <c r="I2319"/>
      <c r="N2319" s="130">
        <v>49465</v>
      </c>
      <c r="O2319" s="129">
        <v>4.1150544493460117</v>
      </c>
      <c r="AD2319" s="90">
        <f t="shared" si="139"/>
        <v>48393</v>
      </c>
      <c r="AE2319" s="91">
        <f t="shared" si="138"/>
        <v>3.7443510434460592E-2</v>
      </c>
      <c r="AG2319" s="92"/>
    </row>
    <row r="2320" spans="9:33" x14ac:dyDescent="0.25">
      <c r="I2320"/>
      <c r="N2320" s="130">
        <v>49466</v>
      </c>
      <c r="O2320" s="129">
        <v>4.1150544493540053</v>
      </c>
      <c r="AD2320" s="90">
        <f t="shared" si="139"/>
        <v>48394</v>
      </c>
      <c r="AE2320" s="91">
        <f t="shared" si="138"/>
        <v>3.7443510434460592E-2</v>
      </c>
      <c r="AG2320" s="92"/>
    </row>
    <row r="2321" spans="9:33" x14ac:dyDescent="0.25">
      <c r="I2321"/>
      <c r="N2321" s="130">
        <v>49467</v>
      </c>
      <c r="O2321" s="129">
        <v>4.1150544493540053</v>
      </c>
      <c r="AD2321" s="90">
        <f t="shared" si="139"/>
        <v>48395</v>
      </c>
      <c r="AE2321" s="91">
        <f t="shared" si="138"/>
        <v>3.7443510434460592E-2</v>
      </c>
      <c r="AG2321" s="92"/>
    </row>
    <row r="2322" spans="9:33" x14ac:dyDescent="0.25">
      <c r="I2322"/>
      <c r="N2322" s="130">
        <v>49468</v>
      </c>
      <c r="O2322" s="129">
        <v>4.1155248470854389</v>
      </c>
      <c r="AD2322" s="90">
        <f t="shared" si="139"/>
        <v>48396</v>
      </c>
      <c r="AE2322" s="91">
        <f t="shared" si="138"/>
        <v>3.7443510434460592E-2</v>
      </c>
      <c r="AG2322" s="92"/>
    </row>
    <row r="2323" spans="9:33" x14ac:dyDescent="0.25">
      <c r="I2323"/>
      <c r="N2323" s="130">
        <v>49471</v>
      </c>
      <c r="O2323" s="129">
        <v>4.1150544493540053</v>
      </c>
      <c r="AD2323" s="90">
        <f t="shared" si="139"/>
        <v>48397</v>
      </c>
      <c r="AE2323" s="91">
        <f t="shared" si="138"/>
        <v>3.744935257487203E-2</v>
      </c>
      <c r="AG2323" s="92"/>
    </row>
    <row r="2324" spans="9:33" x14ac:dyDescent="0.25">
      <c r="I2324"/>
      <c r="N2324" s="130">
        <v>49472</v>
      </c>
      <c r="O2324" s="129">
        <v>4.1150544493619989</v>
      </c>
      <c r="AD2324" s="90">
        <f t="shared" si="139"/>
        <v>48398</v>
      </c>
      <c r="AE2324" s="91">
        <f t="shared" si="138"/>
        <v>3.744935257487203E-2</v>
      </c>
      <c r="AG2324" s="92"/>
    </row>
    <row r="2325" spans="9:33" x14ac:dyDescent="0.25">
      <c r="I2325"/>
      <c r="N2325" s="130">
        <v>49473</v>
      </c>
      <c r="O2325" s="129">
        <v>4.1150544493460117</v>
      </c>
      <c r="AD2325" s="90">
        <f t="shared" si="139"/>
        <v>48399</v>
      </c>
      <c r="AE2325" s="91">
        <f t="shared" si="138"/>
        <v>3.744935257487203E-2</v>
      </c>
      <c r="AG2325" s="92"/>
    </row>
    <row r="2326" spans="9:33" x14ac:dyDescent="0.25">
      <c r="I2326"/>
      <c r="N2326" s="130">
        <v>49474</v>
      </c>
      <c r="O2326" s="129">
        <v>4.1150544493540053</v>
      </c>
      <c r="AD2326" s="90">
        <f t="shared" si="139"/>
        <v>48400</v>
      </c>
      <c r="AE2326" s="91">
        <f t="shared" si="138"/>
        <v>3.744935257487203E-2</v>
      </c>
      <c r="AG2326" s="92"/>
    </row>
    <row r="2327" spans="9:33" x14ac:dyDescent="0.25">
      <c r="I2327"/>
      <c r="N2327" s="130">
        <v>49475</v>
      </c>
      <c r="O2327" s="129">
        <v>4.1155248470827743</v>
      </c>
      <c r="AD2327" s="90">
        <f t="shared" si="139"/>
        <v>48401</v>
      </c>
      <c r="AE2327" s="91">
        <f t="shared" si="138"/>
        <v>3.7443510434380656E-2</v>
      </c>
      <c r="AG2327" s="92"/>
    </row>
    <row r="2328" spans="9:33" x14ac:dyDescent="0.25">
      <c r="I2328"/>
      <c r="N2328" s="130">
        <v>49478</v>
      </c>
      <c r="O2328" s="129">
        <v>4.1152896392615546</v>
      </c>
      <c r="AD2328" s="90">
        <f t="shared" si="139"/>
        <v>48402</v>
      </c>
      <c r="AE2328" s="91">
        <f t="shared" si="138"/>
        <v>3.7443510434460592E-2</v>
      </c>
      <c r="AG2328" s="92"/>
    </row>
    <row r="2329" spans="9:33" x14ac:dyDescent="0.25">
      <c r="I2329"/>
      <c r="N2329" s="130">
        <v>49480</v>
      </c>
      <c r="O2329" s="129">
        <v>4.1150544493540053</v>
      </c>
      <c r="AD2329" s="90">
        <f t="shared" si="139"/>
        <v>48403</v>
      </c>
      <c r="AE2329" s="91">
        <f t="shared" si="138"/>
        <v>3.7443510434460592E-2</v>
      </c>
      <c r="AG2329" s="92"/>
    </row>
    <row r="2330" spans="9:33" x14ac:dyDescent="0.25">
      <c r="I2330"/>
      <c r="N2330" s="130">
        <v>49481</v>
      </c>
      <c r="O2330" s="129">
        <v>4.1150544493540053</v>
      </c>
      <c r="AD2330" s="90">
        <f t="shared" si="139"/>
        <v>48404</v>
      </c>
      <c r="AE2330" s="91">
        <f t="shared" si="138"/>
        <v>3.7447405059696237E-2</v>
      </c>
      <c r="AG2330" s="92"/>
    </row>
    <row r="2331" spans="9:33" x14ac:dyDescent="0.25">
      <c r="I2331"/>
      <c r="N2331" s="130">
        <v>49482</v>
      </c>
      <c r="O2331" s="129">
        <v>4.1155248470854389</v>
      </c>
      <c r="AD2331" s="90">
        <f t="shared" si="139"/>
        <v>48405</v>
      </c>
      <c r="AE2331" s="91">
        <f t="shared" si="138"/>
        <v>3.7447405059696237E-2</v>
      </c>
      <c r="AG2331" s="92"/>
    </row>
    <row r="2332" spans="9:33" x14ac:dyDescent="0.25">
      <c r="I2332"/>
      <c r="N2332" s="130">
        <v>49485</v>
      </c>
      <c r="O2332" s="129">
        <v>4.1150544493540053</v>
      </c>
      <c r="AD2332" s="90">
        <f t="shared" si="139"/>
        <v>48406</v>
      </c>
      <c r="AE2332" s="91">
        <f t="shared" si="138"/>
        <v>3.7447405059696237E-2</v>
      </c>
      <c r="AG2332" s="92"/>
    </row>
    <row r="2333" spans="9:33" x14ac:dyDescent="0.25">
      <c r="I2333"/>
      <c r="N2333" s="130">
        <v>49486</v>
      </c>
      <c r="O2333" s="129">
        <v>4.1150544493460117</v>
      </c>
      <c r="AD2333" s="90">
        <f t="shared" si="139"/>
        <v>48407</v>
      </c>
      <c r="AE2333" s="91">
        <f t="shared" si="138"/>
        <v>3.7443510434460592E-2</v>
      </c>
      <c r="AG2333" s="92"/>
    </row>
    <row r="2334" spans="9:33" x14ac:dyDescent="0.25">
      <c r="I2334"/>
      <c r="N2334" s="130">
        <v>49487</v>
      </c>
      <c r="O2334" s="129">
        <v>4.1150544493540053</v>
      </c>
      <c r="AD2334" s="90">
        <f t="shared" si="139"/>
        <v>48408</v>
      </c>
      <c r="AE2334" s="91">
        <f t="shared" si="138"/>
        <v>3.7443510434380656E-2</v>
      </c>
      <c r="AG2334" s="92"/>
    </row>
    <row r="2335" spans="9:33" x14ac:dyDescent="0.25">
      <c r="I2335"/>
      <c r="N2335" s="130">
        <v>49488</v>
      </c>
      <c r="O2335" s="129">
        <v>4.1150544493540053</v>
      </c>
      <c r="AD2335" s="90">
        <f t="shared" si="139"/>
        <v>48409</v>
      </c>
      <c r="AE2335" s="91">
        <f t="shared" si="138"/>
        <v>3.7443510434460592E-2</v>
      </c>
      <c r="AG2335" s="92"/>
    </row>
    <row r="2336" spans="9:33" x14ac:dyDescent="0.25">
      <c r="I2336"/>
      <c r="N2336" s="130">
        <v>49489</v>
      </c>
      <c r="O2336" s="129">
        <v>4.1155248470854389</v>
      </c>
      <c r="AD2336" s="90">
        <f t="shared" si="139"/>
        <v>48410</v>
      </c>
      <c r="AE2336" s="91">
        <f t="shared" si="138"/>
        <v>3.7443510434540528E-2</v>
      </c>
      <c r="AG2336" s="92"/>
    </row>
    <row r="2337" spans="9:33" x14ac:dyDescent="0.25">
      <c r="I2337"/>
      <c r="N2337" s="130">
        <v>49492</v>
      </c>
      <c r="O2337" s="129">
        <v>4.1150544493460117</v>
      </c>
      <c r="AD2337" s="90">
        <f t="shared" si="139"/>
        <v>48411</v>
      </c>
      <c r="AE2337" s="91">
        <f t="shared" si="138"/>
        <v>3.7447405059696237E-2</v>
      </c>
      <c r="AG2337" s="92"/>
    </row>
    <row r="2338" spans="9:33" x14ac:dyDescent="0.25">
      <c r="I2338"/>
      <c r="N2338" s="130">
        <v>49493</v>
      </c>
      <c r="O2338" s="129">
        <v>4.1152896392615546</v>
      </c>
      <c r="AD2338" s="90">
        <f t="shared" si="139"/>
        <v>48412</v>
      </c>
      <c r="AE2338" s="91">
        <f t="shared" si="138"/>
        <v>3.7447405059696237E-2</v>
      </c>
      <c r="AG2338" s="92"/>
    </row>
    <row r="2339" spans="9:33" x14ac:dyDescent="0.25">
      <c r="I2339"/>
      <c r="N2339" s="130">
        <v>49495</v>
      </c>
      <c r="O2339" s="129">
        <v>4.1150544493540053</v>
      </c>
      <c r="AD2339" s="90">
        <f t="shared" si="139"/>
        <v>48413</v>
      </c>
      <c r="AE2339" s="91">
        <f t="shared" si="138"/>
        <v>3.7447405059696237E-2</v>
      </c>
      <c r="AG2339" s="92"/>
    </row>
    <row r="2340" spans="9:33" x14ac:dyDescent="0.25">
      <c r="I2340"/>
      <c r="N2340" s="130">
        <v>49496</v>
      </c>
      <c r="O2340" s="129">
        <v>4.1155248470854389</v>
      </c>
      <c r="AD2340" s="90">
        <f t="shared" si="139"/>
        <v>48414</v>
      </c>
      <c r="AE2340" s="91">
        <f t="shared" si="138"/>
        <v>3.7443510434380656E-2</v>
      </c>
      <c r="AG2340" s="92"/>
    </row>
    <row r="2341" spans="9:33" x14ac:dyDescent="0.25">
      <c r="I2341"/>
      <c r="N2341" s="130">
        <v>49499</v>
      </c>
      <c r="O2341" s="129">
        <v>4.1150544493540053</v>
      </c>
      <c r="AD2341" s="90">
        <f t="shared" si="139"/>
        <v>48415</v>
      </c>
      <c r="AE2341" s="91">
        <f t="shared" si="138"/>
        <v>3.7443510434460592E-2</v>
      </c>
      <c r="AG2341" s="92"/>
    </row>
    <row r="2342" spans="9:33" x14ac:dyDescent="0.25">
      <c r="I2342"/>
      <c r="N2342" s="130">
        <v>49500</v>
      </c>
      <c r="O2342" s="129">
        <v>4.1150544493540053</v>
      </c>
      <c r="AD2342" s="90">
        <f t="shared" si="139"/>
        <v>48416</v>
      </c>
      <c r="AE2342" s="91">
        <f t="shared" si="138"/>
        <v>3.7443510434460592E-2</v>
      </c>
      <c r="AG2342" s="92"/>
    </row>
    <row r="2343" spans="9:33" x14ac:dyDescent="0.25">
      <c r="I2343"/>
      <c r="N2343" s="130">
        <v>49501</v>
      </c>
      <c r="O2343" s="129">
        <v>4.1150544493619989</v>
      </c>
      <c r="AD2343" s="90">
        <f t="shared" si="139"/>
        <v>48417</v>
      </c>
      <c r="AE2343" s="91">
        <f t="shared" si="138"/>
        <v>3.7443510434540528E-2</v>
      </c>
      <c r="AG2343" s="92"/>
    </row>
    <row r="2344" spans="9:33" x14ac:dyDescent="0.25">
      <c r="I2344"/>
      <c r="N2344" s="130">
        <v>49502</v>
      </c>
      <c r="O2344" s="129">
        <v>4.1150544493460117</v>
      </c>
      <c r="AD2344" s="90">
        <f t="shared" si="139"/>
        <v>48418</v>
      </c>
      <c r="AE2344" s="91">
        <f t="shared" si="138"/>
        <v>3.7447405059696237E-2</v>
      </c>
      <c r="AG2344" s="92"/>
    </row>
    <row r="2345" spans="9:33" x14ac:dyDescent="0.25">
      <c r="I2345"/>
      <c r="N2345" s="130">
        <v>49503</v>
      </c>
      <c r="O2345" s="129">
        <v>4.1155248470881034</v>
      </c>
      <c r="AD2345" s="90">
        <f t="shared" si="139"/>
        <v>48419</v>
      </c>
      <c r="AE2345" s="91">
        <f t="shared" si="138"/>
        <v>3.7447405059696237E-2</v>
      </c>
      <c r="AG2345" s="92"/>
    </row>
    <row r="2346" spans="9:33" x14ac:dyDescent="0.25">
      <c r="I2346"/>
      <c r="N2346" s="130">
        <v>49506</v>
      </c>
      <c r="O2346" s="129">
        <v>4.1150544493460117</v>
      </c>
      <c r="AD2346" s="90">
        <f t="shared" si="139"/>
        <v>48420</v>
      </c>
      <c r="AE2346" s="91">
        <f t="shared" si="138"/>
        <v>3.7447405059696237E-2</v>
      </c>
      <c r="AG2346" s="92"/>
    </row>
    <row r="2347" spans="9:33" x14ac:dyDescent="0.25">
      <c r="I2347"/>
      <c r="N2347" s="130">
        <v>49507</v>
      </c>
      <c r="O2347" s="129">
        <v>4.1150544493540053</v>
      </c>
      <c r="AD2347" s="90">
        <f t="shared" si="139"/>
        <v>48421</v>
      </c>
      <c r="AE2347" s="91">
        <f t="shared" si="138"/>
        <v>3.7443510434460592E-2</v>
      </c>
      <c r="AG2347" s="92"/>
    </row>
    <row r="2348" spans="9:33" x14ac:dyDescent="0.25">
      <c r="I2348"/>
      <c r="N2348" s="130">
        <v>49508</v>
      </c>
      <c r="O2348" s="129">
        <v>4.1150544493540053</v>
      </c>
      <c r="AD2348" s="90">
        <f t="shared" si="139"/>
        <v>48422</v>
      </c>
      <c r="AE2348" s="91">
        <f t="shared" si="138"/>
        <v>3.7443510434460592E-2</v>
      </c>
      <c r="AG2348" s="92"/>
    </row>
    <row r="2349" spans="9:33" x14ac:dyDescent="0.25">
      <c r="I2349"/>
      <c r="N2349" s="130">
        <v>49509</v>
      </c>
      <c r="O2349" s="129">
        <v>4.1150544493540053</v>
      </c>
      <c r="AD2349" s="90">
        <f t="shared" si="139"/>
        <v>48423</v>
      </c>
      <c r="AE2349" s="91">
        <f t="shared" si="138"/>
        <v>3.7443510434460592E-2</v>
      </c>
      <c r="AG2349" s="92"/>
    </row>
    <row r="2350" spans="9:33" x14ac:dyDescent="0.25">
      <c r="I2350"/>
      <c r="N2350" s="130">
        <v>49510</v>
      </c>
      <c r="O2350" s="129">
        <v>4.1155248470854389</v>
      </c>
      <c r="AD2350" s="90">
        <f t="shared" si="139"/>
        <v>48424</v>
      </c>
      <c r="AE2350" s="91">
        <f t="shared" si="138"/>
        <v>3.7443510434460592E-2</v>
      </c>
      <c r="AG2350" s="92"/>
    </row>
    <row r="2351" spans="9:33" x14ac:dyDescent="0.25">
      <c r="I2351"/>
      <c r="N2351" s="130">
        <v>49513</v>
      </c>
      <c r="O2351" s="129">
        <v>4.1150544493460117</v>
      </c>
      <c r="AD2351" s="90">
        <f t="shared" si="139"/>
        <v>48425</v>
      </c>
      <c r="AE2351" s="91">
        <f t="shared" si="138"/>
        <v>3.7447405059696237E-2</v>
      </c>
      <c r="AG2351" s="92"/>
    </row>
    <row r="2352" spans="9:33" x14ac:dyDescent="0.25">
      <c r="I2352"/>
      <c r="N2352" s="130">
        <v>49514</v>
      </c>
      <c r="O2352" s="129">
        <v>4.1150544493540053</v>
      </c>
      <c r="AD2352" s="90">
        <f t="shared" si="139"/>
        <v>48426</v>
      </c>
      <c r="AE2352" s="91">
        <f t="shared" si="138"/>
        <v>3.7447405059696237E-2</v>
      </c>
      <c r="AG2352" s="92"/>
    </row>
    <row r="2353" spans="9:33" x14ac:dyDescent="0.25">
      <c r="I2353"/>
      <c r="N2353" s="130">
        <v>49515</v>
      </c>
      <c r="O2353" s="129">
        <v>4.1150544493540053</v>
      </c>
      <c r="AD2353" s="90">
        <f t="shared" si="139"/>
        <v>48427</v>
      </c>
      <c r="AE2353" s="91">
        <f t="shared" si="138"/>
        <v>3.7447405059696237E-2</v>
      </c>
      <c r="AG2353" s="92"/>
    </row>
    <row r="2354" spans="9:33" x14ac:dyDescent="0.25">
      <c r="I2354"/>
      <c r="N2354" s="130">
        <v>49516</v>
      </c>
      <c r="O2354" s="129">
        <v>4.1150544493540053</v>
      </c>
      <c r="AD2354" s="90">
        <f t="shared" si="139"/>
        <v>48428</v>
      </c>
      <c r="AE2354" s="91">
        <f t="shared" si="138"/>
        <v>3.7443510434460592E-2</v>
      </c>
      <c r="AG2354" s="92"/>
    </row>
    <row r="2355" spans="9:33" x14ac:dyDescent="0.25">
      <c r="I2355"/>
      <c r="N2355" s="130">
        <v>49517</v>
      </c>
      <c r="O2355" s="129">
        <v>4.1155248470854389</v>
      </c>
      <c r="AD2355" s="90">
        <f t="shared" si="139"/>
        <v>48429</v>
      </c>
      <c r="AE2355" s="91">
        <f t="shared" si="138"/>
        <v>3.7443510434460592E-2</v>
      </c>
      <c r="AG2355" s="92"/>
    </row>
    <row r="2356" spans="9:33" x14ac:dyDescent="0.25">
      <c r="I2356"/>
      <c r="N2356" s="130">
        <v>49520</v>
      </c>
      <c r="O2356" s="129">
        <v>4.1150544493540053</v>
      </c>
      <c r="AD2356" s="90">
        <f t="shared" si="139"/>
        <v>48430</v>
      </c>
      <c r="AE2356" s="91">
        <f t="shared" si="138"/>
        <v>3.7443510434460592E-2</v>
      </c>
      <c r="AG2356" s="92"/>
    </row>
    <row r="2357" spans="9:33" x14ac:dyDescent="0.25">
      <c r="I2357"/>
      <c r="N2357" s="130">
        <v>49521</v>
      </c>
      <c r="O2357" s="129">
        <v>4.1150544493540053</v>
      </c>
      <c r="AD2357" s="90">
        <f t="shared" si="139"/>
        <v>48431</v>
      </c>
      <c r="AE2357" s="91">
        <f t="shared" si="138"/>
        <v>3.7443510434460592E-2</v>
      </c>
      <c r="AG2357" s="92"/>
    </row>
    <row r="2358" spans="9:33" x14ac:dyDescent="0.25">
      <c r="I2358"/>
      <c r="N2358" s="130">
        <v>49522</v>
      </c>
      <c r="O2358" s="129">
        <v>4.1150544493540053</v>
      </c>
      <c r="AD2358" s="90">
        <f t="shared" si="139"/>
        <v>48432</v>
      </c>
      <c r="AE2358" s="91">
        <f t="shared" si="138"/>
        <v>3.7447405059696237E-2</v>
      </c>
      <c r="AG2358" s="92"/>
    </row>
    <row r="2359" spans="9:33" x14ac:dyDescent="0.25">
      <c r="I2359"/>
      <c r="N2359" s="130">
        <v>49523</v>
      </c>
      <c r="O2359" s="129">
        <v>4.1150544493540053</v>
      </c>
      <c r="AD2359" s="90">
        <f t="shared" si="139"/>
        <v>48433</v>
      </c>
      <c r="AE2359" s="91">
        <f t="shared" si="138"/>
        <v>3.7447405059696237E-2</v>
      </c>
      <c r="AG2359" s="92"/>
    </row>
    <row r="2360" spans="9:33" x14ac:dyDescent="0.25">
      <c r="I2360"/>
      <c r="N2360" s="130">
        <v>49524</v>
      </c>
      <c r="O2360" s="129">
        <v>4.1155248470854389</v>
      </c>
      <c r="AD2360" s="90">
        <f t="shared" si="139"/>
        <v>48434</v>
      </c>
      <c r="AE2360" s="91">
        <f t="shared" si="138"/>
        <v>3.7447405059696237E-2</v>
      </c>
      <c r="AG2360" s="92"/>
    </row>
    <row r="2361" spans="9:33" x14ac:dyDescent="0.25">
      <c r="I2361"/>
      <c r="N2361" s="130">
        <v>49527</v>
      </c>
      <c r="O2361" s="129">
        <v>4.1150544493540053</v>
      </c>
      <c r="AD2361" s="90">
        <f t="shared" si="139"/>
        <v>48435</v>
      </c>
      <c r="AE2361" s="91">
        <f t="shared" si="138"/>
        <v>3.7443510434460592E-2</v>
      </c>
      <c r="AG2361" s="92"/>
    </row>
    <row r="2362" spans="9:33" x14ac:dyDescent="0.25">
      <c r="I2362"/>
      <c r="N2362" s="130">
        <v>49528</v>
      </c>
      <c r="O2362" s="129">
        <v>4.1150544493540053</v>
      </c>
      <c r="AD2362" s="90">
        <f t="shared" si="139"/>
        <v>48436</v>
      </c>
      <c r="AE2362" s="91">
        <f t="shared" si="138"/>
        <v>3.7443510434540528E-2</v>
      </c>
      <c r="AG2362" s="92"/>
    </row>
    <row r="2363" spans="9:33" x14ac:dyDescent="0.25">
      <c r="I2363"/>
      <c r="N2363" s="130">
        <v>49529</v>
      </c>
      <c r="O2363" s="129">
        <v>4.1150544493540053</v>
      </c>
      <c r="AD2363" s="90">
        <f t="shared" si="139"/>
        <v>48437</v>
      </c>
      <c r="AE2363" s="91">
        <f t="shared" si="138"/>
        <v>3.7443510434380656E-2</v>
      </c>
      <c r="AG2363" s="92"/>
    </row>
    <row r="2364" spans="9:33" x14ac:dyDescent="0.25">
      <c r="I2364"/>
      <c r="N2364" s="130">
        <v>49530</v>
      </c>
      <c r="O2364" s="129">
        <v>4.1150544493540053</v>
      </c>
      <c r="AD2364" s="90">
        <f t="shared" si="139"/>
        <v>48438</v>
      </c>
      <c r="AE2364" s="91">
        <f t="shared" si="138"/>
        <v>3.7443510434460592E-2</v>
      </c>
      <c r="AG2364" s="92"/>
    </row>
    <row r="2365" spans="9:33" x14ac:dyDescent="0.25">
      <c r="I2365"/>
      <c r="N2365" s="130">
        <v>49531</v>
      </c>
      <c r="O2365" s="129">
        <v>4.1155248470854389</v>
      </c>
      <c r="AD2365" s="90">
        <f t="shared" si="139"/>
        <v>48439</v>
      </c>
      <c r="AE2365" s="91">
        <f t="shared" si="138"/>
        <v>3.7447405059696237E-2</v>
      </c>
      <c r="AG2365" s="92"/>
    </row>
    <row r="2366" spans="9:33" x14ac:dyDescent="0.25">
      <c r="I2366"/>
      <c r="N2366" s="130">
        <v>49534</v>
      </c>
      <c r="O2366" s="129">
        <v>4.1150544493460117</v>
      </c>
      <c r="AD2366" s="90">
        <f t="shared" si="139"/>
        <v>48440</v>
      </c>
      <c r="AE2366" s="91">
        <f t="shared" si="138"/>
        <v>3.7447405059696237E-2</v>
      </c>
      <c r="AG2366" s="92"/>
    </row>
    <row r="2367" spans="9:33" x14ac:dyDescent="0.25">
      <c r="I2367"/>
      <c r="N2367" s="130">
        <v>49535</v>
      </c>
      <c r="O2367" s="129">
        <v>4.1150544493540053</v>
      </c>
      <c r="AD2367" s="90">
        <f t="shared" si="139"/>
        <v>48441</v>
      </c>
      <c r="AE2367" s="91">
        <f t="shared" si="138"/>
        <v>3.7447405059696237E-2</v>
      </c>
      <c r="AG2367" s="92"/>
    </row>
    <row r="2368" spans="9:33" x14ac:dyDescent="0.25">
      <c r="I2368"/>
      <c r="N2368" s="130">
        <v>49536</v>
      </c>
      <c r="O2368" s="129">
        <v>4.1150544493540053</v>
      </c>
      <c r="AD2368" s="90">
        <f t="shared" si="139"/>
        <v>48442</v>
      </c>
      <c r="AE2368" s="91">
        <f t="shared" si="138"/>
        <v>3.7443510434540528E-2</v>
      </c>
      <c r="AG2368" s="92"/>
    </row>
    <row r="2369" spans="9:33" x14ac:dyDescent="0.25">
      <c r="I2369"/>
      <c r="N2369" s="130">
        <v>49537</v>
      </c>
      <c r="O2369" s="129">
        <v>4.1150544493540053</v>
      </c>
      <c r="AD2369" s="90">
        <f t="shared" si="139"/>
        <v>48443</v>
      </c>
      <c r="AE2369" s="91">
        <f t="shared" si="138"/>
        <v>3.7443510434380656E-2</v>
      </c>
      <c r="AG2369" s="92"/>
    </row>
    <row r="2370" spans="9:33" x14ac:dyDescent="0.25">
      <c r="I2370"/>
      <c r="N2370" s="130">
        <v>49538</v>
      </c>
      <c r="O2370" s="129">
        <v>4.1155248470827743</v>
      </c>
      <c r="AD2370" s="90">
        <f t="shared" si="139"/>
        <v>48444</v>
      </c>
      <c r="AE2370" s="91">
        <f t="shared" si="138"/>
        <v>3.7443510434460592E-2</v>
      </c>
      <c r="AG2370" s="92"/>
    </row>
    <row r="2371" spans="9:33" x14ac:dyDescent="0.25">
      <c r="I2371"/>
      <c r="N2371" s="130">
        <v>49541</v>
      </c>
      <c r="O2371" s="129">
        <v>4.1150544493540053</v>
      </c>
      <c r="AD2371" s="90">
        <f t="shared" si="139"/>
        <v>48445</v>
      </c>
      <c r="AE2371" s="91">
        <f t="shared" si="138"/>
        <v>3.7443510434460592E-2</v>
      </c>
      <c r="AG2371" s="92"/>
    </row>
    <row r="2372" spans="9:33" x14ac:dyDescent="0.25">
      <c r="I2372"/>
      <c r="N2372" s="130">
        <v>49542</v>
      </c>
      <c r="O2372" s="129">
        <v>4.1150544493540053</v>
      </c>
      <c r="AD2372" s="90">
        <f t="shared" si="139"/>
        <v>48446</v>
      </c>
      <c r="AE2372" s="91">
        <f t="shared" si="138"/>
        <v>3.7447405059722882E-2</v>
      </c>
      <c r="AG2372" s="92"/>
    </row>
    <row r="2373" spans="9:33" x14ac:dyDescent="0.25">
      <c r="I2373"/>
      <c r="N2373" s="130">
        <v>49543</v>
      </c>
      <c r="O2373" s="129">
        <v>4.1150544493619989</v>
      </c>
      <c r="AD2373" s="90">
        <f t="shared" si="139"/>
        <v>48447</v>
      </c>
      <c r="AE2373" s="91">
        <f t="shared" si="138"/>
        <v>3.7447405059722882E-2</v>
      </c>
      <c r="AG2373" s="92"/>
    </row>
    <row r="2374" spans="9:33" x14ac:dyDescent="0.25">
      <c r="I2374"/>
      <c r="N2374" s="130">
        <v>49544</v>
      </c>
      <c r="O2374" s="129">
        <v>4.1150544493460117</v>
      </c>
      <c r="AD2374" s="90">
        <f t="shared" si="139"/>
        <v>48448</v>
      </c>
      <c r="AE2374" s="91">
        <f t="shared" si="138"/>
        <v>3.7447405059722882E-2</v>
      </c>
      <c r="AG2374" s="92"/>
    </row>
    <row r="2375" spans="9:33" x14ac:dyDescent="0.25">
      <c r="I2375"/>
      <c r="N2375" s="130">
        <v>49545</v>
      </c>
      <c r="O2375" s="129">
        <v>4.1155248470854389</v>
      </c>
      <c r="AD2375" s="90">
        <f t="shared" si="139"/>
        <v>48449</v>
      </c>
      <c r="AE2375" s="91">
        <f t="shared" ref="AE2375:AE2438" si="140">_xlfn.IFNA(VLOOKUP(AD2375,N:O,2,FALSE)/100,AE2374)</f>
        <v>3.7443510434380656E-2</v>
      </c>
      <c r="AG2375" s="92"/>
    </row>
    <row r="2376" spans="9:33" x14ac:dyDescent="0.25">
      <c r="I2376"/>
      <c r="N2376" s="130">
        <v>49548</v>
      </c>
      <c r="O2376" s="129">
        <v>4.1150544493540053</v>
      </c>
      <c r="AD2376" s="90">
        <f t="shared" ref="AD2376:AD2439" si="141">AD2375+1</f>
        <v>48450</v>
      </c>
      <c r="AE2376" s="91">
        <f t="shared" si="140"/>
        <v>3.7443510434460592E-2</v>
      </c>
      <c r="AG2376" s="92"/>
    </row>
    <row r="2377" spans="9:33" x14ac:dyDescent="0.25">
      <c r="I2377"/>
      <c r="N2377" s="130">
        <v>49549</v>
      </c>
      <c r="O2377" s="129">
        <v>4.1150544493540053</v>
      </c>
      <c r="AD2377" s="90">
        <f t="shared" si="141"/>
        <v>48451</v>
      </c>
      <c r="AE2377" s="91">
        <f t="shared" si="140"/>
        <v>3.7443510434460592E-2</v>
      </c>
      <c r="AG2377" s="92"/>
    </row>
    <row r="2378" spans="9:33" x14ac:dyDescent="0.25">
      <c r="I2378"/>
      <c r="N2378" s="130">
        <v>49550</v>
      </c>
      <c r="O2378" s="129">
        <v>4.1150544493540053</v>
      </c>
      <c r="AD2378" s="90">
        <f t="shared" si="141"/>
        <v>48452</v>
      </c>
      <c r="AE2378" s="91">
        <f t="shared" si="140"/>
        <v>3.7443510434540528E-2</v>
      </c>
      <c r="AG2378" s="92"/>
    </row>
    <row r="2379" spans="9:33" x14ac:dyDescent="0.25">
      <c r="I2379"/>
      <c r="N2379" s="130">
        <v>49551</v>
      </c>
      <c r="O2379" s="129">
        <v>4.1150544493540053</v>
      </c>
      <c r="AD2379" s="90">
        <f t="shared" si="141"/>
        <v>48453</v>
      </c>
      <c r="AE2379" s="91">
        <f t="shared" si="140"/>
        <v>3.7447405059696237E-2</v>
      </c>
      <c r="AG2379" s="92"/>
    </row>
    <row r="2380" spans="9:33" x14ac:dyDescent="0.25">
      <c r="I2380"/>
      <c r="N2380" s="130">
        <v>49552</v>
      </c>
      <c r="O2380" s="129">
        <v>4.1157600728356503</v>
      </c>
      <c r="AD2380" s="90">
        <f t="shared" si="141"/>
        <v>48454</v>
      </c>
      <c r="AE2380" s="91">
        <f t="shared" si="140"/>
        <v>3.7447405059696237E-2</v>
      </c>
      <c r="AG2380" s="92"/>
    </row>
    <row r="2381" spans="9:33" x14ac:dyDescent="0.25">
      <c r="I2381"/>
      <c r="N2381" s="130">
        <v>49556</v>
      </c>
      <c r="O2381" s="129">
        <v>4.1150544493540053</v>
      </c>
      <c r="AD2381" s="90">
        <f t="shared" si="141"/>
        <v>48455</v>
      </c>
      <c r="AE2381" s="91">
        <f t="shared" si="140"/>
        <v>3.7447405059696237E-2</v>
      </c>
      <c r="AG2381" s="92"/>
    </row>
    <row r="2382" spans="9:33" x14ac:dyDescent="0.25">
      <c r="I2382"/>
      <c r="N2382" s="130">
        <v>49557</v>
      </c>
      <c r="O2382" s="129">
        <v>4.1150544493540053</v>
      </c>
      <c r="AD2382" s="90">
        <f t="shared" si="141"/>
        <v>48456</v>
      </c>
      <c r="AE2382" s="91">
        <f t="shared" si="140"/>
        <v>3.7443510434460592E-2</v>
      </c>
      <c r="AG2382" s="92"/>
    </row>
    <row r="2383" spans="9:33" x14ac:dyDescent="0.25">
      <c r="I2383"/>
      <c r="N2383" s="130">
        <v>49558</v>
      </c>
      <c r="O2383" s="129">
        <v>4.1150544493540053</v>
      </c>
      <c r="AD2383" s="90">
        <f t="shared" si="141"/>
        <v>48457</v>
      </c>
      <c r="AE2383" s="91">
        <f t="shared" si="140"/>
        <v>3.7443510434540528E-2</v>
      </c>
      <c r="AG2383" s="92"/>
    </row>
    <row r="2384" spans="9:33" x14ac:dyDescent="0.25">
      <c r="I2384"/>
      <c r="N2384" s="130">
        <v>49559</v>
      </c>
      <c r="O2384" s="129">
        <v>4.1155248470854389</v>
      </c>
      <c r="AD2384" s="90">
        <f t="shared" si="141"/>
        <v>48458</v>
      </c>
      <c r="AE2384" s="91">
        <f t="shared" si="140"/>
        <v>3.7443510434460592E-2</v>
      </c>
      <c r="AG2384" s="92"/>
    </row>
    <row r="2385" spans="9:33" x14ac:dyDescent="0.25">
      <c r="I2385"/>
      <c r="N2385" s="130">
        <v>49562</v>
      </c>
      <c r="O2385" s="129">
        <v>4.1150544493540053</v>
      </c>
      <c r="AD2385" s="90">
        <f t="shared" si="141"/>
        <v>48459</v>
      </c>
      <c r="AE2385" s="91">
        <f t="shared" si="140"/>
        <v>3.7443510434380656E-2</v>
      </c>
      <c r="AG2385" s="92"/>
    </row>
    <row r="2386" spans="9:33" x14ac:dyDescent="0.25">
      <c r="I2386"/>
      <c r="N2386" s="130">
        <v>49563</v>
      </c>
      <c r="O2386" s="129">
        <v>4.1150544493540053</v>
      </c>
      <c r="AD2386" s="90">
        <f t="shared" si="141"/>
        <v>48460</v>
      </c>
      <c r="AE2386" s="91">
        <f t="shared" si="140"/>
        <v>3.7449352574852046E-2</v>
      </c>
      <c r="AG2386" s="92"/>
    </row>
    <row r="2387" spans="9:33" x14ac:dyDescent="0.25">
      <c r="I2387"/>
      <c r="N2387" s="130">
        <v>49564</v>
      </c>
      <c r="O2387" s="129">
        <v>4.1150544493540053</v>
      </c>
      <c r="AD2387" s="90">
        <f t="shared" si="141"/>
        <v>48461</v>
      </c>
      <c r="AE2387" s="91">
        <f t="shared" si="140"/>
        <v>3.7449352574852046E-2</v>
      </c>
      <c r="AG2387" s="92"/>
    </row>
    <row r="2388" spans="9:33" x14ac:dyDescent="0.25">
      <c r="I2388"/>
      <c r="N2388" s="130">
        <v>49565</v>
      </c>
      <c r="O2388" s="129">
        <v>4.1150544493540053</v>
      </c>
      <c r="AD2388" s="90">
        <f t="shared" si="141"/>
        <v>48462</v>
      </c>
      <c r="AE2388" s="91">
        <f t="shared" si="140"/>
        <v>3.7449352574852046E-2</v>
      </c>
      <c r="AG2388" s="92"/>
    </row>
    <row r="2389" spans="9:33" x14ac:dyDescent="0.25">
      <c r="I2389"/>
      <c r="N2389" s="130">
        <v>49566</v>
      </c>
      <c r="O2389" s="129">
        <v>4.1155248470854389</v>
      </c>
      <c r="AD2389" s="90">
        <f t="shared" si="141"/>
        <v>48463</v>
      </c>
      <c r="AE2389" s="91">
        <f t="shared" si="140"/>
        <v>3.7449352574852046E-2</v>
      </c>
      <c r="AG2389" s="92"/>
    </row>
    <row r="2390" spans="9:33" x14ac:dyDescent="0.25">
      <c r="I2390"/>
      <c r="N2390" s="130">
        <v>49569</v>
      </c>
      <c r="O2390" s="129">
        <v>4.1150544493619989</v>
      </c>
      <c r="AD2390" s="90">
        <f t="shared" si="141"/>
        <v>48464</v>
      </c>
      <c r="AE2390" s="91">
        <f t="shared" si="140"/>
        <v>3.7443510434540528E-2</v>
      </c>
      <c r="AG2390" s="92"/>
    </row>
    <row r="2391" spans="9:33" x14ac:dyDescent="0.25">
      <c r="I2391"/>
      <c r="N2391" s="130">
        <v>49570</v>
      </c>
      <c r="O2391" s="129">
        <v>4.1150544493540053</v>
      </c>
      <c r="AD2391" s="90">
        <f t="shared" si="141"/>
        <v>48465</v>
      </c>
      <c r="AE2391" s="91">
        <f t="shared" si="140"/>
        <v>3.7443510434380656E-2</v>
      </c>
      <c r="AG2391" s="92"/>
    </row>
    <row r="2392" spans="9:33" x14ac:dyDescent="0.25">
      <c r="I2392"/>
      <c r="N2392" s="130">
        <v>49571</v>
      </c>
      <c r="O2392" s="129">
        <v>4.1150544493460117</v>
      </c>
      <c r="AD2392" s="90">
        <f t="shared" si="141"/>
        <v>48466</v>
      </c>
      <c r="AE2392" s="91">
        <f t="shared" si="140"/>
        <v>3.7443510434460592E-2</v>
      </c>
      <c r="AG2392" s="92"/>
    </row>
    <row r="2393" spans="9:33" x14ac:dyDescent="0.25">
      <c r="I2393"/>
      <c r="N2393" s="130">
        <v>49572</v>
      </c>
      <c r="O2393" s="129">
        <v>4.1150544493540053</v>
      </c>
      <c r="AD2393" s="90">
        <f t="shared" si="141"/>
        <v>48467</v>
      </c>
      <c r="AE2393" s="91">
        <f t="shared" si="140"/>
        <v>3.7447405059696237E-2</v>
      </c>
      <c r="AG2393" s="92"/>
    </row>
    <row r="2394" spans="9:33" x14ac:dyDescent="0.25">
      <c r="I2394"/>
      <c r="N2394" s="130">
        <v>49573</v>
      </c>
      <c r="O2394" s="129">
        <v>4.1155248470881034</v>
      </c>
      <c r="AD2394" s="90">
        <f t="shared" si="141"/>
        <v>48468</v>
      </c>
      <c r="AE2394" s="91">
        <f t="shared" si="140"/>
        <v>3.7447405059696237E-2</v>
      </c>
      <c r="AG2394" s="92"/>
    </row>
    <row r="2395" spans="9:33" x14ac:dyDescent="0.25">
      <c r="I2395"/>
      <c r="N2395" s="130">
        <v>49576</v>
      </c>
      <c r="O2395" s="129">
        <v>4.1150544493540053</v>
      </c>
      <c r="AD2395" s="90">
        <f t="shared" si="141"/>
        <v>48469</v>
      </c>
      <c r="AE2395" s="91">
        <f t="shared" si="140"/>
        <v>3.7447405059696237E-2</v>
      </c>
      <c r="AG2395" s="92"/>
    </row>
    <row r="2396" spans="9:33" x14ac:dyDescent="0.25">
      <c r="I2396"/>
      <c r="N2396" s="130">
        <v>49577</v>
      </c>
      <c r="O2396" s="129">
        <v>4.1150544493540053</v>
      </c>
      <c r="AD2396" s="90">
        <f t="shared" si="141"/>
        <v>48470</v>
      </c>
      <c r="AE2396" s="91">
        <f t="shared" si="140"/>
        <v>3.7443510434460592E-2</v>
      </c>
      <c r="AG2396" s="92"/>
    </row>
    <row r="2397" spans="9:33" x14ac:dyDescent="0.25">
      <c r="I2397"/>
      <c r="N2397" s="130">
        <v>49578</v>
      </c>
      <c r="O2397" s="129">
        <v>4.1150544493540053</v>
      </c>
      <c r="AD2397" s="90">
        <f t="shared" si="141"/>
        <v>48471</v>
      </c>
      <c r="AE2397" s="91">
        <f t="shared" si="140"/>
        <v>3.7443510434460592E-2</v>
      </c>
      <c r="AG2397" s="92"/>
    </row>
    <row r="2398" spans="9:33" x14ac:dyDescent="0.25">
      <c r="I2398"/>
      <c r="N2398" s="130">
        <v>49579</v>
      </c>
      <c r="O2398" s="129">
        <v>4.1150544493460117</v>
      </c>
      <c r="AD2398" s="90">
        <f t="shared" si="141"/>
        <v>48472</v>
      </c>
      <c r="AE2398" s="91">
        <f t="shared" si="140"/>
        <v>3.7443510434460592E-2</v>
      </c>
      <c r="AG2398" s="92"/>
    </row>
    <row r="2399" spans="9:33" x14ac:dyDescent="0.25">
      <c r="I2399"/>
      <c r="N2399" s="130">
        <v>49580</v>
      </c>
      <c r="O2399" s="129">
        <v>4.1155248470854389</v>
      </c>
      <c r="AD2399" s="90">
        <f t="shared" si="141"/>
        <v>48473</v>
      </c>
      <c r="AE2399" s="91">
        <f t="shared" si="140"/>
        <v>3.7443510434460592E-2</v>
      </c>
      <c r="AG2399" s="92"/>
    </row>
    <row r="2400" spans="9:33" x14ac:dyDescent="0.25">
      <c r="I2400"/>
      <c r="N2400" s="130">
        <v>49583</v>
      </c>
      <c r="O2400" s="129">
        <v>4.1150544493540053</v>
      </c>
      <c r="AD2400" s="90">
        <f t="shared" si="141"/>
        <v>48474</v>
      </c>
      <c r="AE2400" s="91">
        <f t="shared" si="140"/>
        <v>3.7447405059669592E-2</v>
      </c>
      <c r="AG2400" s="92"/>
    </row>
    <row r="2401" spans="9:33" x14ac:dyDescent="0.25">
      <c r="I2401"/>
      <c r="N2401" s="130">
        <v>49584</v>
      </c>
      <c r="O2401" s="129">
        <v>4.1150544493540053</v>
      </c>
      <c r="AD2401" s="90">
        <f t="shared" si="141"/>
        <v>48475</v>
      </c>
      <c r="AE2401" s="91">
        <f t="shared" si="140"/>
        <v>3.7447405059669592E-2</v>
      </c>
      <c r="AG2401" s="92"/>
    </row>
    <row r="2402" spans="9:33" x14ac:dyDescent="0.25">
      <c r="I2402"/>
      <c r="N2402" s="130">
        <v>49585</v>
      </c>
      <c r="O2402" s="129">
        <v>4.1150544493540053</v>
      </c>
      <c r="AD2402" s="90">
        <f t="shared" si="141"/>
        <v>48476</v>
      </c>
      <c r="AE2402" s="91">
        <f t="shared" si="140"/>
        <v>3.7447405059669592E-2</v>
      </c>
      <c r="AG2402" s="92"/>
    </row>
    <row r="2403" spans="9:33" x14ac:dyDescent="0.25">
      <c r="I2403"/>
      <c r="N2403" s="130">
        <v>49586</v>
      </c>
      <c r="O2403" s="129">
        <v>4.1150544493540053</v>
      </c>
      <c r="AD2403" s="90">
        <f t="shared" si="141"/>
        <v>48477</v>
      </c>
      <c r="AE2403" s="91">
        <f t="shared" si="140"/>
        <v>3.7443510434540528E-2</v>
      </c>
      <c r="AG2403" s="92"/>
    </row>
    <row r="2404" spans="9:33" x14ac:dyDescent="0.25">
      <c r="I2404"/>
      <c r="N2404" s="130">
        <v>49587</v>
      </c>
      <c r="O2404" s="129">
        <v>4.1157600728356503</v>
      </c>
      <c r="AD2404" s="90">
        <f t="shared" si="141"/>
        <v>48478</v>
      </c>
      <c r="AE2404" s="91">
        <f t="shared" si="140"/>
        <v>3.7443510434380656E-2</v>
      </c>
      <c r="AG2404" s="92"/>
    </row>
    <row r="2405" spans="9:33" x14ac:dyDescent="0.25">
      <c r="I2405"/>
      <c r="N2405" s="130">
        <v>49591</v>
      </c>
      <c r="O2405" s="129">
        <v>4.1150544493540053</v>
      </c>
      <c r="AD2405" s="90">
        <f t="shared" si="141"/>
        <v>48479</v>
      </c>
      <c r="AE2405" s="91">
        <f t="shared" si="140"/>
        <v>3.7443510434460592E-2</v>
      </c>
      <c r="AG2405" s="92"/>
    </row>
    <row r="2406" spans="9:33" x14ac:dyDescent="0.25">
      <c r="I2406"/>
      <c r="N2406" s="130">
        <v>49592</v>
      </c>
      <c r="O2406" s="129">
        <v>4.1150544493540053</v>
      </c>
      <c r="AD2406" s="90">
        <f t="shared" si="141"/>
        <v>48480</v>
      </c>
      <c r="AE2406" s="91">
        <f t="shared" si="140"/>
        <v>3.7443510434540528E-2</v>
      </c>
      <c r="AG2406" s="92"/>
    </row>
    <row r="2407" spans="9:33" x14ac:dyDescent="0.25">
      <c r="I2407"/>
      <c r="N2407" s="130">
        <v>49593</v>
      </c>
      <c r="O2407" s="129">
        <v>4.1150544493460117</v>
      </c>
      <c r="AD2407" s="90">
        <f t="shared" si="141"/>
        <v>48481</v>
      </c>
      <c r="AE2407" s="91">
        <f t="shared" si="140"/>
        <v>3.7447405059669592E-2</v>
      </c>
      <c r="AG2407" s="92"/>
    </row>
    <row r="2408" spans="9:33" x14ac:dyDescent="0.25">
      <c r="I2408"/>
      <c r="N2408" s="130">
        <v>49594</v>
      </c>
      <c r="O2408" s="129">
        <v>4.1155248470854389</v>
      </c>
      <c r="AD2408" s="90">
        <f t="shared" si="141"/>
        <v>48482</v>
      </c>
      <c r="AE2408" s="91">
        <f t="shared" si="140"/>
        <v>3.7447405059669592E-2</v>
      </c>
      <c r="AG2408" s="92"/>
    </row>
    <row r="2409" spans="9:33" x14ac:dyDescent="0.25">
      <c r="I2409"/>
      <c r="N2409" s="130">
        <v>49597</v>
      </c>
      <c r="O2409" s="129">
        <v>4.1150544493540053</v>
      </c>
      <c r="AD2409" s="90">
        <f t="shared" si="141"/>
        <v>48483</v>
      </c>
      <c r="AE2409" s="91">
        <f t="shared" si="140"/>
        <v>3.7447405059669592E-2</v>
      </c>
      <c r="AG2409" s="92"/>
    </row>
    <row r="2410" spans="9:33" x14ac:dyDescent="0.25">
      <c r="I2410"/>
      <c r="N2410" s="130">
        <v>49598</v>
      </c>
      <c r="O2410" s="129">
        <v>4.1150544493619989</v>
      </c>
      <c r="AD2410" s="90">
        <f t="shared" si="141"/>
        <v>48484</v>
      </c>
      <c r="AE2410" s="91">
        <f t="shared" si="140"/>
        <v>3.7443510434460592E-2</v>
      </c>
      <c r="AG2410" s="92"/>
    </row>
    <row r="2411" spans="9:33" x14ac:dyDescent="0.25">
      <c r="I2411"/>
      <c r="N2411" s="130">
        <v>49599</v>
      </c>
      <c r="O2411" s="129">
        <v>4.1150544493619989</v>
      </c>
      <c r="AD2411" s="90">
        <f t="shared" si="141"/>
        <v>48485</v>
      </c>
      <c r="AE2411" s="91">
        <f t="shared" si="140"/>
        <v>3.7443510434460592E-2</v>
      </c>
      <c r="AG2411" s="92"/>
    </row>
    <row r="2412" spans="9:33" x14ac:dyDescent="0.25">
      <c r="I2412"/>
      <c r="N2412" s="130">
        <v>49600</v>
      </c>
      <c r="O2412" s="129">
        <v>4.1150544493460117</v>
      </c>
      <c r="AD2412" s="90">
        <f t="shared" si="141"/>
        <v>48486</v>
      </c>
      <c r="AE2412" s="91">
        <f t="shared" si="140"/>
        <v>3.7443510434460592E-2</v>
      </c>
      <c r="AG2412" s="92"/>
    </row>
    <row r="2413" spans="9:33" x14ac:dyDescent="0.25">
      <c r="I2413"/>
      <c r="N2413" s="130">
        <v>49601</v>
      </c>
      <c r="O2413" s="129">
        <v>4.1155248470854389</v>
      </c>
      <c r="AD2413" s="90">
        <f t="shared" si="141"/>
        <v>48487</v>
      </c>
      <c r="AE2413" s="91">
        <f t="shared" si="140"/>
        <v>3.7443510434460592E-2</v>
      </c>
      <c r="AG2413" s="92"/>
    </row>
    <row r="2414" spans="9:33" x14ac:dyDescent="0.25">
      <c r="I2414"/>
      <c r="N2414" s="130">
        <v>49604</v>
      </c>
      <c r="O2414" s="129">
        <v>4.1150544493460117</v>
      </c>
      <c r="AD2414" s="90">
        <f t="shared" si="141"/>
        <v>48488</v>
      </c>
      <c r="AE2414" s="91">
        <f t="shared" si="140"/>
        <v>3.7447405059669592E-2</v>
      </c>
      <c r="AG2414" s="92"/>
    </row>
    <row r="2415" spans="9:33" x14ac:dyDescent="0.25">
      <c r="I2415"/>
      <c r="N2415" s="130">
        <v>49605</v>
      </c>
      <c r="O2415" s="129">
        <v>4.1150544493540053</v>
      </c>
      <c r="AD2415" s="90">
        <f t="shared" si="141"/>
        <v>48489</v>
      </c>
      <c r="AE2415" s="91">
        <f t="shared" si="140"/>
        <v>3.7447405059669592E-2</v>
      </c>
      <c r="AG2415" s="92"/>
    </row>
    <row r="2416" spans="9:33" x14ac:dyDescent="0.25">
      <c r="I2416"/>
      <c r="N2416" s="130">
        <v>49606</v>
      </c>
      <c r="O2416" s="129">
        <v>4.1150544493619989</v>
      </c>
      <c r="AD2416" s="90">
        <f t="shared" si="141"/>
        <v>48490</v>
      </c>
      <c r="AE2416" s="91">
        <f t="shared" si="140"/>
        <v>3.7447405059669592E-2</v>
      </c>
      <c r="AG2416" s="92"/>
    </row>
    <row r="2417" spans="9:33" x14ac:dyDescent="0.25">
      <c r="I2417"/>
      <c r="N2417" s="130">
        <v>49607</v>
      </c>
      <c r="O2417" s="129">
        <v>4.1150544493460117</v>
      </c>
      <c r="AD2417" s="90">
        <f t="shared" si="141"/>
        <v>48491</v>
      </c>
      <c r="AE2417" s="91">
        <f t="shared" si="140"/>
        <v>3.7443510434540528E-2</v>
      </c>
      <c r="AG2417" s="92"/>
    </row>
    <row r="2418" spans="9:33" x14ac:dyDescent="0.25">
      <c r="I2418"/>
      <c r="N2418" s="130">
        <v>49608</v>
      </c>
      <c r="O2418" s="129">
        <v>4.1155248470854389</v>
      </c>
      <c r="AD2418" s="90">
        <f t="shared" si="141"/>
        <v>48492</v>
      </c>
      <c r="AE2418" s="91">
        <f t="shared" si="140"/>
        <v>3.7443510434380656E-2</v>
      </c>
      <c r="AG2418" s="92"/>
    </row>
    <row r="2419" spans="9:33" x14ac:dyDescent="0.25">
      <c r="I2419"/>
      <c r="N2419" s="130">
        <v>49611</v>
      </c>
      <c r="O2419" s="129">
        <v>4.1150544493540053</v>
      </c>
      <c r="AD2419" s="90">
        <f t="shared" si="141"/>
        <v>48493</v>
      </c>
      <c r="AE2419" s="91">
        <f t="shared" si="140"/>
        <v>3.7443510434540528E-2</v>
      </c>
      <c r="AG2419" s="92"/>
    </row>
    <row r="2420" spans="9:33" x14ac:dyDescent="0.25">
      <c r="I2420"/>
      <c r="N2420" s="130">
        <v>49612</v>
      </c>
      <c r="O2420" s="129">
        <v>4.1150544493460117</v>
      </c>
      <c r="AD2420" s="90">
        <f t="shared" si="141"/>
        <v>48494</v>
      </c>
      <c r="AE2420" s="91">
        <f t="shared" si="140"/>
        <v>3.7443510434460592E-2</v>
      </c>
      <c r="AG2420" s="92"/>
    </row>
    <row r="2421" spans="9:33" x14ac:dyDescent="0.25">
      <c r="I2421"/>
      <c r="N2421" s="130">
        <v>49613</v>
      </c>
      <c r="O2421" s="129">
        <v>4.1150544493540053</v>
      </c>
      <c r="AD2421" s="90">
        <f t="shared" si="141"/>
        <v>48495</v>
      </c>
      <c r="AE2421" s="91">
        <f t="shared" si="140"/>
        <v>3.7449352574852046E-2</v>
      </c>
      <c r="AG2421" s="92"/>
    </row>
    <row r="2422" spans="9:33" x14ac:dyDescent="0.25">
      <c r="I2422"/>
      <c r="N2422" s="130">
        <v>49614</v>
      </c>
      <c r="O2422" s="129">
        <v>4.1150544493540053</v>
      </c>
      <c r="AD2422" s="90">
        <f t="shared" si="141"/>
        <v>48496</v>
      </c>
      <c r="AE2422" s="91">
        <f t="shared" si="140"/>
        <v>3.7449352574852046E-2</v>
      </c>
      <c r="AG2422" s="92"/>
    </row>
    <row r="2423" spans="9:33" x14ac:dyDescent="0.25">
      <c r="I2423"/>
      <c r="N2423" s="130">
        <v>49615</v>
      </c>
      <c r="O2423" s="129">
        <v>4.1155248470854389</v>
      </c>
      <c r="AD2423" s="90">
        <f t="shared" si="141"/>
        <v>48497</v>
      </c>
      <c r="AE2423" s="91">
        <f t="shared" si="140"/>
        <v>3.7449352574852046E-2</v>
      </c>
      <c r="AG2423" s="92"/>
    </row>
    <row r="2424" spans="9:33" x14ac:dyDescent="0.25">
      <c r="I2424"/>
      <c r="N2424" s="130">
        <v>49618</v>
      </c>
      <c r="O2424" s="129">
        <v>4.1150544493540053</v>
      </c>
      <c r="AD2424" s="90">
        <f t="shared" si="141"/>
        <v>48498</v>
      </c>
      <c r="AE2424" s="91">
        <f t="shared" si="140"/>
        <v>3.7449352574852046E-2</v>
      </c>
      <c r="AG2424" s="92"/>
    </row>
    <row r="2425" spans="9:33" x14ac:dyDescent="0.25">
      <c r="I2425"/>
      <c r="N2425" s="130">
        <v>49619</v>
      </c>
      <c r="O2425" s="129">
        <v>4.1150544493540053</v>
      </c>
      <c r="AD2425" s="90">
        <f t="shared" si="141"/>
        <v>48499</v>
      </c>
      <c r="AE2425" s="91">
        <f t="shared" si="140"/>
        <v>3.7443510434540528E-2</v>
      </c>
      <c r="AG2425" s="92"/>
    </row>
    <row r="2426" spans="9:33" x14ac:dyDescent="0.25">
      <c r="I2426"/>
      <c r="N2426" s="130">
        <v>49620</v>
      </c>
      <c r="O2426" s="129">
        <v>4.1150544493540053</v>
      </c>
      <c r="AD2426" s="90">
        <f t="shared" si="141"/>
        <v>48500</v>
      </c>
      <c r="AE2426" s="91">
        <f t="shared" si="140"/>
        <v>3.7443510434460592E-2</v>
      </c>
      <c r="AG2426" s="92"/>
    </row>
    <row r="2427" spans="9:33" x14ac:dyDescent="0.25">
      <c r="I2427"/>
      <c r="N2427" s="130">
        <v>49621</v>
      </c>
      <c r="O2427" s="129">
        <v>4.1150544493540053</v>
      </c>
      <c r="AD2427" s="90">
        <f t="shared" si="141"/>
        <v>48501</v>
      </c>
      <c r="AE2427" s="91">
        <f t="shared" si="140"/>
        <v>3.7443510434460592E-2</v>
      </c>
      <c r="AG2427" s="92"/>
    </row>
    <row r="2428" spans="9:33" x14ac:dyDescent="0.25">
      <c r="I2428"/>
      <c r="N2428" s="130">
        <v>49622</v>
      </c>
      <c r="O2428" s="129">
        <v>4.1157600728356503</v>
      </c>
      <c r="AD2428" s="90">
        <f t="shared" si="141"/>
        <v>48502</v>
      </c>
      <c r="AE2428" s="91">
        <f t="shared" si="140"/>
        <v>3.7447405059669592E-2</v>
      </c>
      <c r="AG2428" s="92"/>
    </row>
    <row r="2429" spans="9:33" x14ac:dyDescent="0.25">
      <c r="I2429"/>
      <c r="N2429" s="130">
        <v>49626</v>
      </c>
      <c r="O2429" s="129">
        <v>4.1150544493619989</v>
      </c>
      <c r="AD2429" s="90">
        <f t="shared" si="141"/>
        <v>48503</v>
      </c>
      <c r="AE2429" s="91">
        <f t="shared" si="140"/>
        <v>3.7447405059669592E-2</v>
      </c>
      <c r="AG2429" s="92"/>
    </row>
    <row r="2430" spans="9:33" x14ac:dyDescent="0.25">
      <c r="I2430"/>
      <c r="N2430" s="130">
        <v>49627</v>
      </c>
      <c r="O2430" s="129">
        <v>4.1150544493460117</v>
      </c>
      <c r="AD2430" s="90">
        <f t="shared" si="141"/>
        <v>48504</v>
      </c>
      <c r="AE2430" s="91">
        <f t="shared" si="140"/>
        <v>3.7447405059669592E-2</v>
      </c>
      <c r="AG2430" s="92"/>
    </row>
    <row r="2431" spans="9:33" x14ac:dyDescent="0.25">
      <c r="I2431"/>
      <c r="N2431" s="130">
        <v>49628</v>
      </c>
      <c r="O2431" s="129">
        <v>4.1150544493540053</v>
      </c>
      <c r="AD2431" s="90">
        <f t="shared" si="141"/>
        <v>48505</v>
      </c>
      <c r="AE2431" s="91">
        <f t="shared" si="140"/>
        <v>3.7443510434460592E-2</v>
      </c>
      <c r="AG2431" s="92"/>
    </row>
    <row r="2432" spans="9:33" x14ac:dyDescent="0.25">
      <c r="I2432"/>
      <c r="N2432" s="130">
        <v>49629</v>
      </c>
      <c r="O2432" s="129">
        <v>4.1155248470854389</v>
      </c>
      <c r="AD2432" s="90">
        <f t="shared" si="141"/>
        <v>48506</v>
      </c>
      <c r="AE2432" s="91">
        <f t="shared" si="140"/>
        <v>3.7443510434460592E-2</v>
      </c>
      <c r="AG2432" s="92"/>
    </row>
    <row r="2433" spans="9:33" x14ac:dyDescent="0.25">
      <c r="I2433"/>
      <c r="N2433" s="130">
        <v>49632</v>
      </c>
      <c r="O2433" s="129">
        <v>4.1150544493540053</v>
      </c>
      <c r="AD2433" s="90">
        <f t="shared" si="141"/>
        <v>48507</v>
      </c>
      <c r="AE2433" s="91">
        <f t="shared" si="140"/>
        <v>3.7443510434460592E-2</v>
      </c>
      <c r="AG2433" s="92"/>
    </row>
    <row r="2434" spans="9:33" x14ac:dyDescent="0.25">
      <c r="I2434"/>
      <c r="N2434" s="130">
        <v>49633</v>
      </c>
      <c r="O2434" s="129">
        <v>4.1150544493460117</v>
      </c>
      <c r="AD2434" s="90">
        <f t="shared" si="141"/>
        <v>48508</v>
      </c>
      <c r="AE2434" s="91">
        <f t="shared" si="140"/>
        <v>3.7443510434460592E-2</v>
      </c>
      <c r="AG2434" s="92"/>
    </row>
    <row r="2435" spans="9:33" x14ac:dyDescent="0.25">
      <c r="I2435"/>
      <c r="N2435" s="130">
        <v>49634</v>
      </c>
      <c r="O2435" s="129">
        <v>4.1152896392615546</v>
      </c>
      <c r="AD2435" s="90">
        <f t="shared" si="141"/>
        <v>48509</v>
      </c>
      <c r="AE2435" s="91">
        <f t="shared" si="140"/>
        <v>3.7447405059696237E-2</v>
      </c>
      <c r="AG2435" s="92"/>
    </row>
    <row r="2436" spans="9:33" x14ac:dyDescent="0.25">
      <c r="I2436"/>
      <c r="N2436" s="130">
        <v>49636</v>
      </c>
      <c r="O2436" s="129">
        <v>4.1155248470854389</v>
      </c>
      <c r="AD2436" s="90">
        <f t="shared" si="141"/>
        <v>48510</v>
      </c>
      <c r="AE2436" s="91">
        <f t="shared" si="140"/>
        <v>3.7447405059696237E-2</v>
      </c>
      <c r="AG2436" s="92"/>
    </row>
    <row r="2437" spans="9:33" x14ac:dyDescent="0.25">
      <c r="I2437"/>
      <c r="N2437" s="130">
        <v>49639</v>
      </c>
      <c r="O2437" s="129">
        <v>4.1150544493540053</v>
      </c>
      <c r="AD2437" s="90">
        <f t="shared" si="141"/>
        <v>48511</v>
      </c>
      <c r="AE2437" s="91">
        <f t="shared" si="140"/>
        <v>3.7447405059696237E-2</v>
      </c>
      <c r="AG2437" s="92"/>
    </row>
    <row r="2438" spans="9:33" x14ac:dyDescent="0.25">
      <c r="I2438"/>
      <c r="N2438" s="130">
        <v>49640</v>
      </c>
      <c r="O2438" s="129">
        <v>4.1150544493540053</v>
      </c>
      <c r="AD2438" s="90">
        <f t="shared" si="141"/>
        <v>48512</v>
      </c>
      <c r="AE2438" s="91">
        <f t="shared" si="140"/>
        <v>3.7443510434460592E-2</v>
      </c>
      <c r="AG2438" s="92"/>
    </row>
    <row r="2439" spans="9:33" x14ac:dyDescent="0.25">
      <c r="I2439"/>
      <c r="N2439" s="130">
        <v>49641</v>
      </c>
      <c r="O2439" s="129">
        <v>4.1150544493540053</v>
      </c>
      <c r="AD2439" s="90">
        <f t="shared" si="141"/>
        <v>48513</v>
      </c>
      <c r="AE2439" s="91">
        <f t="shared" ref="AE2439:AE2502" si="142">_xlfn.IFNA(VLOOKUP(AD2439,N:O,2,FALSE)/100,AE2438)</f>
        <v>3.7443510434460592E-2</v>
      </c>
      <c r="AG2439" s="92"/>
    </row>
    <row r="2440" spans="9:33" x14ac:dyDescent="0.25">
      <c r="I2440"/>
      <c r="N2440" s="130">
        <v>49642</v>
      </c>
      <c r="O2440" s="129">
        <v>4.1150544493540053</v>
      </c>
      <c r="AD2440" s="90">
        <f t="shared" ref="AD2440:AD2503" si="143">AD2439+1</f>
        <v>48514</v>
      </c>
      <c r="AE2440" s="91">
        <f t="shared" si="142"/>
        <v>3.7443510434460592E-2</v>
      </c>
      <c r="AG2440" s="92"/>
    </row>
    <row r="2441" spans="9:33" x14ac:dyDescent="0.25">
      <c r="I2441"/>
      <c r="N2441" s="130">
        <v>49643</v>
      </c>
      <c r="O2441" s="129">
        <v>4.1155248470827743</v>
      </c>
      <c r="AD2441" s="90">
        <f t="shared" si="143"/>
        <v>48515</v>
      </c>
      <c r="AE2441" s="91">
        <f t="shared" si="142"/>
        <v>3.7443510434540528E-2</v>
      </c>
      <c r="AG2441" s="92"/>
    </row>
    <row r="2442" spans="9:33" x14ac:dyDescent="0.25">
      <c r="I2442"/>
      <c r="N2442" s="130">
        <v>49646</v>
      </c>
      <c r="O2442" s="129">
        <v>4.1150544493619989</v>
      </c>
      <c r="AD2442" s="90">
        <f t="shared" si="143"/>
        <v>48516</v>
      </c>
      <c r="AE2442" s="91">
        <f t="shared" si="142"/>
        <v>3.7447405059669592E-2</v>
      </c>
      <c r="AG2442" s="92"/>
    </row>
    <row r="2443" spans="9:33" x14ac:dyDescent="0.25">
      <c r="I2443"/>
      <c r="N2443" s="130">
        <v>49647</v>
      </c>
      <c r="O2443" s="129">
        <v>4.1150544493540053</v>
      </c>
      <c r="AD2443" s="90">
        <f t="shared" si="143"/>
        <v>48517</v>
      </c>
      <c r="AE2443" s="91">
        <f t="shared" si="142"/>
        <v>3.7447405059669592E-2</v>
      </c>
      <c r="AG2443" s="92"/>
    </row>
    <row r="2444" spans="9:33" x14ac:dyDescent="0.25">
      <c r="I2444"/>
      <c r="N2444" s="130">
        <v>49648</v>
      </c>
      <c r="O2444" s="129">
        <v>4.1150544493540053</v>
      </c>
      <c r="AD2444" s="90">
        <f t="shared" si="143"/>
        <v>48518</v>
      </c>
      <c r="AE2444" s="91">
        <f t="shared" si="142"/>
        <v>3.7447405059669592E-2</v>
      </c>
      <c r="AG2444" s="92"/>
    </row>
    <row r="2445" spans="9:33" x14ac:dyDescent="0.25">
      <c r="I2445"/>
      <c r="N2445" s="130">
        <v>49649</v>
      </c>
      <c r="O2445" s="129">
        <v>4.1150544493460117</v>
      </c>
      <c r="AD2445" s="90">
        <f t="shared" si="143"/>
        <v>48519</v>
      </c>
      <c r="AE2445" s="91">
        <f t="shared" si="142"/>
        <v>3.7443510434460592E-2</v>
      </c>
      <c r="AG2445" s="92"/>
    </row>
    <row r="2446" spans="9:33" x14ac:dyDescent="0.25">
      <c r="I2446"/>
      <c r="N2446" s="130">
        <v>49650</v>
      </c>
      <c r="O2446" s="129">
        <v>4.1155248470854389</v>
      </c>
      <c r="AD2446" s="90">
        <f t="shared" si="143"/>
        <v>48520</v>
      </c>
      <c r="AE2446" s="91">
        <f t="shared" si="142"/>
        <v>3.7443510434460592E-2</v>
      </c>
      <c r="AG2446" s="92"/>
    </row>
    <row r="2447" spans="9:33" x14ac:dyDescent="0.25">
      <c r="I2447"/>
      <c r="N2447" s="130">
        <v>49653</v>
      </c>
      <c r="O2447" s="129">
        <v>4.1150544493540053</v>
      </c>
      <c r="AD2447" s="90">
        <f t="shared" si="143"/>
        <v>48521</v>
      </c>
      <c r="AE2447" s="91">
        <f t="shared" si="142"/>
        <v>3.7443510434460592E-2</v>
      </c>
      <c r="AG2447" s="92"/>
    </row>
    <row r="2448" spans="9:33" x14ac:dyDescent="0.25">
      <c r="I2448"/>
      <c r="N2448" s="130">
        <v>49654</v>
      </c>
      <c r="O2448" s="129">
        <v>4.1150544493540053</v>
      </c>
      <c r="AD2448" s="90">
        <f t="shared" si="143"/>
        <v>48522</v>
      </c>
      <c r="AE2448" s="91">
        <f t="shared" si="142"/>
        <v>3.7443510434460592E-2</v>
      </c>
      <c r="AG2448" s="92"/>
    </row>
    <row r="2449" spans="9:33" x14ac:dyDescent="0.25">
      <c r="I2449"/>
      <c r="N2449" s="130">
        <v>49655</v>
      </c>
      <c r="O2449" s="129">
        <v>4.1150544493540053</v>
      </c>
      <c r="AD2449" s="90">
        <f t="shared" si="143"/>
        <v>48523</v>
      </c>
      <c r="AE2449" s="91">
        <f t="shared" si="142"/>
        <v>3.7447405059669592E-2</v>
      </c>
      <c r="AG2449" s="92"/>
    </row>
    <row r="2450" spans="9:33" x14ac:dyDescent="0.25">
      <c r="I2450"/>
      <c r="N2450" s="130">
        <v>49656</v>
      </c>
      <c r="O2450" s="129">
        <v>4.1150544493540053</v>
      </c>
      <c r="AD2450" s="90">
        <f t="shared" si="143"/>
        <v>48524</v>
      </c>
      <c r="AE2450" s="91">
        <f t="shared" si="142"/>
        <v>3.7447405059669592E-2</v>
      </c>
      <c r="AG2450" s="92"/>
    </row>
    <row r="2451" spans="9:33" x14ac:dyDescent="0.25">
      <c r="I2451"/>
      <c r="N2451" s="130">
        <v>49657</v>
      </c>
      <c r="O2451" s="129">
        <v>4.1155248470854389</v>
      </c>
      <c r="AD2451" s="90">
        <f t="shared" si="143"/>
        <v>48525</v>
      </c>
      <c r="AE2451" s="91">
        <f t="shared" si="142"/>
        <v>3.7447405059669592E-2</v>
      </c>
      <c r="AG2451" s="92"/>
    </row>
    <row r="2452" spans="9:33" x14ac:dyDescent="0.25">
      <c r="I2452"/>
      <c r="N2452" s="130">
        <v>49660</v>
      </c>
      <c r="O2452" s="129">
        <v>4.1150544493540053</v>
      </c>
      <c r="AD2452" s="90">
        <f t="shared" si="143"/>
        <v>48526</v>
      </c>
      <c r="AE2452" s="91">
        <f t="shared" si="142"/>
        <v>3.7443510434540528E-2</v>
      </c>
      <c r="AG2452" s="92"/>
    </row>
    <row r="2453" spans="9:33" x14ac:dyDescent="0.25">
      <c r="I2453"/>
      <c r="N2453" s="130">
        <v>49661</v>
      </c>
      <c r="O2453" s="129">
        <v>4.1150544493460117</v>
      </c>
      <c r="AD2453" s="90">
        <f t="shared" si="143"/>
        <v>48527</v>
      </c>
      <c r="AE2453" s="91">
        <f t="shared" si="142"/>
        <v>3.7443510434380656E-2</v>
      </c>
      <c r="AG2453" s="92"/>
    </row>
    <row r="2454" spans="9:33" x14ac:dyDescent="0.25">
      <c r="I2454"/>
      <c r="N2454" s="130">
        <v>49662</v>
      </c>
      <c r="O2454" s="129">
        <v>4.1150544493540053</v>
      </c>
      <c r="AD2454" s="90">
        <f t="shared" si="143"/>
        <v>48528</v>
      </c>
      <c r="AE2454" s="91">
        <f t="shared" si="142"/>
        <v>3.7445457679585736E-2</v>
      </c>
      <c r="AG2454" s="92"/>
    </row>
    <row r="2455" spans="9:33" x14ac:dyDescent="0.25">
      <c r="I2455"/>
      <c r="N2455" s="130">
        <v>49663</v>
      </c>
      <c r="O2455" s="129">
        <v>4.1150544493540053</v>
      </c>
      <c r="AD2455" s="90">
        <f t="shared" si="143"/>
        <v>48529</v>
      </c>
      <c r="AE2455" s="91">
        <f t="shared" si="142"/>
        <v>3.7445457679585736E-2</v>
      </c>
      <c r="AG2455" s="92"/>
    </row>
    <row r="2456" spans="9:33" x14ac:dyDescent="0.25">
      <c r="I2456"/>
      <c r="N2456" s="130">
        <v>49664</v>
      </c>
      <c r="O2456" s="129">
        <v>4.1155248470854389</v>
      </c>
      <c r="AD2456" s="90">
        <f t="shared" si="143"/>
        <v>48530</v>
      </c>
      <c r="AE2456" s="91">
        <f t="shared" si="142"/>
        <v>3.7447405059696237E-2</v>
      </c>
      <c r="AG2456" s="92"/>
    </row>
    <row r="2457" spans="9:33" x14ac:dyDescent="0.25">
      <c r="I2457"/>
      <c r="N2457" s="130">
        <v>49667</v>
      </c>
      <c r="O2457" s="129">
        <v>4.1152896392615546</v>
      </c>
      <c r="AD2457" s="90">
        <f t="shared" si="143"/>
        <v>48531</v>
      </c>
      <c r="AE2457" s="91">
        <f t="shared" si="142"/>
        <v>3.7447405059696237E-2</v>
      </c>
      <c r="AG2457" s="92"/>
    </row>
    <row r="2458" spans="9:33" x14ac:dyDescent="0.25">
      <c r="I2458"/>
      <c r="N2458" s="130">
        <v>49669</v>
      </c>
      <c r="O2458" s="129">
        <v>4.1150544493460117</v>
      </c>
      <c r="AD2458" s="90">
        <f t="shared" si="143"/>
        <v>48532</v>
      </c>
      <c r="AE2458" s="91">
        <f t="shared" si="142"/>
        <v>3.7447405059696237E-2</v>
      </c>
      <c r="AG2458" s="92"/>
    </row>
    <row r="2459" spans="9:33" x14ac:dyDescent="0.25">
      <c r="I2459"/>
      <c r="N2459" s="130">
        <v>49670</v>
      </c>
      <c r="O2459" s="129">
        <v>4.1150544493460117</v>
      </c>
      <c r="AD2459" s="90">
        <f t="shared" si="143"/>
        <v>48533</v>
      </c>
      <c r="AE2459" s="91">
        <f t="shared" si="142"/>
        <v>3.7443510434380656E-2</v>
      </c>
      <c r="AG2459" s="92"/>
    </row>
    <row r="2460" spans="9:33" x14ac:dyDescent="0.25">
      <c r="I2460"/>
      <c r="N2460" s="130">
        <v>49671</v>
      </c>
      <c r="O2460" s="129">
        <v>4.1155248470854389</v>
      </c>
      <c r="AD2460" s="90">
        <f t="shared" si="143"/>
        <v>48534</v>
      </c>
      <c r="AE2460" s="91">
        <f t="shared" si="142"/>
        <v>3.7443510434460592E-2</v>
      </c>
      <c r="AG2460" s="92"/>
    </row>
    <row r="2461" spans="9:33" x14ac:dyDescent="0.25">
      <c r="I2461"/>
      <c r="N2461" s="130">
        <v>49674</v>
      </c>
      <c r="O2461" s="129">
        <v>4.1152896392615546</v>
      </c>
      <c r="AD2461" s="90">
        <f t="shared" si="143"/>
        <v>48535</v>
      </c>
      <c r="AE2461" s="91">
        <f t="shared" si="142"/>
        <v>3.7443510434460592E-2</v>
      </c>
      <c r="AG2461" s="92"/>
    </row>
    <row r="2462" spans="9:33" x14ac:dyDescent="0.25">
      <c r="I2462"/>
      <c r="N2462" s="130">
        <v>49676</v>
      </c>
      <c r="O2462" s="129">
        <v>4.1150544493540053</v>
      </c>
      <c r="AD2462" s="90">
        <f t="shared" si="143"/>
        <v>48536</v>
      </c>
      <c r="AE2462" s="91">
        <f t="shared" si="142"/>
        <v>3.7443510434460592E-2</v>
      </c>
      <c r="AG2462" s="92"/>
    </row>
    <row r="2463" spans="9:33" x14ac:dyDescent="0.25">
      <c r="I2463"/>
      <c r="N2463" s="130">
        <v>49677</v>
      </c>
      <c r="O2463" s="129">
        <v>4.1150544493460117</v>
      </c>
      <c r="AD2463" s="90">
        <f t="shared" si="143"/>
        <v>48537</v>
      </c>
      <c r="AE2463" s="91">
        <f t="shared" si="142"/>
        <v>3.7447405059696237E-2</v>
      </c>
      <c r="AG2463" s="92"/>
    </row>
    <row r="2464" spans="9:33" x14ac:dyDescent="0.25">
      <c r="I2464"/>
      <c r="N2464" s="130">
        <v>49678</v>
      </c>
      <c r="O2464" s="129">
        <v>4.1155248470881034</v>
      </c>
      <c r="AD2464" s="90">
        <f t="shared" si="143"/>
        <v>48538</v>
      </c>
      <c r="AE2464" s="91">
        <f t="shared" si="142"/>
        <v>3.7447405059696237E-2</v>
      </c>
      <c r="AG2464" s="92"/>
    </row>
    <row r="2465" spans="9:33" x14ac:dyDescent="0.25">
      <c r="I2465"/>
      <c r="N2465" s="130">
        <v>49681</v>
      </c>
      <c r="O2465" s="129">
        <v>4.1150544493460117</v>
      </c>
      <c r="AD2465" s="90">
        <f t="shared" si="143"/>
        <v>48539</v>
      </c>
      <c r="AE2465" s="91">
        <f t="shared" si="142"/>
        <v>3.7447405059696237E-2</v>
      </c>
      <c r="AG2465" s="92"/>
    </row>
    <row r="2466" spans="9:33" x14ac:dyDescent="0.25">
      <c r="I2466"/>
      <c r="N2466" s="130">
        <v>49682</v>
      </c>
      <c r="O2466" s="129">
        <v>4.1150544493540053</v>
      </c>
      <c r="AD2466" s="90">
        <f t="shared" si="143"/>
        <v>48540</v>
      </c>
      <c r="AE2466" s="91">
        <f t="shared" si="142"/>
        <v>3.7443510434460592E-2</v>
      </c>
      <c r="AG2466" s="92"/>
    </row>
    <row r="2467" spans="9:33" x14ac:dyDescent="0.25">
      <c r="I2467"/>
      <c r="N2467" s="130">
        <v>49683</v>
      </c>
      <c r="O2467" s="129">
        <v>4.1150544493619989</v>
      </c>
      <c r="AD2467" s="90">
        <f t="shared" si="143"/>
        <v>48541</v>
      </c>
      <c r="AE2467" s="91">
        <f t="shared" si="142"/>
        <v>3.7443510434540528E-2</v>
      </c>
      <c r="AG2467" s="92"/>
    </row>
    <row r="2468" spans="9:33" x14ac:dyDescent="0.25">
      <c r="I2468"/>
      <c r="N2468" s="130">
        <v>49684</v>
      </c>
      <c r="O2468" s="129">
        <v>4.1150544493540053</v>
      </c>
      <c r="AD2468" s="90">
        <f t="shared" si="143"/>
        <v>48542</v>
      </c>
      <c r="AE2468" s="91">
        <f t="shared" si="142"/>
        <v>3.7445457679585736E-2</v>
      </c>
      <c r="AG2468" s="92"/>
    </row>
    <row r="2469" spans="9:33" x14ac:dyDescent="0.25">
      <c r="I2469"/>
      <c r="N2469" s="130">
        <v>49685</v>
      </c>
      <c r="O2469" s="129">
        <v>4.1155248470854389</v>
      </c>
      <c r="AD2469" s="90">
        <f t="shared" si="143"/>
        <v>48543</v>
      </c>
      <c r="AE2469" s="91">
        <f t="shared" si="142"/>
        <v>3.7445457679585736E-2</v>
      </c>
      <c r="AG2469" s="92"/>
    </row>
    <row r="2470" spans="9:33" x14ac:dyDescent="0.25">
      <c r="I2470"/>
      <c r="N2470" s="130">
        <v>49688</v>
      </c>
      <c r="O2470" s="129">
        <v>4.1150544493540053</v>
      </c>
      <c r="AD2470" s="90">
        <f t="shared" si="143"/>
        <v>48544</v>
      </c>
      <c r="AE2470" s="91">
        <f t="shared" si="142"/>
        <v>3.7447405059696237E-2</v>
      </c>
      <c r="AG2470" s="92"/>
    </row>
    <row r="2471" spans="9:33" x14ac:dyDescent="0.25">
      <c r="I2471"/>
      <c r="N2471" s="130">
        <v>49689</v>
      </c>
      <c r="O2471" s="129">
        <v>4.1150544493540053</v>
      </c>
      <c r="AD2471" s="90">
        <f t="shared" si="143"/>
        <v>48545</v>
      </c>
      <c r="AE2471" s="91">
        <f t="shared" si="142"/>
        <v>3.7447405059696237E-2</v>
      </c>
      <c r="AG2471" s="92"/>
    </row>
    <row r="2472" spans="9:33" x14ac:dyDescent="0.25">
      <c r="I2472"/>
      <c r="N2472" s="130">
        <v>49690</v>
      </c>
      <c r="O2472" s="129">
        <v>4.1150544493540053</v>
      </c>
      <c r="AD2472" s="90">
        <f t="shared" si="143"/>
        <v>48546</v>
      </c>
      <c r="AE2472" s="91">
        <f t="shared" si="142"/>
        <v>3.7447405059696237E-2</v>
      </c>
      <c r="AG2472" s="92"/>
    </row>
    <row r="2473" spans="9:33" x14ac:dyDescent="0.25">
      <c r="I2473"/>
      <c r="N2473" s="130">
        <v>49691</v>
      </c>
      <c r="O2473" s="129">
        <v>4.1150544493540053</v>
      </c>
      <c r="AD2473" s="90">
        <f t="shared" si="143"/>
        <v>48547</v>
      </c>
      <c r="AE2473" s="91">
        <f t="shared" si="142"/>
        <v>3.7443510434380656E-2</v>
      </c>
      <c r="AG2473" s="92"/>
    </row>
    <row r="2474" spans="9:33" x14ac:dyDescent="0.25">
      <c r="I2474"/>
      <c r="N2474" s="130">
        <v>49692</v>
      </c>
      <c r="O2474" s="129">
        <v>4.1157600728376487</v>
      </c>
      <c r="AD2474" s="90">
        <f t="shared" si="143"/>
        <v>48548</v>
      </c>
      <c r="AE2474" s="91">
        <f t="shared" si="142"/>
        <v>3.7443510434540528E-2</v>
      </c>
      <c r="AG2474" s="92"/>
    </row>
    <row r="2475" spans="9:33" x14ac:dyDescent="0.25">
      <c r="I2475"/>
      <c r="N2475" s="130">
        <v>49696</v>
      </c>
      <c r="O2475" s="129">
        <v>4.1150544493540053</v>
      </c>
      <c r="AD2475" s="90">
        <f t="shared" si="143"/>
        <v>48549</v>
      </c>
      <c r="AE2475" s="91">
        <f t="shared" si="142"/>
        <v>3.7443510434460592E-2</v>
      </c>
      <c r="AG2475" s="92"/>
    </row>
    <row r="2476" spans="9:33" x14ac:dyDescent="0.25">
      <c r="I2476"/>
      <c r="N2476" s="130">
        <v>49697</v>
      </c>
      <c r="O2476" s="129">
        <v>4.1150544493540053</v>
      </c>
      <c r="AD2476" s="90">
        <f t="shared" si="143"/>
        <v>48550</v>
      </c>
      <c r="AE2476" s="91">
        <f t="shared" si="142"/>
        <v>3.7443510434460592E-2</v>
      </c>
      <c r="AG2476" s="92"/>
    </row>
    <row r="2477" spans="9:33" x14ac:dyDescent="0.25">
      <c r="I2477"/>
      <c r="N2477" s="130">
        <v>49698</v>
      </c>
      <c r="O2477" s="129">
        <v>4.1150544493460117</v>
      </c>
      <c r="AD2477" s="90">
        <f t="shared" si="143"/>
        <v>48551</v>
      </c>
      <c r="AE2477" s="91">
        <f t="shared" si="142"/>
        <v>3.7447405059696237E-2</v>
      </c>
      <c r="AG2477" s="92"/>
    </row>
    <row r="2478" spans="9:33" x14ac:dyDescent="0.25">
      <c r="I2478"/>
      <c r="N2478" s="130">
        <v>49699</v>
      </c>
      <c r="O2478" s="129">
        <v>4.1155248470881034</v>
      </c>
      <c r="AD2478" s="90">
        <f t="shared" si="143"/>
        <v>48552</v>
      </c>
      <c r="AE2478" s="91">
        <f t="shared" si="142"/>
        <v>3.7447405059696237E-2</v>
      </c>
      <c r="AG2478" s="92"/>
    </row>
    <row r="2479" spans="9:33" x14ac:dyDescent="0.25">
      <c r="I2479"/>
      <c r="N2479" s="130">
        <v>49702</v>
      </c>
      <c r="O2479" s="129">
        <v>4.1150544493540053</v>
      </c>
      <c r="AD2479" s="90">
        <f t="shared" si="143"/>
        <v>48553</v>
      </c>
      <c r="AE2479" s="91">
        <f t="shared" si="142"/>
        <v>3.7447405059696237E-2</v>
      </c>
      <c r="AG2479" s="92"/>
    </row>
    <row r="2480" spans="9:33" x14ac:dyDescent="0.25">
      <c r="I2480"/>
      <c r="N2480" s="130">
        <v>49703</v>
      </c>
      <c r="O2480" s="129">
        <v>4.1150544493540053</v>
      </c>
      <c r="AD2480" s="90">
        <f t="shared" si="143"/>
        <v>48554</v>
      </c>
      <c r="AE2480" s="91">
        <f t="shared" si="142"/>
        <v>3.7443510434460592E-2</v>
      </c>
      <c r="AG2480" s="92"/>
    </row>
    <row r="2481" spans="9:33" x14ac:dyDescent="0.25">
      <c r="I2481"/>
      <c r="N2481" s="130">
        <v>49704</v>
      </c>
      <c r="O2481" s="129">
        <v>4.1150544493540053</v>
      </c>
      <c r="AD2481" s="90">
        <f t="shared" si="143"/>
        <v>48555</v>
      </c>
      <c r="AE2481" s="91">
        <f t="shared" si="142"/>
        <v>3.7443510434540528E-2</v>
      </c>
      <c r="AG2481" s="92"/>
    </row>
    <row r="2482" spans="9:33" x14ac:dyDescent="0.25">
      <c r="I2482"/>
      <c r="N2482" s="130">
        <v>49705</v>
      </c>
      <c r="O2482" s="129">
        <v>4.1150544493460117</v>
      </c>
      <c r="AD2482" s="90">
        <f t="shared" si="143"/>
        <v>48556</v>
      </c>
      <c r="AE2482" s="91">
        <f t="shared" si="142"/>
        <v>3.7443510434460592E-2</v>
      </c>
      <c r="AG2482" s="92"/>
    </row>
    <row r="2483" spans="9:33" x14ac:dyDescent="0.25">
      <c r="I2483"/>
      <c r="N2483" s="130">
        <v>49706</v>
      </c>
      <c r="O2483" s="129">
        <v>4.1155248470854389</v>
      </c>
      <c r="AD2483" s="90">
        <f t="shared" si="143"/>
        <v>48557</v>
      </c>
      <c r="AE2483" s="91">
        <f t="shared" si="142"/>
        <v>3.7443510434380656E-2</v>
      </c>
      <c r="AG2483" s="92"/>
    </row>
    <row r="2484" spans="9:33" x14ac:dyDescent="0.25">
      <c r="I2484"/>
      <c r="N2484" s="130">
        <v>49709</v>
      </c>
      <c r="O2484" s="129">
        <v>4.1150544493540053</v>
      </c>
      <c r="AD2484" s="90">
        <f t="shared" si="143"/>
        <v>48558</v>
      </c>
      <c r="AE2484" s="91">
        <f t="shared" si="142"/>
        <v>3.7447405059696237E-2</v>
      </c>
      <c r="AG2484" s="92"/>
    </row>
    <row r="2485" spans="9:33" x14ac:dyDescent="0.25">
      <c r="I2485"/>
      <c r="N2485" s="130">
        <v>49710</v>
      </c>
      <c r="O2485" s="129">
        <v>4.1150544493460117</v>
      </c>
      <c r="AD2485" s="90">
        <f t="shared" si="143"/>
        <v>48559</v>
      </c>
      <c r="AE2485" s="91">
        <f t="shared" si="142"/>
        <v>3.7447405059696237E-2</v>
      </c>
      <c r="AG2485" s="92"/>
    </row>
    <row r="2486" spans="9:33" x14ac:dyDescent="0.25">
      <c r="I2486"/>
      <c r="N2486" s="130">
        <v>49711</v>
      </c>
      <c r="O2486" s="129">
        <v>4.1150544493540053</v>
      </c>
      <c r="AD2486" s="90">
        <f t="shared" si="143"/>
        <v>48560</v>
      </c>
      <c r="AE2486" s="91">
        <f t="shared" si="142"/>
        <v>3.7447405059696237E-2</v>
      </c>
      <c r="AG2486" s="92"/>
    </row>
    <row r="2487" spans="9:33" x14ac:dyDescent="0.25">
      <c r="I2487"/>
      <c r="N2487" s="130">
        <v>49712</v>
      </c>
      <c r="O2487" s="129">
        <v>4.1150544493540053</v>
      </c>
      <c r="AD2487" s="90">
        <f t="shared" si="143"/>
        <v>48561</v>
      </c>
      <c r="AE2487" s="91">
        <f t="shared" si="142"/>
        <v>3.7443510434460592E-2</v>
      </c>
      <c r="AG2487" s="92"/>
    </row>
    <row r="2488" spans="9:33" x14ac:dyDescent="0.25">
      <c r="I2488"/>
      <c r="N2488" s="130">
        <v>49713</v>
      </c>
      <c r="O2488" s="129">
        <v>4.1155248470854389</v>
      </c>
      <c r="AD2488" s="90">
        <f t="shared" si="143"/>
        <v>48562</v>
      </c>
      <c r="AE2488" s="91">
        <f t="shared" si="142"/>
        <v>3.7443510434460592E-2</v>
      </c>
      <c r="AG2488" s="92"/>
    </row>
    <row r="2489" spans="9:33" x14ac:dyDescent="0.25">
      <c r="I2489"/>
      <c r="N2489" s="130">
        <v>49716</v>
      </c>
      <c r="O2489" s="129">
        <v>4.1150544493540053</v>
      </c>
      <c r="AD2489" s="90">
        <f t="shared" si="143"/>
        <v>48563</v>
      </c>
      <c r="AE2489" s="91">
        <f t="shared" si="142"/>
        <v>3.7443510434460592E-2</v>
      </c>
      <c r="AG2489" s="92"/>
    </row>
    <row r="2490" spans="9:33" x14ac:dyDescent="0.25">
      <c r="I2490"/>
      <c r="N2490" s="130">
        <v>49717</v>
      </c>
      <c r="O2490" s="129">
        <v>4.1150544493540053</v>
      </c>
      <c r="AD2490" s="90">
        <f t="shared" si="143"/>
        <v>48564</v>
      </c>
      <c r="AE2490" s="91">
        <f t="shared" si="142"/>
        <v>3.7443510434460592E-2</v>
      </c>
      <c r="AG2490" s="92"/>
    </row>
    <row r="2491" spans="9:33" x14ac:dyDescent="0.25">
      <c r="I2491"/>
      <c r="N2491" s="130">
        <v>49718</v>
      </c>
      <c r="O2491" s="129">
        <v>4.1150544493540053</v>
      </c>
      <c r="AD2491" s="90">
        <f t="shared" si="143"/>
        <v>48565</v>
      </c>
      <c r="AE2491" s="91">
        <f t="shared" si="142"/>
        <v>3.7447405059696237E-2</v>
      </c>
      <c r="AG2491" s="92"/>
    </row>
    <row r="2492" spans="9:33" x14ac:dyDescent="0.25">
      <c r="I2492"/>
      <c r="N2492" s="130">
        <v>49719</v>
      </c>
      <c r="O2492" s="129">
        <v>4.1150544493540053</v>
      </c>
      <c r="AD2492" s="90">
        <f t="shared" si="143"/>
        <v>48566</v>
      </c>
      <c r="AE2492" s="91">
        <f t="shared" si="142"/>
        <v>3.7447405059696237E-2</v>
      </c>
      <c r="AG2492" s="92"/>
    </row>
    <row r="2493" spans="9:33" x14ac:dyDescent="0.25">
      <c r="I2493"/>
      <c r="N2493" s="130">
        <v>49720</v>
      </c>
      <c r="O2493" s="129">
        <v>4.1157600728356503</v>
      </c>
      <c r="AD2493" s="90">
        <f t="shared" si="143"/>
        <v>48567</v>
      </c>
      <c r="AE2493" s="91">
        <f t="shared" si="142"/>
        <v>3.7447405059696237E-2</v>
      </c>
      <c r="AG2493" s="92"/>
    </row>
    <row r="2494" spans="9:33" x14ac:dyDescent="0.25">
      <c r="I2494"/>
      <c r="N2494" s="130">
        <v>49724</v>
      </c>
      <c r="O2494" s="129">
        <v>4.1150544493540053</v>
      </c>
      <c r="AD2494" s="90">
        <f t="shared" si="143"/>
        <v>48568</v>
      </c>
      <c r="AE2494" s="91">
        <f t="shared" si="142"/>
        <v>3.7443510434460592E-2</v>
      </c>
      <c r="AG2494" s="92"/>
    </row>
    <row r="2495" spans="9:33" x14ac:dyDescent="0.25">
      <c r="I2495"/>
      <c r="N2495" s="130">
        <v>49725</v>
      </c>
      <c r="O2495" s="129">
        <v>4.1150544493540053</v>
      </c>
      <c r="AD2495" s="90">
        <f t="shared" si="143"/>
        <v>48569</v>
      </c>
      <c r="AE2495" s="91">
        <f t="shared" si="142"/>
        <v>3.7443510434460592E-2</v>
      </c>
      <c r="AG2495" s="92"/>
    </row>
    <row r="2496" spans="9:33" x14ac:dyDescent="0.25">
      <c r="I2496"/>
      <c r="N2496" s="130">
        <v>49726</v>
      </c>
      <c r="O2496" s="129">
        <v>4.1150544493460117</v>
      </c>
      <c r="AD2496" s="90">
        <f t="shared" si="143"/>
        <v>48570</v>
      </c>
      <c r="AE2496" s="91">
        <f t="shared" si="142"/>
        <v>3.7443510434460592E-2</v>
      </c>
      <c r="AG2496" s="92"/>
    </row>
    <row r="2497" spans="9:33" x14ac:dyDescent="0.25">
      <c r="I2497"/>
      <c r="N2497" s="130">
        <v>49727</v>
      </c>
      <c r="O2497" s="129">
        <v>4.1155248470854389</v>
      </c>
      <c r="AD2497" s="90">
        <f t="shared" si="143"/>
        <v>48571</v>
      </c>
      <c r="AE2497" s="91">
        <f t="shared" si="142"/>
        <v>3.7449352574852046E-2</v>
      </c>
      <c r="AG2497" s="92"/>
    </row>
    <row r="2498" spans="9:33" x14ac:dyDescent="0.25">
      <c r="I2498"/>
      <c r="N2498" s="130">
        <v>49730</v>
      </c>
      <c r="O2498" s="129">
        <v>4.1150544493540053</v>
      </c>
      <c r="AD2498" s="90">
        <f t="shared" si="143"/>
        <v>48572</v>
      </c>
      <c r="AE2498" s="91">
        <f t="shared" si="142"/>
        <v>3.7449352574852046E-2</v>
      </c>
      <c r="AG2498" s="92"/>
    </row>
    <row r="2499" spans="9:33" x14ac:dyDescent="0.25">
      <c r="I2499"/>
      <c r="N2499" s="130">
        <v>49731</v>
      </c>
      <c r="O2499" s="129">
        <v>4.1150544493460117</v>
      </c>
      <c r="AD2499" s="90">
        <f t="shared" si="143"/>
        <v>48573</v>
      </c>
      <c r="AE2499" s="91">
        <f t="shared" si="142"/>
        <v>3.7449352574852046E-2</v>
      </c>
      <c r="AG2499" s="92"/>
    </row>
    <row r="2500" spans="9:33" x14ac:dyDescent="0.25">
      <c r="I2500"/>
      <c r="N2500" s="130">
        <v>49732</v>
      </c>
      <c r="O2500" s="129">
        <v>4.1150544493540053</v>
      </c>
      <c r="AD2500" s="90">
        <f t="shared" si="143"/>
        <v>48574</v>
      </c>
      <c r="AE2500" s="91">
        <f t="shared" si="142"/>
        <v>3.7449352574852046E-2</v>
      </c>
      <c r="AG2500" s="92"/>
    </row>
    <row r="2501" spans="9:33" x14ac:dyDescent="0.25">
      <c r="I2501"/>
      <c r="N2501" s="130">
        <v>49733</v>
      </c>
      <c r="O2501" s="129">
        <v>4.1150544493619989</v>
      </c>
      <c r="AD2501" s="90">
        <f t="shared" si="143"/>
        <v>48575</v>
      </c>
      <c r="AE2501" s="91">
        <f t="shared" si="142"/>
        <v>3.7443510434380656E-2</v>
      </c>
      <c r="AG2501" s="92"/>
    </row>
    <row r="2502" spans="9:33" x14ac:dyDescent="0.25">
      <c r="I2502"/>
      <c r="N2502" s="130">
        <v>49734</v>
      </c>
      <c r="O2502" s="129">
        <v>4.1155248470854389</v>
      </c>
      <c r="AD2502" s="90">
        <f t="shared" si="143"/>
        <v>48576</v>
      </c>
      <c r="AE2502" s="91">
        <f t="shared" si="142"/>
        <v>3.7443510434460592E-2</v>
      </c>
      <c r="AG2502" s="92"/>
    </row>
    <row r="2503" spans="9:33" x14ac:dyDescent="0.25">
      <c r="I2503"/>
      <c r="N2503" s="130">
        <v>49737</v>
      </c>
      <c r="O2503" s="129">
        <v>4.1150544493460117</v>
      </c>
      <c r="AD2503" s="90">
        <f t="shared" si="143"/>
        <v>48577</v>
      </c>
      <c r="AE2503" s="91">
        <f t="shared" ref="AE2503:AE2566" si="144">_xlfn.IFNA(VLOOKUP(AD2503,N:O,2,FALSE)/100,AE2502)</f>
        <v>3.7443510434460592E-2</v>
      </c>
      <c r="AG2503" s="92"/>
    </row>
    <row r="2504" spans="9:33" x14ac:dyDescent="0.25">
      <c r="I2504"/>
      <c r="N2504" s="130">
        <v>49738</v>
      </c>
      <c r="O2504" s="129">
        <v>4.1150544493540053</v>
      </c>
      <c r="AD2504" s="90">
        <f t="shared" ref="AD2504:AD2567" si="145">AD2503+1</f>
        <v>48578</v>
      </c>
      <c r="AE2504" s="91">
        <f t="shared" si="144"/>
        <v>3.7443510434460592E-2</v>
      </c>
      <c r="AG2504" s="92"/>
    </row>
    <row r="2505" spans="9:33" x14ac:dyDescent="0.25">
      <c r="I2505"/>
      <c r="N2505" s="130">
        <v>49739</v>
      </c>
      <c r="O2505" s="129">
        <v>4.2584213326950504</v>
      </c>
      <c r="AD2505" s="90">
        <f t="shared" si="145"/>
        <v>48579</v>
      </c>
      <c r="AE2505" s="91">
        <f t="shared" si="144"/>
        <v>3.7447405059696237E-2</v>
      </c>
      <c r="AG2505" s="92"/>
    </row>
    <row r="2506" spans="9:33" x14ac:dyDescent="0.25">
      <c r="I2506"/>
      <c r="N2506" s="130">
        <v>49740</v>
      </c>
      <c r="O2506" s="129">
        <v>4.258421332703044</v>
      </c>
      <c r="AD2506" s="90">
        <f t="shared" si="145"/>
        <v>48580</v>
      </c>
      <c r="AE2506" s="91">
        <f t="shared" si="144"/>
        <v>3.7447405059696237E-2</v>
      </c>
      <c r="AG2506" s="92"/>
    </row>
    <row r="2507" spans="9:33" x14ac:dyDescent="0.25">
      <c r="I2507"/>
      <c r="N2507" s="130">
        <v>49741</v>
      </c>
      <c r="O2507" s="129">
        <v>4.2589250790117106</v>
      </c>
      <c r="AD2507" s="90">
        <f t="shared" si="145"/>
        <v>48581</v>
      </c>
      <c r="AE2507" s="91">
        <f t="shared" si="144"/>
        <v>3.7447405059696237E-2</v>
      </c>
      <c r="AG2507" s="92"/>
    </row>
    <row r="2508" spans="9:33" x14ac:dyDescent="0.25">
      <c r="I2508"/>
      <c r="N2508" s="130">
        <v>49744</v>
      </c>
      <c r="O2508" s="129">
        <v>4.258421332703044</v>
      </c>
      <c r="AD2508" s="90">
        <f t="shared" si="145"/>
        <v>48582</v>
      </c>
      <c r="AE2508" s="91">
        <f t="shared" si="144"/>
        <v>3.7443510434460592E-2</v>
      </c>
      <c r="AG2508" s="92"/>
    </row>
    <row r="2509" spans="9:33" x14ac:dyDescent="0.25">
      <c r="I2509"/>
      <c r="N2509" s="130">
        <v>49745</v>
      </c>
      <c r="O2509" s="129">
        <v>4.2584213326950504</v>
      </c>
      <c r="AD2509" s="90">
        <f t="shared" si="145"/>
        <v>48583</v>
      </c>
      <c r="AE2509" s="91">
        <f t="shared" si="144"/>
        <v>3.7443510434540528E-2</v>
      </c>
      <c r="AG2509" s="92"/>
    </row>
    <row r="2510" spans="9:33" x14ac:dyDescent="0.25">
      <c r="I2510"/>
      <c r="N2510" s="130">
        <v>49746</v>
      </c>
      <c r="O2510" s="129">
        <v>4.258421332703044</v>
      </c>
      <c r="AD2510" s="90">
        <f t="shared" si="145"/>
        <v>48584</v>
      </c>
      <c r="AE2510" s="91">
        <f t="shared" si="144"/>
        <v>3.7443510434380656E-2</v>
      </c>
      <c r="AG2510" s="92"/>
    </row>
    <row r="2511" spans="9:33" x14ac:dyDescent="0.25">
      <c r="I2511"/>
      <c r="N2511" s="130">
        <v>49747</v>
      </c>
      <c r="O2511" s="129">
        <v>4.2584213326950504</v>
      </c>
      <c r="AD2511" s="90">
        <f t="shared" si="145"/>
        <v>48585</v>
      </c>
      <c r="AE2511" s="91">
        <f t="shared" si="144"/>
        <v>3.7443510434460592E-2</v>
      </c>
      <c r="AG2511" s="92"/>
    </row>
    <row r="2512" spans="9:33" x14ac:dyDescent="0.25">
      <c r="N2512" s="130">
        <v>49748</v>
      </c>
      <c r="O2512" s="129">
        <v>4.2589250790143751</v>
      </c>
      <c r="AD2512" s="90">
        <f t="shared" si="145"/>
        <v>48586</v>
      </c>
      <c r="AE2512" s="91">
        <f t="shared" si="144"/>
        <v>3.7447405059722882E-2</v>
      </c>
      <c r="AG2512" s="92"/>
    </row>
    <row r="2513" spans="14:33" x14ac:dyDescent="0.25">
      <c r="N2513" s="130">
        <v>49751</v>
      </c>
      <c r="O2513" s="129">
        <v>4.2584213326950504</v>
      </c>
      <c r="AD2513" s="90">
        <f t="shared" si="145"/>
        <v>48587</v>
      </c>
      <c r="AE2513" s="91">
        <f t="shared" si="144"/>
        <v>3.7447405059722882E-2</v>
      </c>
      <c r="AG2513" s="92"/>
    </row>
    <row r="2514" spans="14:33" x14ac:dyDescent="0.25">
      <c r="N2514" s="130">
        <v>49752</v>
      </c>
      <c r="O2514" s="129">
        <v>4.258421332703044</v>
      </c>
      <c r="AD2514" s="90">
        <f t="shared" si="145"/>
        <v>48588</v>
      </c>
      <c r="AE2514" s="91">
        <f t="shared" si="144"/>
        <v>3.7447405059722882E-2</v>
      </c>
      <c r="AG2514" s="92"/>
    </row>
    <row r="2515" spans="14:33" x14ac:dyDescent="0.25">
      <c r="N2515" s="130">
        <v>49753</v>
      </c>
      <c r="O2515" s="129">
        <v>4.258421332703044</v>
      </c>
      <c r="AD2515" s="90">
        <f t="shared" si="145"/>
        <v>48589</v>
      </c>
      <c r="AE2515" s="91">
        <f t="shared" si="144"/>
        <v>3.7443510434380656E-2</v>
      </c>
      <c r="AG2515" s="92"/>
    </row>
    <row r="2516" spans="14:33" x14ac:dyDescent="0.25">
      <c r="N2516" s="130">
        <v>49754</v>
      </c>
      <c r="O2516" s="129">
        <v>4.2584213326950504</v>
      </c>
      <c r="AD2516" s="90">
        <f t="shared" si="145"/>
        <v>48590</v>
      </c>
      <c r="AE2516" s="91">
        <f t="shared" si="144"/>
        <v>3.7443510434460592E-2</v>
      </c>
      <c r="AG2516" s="92"/>
    </row>
    <row r="2517" spans="14:33" x14ac:dyDescent="0.25">
      <c r="N2517" s="130">
        <v>49755</v>
      </c>
      <c r="O2517" s="129">
        <v>4.2589250790117106</v>
      </c>
      <c r="AD2517" s="90">
        <f t="shared" si="145"/>
        <v>48591</v>
      </c>
      <c r="AE2517" s="91">
        <f t="shared" si="144"/>
        <v>3.7443510434540528E-2</v>
      </c>
      <c r="AG2517" s="92"/>
    </row>
    <row r="2518" spans="14:33" x14ac:dyDescent="0.25">
      <c r="N2518" s="130">
        <v>49758</v>
      </c>
      <c r="O2518" s="129">
        <v>4.258421332703044</v>
      </c>
      <c r="AD2518" s="90">
        <f t="shared" si="145"/>
        <v>48592</v>
      </c>
      <c r="AE2518" s="91">
        <f t="shared" si="144"/>
        <v>3.7443510434460592E-2</v>
      </c>
      <c r="AG2518" s="92"/>
    </row>
    <row r="2519" spans="14:33" x14ac:dyDescent="0.25">
      <c r="N2519" s="130">
        <v>49759</v>
      </c>
      <c r="O2519" s="129">
        <v>4.2584213326950504</v>
      </c>
      <c r="AD2519" s="90">
        <f t="shared" si="145"/>
        <v>48593</v>
      </c>
      <c r="AE2519" s="91">
        <f t="shared" si="144"/>
        <v>3.744935257487203E-2</v>
      </c>
      <c r="AG2519" s="92"/>
    </row>
    <row r="2520" spans="14:33" x14ac:dyDescent="0.25">
      <c r="N2520" s="130">
        <v>49760</v>
      </c>
      <c r="O2520" s="129">
        <v>4.2584213326950504</v>
      </c>
      <c r="AD2520" s="90">
        <f t="shared" si="145"/>
        <v>48594</v>
      </c>
      <c r="AE2520" s="91">
        <f t="shared" si="144"/>
        <v>3.744935257487203E-2</v>
      </c>
      <c r="AG2520" s="92"/>
    </row>
    <row r="2521" spans="14:33" x14ac:dyDescent="0.25">
      <c r="N2521" s="130">
        <v>49761</v>
      </c>
      <c r="O2521" s="129">
        <v>4.258421332703044</v>
      </c>
      <c r="AD2521" s="90">
        <f t="shared" si="145"/>
        <v>48595</v>
      </c>
      <c r="AE2521" s="91">
        <f t="shared" si="144"/>
        <v>3.744935257487203E-2</v>
      </c>
      <c r="AG2521" s="92"/>
    </row>
    <row r="2522" spans="14:33" x14ac:dyDescent="0.25">
      <c r="N2522" s="130">
        <v>49762</v>
      </c>
      <c r="O2522" s="129">
        <v>4.2589250790143751</v>
      </c>
      <c r="AD2522" s="90">
        <f t="shared" si="145"/>
        <v>48596</v>
      </c>
      <c r="AE2522" s="91">
        <f t="shared" si="144"/>
        <v>3.744935257487203E-2</v>
      </c>
      <c r="AG2522" s="92"/>
    </row>
    <row r="2523" spans="14:33" x14ac:dyDescent="0.25">
      <c r="N2523" s="130">
        <v>49765</v>
      </c>
      <c r="O2523" s="129">
        <v>4.2584213326950504</v>
      </c>
      <c r="AD2523" s="90">
        <f t="shared" si="145"/>
        <v>48597</v>
      </c>
      <c r="AE2523" s="91">
        <f t="shared" si="144"/>
        <v>3.7443510434380656E-2</v>
      </c>
      <c r="AG2523" s="92"/>
    </row>
    <row r="2524" spans="14:33" x14ac:dyDescent="0.25">
      <c r="N2524" s="130">
        <v>49766</v>
      </c>
      <c r="O2524" s="129">
        <v>4.258421332703044</v>
      </c>
      <c r="AD2524" s="90">
        <f t="shared" si="145"/>
        <v>48598</v>
      </c>
      <c r="AE2524" s="91">
        <f t="shared" si="144"/>
        <v>3.7443510434460592E-2</v>
      </c>
      <c r="AG2524" s="92"/>
    </row>
    <row r="2525" spans="14:33" x14ac:dyDescent="0.25">
      <c r="N2525" s="130">
        <v>49767</v>
      </c>
      <c r="O2525" s="129">
        <v>4.258421332703044</v>
      </c>
      <c r="AD2525" s="90">
        <f t="shared" si="145"/>
        <v>48599</v>
      </c>
      <c r="AE2525" s="91">
        <f t="shared" si="144"/>
        <v>3.7443510434540528E-2</v>
      </c>
      <c r="AG2525" s="92"/>
    </row>
    <row r="2526" spans="14:33" x14ac:dyDescent="0.25">
      <c r="N2526" s="130">
        <v>49768</v>
      </c>
      <c r="O2526" s="129">
        <v>4.2584213326950504</v>
      </c>
      <c r="AD2526" s="90">
        <f t="shared" si="145"/>
        <v>48600</v>
      </c>
      <c r="AE2526" s="91">
        <f t="shared" si="144"/>
        <v>3.7447405059669592E-2</v>
      </c>
      <c r="AG2526" s="92"/>
    </row>
    <row r="2527" spans="14:33" x14ac:dyDescent="0.25">
      <c r="N2527" s="130">
        <v>49769</v>
      </c>
      <c r="O2527" s="129">
        <v>4.2589250790143751</v>
      </c>
      <c r="AD2527" s="90">
        <f t="shared" si="145"/>
        <v>48601</v>
      </c>
      <c r="AE2527" s="91">
        <f t="shared" si="144"/>
        <v>3.7447405059669592E-2</v>
      </c>
      <c r="AG2527" s="92"/>
    </row>
    <row r="2528" spans="14:33" x14ac:dyDescent="0.25">
      <c r="N2528" s="130">
        <v>49772</v>
      </c>
      <c r="O2528" s="129">
        <v>4.2584213326950504</v>
      </c>
      <c r="AD2528" s="90">
        <f t="shared" si="145"/>
        <v>48602</v>
      </c>
      <c r="AE2528" s="91">
        <f t="shared" si="144"/>
        <v>3.7447405059669592E-2</v>
      </c>
      <c r="AG2528" s="92"/>
    </row>
    <row r="2529" spans="14:33" x14ac:dyDescent="0.25">
      <c r="N2529" s="130">
        <v>49773</v>
      </c>
      <c r="O2529" s="129">
        <v>4.258421332703044</v>
      </c>
      <c r="AD2529" s="90">
        <f t="shared" si="145"/>
        <v>48603</v>
      </c>
      <c r="AE2529" s="91">
        <f t="shared" si="144"/>
        <v>3.7443510434460592E-2</v>
      </c>
      <c r="AG2529" s="92"/>
    </row>
    <row r="2530" spans="14:33" x14ac:dyDescent="0.25">
      <c r="N2530" s="130">
        <v>49774</v>
      </c>
      <c r="O2530" s="129">
        <v>4.2584213326950504</v>
      </c>
      <c r="AD2530" s="90">
        <f t="shared" si="145"/>
        <v>48604</v>
      </c>
      <c r="AE2530" s="91">
        <f t="shared" si="144"/>
        <v>3.7443510434460592E-2</v>
      </c>
      <c r="AG2530" s="92"/>
    </row>
    <row r="2531" spans="14:33" x14ac:dyDescent="0.25">
      <c r="N2531" s="130">
        <v>49775</v>
      </c>
      <c r="O2531" s="129">
        <v>4.2591769819642078</v>
      </c>
      <c r="AD2531" s="90">
        <f t="shared" si="145"/>
        <v>48605</v>
      </c>
      <c r="AE2531" s="91">
        <f t="shared" si="144"/>
        <v>3.7443510434460592E-2</v>
      </c>
      <c r="AG2531" s="92"/>
    </row>
    <row r="2532" spans="14:33" x14ac:dyDescent="0.25">
      <c r="N2532" s="130">
        <v>49779</v>
      </c>
      <c r="O2532" s="129">
        <v>4.258421332703044</v>
      </c>
      <c r="AD2532" s="90">
        <f t="shared" si="145"/>
        <v>48606</v>
      </c>
      <c r="AE2532" s="91">
        <f t="shared" si="144"/>
        <v>3.7443510434380656E-2</v>
      </c>
      <c r="AG2532" s="92"/>
    </row>
    <row r="2533" spans="14:33" x14ac:dyDescent="0.25">
      <c r="N2533" s="130">
        <v>49780</v>
      </c>
      <c r="O2533" s="129">
        <v>4.2584213326950504</v>
      </c>
      <c r="AD2533" s="90">
        <f t="shared" si="145"/>
        <v>48607</v>
      </c>
      <c r="AE2533" s="91">
        <f t="shared" si="144"/>
        <v>3.7447405059696237E-2</v>
      </c>
      <c r="AG2533" s="92"/>
    </row>
    <row r="2534" spans="14:33" x14ac:dyDescent="0.25">
      <c r="N2534" s="130">
        <v>49781</v>
      </c>
      <c r="O2534" s="129">
        <v>4.258421332703044</v>
      </c>
      <c r="AD2534" s="90">
        <f t="shared" si="145"/>
        <v>48608</v>
      </c>
      <c r="AE2534" s="91">
        <f t="shared" si="144"/>
        <v>3.7447405059696237E-2</v>
      </c>
      <c r="AG2534" s="92"/>
    </row>
    <row r="2535" spans="14:33" x14ac:dyDescent="0.25">
      <c r="N2535" s="130">
        <v>49782</v>
      </c>
      <c r="O2535" s="129">
        <v>4.258421332703044</v>
      </c>
      <c r="AD2535" s="90">
        <f t="shared" si="145"/>
        <v>48609</v>
      </c>
      <c r="AE2535" s="91">
        <f t="shared" si="144"/>
        <v>3.7447405059696237E-2</v>
      </c>
      <c r="AG2535" s="92"/>
    </row>
    <row r="2536" spans="14:33" x14ac:dyDescent="0.25">
      <c r="N2536" s="130">
        <v>49783</v>
      </c>
      <c r="O2536" s="129">
        <v>4.2589250790117106</v>
      </c>
      <c r="AD2536" s="90">
        <f t="shared" si="145"/>
        <v>48610</v>
      </c>
      <c r="AE2536" s="91">
        <f t="shared" si="144"/>
        <v>3.7443510434540528E-2</v>
      </c>
      <c r="AG2536" s="92"/>
    </row>
    <row r="2537" spans="14:33" x14ac:dyDescent="0.25">
      <c r="N2537" s="130">
        <v>49786</v>
      </c>
      <c r="O2537" s="129">
        <v>4.258421332703044</v>
      </c>
      <c r="AD2537" s="90">
        <f t="shared" si="145"/>
        <v>48611</v>
      </c>
      <c r="AE2537" s="91">
        <f t="shared" si="144"/>
        <v>3.7443510434460592E-2</v>
      </c>
      <c r="AG2537" s="92"/>
    </row>
    <row r="2538" spans="14:33" x14ac:dyDescent="0.25">
      <c r="N2538" s="130">
        <v>49787</v>
      </c>
      <c r="O2538" s="129">
        <v>4.2584213326950504</v>
      </c>
      <c r="AD2538" s="90">
        <f t="shared" si="145"/>
        <v>48612</v>
      </c>
      <c r="AE2538" s="91">
        <f t="shared" si="144"/>
        <v>3.7443510434540528E-2</v>
      </c>
      <c r="AG2538" s="92"/>
    </row>
    <row r="2539" spans="14:33" x14ac:dyDescent="0.25">
      <c r="N2539" s="130">
        <v>49788</v>
      </c>
      <c r="O2539" s="129">
        <v>4.258421332703044</v>
      </c>
      <c r="AD2539" s="90">
        <f t="shared" si="145"/>
        <v>48613</v>
      </c>
      <c r="AE2539" s="91">
        <f t="shared" si="144"/>
        <v>3.7443510434380656E-2</v>
      </c>
      <c r="AG2539" s="92"/>
    </row>
    <row r="2540" spans="14:33" x14ac:dyDescent="0.25">
      <c r="N2540" s="130">
        <v>49789</v>
      </c>
      <c r="O2540" s="129">
        <v>4.258421332703044</v>
      </c>
      <c r="AD2540" s="90">
        <f t="shared" si="145"/>
        <v>48614</v>
      </c>
      <c r="AE2540" s="91">
        <f t="shared" si="144"/>
        <v>3.7447405059669592E-2</v>
      </c>
      <c r="AG2540" s="92"/>
    </row>
    <row r="2541" spans="14:33" x14ac:dyDescent="0.25">
      <c r="N2541" s="130">
        <v>49790</v>
      </c>
      <c r="O2541" s="129">
        <v>4.2589250790117106</v>
      </c>
      <c r="AD2541" s="90">
        <f t="shared" si="145"/>
        <v>48615</v>
      </c>
      <c r="AE2541" s="91">
        <f t="shared" si="144"/>
        <v>3.7447405059669592E-2</v>
      </c>
      <c r="AG2541" s="92"/>
    </row>
    <row r="2542" spans="14:33" x14ac:dyDescent="0.25">
      <c r="N2542" s="130">
        <v>49793</v>
      </c>
      <c r="O2542" s="129">
        <v>4.2584213326950504</v>
      </c>
      <c r="AD2542" s="90">
        <f t="shared" si="145"/>
        <v>48616</v>
      </c>
      <c r="AE2542" s="91">
        <f t="shared" si="144"/>
        <v>3.7447405059669592E-2</v>
      </c>
      <c r="AG2542" s="92"/>
    </row>
    <row r="2543" spans="14:33" x14ac:dyDescent="0.25">
      <c r="N2543" s="130">
        <v>49794</v>
      </c>
      <c r="O2543" s="129">
        <v>4.258421332703044</v>
      </c>
      <c r="AD2543" s="90">
        <f t="shared" si="145"/>
        <v>48617</v>
      </c>
      <c r="AE2543" s="91">
        <f t="shared" si="144"/>
        <v>3.7443510434540528E-2</v>
      </c>
      <c r="AG2543" s="92"/>
    </row>
    <row r="2544" spans="14:33" x14ac:dyDescent="0.25">
      <c r="N2544" s="130">
        <v>49795</v>
      </c>
      <c r="O2544" s="129">
        <v>4.258421332703044</v>
      </c>
      <c r="AD2544" s="90">
        <f t="shared" si="145"/>
        <v>48618</v>
      </c>
      <c r="AE2544" s="91">
        <f t="shared" si="144"/>
        <v>3.7443510434460592E-2</v>
      </c>
      <c r="AG2544" s="92"/>
    </row>
    <row r="2545" spans="14:33" x14ac:dyDescent="0.25">
      <c r="N2545" s="130">
        <v>49796</v>
      </c>
      <c r="O2545" s="129">
        <v>4.2584213326950504</v>
      </c>
      <c r="AD2545" s="90">
        <f t="shared" si="145"/>
        <v>48619</v>
      </c>
      <c r="AE2545" s="91">
        <f t="shared" si="144"/>
        <v>3.7443510434380656E-2</v>
      </c>
      <c r="AG2545" s="92"/>
    </row>
    <row r="2546" spans="14:33" x14ac:dyDescent="0.25">
      <c r="N2546" s="130">
        <v>49797</v>
      </c>
      <c r="O2546" s="129">
        <v>4.2589250790143751</v>
      </c>
      <c r="AD2546" s="90">
        <f t="shared" si="145"/>
        <v>48620</v>
      </c>
      <c r="AE2546" s="91">
        <f t="shared" si="144"/>
        <v>3.7443510434540528E-2</v>
      </c>
      <c r="AG2546" s="92"/>
    </row>
    <row r="2547" spans="14:33" x14ac:dyDescent="0.25">
      <c r="N2547" s="130">
        <v>49800</v>
      </c>
      <c r="O2547" s="129">
        <v>4.2584213326950504</v>
      </c>
      <c r="AD2547" s="90">
        <f t="shared" si="145"/>
        <v>48621</v>
      </c>
      <c r="AE2547" s="91">
        <f t="shared" si="144"/>
        <v>3.7447405059669592E-2</v>
      </c>
      <c r="AG2547" s="92"/>
    </row>
    <row r="2548" spans="14:33" x14ac:dyDescent="0.25">
      <c r="N2548" s="130">
        <v>49801</v>
      </c>
      <c r="O2548" s="129">
        <v>4.2584213326950504</v>
      </c>
      <c r="AD2548" s="90">
        <f t="shared" si="145"/>
        <v>48622</v>
      </c>
      <c r="AE2548" s="91">
        <f t="shared" si="144"/>
        <v>3.7447405059669592E-2</v>
      </c>
      <c r="AG2548" s="92"/>
    </row>
    <row r="2549" spans="14:33" x14ac:dyDescent="0.25">
      <c r="N2549" s="130">
        <v>49802</v>
      </c>
      <c r="O2549" s="129">
        <v>4.258421332703044</v>
      </c>
      <c r="AD2549" s="90">
        <f t="shared" si="145"/>
        <v>48623</v>
      </c>
      <c r="AE2549" s="91">
        <f t="shared" si="144"/>
        <v>3.7447405059669592E-2</v>
      </c>
      <c r="AG2549" s="92"/>
    </row>
    <row r="2550" spans="14:33" x14ac:dyDescent="0.25">
      <c r="N2550" s="130">
        <v>49803</v>
      </c>
      <c r="O2550" s="129">
        <v>4.2584213326950504</v>
      </c>
      <c r="AD2550" s="90">
        <f t="shared" si="145"/>
        <v>48624</v>
      </c>
      <c r="AE2550" s="91">
        <f t="shared" si="144"/>
        <v>3.7443510434460592E-2</v>
      </c>
      <c r="AG2550" s="92"/>
    </row>
    <row r="2551" spans="14:33" x14ac:dyDescent="0.25">
      <c r="N2551" s="130">
        <v>49804</v>
      </c>
      <c r="O2551" s="129">
        <v>4.2589250790117106</v>
      </c>
      <c r="AD2551" s="90">
        <f t="shared" si="145"/>
        <v>48625</v>
      </c>
      <c r="AE2551" s="91">
        <f t="shared" si="144"/>
        <v>3.7443510434460592E-2</v>
      </c>
      <c r="AG2551" s="92"/>
    </row>
    <row r="2552" spans="14:33" x14ac:dyDescent="0.25">
      <c r="N2552" s="130">
        <v>49807</v>
      </c>
      <c r="O2552" s="129">
        <v>4.258421332703044</v>
      </c>
      <c r="AD2552" s="90">
        <f t="shared" si="145"/>
        <v>48626</v>
      </c>
      <c r="AE2552" s="91">
        <f t="shared" si="144"/>
        <v>3.7443510434540528E-2</v>
      </c>
      <c r="AG2552" s="92"/>
    </row>
    <row r="2553" spans="14:33" x14ac:dyDescent="0.25">
      <c r="N2553" s="130">
        <v>49808</v>
      </c>
      <c r="O2553" s="129">
        <v>4.2584213326870568</v>
      </c>
      <c r="AD2553" s="90">
        <f t="shared" si="145"/>
        <v>48627</v>
      </c>
      <c r="AE2553" s="91">
        <f t="shared" si="144"/>
        <v>3.7443510434460592E-2</v>
      </c>
      <c r="AG2553" s="92"/>
    </row>
    <row r="2554" spans="14:33" x14ac:dyDescent="0.25">
      <c r="N2554" s="130">
        <v>49809</v>
      </c>
      <c r="O2554" s="129">
        <v>4.2584213327110376</v>
      </c>
      <c r="AD2554" s="90">
        <f t="shared" si="145"/>
        <v>48628</v>
      </c>
      <c r="AE2554" s="91">
        <f t="shared" si="144"/>
        <v>3.7449352574832062E-2</v>
      </c>
      <c r="AG2554" s="92"/>
    </row>
    <row r="2555" spans="14:33" x14ac:dyDescent="0.25">
      <c r="N2555" s="130">
        <v>49810</v>
      </c>
      <c r="O2555" s="129">
        <v>4.258421332703044</v>
      </c>
      <c r="AD2555" s="90">
        <f t="shared" si="145"/>
        <v>48629</v>
      </c>
      <c r="AE2555" s="91">
        <f t="shared" si="144"/>
        <v>3.7449352574832062E-2</v>
      </c>
      <c r="AG2555" s="92"/>
    </row>
    <row r="2556" spans="14:33" x14ac:dyDescent="0.25">
      <c r="N2556" s="130">
        <v>49811</v>
      </c>
      <c r="O2556" s="129">
        <v>4.2589250790117106</v>
      </c>
      <c r="AD2556" s="90">
        <f t="shared" si="145"/>
        <v>48630</v>
      </c>
      <c r="AE2556" s="91">
        <f t="shared" si="144"/>
        <v>3.7449352574832062E-2</v>
      </c>
      <c r="AG2556" s="92"/>
    </row>
    <row r="2557" spans="14:33" x14ac:dyDescent="0.25">
      <c r="N2557" s="130">
        <v>49814</v>
      </c>
      <c r="O2557" s="129">
        <v>4.2584213326950504</v>
      </c>
      <c r="AD2557" s="90">
        <f t="shared" si="145"/>
        <v>48631</v>
      </c>
      <c r="AE2557" s="91">
        <f t="shared" si="144"/>
        <v>3.7449352574832062E-2</v>
      </c>
      <c r="AG2557" s="92"/>
    </row>
    <row r="2558" spans="14:33" x14ac:dyDescent="0.25">
      <c r="N2558" s="130">
        <v>49815</v>
      </c>
      <c r="O2558" s="129">
        <v>4.258421332703044</v>
      </c>
      <c r="AD2558" s="90">
        <f t="shared" si="145"/>
        <v>48632</v>
      </c>
      <c r="AE2558" s="91">
        <f t="shared" si="144"/>
        <v>3.7443510434540528E-2</v>
      </c>
      <c r="AG2558" s="92"/>
    </row>
    <row r="2559" spans="14:33" x14ac:dyDescent="0.25">
      <c r="N2559" s="130">
        <v>49816</v>
      </c>
      <c r="O2559" s="129">
        <v>4.2584213326950504</v>
      </c>
      <c r="AD2559" s="90">
        <f t="shared" si="145"/>
        <v>48633</v>
      </c>
      <c r="AE2559" s="91">
        <f t="shared" si="144"/>
        <v>3.7443510434380656E-2</v>
      </c>
      <c r="AG2559" s="92"/>
    </row>
    <row r="2560" spans="14:33" x14ac:dyDescent="0.25">
      <c r="N2560" s="130">
        <v>49817</v>
      </c>
      <c r="O2560" s="129">
        <v>4.258421332703044</v>
      </c>
      <c r="AD2560" s="90">
        <f t="shared" si="145"/>
        <v>48634</v>
      </c>
      <c r="AE2560" s="91">
        <f t="shared" si="144"/>
        <v>3.7443510434460592E-2</v>
      </c>
      <c r="AG2560" s="92"/>
    </row>
    <row r="2561" spans="14:33" x14ac:dyDescent="0.25">
      <c r="N2561" s="130">
        <v>49818</v>
      </c>
      <c r="O2561" s="129">
        <v>4.2591769819642078</v>
      </c>
      <c r="AD2561" s="90">
        <f t="shared" si="145"/>
        <v>48635</v>
      </c>
      <c r="AE2561" s="91">
        <f t="shared" si="144"/>
        <v>3.7447405059696237E-2</v>
      </c>
      <c r="AG2561" s="92"/>
    </row>
    <row r="2562" spans="14:33" x14ac:dyDescent="0.25">
      <c r="N2562" s="130">
        <v>49822</v>
      </c>
      <c r="O2562" s="129">
        <v>4.2584213326950504</v>
      </c>
      <c r="AD2562" s="90">
        <f t="shared" si="145"/>
        <v>48636</v>
      </c>
      <c r="AE2562" s="91">
        <f t="shared" si="144"/>
        <v>3.7447405059696237E-2</v>
      </c>
      <c r="AG2562" s="92"/>
    </row>
    <row r="2563" spans="14:33" x14ac:dyDescent="0.25">
      <c r="N2563" s="130">
        <v>49823</v>
      </c>
      <c r="O2563" s="129">
        <v>4.258421332703044</v>
      </c>
      <c r="AD2563" s="90">
        <f t="shared" si="145"/>
        <v>48637</v>
      </c>
      <c r="AE2563" s="91">
        <f t="shared" si="144"/>
        <v>3.7447405059696237E-2</v>
      </c>
      <c r="AG2563" s="92"/>
    </row>
    <row r="2564" spans="14:33" x14ac:dyDescent="0.25">
      <c r="N2564" s="130">
        <v>49824</v>
      </c>
      <c r="O2564" s="129">
        <v>4.258421332703044</v>
      </c>
      <c r="AD2564" s="90">
        <f t="shared" si="145"/>
        <v>48638</v>
      </c>
      <c r="AE2564" s="91">
        <f t="shared" si="144"/>
        <v>3.7443510434460592E-2</v>
      </c>
      <c r="AG2564" s="92"/>
    </row>
    <row r="2565" spans="14:33" x14ac:dyDescent="0.25">
      <c r="N2565" s="130">
        <v>49825</v>
      </c>
      <c r="O2565" s="129">
        <v>4.2589250790117106</v>
      </c>
      <c r="AD2565" s="90">
        <f t="shared" si="145"/>
        <v>48639</v>
      </c>
      <c r="AE2565" s="91">
        <f t="shared" si="144"/>
        <v>3.7443510434460592E-2</v>
      </c>
      <c r="AG2565" s="92"/>
    </row>
    <row r="2566" spans="14:33" x14ac:dyDescent="0.25">
      <c r="N2566" s="130">
        <v>49828</v>
      </c>
      <c r="O2566" s="129">
        <v>4.258421332703044</v>
      </c>
      <c r="AD2566" s="90">
        <f t="shared" si="145"/>
        <v>48640</v>
      </c>
      <c r="AE2566" s="91">
        <f t="shared" si="144"/>
        <v>3.7443510434460592E-2</v>
      </c>
      <c r="AG2566" s="92"/>
    </row>
    <row r="2567" spans="14:33" x14ac:dyDescent="0.25">
      <c r="N2567" s="130">
        <v>49829</v>
      </c>
      <c r="O2567" s="129">
        <v>4.258421332703044</v>
      </c>
      <c r="AD2567" s="90">
        <f t="shared" si="145"/>
        <v>48641</v>
      </c>
      <c r="AE2567" s="91">
        <f t="shared" ref="AE2567:AE2630" si="146">_xlfn.IFNA(VLOOKUP(AD2567,N:O,2,FALSE)/100,AE2566)</f>
        <v>3.7443510434460592E-2</v>
      </c>
      <c r="AG2567" s="92"/>
    </row>
    <row r="2568" spans="14:33" x14ac:dyDescent="0.25">
      <c r="N2568" s="130">
        <v>49830</v>
      </c>
      <c r="O2568" s="129">
        <v>4.2584213326950504</v>
      </c>
      <c r="AD2568" s="90">
        <f t="shared" ref="AD2568:AD2631" si="147">AD2567+1</f>
        <v>48642</v>
      </c>
      <c r="AE2568" s="91">
        <f t="shared" si="146"/>
        <v>3.7447405059696237E-2</v>
      </c>
      <c r="AG2568" s="92"/>
    </row>
    <row r="2569" spans="14:33" x14ac:dyDescent="0.25">
      <c r="N2569" s="130">
        <v>49831</v>
      </c>
      <c r="O2569" s="129">
        <v>4.258421332703044</v>
      </c>
      <c r="AD2569" s="90">
        <f t="shared" si="147"/>
        <v>48643</v>
      </c>
      <c r="AE2569" s="91">
        <f t="shared" si="146"/>
        <v>3.7447405059696237E-2</v>
      </c>
      <c r="AG2569" s="92"/>
    </row>
    <row r="2570" spans="14:33" x14ac:dyDescent="0.25">
      <c r="N2570" s="130">
        <v>49832</v>
      </c>
      <c r="O2570" s="129">
        <v>4.2589250790117106</v>
      </c>
      <c r="AD2570" s="90">
        <f t="shared" si="147"/>
        <v>48644</v>
      </c>
      <c r="AE2570" s="91">
        <f t="shared" si="146"/>
        <v>3.7447405059696237E-2</v>
      </c>
      <c r="AG2570" s="92"/>
    </row>
    <row r="2571" spans="14:33" x14ac:dyDescent="0.25">
      <c r="N2571" s="130">
        <v>49835</v>
      </c>
      <c r="O2571" s="129">
        <v>4.2584213326950504</v>
      </c>
      <c r="AD2571" s="90">
        <f t="shared" si="147"/>
        <v>48645</v>
      </c>
      <c r="AE2571" s="91">
        <f t="shared" si="146"/>
        <v>3.8758750014267207E-2</v>
      </c>
      <c r="AG2571" s="92"/>
    </row>
    <row r="2572" spans="14:33" x14ac:dyDescent="0.25">
      <c r="N2572" s="130">
        <v>49836</v>
      </c>
      <c r="O2572" s="129">
        <v>4.258421332703044</v>
      </c>
      <c r="AD2572" s="90">
        <f t="shared" si="147"/>
        <v>48646</v>
      </c>
      <c r="AE2572" s="91">
        <f t="shared" si="146"/>
        <v>3.8758750014107335E-2</v>
      </c>
      <c r="AG2572" s="92"/>
    </row>
    <row r="2573" spans="14:33" x14ac:dyDescent="0.25">
      <c r="N2573" s="130">
        <v>49837</v>
      </c>
      <c r="O2573" s="129">
        <v>4.2584213326950504</v>
      </c>
      <c r="AD2573" s="90">
        <f t="shared" si="147"/>
        <v>48647</v>
      </c>
      <c r="AE2573" s="91">
        <f t="shared" si="146"/>
        <v>3.8758750014267207E-2</v>
      </c>
      <c r="AG2573" s="92"/>
    </row>
    <row r="2574" spans="14:33" x14ac:dyDescent="0.25">
      <c r="N2574" s="130">
        <v>49838</v>
      </c>
      <c r="O2574" s="129">
        <v>4.258421332703044</v>
      </c>
      <c r="AD2574" s="90">
        <f t="shared" si="147"/>
        <v>48648</v>
      </c>
      <c r="AE2574" s="91">
        <f t="shared" si="146"/>
        <v>3.8758750014187271E-2</v>
      </c>
      <c r="AG2574" s="92"/>
    </row>
    <row r="2575" spans="14:33" x14ac:dyDescent="0.25">
      <c r="N2575" s="130">
        <v>49839</v>
      </c>
      <c r="O2575" s="129">
        <v>4.2589250790117106</v>
      </c>
      <c r="AD2575" s="90">
        <f t="shared" si="147"/>
        <v>48649</v>
      </c>
      <c r="AE2575" s="91">
        <f t="shared" si="146"/>
        <v>3.8762923054846965E-2</v>
      </c>
      <c r="AG2575" s="92"/>
    </row>
    <row r="2576" spans="14:33" x14ac:dyDescent="0.25">
      <c r="N2576" s="130">
        <v>49842</v>
      </c>
      <c r="O2576" s="129">
        <v>4.2584213326950504</v>
      </c>
      <c r="AD2576" s="90">
        <f t="shared" si="147"/>
        <v>48650</v>
      </c>
      <c r="AE2576" s="91">
        <f t="shared" si="146"/>
        <v>3.8762923054846965E-2</v>
      </c>
      <c r="AG2576" s="92"/>
    </row>
    <row r="2577" spans="14:33" x14ac:dyDescent="0.25">
      <c r="N2577" s="130">
        <v>49843</v>
      </c>
      <c r="O2577" s="129">
        <v>4.2584213327110376</v>
      </c>
      <c r="AD2577" s="90">
        <f t="shared" si="147"/>
        <v>48651</v>
      </c>
      <c r="AE2577" s="91">
        <f t="shared" si="146"/>
        <v>3.8762923054846965E-2</v>
      </c>
      <c r="AG2577" s="92"/>
    </row>
    <row r="2578" spans="14:33" x14ac:dyDescent="0.25">
      <c r="N2578" s="130">
        <v>49844</v>
      </c>
      <c r="O2578" s="129">
        <v>4.2586731959213253</v>
      </c>
      <c r="AD2578" s="90">
        <f t="shared" si="147"/>
        <v>48652</v>
      </c>
      <c r="AE2578" s="91">
        <f t="shared" si="146"/>
        <v>3.8758750014187271E-2</v>
      </c>
      <c r="AG2578" s="92"/>
    </row>
    <row r="2579" spans="14:33" x14ac:dyDescent="0.25">
      <c r="N2579" s="130">
        <v>49846</v>
      </c>
      <c r="O2579" s="129">
        <v>4.2589250790117106</v>
      </c>
      <c r="AD2579" s="90">
        <f t="shared" si="147"/>
        <v>48653</v>
      </c>
      <c r="AE2579" s="91">
        <f t="shared" si="146"/>
        <v>3.8758750014187271E-2</v>
      </c>
      <c r="AG2579" s="92"/>
    </row>
    <row r="2580" spans="14:33" x14ac:dyDescent="0.25">
      <c r="N2580" s="130">
        <v>49849</v>
      </c>
      <c r="O2580" s="129">
        <v>4.258421332703044</v>
      </c>
      <c r="AD2580" s="90">
        <f t="shared" si="147"/>
        <v>48654</v>
      </c>
      <c r="AE2580" s="91">
        <f t="shared" si="146"/>
        <v>3.8758750014267207E-2</v>
      </c>
      <c r="AG2580" s="92"/>
    </row>
    <row r="2581" spans="14:33" x14ac:dyDescent="0.25">
      <c r="N2581" s="130">
        <v>49850</v>
      </c>
      <c r="O2581" s="129">
        <v>4.2584213326950504</v>
      </c>
      <c r="AD2581" s="90">
        <f t="shared" si="147"/>
        <v>48655</v>
      </c>
      <c r="AE2581" s="91">
        <f t="shared" si="146"/>
        <v>3.8758750014187271E-2</v>
      </c>
      <c r="AG2581" s="92"/>
    </row>
    <row r="2582" spans="14:33" x14ac:dyDescent="0.25">
      <c r="N2582" s="130">
        <v>49851</v>
      </c>
      <c r="O2582" s="129">
        <v>4.258421332703044</v>
      </c>
      <c r="AD2582" s="90">
        <f t="shared" si="147"/>
        <v>48656</v>
      </c>
      <c r="AE2582" s="91">
        <f t="shared" si="146"/>
        <v>3.8762923054793674E-2</v>
      </c>
      <c r="AG2582" s="92"/>
    </row>
    <row r="2583" spans="14:33" x14ac:dyDescent="0.25">
      <c r="N2583" s="130">
        <v>49852</v>
      </c>
      <c r="O2583" s="129">
        <v>4.2584213326950504</v>
      </c>
      <c r="AD2583" s="90">
        <f t="shared" si="147"/>
        <v>48657</v>
      </c>
      <c r="AE2583" s="91">
        <f t="shared" si="146"/>
        <v>3.8762923054793674E-2</v>
      </c>
      <c r="AG2583" s="92"/>
    </row>
    <row r="2584" spans="14:33" x14ac:dyDescent="0.25">
      <c r="N2584" s="130">
        <v>49853</v>
      </c>
      <c r="O2584" s="129">
        <v>4.2589250790143751</v>
      </c>
      <c r="AD2584" s="90">
        <f t="shared" si="147"/>
        <v>48658</v>
      </c>
      <c r="AE2584" s="91">
        <f t="shared" si="146"/>
        <v>3.8762923054793674E-2</v>
      </c>
      <c r="AG2584" s="92"/>
    </row>
    <row r="2585" spans="14:33" x14ac:dyDescent="0.25">
      <c r="N2585" s="130">
        <v>49856</v>
      </c>
      <c r="O2585" s="129">
        <v>4.258421332703044</v>
      </c>
      <c r="AD2585" s="90">
        <f t="shared" si="147"/>
        <v>48659</v>
      </c>
      <c r="AE2585" s="91">
        <f t="shared" si="146"/>
        <v>3.8758750014187271E-2</v>
      </c>
      <c r="AG2585" s="92"/>
    </row>
    <row r="2586" spans="14:33" x14ac:dyDescent="0.25">
      <c r="N2586" s="130">
        <v>49857</v>
      </c>
      <c r="O2586" s="129">
        <v>4.2584213326950504</v>
      </c>
      <c r="AD2586" s="90">
        <f t="shared" si="147"/>
        <v>48660</v>
      </c>
      <c r="AE2586" s="91">
        <f t="shared" si="146"/>
        <v>3.8758750014187271E-2</v>
      </c>
      <c r="AG2586" s="92"/>
    </row>
    <row r="2587" spans="14:33" x14ac:dyDescent="0.25">
      <c r="N2587" s="130">
        <v>49858</v>
      </c>
      <c r="O2587" s="129">
        <v>4.2584213326950504</v>
      </c>
      <c r="AD2587" s="90">
        <f t="shared" si="147"/>
        <v>48661</v>
      </c>
      <c r="AE2587" s="91">
        <f t="shared" si="146"/>
        <v>3.8758750014267207E-2</v>
      </c>
      <c r="AG2587" s="92"/>
    </row>
    <row r="2588" spans="14:33" x14ac:dyDescent="0.25">
      <c r="N2588" s="130">
        <v>49859</v>
      </c>
      <c r="O2588" s="129">
        <v>4.2591769819642078</v>
      </c>
      <c r="AD2588" s="90">
        <f t="shared" si="147"/>
        <v>48662</v>
      </c>
      <c r="AE2588" s="91">
        <f t="shared" si="146"/>
        <v>3.8758750014187271E-2</v>
      </c>
      <c r="AG2588" s="92"/>
    </row>
    <row r="2589" spans="14:33" x14ac:dyDescent="0.25">
      <c r="N2589" s="130">
        <v>49863</v>
      </c>
      <c r="O2589" s="129">
        <v>4.2584213326950504</v>
      </c>
      <c r="AD2589" s="90">
        <f t="shared" si="147"/>
        <v>48663</v>
      </c>
      <c r="AE2589" s="91">
        <f t="shared" si="146"/>
        <v>3.8762923054793674E-2</v>
      </c>
      <c r="AG2589" s="92"/>
    </row>
    <row r="2590" spans="14:33" x14ac:dyDescent="0.25">
      <c r="N2590" s="130">
        <v>49864</v>
      </c>
      <c r="O2590" s="129">
        <v>4.2584213327110376</v>
      </c>
      <c r="AD2590" s="90">
        <f t="shared" si="147"/>
        <v>48664</v>
      </c>
      <c r="AE2590" s="91">
        <f t="shared" si="146"/>
        <v>3.8762923054793674E-2</v>
      </c>
      <c r="AG2590" s="92"/>
    </row>
    <row r="2591" spans="14:33" x14ac:dyDescent="0.25">
      <c r="N2591" s="130">
        <v>49865</v>
      </c>
      <c r="O2591" s="129">
        <v>4.2584213326950504</v>
      </c>
      <c r="AD2591" s="90">
        <f t="shared" si="147"/>
        <v>48665</v>
      </c>
      <c r="AE2591" s="91">
        <f t="shared" si="146"/>
        <v>3.8762923054793674E-2</v>
      </c>
      <c r="AG2591" s="92"/>
    </row>
    <row r="2592" spans="14:33" x14ac:dyDescent="0.25">
      <c r="N2592" s="130">
        <v>49866</v>
      </c>
      <c r="O2592" s="129">
        <v>4.258421332703044</v>
      </c>
      <c r="AD2592" s="90">
        <f t="shared" si="147"/>
        <v>48666</v>
      </c>
      <c r="AE2592" s="91">
        <f t="shared" si="146"/>
        <v>3.8758750014187271E-2</v>
      </c>
      <c r="AG2592" s="92"/>
    </row>
    <row r="2593" spans="14:33" x14ac:dyDescent="0.25">
      <c r="N2593" s="130">
        <v>49867</v>
      </c>
      <c r="O2593" s="129">
        <v>4.2589250790143751</v>
      </c>
      <c r="AD2593" s="90">
        <f t="shared" si="147"/>
        <v>48667</v>
      </c>
      <c r="AE2593" s="91">
        <f t="shared" si="146"/>
        <v>3.8758750014267207E-2</v>
      </c>
      <c r="AG2593" s="92"/>
    </row>
    <row r="2594" spans="14:33" x14ac:dyDescent="0.25">
      <c r="N2594" s="130">
        <v>49870</v>
      </c>
      <c r="O2594" s="129">
        <v>4.2584213326950504</v>
      </c>
      <c r="AD2594" s="90">
        <f t="shared" si="147"/>
        <v>48668</v>
      </c>
      <c r="AE2594" s="91">
        <f t="shared" si="146"/>
        <v>3.8758750014267207E-2</v>
      </c>
      <c r="AG2594" s="92"/>
    </row>
    <row r="2595" spans="14:33" x14ac:dyDescent="0.25">
      <c r="N2595" s="130">
        <v>49871</v>
      </c>
      <c r="O2595" s="129">
        <v>4.258421332703044</v>
      </c>
      <c r="AD2595" s="90">
        <f t="shared" si="147"/>
        <v>48669</v>
      </c>
      <c r="AE2595" s="91">
        <f t="shared" si="146"/>
        <v>3.8758750014187271E-2</v>
      </c>
      <c r="AG2595" s="92"/>
    </row>
    <row r="2596" spans="14:33" x14ac:dyDescent="0.25">
      <c r="N2596" s="130">
        <v>49872</v>
      </c>
      <c r="O2596" s="129">
        <v>4.258421332703044</v>
      </c>
      <c r="AD2596" s="90">
        <f t="shared" si="147"/>
        <v>48670</v>
      </c>
      <c r="AE2596" s="91">
        <f t="shared" si="146"/>
        <v>3.8762923054793674E-2</v>
      </c>
      <c r="AG2596" s="92"/>
    </row>
    <row r="2597" spans="14:33" x14ac:dyDescent="0.25">
      <c r="N2597" s="130">
        <v>49873</v>
      </c>
      <c r="O2597" s="129">
        <v>4.258421332703044</v>
      </c>
      <c r="AD2597" s="90">
        <f t="shared" si="147"/>
        <v>48671</v>
      </c>
      <c r="AE2597" s="91">
        <f t="shared" si="146"/>
        <v>3.8762923054793674E-2</v>
      </c>
      <c r="AG2597" s="92"/>
    </row>
    <row r="2598" spans="14:33" x14ac:dyDescent="0.25">
      <c r="N2598" s="130">
        <v>49874</v>
      </c>
      <c r="O2598" s="129">
        <v>4.2589250790117106</v>
      </c>
      <c r="AD2598" s="90">
        <f t="shared" si="147"/>
        <v>48672</v>
      </c>
      <c r="AE2598" s="91">
        <f t="shared" si="146"/>
        <v>3.8762923054793674E-2</v>
      </c>
      <c r="AG2598" s="92"/>
    </row>
    <row r="2599" spans="14:33" x14ac:dyDescent="0.25">
      <c r="N2599" s="130">
        <v>49877</v>
      </c>
      <c r="O2599" s="129">
        <v>4.258421332703044</v>
      </c>
      <c r="AD2599" s="90">
        <f t="shared" si="147"/>
        <v>48673</v>
      </c>
      <c r="AE2599" s="91">
        <f t="shared" si="146"/>
        <v>3.8758750014187271E-2</v>
      </c>
      <c r="AG2599" s="92"/>
    </row>
    <row r="2600" spans="14:33" x14ac:dyDescent="0.25">
      <c r="N2600" s="130">
        <v>49878</v>
      </c>
      <c r="O2600" s="129">
        <v>4.2584213326950504</v>
      </c>
      <c r="AD2600" s="90">
        <f t="shared" si="147"/>
        <v>48674</v>
      </c>
      <c r="AE2600" s="91">
        <f t="shared" si="146"/>
        <v>3.8758750014187271E-2</v>
      </c>
      <c r="AG2600" s="92"/>
    </row>
    <row r="2601" spans="14:33" x14ac:dyDescent="0.25">
      <c r="N2601" s="130">
        <v>49879</v>
      </c>
      <c r="O2601" s="129">
        <v>4.258421332703044</v>
      </c>
      <c r="AD2601" s="90">
        <f t="shared" si="147"/>
        <v>48675</v>
      </c>
      <c r="AE2601" s="91">
        <f t="shared" si="146"/>
        <v>3.8758750014187271E-2</v>
      </c>
      <c r="AG2601" s="92"/>
    </row>
    <row r="2602" spans="14:33" x14ac:dyDescent="0.25">
      <c r="N2602" s="130">
        <v>49880</v>
      </c>
      <c r="O2602" s="129">
        <v>4.258421332703044</v>
      </c>
      <c r="AD2602" s="90">
        <f t="shared" si="147"/>
        <v>48676</v>
      </c>
      <c r="AE2602" s="91">
        <f t="shared" si="146"/>
        <v>3.8758750014267207E-2</v>
      </c>
      <c r="AG2602" s="92"/>
    </row>
    <row r="2603" spans="14:33" x14ac:dyDescent="0.25">
      <c r="N2603" s="130">
        <v>49881</v>
      </c>
      <c r="O2603" s="129">
        <v>4.2589250790143751</v>
      </c>
      <c r="AD2603" s="90">
        <f t="shared" si="147"/>
        <v>48677</v>
      </c>
      <c r="AE2603" s="91">
        <f t="shared" si="146"/>
        <v>3.876292305482032E-2</v>
      </c>
      <c r="AG2603" s="92"/>
    </row>
    <row r="2604" spans="14:33" x14ac:dyDescent="0.25">
      <c r="N2604" s="130">
        <v>49884</v>
      </c>
      <c r="O2604" s="129">
        <v>4.2584213326950504</v>
      </c>
      <c r="AD2604" s="90">
        <f t="shared" si="147"/>
        <v>48678</v>
      </c>
      <c r="AE2604" s="91">
        <f t="shared" si="146"/>
        <v>3.876292305482032E-2</v>
      </c>
      <c r="AG2604" s="92"/>
    </row>
    <row r="2605" spans="14:33" x14ac:dyDescent="0.25">
      <c r="N2605" s="130">
        <v>49885</v>
      </c>
      <c r="O2605" s="129">
        <v>4.258421332703044</v>
      </c>
      <c r="AD2605" s="90">
        <f t="shared" si="147"/>
        <v>48679</v>
      </c>
      <c r="AE2605" s="91">
        <f t="shared" si="146"/>
        <v>3.876292305482032E-2</v>
      </c>
      <c r="AG2605" s="92"/>
    </row>
    <row r="2606" spans="14:33" x14ac:dyDescent="0.25">
      <c r="N2606" s="130">
        <v>49886</v>
      </c>
      <c r="O2606" s="129">
        <v>4.258421332703044</v>
      </c>
      <c r="AD2606" s="90">
        <f t="shared" si="147"/>
        <v>48680</v>
      </c>
      <c r="AE2606" s="91">
        <f t="shared" si="146"/>
        <v>3.8758750014187271E-2</v>
      </c>
      <c r="AG2606" s="92"/>
    </row>
    <row r="2607" spans="14:33" x14ac:dyDescent="0.25">
      <c r="N2607" s="130">
        <v>49887</v>
      </c>
      <c r="O2607" s="129">
        <v>4.2584213326950504</v>
      </c>
      <c r="AD2607" s="90">
        <f t="shared" si="147"/>
        <v>48681</v>
      </c>
      <c r="AE2607" s="91">
        <f t="shared" si="146"/>
        <v>3.8758750014267207E-2</v>
      </c>
      <c r="AG2607" s="92"/>
    </row>
    <row r="2608" spans="14:33" x14ac:dyDescent="0.25">
      <c r="N2608" s="130">
        <v>49888</v>
      </c>
      <c r="O2608" s="129">
        <v>4.2589250790117106</v>
      </c>
      <c r="AD2608" s="90">
        <f t="shared" si="147"/>
        <v>48682</v>
      </c>
      <c r="AE2608" s="91">
        <f t="shared" si="146"/>
        <v>3.8758750014187271E-2</v>
      </c>
      <c r="AG2608" s="92"/>
    </row>
    <row r="2609" spans="14:33" x14ac:dyDescent="0.25">
      <c r="N2609" s="130">
        <v>49891</v>
      </c>
      <c r="O2609" s="129">
        <v>4.258421332703044</v>
      </c>
      <c r="AD2609" s="90">
        <f t="shared" si="147"/>
        <v>48683</v>
      </c>
      <c r="AE2609" s="91">
        <f t="shared" si="146"/>
        <v>3.8765009799757166E-2</v>
      </c>
      <c r="AG2609" s="92"/>
    </row>
    <row r="2610" spans="14:33" x14ac:dyDescent="0.25">
      <c r="N2610" s="130">
        <v>49892</v>
      </c>
      <c r="O2610" s="129">
        <v>4.258421332703044</v>
      </c>
      <c r="AD2610" s="90">
        <f t="shared" si="147"/>
        <v>48684</v>
      </c>
      <c r="AE2610" s="91">
        <f t="shared" si="146"/>
        <v>3.8765009799757166E-2</v>
      </c>
      <c r="AG2610" s="92"/>
    </row>
    <row r="2611" spans="14:33" x14ac:dyDescent="0.25">
      <c r="N2611" s="130">
        <v>49893</v>
      </c>
      <c r="O2611" s="129">
        <v>4.258421332703044</v>
      </c>
      <c r="AD2611" s="90">
        <f t="shared" si="147"/>
        <v>48685</v>
      </c>
      <c r="AE2611" s="91">
        <f t="shared" si="146"/>
        <v>3.8765009799757166E-2</v>
      </c>
      <c r="AG2611" s="92"/>
    </row>
    <row r="2612" spans="14:33" x14ac:dyDescent="0.25">
      <c r="N2612" s="130">
        <v>49894</v>
      </c>
      <c r="O2612" s="129">
        <v>4.2584213326950504</v>
      </c>
      <c r="AD2612" s="90">
        <f t="shared" si="147"/>
        <v>48686</v>
      </c>
      <c r="AE2612" s="91">
        <f t="shared" si="146"/>
        <v>3.8765009799757166E-2</v>
      </c>
      <c r="AG2612" s="92"/>
    </row>
    <row r="2613" spans="14:33" x14ac:dyDescent="0.25">
      <c r="N2613" s="130">
        <v>49895</v>
      </c>
      <c r="O2613" s="129">
        <v>4.2589250790170396</v>
      </c>
      <c r="AD2613" s="90">
        <f t="shared" si="147"/>
        <v>48687</v>
      </c>
      <c r="AE2613" s="91">
        <f t="shared" si="146"/>
        <v>3.8758750014187271E-2</v>
      </c>
      <c r="AG2613" s="92"/>
    </row>
    <row r="2614" spans="14:33" x14ac:dyDescent="0.25">
      <c r="N2614" s="130">
        <v>49898</v>
      </c>
      <c r="O2614" s="129">
        <v>4.2584213326950504</v>
      </c>
      <c r="AD2614" s="90">
        <f t="shared" si="147"/>
        <v>48688</v>
      </c>
      <c r="AE2614" s="91">
        <f t="shared" si="146"/>
        <v>3.8758750014267207E-2</v>
      </c>
      <c r="AG2614" s="92"/>
    </row>
    <row r="2615" spans="14:33" x14ac:dyDescent="0.25">
      <c r="N2615" s="130">
        <v>49899</v>
      </c>
      <c r="O2615" s="129">
        <v>4.2584213326950504</v>
      </c>
      <c r="AD2615" s="90">
        <f t="shared" si="147"/>
        <v>48689</v>
      </c>
      <c r="AE2615" s="91">
        <f t="shared" si="146"/>
        <v>3.8758750014187271E-2</v>
      </c>
      <c r="AG2615" s="92"/>
    </row>
    <row r="2616" spans="14:33" x14ac:dyDescent="0.25">
      <c r="N2616" s="130">
        <v>49900</v>
      </c>
      <c r="O2616" s="129">
        <v>4.258421332703044</v>
      </c>
      <c r="AD2616" s="90">
        <f t="shared" si="147"/>
        <v>48690</v>
      </c>
      <c r="AE2616" s="91">
        <f t="shared" si="146"/>
        <v>3.8758750014187271E-2</v>
      </c>
      <c r="AG2616" s="92"/>
    </row>
    <row r="2617" spans="14:33" x14ac:dyDescent="0.25">
      <c r="N2617" s="130">
        <v>49901</v>
      </c>
      <c r="O2617" s="129">
        <v>4.2584213326950504</v>
      </c>
      <c r="AD2617" s="90">
        <f t="shared" si="147"/>
        <v>48691</v>
      </c>
      <c r="AE2617" s="91">
        <f t="shared" si="146"/>
        <v>3.876292305482032E-2</v>
      </c>
      <c r="AG2617" s="92"/>
    </row>
    <row r="2618" spans="14:33" x14ac:dyDescent="0.25">
      <c r="N2618" s="130">
        <v>49902</v>
      </c>
      <c r="O2618" s="129">
        <v>4.2589250790143751</v>
      </c>
      <c r="AD2618" s="90">
        <f t="shared" si="147"/>
        <v>48692</v>
      </c>
      <c r="AE2618" s="91">
        <f t="shared" si="146"/>
        <v>3.876292305482032E-2</v>
      </c>
      <c r="AG2618" s="92"/>
    </row>
    <row r="2619" spans="14:33" x14ac:dyDescent="0.25">
      <c r="N2619" s="130">
        <v>49905</v>
      </c>
      <c r="O2619" s="129">
        <v>4.2584213326950504</v>
      </c>
      <c r="AD2619" s="90">
        <f t="shared" si="147"/>
        <v>48693</v>
      </c>
      <c r="AE2619" s="91">
        <f t="shared" si="146"/>
        <v>3.876292305482032E-2</v>
      </c>
      <c r="AG2619" s="92"/>
    </row>
    <row r="2620" spans="14:33" x14ac:dyDescent="0.25">
      <c r="N2620" s="130">
        <v>49906</v>
      </c>
      <c r="O2620" s="129">
        <v>4.258421332703044</v>
      </c>
      <c r="AD2620" s="90">
        <f t="shared" si="147"/>
        <v>48694</v>
      </c>
      <c r="AE2620" s="91">
        <f t="shared" si="146"/>
        <v>3.8758750014187271E-2</v>
      </c>
      <c r="AG2620" s="92"/>
    </row>
    <row r="2621" spans="14:33" x14ac:dyDescent="0.25">
      <c r="N2621" s="130">
        <v>49907</v>
      </c>
      <c r="O2621" s="129">
        <v>4.258421332703044</v>
      </c>
      <c r="AD2621" s="90">
        <f t="shared" si="147"/>
        <v>48695</v>
      </c>
      <c r="AE2621" s="91">
        <f t="shared" si="146"/>
        <v>3.8758750014187271E-2</v>
      </c>
      <c r="AG2621" s="92"/>
    </row>
    <row r="2622" spans="14:33" x14ac:dyDescent="0.25">
      <c r="N2622" s="130">
        <v>49908</v>
      </c>
      <c r="O2622" s="129">
        <v>4.258421332703044</v>
      </c>
      <c r="AD2622" s="90">
        <f t="shared" si="147"/>
        <v>48696</v>
      </c>
      <c r="AE2622" s="91">
        <f t="shared" si="146"/>
        <v>3.8758750014267207E-2</v>
      </c>
      <c r="AG2622" s="92"/>
    </row>
    <row r="2623" spans="14:33" x14ac:dyDescent="0.25">
      <c r="N2623" s="130">
        <v>49909</v>
      </c>
      <c r="O2623" s="129">
        <v>4.2589250790117106</v>
      </c>
      <c r="AD2623" s="90">
        <f t="shared" si="147"/>
        <v>48697</v>
      </c>
      <c r="AE2623" s="91">
        <f t="shared" si="146"/>
        <v>3.8758750014187271E-2</v>
      </c>
      <c r="AG2623" s="92"/>
    </row>
    <row r="2624" spans="14:33" x14ac:dyDescent="0.25">
      <c r="N2624" s="130">
        <v>49912</v>
      </c>
      <c r="O2624" s="129">
        <v>4.2584213326950504</v>
      </c>
      <c r="AD2624" s="90">
        <f t="shared" si="147"/>
        <v>48698</v>
      </c>
      <c r="AE2624" s="91">
        <f t="shared" si="146"/>
        <v>3.876292305482032E-2</v>
      </c>
      <c r="AG2624" s="92"/>
    </row>
    <row r="2625" spans="14:33" x14ac:dyDescent="0.25">
      <c r="N2625" s="130">
        <v>49913</v>
      </c>
      <c r="O2625" s="129">
        <v>4.258421332703044</v>
      </c>
      <c r="AD2625" s="90">
        <f t="shared" si="147"/>
        <v>48699</v>
      </c>
      <c r="AE2625" s="91">
        <f t="shared" si="146"/>
        <v>3.876292305482032E-2</v>
      </c>
      <c r="AG2625" s="92"/>
    </row>
    <row r="2626" spans="14:33" x14ac:dyDescent="0.25">
      <c r="N2626" s="130">
        <v>49914</v>
      </c>
      <c r="O2626" s="129">
        <v>4.258421332703044</v>
      </c>
      <c r="AD2626" s="90">
        <f t="shared" si="147"/>
        <v>48700</v>
      </c>
      <c r="AE2626" s="91">
        <f t="shared" si="146"/>
        <v>3.876292305482032E-2</v>
      </c>
      <c r="AG2626" s="92"/>
    </row>
    <row r="2627" spans="14:33" x14ac:dyDescent="0.25">
      <c r="N2627" s="130">
        <v>49915</v>
      </c>
      <c r="O2627" s="129">
        <v>4.2584213326950504</v>
      </c>
      <c r="AD2627" s="90">
        <f t="shared" si="147"/>
        <v>48701</v>
      </c>
      <c r="AE2627" s="91">
        <f t="shared" si="146"/>
        <v>3.8758750014187271E-2</v>
      </c>
      <c r="AG2627" s="92"/>
    </row>
    <row r="2628" spans="14:33" x14ac:dyDescent="0.25">
      <c r="N2628" s="130">
        <v>49916</v>
      </c>
      <c r="O2628" s="129">
        <v>4.2591769819642078</v>
      </c>
      <c r="AD2628" s="90">
        <f t="shared" si="147"/>
        <v>48702</v>
      </c>
      <c r="AE2628" s="91">
        <f t="shared" si="146"/>
        <v>3.8758750014187271E-2</v>
      </c>
      <c r="AG2628" s="92"/>
    </row>
    <row r="2629" spans="14:33" x14ac:dyDescent="0.25">
      <c r="N2629" s="130">
        <v>49920</v>
      </c>
      <c r="O2629" s="129">
        <v>4.258421332703044</v>
      </c>
      <c r="AD2629" s="90">
        <f t="shared" si="147"/>
        <v>48703</v>
      </c>
      <c r="AE2629" s="91">
        <f t="shared" si="146"/>
        <v>3.8758750014187271E-2</v>
      </c>
      <c r="AG2629" s="92"/>
    </row>
    <row r="2630" spans="14:33" x14ac:dyDescent="0.25">
      <c r="N2630" s="130">
        <v>49921</v>
      </c>
      <c r="O2630" s="129">
        <v>4.2584213326950504</v>
      </c>
      <c r="AD2630" s="90">
        <f t="shared" si="147"/>
        <v>48704</v>
      </c>
      <c r="AE2630" s="91">
        <f t="shared" si="146"/>
        <v>3.8758750014187271E-2</v>
      </c>
      <c r="AG2630" s="92"/>
    </row>
    <row r="2631" spans="14:33" x14ac:dyDescent="0.25">
      <c r="N2631" s="130">
        <v>49922</v>
      </c>
      <c r="O2631" s="129">
        <v>4.258421332703044</v>
      </c>
      <c r="AD2631" s="90">
        <f t="shared" si="147"/>
        <v>48705</v>
      </c>
      <c r="AE2631" s="91">
        <f t="shared" ref="AE2631:AE2694" si="148">_xlfn.IFNA(VLOOKUP(AD2631,N:O,2,FALSE)/100,AE2630)</f>
        <v>3.876292305482032E-2</v>
      </c>
      <c r="AG2631" s="92"/>
    </row>
    <row r="2632" spans="14:33" x14ac:dyDescent="0.25">
      <c r="N2632" s="130">
        <v>49923</v>
      </c>
      <c r="O2632" s="129">
        <v>4.2589250790117106</v>
      </c>
      <c r="AD2632" s="90">
        <f t="shared" ref="AD2632:AD2695" si="149">AD2631+1</f>
        <v>48706</v>
      </c>
      <c r="AE2632" s="91">
        <f t="shared" si="148"/>
        <v>3.876292305482032E-2</v>
      </c>
      <c r="AG2632" s="92"/>
    </row>
    <row r="2633" spans="14:33" x14ac:dyDescent="0.25">
      <c r="N2633" s="130">
        <v>49926</v>
      </c>
      <c r="O2633" s="129">
        <v>4.258421332703044</v>
      </c>
      <c r="AD2633" s="90">
        <f t="shared" si="149"/>
        <v>48707</v>
      </c>
      <c r="AE2633" s="91">
        <f t="shared" si="148"/>
        <v>3.876292305482032E-2</v>
      </c>
      <c r="AG2633" s="92"/>
    </row>
    <row r="2634" spans="14:33" x14ac:dyDescent="0.25">
      <c r="N2634" s="130">
        <v>49927</v>
      </c>
      <c r="O2634" s="129">
        <v>4.2584213326950504</v>
      </c>
      <c r="AD2634" s="90">
        <f t="shared" si="149"/>
        <v>48708</v>
      </c>
      <c r="AE2634" s="91">
        <f t="shared" si="148"/>
        <v>3.8758750014187271E-2</v>
      </c>
      <c r="AG2634" s="92"/>
    </row>
    <row r="2635" spans="14:33" x14ac:dyDescent="0.25">
      <c r="N2635" s="130">
        <v>49928</v>
      </c>
      <c r="O2635" s="129">
        <v>4.258421332703044</v>
      </c>
      <c r="AD2635" s="90">
        <f t="shared" si="149"/>
        <v>48709</v>
      </c>
      <c r="AE2635" s="91">
        <f t="shared" si="148"/>
        <v>3.8758750014187271E-2</v>
      </c>
      <c r="AG2635" s="92"/>
    </row>
    <row r="2636" spans="14:33" x14ac:dyDescent="0.25">
      <c r="N2636" s="130">
        <v>49929</v>
      </c>
      <c r="O2636" s="129">
        <v>4.2584213326950504</v>
      </c>
      <c r="AD2636" s="90">
        <f t="shared" si="149"/>
        <v>48710</v>
      </c>
      <c r="AE2636" s="91">
        <f t="shared" si="148"/>
        <v>3.8758750014267207E-2</v>
      </c>
      <c r="AG2636" s="92"/>
    </row>
    <row r="2637" spans="14:33" x14ac:dyDescent="0.25">
      <c r="N2637" s="130">
        <v>49930</v>
      </c>
      <c r="O2637" s="129">
        <v>4.2589250790143751</v>
      </c>
      <c r="AD2637" s="90">
        <f t="shared" si="149"/>
        <v>48711</v>
      </c>
      <c r="AE2637" s="91">
        <f t="shared" si="148"/>
        <v>3.8758750014107335E-2</v>
      </c>
      <c r="AG2637" s="92"/>
    </row>
    <row r="2638" spans="14:33" x14ac:dyDescent="0.25">
      <c r="N2638" s="130">
        <v>49933</v>
      </c>
      <c r="O2638" s="129">
        <v>4.258421332703044</v>
      </c>
      <c r="AD2638" s="90">
        <f t="shared" si="149"/>
        <v>48712</v>
      </c>
      <c r="AE2638" s="91">
        <f t="shared" si="148"/>
        <v>3.876292305482032E-2</v>
      </c>
      <c r="AG2638" s="92"/>
    </row>
    <row r="2639" spans="14:33" x14ac:dyDescent="0.25">
      <c r="N2639" s="130">
        <v>49934</v>
      </c>
      <c r="O2639" s="129">
        <v>4.2584213326950504</v>
      </c>
      <c r="AD2639" s="90">
        <f t="shared" si="149"/>
        <v>48713</v>
      </c>
      <c r="AE2639" s="91">
        <f t="shared" si="148"/>
        <v>3.876292305482032E-2</v>
      </c>
      <c r="AG2639" s="92"/>
    </row>
    <row r="2640" spans="14:33" x14ac:dyDescent="0.25">
      <c r="N2640" s="130">
        <v>49935</v>
      </c>
      <c r="O2640" s="129">
        <v>4.258421332703044</v>
      </c>
      <c r="AD2640" s="90">
        <f t="shared" si="149"/>
        <v>48714</v>
      </c>
      <c r="AE2640" s="91">
        <f t="shared" si="148"/>
        <v>3.876292305482032E-2</v>
      </c>
      <c r="AG2640" s="92"/>
    </row>
    <row r="2641" spans="14:33" x14ac:dyDescent="0.25">
      <c r="N2641" s="130">
        <v>49936</v>
      </c>
      <c r="O2641" s="129">
        <v>4.2584213326950504</v>
      </c>
      <c r="AD2641" s="90">
        <f t="shared" si="149"/>
        <v>48715</v>
      </c>
      <c r="AE2641" s="91">
        <f t="shared" si="148"/>
        <v>3.8758750014107335E-2</v>
      </c>
      <c r="AG2641" s="92"/>
    </row>
    <row r="2642" spans="14:33" x14ac:dyDescent="0.25">
      <c r="N2642" s="130">
        <v>49937</v>
      </c>
      <c r="O2642" s="129">
        <v>4.2589250790143751</v>
      </c>
      <c r="AD2642" s="90">
        <f t="shared" si="149"/>
        <v>48716</v>
      </c>
      <c r="AE2642" s="91">
        <f t="shared" si="148"/>
        <v>3.8758750014267207E-2</v>
      </c>
      <c r="AG2642" s="92"/>
    </row>
    <row r="2643" spans="14:33" x14ac:dyDescent="0.25">
      <c r="N2643" s="130">
        <v>49940</v>
      </c>
      <c r="O2643" s="129">
        <v>4.258421332703044</v>
      </c>
      <c r="AD2643" s="90">
        <f t="shared" si="149"/>
        <v>48717</v>
      </c>
      <c r="AE2643" s="91">
        <f t="shared" si="148"/>
        <v>3.8758750014187271E-2</v>
      </c>
      <c r="AG2643" s="92"/>
    </row>
    <row r="2644" spans="14:33" x14ac:dyDescent="0.25">
      <c r="N2644" s="130">
        <v>49941</v>
      </c>
      <c r="O2644" s="129">
        <v>4.2584213326950504</v>
      </c>
      <c r="AD2644" s="90">
        <f t="shared" si="149"/>
        <v>48718</v>
      </c>
      <c r="AE2644" s="91">
        <f t="shared" si="148"/>
        <v>3.8758750014187271E-2</v>
      </c>
      <c r="AG2644" s="92"/>
    </row>
    <row r="2645" spans="14:33" x14ac:dyDescent="0.25">
      <c r="N2645" s="130">
        <v>49942</v>
      </c>
      <c r="O2645" s="129">
        <v>4.258421332703044</v>
      </c>
      <c r="AD2645" s="90">
        <f t="shared" si="149"/>
        <v>48719</v>
      </c>
      <c r="AE2645" s="91">
        <f t="shared" si="148"/>
        <v>3.8762923054793674E-2</v>
      </c>
      <c r="AG2645" s="92"/>
    </row>
    <row r="2646" spans="14:33" x14ac:dyDescent="0.25">
      <c r="N2646" s="130">
        <v>49943</v>
      </c>
      <c r="O2646" s="129">
        <v>4.2584213326950504</v>
      </c>
      <c r="AD2646" s="90">
        <f t="shared" si="149"/>
        <v>48720</v>
      </c>
      <c r="AE2646" s="91">
        <f t="shared" si="148"/>
        <v>3.8762923054793674E-2</v>
      </c>
      <c r="AG2646" s="92"/>
    </row>
    <row r="2647" spans="14:33" x14ac:dyDescent="0.25">
      <c r="N2647" s="130">
        <v>49944</v>
      </c>
      <c r="O2647" s="129">
        <v>4.2589250790117106</v>
      </c>
      <c r="AD2647" s="90">
        <f t="shared" si="149"/>
        <v>48721</v>
      </c>
      <c r="AE2647" s="91">
        <f t="shared" si="148"/>
        <v>3.8762923054793674E-2</v>
      </c>
      <c r="AG2647" s="92"/>
    </row>
    <row r="2648" spans="14:33" x14ac:dyDescent="0.25">
      <c r="N2648" s="130">
        <v>49947</v>
      </c>
      <c r="O2648" s="129">
        <v>4.258421332703044</v>
      </c>
      <c r="AD2648" s="90">
        <f t="shared" si="149"/>
        <v>48722</v>
      </c>
      <c r="AE2648" s="91">
        <f t="shared" si="148"/>
        <v>3.8758750014267207E-2</v>
      </c>
      <c r="AG2648" s="92"/>
    </row>
    <row r="2649" spans="14:33" x14ac:dyDescent="0.25">
      <c r="N2649" s="130">
        <v>49948</v>
      </c>
      <c r="O2649" s="129">
        <v>4.258421332703044</v>
      </c>
      <c r="AD2649" s="90">
        <f t="shared" si="149"/>
        <v>48723</v>
      </c>
      <c r="AE2649" s="91">
        <f t="shared" si="148"/>
        <v>3.8758750014187271E-2</v>
      </c>
      <c r="AG2649" s="92"/>
    </row>
    <row r="2650" spans="14:33" x14ac:dyDescent="0.25">
      <c r="N2650" s="130">
        <v>49949</v>
      </c>
      <c r="O2650" s="129">
        <v>4.2584213326950504</v>
      </c>
      <c r="AD2650" s="90">
        <f t="shared" si="149"/>
        <v>48724</v>
      </c>
      <c r="AE2650" s="91">
        <f t="shared" si="148"/>
        <v>3.8758750014187271E-2</v>
      </c>
      <c r="AG2650" s="92"/>
    </row>
    <row r="2651" spans="14:33" x14ac:dyDescent="0.25">
      <c r="N2651" s="130">
        <v>49950</v>
      </c>
      <c r="O2651" s="129">
        <v>4.258421332703044</v>
      </c>
      <c r="AD2651" s="90">
        <f t="shared" si="149"/>
        <v>48725</v>
      </c>
      <c r="AE2651" s="91">
        <f t="shared" si="148"/>
        <v>3.8758750014267207E-2</v>
      </c>
      <c r="AG2651" s="92"/>
    </row>
    <row r="2652" spans="14:33" x14ac:dyDescent="0.25">
      <c r="N2652" s="130">
        <v>49951</v>
      </c>
      <c r="O2652" s="129">
        <v>4.2589250790143751</v>
      </c>
      <c r="AD2652" s="90">
        <f t="shared" si="149"/>
        <v>48726</v>
      </c>
      <c r="AE2652" s="91">
        <f t="shared" si="148"/>
        <v>3.8765009799737182E-2</v>
      </c>
      <c r="AG2652" s="92"/>
    </row>
    <row r="2653" spans="14:33" x14ac:dyDescent="0.25">
      <c r="N2653" s="130">
        <v>49954</v>
      </c>
      <c r="O2653" s="129">
        <v>4.2584213326950504</v>
      </c>
      <c r="AD2653" s="90">
        <f t="shared" si="149"/>
        <v>48727</v>
      </c>
      <c r="AE2653" s="91">
        <f t="shared" si="148"/>
        <v>3.8765009799737182E-2</v>
      </c>
      <c r="AG2653" s="92"/>
    </row>
    <row r="2654" spans="14:33" x14ac:dyDescent="0.25">
      <c r="N2654" s="130">
        <v>49955</v>
      </c>
      <c r="O2654" s="129">
        <v>4.258421332703044</v>
      </c>
      <c r="AD2654" s="90">
        <f t="shared" si="149"/>
        <v>48728</v>
      </c>
      <c r="AE2654" s="91">
        <f t="shared" si="148"/>
        <v>3.8765009799737182E-2</v>
      </c>
      <c r="AG2654" s="92"/>
    </row>
    <row r="2655" spans="14:33" x14ac:dyDescent="0.25">
      <c r="N2655" s="130">
        <v>49956</v>
      </c>
      <c r="O2655" s="129">
        <v>4.2584213326950504</v>
      </c>
      <c r="AD2655" s="90">
        <f t="shared" si="149"/>
        <v>48729</v>
      </c>
      <c r="AE2655" s="91">
        <f t="shared" si="148"/>
        <v>3.8765009799737182E-2</v>
      </c>
      <c r="AG2655" s="92"/>
    </row>
    <row r="2656" spans="14:33" x14ac:dyDescent="0.25">
      <c r="N2656" s="130">
        <v>49957</v>
      </c>
      <c r="O2656" s="129">
        <v>4.258421332703044</v>
      </c>
      <c r="AD2656" s="90">
        <f t="shared" si="149"/>
        <v>48730</v>
      </c>
      <c r="AE2656" s="91">
        <f t="shared" si="148"/>
        <v>3.8758750014187271E-2</v>
      </c>
      <c r="AG2656" s="92"/>
    </row>
    <row r="2657" spans="14:33" x14ac:dyDescent="0.25">
      <c r="N2657" s="130">
        <v>49958</v>
      </c>
      <c r="O2657" s="129">
        <v>4.2591769819642078</v>
      </c>
      <c r="AD2657" s="90">
        <f t="shared" si="149"/>
        <v>48731</v>
      </c>
      <c r="AE2657" s="91">
        <f t="shared" si="148"/>
        <v>3.8758750014187271E-2</v>
      </c>
      <c r="AG2657" s="92"/>
    </row>
    <row r="2658" spans="14:33" x14ac:dyDescent="0.25">
      <c r="N2658" s="130">
        <v>49962</v>
      </c>
      <c r="O2658" s="129">
        <v>4.258421332703044</v>
      </c>
      <c r="AD2658" s="90">
        <f t="shared" si="149"/>
        <v>48732</v>
      </c>
      <c r="AE2658" s="91">
        <f t="shared" si="148"/>
        <v>3.8758750014187271E-2</v>
      </c>
      <c r="AG2658" s="92"/>
    </row>
    <row r="2659" spans="14:33" x14ac:dyDescent="0.25">
      <c r="N2659" s="130">
        <v>49963</v>
      </c>
      <c r="O2659" s="129">
        <v>4.2584213326950504</v>
      </c>
      <c r="AD2659" s="90">
        <f t="shared" si="149"/>
        <v>48733</v>
      </c>
      <c r="AE2659" s="91">
        <f t="shared" si="148"/>
        <v>3.876292305482032E-2</v>
      </c>
      <c r="AG2659" s="92"/>
    </row>
    <row r="2660" spans="14:33" x14ac:dyDescent="0.25">
      <c r="N2660" s="130">
        <v>49964</v>
      </c>
      <c r="O2660" s="129">
        <v>4.2584213326950504</v>
      </c>
      <c r="AD2660" s="90">
        <f t="shared" si="149"/>
        <v>48734</v>
      </c>
      <c r="AE2660" s="91">
        <f t="shared" si="148"/>
        <v>3.876292305482032E-2</v>
      </c>
      <c r="AG2660" s="92"/>
    </row>
    <row r="2661" spans="14:33" x14ac:dyDescent="0.25">
      <c r="N2661" s="130">
        <v>49965</v>
      </c>
      <c r="O2661" s="129">
        <v>4.2589250790143751</v>
      </c>
      <c r="AD2661" s="90">
        <f t="shared" si="149"/>
        <v>48735</v>
      </c>
      <c r="AE2661" s="91">
        <f t="shared" si="148"/>
        <v>3.876292305482032E-2</v>
      </c>
      <c r="AG2661" s="92"/>
    </row>
    <row r="2662" spans="14:33" x14ac:dyDescent="0.25">
      <c r="N2662" s="130">
        <v>49968</v>
      </c>
      <c r="O2662" s="129">
        <v>4.2584213326950504</v>
      </c>
      <c r="AD2662" s="90">
        <f t="shared" si="149"/>
        <v>48736</v>
      </c>
      <c r="AE2662" s="91">
        <f t="shared" si="148"/>
        <v>3.8758750014187271E-2</v>
      </c>
      <c r="AG2662" s="92"/>
    </row>
    <row r="2663" spans="14:33" x14ac:dyDescent="0.25">
      <c r="N2663" s="130">
        <v>49969</v>
      </c>
      <c r="O2663" s="129">
        <v>4.258421332703044</v>
      </c>
      <c r="AD2663" s="90">
        <f t="shared" si="149"/>
        <v>48737</v>
      </c>
      <c r="AE2663" s="91">
        <f t="shared" si="148"/>
        <v>3.8758750014267207E-2</v>
      </c>
      <c r="AG2663" s="92"/>
    </row>
    <row r="2664" spans="14:33" x14ac:dyDescent="0.25">
      <c r="N2664" s="130">
        <v>49970</v>
      </c>
      <c r="O2664" s="129">
        <v>4.2584213326950504</v>
      </c>
      <c r="AD2664" s="90">
        <f t="shared" si="149"/>
        <v>48738</v>
      </c>
      <c r="AE2664" s="91">
        <f t="shared" si="148"/>
        <v>3.8758750014267207E-2</v>
      </c>
      <c r="AG2664" s="92"/>
    </row>
    <row r="2665" spans="14:33" x14ac:dyDescent="0.25">
      <c r="N2665" s="130">
        <v>49971</v>
      </c>
      <c r="O2665" s="129">
        <v>4.258421332703044</v>
      </c>
      <c r="AD2665" s="90">
        <f t="shared" si="149"/>
        <v>48739</v>
      </c>
      <c r="AE2665" s="91">
        <f t="shared" si="148"/>
        <v>3.8758750014187271E-2</v>
      </c>
      <c r="AG2665" s="92"/>
    </row>
    <row r="2666" spans="14:33" x14ac:dyDescent="0.25">
      <c r="N2666" s="130">
        <v>49972</v>
      </c>
      <c r="O2666" s="129">
        <v>4.2589250790143751</v>
      </c>
      <c r="AD2666" s="90">
        <f t="shared" si="149"/>
        <v>48740</v>
      </c>
      <c r="AE2666" s="91">
        <f t="shared" si="148"/>
        <v>3.876292305482032E-2</v>
      </c>
      <c r="AG2666" s="92"/>
    </row>
    <row r="2667" spans="14:33" x14ac:dyDescent="0.25">
      <c r="N2667" s="130">
        <v>49975</v>
      </c>
      <c r="O2667" s="129">
        <v>4.2584213326950504</v>
      </c>
      <c r="AD2667" s="90">
        <f t="shared" si="149"/>
        <v>48741</v>
      </c>
      <c r="AE2667" s="91">
        <f t="shared" si="148"/>
        <v>3.876292305482032E-2</v>
      </c>
      <c r="AG2667" s="92"/>
    </row>
    <row r="2668" spans="14:33" x14ac:dyDescent="0.25">
      <c r="N2668" s="130">
        <v>49976</v>
      </c>
      <c r="O2668" s="129">
        <v>4.2584213326950504</v>
      </c>
      <c r="AD2668" s="90">
        <f t="shared" si="149"/>
        <v>48742</v>
      </c>
      <c r="AE2668" s="91">
        <f t="shared" si="148"/>
        <v>3.876292305482032E-2</v>
      </c>
      <c r="AG2668" s="92"/>
    </row>
    <row r="2669" spans="14:33" x14ac:dyDescent="0.25">
      <c r="N2669" s="130">
        <v>49977</v>
      </c>
      <c r="O2669" s="129">
        <v>4.258421332703044</v>
      </c>
      <c r="AD2669" s="90">
        <f t="shared" si="149"/>
        <v>48743</v>
      </c>
      <c r="AE2669" s="91">
        <f t="shared" si="148"/>
        <v>3.8758750014187271E-2</v>
      </c>
      <c r="AG2669" s="92"/>
    </row>
    <row r="2670" spans="14:33" x14ac:dyDescent="0.25">
      <c r="N2670" s="130">
        <v>49978</v>
      </c>
      <c r="O2670" s="129">
        <v>4.2584213326950504</v>
      </c>
      <c r="AD2670" s="90">
        <f t="shared" si="149"/>
        <v>48744</v>
      </c>
      <c r="AE2670" s="91">
        <f t="shared" si="148"/>
        <v>3.8758750014267207E-2</v>
      </c>
      <c r="AG2670" s="92"/>
    </row>
    <row r="2671" spans="14:33" x14ac:dyDescent="0.25">
      <c r="N2671" s="130">
        <v>49979</v>
      </c>
      <c r="O2671" s="129">
        <v>4.2589250790143751</v>
      </c>
      <c r="AD2671" s="90">
        <f t="shared" si="149"/>
        <v>48745</v>
      </c>
      <c r="AE2671" s="91">
        <f t="shared" si="148"/>
        <v>3.8758750014107335E-2</v>
      </c>
      <c r="AG2671" s="92"/>
    </row>
    <row r="2672" spans="14:33" x14ac:dyDescent="0.25">
      <c r="N2672" s="130">
        <v>49982</v>
      </c>
      <c r="O2672" s="129">
        <v>4.2584213326950504</v>
      </c>
      <c r="AD2672" s="90">
        <f t="shared" si="149"/>
        <v>48746</v>
      </c>
      <c r="AE2672" s="91">
        <f t="shared" si="148"/>
        <v>3.8758750014267207E-2</v>
      </c>
      <c r="AG2672" s="92"/>
    </row>
    <row r="2673" spans="14:33" x14ac:dyDescent="0.25">
      <c r="N2673" s="130">
        <v>49983</v>
      </c>
      <c r="O2673" s="129">
        <v>4.2584213327110376</v>
      </c>
      <c r="AD2673" s="90">
        <f t="shared" si="149"/>
        <v>48747</v>
      </c>
      <c r="AE2673" s="91">
        <f t="shared" si="148"/>
        <v>3.8765009799757166E-2</v>
      </c>
      <c r="AG2673" s="92"/>
    </row>
    <row r="2674" spans="14:33" x14ac:dyDescent="0.25">
      <c r="N2674" s="130">
        <v>49984</v>
      </c>
      <c r="O2674" s="129">
        <v>4.2584213326950504</v>
      </c>
      <c r="AD2674" s="90">
        <f t="shared" si="149"/>
        <v>48748</v>
      </c>
      <c r="AE2674" s="91">
        <f t="shared" si="148"/>
        <v>3.8765009799757166E-2</v>
      </c>
      <c r="AG2674" s="92"/>
    </row>
    <row r="2675" spans="14:33" x14ac:dyDescent="0.25">
      <c r="N2675" s="130">
        <v>49985</v>
      </c>
      <c r="O2675" s="129">
        <v>4.2584213326950504</v>
      </c>
      <c r="AD2675" s="90">
        <f t="shared" si="149"/>
        <v>48749</v>
      </c>
      <c r="AE2675" s="91">
        <f t="shared" si="148"/>
        <v>3.8765009799757166E-2</v>
      </c>
      <c r="AG2675" s="92"/>
    </row>
    <row r="2676" spans="14:33" x14ac:dyDescent="0.25">
      <c r="N2676" s="130">
        <v>49986</v>
      </c>
      <c r="O2676" s="129">
        <v>4.2589250790143751</v>
      </c>
      <c r="AD2676" s="90">
        <f t="shared" si="149"/>
        <v>48750</v>
      </c>
      <c r="AE2676" s="91">
        <f t="shared" si="148"/>
        <v>3.8765009799757166E-2</v>
      </c>
      <c r="AG2676" s="92"/>
    </row>
    <row r="2677" spans="14:33" x14ac:dyDescent="0.25">
      <c r="N2677" s="130">
        <v>49989</v>
      </c>
      <c r="O2677" s="129">
        <v>4.2586731959293189</v>
      </c>
      <c r="AD2677" s="90">
        <f t="shared" si="149"/>
        <v>48751</v>
      </c>
      <c r="AE2677" s="91">
        <f t="shared" si="148"/>
        <v>3.8758750014187271E-2</v>
      </c>
      <c r="AG2677" s="92"/>
    </row>
    <row r="2678" spans="14:33" x14ac:dyDescent="0.25">
      <c r="N2678" s="130">
        <v>49991</v>
      </c>
      <c r="O2678" s="129">
        <v>4.2584213326950504</v>
      </c>
      <c r="AD2678" s="90">
        <f t="shared" si="149"/>
        <v>48752</v>
      </c>
      <c r="AE2678" s="91">
        <f t="shared" si="148"/>
        <v>3.8758750014187271E-2</v>
      </c>
      <c r="AG2678" s="92"/>
    </row>
    <row r="2679" spans="14:33" x14ac:dyDescent="0.25">
      <c r="N2679" s="130">
        <v>49992</v>
      </c>
      <c r="O2679" s="129">
        <v>4.2584213326950504</v>
      </c>
      <c r="AD2679" s="90">
        <f t="shared" si="149"/>
        <v>48753</v>
      </c>
      <c r="AE2679" s="91">
        <f t="shared" si="148"/>
        <v>3.8758750014187271E-2</v>
      </c>
      <c r="AG2679" s="92"/>
    </row>
    <row r="2680" spans="14:33" x14ac:dyDescent="0.25">
      <c r="N2680" s="130">
        <v>49993</v>
      </c>
      <c r="O2680" s="129">
        <v>4.2589250790143751</v>
      </c>
      <c r="AD2680" s="90">
        <f t="shared" si="149"/>
        <v>48754</v>
      </c>
      <c r="AE2680" s="91">
        <f t="shared" si="148"/>
        <v>3.876292305482032E-2</v>
      </c>
      <c r="AG2680" s="92"/>
    </row>
    <row r="2681" spans="14:33" x14ac:dyDescent="0.25">
      <c r="N2681" s="130">
        <v>49996</v>
      </c>
      <c r="O2681" s="129">
        <v>4.258421332703044</v>
      </c>
      <c r="AD2681" s="90">
        <f t="shared" si="149"/>
        <v>48755</v>
      </c>
      <c r="AE2681" s="91">
        <f t="shared" si="148"/>
        <v>3.876292305482032E-2</v>
      </c>
      <c r="AG2681" s="92"/>
    </row>
    <row r="2682" spans="14:33" x14ac:dyDescent="0.25">
      <c r="N2682" s="130">
        <v>49997</v>
      </c>
      <c r="O2682" s="129">
        <v>4.2584213326950504</v>
      </c>
      <c r="AD2682" s="90">
        <f t="shared" si="149"/>
        <v>48756</v>
      </c>
      <c r="AE2682" s="91">
        <f t="shared" si="148"/>
        <v>3.876292305482032E-2</v>
      </c>
      <c r="AG2682" s="92"/>
    </row>
    <row r="2683" spans="14:33" x14ac:dyDescent="0.25">
      <c r="N2683" s="130">
        <v>49998</v>
      </c>
      <c r="O2683" s="129">
        <v>4.258421332703044</v>
      </c>
      <c r="AD2683" s="90">
        <f t="shared" si="149"/>
        <v>48757</v>
      </c>
      <c r="AE2683" s="91">
        <f t="shared" si="148"/>
        <v>3.8758750014267207E-2</v>
      </c>
      <c r="AG2683" s="92"/>
    </row>
    <row r="2684" spans="14:33" x14ac:dyDescent="0.25">
      <c r="N2684" s="130">
        <v>49999</v>
      </c>
      <c r="O2684" s="129">
        <v>4.258421332703044</v>
      </c>
      <c r="AD2684" s="90">
        <f t="shared" si="149"/>
        <v>48758</v>
      </c>
      <c r="AE2684" s="91">
        <f t="shared" si="148"/>
        <v>3.8758750014187271E-2</v>
      </c>
      <c r="AG2684" s="92"/>
    </row>
    <row r="2685" spans="14:33" x14ac:dyDescent="0.25">
      <c r="N2685" s="130">
        <v>50000</v>
      </c>
      <c r="O2685" s="129">
        <v>4.2589250790117106</v>
      </c>
      <c r="AD2685" s="90">
        <f t="shared" si="149"/>
        <v>48759</v>
      </c>
      <c r="AE2685" s="91">
        <f t="shared" si="148"/>
        <v>3.8758750014267207E-2</v>
      </c>
      <c r="AG2685" s="92"/>
    </row>
    <row r="2686" spans="14:33" x14ac:dyDescent="0.25">
      <c r="N2686" s="130">
        <v>50003</v>
      </c>
      <c r="O2686" s="129">
        <v>4.2584213326950504</v>
      </c>
      <c r="AD2686" s="90">
        <f t="shared" si="149"/>
        <v>48760</v>
      </c>
      <c r="AE2686" s="91">
        <f t="shared" si="148"/>
        <v>3.8758750014187271E-2</v>
      </c>
      <c r="AG2686" s="92"/>
    </row>
    <row r="2687" spans="14:33" x14ac:dyDescent="0.25">
      <c r="N2687" s="130">
        <v>50004</v>
      </c>
      <c r="O2687" s="129">
        <v>4.258421332703044</v>
      </c>
      <c r="AD2687" s="90">
        <f t="shared" si="149"/>
        <v>48761</v>
      </c>
      <c r="AE2687" s="91">
        <f t="shared" si="148"/>
        <v>3.8765009799757166E-2</v>
      </c>
      <c r="AG2687" s="92"/>
    </row>
    <row r="2688" spans="14:33" x14ac:dyDescent="0.25">
      <c r="N2688" s="130">
        <v>50005</v>
      </c>
      <c r="O2688" s="129">
        <v>4.2586731959253221</v>
      </c>
      <c r="AD2688" s="90">
        <f t="shared" si="149"/>
        <v>48762</v>
      </c>
      <c r="AE2688" s="91">
        <f t="shared" si="148"/>
        <v>3.8765009799757166E-2</v>
      </c>
      <c r="AG2688" s="92"/>
    </row>
    <row r="2689" spans="14:33" x14ac:dyDescent="0.25">
      <c r="N2689" s="130">
        <v>50007</v>
      </c>
      <c r="O2689" s="129">
        <v>4.2589250790117106</v>
      </c>
      <c r="AD2689" s="90">
        <f t="shared" si="149"/>
        <v>48763</v>
      </c>
      <c r="AE2689" s="91">
        <f t="shared" si="148"/>
        <v>3.8765009799757166E-2</v>
      </c>
      <c r="AG2689" s="92"/>
    </row>
    <row r="2690" spans="14:33" x14ac:dyDescent="0.25">
      <c r="N2690" s="130">
        <v>50010</v>
      </c>
      <c r="O2690" s="129">
        <v>4.258421332703044</v>
      </c>
      <c r="AD2690" s="90">
        <f t="shared" si="149"/>
        <v>48764</v>
      </c>
      <c r="AE2690" s="91">
        <f t="shared" si="148"/>
        <v>3.8765009799757166E-2</v>
      </c>
      <c r="AG2690" s="92"/>
    </row>
    <row r="2691" spans="14:33" x14ac:dyDescent="0.25">
      <c r="N2691" s="130">
        <v>50011</v>
      </c>
      <c r="O2691" s="129">
        <v>4.2584213326950504</v>
      </c>
      <c r="AD2691" s="90">
        <f t="shared" si="149"/>
        <v>48765</v>
      </c>
      <c r="AE2691" s="91">
        <f t="shared" si="148"/>
        <v>3.8758750014187271E-2</v>
      </c>
      <c r="AG2691" s="92"/>
    </row>
    <row r="2692" spans="14:33" x14ac:dyDescent="0.25">
      <c r="N2692" s="130">
        <v>50012</v>
      </c>
      <c r="O2692" s="129">
        <v>4.258421332703044</v>
      </c>
      <c r="AD2692" s="90">
        <f t="shared" si="149"/>
        <v>48766</v>
      </c>
      <c r="AE2692" s="91">
        <f t="shared" si="148"/>
        <v>3.8758750014187271E-2</v>
      </c>
      <c r="AG2692" s="92"/>
    </row>
    <row r="2693" spans="14:33" x14ac:dyDescent="0.25">
      <c r="N2693" s="130">
        <v>50013</v>
      </c>
      <c r="O2693" s="129">
        <v>4.2584213326950504</v>
      </c>
      <c r="AD2693" s="90">
        <f t="shared" si="149"/>
        <v>48767</v>
      </c>
      <c r="AE2693" s="91">
        <f t="shared" si="148"/>
        <v>3.8758750014187271E-2</v>
      </c>
      <c r="AG2693" s="92"/>
    </row>
    <row r="2694" spans="14:33" x14ac:dyDescent="0.25">
      <c r="N2694" s="130">
        <v>50014</v>
      </c>
      <c r="O2694" s="129">
        <v>4.2589250790117106</v>
      </c>
      <c r="AD2694" s="90">
        <f t="shared" si="149"/>
        <v>48768</v>
      </c>
      <c r="AE2694" s="91">
        <f t="shared" si="148"/>
        <v>3.876292305482032E-2</v>
      </c>
      <c r="AG2694" s="92"/>
    </row>
    <row r="2695" spans="14:33" x14ac:dyDescent="0.25">
      <c r="N2695" s="130">
        <v>50017</v>
      </c>
      <c r="O2695" s="129">
        <v>4.258421332703044</v>
      </c>
      <c r="AD2695" s="90">
        <f t="shared" si="149"/>
        <v>48769</v>
      </c>
      <c r="AE2695" s="91">
        <f t="shared" ref="AE2695:AE2758" si="150">_xlfn.IFNA(VLOOKUP(AD2695,N:O,2,FALSE)/100,AE2694)</f>
        <v>3.876292305482032E-2</v>
      </c>
      <c r="AG2695" s="92"/>
    </row>
    <row r="2696" spans="14:33" x14ac:dyDescent="0.25">
      <c r="N2696" s="130">
        <v>50018</v>
      </c>
      <c r="O2696" s="129">
        <v>4.258421332703044</v>
      </c>
      <c r="AD2696" s="90">
        <f t="shared" ref="AD2696:AD2759" si="151">AD2695+1</f>
        <v>48770</v>
      </c>
      <c r="AE2696" s="91">
        <f t="shared" si="150"/>
        <v>3.876292305482032E-2</v>
      </c>
      <c r="AG2696" s="92"/>
    </row>
    <row r="2697" spans="14:33" x14ac:dyDescent="0.25">
      <c r="N2697" s="130">
        <v>50019</v>
      </c>
      <c r="O2697" s="129">
        <v>4.2584213326950504</v>
      </c>
      <c r="AD2697" s="90">
        <f t="shared" si="151"/>
        <v>48771</v>
      </c>
      <c r="AE2697" s="91">
        <f t="shared" si="150"/>
        <v>3.8758750014187271E-2</v>
      </c>
      <c r="AG2697" s="92"/>
    </row>
    <row r="2698" spans="14:33" x14ac:dyDescent="0.25">
      <c r="N2698" s="130">
        <v>50020</v>
      </c>
      <c r="O2698" s="129">
        <v>4.2584213327110376</v>
      </c>
      <c r="AD2698" s="90">
        <f t="shared" si="151"/>
        <v>48772</v>
      </c>
      <c r="AE2698" s="91">
        <f t="shared" si="150"/>
        <v>3.8758750014187271E-2</v>
      </c>
      <c r="AG2698" s="92"/>
    </row>
    <row r="2699" spans="14:33" x14ac:dyDescent="0.25">
      <c r="N2699" s="130">
        <v>50021</v>
      </c>
      <c r="O2699" s="129">
        <v>4.2589250790117106</v>
      </c>
      <c r="AD2699" s="90">
        <f t="shared" si="151"/>
        <v>48773</v>
      </c>
      <c r="AE2699" s="91">
        <f t="shared" si="150"/>
        <v>3.8758750014187271E-2</v>
      </c>
      <c r="AG2699" s="92"/>
    </row>
    <row r="2700" spans="14:33" x14ac:dyDescent="0.25">
      <c r="N2700" s="130">
        <v>50024</v>
      </c>
      <c r="O2700" s="129">
        <v>4.2584213326950504</v>
      </c>
      <c r="AD2700" s="90">
        <f t="shared" si="151"/>
        <v>48774</v>
      </c>
      <c r="AE2700" s="91">
        <f t="shared" si="150"/>
        <v>3.8758750014267207E-2</v>
      </c>
      <c r="AG2700" s="92"/>
    </row>
    <row r="2701" spans="14:33" x14ac:dyDescent="0.25">
      <c r="N2701" s="130">
        <v>50025</v>
      </c>
      <c r="O2701" s="129">
        <v>4.258421332703044</v>
      </c>
      <c r="AD2701" s="90">
        <f t="shared" si="151"/>
        <v>48775</v>
      </c>
      <c r="AE2701" s="91">
        <f t="shared" si="150"/>
        <v>3.8762923054793674E-2</v>
      </c>
      <c r="AG2701" s="92"/>
    </row>
    <row r="2702" spans="14:33" x14ac:dyDescent="0.25">
      <c r="N2702" s="130">
        <v>50026</v>
      </c>
      <c r="O2702" s="129">
        <v>4.2584213326950504</v>
      </c>
      <c r="AD2702" s="90">
        <f t="shared" si="151"/>
        <v>48776</v>
      </c>
      <c r="AE2702" s="91">
        <f t="shared" si="150"/>
        <v>3.8762923054793674E-2</v>
      </c>
      <c r="AG2702" s="92"/>
    </row>
    <row r="2703" spans="14:33" x14ac:dyDescent="0.25">
      <c r="N2703" s="130">
        <v>50027</v>
      </c>
      <c r="O2703" s="129">
        <v>4.258421332703044</v>
      </c>
      <c r="AD2703" s="90">
        <f t="shared" si="151"/>
        <v>48777</v>
      </c>
      <c r="AE2703" s="91">
        <f t="shared" si="150"/>
        <v>3.8762923054793674E-2</v>
      </c>
      <c r="AG2703" s="92"/>
    </row>
    <row r="2704" spans="14:33" x14ac:dyDescent="0.25">
      <c r="N2704" s="130">
        <v>50028</v>
      </c>
      <c r="O2704" s="129">
        <v>4.2589250790143751</v>
      </c>
      <c r="AD2704" s="90">
        <f t="shared" si="151"/>
        <v>48778</v>
      </c>
      <c r="AE2704" s="91">
        <f t="shared" si="150"/>
        <v>3.8758750014107335E-2</v>
      </c>
      <c r="AG2704" s="92"/>
    </row>
    <row r="2705" spans="14:33" x14ac:dyDescent="0.25">
      <c r="N2705" s="130">
        <v>50031</v>
      </c>
      <c r="O2705" s="129">
        <v>4.258421332703044</v>
      </c>
      <c r="AD2705" s="90">
        <f t="shared" si="151"/>
        <v>48779</v>
      </c>
      <c r="AE2705" s="91">
        <f t="shared" si="150"/>
        <v>3.8758750014267207E-2</v>
      </c>
      <c r="AG2705" s="92"/>
    </row>
    <row r="2706" spans="14:33" x14ac:dyDescent="0.25">
      <c r="N2706" s="130">
        <v>50032</v>
      </c>
      <c r="O2706" s="129">
        <v>4.258421332703044</v>
      </c>
      <c r="AD2706" s="90">
        <f t="shared" si="151"/>
        <v>48780</v>
      </c>
      <c r="AE2706" s="91">
        <f t="shared" si="150"/>
        <v>3.8758750014187271E-2</v>
      </c>
      <c r="AG2706" s="92"/>
    </row>
    <row r="2707" spans="14:33" x14ac:dyDescent="0.25">
      <c r="N2707" s="130">
        <v>50033</v>
      </c>
      <c r="O2707" s="129">
        <v>4.2586731959253221</v>
      </c>
      <c r="AD2707" s="90">
        <f t="shared" si="151"/>
        <v>48781</v>
      </c>
      <c r="AE2707" s="91">
        <f t="shared" si="150"/>
        <v>3.8758750014187271E-2</v>
      </c>
      <c r="AG2707" s="92"/>
    </row>
    <row r="2708" spans="14:33" x14ac:dyDescent="0.25">
      <c r="N2708" s="130">
        <v>50035</v>
      </c>
      <c r="O2708" s="129">
        <v>4.2589250790117106</v>
      </c>
      <c r="AD2708" s="90">
        <f t="shared" si="151"/>
        <v>48782</v>
      </c>
      <c r="AE2708" s="91">
        <f t="shared" si="150"/>
        <v>3.8762923054793674E-2</v>
      </c>
      <c r="AG2708" s="92"/>
    </row>
    <row r="2709" spans="14:33" x14ac:dyDescent="0.25">
      <c r="N2709" s="130">
        <v>50038</v>
      </c>
      <c r="O2709" s="129">
        <v>4.258421332703044</v>
      </c>
      <c r="AD2709" s="90">
        <f t="shared" si="151"/>
        <v>48783</v>
      </c>
      <c r="AE2709" s="91">
        <f t="shared" si="150"/>
        <v>3.8762923054793674E-2</v>
      </c>
      <c r="AG2709" s="92"/>
    </row>
    <row r="2710" spans="14:33" x14ac:dyDescent="0.25">
      <c r="N2710" s="130">
        <v>50039</v>
      </c>
      <c r="O2710" s="129">
        <v>4.258421332703044</v>
      </c>
      <c r="AD2710" s="90">
        <f t="shared" si="151"/>
        <v>48784</v>
      </c>
      <c r="AE2710" s="91">
        <f t="shared" si="150"/>
        <v>3.8762923054793674E-2</v>
      </c>
      <c r="AG2710" s="92"/>
    </row>
    <row r="2711" spans="14:33" x14ac:dyDescent="0.25">
      <c r="N2711" s="130">
        <v>50040</v>
      </c>
      <c r="O2711" s="129">
        <v>4.2586731959253221</v>
      </c>
      <c r="AD2711" s="90">
        <f t="shared" si="151"/>
        <v>48785</v>
      </c>
      <c r="AE2711" s="91">
        <f t="shared" si="150"/>
        <v>3.8758750014187271E-2</v>
      </c>
      <c r="AG2711" s="92"/>
    </row>
    <row r="2712" spans="14:33" x14ac:dyDescent="0.25">
      <c r="N2712" s="130">
        <v>50042</v>
      </c>
      <c r="O2712" s="129">
        <v>4.2589250790117106</v>
      </c>
      <c r="AD2712" s="90">
        <f t="shared" si="151"/>
        <v>48786</v>
      </c>
      <c r="AE2712" s="91">
        <f t="shared" si="150"/>
        <v>3.8758750014267207E-2</v>
      </c>
      <c r="AG2712" s="92"/>
    </row>
    <row r="2713" spans="14:33" x14ac:dyDescent="0.25">
      <c r="N2713" s="130">
        <v>50045</v>
      </c>
      <c r="O2713" s="129">
        <v>4.258421332703044</v>
      </c>
      <c r="AD2713" s="90">
        <f t="shared" si="151"/>
        <v>48787</v>
      </c>
      <c r="AE2713" s="91">
        <f t="shared" si="150"/>
        <v>3.8758750014187271E-2</v>
      </c>
      <c r="AG2713" s="92"/>
    </row>
    <row r="2714" spans="14:33" x14ac:dyDescent="0.25">
      <c r="N2714" s="130">
        <v>50046</v>
      </c>
      <c r="O2714" s="129">
        <v>4.2584213326950504</v>
      </c>
      <c r="AD2714" s="90">
        <f t="shared" si="151"/>
        <v>48788</v>
      </c>
      <c r="AE2714" s="91">
        <f t="shared" si="150"/>
        <v>3.8758750014267207E-2</v>
      </c>
      <c r="AG2714" s="92"/>
    </row>
    <row r="2715" spans="14:33" x14ac:dyDescent="0.25">
      <c r="N2715" s="130">
        <v>50047</v>
      </c>
      <c r="O2715" s="129">
        <v>4.2584213326950504</v>
      </c>
      <c r="AD2715" s="90">
        <f t="shared" si="151"/>
        <v>48789</v>
      </c>
      <c r="AE2715" s="91">
        <f t="shared" si="150"/>
        <v>3.8762923054767029E-2</v>
      </c>
      <c r="AG2715" s="92"/>
    </row>
    <row r="2716" spans="14:33" x14ac:dyDescent="0.25">
      <c r="N2716" s="130">
        <v>50048</v>
      </c>
      <c r="O2716" s="129">
        <v>4.2584213326950504</v>
      </c>
      <c r="AD2716" s="90">
        <f t="shared" si="151"/>
        <v>48790</v>
      </c>
      <c r="AE2716" s="91">
        <f t="shared" si="150"/>
        <v>3.8762923054767029E-2</v>
      </c>
      <c r="AG2716" s="92"/>
    </row>
    <row r="2717" spans="14:33" x14ac:dyDescent="0.25">
      <c r="N2717" s="130">
        <v>50049</v>
      </c>
      <c r="O2717" s="129">
        <v>4.2589250790117106</v>
      </c>
      <c r="AD2717" s="90">
        <f t="shared" si="151"/>
        <v>48791</v>
      </c>
      <c r="AE2717" s="91">
        <f t="shared" si="150"/>
        <v>3.8762923054767029E-2</v>
      </c>
      <c r="AG2717" s="92"/>
    </row>
    <row r="2718" spans="14:33" x14ac:dyDescent="0.25">
      <c r="N2718" s="130">
        <v>50052</v>
      </c>
      <c r="O2718" s="129">
        <v>4.258421332703044</v>
      </c>
      <c r="AD2718" s="90">
        <f t="shared" si="151"/>
        <v>48792</v>
      </c>
      <c r="AE2718" s="91">
        <f t="shared" si="150"/>
        <v>3.8758750014267207E-2</v>
      </c>
      <c r="AG2718" s="92"/>
    </row>
    <row r="2719" spans="14:33" x14ac:dyDescent="0.25">
      <c r="N2719" s="130">
        <v>50053</v>
      </c>
      <c r="O2719" s="129">
        <v>4.2584213326950504</v>
      </c>
      <c r="AD2719" s="90">
        <f t="shared" si="151"/>
        <v>48793</v>
      </c>
      <c r="AE2719" s="91">
        <f t="shared" si="150"/>
        <v>3.8758750014187271E-2</v>
      </c>
      <c r="AG2719" s="92"/>
    </row>
    <row r="2720" spans="14:33" x14ac:dyDescent="0.25">
      <c r="N2720" s="130">
        <v>50054</v>
      </c>
      <c r="O2720" s="129">
        <v>4.2584213326950504</v>
      </c>
      <c r="AD2720" s="90">
        <f t="shared" si="151"/>
        <v>48794</v>
      </c>
      <c r="AE2720" s="91">
        <f t="shared" si="150"/>
        <v>3.8758750014187271E-2</v>
      </c>
      <c r="AG2720" s="92"/>
    </row>
    <row r="2721" spans="14:33" x14ac:dyDescent="0.25">
      <c r="N2721" s="130">
        <v>50055</v>
      </c>
      <c r="O2721" s="129">
        <v>4.258421332703044</v>
      </c>
      <c r="AD2721" s="90">
        <f t="shared" si="151"/>
        <v>48795</v>
      </c>
      <c r="AE2721" s="91">
        <f t="shared" si="150"/>
        <v>3.8758750014267207E-2</v>
      </c>
      <c r="AG2721" s="92"/>
    </row>
    <row r="2722" spans="14:33" x14ac:dyDescent="0.25">
      <c r="N2722" s="130">
        <v>50056</v>
      </c>
      <c r="O2722" s="129">
        <v>4.2591769819622094</v>
      </c>
      <c r="AD2722" s="90">
        <f t="shared" si="151"/>
        <v>48796</v>
      </c>
      <c r="AE2722" s="91">
        <f t="shared" si="150"/>
        <v>3.876292305482032E-2</v>
      </c>
      <c r="AG2722" s="92"/>
    </row>
    <row r="2723" spans="14:33" x14ac:dyDescent="0.25">
      <c r="N2723" s="130">
        <v>50060</v>
      </c>
      <c r="O2723" s="129">
        <v>4.258421332703044</v>
      </c>
      <c r="AD2723" s="90">
        <f t="shared" si="151"/>
        <v>48797</v>
      </c>
      <c r="AE2723" s="91">
        <f t="shared" si="150"/>
        <v>3.876292305482032E-2</v>
      </c>
      <c r="AG2723" s="92"/>
    </row>
    <row r="2724" spans="14:33" x14ac:dyDescent="0.25">
      <c r="N2724" s="130">
        <v>50061</v>
      </c>
      <c r="O2724" s="129">
        <v>4.258421332703044</v>
      </c>
      <c r="AD2724" s="90">
        <f t="shared" si="151"/>
        <v>48798</v>
      </c>
      <c r="AE2724" s="91">
        <f t="shared" si="150"/>
        <v>3.876292305482032E-2</v>
      </c>
      <c r="AG2724" s="92"/>
    </row>
    <row r="2725" spans="14:33" x14ac:dyDescent="0.25">
      <c r="N2725" s="130">
        <v>50062</v>
      </c>
      <c r="O2725" s="129">
        <v>4.258421332703044</v>
      </c>
      <c r="AD2725" s="90">
        <f t="shared" si="151"/>
        <v>48799</v>
      </c>
      <c r="AE2725" s="91">
        <f t="shared" si="150"/>
        <v>3.8758750014107335E-2</v>
      </c>
      <c r="AG2725" s="92"/>
    </row>
    <row r="2726" spans="14:33" x14ac:dyDescent="0.25">
      <c r="N2726" s="130">
        <v>50063</v>
      </c>
      <c r="O2726" s="129">
        <v>4.2589250790117106</v>
      </c>
      <c r="AD2726" s="90">
        <f t="shared" si="151"/>
        <v>48800</v>
      </c>
      <c r="AE2726" s="91">
        <f t="shared" si="150"/>
        <v>3.8758750014267207E-2</v>
      </c>
      <c r="AG2726" s="92"/>
    </row>
    <row r="2727" spans="14:33" x14ac:dyDescent="0.25">
      <c r="N2727" s="130">
        <v>50066</v>
      </c>
      <c r="O2727" s="129">
        <v>4.258421332703044</v>
      </c>
      <c r="AD2727" s="90">
        <f t="shared" si="151"/>
        <v>48801</v>
      </c>
      <c r="AE2727" s="91">
        <f t="shared" si="150"/>
        <v>3.8758750014187271E-2</v>
      </c>
      <c r="AG2727" s="92"/>
    </row>
    <row r="2728" spans="14:33" x14ac:dyDescent="0.25">
      <c r="N2728" s="130">
        <v>50067</v>
      </c>
      <c r="O2728" s="129">
        <v>4.258421332703044</v>
      </c>
      <c r="AD2728" s="90">
        <f t="shared" si="151"/>
        <v>48802</v>
      </c>
      <c r="AE2728" s="91">
        <f t="shared" si="150"/>
        <v>3.8758750014267207E-2</v>
      </c>
      <c r="AG2728" s="92"/>
    </row>
    <row r="2729" spans="14:33" x14ac:dyDescent="0.25">
      <c r="N2729" s="130">
        <v>50068</v>
      </c>
      <c r="O2729" s="129">
        <v>4.2584213326950504</v>
      </c>
      <c r="AD2729" s="90">
        <f t="shared" si="151"/>
        <v>48803</v>
      </c>
      <c r="AE2729" s="91">
        <f t="shared" si="150"/>
        <v>3.8762923054793674E-2</v>
      </c>
      <c r="AG2729" s="92"/>
    </row>
    <row r="2730" spans="14:33" x14ac:dyDescent="0.25">
      <c r="N2730" s="130">
        <v>50069</v>
      </c>
      <c r="O2730" s="129">
        <v>4.258421332703044</v>
      </c>
      <c r="AD2730" s="90">
        <f t="shared" si="151"/>
        <v>48804</v>
      </c>
      <c r="AE2730" s="91">
        <f t="shared" si="150"/>
        <v>3.8762923054793674E-2</v>
      </c>
      <c r="AG2730" s="92"/>
    </row>
    <row r="2731" spans="14:33" x14ac:dyDescent="0.25">
      <c r="N2731" s="130">
        <v>50070</v>
      </c>
      <c r="O2731" s="129">
        <v>4.2589250790117106</v>
      </c>
      <c r="AD2731" s="90">
        <f t="shared" si="151"/>
        <v>48805</v>
      </c>
      <c r="AE2731" s="91">
        <f t="shared" si="150"/>
        <v>3.8762923054793674E-2</v>
      </c>
      <c r="AG2731" s="92"/>
    </row>
    <row r="2732" spans="14:33" x14ac:dyDescent="0.25">
      <c r="N2732" s="130">
        <v>50073</v>
      </c>
      <c r="O2732" s="129">
        <v>4.258421332703044</v>
      </c>
      <c r="AD2732" s="90">
        <f t="shared" si="151"/>
        <v>48806</v>
      </c>
      <c r="AE2732" s="91">
        <f t="shared" si="150"/>
        <v>3.8758750014187271E-2</v>
      </c>
      <c r="AG2732" s="92"/>
    </row>
    <row r="2733" spans="14:33" x14ac:dyDescent="0.25">
      <c r="N2733" s="130">
        <v>50074</v>
      </c>
      <c r="O2733" s="129">
        <v>4.2584213326950504</v>
      </c>
      <c r="AD2733" s="90">
        <f t="shared" si="151"/>
        <v>48807</v>
      </c>
      <c r="AE2733" s="91">
        <f t="shared" si="150"/>
        <v>3.8758750014187271E-2</v>
      </c>
      <c r="AG2733" s="92"/>
    </row>
    <row r="2734" spans="14:33" x14ac:dyDescent="0.25">
      <c r="N2734" s="130">
        <v>50075</v>
      </c>
      <c r="O2734" s="129">
        <v>4.2584213327110376</v>
      </c>
      <c r="AD2734" s="90">
        <f t="shared" si="151"/>
        <v>48808</v>
      </c>
      <c r="AE2734" s="91">
        <f t="shared" si="150"/>
        <v>3.8758750014187271E-2</v>
      </c>
      <c r="AG2734" s="92"/>
    </row>
    <row r="2735" spans="14:33" x14ac:dyDescent="0.25">
      <c r="N2735" s="130">
        <v>50076</v>
      </c>
      <c r="O2735" s="129">
        <v>4.2584213326950504</v>
      </c>
      <c r="AD2735" s="90">
        <f t="shared" si="151"/>
        <v>48809</v>
      </c>
      <c r="AE2735" s="91">
        <f t="shared" si="150"/>
        <v>3.8758750014267207E-2</v>
      </c>
      <c r="AG2735" s="92"/>
    </row>
    <row r="2736" spans="14:33" x14ac:dyDescent="0.25">
      <c r="N2736" s="130">
        <v>50077</v>
      </c>
      <c r="O2736" s="129">
        <v>4.2589250790143751</v>
      </c>
      <c r="AD2736" s="90">
        <f t="shared" si="151"/>
        <v>48810</v>
      </c>
      <c r="AE2736" s="91">
        <f t="shared" si="150"/>
        <v>3.876292305482032E-2</v>
      </c>
      <c r="AG2736" s="92"/>
    </row>
    <row r="2737" spans="14:33" x14ac:dyDescent="0.25">
      <c r="N2737" s="130">
        <v>50080</v>
      </c>
      <c r="O2737" s="129">
        <v>4.258421332703044</v>
      </c>
      <c r="AD2737" s="90">
        <f t="shared" si="151"/>
        <v>48811</v>
      </c>
      <c r="AE2737" s="91">
        <f t="shared" si="150"/>
        <v>3.876292305482032E-2</v>
      </c>
      <c r="AG2737" s="92"/>
    </row>
    <row r="2738" spans="14:33" x14ac:dyDescent="0.25">
      <c r="N2738" s="130">
        <v>50081</v>
      </c>
      <c r="O2738" s="129">
        <v>4.2584213326950504</v>
      </c>
      <c r="AD2738" s="90">
        <f t="shared" si="151"/>
        <v>48812</v>
      </c>
      <c r="AE2738" s="91">
        <f t="shared" si="150"/>
        <v>3.876292305482032E-2</v>
      </c>
      <c r="AG2738" s="92"/>
    </row>
    <row r="2739" spans="14:33" x14ac:dyDescent="0.25">
      <c r="N2739" s="130">
        <v>50082</v>
      </c>
      <c r="O2739" s="129">
        <v>4.258421332703044</v>
      </c>
      <c r="AD2739" s="90">
        <f t="shared" si="151"/>
        <v>48813</v>
      </c>
      <c r="AE2739" s="91">
        <f t="shared" si="150"/>
        <v>3.8758750014107335E-2</v>
      </c>
      <c r="AG2739" s="92"/>
    </row>
    <row r="2740" spans="14:33" x14ac:dyDescent="0.25">
      <c r="N2740" s="130">
        <v>50083</v>
      </c>
      <c r="O2740" s="129">
        <v>4.2584213326950504</v>
      </c>
      <c r="AD2740" s="90">
        <f t="shared" si="151"/>
        <v>48814</v>
      </c>
      <c r="AE2740" s="91">
        <f t="shared" si="150"/>
        <v>3.8758750014187271E-2</v>
      </c>
      <c r="AG2740" s="92"/>
    </row>
    <row r="2741" spans="14:33" x14ac:dyDescent="0.25">
      <c r="N2741" s="130">
        <v>50084</v>
      </c>
      <c r="O2741" s="129">
        <v>4.2591769819622094</v>
      </c>
      <c r="AD2741" s="90">
        <f t="shared" si="151"/>
        <v>48815</v>
      </c>
      <c r="AE2741" s="91">
        <f t="shared" si="150"/>
        <v>3.8758750014187271E-2</v>
      </c>
      <c r="AG2741" s="92"/>
    </row>
    <row r="2742" spans="14:33" x14ac:dyDescent="0.25">
      <c r="N2742" s="130">
        <v>50088</v>
      </c>
      <c r="O2742" s="129">
        <v>4.258421332703044</v>
      </c>
      <c r="AD2742" s="90">
        <f t="shared" si="151"/>
        <v>48816</v>
      </c>
      <c r="AE2742" s="91">
        <f t="shared" si="150"/>
        <v>3.8758750014187271E-2</v>
      </c>
      <c r="AG2742" s="92"/>
    </row>
    <row r="2743" spans="14:33" x14ac:dyDescent="0.25">
      <c r="N2743" s="130">
        <v>50089</v>
      </c>
      <c r="O2743" s="129">
        <v>4.258421332703044</v>
      </c>
      <c r="AD2743" s="90">
        <f t="shared" si="151"/>
        <v>48817</v>
      </c>
      <c r="AE2743" s="91">
        <f t="shared" si="150"/>
        <v>3.8762923054793674E-2</v>
      </c>
      <c r="AG2743" s="92"/>
    </row>
    <row r="2744" spans="14:33" x14ac:dyDescent="0.25">
      <c r="N2744" s="130">
        <v>50090</v>
      </c>
      <c r="O2744" s="129">
        <v>4.2584213326950504</v>
      </c>
      <c r="AD2744" s="90">
        <f t="shared" si="151"/>
        <v>48818</v>
      </c>
      <c r="AE2744" s="91">
        <f t="shared" si="150"/>
        <v>3.8762923054793674E-2</v>
      </c>
      <c r="AG2744" s="92"/>
    </row>
    <row r="2745" spans="14:33" x14ac:dyDescent="0.25">
      <c r="N2745" s="130">
        <v>50091</v>
      </c>
      <c r="O2745" s="129">
        <v>4.2589250790143751</v>
      </c>
      <c r="AD2745" s="90">
        <f t="shared" si="151"/>
        <v>48819</v>
      </c>
      <c r="AE2745" s="91">
        <f t="shared" si="150"/>
        <v>3.8762923054793674E-2</v>
      </c>
      <c r="AG2745" s="92"/>
    </row>
    <row r="2746" spans="14:33" x14ac:dyDescent="0.25">
      <c r="N2746" s="130">
        <v>50094</v>
      </c>
      <c r="O2746" s="129">
        <v>4.2584213326950504</v>
      </c>
      <c r="AD2746" s="90">
        <f t="shared" si="151"/>
        <v>48820</v>
      </c>
      <c r="AE2746" s="91">
        <f t="shared" si="150"/>
        <v>3.8758750014267207E-2</v>
      </c>
      <c r="AG2746" s="92"/>
    </row>
    <row r="2747" spans="14:33" x14ac:dyDescent="0.25">
      <c r="N2747" s="130">
        <v>50095</v>
      </c>
      <c r="O2747" s="129">
        <v>4.258421332703044</v>
      </c>
      <c r="AD2747" s="90">
        <f t="shared" si="151"/>
        <v>48821</v>
      </c>
      <c r="AE2747" s="91">
        <f t="shared" si="150"/>
        <v>3.8758750014187271E-2</v>
      </c>
      <c r="AG2747" s="92"/>
    </row>
    <row r="2748" spans="14:33" x14ac:dyDescent="0.25">
      <c r="N2748" s="130">
        <v>50096</v>
      </c>
      <c r="O2748" s="129">
        <v>4.258421332703044</v>
      </c>
      <c r="AD2748" s="90">
        <f t="shared" si="151"/>
        <v>48822</v>
      </c>
      <c r="AE2748" s="91">
        <f t="shared" si="150"/>
        <v>3.8758750014107335E-2</v>
      </c>
      <c r="AG2748" s="92"/>
    </row>
    <row r="2749" spans="14:33" x14ac:dyDescent="0.25">
      <c r="N2749" s="130">
        <v>50097</v>
      </c>
      <c r="O2749" s="129">
        <v>4.258421332703044</v>
      </c>
      <c r="AD2749" s="90">
        <f t="shared" si="151"/>
        <v>48823</v>
      </c>
      <c r="AE2749" s="91">
        <f t="shared" si="150"/>
        <v>3.8758750014267207E-2</v>
      </c>
      <c r="AG2749" s="92"/>
    </row>
    <row r="2750" spans="14:33" x14ac:dyDescent="0.25">
      <c r="N2750" s="130">
        <v>50098</v>
      </c>
      <c r="O2750" s="129">
        <v>4.2589250790117106</v>
      </c>
      <c r="AD2750" s="90">
        <f t="shared" si="151"/>
        <v>48824</v>
      </c>
      <c r="AE2750" s="91">
        <f t="shared" si="150"/>
        <v>3.8765009799757166E-2</v>
      </c>
      <c r="AG2750" s="92"/>
    </row>
    <row r="2751" spans="14:33" x14ac:dyDescent="0.25">
      <c r="N2751" s="130">
        <v>50101</v>
      </c>
      <c r="O2751" s="129">
        <v>4.2584213326950504</v>
      </c>
      <c r="AD2751" s="90">
        <f t="shared" si="151"/>
        <v>48825</v>
      </c>
      <c r="AE2751" s="91">
        <f t="shared" si="150"/>
        <v>3.8765009799757166E-2</v>
      </c>
      <c r="AG2751" s="92"/>
    </row>
    <row r="2752" spans="14:33" x14ac:dyDescent="0.25">
      <c r="N2752" s="130">
        <v>50102</v>
      </c>
      <c r="O2752" s="129">
        <v>4.2584213326950504</v>
      </c>
      <c r="AD2752" s="90">
        <f t="shared" si="151"/>
        <v>48826</v>
      </c>
      <c r="AE2752" s="91">
        <f t="shared" si="150"/>
        <v>3.8765009799757166E-2</v>
      </c>
      <c r="AG2752" s="92"/>
    </row>
    <row r="2753" spans="14:33" x14ac:dyDescent="0.25">
      <c r="N2753" s="130">
        <v>50103</v>
      </c>
      <c r="O2753" s="129">
        <v>4.258421332703044</v>
      </c>
      <c r="AD2753" s="90">
        <f t="shared" si="151"/>
        <v>48827</v>
      </c>
      <c r="AE2753" s="91">
        <f t="shared" si="150"/>
        <v>3.8765009799757166E-2</v>
      </c>
      <c r="AG2753" s="92"/>
    </row>
    <row r="2754" spans="14:33" x14ac:dyDescent="0.25">
      <c r="N2754" s="130">
        <v>50104</v>
      </c>
      <c r="O2754" s="129">
        <v>4.2584213326950504</v>
      </c>
      <c r="AD2754" s="90">
        <f t="shared" si="151"/>
        <v>48828</v>
      </c>
      <c r="AE2754" s="91">
        <f t="shared" si="150"/>
        <v>3.8758750014267207E-2</v>
      </c>
      <c r="AG2754" s="92"/>
    </row>
    <row r="2755" spans="14:33" x14ac:dyDescent="0.25">
      <c r="N2755" s="130">
        <v>50105</v>
      </c>
      <c r="O2755" s="129">
        <v>4.2589250790117106</v>
      </c>
      <c r="AD2755" s="90">
        <f t="shared" si="151"/>
        <v>48829</v>
      </c>
      <c r="AE2755" s="91">
        <f t="shared" si="150"/>
        <v>3.8758750014187271E-2</v>
      </c>
      <c r="AG2755" s="92"/>
    </row>
    <row r="2756" spans="14:33" x14ac:dyDescent="0.25">
      <c r="N2756" s="130">
        <v>50108</v>
      </c>
      <c r="O2756" s="129">
        <v>4.2584213326950504</v>
      </c>
      <c r="AD2756" s="90">
        <f t="shared" si="151"/>
        <v>48830</v>
      </c>
      <c r="AE2756" s="91">
        <f t="shared" si="150"/>
        <v>3.8758750014187271E-2</v>
      </c>
      <c r="AG2756" s="92"/>
    </row>
    <row r="2757" spans="14:33" x14ac:dyDescent="0.25">
      <c r="N2757" s="130">
        <v>50109</v>
      </c>
      <c r="O2757" s="129">
        <v>4.258421332703044</v>
      </c>
      <c r="AD2757" s="90">
        <f t="shared" si="151"/>
        <v>48831</v>
      </c>
      <c r="AE2757" s="91">
        <f t="shared" si="150"/>
        <v>3.876292305482032E-2</v>
      </c>
      <c r="AG2757" s="92"/>
    </row>
    <row r="2758" spans="14:33" x14ac:dyDescent="0.25">
      <c r="N2758" s="130">
        <v>50110</v>
      </c>
      <c r="O2758" s="129">
        <v>4.2584213326950504</v>
      </c>
      <c r="AD2758" s="90">
        <f t="shared" si="151"/>
        <v>48832</v>
      </c>
      <c r="AE2758" s="91">
        <f t="shared" si="150"/>
        <v>3.876292305482032E-2</v>
      </c>
      <c r="AG2758" s="92"/>
    </row>
    <row r="2759" spans="14:33" x14ac:dyDescent="0.25">
      <c r="N2759" s="130">
        <v>50111</v>
      </c>
      <c r="O2759" s="129">
        <v>4.2584213326950504</v>
      </c>
      <c r="AD2759" s="90">
        <f t="shared" si="151"/>
        <v>48833</v>
      </c>
      <c r="AE2759" s="91">
        <f t="shared" ref="AE2759:AE2822" si="152">_xlfn.IFNA(VLOOKUP(AD2759,N:O,2,FALSE)/100,AE2758)</f>
        <v>3.876292305482032E-2</v>
      </c>
      <c r="AG2759" s="92"/>
    </row>
    <row r="2760" spans="14:33" x14ac:dyDescent="0.25">
      <c r="N2760" s="130">
        <v>50112</v>
      </c>
      <c r="O2760" s="129">
        <v>4.2589250790117106</v>
      </c>
      <c r="AD2760" s="90">
        <f t="shared" ref="AD2760:AD2823" si="153">AD2759+1</f>
        <v>48834</v>
      </c>
      <c r="AE2760" s="91">
        <f t="shared" si="152"/>
        <v>3.8758750014107335E-2</v>
      </c>
      <c r="AG2760" s="92"/>
    </row>
    <row r="2761" spans="14:33" x14ac:dyDescent="0.25">
      <c r="N2761" s="130">
        <v>50115</v>
      </c>
      <c r="O2761" s="129">
        <v>4.2584213327110376</v>
      </c>
      <c r="AD2761" s="90">
        <f t="shared" si="153"/>
        <v>48835</v>
      </c>
      <c r="AE2761" s="91">
        <f t="shared" si="152"/>
        <v>3.8758750014267207E-2</v>
      </c>
      <c r="AG2761" s="92"/>
    </row>
    <row r="2762" spans="14:33" x14ac:dyDescent="0.25">
      <c r="N2762" s="130">
        <v>50116</v>
      </c>
      <c r="O2762" s="129">
        <v>4.2584213326950504</v>
      </c>
      <c r="AD2762" s="90">
        <f t="shared" si="153"/>
        <v>48836</v>
      </c>
      <c r="AE2762" s="91">
        <f t="shared" si="152"/>
        <v>3.8758750014107335E-2</v>
      </c>
      <c r="AG2762" s="92"/>
    </row>
    <row r="2763" spans="14:33" x14ac:dyDescent="0.25">
      <c r="N2763" s="130">
        <v>50117</v>
      </c>
      <c r="O2763" s="129">
        <v>4.2584213326950504</v>
      </c>
      <c r="AD2763" s="90">
        <f t="shared" si="153"/>
        <v>48837</v>
      </c>
      <c r="AE2763" s="91">
        <f t="shared" si="152"/>
        <v>3.8758750014267207E-2</v>
      </c>
      <c r="AG2763" s="92"/>
    </row>
    <row r="2764" spans="14:33" x14ac:dyDescent="0.25">
      <c r="N2764" s="130">
        <v>50118</v>
      </c>
      <c r="O2764" s="129">
        <v>4.258421332703044</v>
      </c>
      <c r="AD2764" s="90">
        <f t="shared" si="153"/>
        <v>48838</v>
      </c>
      <c r="AE2764" s="91">
        <f t="shared" si="152"/>
        <v>3.8762923054793674E-2</v>
      </c>
      <c r="AG2764" s="92"/>
    </row>
    <row r="2765" spans="14:33" x14ac:dyDescent="0.25">
      <c r="N2765" s="130">
        <v>50119</v>
      </c>
      <c r="O2765" s="129">
        <v>4.2589250790117106</v>
      </c>
      <c r="AD2765" s="90">
        <f t="shared" si="153"/>
        <v>48839</v>
      </c>
      <c r="AE2765" s="91">
        <f t="shared" si="152"/>
        <v>3.8762923054793674E-2</v>
      </c>
      <c r="AG2765" s="92"/>
    </row>
    <row r="2766" spans="14:33" x14ac:dyDescent="0.25">
      <c r="N2766" s="130">
        <v>50122</v>
      </c>
      <c r="O2766" s="129">
        <v>4.258421332703044</v>
      </c>
      <c r="AD2766" s="90">
        <f t="shared" si="153"/>
        <v>48840</v>
      </c>
      <c r="AE2766" s="91">
        <f t="shared" si="152"/>
        <v>3.8762923054793674E-2</v>
      </c>
      <c r="AG2766" s="92"/>
    </row>
    <row r="2767" spans="14:33" x14ac:dyDescent="0.25">
      <c r="N2767" s="130">
        <v>50123</v>
      </c>
      <c r="O2767" s="129">
        <v>4.258421332703044</v>
      </c>
      <c r="AD2767" s="90">
        <f t="shared" si="153"/>
        <v>48841</v>
      </c>
      <c r="AE2767" s="91">
        <f t="shared" si="152"/>
        <v>3.8758750014187271E-2</v>
      </c>
      <c r="AG2767" s="92"/>
    </row>
    <row r="2768" spans="14:33" x14ac:dyDescent="0.25">
      <c r="N2768" s="130">
        <v>50124</v>
      </c>
      <c r="O2768" s="129">
        <v>4.2584213326950504</v>
      </c>
      <c r="AD2768" s="90">
        <f t="shared" si="153"/>
        <v>48842</v>
      </c>
      <c r="AE2768" s="91">
        <f t="shared" si="152"/>
        <v>3.8758750014267207E-2</v>
      </c>
      <c r="AG2768" s="92"/>
    </row>
    <row r="2769" spans="14:33" x14ac:dyDescent="0.25">
      <c r="N2769" s="130">
        <v>50125</v>
      </c>
      <c r="O2769" s="129">
        <v>4.2584213326950504</v>
      </c>
      <c r="AD2769" s="90">
        <f t="shared" si="153"/>
        <v>48843</v>
      </c>
      <c r="AE2769" s="91">
        <f t="shared" si="152"/>
        <v>3.8758750014187271E-2</v>
      </c>
      <c r="AG2769" s="92"/>
    </row>
    <row r="2770" spans="14:33" x14ac:dyDescent="0.25">
      <c r="N2770" s="130">
        <v>50126</v>
      </c>
      <c r="O2770" s="129">
        <v>4.2589250790143751</v>
      </c>
      <c r="AD2770" s="90">
        <f t="shared" si="153"/>
        <v>48844</v>
      </c>
      <c r="AE2770" s="91">
        <f t="shared" si="152"/>
        <v>3.8758750014267207E-2</v>
      </c>
      <c r="AG2770" s="92"/>
    </row>
    <row r="2771" spans="14:33" x14ac:dyDescent="0.25">
      <c r="N2771" s="130">
        <v>50129</v>
      </c>
      <c r="O2771" s="129">
        <v>4.258421332703044</v>
      </c>
      <c r="AD2771" s="90">
        <f t="shared" si="153"/>
        <v>48845</v>
      </c>
      <c r="AE2771" s="91">
        <f t="shared" si="152"/>
        <v>3.8762923054793674E-2</v>
      </c>
      <c r="AG2771" s="92"/>
    </row>
    <row r="2772" spans="14:33" x14ac:dyDescent="0.25">
      <c r="N2772" s="130">
        <v>50130</v>
      </c>
      <c r="O2772" s="129">
        <v>4.2584213326950504</v>
      </c>
      <c r="AD2772" s="90">
        <f t="shared" si="153"/>
        <v>48846</v>
      </c>
      <c r="AE2772" s="91">
        <f t="shared" si="152"/>
        <v>3.8762923054793674E-2</v>
      </c>
      <c r="AG2772" s="92"/>
    </row>
    <row r="2773" spans="14:33" x14ac:dyDescent="0.25">
      <c r="N2773" s="130">
        <v>50131</v>
      </c>
      <c r="O2773" s="129">
        <v>4.258421332703044</v>
      </c>
      <c r="AD2773" s="90">
        <f t="shared" si="153"/>
        <v>48847</v>
      </c>
      <c r="AE2773" s="91">
        <f t="shared" si="152"/>
        <v>3.8762923054793674E-2</v>
      </c>
      <c r="AG2773" s="92"/>
    </row>
    <row r="2774" spans="14:33" x14ac:dyDescent="0.25">
      <c r="N2774" s="130">
        <v>50132</v>
      </c>
      <c r="O2774" s="129">
        <v>4.2591769819642078</v>
      </c>
      <c r="AD2774" s="90">
        <f t="shared" si="153"/>
        <v>48848</v>
      </c>
      <c r="AE2774" s="91">
        <f t="shared" si="152"/>
        <v>3.8758750014107335E-2</v>
      </c>
      <c r="AG2774" s="92"/>
    </row>
    <row r="2775" spans="14:33" x14ac:dyDescent="0.25">
      <c r="N2775" s="130">
        <v>50136</v>
      </c>
      <c r="O2775" s="129">
        <v>4.258421332703044</v>
      </c>
      <c r="AD2775" s="90">
        <f t="shared" si="153"/>
        <v>48849</v>
      </c>
      <c r="AE2775" s="91">
        <f t="shared" si="152"/>
        <v>3.8758750014267207E-2</v>
      </c>
      <c r="AG2775" s="92"/>
    </row>
    <row r="2776" spans="14:33" x14ac:dyDescent="0.25">
      <c r="N2776" s="130">
        <v>50137</v>
      </c>
      <c r="O2776" s="129">
        <v>4.2584213326950504</v>
      </c>
      <c r="AD2776" s="90">
        <f t="shared" si="153"/>
        <v>48850</v>
      </c>
      <c r="AE2776" s="91">
        <f t="shared" si="152"/>
        <v>3.8758750014107335E-2</v>
      </c>
      <c r="AG2776" s="92"/>
    </row>
    <row r="2777" spans="14:33" x14ac:dyDescent="0.25">
      <c r="N2777" s="130">
        <v>50138</v>
      </c>
      <c r="O2777" s="129">
        <v>4.258421332703044</v>
      </c>
      <c r="AD2777" s="90">
        <f t="shared" si="153"/>
        <v>48851</v>
      </c>
      <c r="AE2777" s="91">
        <f t="shared" si="152"/>
        <v>3.8758750014267207E-2</v>
      </c>
      <c r="AG2777" s="92"/>
    </row>
    <row r="2778" spans="14:33" x14ac:dyDescent="0.25">
      <c r="N2778" s="130">
        <v>50139</v>
      </c>
      <c r="O2778" s="129">
        <v>4.258421332703044</v>
      </c>
      <c r="AD2778" s="90">
        <f t="shared" si="153"/>
        <v>48852</v>
      </c>
      <c r="AE2778" s="91">
        <f t="shared" si="152"/>
        <v>3.8762923054793674E-2</v>
      </c>
      <c r="AG2778" s="92"/>
    </row>
    <row r="2779" spans="14:33" x14ac:dyDescent="0.25">
      <c r="N2779" s="130">
        <v>50140</v>
      </c>
      <c r="O2779" s="129">
        <v>4.2589250790117106</v>
      </c>
      <c r="AD2779" s="90">
        <f t="shared" si="153"/>
        <v>48853</v>
      </c>
      <c r="AE2779" s="91">
        <f t="shared" si="152"/>
        <v>3.8762923054793674E-2</v>
      </c>
      <c r="AG2779" s="92"/>
    </row>
    <row r="2780" spans="14:33" x14ac:dyDescent="0.25">
      <c r="N2780" s="130">
        <v>50143</v>
      </c>
      <c r="O2780" s="129">
        <v>4.2584213326950504</v>
      </c>
      <c r="AD2780" s="90">
        <f t="shared" si="153"/>
        <v>48854</v>
      </c>
      <c r="AE2780" s="91">
        <f t="shared" si="152"/>
        <v>3.8762923054793674E-2</v>
      </c>
      <c r="AG2780" s="92"/>
    </row>
    <row r="2781" spans="14:33" x14ac:dyDescent="0.25">
      <c r="N2781" s="130">
        <v>50144</v>
      </c>
      <c r="O2781" s="129">
        <v>4.2584213326950504</v>
      </c>
      <c r="AD2781" s="90">
        <f t="shared" si="153"/>
        <v>48855</v>
      </c>
      <c r="AE2781" s="91">
        <f t="shared" si="152"/>
        <v>3.8758750014107335E-2</v>
      </c>
      <c r="AG2781" s="92"/>
    </row>
    <row r="2782" spans="14:33" x14ac:dyDescent="0.25">
      <c r="N2782" s="130">
        <v>50145</v>
      </c>
      <c r="O2782" s="129">
        <v>4.258421332703044</v>
      </c>
      <c r="AD2782" s="90">
        <f t="shared" si="153"/>
        <v>48856</v>
      </c>
      <c r="AE2782" s="91">
        <f t="shared" si="152"/>
        <v>3.8758750014267207E-2</v>
      </c>
      <c r="AG2782" s="92"/>
    </row>
    <row r="2783" spans="14:33" x14ac:dyDescent="0.25">
      <c r="N2783" s="130">
        <v>50146</v>
      </c>
      <c r="O2783" s="129">
        <v>4.258421332703044</v>
      </c>
      <c r="AD2783" s="90">
        <f t="shared" si="153"/>
        <v>48857</v>
      </c>
      <c r="AE2783" s="91">
        <f t="shared" si="152"/>
        <v>3.8758750014107335E-2</v>
      </c>
      <c r="AG2783" s="92"/>
    </row>
    <row r="2784" spans="14:33" x14ac:dyDescent="0.25">
      <c r="N2784" s="130">
        <v>50147</v>
      </c>
      <c r="O2784" s="129">
        <v>4.2589250790117106</v>
      </c>
      <c r="AD2784" s="90">
        <f t="shared" si="153"/>
        <v>48858</v>
      </c>
      <c r="AE2784" s="91">
        <f t="shared" si="152"/>
        <v>3.8758750014187271E-2</v>
      </c>
      <c r="AG2784" s="92"/>
    </row>
    <row r="2785" spans="14:33" x14ac:dyDescent="0.25">
      <c r="N2785" s="130">
        <v>50150</v>
      </c>
      <c r="O2785" s="129">
        <v>4.2584213326950504</v>
      </c>
      <c r="AD2785" s="90">
        <f t="shared" si="153"/>
        <v>48859</v>
      </c>
      <c r="AE2785" s="91">
        <f t="shared" si="152"/>
        <v>3.8765009799757166E-2</v>
      </c>
      <c r="AG2785" s="92"/>
    </row>
    <row r="2786" spans="14:33" x14ac:dyDescent="0.25">
      <c r="N2786" s="130">
        <v>50151</v>
      </c>
      <c r="O2786" s="129">
        <v>4.2584213326950504</v>
      </c>
      <c r="AD2786" s="90">
        <f t="shared" si="153"/>
        <v>48860</v>
      </c>
      <c r="AE2786" s="91">
        <f t="shared" si="152"/>
        <v>3.8765009799757166E-2</v>
      </c>
      <c r="AG2786" s="92"/>
    </row>
    <row r="2787" spans="14:33" x14ac:dyDescent="0.25">
      <c r="N2787" s="130">
        <v>50152</v>
      </c>
      <c r="O2787" s="129">
        <v>4.258421332703044</v>
      </c>
      <c r="AD2787" s="90">
        <f t="shared" si="153"/>
        <v>48861</v>
      </c>
      <c r="AE2787" s="91">
        <f t="shared" si="152"/>
        <v>3.8765009799757166E-2</v>
      </c>
      <c r="AG2787" s="92"/>
    </row>
    <row r="2788" spans="14:33" x14ac:dyDescent="0.25">
      <c r="N2788" s="130">
        <v>50153</v>
      </c>
      <c r="O2788" s="129">
        <v>4.258421332703044</v>
      </c>
      <c r="AD2788" s="90">
        <f t="shared" si="153"/>
        <v>48862</v>
      </c>
      <c r="AE2788" s="91">
        <f t="shared" si="152"/>
        <v>3.8765009799757166E-2</v>
      </c>
      <c r="AG2788" s="92"/>
    </row>
    <row r="2789" spans="14:33" x14ac:dyDescent="0.25">
      <c r="N2789" s="130">
        <v>50154</v>
      </c>
      <c r="O2789" s="129">
        <v>4.2589250790117106</v>
      </c>
      <c r="AD2789" s="90">
        <f t="shared" si="153"/>
        <v>48863</v>
      </c>
      <c r="AE2789" s="91">
        <f t="shared" si="152"/>
        <v>3.8758750014187271E-2</v>
      </c>
      <c r="AG2789" s="92"/>
    </row>
    <row r="2790" spans="14:33" x14ac:dyDescent="0.25">
      <c r="N2790" s="130">
        <v>50157</v>
      </c>
      <c r="O2790" s="129">
        <v>4.258421332703044</v>
      </c>
      <c r="AD2790" s="90">
        <f t="shared" si="153"/>
        <v>48864</v>
      </c>
      <c r="AE2790" s="91">
        <f t="shared" si="152"/>
        <v>3.8758750014267207E-2</v>
      </c>
      <c r="AG2790" s="92"/>
    </row>
    <row r="2791" spans="14:33" x14ac:dyDescent="0.25">
      <c r="N2791" s="130">
        <v>50158</v>
      </c>
      <c r="O2791" s="129">
        <v>4.258421332703044</v>
      </c>
      <c r="AD2791" s="90">
        <f t="shared" si="153"/>
        <v>48865</v>
      </c>
      <c r="AE2791" s="91">
        <f t="shared" si="152"/>
        <v>3.8758750014107335E-2</v>
      </c>
      <c r="AG2791" s="92"/>
    </row>
    <row r="2792" spans="14:33" x14ac:dyDescent="0.25">
      <c r="N2792" s="130">
        <v>50159</v>
      </c>
      <c r="O2792" s="129">
        <v>4.258421332703044</v>
      </c>
      <c r="AD2792" s="90">
        <f t="shared" si="153"/>
        <v>48866</v>
      </c>
      <c r="AE2792" s="91">
        <f t="shared" si="152"/>
        <v>3.876292305482032E-2</v>
      </c>
      <c r="AG2792" s="92"/>
    </row>
    <row r="2793" spans="14:33" x14ac:dyDescent="0.25">
      <c r="N2793" s="130">
        <v>50160</v>
      </c>
      <c r="O2793" s="129">
        <v>4.2584213326950504</v>
      </c>
      <c r="AD2793" s="90">
        <f t="shared" si="153"/>
        <v>48867</v>
      </c>
      <c r="AE2793" s="91">
        <f t="shared" si="152"/>
        <v>3.876292305482032E-2</v>
      </c>
      <c r="AG2793" s="92"/>
    </row>
    <row r="2794" spans="14:33" x14ac:dyDescent="0.25">
      <c r="N2794" s="130">
        <v>50161</v>
      </c>
      <c r="O2794" s="129">
        <v>4.2589250790117106</v>
      </c>
      <c r="AD2794" s="90">
        <f t="shared" si="153"/>
        <v>48868</v>
      </c>
      <c r="AE2794" s="91">
        <f t="shared" si="152"/>
        <v>3.876292305482032E-2</v>
      </c>
      <c r="AG2794" s="92"/>
    </row>
    <row r="2795" spans="14:33" x14ac:dyDescent="0.25">
      <c r="N2795" s="130">
        <v>50164</v>
      </c>
      <c r="O2795" s="129">
        <v>4.258421332703044</v>
      </c>
      <c r="AD2795" s="90">
        <f t="shared" si="153"/>
        <v>48869</v>
      </c>
      <c r="AE2795" s="91">
        <f t="shared" si="152"/>
        <v>3.8758750014187271E-2</v>
      </c>
      <c r="AG2795" s="92"/>
    </row>
    <row r="2796" spans="14:33" x14ac:dyDescent="0.25">
      <c r="N2796" s="130">
        <v>50165</v>
      </c>
      <c r="O2796" s="129">
        <v>4.258421332703044</v>
      </c>
      <c r="AD2796" s="90">
        <f t="shared" si="153"/>
        <v>48870</v>
      </c>
      <c r="AE2796" s="91">
        <f t="shared" si="152"/>
        <v>3.8758750014187271E-2</v>
      </c>
      <c r="AG2796" s="92"/>
    </row>
    <row r="2797" spans="14:33" x14ac:dyDescent="0.25">
      <c r="N2797" s="130">
        <v>50166</v>
      </c>
      <c r="O2797" s="129">
        <v>4.258421332703044</v>
      </c>
      <c r="AD2797" s="90">
        <f t="shared" si="153"/>
        <v>48871</v>
      </c>
      <c r="AE2797" s="91">
        <f t="shared" si="152"/>
        <v>3.8758750014187271E-2</v>
      </c>
      <c r="AG2797" s="92"/>
    </row>
    <row r="2798" spans="14:33" x14ac:dyDescent="0.25">
      <c r="N2798" s="130">
        <v>50167</v>
      </c>
      <c r="O2798" s="129">
        <v>4.258421332703044</v>
      </c>
      <c r="AD2798" s="90">
        <f t="shared" si="153"/>
        <v>48872</v>
      </c>
      <c r="AE2798" s="91">
        <f t="shared" si="152"/>
        <v>3.8758750014267207E-2</v>
      </c>
      <c r="AG2798" s="92"/>
    </row>
    <row r="2799" spans="14:33" x14ac:dyDescent="0.25">
      <c r="N2799" s="130">
        <v>50168</v>
      </c>
      <c r="O2799" s="129">
        <v>4.2589250790117106</v>
      </c>
      <c r="AD2799" s="90">
        <f t="shared" si="153"/>
        <v>48873</v>
      </c>
      <c r="AE2799" s="91">
        <f t="shared" si="152"/>
        <v>3.8762923054767029E-2</v>
      </c>
      <c r="AG2799" s="92"/>
    </row>
    <row r="2800" spans="14:33" x14ac:dyDescent="0.25">
      <c r="N2800" s="130">
        <v>50171</v>
      </c>
      <c r="O2800" s="129">
        <v>4.258421332703044</v>
      </c>
      <c r="AD2800" s="90">
        <f t="shared" si="153"/>
        <v>48874</v>
      </c>
      <c r="AE2800" s="91">
        <f t="shared" si="152"/>
        <v>3.8762923054767029E-2</v>
      </c>
      <c r="AG2800" s="92"/>
    </row>
    <row r="2801" spans="14:33" x14ac:dyDescent="0.25">
      <c r="N2801" s="130">
        <v>50172</v>
      </c>
      <c r="O2801" s="129">
        <v>4.2584213326950504</v>
      </c>
      <c r="AD2801" s="90">
        <f t="shared" si="153"/>
        <v>48875</v>
      </c>
      <c r="AE2801" s="91">
        <f t="shared" si="152"/>
        <v>3.8762923054767029E-2</v>
      </c>
      <c r="AG2801" s="92"/>
    </row>
    <row r="2802" spans="14:33" x14ac:dyDescent="0.25">
      <c r="N2802" s="130">
        <v>50173</v>
      </c>
      <c r="O2802" s="129">
        <v>4.258421332703044</v>
      </c>
      <c r="AD2802" s="90">
        <f t="shared" si="153"/>
        <v>48876</v>
      </c>
      <c r="AE2802" s="91">
        <f t="shared" si="152"/>
        <v>3.8758750014267207E-2</v>
      </c>
      <c r="AG2802" s="92"/>
    </row>
    <row r="2803" spans="14:33" x14ac:dyDescent="0.25">
      <c r="N2803" s="130">
        <v>50174</v>
      </c>
      <c r="O2803" s="129">
        <v>4.2584213326950504</v>
      </c>
      <c r="AD2803" s="90">
        <f t="shared" si="153"/>
        <v>48877</v>
      </c>
      <c r="AE2803" s="91">
        <f t="shared" si="152"/>
        <v>3.8758750014187271E-2</v>
      </c>
      <c r="AG2803" s="92"/>
    </row>
    <row r="2804" spans="14:33" x14ac:dyDescent="0.25">
      <c r="N2804" s="130">
        <v>50175</v>
      </c>
      <c r="O2804" s="129">
        <v>4.2589250790170396</v>
      </c>
      <c r="AD2804" s="90">
        <f t="shared" si="153"/>
        <v>48878</v>
      </c>
      <c r="AE2804" s="91">
        <f t="shared" si="152"/>
        <v>3.8758750014187271E-2</v>
      </c>
      <c r="AG2804" s="92"/>
    </row>
    <row r="2805" spans="14:33" x14ac:dyDescent="0.25">
      <c r="N2805" s="130">
        <v>50178</v>
      </c>
      <c r="O2805" s="129">
        <v>4.2584213326950504</v>
      </c>
      <c r="AD2805" s="90">
        <f t="shared" si="153"/>
        <v>48879</v>
      </c>
      <c r="AE2805" s="91">
        <f t="shared" si="152"/>
        <v>3.8758750014267207E-2</v>
      </c>
      <c r="AG2805" s="92"/>
    </row>
    <row r="2806" spans="14:33" x14ac:dyDescent="0.25">
      <c r="N2806" s="130">
        <v>50179</v>
      </c>
      <c r="O2806" s="129">
        <v>4.258421332703044</v>
      </c>
      <c r="AD2806" s="90">
        <f t="shared" si="153"/>
        <v>48880</v>
      </c>
      <c r="AE2806" s="91">
        <f t="shared" si="152"/>
        <v>3.876292305482032E-2</v>
      </c>
      <c r="AG2806" s="92"/>
    </row>
    <row r="2807" spans="14:33" x14ac:dyDescent="0.25">
      <c r="N2807" s="130">
        <v>50180</v>
      </c>
      <c r="O2807" s="129">
        <v>4.258421332703044</v>
      </c>
      <c r="AD2807" s="90">
        <f t="shared" si="153"/>
        <v>48881</v>
      </c>
      <c r="AE2807" s="91">
        <f t="shared" si="152"/>
        <v>3.876292305482032E-2</v>
      </c>
      <c r="AG2807" s="92"/>
    </row>
    <row r="2808" spans="14:33" x14ac:dyDescent="0.25">
      <c r="N2808" s="130">
        <v>50181</v>
      </c>
      <c r="O2808" s="129">
        <v>4.2584213326950504</v>
      </c>
      <c r="AD2808" s="90">
        <f t="shared" si="153"/>
        <v>48882</v>
      </c>
      <c r="AE2808" s="91">
        <f t="shared" si="152"/>
        <v>3.876292305482032E-2</v>
      </c>
      <c r="AG2808" s="92"/>
    </row>
    <row r="2809" spans="14:33" x14ac:dyDescent="0.25">
      <c r="N2809" s="130">
        <v>50182</v>
      </c>
      <c r="O2809" s="129">
        <v>4.2591769819662062</v>
      </c>
      <c r="AD2809" s="90">
        <f t="shared" si="153"/>
        <v>48883</v>
      </c>
      <c r="AE2809" s="91">
        <f t="shared" si="152"/>
        <v>3.8758750014107335E-2</v>
      </c>
      <c r="AG2809" s="92"/>
    </row>
    <row r="2810" spans="14:33" x14ac:dyDescent="0.25">
      <c r="N2810" s="130">
        <v>50186</v>
      </c>
      <c r="O2810" s="129">
        <v>4.2584213326950504</v>
      </c>
      <c r="AD2810" s="90">
        <f t="shared" si="153"/>
        <v>48884</v>
      </c>
      <c r="AE2810" s="91">
        <f t="shared" si="152"/>
        <v>3.8758750014267207E-2</v>
      </c>
      <c r="AG2810" s="92"/>
    </row>
    <row r="2811" spans="14:33" x14ac:dyDescent="0.25">
      <c r="N2811" s="130">
        <v>50187</v>
      </c>
      <c r="O2811" s="129">
        <v>4.258421332703044</v>
      </c>
      <c r="AD2811" s="90">
        <f t="shared" si="153"/>
        <v>48885</v>
      </c>
      <c r="AE2811" s="91">
        <f t="shared" si="152"/>
        <v>3.8758750014187271E-2</v>
      </c>
      <c r="AG2811" s="92"/>
    </row>
    <row r="2812" spans="14:33" x14ac:dyDescent="0.25">
      <c r="N2812" s="130">
        <v>50188</v>
      </c>
      <c r="O2812" s="129">
        <v>4.2584213326950504</v>
      </c>
      <c r="AD2812" s="90">
        <f t="shared" si="153"/>
        <v>48886</v>
      </c>
      <c r="AE2812" s="91">
        <f t="shared" si="152"/>
        <v>3.8758750014187271E-2</v>
      </c>
      <c r="AG2812" s="92"/>
    </row>
    <row r="2813" spans="14:33" x14ac:dyDescent="0.25">
      <c r="N2813" s="130">
        <v>50189</v>
      </c>
      <c r="O2813" s="129">
        <v>4.2589250790117106</v>
      </c>
      <c r="AD2813" s="90">
        <f t="shared" si="153"/>
        <v>48887</v>
      </c>
      <c r="AE2813" s="91">
        <f t="shared" si="152"/>
        <v>3.876292305482032E-2</v>
      </c>
      <c r="AG2813" s="92"/>
    </row>
    <row r="2814" spans="14:33" x14ac:dyDescent="0.25">
      <c r="N2814" s="130">
        <v>50192</v>
      </c>
      <c r="O2814" s="129">
        <v>4.2584213327110376</v>
      </c>
      <c r="AD2814" s="90">
        <f t="shared" si="153"/>
        <v>48888</v>
      </c>
      <c r="AE2814" s="91">
        <f t="shared" si="152"/>
        <v>3.876292305482032E-2</v>
      </c>
      <c r="AG2814" s="92"/>
    </row>
    <row r="2815" spans="14:33" x14ac:dyDescent="0.25">
      <c r="N2815" s="130">
        <v>50193</v>
      </c>
      <c r="O2815" s="129">
        <v>4.2584213326950504</v>
      </c>
      <c r="AD2815" s="90">
        <f t="shared" si="153"/>
        <v>48889</v>
      </c>
      <c r="AE2815" s="91">
        <f t="shared" si="152"/>
        <v>3.876292305482032E-2</v>
      </c>
      <c r="AG2815" s="92"/>
    </row>
    <row r="2816" spans="14:33" x14ac:dyDescent="0.25">
      <c r="N2816" s="130">
        <v>50194</v>
      </c>
      <c r="O2816" s="129">
        <v>4.2584213326950504</v>
      </c>
      <c r="AD2816" s="90">
        <f t="shared" si="153"/>
        <v>48890</v>
      </c>
      <c r="AE2816" s="91">
        <f t="shared" si="152"/>
        <v>3.8758750014187271E-2</v>
      </c>
      <c r="AG2816" s="92"/>
    </row>
    <row r="2817" spans="14:33" x14ac:dyDescent="0.25">
      <c r="N2817" s="130">
        <v>50195</v>
      </c>
      <c r="O2817" s="129">
        <v>4.258421332703044</v>
      </c>
      <c r="AD2817" s="90">
        <f t="shared" si="153"/>
        <v>48891</v>
      </c>
      <c r="AE2817" s="91">
        <f t="shared" si="152"/>
        <v>3.8758750014267207E-2</v>
      </c>
      <c r="AG2817" s="92"/>
    </row>
    <row r="2818" spans="14:33" x14ac:dyDescent="0.25">
      <c r="N2818" s="130">
        <v>50196</v>
      </c>
      <c r="O2818" s="129">
        <v>4.2589250790143751</v>
      </c>
      <c r="AD2818" s="90">
        <f t="shared" si="153"/>
        <v>48892</v>
      </c>
      <c r="AE2818" s="91">
        <f t="shared" si="152"/>
        <v>3.8758750014187271E-2</v>
      </c>
      <c r="AG2818" s="92"/>
    </row>
    <row r="2819" spans="14:33" x14ac:dyDescent="0.25">
      <c r="N2819" s="130">
        <v>50199</v>
      </c>
      <c r="O2819" s="129">
        <v>4.2584213326950504</v>
      </c>
      <c r="AD2819" s="90">
        <f t="shared" si="153"/>
        <v>48893</v>
      </c>
      <c r="AE2819" s="91">
        <f t="shared" si="152"/>
        <v>3.8765009799757166E-2</v>
      </c>
      <c r="AG2819" s="92"/>
    </row>
    <row r="2820" spans="14:33" x14ac:dyDescent="0.25">
      <c r="N2820" s="130">
        <v>50200</v>
      </c>
      <c r="O2820" s="129">
        <v>4.258421332703044</v>
      </c>
      <c r="AD2820" s="90">
        <f t="shared" si="153"/>
        <v>48894</v>
      </c>
      <c r="AE2820" s="91">
        <f t="shared" si="152"/>
        <v>3.8765009799757166E-2</v>
      </c>
      <c r="AG2820" s="92"/>
    </row>
    <row r="2821" spans="14:33" x14ac:dyDescent="0.25">
      <c r="N2821" s="130">
        <v>50201</v>
      </c>
      <c r="O2821" s="129">
        <v>4.258421332703044</v>
      </c>
      <c r="AD2821" s="90">
        <f t="shared" si="153"/>
        <v>48895</v>
      </c>
      <c r="AE2821" s="91">
        <f t="shared" si="152"/>
        <v>3.8765009799757166E-2</v>
      </c>
      <c r="AG2821" s="92"/>
    </row>
    <row r="2822" spans="14:33" x14ac:dyDescent="0.25">
      <c r="N2822" s="130">
        <v>50202</v>
      </c>
      <c r="O2822" s="129">
        <v>4.2584213326950504</v>
      </c>
      <c r="AD2822" s="90">
        <f t="shared" si="153"/>
        <v>48896</v>
      </c>
      <c r="AE2822" s="91">
        <f t="shared" si="152"/>
        <v>3.8765009799757166E-2</v>
      </c>
      <c r="AG2822" s="92"/>
    </row>
    <row r="2823" spans="14:33" x14ac:dyDescent="0.25">
      <c r="N2823" s="130">
        <v>50203</v>
      </c>
      <c r="O2823" s="129">
        <v>4.2589250790117106</v>
      </c>
      <c r="AD2823" s="90">
        <f t="shared" si="153"/>
        <v>48897</v>
      </c>
      <c r="AE2823" s="91">
        <f t="shared" ref="AE2823:AE2886" si="154">_xlfn.IFNA(VLOOKUP(AD2823,N:O,2,FALSE)/100,AE2822)</f>
        <v>3.8758750014187271E-2</v>
      </c>
      <c r="AG2823" s="92"/>
    </row>
    <row r="2824" spans="14:33" x14ac:dyDescent="0.25">
      <c r="N2824" s="130">
        <v>50206</v>
      </c>
      <c r="O2824" s="129">
        <v>4.2584213326950504</v>
      </c>
      <c r="AD2824" s="90">
        <f t="shared" ref="AD2824:AD2887" si="155">AD2823+1</f>
        <v>48898</v>
      </c>
      <c r="AE2824" s="91">
        <f t="shared" si="154"/>
        <v>3.8758750014187271E-2</v>
      </c>
      <c r="AG2824" s="92"/>
    </row>
    <row r="2825" spans="14:33" x14ac:dyDescent="0.25">
      <c r="N2825" s="130">
        <v>50207</v>
      </c>
      <c r="O2825" s="129">
        <v>4.258421332703044</v>
      </c>
      <c r="AD2825" s="90">
        <f t="shared" si="155"/>
        <v>48899</v>
      </c>
      <c r="AE2825" s="91">
        <f t="shared" si="154"/>
        <v>3.8758750014267207E-2</v>
      </c>
      <c r="AG2825" s="92"/>
    </row>
    <row r="2826" spans="14:33" x14ac:dyDescent="0.25">
      <c r="N2826" s="130">
        <v>50208</v>
      </c>
      <c r="O2826" s="129">
        <v>4.2584213326950504</v>
      </c>
      <c r="AD2826" s="90">
        <f t="shared" si="155"/>
        <v>48900</v>
      </c>
      <c r="AE2826" s="91">
        <f t="shared" si="154"/>
        <v>3.8758750014187271E-2</v>
      </c>
      <c r="AG2826" s="92"/>
    </row>
    <row r="2827" spans="14:33" x14ac:dyDescent="0.25">
      <c r="N2827" s="130">
        <v>50209</v>
      </c>
      <c r="O2827" s="129">
        <v>4.2591769819642078</v>
      </c>
      <c r="AD2827" s="90">
        <f t="shared" si="155"/>
        <v>48901</v>
      </c>
      <c r="AE2827" s="91">
        <f t="shared" si="154"/>
        <v>3.8762923054793674E-2</v>
      </c>
      <c r="AG2827" s="92"/>
    </row>
    <row r="2828" spans="14:33" x14ac:dyDescent="0.25">
      <c r="N2828" s="130">
        <v>50213</v>
      </c>
      <c r="O2828" s="129">
        <v>4.2584213326950504</v>
      </c>
      <c r="AD2828" s="90">
        <f t="shared" si="155"/>
        <v>48902</v>
      </c>
      <c r="AE2828" s="91">
        <f t="shared" si="154"/>
        <v>3.8762923054793674E-2</v>
      </c>
      <c r="AG2828" s="92"/>
    </row>
    <row r="2829" spans="14:33" x14ac:dyDescent="0.25">
      <c r="N2829" s="130">
        <v>50214</v>
      </c>
      <c r="O2829" s="129">
        <v>4.258421332703044</v>
      </c>
      <c r="AD2829" s="90">
        <f t="shared" si="155"/>
        <v>48903</v>
      </c>
      <c r="AE2829" s="91">
        <f t="shared" si="154"/>
        <v>3.8762923054793674E-2</v>
      </c>
      <c r="AG2829" s="92"/>
    </row>
    <row r="2830" spans="14:33" x14ac:dyDescent="0.25">
      <c r="N2830" s="130">
        <v>50215</v>
      </c>
      <c r="O2830" s="129">
        <v>4.2584213326950504</v>
      </c>
      <c r="AD2830" s="90">
        <f t="shared" si="155"/>
        <v>48904</v>
      </c>
      <c r="AE2830" s="91">
        <f t="shared" si="154"/>
        <v>3.8758750014187271E-2</v>
      </c>
      <c r="AG2830" s="92"/>
    </row>
    <row r="2831" spans="14:33" x14ac:dyDescent="0.25">
      <c r="N2831" s="130">
        <v>50216</v>
      </c>
      <c r="O2831" s="129">
        <v>4.2584213326950504</v>
      </c>
      <c r="AD2831" s="90">
        <f t="shared" si="155"/>
        <v>48905</v>
      </c>
      <c r="AE2831" s="91">
        <f t="shared" si="154"/>
        <v>3.8758750014187271E-2</v>
      </c>
      <c r="AG2831" s="92"/>
    </row>
    <row r="2832" spans="14:33" x14ac:dyDescent="0.25">
      <c r="N2832" s="130">
        <v>50217</v>
      </c>
      <c r="O2832" s="129">
        <v>4.2589250790117106</v>
      </c>
      <c r="AD2832" s="90">
        <f t="shared" si="155"/>
        <v>48906</v>
      </c>
      <c r="AE2832" s="91">
        <f t="shared" si="154"/>
        <v>3.8760836459643677E-2</v>
      </c>
      <c r="AG2832" s="92"/>
    </row>
    <row r="2833" spans="14:33" x14ac:dyDescent="0.25">
      <c r="N2833" s="130">
        <v>50220</v>
      </c>
      <c r="O2833" s="129">
        <v>4.2584213327110376</v>
      </c>
      <c r="AD2833" s="90">
        <f t="shared" si="155"/>
        <v>48907</v>
      </c>
      <c r="AE2833" s="91">
        <f t="shared" si="154"/>
        <v>3.8760836459643677E-2</v>
      </c>
      <c r="AG2833" s="92"/>
    </row>
    <row r="2834" spans="14:33" x14ac:dyDescent="0.25">
      <c r="N2834" s="130">
        <v>50221</v>
      </c>
      <c r="O2834" s="129">
        <v>4.2584213326950504</v>
      </c>
      <c r="AD2834" s="90">
        <f t="shared" si="155"/>
        <v>48908</v>
      </c>
      <c r="AE2834" s="91">
        <f t="shared" si="154"/>
        <v>3.876292305482032E-2</v>
      </c>
      <c r="AG2834" s="92"/>
    </row>
    <row r="2835" spans="14:33" x14ac:dyDescent="0.25">
      <c r="N2835" s="130">
        <v>50222</v>
      </c>
      <c r="O2835" s="129">
        <v>4.258421332703044</v>
      </c>
      <c r="AD2835" s="90">
        <f t="shared" si="155"/>
        <v>48909</v>
      </c>
      <c r="AE2835" s="91">
        <f t="shared" si="154"/>
        <v>3.876292305482032E-2</v>
      </c>
      <c r="AG2835" s="92"/>
    </row>
    <row r="2836" spans="14:33" x14ac:dyDescent="0.25">
      <c r="N2836" s="130">
        <v>50223</v>
      </c>
      <c r="O2836" s="129">
        <v>4.2591769819622094</v>
      </c>
      <c r="AD2836" s="90">
        <f t="shared" si="155"/>
        <v>48910</v>
      </c>
      <c r="AE2836" s="91">
        <f t="shared" si="154"/>
        <v>3.876292305482032E-2</v>
      </c>
      <c r="AG2836" s="92"/>
    </row>
    <row r="2837" spans="14:33" x14ac:dyDescent="0.25">
      <c r="N2837" s="130">
        <v>50227</v>
      </c>
      <c r="O2837" s="129">
        <v>4.258421332703044</v>
      </c>
      <c r="AD2837" s="90">
        <f t="shared" si="155"/>
        <v>48911</v>
      </c>
      <c r="AE2837" s="91">
        <f t="shared" si="154"/>
        <v>3.8758750014187271E-2</v>
      </c>
      <c r="AG2837" s="92"/>
    </row>
    <row r="2838" spans="14:33" x14ac:dyDescent="0.25">
      <c r="N2838" s="130">
        <v>50228</v>
      </c>
      <c r="O2838" s="129">
        <v>4.2584213326950504</v>
      </c>
      <c r="AD2838" s="90">
        <f t="shared" si="155"/>
        <v>48912</v>
      </c>
      <c r="AE2838" s="91">
        <f t="shared" si="154"/>
        <v>3.8758750014187271E-2</v>
      </c>
      <c r="AG2838" s="92"/>
    </row>
    <row r="2839" spans="14:33" x14ac:dyDescent="0.25">
      <c r="N2839" s="130">
        <v>50229</v>
      </c>
      <c r="O2839" s="129">
        <v>4.2584213326950504</v>
      </c>
      <c r="AD2839" s="90">
        <f t="shared" si="155"/>
        <v>48913</v>
      </c>
      <c r="AE2839" s="91">
        <f t="shared" si="154"/>
        <v>3.8758750014187271E-2</v>
      </c>
      <c r="AG2839" s="92"/>
    </row>
    <row r="2840" spans="14:33" x14ac:dyDescent="0.25">
      <c r="N2840" s="130">
        <v>50230</v>
      </c>
      <c r="O2840" s="129">
        <v>4.258421332703044</v>
      </c>
      <c r="AD2840" s="90">
        <f t="shared" si="155"/>
        <v>48914</v>
      </c>
      <c r="AE2840" s="91">
        <f t="shared" si="154"/>
        <v>3.8758750014187271E-2</v>
      </c>
      <c r="AG2840" s="92"/>
    </row>
    <row r="2841" spans="14:33" x14ac:dyDescent="0.25">
      <c r="N2841" s="130">
        <v>50231</v>
      </c>
      <c r="O2841" s="129">
        <v>4.2589250790143751</v>
      </c>
      <c r="AD2841" s="90">
        <f t="shared" si="155"/>
        <v>48915</v>
      </c>
      <c r="AE2841" s="91">
        <f t="shared" si="154"/>
        <v>3.876292305482032E-2</v>
      </c>
      <c r="AG2841" s="92"/>
    </row>
    <row r="2842" spans="14:33" x14ac:dyDescent="0.25">
      <c r="N2842" s="130">
        <v>50234</v>
      </c>
      <c r="O2842" s="129">
        <v>4.2584213326950504</v>
      </c>
      <c r="AD2842" s="90">
        <f t="shared" si="155"/>
        <v>48916</v>
      </c>
      <c r="AE2842" s="91">
        <f t="shared" si="154"/>
        <v>3.876292305482032E-2</v>
      </c>
      <c r="AG2842" s="92"/>
    </row>
    <row r="2843" spans="14:33" x14ac:dyDescent="0.25">
      <c r="N2843" s="130">
        <v>50235</v>
      </c>
      <c r="O2843" s="129">
        <v>4.2584213326950504</v>
      </c>
      <c r="AD2843" s="90">
        <f t="shared" si="155"/>
        <v>48917</v>
      </c>
      <c r="AE2843" s="91">
        <f t="shared" si="154"/>
        <v>3.876292305482032E-2</v>
      </c>
      <c r="AG2843" s="92"/>
    </row>
    <row r="2844" spans="14:33" x14ac:dyDescent="0.25">
      <c r="N2844" s="130">
        <v>50236</v>
      </c>
      <c r="O2844" s="129">
        <v>4.258421332703044</v>
      </c>
      <c r="AD2844" s="90">
        <f t="shared" si="155"/>
        <v>48918</v>
      </c>
      <c r="AE2844" s="91">
        <f t="shared" si="154"/>
        <v>3.8758750014267207E-2</v>
      </c>
      <c r="AG2844" s="92"/>
    </row>
    <row r="2845" spans="14:33" x14ac:dyDescent="0.25">
      <c r="N2845" s="130">
        <v>50237</v>
      </c>
      <c r="O2845" s="129">
        <v>4.2584213326950504</v>
      </c>
      <c r="AD2845" s="90">
        <f t="shared" si="155"/>
        <v>48919</v>
      </c>
      <c r="AE2845" s="91">
        <f t="shared" si="154"/>
        <v>3.8758750014187271E-2</v>
      </c>
      <c r="AG2845" s="92"/>
    </row>
    <row r="2846" spans="14:33" x14ac:dyDescent="0.25">
      <c r="N2846" s="130">
        <v>50238</v>
      </c>
      <c r="O2846" s="129">
        <v>4.2589250790143751</v>
      </c>
      <c r="AD2846" s="90">
        <f t="shared" si="155"/>
        <v>48920</v>
      </c>
      <c r="AE2846" s="91">
        <f t="shared" si="154"/>
        <v>3.8758750014267207E-2</v>
      </c>
      <c r="AG2846" s="92"/>
    </row>
    <row r="2847" spans="14:33" x14ac:dyDescent="0.25">
      <c r="N2847" s="130">
        <v>50241</v>
      </c>
      <c r="O2847" s="129">
        <v>4.2584213326950504</v>
      </c>
      <c r="AD2847" s="90">
        <f t="shared" si="155"/>
        <v>48921</v>
      </c>
      <c r="AE2847" s="91">
        <f t="shared" si="154"/>
        <v>3.8758750014187271E-2</v>
      </c>
      <c r="AG2847" s="92"/>
    </row>
    <row r="2848" spans="14:33" x14ac:dyDescent="0.25">
      <c r="N2848" s="130">
        <v>50242</v>
      </c>
      <c r="O2848" s="129">
        <v>4.258421332703044</v>
      </c>
      <c r="AD2848" s="90">
        <f t="shared" si="155"/>
        <v>48922</v>
      </c>
      <c r="AE2848" s="91">
        <f t="shared" si="154"/>
        <v>3.8762923054793674E-2</v>
      </c>
      <c r="AG2848" s="92"/>
    </row>
    <row r="2849" spans="14:33" x14ac:dyDescent="0.25">
      <c r="N2849" s="130">
        <v>50243</v>
      </c>
      <c r="O2849" s="129">
        <v>4.258421332703044</v>
      </c>
      <c r="AD2849" s="90">
        <f t="shared" si="155"/>
        <v>48923</v>
      </c>
      <c r="AE2849" s="91">
        <f t="shared" si="154"/>
        <v>3.8762923054793674E-2</v>
      </c>
      <c r="AG2849" s="92"/>
    </row>
    <row r="2850" spans="14:33" x14ac:dyDescent="0.25">
      <c r="N2850" s="130">
        <v>50244</v>
      </c>
      <c r="O2850" s="129">
        <v>4.258421332703044</v>
      </c>
      <c r="AD2850" s="90">
        <f t="shared" si="155"/>
        <v>48924</v>
      </c>
      <c r="AE2850" s="91">
        <f t="shared" si="154"/>
        <v>3.8762923054793674E-2</v>
      </c>
      <c r="AG2850" s="92"/>
    </row>
    <row r="2851" spans="14:33" x14ac:dyDescent="0.25">
      <c r="N2851" s="130">
        <v>50245</v>
      </c>
      <c r="O2851" s="129">
        <v>4.2589250790117106</v>
      </c>
      <c r="AD2851" s="90">
        <f t="shared" si="155"/>
        <v>48925</v>
      </c>
      <c r="AE2851" s="91">
        <f t="shared" si="154"/>
        <v>3.8758750014187271E-2</v>
      </c>
      <c r="AG2851" s="92"/>
    </row>
    <row r="2852" spans="14:33" x14ac:dyDescent="0.25">
      <c r="N2852" s="130">
        <v>50248</v>
      </c>
      <c r="O2852" s="129">
        <v>4.258421332703044</v>
      </c>
      <c r="AD2852" s="90">
        <f t="shared" si="155"/>
        <v>48926</v>
      </c>
      <c r="AE2852" s="91">
        <f t="shared" si="154"/>
        <v>3.8758750014187271E-2</v>
      </c>
      <c r="AG2852" s="92"/>
    </row>
    <row r="2853" spans="14:33" x14ac:dyDescent="0.25">
      <c r="N2853" s="130">
        <v>50249</v>
      </c>
      <c r="O2853" s="129">
        <v>4.2584213326950504</v>
      </c>
      <c r="AD2853" s="90">
        <f t="shared" si="155"/>
        <v>48927</v>
      </c>
      <c r="AE2853" s="91">
        <f t="shared" si="154"/>
        <v>3.8758750014267207E-2</v>
      </c>
      <c r="AG2853" s="92"/>
    </row>
    <row r="2854" spans="14:33" x14ac:dyDescent="0.25">
      <c r="N2854" s="130">
        <v>50250</v>
      </c>
      <c r="O2854" s="129">
        <v>4.258421332703044</v>
      </c>
      <c r="AD2854" s="90">
        <f t="shared" si="155"/>
        <v>48928</v>
      </c>
      <c r="AE2854" s="91">
        <f t="shared" si="154"/>
        <v>3.8758750014187271E-2</v>
      </c>
      <c r="AG2854" s="92"/>
    </row>
    <row r="2855" spans="14:33" x14ac:dyDescent="0.25">
      <c r="N2855" s="130">
        <v>50251</v>
      </c>
      <c r="O2855" s="129">
        <v>4.258421332703044</v>
      </c>
      <c r="AD2855" s="90">
        <f t="shared" si="155"/>
        <v>48929</v>
      </c>
      <c r="AE2855" s="91">
        <f t="shared" si="154"/>
        <v>3.8762923054793674E-2</v>
      </c>
      <c r="AG2855" s="92"/>
    </row>
    <row r="2856" spans="14:33" x14ac:dyDescent="0.25">
      <c r="N2856" s="130">
        <v>50252</v>
      </c>
      <c r="O2856" s="129">
        <v>4.2589250790117106</v>
      </c>
      <c r="AD2856" s="90">
        <f t="shared" si="155"/>
        <v>48930</v>
      </c>
      <c r="AE2856" s="91">
        <f t="shared" si="154"/>
        <v>3.8762923054793674E-2</v>
      </c>
      <c r="AG2856" s="92"/>
    </row>
    <row r="2857" spans="14:33" x14ac:dyDescent="0.25">
      <c r="N2857" s="130">
        <v>50255</v>
      </c>
      <c r="O2857" s="129">
        <v>4.2584213326950504</v>
      </c>
      <c r="AD2857" s="90">
        <f t="shared" si="155"/>
        <v>48931</v>
      </c>
      <c r="AE2857" s="91">
        <f t="shared" si="154"/>
        <v>3.8762923054793674E-2</v>
      </c>
      <c r="AG2857" s="92"/>
    </row>
    <row r="2858" spans="14:33" x14ac:dyDescent="0.25">
      <c r="N2858" s="130">
        <v>50256</v>
      </c>
      <c r="O2858" s="129">
        <v>4.2584213327110376</v>
      </c>
      <c r="AD2858" s="90">
        <f t="shared" si="155"/>
        <v>48932</v>
      </c>
      <c r="AE2858" s="91">
        <f t="shared" si="154"/>
        <v>3.8758750014187271E-2</v>
      </c>
      <c r="AG2858" s="92"/>
    </row>
    <row r="2859" spans="14:33" x14ac:dyDescent="0.25">
      <c r="N2859" s="130">
        <v>50257</v>
      </c>
      <c r="O2859" s="129">
        <v>4.2584213326950504</v>
      </c>
      <c r="AD2859" s="90">
        <f t="shared" si="155"/>
        <v>48933</v>
      </c>
      <c r="AE2859" s="91">
        <f t="shared" si="154"/>
        <v>3.8758750014347143E-2</v>
      </c>
      <c r="AG2859" s="92"/>
    </row>
    <row r="2860" spans="14:33" x14ac:dyDescent="0.25">
      <c r="N2860" s="130">
        <v>50258</v>
      </c>
      <c r="O2860" s="129">
        <v>4.2584213326950504</v>
      </c>
      <c r="AD2860" s="90">
        <f t="shared" si="155"/>
        <v>48934</v>
      </c>
      <c r="AE2860" s="91">
        <f t="shared" si="154"/>
        <v>3.8758750014187271E-2</v>
      </c>
      <c r="AG2860" s="92"/>
    </row>
    <row r="2861" spans="14:33" x14ac:dyDescent="0.25">
      <c r="N2861" s="130">
        <v>50259</v>
      </c>
      <c r="O2861" s="129">
        <v>4.2589250790117106</v>
      </c>
      <c r="AD2861" s="90">
        <f t="shared" si="155"/>
        <v>48935</v>
      </c>
      <c r="AE2861" s="91">
        <f t="shared" si="154"/>
        <v>3.8758750014187271E-2</v>
      </c>
      <c r="AG2861" s="92"/>
    </row>
    <row r="2862" spans="14:33" x14ac:dyDescent="0.25">
      <c r="N2862" s="130">
        <v>50262</v>
      </c>
      <c r="O2862" s="129">
        <v>4.2584213326950504</v>
      </c>
      <c r="AD2862" s="90">
        <f t="shared" si="155"/>
        <v>48936</v>
      </c>
      <c r="AE2862" s="91">
        <f t="shared" si="154"/>
        <v>3.8765009799737182E-2</v>
      </c>
      <c r="AG2862" s="92"/>
    </row>
    <row r="2863" spans="14:33" x14ac:dyDescent="0.25">
      <c r="N2863" s="130">
        <v>50263</v>
      </c>
      <c r="O2863" s="129">
        <v>4.258421332703044</v>
      </c>
      <c r="AD2863" s="90">
        <f t="shared" si="155"/>
        <v>48937</v>
      </c>
      <c r="AE2863" s="91">
        <f t="shared" si="154"/>
        <v>3.8765009799737182E-2</v>
      </c>
      <c r="AG2863" s="92"/>
    </row>
    <row r="2864" spans="14:33" x14ac:dyDescent="0.25">
      <c r="N2864" s="130">
        <v>50264</v>
      </c>
      <c r="O2864" s="129">
        <v>4.258421332703044</v>
      </c>
      <c r="AD2864" s="90">
        <f t="shared" si="155"/>
        <v>48938</v>
      </c>
      <c r="AE2864" s="91">
        <f t="shared" si="154"/>
        <v>3.8765009799737182E-2</v>
      </c>
      <c r="AG2864" s="92"/>
    </row>
    <row r="2865" spans="14:33" x14ac:dyDescent="0.25">
      <c r="N2865" s="130">
        <v>50265</v>
      </c>
      <c r="O2865" s="129">
        <v>4.2584213326950504</v>
      </c>
      <c r="AD2865" s="90">
        <f t="shared" si="155"/>
        <v>48939</v>
      </c>
      <c r="AE2865" s="91">
        <f t="shared" si="154"/>
        <v>3.8765009799737182E-2</v>
      </c>
      <c r="AG2865" s="92"/>
    </row>
    <row r="2866" spans="14:33" x14ac:dyDescent="0.25">
      <c r="N2866" s="130">
        <v>50266</v>
      </c>
      <c r="O2866" s="129">
        <v>4.2589250790143751</v>
      </c>
      <c r="AD2866" s="90">
        <f t="shared" si="155"/>
        <v>48940</v>
      </c>
      <c r="AE2866" s="91">
        <f t="shared" si="154"/>
        <v>3.8758750014187271E-2</v>
      </c>
      <c r="AG2866" s="92"/>
    </row>
    <row r="2867" spans="14:33" x14ac:dyDescent="0.25">
      <c r="N2867" s="130">
        <v>50269</v>
      </c>
      <c r="O2867" s="129">
        <v>4.2584213326950504</v>
      </c>
      <c r="AD2867" s="90">
        <f t="shared" si="155"/>
        <v>48941</v>
      </c>
      <c r="AE2867" s="91">
        <f t="shared" si="154"/>
        <v>3.8758750014267207E-2</v>
      </c>
      <c r="AG2867" s="92"/>
    </row>
    <row r="2868" spans="14:33" x14ac:dyDescent="0.25">
      <c r="N2868" s="130">
        <v>50270</v>
      </c>
      <c r="O2868" s="129">
        <v>4.258421332703044</v>
      </c>
      <c r="AD2868" s="90">
        <f t="shared" si="155"/>
        <v>48942</v>
      </c>
      <c r="AE2868" s="91">
        <f t="shared" si="154"/>
        <v>3.8758750014187271E-2</v>
      </c>
      <c r="AG2868" s="92"/>
    </row>
    <row r="2869" spans="14:33" x14ac:dyDescent="0.25">
      <c r="N2869" s="130">
        <v>50271</v>
      </c>
      <c r="O2869" s="129">
        <v>4.2584213326950504</v>
      </c>
      <c r="AD2869" s="90">
        <f t="shared" si="155"/>
        <v>48943</v>
      </c>
      <c r="AE2869" s="91">
        <f t="shared" si="154"/>
        <v>3.8765009799737182E-2</v>
      </c>
      <c r="AG2869" s="92"/>
    </row>
    <row r="2870" spans="14:33" x14ac:dyDescent="0.25">
      <c r="N2870" s="130">
        <v>50272</v>
      </c>
      <c r="O2870" s="129">
        <v>4.258421332703044</v>
      </c>
      <c r="AD2870" s="90">
        <f t="shared" si="155"/>
        <v>48944</v>
      </c>
      <c r="AE2870" s="91">
        <f t="shared" si="154"/>
        <v>3.8765009799737182E-2</v>
      </c>
      <c r="AG2870" s="92"/>
    </row>
    <row r="2871" spans="14:33" x14ac:dyDescent="0.25">
      <c r="N2871" s="130">
        <v>50273</v>
      </c>
      <c r="O2871" s="129">
        <v>4.2589250790117106</v>
      </c>
      <c r="AD2871" s="90">
        <f t="shared" si="155"/>
        <v>48945</v>
      </c>
      <c r="AE2871" s="91">
        <f t="shared" si="154"/>
        <v>3.8765009799737182E-2</v>
      </c>
      <c r="AG2871" s="92"/>
    </row>
    <row r="2872" spans="14:33" x14ac:dyDescent="0.25">
      <c r="N2872" s="130">
        <v>50276</v>
      </c>
      <c r="O2872" s="129">
        <v>4.258421332703044</v>
      </c>
      <c r="AD2872" s="90">
        <f t="shared" si="155"/>
        <v>48946</v>
      </c>
      <c r="AE2872" s="91">
        <f t="shared" si="154"/>
        <v>3.8765009799737182E-2</v>
      </c>
      <c r="AG2872" s="92"/>
    </row>
    <row r="2873" spans="14:33" x14ac:dyDescent="0.25">
      <c r="N2873" s="130">
        <v>50277</v>
      </c>
      <c r="O2873" s="129">
        <v>4.258421332703044</v>
      </c>
      <c r="AD2873" s="90">
        <f t="shared" si="155"/>
        <v>48947</v>
      </c>
      <c r="AE2873" s="91">
        <f t="shared" si="154"/>
        <v>3.8758750014267207E-2</v>
      </c>
      <c r="AG2873" s="92"/>
    </row>
    <row r="2874" spans="14:33" x14ac:dyDescent="0.25">
      <c r="N2874" s="130">
        <v>50278</v>
      </c>
      <c r="O2874" s="129">
        <v>4.2584213326950504</v>
      </c>
      <c r="AD2874" s="90">
        <f t="shared" si="155"/>
        <v>48948</v>
      </c>
      <c r="AE2874" s="91">
        <f t="shared" si="154"/>
        <v>3.8758750014107335E-2</v>
      </c>
      <c r="AG2874" s="92"/>
    </row>
    <row r="2875" spans="14:33" x14ac:dyDescent="0.25">
      <c r="N2875" s="130">
        <v>50279</v>
      </c>
      <c r="O2875" s="129">
        <v>4.2584213326950504</v>
      </c>
      <c r="AD2875" s="90">
        <f t="shared" si="155"/>
        <v>48949</v>
      </c>
      <c r="AE2875" s="91">
        <f t="shared" si="154"/>
        <v>3.8758750014267207E-2</v>
      </c>
      <c r="AG2875" s="92"/>
    </row>
    <row r="2876" spans="14:33" x14ac:dyDescent="0.25">
      <c r="N2876" s="130">
        <v>50280</v>
      </c>
      <c r="O2876" s="129">
        <v>4.2589250790143751</v>
      </c>
      <c r="AD2876" s="90">
        <f t="shared" si="155"/>
        <v>48950</v>
      </c>
      <c r="AE2876" s="91">
        <f t="shared" si="154"/>
        <v>3.8762923054793674E-2</v>
      </c>
      <c r="AG2876" s="92"/>
    </row>
    <row r="2877" spans="14:33" x14ac:dyDescent="0.25">
      <c r="N2877" s="130">
        <v>50283</v>
      </c>
      <c r="O2877" s="129">
        <v>4.2584213326950504</v>
      </c>
      <c r="AD2877" s="90">
        <f t="shared" si="155"/>
        <v>48951</v>
      </c>
      <c r="AE2877" s="91">
        <f t="shared" si="154"/>
        <v>3.8762923054793674E-2</v>
      </c>
      <c r="AG2877" s="92"/>
    </row>
    <row r="2878" spans="14:33" x14ac:dyDescent="0.25">
      <c r="N2878" s="130">
        <v>50284</v>
      </c>
      <c r="O2878" s="129">
        <v>4.2584213327110376</v>
      </c>
      <c r="AD2878" s="90">
        <f t="shared" si="155"/>
        <v>48952</v>
      </c>
      <c r="AE2878" s="91">
        <f t="shared" si="154"/>
        <v>3.8762923054793674E-2</v>
      </c>
      <c r="AG2878" s="92"/>
    </row>
    <row r="2879" spans="14:33" x14ac:dyDescent="0.25">
      <c r="N2879" s="130">
        <v>50285</v>
      </c>
      <c r="O2879" s="129">
        <v>4.2584213326950504</v>
      </c>
      <c r="AD2879" s="90">
        <f t="shared" si="155"/>
        <v>48953</v>
      </c>
      <c r="AE2879" s="91">
        <f t="shared" si="154"/>
        <v>3.8758750014187271E-2</v>
      </c>
      <c r="AG2879" s="92"/>
    </row>
    <row r="2880" spans="14:33" x14ac:dyDescent="0.25">
      <c r="N2880" s="130">
        <v>50286</v>
      </c>
      <c r="O2880" s="129">
        <v>4.258421332703044</v>
      </c>
      <c r="AD2880" s="90">
        <f t="shared" si="155"/>
        <v>48954</v>
      </c>
      <c r="AE2880" s="91">
        <f t="shared" si="154"/>
        <v>3.8758750014187271E-2</v>
      </c>
      <c r="AG2880" s="92"/>
    </row>
    <row r="2881" spans="14:33" x14ac:dyDescent="0.25">
      <c r="N2881" s="130">
        <v>50287</v>
      </c>
      <c r="O2881" s="129">
        <v>4.2591769819642078</v>
      </c>
      <c r="AD2881" s="90">
        <f t="shared" si="155"/>
        <v>48955</v>
      </c>
      <c r="AE2881" s="91">
        <f t="shared" si="154"/>
        <v>3.8758750014267207E-2</v>
      </c>
      <c r="AG2881" s="92"/>
    </row>
    <row r="2882" spans="14:33" x14ac:dyDescent="0.25">
      <c r="N2882" s="130">
        <v>50291</v>
      </c>
      <c r="O2882" s="129">
        <v>4.2584213326950504</v>
      </c>
      <c r="AD2882" s="90">
        <f t="shared" si="155"/>
        <v>48956</v>
      </c>
      <c r="AE2882" s="91">
        <f t="shared" si="154"/>
        <v>3.8758750014267207E-2</v>
      </c>
      <c r="AG2882" s="92"/>
    </row>
    <row r="2883" spans="14:33" x14ac:dyDescent="0.25">
      <c r="N2883" s="130">
        <v>50292</v>
      </c>
      <c r="O2883" s="129">
        <v>4.258421332703044</v>
      </c>
      <c r="AD2883" s="90">
        <f t="shared" si="155"/>
        <v>48957</v>
      </c>
      <c r="AE2883" s="91">
        <f t="shared" si="154"/>
        <v>3.8765009799737182E-2</v>
      </c>
      <c r="AG2883" s="92"/>
    </row>
    <row r="2884" spans="14:33" x14ac:dyDescent="0.25">
      <c r="N2884" s="130">
        <v>50293</v>
      </c>
      <c r="O2884" s="129">
        <v>4.2584213326950504</v>
      </c>
      <c r="AD2884" s="90">
        <f t="shared" si="155"/>
        <v>48958</v>
      </c>
      <c r="AE2884" s="91">
        <f t="shared" si="154"/>
        <v>3.8765009799737182E-2</v>
      </c>
      <c r="AG2884" s="92"/>
    </row>
    <row r="2885" spans="14:33" x14ac:dyDescent="0.25">
      <c r="N2885" s="130">
        <v>50294</v>
      </c>
      <c r="O2885" s="129">
        <v>4.2589250790117106</v>
      </c>
      <c r="AD2885" s="90">
        <f t="shared" si="155"/>
        <v>48959</v>
      </c>
      <c r="AE2885" s="91">
        <f t="shared" si="154"/>
        <v>3.8765009799737182E-2</v>
      </c>
      <c r="AG2885" s="92"/>
    </row>
    <row r="2886" spans="14:33" x14ac:dyDescent="0.25">
      <c r="N2886" s="130">
        <v>50297</v>
      </c>
      <c r="O2886" s="129">
        <v>4.258421332703044</v>
      </c>
      <c r="AD2886" s="90">
        <f t="shared" si="155"/>
        <v>48960</v>
      </c>
      <c r="AE2886" s="91">
        <f t="shared" si="154"/>
        <v>3.8765009799737182E-2</v>
      </c>
      <c r="AG2886" s="92"/>
    </row>
    <row r="2887" spans="14:33" x14ac:dyDescent="0.25">
      <c r="N2887" s="130">
        <v>50298</v>
      </c>
      <c r="O2887" s="129">
        <v>4.258421332703044</v>
      </c>
      <c r="AD2887" s="90">
        <f t="shared" si="155"/>
        <v>48961</v>
      </c>
      <c r="AE2887" s="91">
        <f t="shared" ref="AE2887:AE2950" si="156">_xlfn.IFNA(VLOOKUP(AD2887,N:O,2,FALSE)/100,AE2886)</f>
        <v>3.8758750014187271E-2</v>
      </c>
      <c r="AG2887" s="92"/>
    </row>
    <row r="2888" spans="14:33" x14ac:dyDescent="0.25">
      <c r="N2888" s="130">
        <v>50299</v>
      </c>
      <c r="O2888" s="129">
        <v>4.2584213326950504</v>
      </c>
      <c r="AD2888" s="90">
        <f t="shared" ref="AD2888:AD2951" si="157">AD2887+1</f>
        <v>48962</v>
      </c>
      <c r="AE2888" s="91">
        <f t="shared" si="156"/>
        <v>3.8758750014187271E-2</v>
      </c>
      <c r="AG2888" s="92"/>
    </row>
    <row r="2889" spans="14:33" x14ac:dyDescent="0.25">
      <c r="N2889" s="130">
        <v>50300</v>
      </c>
      <c r="O2889" s="129">
        <v>4.2584213326950504</v>
      </c>
      <c r="AD2889" s="90">
        <f t="shared" si="157"/>
        <v>48963</v>
      </c>
      <c r="AE2889" s="91">
        <f t="shared" si="156"/>
        <v>3.8758750014187271E-2</v>
      </c>
      <c r="AG2889" s="92"/>
    </row>
    <row r="2890" spans="14:33" x14ac:dyDescent="0.25">
      <c r="N2890" s="130">
        <v>50301</v>
      </c>
      <c r="O2890" s="129">
        <v>4.2589250790143751</v>
      </c>
      <c r="AD2890" s="90">
        <f t="shared" si="157"/>
        <v>48964</v>
      </c>
      <c r="AE2890" s="91">
        <f t="shared" si="156"/>
        <v>3.876292305482032E-2</v>
      </c>
      <c r="AG2890" s="92"/>
    </row>
    <row r="2891" spans="14:33" x14ac:dyDescent="0.25">
      <c r="N2891" s="130">
        <v>50304</v>
      </c>
      <c r="O2891" s="129">
        <v>4.2584213326950504</v>
      </c>
      <c r="AD2891" s="90">
        <f t="shared" si="157"/>
        <v>48965</v>
      </c>
      <c r="AE2891" s="91">
        <f t="shared" si="156"/>
        <v>3.876292305482032E-2</v>
      </c>
      <c r="AG2891" s="92"/>
    </row>
    <row r="2892" spans="14:33" x14ac:dyDescent="0.25">
      <c r="N2892" s="130">
        <v>50305</v>
      </c>
      <c r="O2892" s="129">
        <v>4.258421332703044</v>
      </c>
      <c r="AD2892" s="90">
        <f t="shared" si="157"/>
        <v>48966</v>
      </c>
      <c r="AE2892" s="91">
        <f t="shared" si="156"/>
        <v>3.876292305482032E-2</v>
      </c>
      <c r="AG2892" s="92"/>
    </row>
    <row r="2893" spans="14:33" x14ac:dyDescent="0.25">
      <c r="N2893" s="130">
        <v>50306</v>
      </c>
      <c r="O2893" s="129">
        <v>4.258421332703044</v>
      </c>
      <c r="AD2893" s="90">
        <f t="shared" si="157"/>
        <v>48967</v>
      </c>
      <c r="AE2893" s="91">
        <f t="shared" si="156"/>
        <v>3.8758750014187271E-2</v>
      </c>
      <c r="AG2893" s="92"/>
    </row>
    <row r="2894" spans="14:33" x14ac:dyDescent="0.25">
      <c r="N2894" s="130">
        <v>50307</v>
      </c>
      <c r="O2894" s="129">
        <v>4.2584213326950504</v>
      </c>
      <c r="AD2894" s="90">
        <f t="shared" si="157"/>
        <v>48968</v>
      </c>
      <c r="AE2894" s="91">
        <f t="shared" si="156"/>
        <v>3.8758750014187271E-2</v>
      </c>
      <c r="AG2894" s="92"/>
    </row>
    <row r="2895" spans="14:33" x14ac:dyDescent="0.25">
      <c r="N2895" s="130">
        <v>50308</v>
      </c>
      <c r="O2895" s="129">
        <v>4.2589250790143751</v>
      </c>
      <c r="AD2895" s="90">
        <f t="shared" si="157"/>
        <v>48969</v>
      </c>
      <c r="AE2895" s="91">
        <f t="shared" si="156"/>
        <v>3.8758750014267207E-2</v>
      </c>
      <c r="AG2895" s="92"/>
    </row>
    <row r="2896" spans="14:33" x14ac:dyDescent="0.25">
      <c r="N2896" s="130">
        <v>50311</v>
      </c>
      <c r="O2896" s="129">
        <v>4.2584213326950504</v>
      </c>
      <c r="AD2896" s="90">
        <f t="shared" si="157"/>
        <v>48970</v>
      </c>
      <c r="AE2896" s="91">
        <f t="shared" si="156"/>
        <v>3.8758750014107335E-2</v>
      </c>
      <c r="AG2896" s="92"/>
    </row>
    <row r="2897" spans="14:33" x14ac:dyDescent="0.25">
      <c r="N2897" s="130">
        <v>50312</v>
      </c>
      <c r="O2897" s="129">
        <v>4.258421332703044</v>
      </c>
      <c r="AD2897" s="90">
        <f t="shared" si="157"/>
        <v>48971</v>
      </c>
      <c r="AE2897" s="91">
        <f t="shared" si="156"/>
        <v>3.876292305482032E-2</v>
      </c>
      <c r="AG2897" s="92"/>
    </row>
    <row r="2898" spans="14:33" x14ac:dyDescent="0.25">
      <c r="N2898" s="130">
        <v>50313</v>
      </c>
      <c r="O2898" s="129">
        <v>4.2584213326950504</v>
      </c>
      <c r="AD2898" s="90">
        <f t="shared" si="157"/>
        <v>48972</v>
      </c>
      <c r="AE2898" s="91">
        <f t="shared" si="156"/>
        <v>3.876292305482032E-2</v>
      </c>
      <c r="AG2898" s="92"/>
    </row>
    <row r="2899" spans="14:33" x14ac:dyDescent="0.25">
      <c r="N2899" s="130">
        <v>50314</v>
      </c>
      <c r="O2899" s="129">
        <v>4.258421332703044</v>
      </c>
      <c r="AD2899" s="90">
        <f t="shared" si="157"/>
        <v>48973</v>
      </c>
      <c r="AE2899" s="91">
        <f t="shared" si="156"/>
        <v>3.876292305482032E-2</v>
      </c>
      <c r="AG2899" s="92"/>
    </row>
    <row r="2900" spans="14:33" x14ac:dyDescent="0.25">
      <c r="N2900" s="130">
        <v>50315</v>
      </c>
      <c r="O2900" s="129">
        <v>4.2589250790117106</v>
      </c>
      <c r="AD2900" s="90">
        <f t="shared" si="157"/>
        <v>48974</v>
      </c>
      <c r="AE2900" s="91">
        <f t="shared" si="156"/>
        <v>3.8758750014107335E-2</v>
      </c>
      <c r="AG2900" s="92"/>
    </row>
    <row r="2901" spans="14:33" x14ac:dyDescent="0.25">
      <c r="N2901" s="130">
        <v>50318</v>
      </c>
      <c r="O2901" s="129">
        <v>4.2584213326950504</v>
      </c>
      <c r="AD2901" s="90">
        <f t="shared" si="157"/>
        <v>48975</v>
      </c>
      <c r="AE2901" s="91">
        <f t="shared" si="156"/>
        <v>3.8758750014187271E-2</v>
      </c>
      <c r="AG2901" s="92"/>
    </row>
    <row r="2902" spans="14:33" x14ac:dyDescent="0.25">
      <c r="N2902" s="130">
        <v>50319</v>
      </c>
      <c r="O2902" s="129">
        <v>4.2584213327110376</v>
      </c>
      <c r="AD2902" s="90">
        <f t="shared" si="157"/>
        <v>48976</v>
      </c>
      <c r="AE2902" s="91">
        <f t="shared" si="156"/>
        <v>3.8758750014187271E-2</v>
      </c>
      <c r="AG2902" s="92"/>
    </row>
    <row r="2903" spans="14:33" x14ac:dyDescent="0.25">
      <c r="N2903" s="130">
        <v>50320</v>
      </c>
      <c r="O2903" s="129">
        <v>4.2584213326870568</v>
      </c>
      <c r="AD2903" s="90">
        <f t="shared" si="157"/>
        <v>48977</v>
      </c>
      <c r="AE2903" s="91">
        <f t="shared" si="156"/>
        <v>3.8758750014267207E-2</v>
      </c>
      <c r="AG2903" s="92"/>
    </row>
    <row r="2904" spans="14:33" x14ac:dyDescent="0.25">
      <c r="N2904" s="130">
        <v>50321</v>
      </c>
      <c r="O2904" s="129">
        <v>4.258421332703044</v>
      </c>
      <c r="AD2904" s="90">
        <f t="shared" si="157"/>
        <v>48978</v>
      </c>
      <c r="AE2904" s="91">
        <f t="shared" si="156"/>
        <v>3.8762923054793674E-2</v>
      </c>
      <c r="AG2904" s="92"/>
    </row>
    <row r="2905" spans="14:33" x14ac:dyDescent="0.25">
      <c r="N2905" s="130">
        <v>50322</v>
      </c>
      <c r="O2905" s="129">
        <v>4.2591769819642078</v>
      </c>
      <c r="AD2905" s="90">
        <f t="shared" si="157"/>
        <v>48979</v>
      </c>
      <c r="AE2905" s="91">
        <f t="shared" si="156"/>
        <v>3.8762923054793674E-2</v>
      </c>
      <c r="AG2905" s="92"/>
    </row>
    <row r="2906" spans="14:33" x14ac:dyDescent="0.25">
      <c r="N2906" s="130">
        <v>50326</v>
      </c>
      <c r="O2906" s="129">
        <v>4.258421332703044</v>
      </c>
      <c r="AD2906" s="90">
        <f t="shared" si="157"/>
        <v>48980</v>
      </c>
      <c r="AE2906" s="91">
        <f t="shared" si="156"/>
        <v>3.8762923054793674E-2</v>
      </c>
      <c r="AG2906" s="92"/>
    </row>
    <row r="2907" spans="14:33" x14ac:dyDescent="0.25">
      <c r="N2907" s="130">
        <v>50327</v>
      </c>
      <c r="O2907" s="129">
        <v>4.2584213326950504</v>
      </c>
      <c r="AD2907" s="90">
        <f t="shared" si="157"/>
        <v>48981</v>
      </c>
      <c r="AE2907" s="91">
        <f t="shared" si="156"/>
        <v>3.8758750014187271E-2</v>
      </c>
      <c r="AG2907" s="92"/>
    </row>
    <row r="2908" spans="14:33" x14ac:dyDescent="0.25">
      <c r="N2908" s="130">
        <v>50328</v>
      </c>
      <c r="O2908" s="129">
        <v>4.258421332703044</v>
      </c>
      <c r="AD2908" s="90">
        <f t="shared" si="157"/>
        <v>48982</v>
      </c>
      <c r="AE2908" s="91">
        <f t="shared" si="156"/>
        <v>3.8758750014187271E-2</v>
      </c>
      <c r="AG2908" s="92"/>
    </row>
    <row r="2909" spans="14:33" x14ac:dyDescent="0.25">
      <c r="N2909" s="130">
        <v>50329</v>
      </c>
      <c r="O2909" s="129">
        <v>4.2589250790143751</v>
      </c>
      <c r="AD2909" s="90">
        <f t="shared" si="157"/>
        <v>48983</v>
      </c>
      <c r="AE2909" s="91">
        <f t="shared" si="156"/>
        <v>3.8758750014267207E-2</v>
      </c>
      <c r="AG2909" s="92"/>
    </row>
    <row r="2910" spans="14:33" x14ac:dyDescent="0.25">
      <c r="N2910" s="130">
        <v>50332</v>
      </c>
      <c r="O2910" s="129">
        <v>4.2584213326950504</v>
      </c>
      <c r="AD2910" s="90">
        <f t="shared" si="157"/>
        <v>48984</v>
      </c>
      <c r="AE2910" s="91">
        <f t="shared" si="156"/>
        <v>3.8758750014187271E-2</v>
      </c>
      <c r="AG2910" s="92"/>
    </row>
    <row r="2911" spans="14:33" x14ac:dyDescent="0.25">
      <c r="N2911" s="130">
        <v>50333</v>
      </c>
      <c r="O2911" s="129">
        <v>4.258421332703044</v>
      </c>
      <c r="AD2911" s="90">
        <f t="shared" si="157"/>
        <v>48985</v>
      </c>
      <c r="AE2911" s="91">
        <f t="shared" si="156"/>
        <v>3.876292305482032E-2</v>
      </c>
      <c r="AG2911" s="92"/>
    </row>
    <row r="2912" spans="14:33" x14ac:dyDescent="0.25">
      <c r="N2912" s="130">
        <v>50334</v>
      </c>
      <c r="O2912" s="129">
        <v>4.2584213326950504</v>
      </c>
      <c r="AD2912" s="90">
        <f t="shared" si="157"/>
        <v>48986</v>
      </c>
      <c r="AE2912" s="91">
        <f t="shared" si="156"/>
        <v>3.876292305482032E-2</v>
      </c>
      <c r="AG2912" s="92"/>
    </row>
    <row r="2913" spans="14:33" x14ac:dyDescent="0.25">
      <c r="N2913" s="130">
        <v>50335</v>
      </c>
      <c r="O2913" s="129">
        <v>4.258421332703044</v>
      </c>
      <c r="AD2913" s="90">
        <f t="shared" si="157"/>
        <v>48987</v>
      </c>
      <c r="AE2913" s="91">
        <f t="shared" si="156"/>
        <v>3.876292305482032E-2</v>
      </c>
      <c r="AG2913" s="92"/>
    </row>
    <row r="2914" spans="14:33" x14ac:dyDescent="0.25">
      <c r="N2914" s="130">
        <v>50336</v>
      </c>
      <c r="O2914" s="129">
        <v>4.2589250790117106</v>
      </c>
      <c r="AD2914" s="90">
        <f t="shared" si="157"/>
        <v>48988</v>
      </c>
      <c r="AE2914" s="91">
        <f t="shared" si="156"/>
        <v>3.8758750014187271E-2</v>
      </c>
      <c r="AG2914" s="92"/>
    </row>
    <row r="2915" spans="14:33" x14ac:dyDescent="0.25">
      <c r="N2915" s="130">
        <v>50339</v>
      </c>
      <c r="O2915" s="129">
        <v>4.2584213326950504</v>
      </c>
      <c r="AD2915" s="90">
        <f t="shared" si="157"/>
        <v>48989</v>
      </c>
      <c r="AE2915" s="91">
        <f t="shared" si="156"/>
        <v>3.8758750014187271E-2</v>
      </c>
      <c r="AG2915" s="92"/>
    </row>
    <row r="2916" spans="14:33" x14ac:dyDescent="0.25">
      <c r="N2916" s="130">
        <v>50340</v>
      </c>
      <c r="O2916" s="129">
        <v>4.2584213326950504</v>
      </c>
      <c r="AD2916" s="90">
        <f t="shared" si="157"/>
        <v>48990</v>
      </c>
      <c r="AE2916" s="91">
        <f t="shared" si="156"/>
        <v>3.8758750014267207E-2</v>
      </c>
      <c r="AG2916" s="92"/>
    </row>
    <row r="2917" spans="14:33" x14ac:dyDescent="0.25">
      <c r="N2917" s="130">
        <v>50341</v>
      </c>
      <c r="O2917" s="129">
        <v>4.258421332703044</v>
      </c>
      <c r="AD2917" s="90">
        <f t="shared" si="157"/>
        <v>48991</v>
      </c>
      <c r="AE2917" s="91">
        <f t="shared" si="156"/>
        <v>3.8758750014267207E-2</v>
      </c>
      <c r="AG2917" s="92"/>
    </row>
    <row r="2918" spans="14:33" x14ac:dyDescent="0.25">
      <c r="N2918" s="130">
        <v>50342</v>
      </c>
      <c r="O2918" s="129">
        <v>4.258421332703044</v>
      </c>
      <c r="AD2918" s="90">
        <f t="shared" si="157"/>
        <v>48992</v>
      </c>
      <c r="AE2918" s="91">
        <f t="shared" si="156"/>
        <v>3.8765009799737182E-2</v>
      </c>
      <c r="AG2918" s="92"/>
    </row>
    <row r="2919" spans="14:33" x14ac:dyDescent="0.25">
      <c r="N2919" s="130">
        <v>50343</v>
      </c>
      <c r="O2919" s="129">
        <v>4.2589250790143751</v>
      </c>
      <c r="AD2919" s="90">
        <f t="shared" si="157"/>
        <v>48993</v>
      </c>
      <c r="AE2919" s="91">
        <f t="shared" si="156"/>
        <v>3.8765009799737182E-2</v>
      </c>
      <c r="AG2919" s="92"/>
    </row>
    <row r="2920" spans="14:33" x14ac:dyDescent="0.25">
      <c r="N2920" s="130">
        <v>50346</v>
      </c>
      <c r="O2920" s="129">
        <v>4.2584213326950504</v>
      </c>
      <c r="AD2920" s="90">
        <f t="shared" si="157"/>
        <v>48994</v>
      </c>
      <c r="AE2920" s="91">
        <f t="shared" si="156"/>
        <v>3.8765009799737182E-2</v>
      </c>
      <c r="AG2920" s="92"/>
    </row>
    <row r="2921" spans="14:33" x14ac:dyDescent="0.25">
      <c r="N2921" s="130">
        <v>50347</v>
      </c>
      <c r="O2921" s="129">
        <v>4.258421332703044</v>
      </c>
      <c r="AD2921" s="90">
        <f t="shared" si="157"/>
        <v>48995</v>
      </c>
      <c r="AE2921" s="91">
        <f t="shared" si="156"/>
        <v>3.8765009799737182E-2</v>
      </c>
      <c r="AG2921" s="92"/>
    </row>
    <row r="2922" spans="14:33" x14ac:dyDescent="0.25">
      <c r="N2922" s="130">
        <v>50348</v>
      </c>
      <c r="O2922" s="129">
        <v>4.258421332703044</v>
      </c>
      <c r="AD2922" s="90">
        <f t="shared" si="157"/>
        <v>48996</v>
      </c>
      <c r="AE2922" s="91">
        <f t="shared" si="156"/>
        <v>3.8758750014187271E-2</v>
      </c>
      <c r="AG2922" s="92"/>
    </row>
    <row r="2923" spans="14:33" x14ac:dyDescent="0.25">
      <c r="N2923" s="130">
        <v>50349</v>
      </c>
      <c r="O2923" s="129">
        <v>4.2584213326950504</v>
      </c>
      <c r="AD2923" s="90">
        <f t="shared" si="157"/>
        <v>48997</v>
      </c>
      <c r="AE2923" s="91">
        <f t="shared" si="156"/>
        <v>3.8758750014187271E-2</v>
      </c>
      <c r="AG2923" s="92"/>
    </row>
    <row r="2924" spans="14:33" x14ac:dyDescent="0.25">
      <c r="N2924" s="130">
        <v>50350</v>
      </c>
      <c r="O2924" s="129">
        <v>4.2589250790143751</v>
      </c>
      <c r="AD2924" s="90">
        <f t="shared" si="157"/>
        <v>48998</v>
      </c>
      <c r="AE2924" s="91">
        <f t="shared" si="156"/>
        <v>3.8758750014187271E-2</v>
      </c>
      <c r="AG2924" s="92"/>
    </row>
    <row r="2925" spans="14:33" x14ac:dyDescent="0.25">
      <c r="N2925" s="130">
        <v>50353</v>
      </c>
      <c r="O2925" s="129">
        <v>4.2584213326950504</v>
      </c>
      <c r="AD2925" s="90">
        <f t="shared" si="157"/>
        <v>48999</v>
      </c>
      <c r="AE2925" s="91">
        <f t="shared" si="156"/>
        <v>3.876292305482032E-2</v>
      </c>
      <c r="AG2925" s="92"/>
    </row>
    <row r="2926" spans="14:33" x14ac:dyDescent="0.25">
      <c r="N2926" s="130">
        <v>50354</v>
      </c>
      <c r="O2926" s="129">
        <v>4.2586731959253221</v>
      </c>
      <c r="AD2926" s="90">
        <f t="shared" si="157"/>
        <v>49000</v>
      </c>
      <c r="AE2926" s="91">
        <f t="shared" si="156"/>
        <v>3.876292305482032E-2</v>
      </c>
      <c r="AG2926" s="92"/>
    </row>
    <row r="2927" spans="14:33" x14ac:dyDescent="0.25">
      <c r="N2927" s="130">
        <v>50356</v>
      </c>
      <c r="O2927" s="129">
        <v>4.2584213327110376</v>
      </c>
      <c r="AD2927" s="90">
        <f t="shared" si="157"/>
        <v>49001</v>
      </c>
      <c r="AE2927" s="91">
        <f t="shared" si="156"/>
        <v>3.876292305482032E-2</v>
      </c>
      <c r="AG2927" s="92"/>
    </row>
    <row r="2928" spans="14:33" x14ac:dyDescent="0.25">
      <c r="N2928" s="130">
        <v>50357</v>
      </c>
      <c r="O2928" s="129">
        <v>4.2589250790117106</v>
      </c>
      <c r="AD2928" s="90">
        <f t="shared" si="157"/>
        <v>49002</v>
      </c>
      <c r="AE2928" s="91">
        <f t="shared" si="156"/>
        <v>3.8758750014107335E-2</v>
      </c>
      <c r="AG2928" s="92"/>
    </row>
    <row r="2929" spans="14:33" x14ac:dyDescent="0.25">
      <c r="N2929" s="130">
        <v>50360</v>
      </c>
      <c r="O2929" s="129">
        <v>4.258421332703044</v>
      </c>
      <c r="AD2929" s="90">
        <f t="shared" si="157"/>
        <v>49003</v>
      </c>
      <c r="AE2929" s="91">
        <f t="shared" si="156"/>
        <v>3.8758750014267207E-2</v>
      </c>
      <c r="AG2929" s="92"/>
    </row>
    <row r="2930" spans="14:33" x14ac:dyDescent="0.25">
      <c r="N2930" s="130">
        <v>50361</v>
      </c>
      <c r="O2930" s="129">
        <v>4.258421332703044</v>
      </c>
      <c r="AD2930" s="90">
        <f t="shared" si="157"/>
        <v>49004</v>
      </c>
      <c r="AE2930" s="91">
        <f t="shared" si="156"/>
        <v>3.8758750014187271E-2</v>
      </c>
      <c r="AG2930" s="92"/>
    </row>
    <row r="2931" spans="14:33" x14ac:dyDescent="0.25">
      <c r="N2931" s="130">
        <v>50362</v>
      </c>
      <c r="O2931" s="129">
        <v>4.2584213326950504</v>
      </c>
      <c r="AD2931" s="90">
        <f t="shared" si="157"/>
        <v>49005</v>
      </c>
      <c r="AE2931" s="91">
        <f t="shared" si="156"/>
        <v>3.8758750014267207E-2</v>
      </c>
      <c r="AG2931" s="92"/>
    </row>
    <row r="2932" spans="14:33" x14ac:dyDescent="0.25">
      <c r="N2932" s="130">
        <v>50363</v>
      </c>
      <c r="O2932" s="129">
        <v>4.2584213327110376</v>
      </c>
      <c r="AD2932" s="90">
        <f t="shared" si="157"/>
        <v>49006</v>
      </c>
      <c r="AE2932" s="91">
        <f t="shared" si="156"/>
        <v>3.8762923054793674E-2</v>
      </c>
      <c r="AG2932" s="92"/>
    </row>
    <row r="2933" spans="14:33" x14ac:dyDescent="0.25">
      <c r="N2933" s="130">
        <v>50364</v>
      </c>
      <c r="O2933" s="129">
        <v>4.258925079009046</v>
      </c>
      <c r="AD2933" s="90">
        <f t="shared" si="157"/>
        <v>49007</v>
      </c>
      <c r="AE2933" s="91">
        <f t="shared" si="156"/>
        <v>3.8762923054793674E-2</v>
      </c>
      <c r="AG2933" s="92"/>
    </row>
    <row r="2934" spans="14:33" x14ac:dyDescent="0.25">
      <c r="N2934" s="130">
        <v>50367</v>
      </c>
      <c r="O2934" s="129">
        <v>4.2584213327110376</v>
      </c>
      <c r="AD2934" s="90">
        <f t="shared" si="157"/>
        <v>49008</v>
      </c>
      <c r="AE2934" s="91">
        <f t="shared" si="156"/>
        <v>3.8762923054793674E-2</v>
      </c>
      <c r="AG2934" s="92"/>
    </row>
    <row r="2935" spans="14:33" x14ac:dyDescent="0.25">
      <c r="N2935" s="130">
        <v>50368</v>
      </c>
      <c r="O2935" s="129">
        <v>4.2584213326950504</v>
      </c>
      <c r="AD2935" s="90">
        <f t="shared" si="157"/>
        <v>49009</v>
      </c>
      <c r="AE2935" s="91">
        <f t="shared" si="156"/>
        <v>3.8758750014187271E-2</v>
      </c>
      <c r="AG2935" s="92"/>
    </row>
    <row r="2936" spans="14:33" x14ac:dyDescent="0.25">
      <c r="N2936" s="130">
        <v>50369</v>
      </c>
      <c r="O2936" s="129">
        <v>4.2586731959293189</v>
      </c>
      <c r="AD2936" s="90">
        <f t="shared" si="157"/>
        <v>49010</v>
      </c>
      <c r="AE2936" s="91">
        <f t="shared" si="156"/>
        <v>3.9938650481037286E-2</v>
      </c>
      <c r="AG2936" s="92"/>
    </row>
    <row r="2937" spans="14:33" x14ac:dyDescent="0.25">
      <c r="N2937" s="130">
        <v>50371</v>
      </c>
      <c r="O2937" s="129">
        <v>4.2589250790117106</v>
      </c>
      <c r="AD2937" s="90">
        <f t="shared" si="157"/>
        <v>49011</v>
      </c>
      <c r="AE2937" s="91">
        <f t="shared" si="156"/>
        <v>3.9938650481117222E-2</v>
      </c>
      <c r="AG2937" s="92"/>
    </row>
    <row r="2938" spans="14:33" x14ac:dyDescent="0.25">
      <c r="N2938" s="130">
        <v>50374</v>
      </c>
      <c r="O2938" s="129">
        <v>4.258421332703044</v>
      </c>
      <c r="AD2938" s="90">
        <f t="shared" si="157"/>
        <v>49012</v>
      </c>
      <c r="AE2938" s="91">
        <f t="shared" si="156"/>
        <v>3.9938650481117222E-2</v>
      </c>
      <c r="AG2938" s="92"/>
    </row>
    <row r="2939" spans="14:33" x14ac:dyDescent="0.25">
      <c r="N2939" s="130">
        <v>50375</v>
      </c>
      <c r="O2939" s="129">
        <v>4.258421332703044</v>
      </c>
      <c r="AD2939" s="90">
        <f t="shared" si="157"/>
        <v>49013</v>
      </c>
      <c r="AE2939" s="91">
        <f t="shared" si="156"/>
        <v>3.9943081466615737E-2</v>
      </c>
      <c r="AG2939" s="92"/>
    </row>
    <row r="2940" spans="14:33" x14ac:dyDescent="0.25">
      <c r="N2940" s="130">
        <v>50376</v>
      </c>
      <c r="O2940" s="129">
        <v>4.2584213326950504</v>
      </c>
      <c r="AD2940" s="90">
        <f t="shared" si="157"/>
        <v>49014</v>
      </c>
      <c r="AE2940" s="91">
        <f t="shared" si="156"/>
        <v>3.9943081466615737E-2</v>
      </c>
      <c r="AG2940" s="92"/>
    </row>
    <row r="2941" spans="14:33" x14ac:dyDescent="0.25">
      <c r="N2941" s="130">
        <v>50377</v>
      </c>
      <c r="O2941" s="129">
        <v>4.258421332703044</v>
      </c>
      <c r="AD2941" s="90">
        <f t="shared" si="157"/>
        <v>49015</v>
      </c>
      <c r="AE2941" s="91">
        <f t="shared" si="156"/>
        <v>3.9943081466615737E-2</v>
      </c>
      <c r="AG2941" s="92"/>
    </row>
    <row r="2942" spans="14:33" x14ac:dyDescent="0.25">
      <c r="N2942" s="130">
        <v>50378</v>
      </c>
      <c r="O2942" s="129">
        <v>4.2589250790143751</v>
      </c>
      <c r="AD2942" s="90">
        <f t="shared" si="157"/>
        <v>49016</v>
      </c>
      <c r="AE2942" s="91">
        <f t="shared" si="156"/>
        <v>3.9938650481117222E-2</v>
      </c>
      <c r="AG2942" s="92"/>
    </row>
    <row r="2943" spans="14:33" x14ac:dyDescent="0.25">
      <c r="N2943" s="130">
        <v>50381</v>
      </c>
      <c r="O2943" s="129">
        <v>4.2584213326950504</v>
      </c>
      <c r="AD2943" s="90">
        <f t="shared" si="157"/>
        <v>49017</v>
      </c>
      <c r="AE2943" s="91">
        <f t="shared" si="156"/>
        <v>3.9938650481117222E-2</v>
      </c>
      <c r="AG2943" s="92"/>
    </row>
    <row r="2944" spans="14:33" x14ac:dyDescent="0.25">
      <c r="N2944" s="130">
        <v>50382</v>
      </c>
      <c r="O2944" s="129">
        <v>4.2584213326950504</v>
      </c>
      <c r="AD2944" s="90">
        <f t="shared" si="157"/>
        <v>49018</v>
      </c>
      <c r="AE2944" s="91">
        <f t="shared" si="156"/>
        <v>3.9938650481117222E-2</v>
      </c>
      <c r="AG2944" s="92"/>
    </row>
    <row r="2945" spans="14:33" x14ac:dyDescent="0.25">
      <c r="N2945" s="130">
        <v>50383</v>
      </c>
      <c r="O2945" s="129">
        <v>4.258421332703044</v>
      </c>
      <c r="AD2945" s="90">
        <f t="shared" si="157"/>
        <v>49019</v>
      </c>
      <c r="AE2945" s="91">
        <f t="shared" si="156"/>
        <v>3.9938650481117222E-2</v>
      </c>
      <c r="AG2945" s="92"/>
    </row>
    <row r="2946" spans="14:33" x14ac:dyDescent="0.25">
      <c r="N2946" s="130">
        <v>50384</v>
      </c>
      <c r="O2946" s="129">
        <v>4.258421332703044</v>
      </c>
      <c r="AD2946" s="90">
        <f t="shared" si="157"/>
        <v>49020</v>
      </c>
      <c r="AE2946" s="91">
        <f t="shared" si="156"/>
        <v>3.9943081466615737E-2</v>
      </c>
      <c r="AG2946" s="92"/>
    </row>
    <row r="2947" spans="14:33" x14ac:dyDescent="0.25">
      <c r="N2947" s="130">
        <v>50385</v>
      </c>
      <c r="O2947" s="129">
        <v>4.2589250790117106</v>
      </c>
      <c r="AD2947" s="90">
        <f t="shared" si="157"/>
        <v>49021</v>
      </c>
      <c r="AE2947" s="91">
        <f t="shared" si="156"/>
        <v>3.9943081466615737E-2</v>
      </c>
      <c r="AG2947" s="92"/>
    </row>
    <row r="2948" spans="14:33" x14ac:dyDescent="0.25">
      <c r="N2948" s="130">
        <v>50388</v>
      </c>
      <c r="O2948" s="129">
        <v>4.258421332703044</v>
      </c>
      <c r="AD2948" s="90">
        <f t="shared" si="157"/>
        <v>49022</v>
      </c>
      <c r="AE2948" s="91">
        <f t="shared" si="156"/>
        <v>3.9943081466615737E-2</v>
      </c>
      <c r="AG2948" s="92"/>
    </row>
    <row r="2949" spans="14:33" x14ac:dyDescent="0.25">
      <c r="N2949" s="130">
        <v>50389</v>
      </c>
      <c r="O2949" s="129">
        <v>4.2584213326950504</v>
      </c>
      <c r="AD2949" s="90">
        <f t="shared" si="157"/>
        <v>49023</v>
      </c>
      <c r="AE2949" s="91">
        <f t="shared" si="156"/>
        <v>3.9938650481117222E-2</v>
      </c>
      <c r="AG2949" s="92"/>
    </row>
    <row r="2950" spans="14:33" x14ac:dyDescent="0.25">
      <c r="N2950" s="130">
        <v>50390</v>
      </c>
      <c r="O2950" s="129">
        <v>4.2584213326950504</v>
      </c>
      <c r="AD2950" s="90">
        <f t="shared" si="157"/>
        <v>49024</v>
      </c>
      <c r="AE2950" s="91">
        <f t="shared" si="156"/>
        <v>3.9938650481117222E-2</v>
      </c>
      <c r="AG2950" s="92"/>
    </row>
    <row r="2951" spans="14:33" x14ac:dyDescent="0.25">
      <c r="N2951" s="130">
        <v>50391</v>
      </c>
      <c r="O2951" s="129">
        <v>4.258421332703044</v>
      </c>
      <c r="AD2951" s="90">
        <f t="shared" si="157"/>
        <v>49025</v>
      </c>
      <c r="AE2951" s="91">
        <f t="shared" ref="AE2951:AE3014" si="158">_xlfn.IFNA(VLOOKUP(AD2951,N:O,2,FALSE)/100,AE2950)</f>
        <v>3.9938650481117222E-2</v>
      </c>
      <c r="AG2951" s="92"/>
    </row>
    <row r="2952" spans="14:33" x14ac:dyDescent="0.25">
      <c r="N2952" s="130">
        <v>50392</v>
      </c>
      <c r="O2952" s="129">
        <v>4.2589250790143751</v>
      </c>
      <c r="AD2952" s="90">
        <f t="shared" ref="AD2952:AD3015" si="159">AD2951+1</f>
        <v>49026</v>
      </c>
      <c r="AE2952" s="91">
        <f t="shared" si="158"/>
        <v>3.9938650481117222E-2</v>
      </c>
      <c r="AG2952" s="92"/>
    </row>
    <row r="2953" spans="14:33" x14ac:dyDescent="0.25">
      <c r="N2953" s="130">
        <v>50395</v>
      </c>
      <c r="O2953" s="129">
        <v>4.2584213326950504</v>
      </c>
      <c r="AD2953" s="90">
        <f t="shared" si="159"/>
        <v>49027</v>
      </c>
      <c r="AE2953" s="91">
        <f t="shared" si="158"/>
        <v>3.9943081466615737E-2</v>
      </c>
      <c r="AG2953" s="92"/>
    </row>
    <row r="2954" spans="14:33" x14ac:dyDescent="0.25">
      <c r="N2954" s="130">
        <v>50396</v>
      </c>
      <c r="O2954" s="129">
        <v>4.258421332703044</v>
      </c>
      <c r="AD2954" s="90">
        <f t="shared" si="159"/>
        <v>49028</v>
      </c>
      <c r="AE2954" s="91">
        <f t="shared" si="158"/>
        <v>3.9943081466615737E-2</v>
      </c>
      <c r="AG2954" s="92"/>
    </row>
    <row r="2955" spans="14:33" x14ac:dyDescent="0.25">
      <c r="N2955" s="130">
        <v>50397</v>
      </c>
      <c r="O2955" s="129">
        <v>4.2584213326950504</v>
      </c>
      <c r="AD2955" s="90">
        <f t="shared" si="159"/>
        <v>49029</v>
      </c>
      <c r="AE2955" s="91">
        <f t="shared" si="158"/>
        <v>3.9943081466615737E-2</v>
      </c>
      <c r="AG2955" s="92"/>
    </row>
    <row r="2956" spans="14:33" x14ac:dyDescent="0.25">
      <c r="N2956" s="130">
        <v>50398</v>
      </c>
      <c r="O2956" s="129">
        <v>4.2591769819642078</v>
      </c>
      <c r="AD2956" s="90">
        <f t="shared" si="159"/>
        <v>49030</v>
      </c>
      <c r="AE2956" s="91">
        <f t="shared" si="158"/>
        <v>3.9938650481117222E-2</v>
      </c>
      <c r="AG2956" s="92"/>
    </row>
    <row r="2957" spans="14:33" x14ac:dyDescent="0.25">
      <c r="N2957" s="130">
        <v>50402</v>
      </c>
      <c r="O2957" s="129">
        <v>4.258421332703044</v>
      </c>
      <c r="AD2957" s="90">
        <f t="shared" si="159"/>
        <v>49031</v>
      </c>
      <c r="AE2957" s="91">
        <f t="shared" si="158"/>
        <v>3.9938650481117222E-2</v>
      </c>
      <c r="AG2957" s="92"/>
    </row>
    <row r="2958" spans="14:33" x14ac:dyDescent="0.25">
      <c r="N2958" s="130">
        <v>50403</v>
      </c>
      <c r="O2958" s="129">
        <v>4.2584213326950504</v>
      </c>
      <c r="AD2958" s="90">
        <f t="shared" si="159"/>
        <v>49032</v>
      </c>
      <c r="AE2958" s="91">
        <f t="shared" si="158"/>
        <v>3.9938650481037286E-2</v>
      </c>
      <c r="AG2958" s="92"/>
    </row>
    <row r="2959" spans="14:33" x14ac:dyDescent="0.25">
      <c r="N2959" s="130">
        <v>50404</v>
      </c>
      <c r="O2959" s="129">
        <v>4.258421332703044</v>
      </c>
      <c r="AD2959" s="90">
        <f t="shared" si="159"/>
        <v>49033</v>
      </c>
      <c r="AE2959" s="91">
        <f t="shared" si="158"/>
        <v>3.9938650481117222E-2</v>
      </c>
      <c r="AG2959" s="92"/>
    </row>
    <row r="2960" spans="14:33" x14ac:dyDescent="0.25">
      <c r="N2960" s="130">
        <v>50405</v>
      </c>
      <c r="O2960" s="129">
        <v>4.2591769819622094</v>
      </c>
      <c r="AD2960" s="90">
        <f t="shared" si="159"/>
        <v>49034</v>
      </c>
      <c r="AE2960" s="91">
        <f t="shared" si="158"/>
        <v>3.9943081466589092E-2</v>
      </c>
      <c r="AG2960" s="92"/>
    </row>
    <row r="2961" spans="14:33" x14ac:dyDescent="0.25">
      <c r="N2961" s="130">
        <v>50409</v>
      </c>
      <c r="O2961" s="129">
        <v>4.258421332703044</v>
      </c>
      <c r="AD2961" s="90">
        <f t="shared" si="159"/>
        <v>49035</v>
      </c>
      <c r="AE2961" s="91">
        <f t="shared" si="158"/>
        <v>3.9943081466589092E-2</v>
      </c>
      <c r="AG2961" s="92"/>
    </row>
    <row r="2962" spans="14:33" x14ac:dyDescent="0.25">
      <c r="N2962" s="130">
        <v>50410</v>
      </c>
      <c r="O2962" s="129">
        <v>4.2584213326950504</v>
      </c>
      <c r="AD2962" s="90">
        <f t="shared" si="159"/>
        <v>49036</v>
      </c>
      <c r="AE2962" s="91">
        <f t="shared" si="158"/>
        <v>3.9943081466589092E-2</v>
      </c>
      <c r="AG2962" s="92"/>
    </row>
    <row r="2963" spans="14:33" x14ac:dyDescent="0.25">
      <c r="N2963" s="130">
        <v>50411</v>
      </c>
      <c r="O2963" s="129">
        <v>4.258421332703044</v>
      </c>
      <c r="AD2963" s="90">
        <f t="shared" si="159"/>
        <v>49037</v>
      </c>
      <c r="AE2963" s="91">
        <f t="shared" si="158"/>
        <v>3.9938650481197158E-2</v>
      </c>
      <c r="AG2963" s="92"/>
    </row>
    <row r="2964" spans="14:33" x14ac:dyDescent="0.25">
      <c r="N2964" s="130">
        <v>50412</v>
      </c>
      <c r="O2964" s="129">
        <v>4.258421332703044</v>
      </c>
      <c r="AD2964" s="90">
        <f t="shared" si="159"/>
        <v>49038</v>
      </c>
      <c r="AE2964" s="91">
        <f t="shared" si="158"/>
        <v>3.9938650481117222E-2</v>
      </c>
      <c r="AG2964" s="92"/>
    </row>
    <row r="2965" spans="14:33" x14ac:dyDescent="0.25">
      <c r="N2965" s="130">
        <v>50413</v>
      </c>
      <c r="O2965" s="129">
        <v>4.2589250790117106</v>
      </c>
      <c r="AD2965" s="90">
        <f t="shared" si="159"/>
        <v>49039</v>
      </c>
      <c r="AE2965" s="91">
        <f t="shared" si="158"/>
        <v>3.9938650481117222E-2</v>
      </c>
      <c r="AG2965" s="92"/>
    </row>
    <row r="2966" spans="14:33" x14ac:dyDescent="0.25">
      <c r="N2966" s="130">
        <v>50416</v>
      </c>
      <c r="O2966" s="129">
        <v>4.258421332703044</v>
      </c>
      <c r="AD2966" s="90">
        <f t="shared" si="159"/>
        <v>49040</v>
      </c>
      <c r="AE2966" s="91">
        <f t="shared" si="158"/>
        <v>3.9945297205168373E-2</v>
      </c>
      <c r="AG2966" s="92"/>
    </row>
    <row r="2967" spans="14:33" x14ac:dyDescent="0.25">
      <c r="N2967" s="130">
        <v>50417</v>
      </c>
      <c r="O2967" s="129">
        <v>4.258421332703044</v>
      </c>
      <c r="AD2967" s="90">
        <f t="shared" si="159"/>
        <v>49041</v>
      </c>
      <c r="AE2967" s="91">
        <f t="shared" si="158"/>
        <v>3.9945297205168373E-2</v>
      </c>
      <c r="AG2967" s="92"/>
    </row>
    <row r="2968" spans="14:33" x14ac:dyDescent="0.25">
      <c r="N2968" s="130">
        <v>50418</v>
      </c>
      <c r="O2968" s="129">
        <v>4.2584213326950504</v>
      </c>
      <c r="AD2968" s="90">
        <f t="shared" si="159"/>
        <v>49042</v>
      </c>
      <c r="AE2968" s="91">
        <f t="shared" si="158"/>
        <v>3.9945297205168373E-2</v>
      </c>
      <c r="AG2968" s="92"/>
    </row>
    <row r="2969" spans="14:33" x14ac:dyDescent="0.25">
      <c r="N2969" s="130">
        <v>50419</v>
      </c>
      <c r="O2969" s="129">
        <v>4.258421332703044</v>
      </c>
      <c r="AD2969" s="90">
        <f t="shared" si="159"/>
        <v>49043</v>
      </c>
      <c r="AE2969" s="91">
        <f t="shared" si="158"/>
        <v>3.9945297205168373E-2</v>
      </c>
      <c r="AG2969" s="92"/>
    </row>
    <row r="2970" spans="14:33" x14ac:dyDescent="0.25">
      <c r="N2970" s="130">
        <v>50420</v>
      </c>
      <c r="O2970" s="129">
        <v>4.2591769819642078</v>
      </c>
      <c r="AD2970" s="90">
        <f t="shared" si="159"/>
        <v>49044</v>
      </c>
      <c r="AE2970" s="91">
        <f t="shared" si="158"/>
        <v>3.9938650481117222E-2</v>
      </c>
      <c r="AG2970" s="92"/>
    </row>
    <row r="2971" spans="14:33" x14ac:dyDescent="0.25">
      <c r="N2971" s="130">
        <v>50424</v>
      </c>
      <c r="O2971" s="129">
        <v>4.258421332703044</v>
      </c>
      <c r="AD2971" s="90">
        <f t="shared" si="159"/>
        <v>49045</v>
      </c>
      <c r="AE2971" s="91">
        <f t="shared" si="158"/>
        <v>3.9938650481117222E-2</v>
      </c>
      <c r="AG2971" s="92"/>
    </row>
    <row r="2972" spans="14:33" x14ac:dyDescent="0.25">
      <c r="N2972" s="130">
        <v>50425</v>
      </c>
      <c r="O2972" s="129">
        <v>4.258421332703044</v>
      </c>
      <c r="AD2972" s="90">
        <f t="shared" si="159"/>
        <v>49046</v>
      </c>
      <c r="AE2972" s="91">
        <f t="shared" si="158"/>
        <v>3.9938650481117222E-2</v>
      </c>
      <c r="AG2972" s="92"/>
    </row>
    <row r="2973" spans="14:33" x14ac:dyDescent="0.25">
      <c r="N2973" s="130">
        <v>50426</v>
      </c>
      <c r="O2973" s="129">
        <v>4.2584213326950504</v>
      </c>
      <c r="AD2973" s="90">
        <f t="shared" si="159"/>
        <v>49047</v>
      </c>
      <c r="AE2973" s="91">
        <f t="shared" si="158"/>
        <v>3.9938650481037286E-2</v>
      </c>
      <c r="AG2973" s="92"/>
    </row>
    <row r="2974" spans="14:33" x14ac:dyDescent="0.25">
      <c r="N2974" s="130">
        <v>50427</v>
      </c>
      <c r="O2974" s="129">
        <v>4.2589250790143751</v>
      </c>
      <c r="AD2974" s="90">
        <f t="shared" si="159"/>
        <v>49048</v>
      </c>
      <c r="AE2974" s="91">
        <f t="shared" si="158"/>
        <v>3.9943081466615737E-2</v>
      </c>
      <c r="AG2974" s="92"/>
    </row>
    <row r="2975" spans="14:33" x14ac:dyDescent="0.25">
      <c r="N2975" s="130">
        <v>50430</v>
      </c>
      <c r="O2975" s="129">
        <v>4.2584213326950504</v>
      </c>
      <c r="AD2975" s="90">
        <f t="shared" si="159"/>
        <v>49049</v>
      </c>
      <c r="AE2975" s="91">
        <f t="shared" si="158"/>
        <v>3.9943081466615737E-2</v>
      </c>
      <c r="AG2975" s="92"/>
    </row>
    <row r="2976" spans="14:33" x14ac:dyDescent="0.25">
      <c r="N2976" s="130">
        <v>50431</v>
      </c>
      <c r="O2976" s="129">
        <v>4.2584213326950504</v>
      </c>
      <c r="AD2976" s="90">
        <f t="shared" si="159"/>
        <v>49050</v>
      </c>
      <c r="AE2976" s="91">
        <f t="shared" si="158"/>
        <v>3.9943081466615737E-2</v>
      </c>
      <c r="AG2976" s="92"/>
    </row>
    <row r="2977" spans="14:33" x14ac:dyDescent="0.25">
      <c r="N2977" s="130">
        <v>50432</v>
      </c>
      <c r="O2977" s="129">
        <v>4.258421332703044</v>
      </c>
      <c r="AD2977" s="90">
        <f t="shared" si="159"/>
        <v>49051</v>
      </c>
      <c r="AE2977" s="91">
        <f t="shared" si="158"/>
        <v>3.9938650481117222E-2</v>
      </c>
      <c r="AG2977" s="92"/>
    </row>
    <row r="2978" spans="14:33" x14ac:dyDescent="0.25">
      <c r="N2978" s="130">
        <v>50433</v>
      </c>
      <c r="O2978" s="129">
        <v>4.2584213326950504</v>
      </c>
      <c r="AD2978" s="90">
        <f t="shared" si="159"/>
        <v>49052</v>
      </c>
      <c r="AE2978" s="91">
        <f t="shared" si="158"/>
        <v>3.9938650481117222E-2</v>
      </c>
      <c r="AG2978" s="92"/>
    </row>
    <row r="2979" spans="14:33" x14ac:dyDescent="0.25">
      <c r="N2979" s="130">
        <v>50434</v>
      </c>
      <c r="O2979" s="129">
        <v>4.2589250790117106</v>
      </c>
      <c r="AD2979" s="90">
        <f t="shared" si="159"/>
        <v>49053</v>
      </c>
      <c r="AE2979" s="91">
        <f t="shared" si="158"/>
        <v>3.9938650481117222E-2</v>
      </c>
      <c r="AG2979" s="92"/>
    </row>
    <row r="2980" spans="14:33" x14ac:dyDescent="0.25">
      <c r="N2980" s="130">
        <v>50437</v>
      </c>
      <c r="O2980" s="129">
        <v>4.2584213326950504</v>
      </c>
      <c r="AD2980" s="90">
        <f t="shared" si="159"/>
        <v>49054</v>
      </c>
      <c r="AE2980" s="91">
        <f t="shared" si="158"/>
        <v>3.9938650481117222E-2</v>
      </c>
      <c r="AG2980" s="92"/>
    </row>
    <row r="2981" spans="14:33" x14ac:dyDescent="0.25">
      <c r="N2981" s="130">
        <v>50438</v>
      </c>
      <c r="O2981" s="129">
        <v>4.258421332703044</v>
      </c>
      <c r="AD2981" s="90">
        <f t="shared" si="159"/>
        <v>49055</v>
      </c>
      <c r="AE2981" s="91">
        <f t="shared" si="158"/>
        <v>3.9943081466642383E-2</v>
      </c>
      <c r="AG2981" s="92"/>
    </row>
    <row r="2982" spans="14:33" x14ac:dyDescent="0.25">
      <c r="N2982" s="130">
        <v>50439</v>
      </c>
      <c r="O2982" s="129">
        <v>4.258421332703044</v>
      </c>
      <c r="AD2982" s="90">
        <f t="shared" si="159"/>
        <v>49056</v>
      </c>
      <c r="AE2982" s="91">
        <f t="shared" si="158"/>
        <v>3.9943081466642383E-2</v>
      </c>
      <c r="AG2982" s="92"/>
    </row>
    <row r="2983" spans="14:33" x14ac:dyDescent="0.25">
      <c r="N2983" s="130">
        <v>50440</v>
      </c>
      <c r="O2983" s="129">
        <v>4.258421332703044</v>
      </c>
      <c r="AD2983" s="90">
        <f t="shared" si="159"/>
        <v>49057</v>
      </c>
      <c r="AE2983" s="91">
        <f t="shared" si="158"/>
        <v>3.9943081466642383E-2</v>
      </c>
      <c r="AG2983" s="92"/>
    </row>
    <row r="2984" spans="14:33" x14ac:dyDescent="0.25">
      <c r="N2984" s="130">
        <v>50441</v>
      </c>
      <c r="O2984" s="129">
        <v>4.258925079009046</v>
      </c>
      <c r="AD2984" s="90">
        <f t="shared" si="159"/>
        <v>49058</v>
      </c>
      <c r="AE2984" s="91">
        <f t="shared" si="158"/>
        <v>3.9938650481037286E-2</v>
      </c>
      <c r="AG2984" s="92"/>
    </row>
    <row r="2985" spans="14:33" x14ac:dyDescent="0.25">
      <c r="N2985" s="130">
        <v>50444</v>
      </c>
      <c r="O2985" s="129">
        <v>4.258421332703044</v>
      </c>
      <c r="AD2985" s="90">
        <f t="shared" si="159"/>
        <v>49059</v>
      </c>
      <c r="AE2985" s="91">
        <f t="shared" si="158"/>
        <v>3.9938650481197158E-2</v>
      </c>
      <c r="AG2985" s="92"/>
    </row>
    <row r="2986" spans="14:33" x14ac:dyDescent="0.25">
      <c r="N2986" s="130">
        <v>50445</v>
      </c>
      <c r="O2986" s="129">
        <v>4.2584213326950504</v>
      </c>
      <c r="AD2986" s="90">
        <f t="shared" si="159"/>
        <v>49060</v>
      </c>
      <c r="AE2986" s="91">
        <f t="shared" si="158"/>
        <v>3.9938650481037286E-2</v>
      </c>
      <c r="AG2986" s="92"/>
    </row>
    <row r="2987" spans="14:33" x14ac:dyDescent="0.25">
      <c r="N2987" s="130">
        <v>50446</v>
      </c>
      <c r="O2987" s="129">
        <v>4.258421332703044</v>
      </c>
      <c r="AD2987" s="90">
        <f t="shared" si="159"/>
        <v>49061</v>
      </c>
      <c r="AE2987" s="91">
        <f t="shared" si="158"/>
        <v>3.9938650481117222E-2</v>
      </c>
      <c r="AG2987" s="92"/>
    </row>
    <row r="2988" spans="14:33" x14ac:dyDescent="0.25">
      <c r="N2988" s="130">
        <v>50447</v>
      </c>
      <c r="O2988" s="129">
        <v>4.258421332703044</v>
      </c>
      <c r="AD2988" s="90">
        <f t="shared" si="159"/>
        <v>49062</v>
      </c>
      <c r="AE2988" s="91">
        <f t="shared" si="158"/>
        <v>3.9943081466642383E-2</v>
      </c>
      <c r="AG2988" s="92"/>
    </row>
    <row r="2989" spans="14:33" x14ac:dyDescent="0.25">
      <c r="N2989" s="130">
        <v>50448</v>
      </c>
      <c r="O2989" s="129">
        <v>4.2591769819642078</v>
      </c>
      <c r="AD2989" s="90">
        <f t="shared" si="159"/>
        <v>49063</v>
      </c>
      <c r="AE2989" s="91">
        <f t="shared" si="158"/>
        <v>3.9943081466642383E-2</v>
      </c>
      <c r="AG2989" s="92"/>
    </row>
    <row r="2990" spans="14:33" x14ac:dyDescent="0.25">
      <c r="N2990" s="130">
        <v>50452</v>
      </c>
      <c r="O2990" s="129">
        <v>4.2584213326950504</v>
      </c>
      <c r="AD2990" s="90">
        <f t="shared" si="159"/>
        <v>49064</v>
      </c>
      <c r="AE2990" s="91">
        <f t="shared" si="158"/>
        <v>3.9943081466642383E-2</v>
      </c>
      <c r="AG2990" s="92"/>
    </row>
    <row r="2991" spans="14:33" x14ac:dyDescent="0.25">
      <c r="N2991" s="130">
        <v>50453</v>
      </c>
      <c r="O2991" s="129">
        <v>4.2584213326950504</v>
      </c>
      <c r="AD2991" s="90">
        <f t="shared" si="159"/>
        <v>49065</v>
      </c>
      <c r="AE2991" s="91">
        <f t="shared" si="158"/>
        <v>3.9938650481117222E-2</v>
      </c>
      <c r="AG2991" s="92"/>
    </row>
    <row r="2992" spans="14:33" x14ac:dyDescent="0.25">
      <c r="N2992" s="130">
        <v>50454</v>
      </c>
      <c r="O2992" s="129">
        <v>4.258421332703044</v>
      </c>
      <c r="AD2992" s="90">
        <f t="shared" si="159"/>
        <v>49066</v>
      </c>
      <c r="AE2992" s="91">
        <f t="shared" si="158"/>
        <v>3.9938650481117222E-2</v>
      </c>
      <c r="AG2992" s="92"/>
    </row>
    <row r="2993" spans="14:33" x14ac:dyDescent="0.25">
      <c r="N2993" s="130">
        <v>50455</v>
      </c>
      <c r="O2993" s="129">
        <v>4.258925079009046</v>
      </c>
      <c r="AD2993" s="90">
        <f t="shared" si="159"/>
        <v>49067</v>
      </c>
      <c r="AE2993" s="91">
        <f t="shared" si="158"/>
        <v>3.9938650481117222E-2</v>
      </c>
      <c r="AG2993" s="92"/>
    </row>
    <row r="2994" spans="14:33" x14ac:dyDescent="0.25">
      <c r="N2994" s="130">
        <v>50458</v>
      </c>
      <c r="O2994" s="129">
        <v>4.258421332703044</v>
      </c>
      <c r="AD2994" s="90">
        <f t="shared" si="159"/>
        <v>49068</v>
      </c>
      <c r="AE2994" s="91">
        <f t="shared" si="158"/>
        <v>3.9938650481117222E-2</v>
      </c>
      <c r="AG2994" s="92"/>
    </row>
    <row r="2995" spans="14:33" x14ac:dyDescent="0.25">
      <c r="N2995" s="130">
        <v>50459</v>
      </c>
      <c r="O2995" s="129">
        <v>4.258421332703044</v>
      </c>
      <c r="AD2995" s="90">
        <f t="shared" si="159"/>
        <v>49069</v>
      </c>
      <c r="AE2995" s="91">
        <f t="shared" si="158"/>
        <v>3.9943081466615737E-2</v>
      </c>
      <c r="AG2995" s="92"/>
    </row>
    <row r="2996" spans="14:33" x14ac:dyDescent="0.25">
      <c r="N2996" s="130">
        <v>50460</v>
      </c>
      <c r="O2996" s="129">
        <v>4.2584213326950504</v>
      </c>
      <c r="AD2996" s="90">
        <f t="shared" si="159"/>
        <v>49070</v>
      </c>
      <c r="AE2996" s="91">
        <f t="shared" si="158"/>
        <v>3.9943081466615737E-2</v>
      </c>
      <c r="AG2996" s="92"/>
    </row>
    <row r="2997" spans="14:33" x14ac:dyDescent="0.25">
      <c r="N2997" s="130">
        <v>50461</v>
      </c>
      <c r="O2997" s="129">
        <v>4.258421332703044</v>
      </c>
      <c r="AD2997" s="90">
        <f t="shared" si="159"/>
        <v>49071</v>
      </c>
      <c r="AE2997" s="91">
        <f t="shared" si="158"/>
        <v>3.9943081466615737E-2</v>
      </c>
      <c r="AG2997" s="92"/>
    </row>
    <row r="2998" spans="14:33" x14ac:dyDescent="0.25">
      <c r="N2998" s="130">
        <v>50462</v>
      </c>
      <c r="O2998" s="129">
        <v>4.2589250790117106</v>
      </c>
      <c r="AD2998" s="90">
        <f t="shared" si="159"/>
        <v>49072</v>
      </c>
      <c r="AE2998" s="91">
        <f t="shared" si="158"/>
        <v>3.9938650481117222E-2</v>
      </c>
      <c r="AG2998" s="92"/>
    </row>
    <row r="2999" spans="14:33" x14ac:dyDescent="0.25">
      <c r="N2999" s="130">
        <v>50465</v>
      </c>
      <c r="O2999" s="129">
        <v>4.2584213327110376</v>
      </c>
      <c r="AD2999" s="90">
        <f t="shared" si="159"/>
        <v>49073</v>
      </c>
      <c r="AE2999" s="91">
        <f t="shared" si="158"/>
        <v>3.9938650481037286E-2</v>
      </c>
      <c r="AG2999" s="92"/>
    </row>
    <row r="3000" spans="14:33" x14ac:dyDescent="0.25">
      <c r="N3000" s="130">
        <v>50466</v>
      </c>
      <c r="O3000" s="129">
        <v>4.2584213326950504</v>
      </c>
      <c r="AD3000" s="90">
        <f t="shared" si="159"/>
        <v>49074</v>
      </c>
      <c r="AE3000" s="91">
        <f t="shared" si="158"/>
        <v>3.9938650481197158E-2</v>
      </c>
      <c r="AG3000" s="92"/>
    </row>
    <row r="3001" spans="14:33" x14ac:dyDescent="0.25">
      <c r="N3001" s="130">
        <v>50467</v>
      </c>
      <c r="O3001" s="129">
        <v>4.2584213326950504</v>
      </c>
      <c r="AD3001" s="90">
        <f t="shared" si="159"/>
        <v>49075</v>
      </c>
      <c r="AE3001" s="91">
        <f t="shared" si="158"/>
        <v>3.9938650481037286E-2</v>
      </c>
      <c r="AG3001" s="92"/>
    </row>
    <row r="3002" spans="14:33" x14ac:dyDescent="0.25">
      <c r="N3002" s="130">
        <v>50468</v>
      </c>
      <c r="O3002" s="129">
        <v>4.258421332703044</v>
      </c>
      <c r="AD3002" s="90">
        <f t="shared" si="159"/>
        <v>49076</v>
      </c>
      <c r="AE3002" s="91">
        <f t="shared" si="158"/>
        <v>3.9943081466642383E-2</v>
      </c>
      <c r="AG3002" s="92"/>
    </row>
    <row r="3003" spans="14:33" x14ac:dyDescent="0.25">
      <c r="N3003" s="130">
        <v>50469</v>
      </c>
      <c r="O3003" s="129">
        <v>4.3986088448324523</v>
      </c>
      <c r="AD3003" s="90">
        <f t="shared" si="159"/>
        <v>49077</v>
      </c>
      <c r="AE3003" s="91">
        <f t="shared" si="158"/>
        <v>3.9943081466642383E-2</v>
      </c>
      <c r="AG3003" s="92"/>
    </row>
    <row r="3004" spans="14:33" x14ac:dyDescent="0.25">
      <c r="N3004" s="130">
        <v>50472</v>
      </c>
      <c r="O3004" s="129">
        <v>4.3980715164799733</v>
      </c>
      <c r="AD3004" s="90">
        <f t="shared" si="159"/>
        <v>49078</v>
      </c>
      <c r="AE3004" s="91">
        <f t="shared" si="158"/>
        <v>3.9943081466642383E-2</v>
      </c>
      <c r="AG3004" s="92"/>
    </row>
    <row r="3005" spans="14:33" x14ac:dyDescent="0.25">
      <c r="N3005" s="130">
        <v>50473</v>
      </c>
      <c r="O3005" s="129">
        <v>4.3980715164879669</v>
      </c>
      <c r="AD3005" s="90">
        <f t="shared" si="159"/>
        <v>49079</v>
      </c>
      <c r="AE3005" s="91">
        <f t="shared" si="158"/>
        <v>3.9938650481037286E-2</v>
      </c>
      <c r="AG3005" s="92"/>
    </row>
    <row r="3006" spans="14:33" x14ac:dyDescent="0.25">
      <c r="N3006" s="130">
        <v>50474</v>
      </c>
      <c r="O3006" s="129">
        <v>4.3980715164719797</v>
      </c>
      <c r="AD3006" s="90">
        <f t="shared" si="159"/>
        <v>49080</v>
      </c>
      <c r="AE3006" s="91">
        <f t="shared" si="158"/>
        <v>3.9938650481117222E-2</v>
      </c>
      <c r="AG3006" s="92"/>
    </row>
    <row r="3007" spans="14:33" x14ac:dyDescent="0.25">
      <c r="N3007" s="130">
        <v>50475</v>
      </c>
      <c r="O3007" s="129">
        <v>4.3980715164799733</v>
      </c>
      <c r="AD3007" s="90">
        <f t="shared" si="159"/>
        <v>49081</v>
      </c>
      <c r="AE3007" s="91">
        <f t="shared" si="158"/>
        <v>3.9938650481117222E-2</v>
      </c>
      <c r="AG3007" s="92"/>
    </row>
    <row r="3008" spans="14:33" x14ac:dyDescent="0.25">
      <c r="N3008" s="130">
        <v>50476</v>
      </c>
      <c r="O3008" s="129">
        <v>4.3986088448324523</v>
      </c>
      <c r="AD3008" s="90">
        <f t="shared" si="159"/>
        <v>49082</v>
      </c>
      <c r="AE3008" s="91">
        <f t="shared" si="158"/>
        <v>3.9938650481117222E-2</v>
      </c>
      <c r="AG3008" s="92"/>
    </row>
    <row r="3009" spans="14:33" x14ac:dyDescent="0.25">
      <c r="N3009" s="130">
        <v>50479</v>
      </c>
      <c r="O3009" s="129">
        <v>4.3980715164719797</v>
      </c>
      <c r="AD3009" s="90">
        <f t="shared" si="159"/>
        <v>49083</v>
      </c>
      <c r="AE3009" s="91">
        <f t="shared" si="158"/>
        <v>3.9943081466615737E-2</v>
      </c>
      <c r="AG3009" s="92"/>
    </row>
    <row r="3010" spans="14:33" x14ac:dyDescent="0.25">
      <c r="N3010" s="130">
        <v>50480</v>
      </c>
      <c r="O3010" s="129">
        <v>4.3980715164879669</v>
      </c>
      <c r="AD3010" s="90">
        <f t="shared" si="159"/>
        <v>49084</v>
      </c>
      <c r="AE3010" s="91">
        <f t="shared" si="158"/>
        <v>3.9943081466615737E-2</v>
      </c>
      <c r="AG3010" s="92"/>
    </row>
    <row r="3011" spans="14:33" x14ac:dyDescent="0.25">
      <c r="N3011" s="130">
        <v>50481</v>
      </c>
      <c r="O3011" s="129">
        <v>4.3980715164719797</v>
      </c>
      <c r="AD3011" s="90">
        <f t="shared" si="159"/>
        <v>49085</v>
      </c>
      <c r="AE3011" s="91">
        <f t="shared" si="158"/>
        <v>3.9943081466615737E-2</v>
      </c>
      <c r="AG3011" s="92"/>
    </row>
    <row r="3012" spans="14:33" x14ac:dyDescent="0.25">
      <c r="N3012" s="130">
        <v>50482</v>
      </c>
      <c r="O3012" s="129">
        <v>4.3980715164799733</v>
      </c>
      <c r="AD3012" s="90">
        <f t="shared" si="159"/>
        <v>49086</v>
      </c>
      <c r="AE3012" s="91">
        <f t="shared" si="158"/>
        <v>3.9938650481197158E-2</v>
      </c>
      <c r="AG3012" s="92"/>
    </row>
    <row r="3013" spans="14:33" x14ac:dyDescent="0.25">
      <c r="N3013" s="130">
        <v>50483</v>
      </c>
      <c r="O3013" s="129">
        <v>4.3986088448324523</v>
      </c>
      <c r="AD3013" s="90">
        <f t="shared" si="159"/>
        <v>49087</v>
      </c>
      <c r="AE3013" s="91">
        <f t="shared" si="158"/>
        <v>3.9938650481037286E-2</v>
      </c>
      <c r="AG3013" s="92"/>
    </row>
    <row r="3014" spans="14:33" x14ac:dyDescent="0.25">
      <c r="N3014" s="130">
        <v>50486</v>
      </c>
      <c r="O3014" s="129">
        <v>4.3980715164799733</v>
      </c>
      <c r="AD3014" s="90">
        <f t="shared" si="159"/>
        <v>49088</v>
      </c>
      <c r="AE3014" s="91">
        <f t="shared" si="158"/>
        <v>3.9938650481117222E-2</v>
      </c>
      <c r="AG3014" s="92"/>
    </row>
    <row r="3015" spans="14:33" x14ac:dyDescent="0.25">
      <c r="N3015" s="130">
        <v>50487</v>
      </c>
      <c r="O3015" s="129">
        <v>4.3980715164799733</v>
      </c>
      <c r="AD3015" s="90">
        <f t="shared" si="159"/>
        <v>49089</v>
      </c>
      <c r="AE3015" s="91">
        <f t="shared" ref="AE3015:AE3078" si="160">_xlfn.IFNA(VLOOKUP(AD3015,N:O,2,FALSE)/100,AE3014)</f>
        <v>3.9938650481037286E-2</v>
      </c>
      <c r="AG3015" s="92"/>
    </row>
    <row r="3016" spans="14:33" x14ac:dyDescent="0.25">
      <c r="N3016" s="130">
        <v>50488</v>
      </c>
      <c r="O3016" s="129">
        <v>4.3980715164719797</v>
      </c>
      <c r="AD3016" s="90">
        <f t="shared" ref="AD3016:AD3079" si="161">AD3015+1</f>
        <v>49090</v>
      </c>
      <c r="AE3016" s="91">
        <f t="shared" si="160"/>
        <v>3.9945297205168373E-2</v>
      </c>
      <c r="AG3016" s="92"/>
    </row>
    <row r="3017" spans="14:33" x14ac:dyDescent="0.25">
      <c r="N3017" s="130">
        <v>50489</v>
      </c>
      <c r="O3017" s="129">
        <v>4.3980715164799733</v>
      </c>
      <c r="AD3017" s="90">
        <f t="shared" si="161"/>
        <v>49091</v>
      </c>
      <c r="AE3017" s="91">
        <f t="shared" si="160"/>
        <v>3.9945297205168373E-2</v>
      </c>
      <c r="AG3017" s="92"/>
    </row>
    <row r="3018" spans="14:33" x14ac:dyDescent="0.25">
      <c r="N3018" s="130">
        <v>50490</v>
      </c>
      <c r="O3018" s="129">
        <v>4.3986088448297878</v>
      </c>
      <c r="AD3018" s="90">
        <f t="shared" si="161"/>
        <v>49092</v>
      </c>
      <c r="AE3018" s="91">
        <f t="shared" si="160"/>
        <v>3.9945297205168373E-2</v>
      </c>
      <c r="AG3018" s="92"/>
    </row>
    <row r="3019" spans="14:33" x14ac:dyDescent="0.25">
      <c r="N3019" s="130">
        <v>50493</v>
      </c>
      <c r="O3019" s="129">
        <v>4.3980715164799733</v>
      </c>
      <c r="AD3019" s="90">
        <f t="shared" si="161"/>
        <v>49093</v>
      </c>
      <c r="AE3019" s="91">
        <f t="shared" si="160"/>
        <v>3.9945297205168373E-2</v>
      </c>
      <c r="AG3019" s="92"/>
    </row>
    <row r="3020" spans="14:33" x14ac:dyDescent="0.25">
      <c r="N3020" s="130">
        <v>50494</v>
      </c>
      <c r="O3020" s="129">
        <v>4.3980715164799733</v>
      </c>
      <c r="AD3020" s="90">
        <f t="shared" si="161"/>
        <v>49094</v>
      </c>
      <c r="AE3020" s="91">
        <f t="shared" si="160"/>
        <v>3.9938650481117222E-2</v>
      </c>
      <c r="AG3020" s="92"/>
    </row>
    <row r="3021" spans="14:33" x14ac:dyDescent="0.25">
      <c r="N3021" s="130">
        <v>50495</v>
      </c>
      <c r="O3021" s="129">
        <v>4.3980715164799733</v>
      </c>
      <c r="AD3021" s="90">
        <f t="shared" si="161"/>
        <v>49095</v>
      </c>
      <c r="AE3021" s="91">
        <f t="shared" si="160"/>
        <v>3.9938650481117222E-2</v>
      </c>
      <c r="AG3021" s="92"/>
    </row>
    <row r="3022" spans="14:33" x14ac:dyDescent="0.25">
      <c r="N3022" s="130">
        <v>50496</v>
      </c>
      <c r="O3022" s="129">
        <v>4.3980715164799733</v>
      </c>
      <c r="AD3022" s="90">
        <f t="shared" si="161"/>
        <v>49096</v>
      </c>
      <c r="AE3022" s="91">
        <f t="shared" si="160"/>
        <v>3.9938650481037286E-2</v>
      </c>
      <c r="AG3022" s="92"/>
    </row>
    <row r="3023" spans="14:33" x14ac:dyDescent="0.25">
      <c r="N3023" s="130">
        <v>50497</v>
      </c>
      <c r="O3023" s="129">
        <v>4.3986088448324523</v>
      </c>
      <c r="AD3023" s="90">
        <f t="shared" si="161"/>
        <v>49097</v>
      </c>
      <c r="AE3023" s="91">
        <f t="shared" si="160"/>
        <v>3.9943081466642383E-2</v>
      </c>
      <c r="AG3023" s="92"/>
    </row>
    <row r="3024" spans="14:33" x14ac:dyDescent="0.25">
      <c r="N3024" s="130">
        <v>50500</v>
      </c>
      <c r="O3024" s="129">
        <v>4.3980715164719797</v>
      </c>
      <c r="AD3024" s="90">
        <f t="shared" si="161"/>
        <v>49098</v>
      </c>
      <c r="AE3024" s="91">
        <f t="shared" si="160"/>
        <v>3.9943081466642383E-2</v>
      </c>
      <c r="AG3024" s="92"/>
    </row>
    <row r="3025" spans="14:33" x14ac:dyDescent="0.25">
      <c r="N3025" s="130">
        <v>50501</v>
      </c>
      <c r="O3025" s="129">
        <v>4.3980715164799733</v>
      </c>
      <c r="AD3025" s="90">
        <f t="shared" si="161"/>
        <v>49099</v>
      </c>
      <c r="AE3025" s="91">
        <f t="shared" si="160"/>
        <v>3.9943081466642383E-2</v>
      </c>
      <c r="AG3025" s="92"/>
    </row>
    <row r="3026" spans="14:33" x14ac:dyDescent="0.25">
      <c r="N3026" s="130">
        <v>50502</v>
      </c>
      <c r="O3026" s="129">
        <v>4.3980715164719797</v>
      </c>
      <c r="AD3026" s="90">
        <f t="shared" si="161"/>
        <v>49100</v>
      </c>
      <c r="AE3026" s="91">
        <f t="shared" si="160"/>
        <v>3.9938650481117222E-2</v>
      </c>
      <c r="AG3026" s="92"/>
    </row>
    <row r="3027" spans="14:33" x14ac:dyDescent="0.25">
      <c r="N3027" s="130">
        <v>50503</v>
      </c>
      <c r="O3027" s="129">
        <v>4.3980715164799733</v>
      </c>
      <c r="AD3027" s="90">
        <f t="shared" si="161"/>
        <v>49101</v>
      </c>
      <c r="AE3027" s="91">
        <f t="shared" si="160"/>
        <v>3.9938650481037286E-2</v>
      </c>
      <c r="AG3027" s="92"/>
    </row>
    <row r="3028" spans="14:33" x14ac:dyDescent="0.25">
      <c r="N3028" s="130">
        <v>50504</v>
      </c>
      <c r="O3028" s="129">
        <v>4.3986088448324523</v>
      </c>
      <c r="AD3028" s="90">
        <f t="shared" si="161"/>
        <v>49102</v>
      </c>
      <c r="AE3028" s="91">
        <f t="shared" si="160"/>
        <v>3.9938650481037286E-2</v>
      </c>
      <c r="AG3028" s="92"/>
    </row>
    <row r="3029" spans="14:33" x14ac:dyDescent="0.25">
      <c r="N3029" s="130">
        <v>50507</v>
      </c>
      <c r="O3029" s="129">
        <v>4.3980715164799733</v>
      </c>
      <c r="AD3029" s="90">
        <f t="shared" si="161"/>
        <v>49103</v>
      </c>
      <c r="AE3029" s="91">
        <f t="shared" si="160"/>
        <v>3.9938650481117222E-2</v>
      </c>
      <c r="AG3029" s="92"/>
    </row>
    <row r="3030" spans="14:33" x14ac:dyDescent="0.25">
      <c r="N3030" s="130">
        <v>50508</v>
      </c>
      <c r="O3030" s="129">
        <v>4.3980715164719797</v>
      </c>
      <c r="AD3030" s="90">
        <f t="shared" si="161"/>
        <v>49104</v>
      </c>
      <c r="AE3030" s="91">
        <f t="shared" si="160"/>
        <v>3.9943081466615737E-2</v>
      </c>
      <c r="AG3030" s="92"/>
    </row>
    <row r="3031" spans="14:33" x14ac:dyDescent="0.25">
      <c r="N3031" s="130">
        <v>50509</v>
      </c>
      <c r="O3031" s="129">
        <v>4.3980715164799733</v>
      </c>
      <c r="AD3031" s="90">
        <f t="shared" si="161"/>
        <v>49105</v>
      </c>
      <c r="AE3031" s="91">
        <f t="shared" si="160"/>
        <v>3.9943081466615737E-2</v>
      </c>
      <c r="AG3031" s="92"/>
    </row>
    <row r="3032" spans="14:33" x14ac:dyDescent="0.25">
      <c r="N3032" s="130">
        <v>50510</v>
      </c>
      <c r="O3032" s="129">
        <v>4.3980715164719797</v>
      </c>
      <c r="AD3032" s="90">
        <f t="shared" si="161"/>
        <v>49106</v>
      </c>
      <c r="AE3032" s="91">
        <f t="shared" si="160"/>
        <v>3.9943081466615737E-2</v>
      </c>
      <c r="AG3032" s="92"/>
    </row>
    <row r="3033" spans="14:33" x14ac:dyDescent="0.25">
      <c r="N3033" s="130">
        <v>50511</v>
      </c>
      <c r="O3033" s="129">
        <v>4.3986088448324523</v>
      </c>
      <c r="AD3033" s="90">
        <f t="shared" si="161"/>
        <v>49107</v>
      </c>
      <c r="AE3033" s="91">
        <f t="shared" si="160"/>
        <v>3.9938650481037286E-2</v>
      </c>
      <c r="AG3033" s="92"/>
    </row>
    <row r="3034" spans="14:33" x14ac:dyDescent="0.25">
      <c r="N3034" s="130">
        <v>50514</v>
      </c>
      <c r="O3034" s="129">
        <v>4.3980715164799733</v>
      </c>
      <c r="AD3034" s="90">
        <f t="shared" si="161"/>
        <v>49108</v>
      </c>
      <c r="AE3034" s="91">
        <f t="shared" si="160"/>
        <v>3.9938650481117222E-2</v>
      </c>
      <c r="AG3034" s="92"/>
    </row>
    <row r="3035" spans="14:33" x14ac:dyDescent="0.25">
      <c r="N3035" s="130">
        <v>50515</v>
      </c>
      <c r="O3035" s="129">
        <v>4.3980715164799733</v>
      </c>
      <c r="AD3035" s="90">
        <f t="shared" si="161"/>
        <v>49109</v>
      </c>
      <c r="AE3035" s="91">
        <f t="shared" si="160"/>
        <v>3.9938650481117222E-2</v>
      </c>
      <c r="AG3035" s="92"/>
    </row>
    <row r="3036" spans="14:33" x14ac:dyDescent="0.25">
      <c r="N3036" s="130">
        <v>50516</v>
      </c>
      <c r="O3036" s="129">
        <v>4.3980715164719797</v>
      </c>
      <c r="AD3036" s="90">
        <f t="shared" si="161"/>
        <v>49110</v>
      </c>
      <c r="AE3036" s="91">
        <f t="shared" si="160"/>
        <v>3.9938650481117222E-2</v>
      </c>
      <c r="AG3036" s="92"/>
    </row>
    <row r="3037" spans="14:33" x14ac:dyDescent="0.25">
      <c r="N3037" s="130">
        <v>50517</v>
      </c>
      <c r="O3037" s="129">
        <v>4.3988775418324355</v>
      </c>
      <c r="AD3037" s="90">
        <f t="shared" si="161"/>
        <v>49111</v>
      </c>
      <c r="AE3037" s="91">
        <f t="shared" si="160"/>
        <v>3.9945297205168373E-2</v>
      </c>
      <c r="AG3037" s="92"/>
    </row>
    <row r="3038" spans="14:33" x14ac:dyDescent="0.25">
      <c r="N3038" s="130">
        <v>50521</v>
      </c>
      <c r="O3038" s="129">
        <v>4.3980715164799733</v>
      </c>
      <c r="AD3038" s="90">
        <f t="shared" si="161"/>
        <v>49112</v>
      </c>
      <c r="AE3038" s="91">
        <f t="shared" si="160"/>
        <v>3.9945297205168373E-2</v>
      </c>
      <c r="AG3038" s="92"/>
    </row>
    <row r="3039" spans="14:33" x14ac:dyDescent="0.25">
      <c r="N3039" s="130">
        <v>50522</v>
      </c>
      <c r="O3039" s="129">
        <v>4.3980715164719797</v>
      </c>
      <c r="AD3039" s="90">
        <f t="shared" si="161"/>
        <v>49113</v>
      </c>
      <c r="AE3039" s="91">
        <f t="shared" si="160"/>
        <v>3.9945297205168373E-2</v>
      </c>
      <c r="AG3039" s="92"/>
    </row>
    <row r="3040" spans="14:33" x14ac:dyDescent="0.25">
      <c r="N3040" s="130">
        <v>50523</v>
      </c>
      <c r="O3040" s="129">
        <v>4.3980715164799733</v>
      </c>
      <c r="AD3040" s="90">
        <f t="shared" si="161"/>
        <v>49114</v>
      </c>
      <c r="AE3040" s="91">
        <f t="shared" si="160"/>
        <v>3.9945297205168373E-2</v>
      </c>
      <c r="AG3040" s="92"/>
    </row>
    <row r="3041" spans="14:33" x14ac:dyDescent="0.25">
      <c r="N3041" s="130">
        <v>50524</v>
      </c>
      <c r="O3041" s="129">
        <v>4.3980715164719797</v>
      </c>
      <c r="AD3041" s="90">
        <f t="shared" si="161"/>
        <v>49115</v>
      </c>
      <c r="AE3041" s="91">
        <f t="shared" si="160"/>
        <v>3.9938650481197158E-2</v>
      </c>
      <c r="AG3041" s="92"/>
    </row>
    <row r="3042" spans="14:33" x14ac:dyDescent="0.25">
      <c r="N3042" s="130">
        <v>50525</v>
      </c>
      <c r="O3042" s="129">
        <v>4.3986088448324523</v>
      </c>
      <c r="AD3042" s="90">
        <f t="shared" si="161"/>
        <v>49116</v>
      </c>
      <c r="AE3042" s="91">
        <f t="shared" si="160"/>
        <v>3.9938650481037286E-2</v>
      </c>
      <c r="AG3042" s="92"/>
    </row>
    <row r="3043" spans="14:33" x14ac:dyDescent="0.25">
      <c r="N3043" s="130">
        <v>50528</v>
      </c>
      <c r="O3043" s="129">
        <v>4.3980715164719797</v>
      </c>
      <c r="AD3043" s="90">
        <f t="shared" si="161"/>
        <v>49117</v>
      </c>
      <c r="AE3043" s="91">
        <f t="shared" si="160"/>
        <v>3.9938650481117222E-2</v>
      </c>
      <c r="AG3043" s="92"/>
    </row>
    <row r="3044" spans="14:33" x14ac:dyDescent="0.25">
      <c r="N3044" s="130">
        <v>50529</v>
      </c>
      <c r="O3044" s="129">
        <v>4.3980715164879669</v>
      </c>
      <c r="AD3044" s="90">
        <f t="shared" si="161"/>
        <v>49118</v>
      </c>
      <c r="AE3044" s="91">
        <f t="shared" si="160"/>
        <v>3.9943081466642383E-2</v>
      </c>
      <c r="AG3044" s="92"/>
    </row>
    <row r="3045" spans="14:33" x14ac:dyDescent="0.25">
      <c r="N3045" s="130">
        <v>50530</v>
      </c>
      <c r="O3045" s="129">
        <v>4.3980715164719797</v>
      </c>
      <c r="AD3045" s="90">
        <f t="shared" si="161"/>
        <v>49119</v>
      </c>
      <c r="AE3045" s="91">
        <f t="shared" si="160"/>
        <v>3.9943081466642383E-2</v>
      </c>
      <c r="AG3045" s="92"/>
    </row>
    <row r="3046" spans="14:33" x14ac:dyDescent="0.25">
      <c r="N3046" s="130">
        <v>50531</v>
      </c>
      <c r="O3046" s="129">
        <v>4.3980715164799733</v>
      </c>
      <c r="AD3046" s="90">
        <f t="shared" si="161"/>
        <v>49120</v>
      </c>
      <c r="AE3046" s="91">
        <f t="shared" si="160"/>
        <v>3.9943081466642383E-2</v>
      </c>
      <c r="AG3046" s="92"/>
    </row>
    <row r="3047" spans="14:33" x14ac:dyDescent="0.25">
      <c r="N3047" s="130">
        <v>50532</v>
      </c>
      <c r="O3047" s="129">
        <v>4.3986088448324523</v>
      </c>
      <c r="AD3047" s="90">
        <f t="shared" si="161"/>
        <v>49121</v>
      </c>
      <c r="AE3047" s="91">
        <f t="shared" si="160"/>
        <v>3.9938650481037286E-2</v>
      </c>
      <c r="AG3047" s="92"/>
    </row>
    <row r="3048" spans="14:33" x14ac:dyDescent="0.25">
      <c r="N3048" s="130">
        <v>50535</v>
      </c>
      <c r="O3048" s="129">
        <v>4.3980715164799733</v>
      </c>
      <c r="AD3048" s="90">
        <f t="shared" si="161"/>
        <v>49122</v>
      </c>
      <c r="AE3048" s="91">
        <f t="shared" si="160"/>
        <v>3.9938650481117222E-2</v>
      </c>
      <c r="AG3048" s="92"/>
    </row>
    <row r="3049" spans="14:33" x14ac:dyDescent="0.25">
      <c r="N3049" s="130">
        <v>50536</v>
      </c>
      <c r="O3049" s="129">
        <v>4.3980715164799733</v>
      </c>
      <c r="AD3049" s="90">
        <f t="shared" si="161"/>
        <v>49123</v>
      </c>
      <c r="AE3049" s="91">
        <f t="shared" si="160"/>
        <v>3.9938650481037286E-2</v>
      </c>
      <c r="AG3049" s="92"/>
    </row>
    <row r="3050" spans="14:33" x14ac:dyDescent="0.25">
      <c r="N3050" s="130">
        <v>50537</v>
      </c>
      <c r="O3050" s="129">
        <v>4.3980715164799733</v>
      </c>
      <c r="AD3050" s="90">
        <f t="shared" si="161"/>
        <v>49124</v>
      </c>
      <c r="AE3050" s="91">
        <f t="shared" si="160"/>
        <v>3.9938650481117222E-2</v>
      </c>
      <c r="AG3050" s="92"/>
    </row>
    <row r="3051" spans="14:33" x14ac:dyDescent="0.25">
      <c r="N3051" s="130">
        <v>50538</v>
      </c>
      <c r="O3051" s="129">
        <v>4.3980715164799733</v>
      </c>
      <c r="AD3051" s="90">
        <f t="shared" si="161"/>
        <v>49125</v>
      </c>
      <c r="AE3051" s="91">
        <f t="shared" si="160"/>
        <v>3.9943081466615737E-2</v>
      </c>
      <c r="AG3051" s="92"/>
    </row>
    <row r="3052" spans="14:33" x14ac:dyDescent="0.25">
      <c r="N3052" s="130">
        <v>50539</v>
      </c>
      <c r="O3052" s="129">
        <v>4.3986088448324523</v>
      </c>
      <c r="AD3052" s="90">
        <f t="shared" si="161"/>
        <v>49126</v>
      </c>
      <c r="AE3052" s="91">
        <f t="shared" si="160"/>
        <v>3.9943081466615737E-2</v>
      </c>
      <c r="AG3052" s="92"/>
    </row>
    <row r="3053" spans="14:33" x14ac:dyDescent="0.25">
      <c r="N3053" s="130">
        <v>50542</v>
      </c>
      <c r="O3053" s="129">
        <v>4.3980715164799733</v>
      </c>
      <c r="AD3053" s="90">
        <f t="shared" si="161"/>
        <v>49127</v>
      </c>
      <c r="AE3053" s="91">
        <f t="shared" si="160"/>
        <v>3.9943081466615737E-2</v>
      </c>
      <c r="AG3053" s="92"/>
    </row>
    <row r="3054" spans="14:33" x14ac:dyDescent="0.25">
      <c r="N3054" s="130">
        <v>50543</v>
      </c>
      <c r="O3054" s="129">
        <v>4.3980715164879669</v>
      </c>
      <c r="AD3054" s="90">
        <f t="shared" si="161"/>
        <v>49128</v>
      </c>
      <c r="AE3054" s="91">
        <f t="shared" si="160"/>
        <v>3.994086589193202E-2</v>
      </c>
      <c r="AG3054" s="92"/>
    </row>
    <row r="3055" spans="14:33" x14ac:dyDescent="0.25">
      <c r="N3055" s="130">
        <v>50544</v>
      </c>
      <c r="O3055" s="129">
        <v>4.3980715164719797</v>
      </c>
      <c r="AD3055" s="90">
        <f t="shared" si="161"/>
        <v>49129</v>
      </c>
      <c r="AE3055" s="91">
        <f t="shared" si="160"/>
        <v>3.994086589193202E-2</v>
      </c>
      <c r="AG3055" s="92"/>
    </row>
    <row r="3056" spans="14:33" x14ac:dyDescent="0.25">
      <c r="N3056" s="130">
        <v>50545</v>
      </c>
      <c r="O3056" s="129">
        <v>4.3980715164799733</v>
      </c>
      <c r="AD3056" s="90">
        <f t="shared" si="161"/>
        <v>49130</v>
      </c>
      <c r="AE3056" s="91">
        <f t="shared" si="160"/>
        <v>3.9938650481117222E-2</v>
      </c>
      <c r="AG3056" s="92"/>
    </row>
    <row r="3057" spans="14:33" x14ac:dyDescent="0.25">
      <c r="N3057" s="130">
        <v>50546</v>
      </c>
      <c r="O3057" s="129">
        <v>4.3986088448324523</v>
      </c>
      <c r="AD3057" s="90">
        <f t="shared" si="161"/>
        <v>49131</v>
      </c>
      <c r="AE3057" s="91">
        <f t="shared" si="160"/>
        <v>3.9938650481117222E-2</v>
      </c>
      <c r="AG3057" s="92"/>
    </row>
    <row r="3058" spans="14:33" x14ac:dyDescent="0.25">
      <c r="N3058" s="130">
        <v>50549</v>
      </c>
      <c r="O3058" s="129">
        <v>4.3980715164719797</v>
      </c>
      <c r="AD3058" s="90">
        <f t="shared" si="161"/>
        <v>49132</v>
      </c>
      <c r="AE3058" s="91">
        <f t="shared" si="160"/>
        <v>3.9943081466615737E-2</v>
      </c>
      <c r="AG3058" s="92"/>
    </row>
    <row r="3059" spans="14:33" x14ac:dyDescent="0.25">
      <c r="N3059" s="130">
        <v>50550</v>
      </c>
      <c r="O3059" s="129">
        <v>4.3980715164719797</v>
      </c>
      <c r="AD3059" s="90">
        <f t="shared" si="161"/>
        <v>49133</v>
      </c>
      <c r="AE3059" s="91">
        <f t="shared" si="160"/>
        <v>3.9943081466615737E-2</v>
      </c>
      <c r="AG3059" s="92"/>
    </row>
    <row r="3060" spans="14:33" x14ac:dyDescent="0.25">
      <c r="N3060" s="130">
        <v>50551</v>
      </c>
      <c r="O3060" s="129">
        <v>4.3980715164799733</v>
      </c>
      <c r="AD3060" s="90">
        <f t="shared" si="161"/>
        <v>49134</v>
      </c>
      <c r="AE3060" s="91">
        <f t="shared" si="160"/>
        <v>3.9943081466615737E-2</v>
      </c>
      <c r="AG3060" s="92"/>
    </row>
    <row r="3061" spans="14:33" x14ac:dyDescent="0.25">
      <c r="N3061" s="130">
        <v>50552</v>
      </c>
      <c r="O3061" s="129">
        <v>4.3980715164799733</v>
      </c>
      <c r="AD3061" s="90">
        <f t="shared" si="161"/>
        <v>49135</v>
      </c>
      <c r="AE3061" s="91">
        <f t="shared" si="160"/>
        <v>3.9938650481117222E-2</v>
      </c>
      <c r="AG3061" s="92"/>
    </row>
    <row r="3062" spans="14:33" x14ac:dyDescent="0.25">
      <c r="N3062" s="130">
        <v>50553</v>
      </c>
      <c r="O3062" s="129">
        <v>4.3988775418324355</v>
      </c>
      <c r="AD3062" s="90">
        <f t="shared" si="161"/>
        <v>49136</v>
      </c>
      <c r="AE3062" s="91">
        <f t="shared" si="160"/>
        <v>3.9938650481037286E-2</v>
      </c>
      <c r="AG3062" s="92"/>
    </row>
    <row r="3063" spans="14:33" x14ac:dyDescent="0.25">
      <c r="N3063" s="130">
        <v>50557</v>
      </c>
      <c r="O3063" s="129">
        <v>4.3980715164799733</v>
      </c>
      <c r="AD3063" s="90">
        <f t="shared" si="161"/>
        <v>49137</v>
      </c>
      <c r="AE3063" s="91">
        <f t="shared" si="160"/>
        <v>3.9938650481117222E-2</v>
      </c>
      <c r="AG3063" s="92"/>
    </row>
    <row r="3064" spans="14:33" x14ac:dyDescent="0.25">
      <c r="N3064" s="130">
        <v>50558</v>
      </c>
      <c r="O3064" s="129">
        <v>4.3980715164799733</v>
      </c>
      <c r="AD3064" s="90">
        <f t="shared" si="161"/>
        <v>49138</v>
      </c>
      <c r="AE3064" s="91">
        <f t="shared" si="160"/>
        <v>3.9938650481117222E-2</v>
      </c>
      <c r="AG3064" s="92"/>
    </row>
    <row r="3065" spans="14:33" x14ac:dyDescent="0.25">
      <c r="N3065" s="130">
        <v>50559</v>
      </c>
      <c r="O3065" s="129">
        <v>4.3980715164799733</v>
      </c>
      <c r="AD3065" s="90">
        <f t="shared" si="161"/>
        <v>49139</v>
      </c>
      <c r="AE3065" s="91">
        <f t="shared" si="160"/>
        <v>3.9943081466642383E-2</v>
      </c>
      <c r="AG3065" s="92"/>
    </row>
    <row r="3066" spans="14:33" x14ac:dyDescent="0.25">
      <c r="N3066" s="130">
        <v>50560</v>
      </c>
      <c r="O3066" s="129">
        <v>4.3986088448324523</v>
      </c>
      <c r="AD3066" s="90">
        <f t="shared" si="161"/>
        <v>49140</v>
      </c>
      <c r="AE3066" s="91">
        <f t="shared" si="160"/>
        <v>3.9943081466642383E-2</v>
      </c>
      <c r="AG3066" s="92"/>
    </row>
    <row r="3067" spans="14:33" x14ac:dyDescent="0.25">
      <c r="N3067" s="130">
        <v>50563</v>
      </c>
      <c r="O3067" s="129">
        <v>4.3980715164799733</v>
      </c>
      <c r="AD3067" s="90">
        <f t="shared" si="161"/>
        <v>49141</v>
      </c>
      <c r="AE3067" s="91">
        <f t="shared" si="160"/>
        <v>3.9943081466642383E-2</v>
      </c>
      <c r="AG3067" s="92"/>
    </row>
    <row r="3068" spans="14:33" x14ac:dyDescent="0.25">
      <c r="N3068" s="130">
        <v>50564</v>
      </c>
      <c r="O3068" s="129">
        <v>4.3980715164719797</v>
      </c>
      <c r="AD3068" s="90">
        <f t="shared" si="161"/>
        <v>49142</v>
      </c>
      <c r="AE3068" s="91">
        <f t="shared" si="160"/>
        <v>3.9938650481117222E-2</v>
      </c>
      <c r="AG3068" s="92"/>
    </row>
    <row r="3069" spans="14:33" x14ac:dyDescent="0.25">
      <c r="N3069" s="130">
        <v>50565</v>
      </c>
      <c r="O3069" s="129">
        <v>4.3980715164799733</v>
      </c>
      <c r="AD3069" s="90">
        <f t="shared" si="161"/>
        <v>49143</v>
      </c>
      <c r="AE3069" s="91">
        <f t="shared" si="160"/>
        <v>3.9938650481037286E-2</v>
      </c>
      <c r="AG3069" s="92"/>
    </row>
    <row r="3070" spans="14:33" x14ac:dyDescent="0.25">
      <c r="N3070" s="130">
        <v>50566</v>
      </c>
      <c r="O3070" s="129">
        <v>4.3980715164719797</v>
      </c>
      <c r="AD3070" s="90">
        <f t="shared" si="161"/>
        <v>49144</v>
      </c>
      <c r="AE3070" s="91">
        <f t="shared" si="160"/>
        <v>3.9938650481117222E-2</v>
      </c>
      <c r="AG3070" s="92"/>
    </row>
    <row r="3071" spans="14:33" x14ac:dyDescent="0.25">
      <c r="N3071" s="130">
        <v>50567</v>
      </c>
      <c r="O3071" s="129">
        <v>4.3986088448351168</v>
      </c>
      <c r="AD3071" s="90">
        <f t="shared" si="161"/>
        <v>49145</v>
      </c>
      <c r="AE3071" s="91">
        <f t="shared" si="160"/>
        <v>3.9938650481117222E-2</v>
      </c>
      <c r="AG3071" s="92"/>
    </row>
    <row r="3072" spans="14:33" x14ac:dyDescent="0.25">
      <c r="N3072" s="130">
        <v>50570</v>
      </c>
      <c r="O3072" s="129">
        <v>4.3980715164799733</v>
      </c>
      <c r="AD3072" s="90">
        <f t="shared" si="161"/>
        <v>49146</v>
      </c>
      <c r="AE3072" s="91">
        <f t="shared" si="160"/>
        <v>3.9943081466642383E-2</v>
      </c>
      <c r="AG3072" s="92"/>
    </row>
    <row r="3073" spans="14:33" x14ac:dyDescent="0.25">
      <c r="N3073" s="130">
        <v>50571</v>
      </c>
      <c r="O3073" s="129">
        <v>4.3980715164799733</v>
      </c>
      <c r="AD3073" s="90">
        <f t="shared" si="161"/>
        <v>49147</v>
      </c>
      <c r="AE3073" s="91">
        <f t="shared" si="160"/>
        <v>3.9943081466642383E-2</v>
      </c>
      <c r="AG3073" s="92"/>
    </row>
    <row r="3074" spans="14:33" x14ac:dyDescent="0.25">
      <c r="N3074" s="130">
        <v>50572</v>
      </c>
      <c r="O3074" s="129">
        <v>4.3980715164719797</v>
      </c>
      <c r="AD3074" s="90">
        <f t="shared" si="161"/>
        <v>49148</v>
      </c>
      <c r="AE3074" s="91">
        <f t="shared" si="160"/>
        <v>3.9943081466642383E-2</v>
      </c>
      <c r="AG3074" s="92"/>
    </row>
    <row r="3075" spans="14:33" x14ac:dyDescent="0.25">
      <c r="N3075" s="130">
        <v>50573</v>
      </c>
      <c r="O3075" s="129">
        <v>4.3988775418324355</v>
      </c>
      <c r="AD3075" s="90">
        <f t="shared" si="161"/>
        <v>49149</v>
      </c>
      <c r="AE3075" s="91">
        <f t="shared" si="160"/>
        <v>3.9938650481037286E-2</v>
      </c>
      <c r="AG3075" s="92"/>
    </row>
    <row r="3076" spans="14:33" x14ac:dyDescent="0.25">
      <c r="N3076" s="130">
        <v>50577</v>
      </c>
      <c r="O3076" s="129">
        <v>4.3980715164719797</v>
      </c>
      <c r="AD3076" s="90">
        <f t="shared" si="161"/>
        <v>49150</v>
      </c>
      <c r="AE3076" s="91">
        <f t="shared" si="160"/>
        <v>3.9938650481037286E-2</v>
      </c>
      <c r="AG3076" s="92"/>
    </row>
    <row r="3077" spans="14:33" x14ac:dyDescent="0.25">
      <c r="N3077" s="130">
        <v>50578</v>
      </c>
      <c r="O3077" s="129">
        <v>4.3980715164799733</v>
      </c>
      <c r="AD3077" s="90">
        <f t="shared" si="161"/>
        <v>49151</v>
      </c>
      <c r="AE3077" s="91">
        <f t="shared" si="160"/>
        <v>3.9938650481117222E-2</v>
      </c>
      <c r="AG3077" s="92"/>
    </row>
    <row r="3078" spans="14:33" x14ac:dyDescent="0.25">
      <c r="N3078" s="130">
        <v>50579</v>
      </c>
      <c r="O3078" s="129">
        <v>4.3980715164799733</v>
      </c>
      <c r="AD3078" s="90">
        <f t="shared" si="161"/>
        <v>49152</v>
      </c>
      <c r="AE3078" s="91">
        <f t="shared" si="160"/>
        <v>3.9938650481117222E-2</v>
      </c>
      <c r="AG3078" s="92"/>
    </row>
    <row r="3079" spans="14:33" x14ac:dyDescent="0.25">
      <c r="N3079" s="130">
        <v>50580</v>
      </c>
      <c r="O3079" s="129">
        <v>4.3980715164719797</v>
      </c>
      <c r="AD3079" s="90">
        <f t="shared" si="161"/>
        <v>49153</v>
      </c>
      <c r="AE3079" s="91">
        <f t="shared" ref="AE3079:AE3142" si="162">_xlfn.IFNA(VLOOKUP(AD3079,N:O,2,FALSE)/100,AE3078)</f>
        <v>3.9943081466642383E-2</v>
      </c>
      <c r="AG3079" s="92"/>
    </row>
    <row r="3080" spans="14:33" x14ac:dyDescent="0.25">
      <c r="N3080" s="130">
        <v>50581</v>
      </c>
      <c r="O3080" s="129">
        <v>4.3986088448351168</v>
      </c>
      <c r="AD3080" s="90">
        <f t="shared" ref="AD3080:AD3143" si="163">AD3079+1</f>
        <v>49154</v>
      </c>
      <c r="AE3080" s="91">
        <f t="shared" si="162"/>
        <v>3.9943081466642383E-2</v>
      </c>
      <c r="AG3080" s="92"/>
    </row>
    <row r="3081" spans="14:33" x14ac:dyDescent="0.25">
      <c r="N3081" s="130">
        <v>50584</v>
      </c>
      <c r="O3081" s="129">
        <v>4.3980715164799733</v>
      </c>
      <c r="AD3081" s="90">
        <f t="shared" si="163"/>
        <v>49155</v>
      </c>
      <c r="AE3081" s="91">
        <f t="shared" si="162"/>
        <v>3.9943081466642383E-2</v>
      </c>
      <c r="AG3081" s="92"/>
    </row>
    <row r="3082" spans="14:33" x14ac:dyDescent="0.25">
      <c r="N3082" s="130">
        <v>50585</v>
      </c>
      <c r="O3082" s="129">
        <v>4.3980715164799733</v>
      </c>
      <c r="AD3082" s="90">
        <f t="shared" si="163"/>
        <v>49156</v>
      </c>
      <c r="AE3082" s="91">
        <f t="shared" si="162"/>
        <v>3.9938650481117222E-2</v>
      </c>
      <c r="AG3082" s="92"/>
    </row>
    <row r="3083" spans="14:33" x14ac:dyDescent="0.25">
      <c r="N3083" s="130">
        <v>50586</v>
      </c>
      <c r="O3083" s="129">
        <v>4.3980715164719797</v>
      </c>
      <c r="AD3083" s="90">
        <f t="shared" si="163"/>
        <v>49157</v>
      </c>
      <c r="AE3083" s="91">
        <f t="shared" si="162"/>
        <v>3.9938650481117222E-2</v>
      </c>
      <c r="AG3083" s="92"/>
    </row>
    <row r="3084" spans="14:33" x14ac:dyDescent="0.25">
      <c r="N3084" s="130">
        <v>50587</v>
      </c>
      <c r="O3084" s="129">
        <v>4.3980715164799733</v>
      </c>
      <c r="AD3084" s="90">
        <f t="shared" si="163"/>
        <v>49158</v>
      </c>
      <c r="AE3084" s="91">
        <f t="shared" si="162"/>
        <v>3.9938650481117222E-2</v>
      </c>
      <c r="AG3084" s="92"/>
    </row>
    <row r="3085" spans="14:33" x14ac:dyDescent="0.25">
      <c r="N3085" s="130">
        <v>50588</v>
      </c>
      <c r="O3085" s="129">
        <v>4.3988775418304371</v>
      </c>
      <c r="AD3085" s="90">
        <f t="shared" si="163"/>
        <v>49159</v>
      </c>
      <c r="AE3085" s="91">
        <f t="shared" si="162"/>
        <v>3.9938650481037286E-2</v>
      </c>
      <c r="AG3085" s="92"/>
    </row>
    <row r="3086" spans="14:33" x14ac:dyDescent="0.25">
      <c r="N3086" s="130">
        <v>50592</v>
      </c>
      <c r="O3086" s="129">
        <v>4.3980715164879669</v>
      </c>
      <c r="AD3086" s="90">
        <f t="shared" si="163"/>
        <v>49160</v>
      </c>
      <c r="AE3086" s="91">
        <f t="shared" si="162"/>
        <v>3.9943081466642383E-2</v>
      </c>
      <c r="AG3086" s="92"/>
    </row>
    <row r="3087" spans="14:33" x14ac:dyDescent="0.25">
      <c r="N3087" s="130">
        <v>50593</v>
      </c>
      <c r="O3087" s="129">
        <v>4.3980715164719797</v>
      </c>
      <c r="AD3087" s="90">
        <f t="shared" si="163"/>
        <v>49161</v>
      </c>
      <c r="AE3087" s="91">
        <f t="shared" si="162"/>
        <v>3.9943081466642383E-2</v>
      </c>
      <c r="AG3087" s="92"/>
    </row>
    <row r="3088" spans="14:33" x14ac:dyDescent="0.25">
      <c r="N3088" s="130">
        <v>50594</v>
      </c>
      <c r="O3088" s="129">
        <v>4.3980715164799733</v>
      </c>
      <c r="AD3088" s="90">
        <f t="shared" si="163"/>
        <v>49162</v>
      </c>
      <c r="AE3088" s="91">
        <f t="shared" si="162"/>
        <v>3.9943081466642383E-2</v>
      </c>
      <c r="AG3088" s="92"/>
    </row>
    <row r="3089" spans="14:33" x14ac:dyDescent="0.25">
      <c r="N3089" s="130">
        <v>50595</v>
      </c>
      <c r="O3089" s="129">
        <v>4.3986088448297878</v>
      </c>
      <c r="AD3089" s="90">
        <f t="shared" si="163"/>
        <v>49163</v>
      </c>
      <c r="AE3089" s="91">
        <f t="shared" si="162"/>
        <v>3.9938650481117222E-2</v>
      </c>
      <c r="AG3089" s="92"/>
    </row>
    <row r="3090" spans="14:33" x14ac:dyDescent="0.25">
      <c r="N3090" s="130">
        <v>50598</v>
      </c>
      <c r="O3090" s="129">
        <v>4.3980715164799733</v>
      </c>
      <c r="AD3090" s="90">
        <f t="shared" si="163"/>
        <v>49164</v>
      </c>
      <c r="AE3090" s="91">
        <f t="shared" si="162"/>
        <v>3.9938650481117222E-2</v>
      </c>
      <c r="AG3090" s="92"/>
    </row>
    <row r="3091" spans="14:33" x14ac:dyDescent="0.25">
      <c r="N3091" s="130">
        <v>50599</v>
      </c>
      <c r="O3091" s="129">
        <v>4.3980715164799733</v>
      </c>
      <c r="AD3091" s="90">
        <f t="shared" si="163"/>
        <v>49165</v>
      </c>
      <c r="AE3091" s="91">
        <f t="shared" si="162"/>
        <v>3.9938650481197158E-2</v>
      </c>
      <c r="AG3091" s="92"/>
    </row>
    <row r="3092" spans="14:33" x14ac:dyDescent="0.25">
      <c r="N3092" s="130">
        <v>50600</v>
      </c>
      <c r="O3092" s="129">
        <v>4.3980715164799733</v>
      </c>
      <c r="AD3092" s="90">
        <f t="shared" si="163"/>
        <v>49166</v>
      </c>
      <c r="AE3092" s="91">
        <f t="shared" si="162"/>
        <v>3.9938650481037286E-2</v>
      </c>
      <c r="AG3092" s="92"/>
    </row>
    <row r="3093" spans="14:33" x14ac:dyDescent="0.25">
      <c r="N3093" s="130">
        <v>50601</v>
      </c>
      <c r="O3093" s="129">
        <v>4.3980715164799733</v>
      </c>
      <c r="AD3093" s="90">
        <f t="shared" si="163"/>
        <v>49167</v>
      </c>
      <c r="AE3093" s="91">
        <f t="shared" si="162"/>
        <v>3.9943081466615737E-2</v>
      </c>
      <c r="AG3093" s="92"/>
    </row>
    <row r="3094" spans="14:33" x14ac:dyDescent="0.25">
      <c r="N3094" s="130">
        <v>50602</v>
      </c>
      <c r="O3094" s="129">
        <v>4.3986088448324523</v>
      </c>
      <c r="AD3094" s="90">
        <f t="shared" si="163"/>
        <v>49168</v>
      </c>
      <c r="AE3094" s="91">
        <f t="shared" si="162"/>
        <v>3.9943081466615737E-2</v>
      </c>
      <c r="AG3094" s="92"/>
    </row>
    <row r="3095" spans="14:33" x14ac:dyDescent="0.25">
      <c r="N3095" s="130">
        <v>50605</v>
      </c>
      <c r="O3095" s="129">
        <v>4.3980715164799733</v>
      </c>
      <c r="AD3095" s="90">
        <f t="shared" si="163"/>
        <v>49169</v>
      </c>
      <c r="AE3095" s="91">
        <f t="shared" si="162"/>
        <v>3.9943081466615737E-2</v>
      </c>
      <c r="AG3095" s="92"/>
    </row>
    <row r="3096" spans="14:33" x14ac:dyDescent="0.25">
      <c r="N3096" s="130">
        <v>50606</v>
      </c>
      <c r="O3096" s="129">
        <v>4.3980715164719797</v>
      </c>
      <c r="AD3096" s="90">
        <f t="shared" si="163"/>
        <v>49170</v>
      </c>
      <c r="AE3096" s="91">
        <f t="shared" si="162"/>
        <v>3.9938650481117222E-2</v>
      </c>
      <c r="AG3096" s="92"/>
    </row>
    <row r="3097" spans="14:33" x14ac:dyDescent="0.25">
      <c r="N3097" s="130">
        <v>50607</v>
      </c>
      <c r="O3097" s="129">
        <v>4.3980715164799733</v>
      </c>
      <c r="AD3097" s="90">
        <f t="shared" si="163"/>
        <v>49171</v>
      </c>
      <c r="AE3097" s="91">
        <f t="shared" si="162"/>
        <v>3.9938650481037286E-2</v>
      </c>
      <c r="AG3097" s="92"/>
    </row>
    <row r="3098" spans="14:33" x14ac:dyDescent="0.25">
      <c r="N3098" s="130">
        <v>50608</v>
      </c>
      <c r="O3098" s="129">
        <v>4.3980715164719797</v>
      </c>
      <c r="AD3098" s="90">
        <f t="shared" si="163"/>
        <v>49172</v>
      </c>
      <c r="AE3098" s="91">
        <f t="shared" si="162"/>
        <v>3.9938650481197158E-2</v>
      </c>
      <c r="AG3098" s="92"/>
    </row>
    <row r="3099" spans="14:33" x14ac:dyDescent="0.25">
      <c r="N3099" s="130">
        <v>50609</v>
      </c>
      <c r="O3099" s="129">
        <v>4.3986088448351168</v>
      </c>
      <c r="AD3099" s="90">
        <f t="shared" si="163"/>
        <v>49173</v>
      </c>
      <c r="AE3099" s="91">
        <f t="shared" si="162"/>
        <v>3.9938650481117222E-2</v>
      </c>
      <c r="AG3099" s="92"/>
    </row>
    <row r="3100" spans="14:33" x14ac:dyDescent="0.25">
      <c r="N3100" s="130">
        <v>50612</v>
      </c>
      <c r="O3100" s="129">
        <v>4.3980715164719797</v>
      </c>
      <c r="AD3100" s="90">
        <f t="shared" si="163"/>
        <v>49174</v>
      </c>
      <c r="AE3100" s="91">
        <f t="shared" si="162"/>
        <v>3.9943081466615737E-2</v>
      </c>
      <c r="AG3100" s="92"/>
    </row>
    <row r="3101" spans="14:33" x14ac:dyDescent="0.25">
      <c r="N3101" s="130">
        <v>50613</v>
      </c>
      <c r="O3101" s="129">
        <v>4.3980715164799733</v>
      </c>
      <c r="AD3101" s="90">
        <f t="shared" si="163"/>
        <v>49175</v>
      </c>
      <c r="AE3101" s="91">
        <f t="shared" si="162"/>
        <v>3.9943081466615737E-2</v>
      </c>
      <c r="AG3101" s="92"/>
    </row>
    <row r="3102" spans="14:33" x14ac:dyDescent="0.25">
      <c r="N3102" s="130">
        <v>50614</v>
      </c>
      <c r="O3102" s="129">
        <v>4.3980715164719797</v>
      </c>
      <c r="AD3102" s="90">
        <f t="shared" si="163"/>
        <v>49176</v>
      </c>
      <c r="AE3102" s="91">
        <f t="shared" si="162"/>
        <v>3.9943081466615737E-2</v>
      </c>
      <c r="AG3102" s="92"/>
    </row>
    <row r="3103" spans="14:33" x14ac:dyDescent="0.25">
      <c r="N3103" s="130">
        <v>50615</v>
      </c>
      <c r="O3103" s="129">
        <v>4.3980715164799733</v>
      </c>
      <c r="AD3103" s="90">
        <f t="shared" si="163"/>
        <v>49177</v>
      </c>
      <c r="AE3103" s="91">
        <f t="shared" si="162"/>
        <v>3.9938650481117222E-2</v>
      </c>
      <c r="AG3103" s="92"/>
    </row>
    <row r="3104" spans="14:33" x14ac:dyDescent="0.25">
      <c r="N3104" s="130">
        <v>50616</v>
      </c>
      <c r="O3104" s="129">
        <v>4.3986088448324523</v>
      </c>
      <c r="AD3104" s="90">
        <f t="shared" si="163"/>
        <v>49178</v>
      </c>
      <c r="AE3104" s="91">
        <f t="shared" si="162"/>
        <v>3.9938650481037286E-2</v>
      </c>
      <c r="AG3104" s="92"/>
    </row>
    <row r="3105" spans="14:33" x14ac:dyDescent="0.25">
      <c r="N3105" s="130">
        <v>50619</v>
      </c>
      <c r="O3105" s="129">
        <v>4.3980715164799733</v>
      </c>
      <c r="AD3105" s="90">
        <f t="shared" si="163"/>
        <v>49179</v>
      </c>
      <c r="AE3105" s="91">
        <f t="shared" si="162"/>
        <v>3.9938650481117222E-2</v>
      </c>
      <c r="AG3105" s="92"/>
    </row>
    <row r="3106" spans="14:33" x14ac:dyDescent="0.25">
      <c r="N3106" s="130">
        <v>50620</v>
      </c>
      <c r="O3106" s="129">
        <v>4.3980715164719797</v>
      </c>
      <c r="AD3106" s="90">
        <f t="shared" si="163"/>
        <v>49180</v>
      </c>
      <c r="AE3106" s="91">
        <f t="shared" si="162"/>
        <v>3.9938650481037286E-2</v>
      </c>
      <c r="AG3106" s="92"/>
    </row>
    <row r="3107" spans="14:33" x14ac:dyDescent="0.25">
      <c r="N3107" s="130">
        <v>50621</v>
      </c>
      <c r="O3107" s="129">
        <v>4.3980715164799733</v>
      </c>
      <c r="AD3107" s="90">
        <f t="shared" si="163"/>
        <v>49181</v>
      </c>
      <c r="AE3107" s="91">
        <f t="shared" si="162"/>
        <v>3.9943081466642383E-2</v>
      </c>
      <c r="AG3107" s="92"/>
    </row>
    <row r="3108" spans="14:33" x14ac:dyDescent="0.25">
      <c r="N3108" s="130">
        <v>50622</v>
      </c>
      <c r="O3108" s="129">
        <v>4.3980715164719797</v>
      </c>
      <c r="AD3108" s="90">
        <f t="shared" si="163"/>
        <v>49182</v>
      </c>
      <c r="AE3108" s="91">
        <f t="shared" si="162"/>
        <v>3.9943081466642383E-2</v>
      </c>
      <c r="AG3108" s="92"/>
    </row>
    <row r="3109" spans="14:33" x14ac:dyDescent="0.25">
      <c r="N3109" s="130">
        <v>50623</v>
      </c>
      <c r="O3109" s="129">
        <v>4.3986088448377814</v>
      </c>
      <c r="AD3109" s="90">
        <f t="shared" si="163"/>
        <v>49183</v>
      </c>
      <c r="AE3109" s="91">
        <f t="shared" si="162"/>
        <v>3.9943081466642383E-2</v>
      </c>
      <c r="AG3109" s="92"/>
    </row>
    <row r="3110" spans="14:33" x14ac:dyDescent="0.25">
      <c r="N3110" s="130">
        <v>50626</v>
      </c>
      <c r="O3110" s="129">
        <v>4.3980715164719797</v>
      </c>
      <c r="AD3110" s="90">
        <f t="shared" si="163"/>
        <v>49184</v>
      </c>
      <c r="AE3110" s="91">
        <f t="shared" si="162"/>
        <v>3.9938650481117222E-2</v>
      </c>
      <c r="AG3110" s="92"/>
    </row>
    <row r="3111" spans="14:33" x14ac:dyDescent="0.25">
      <c r="N3111" s="130">
        <v>50627</v>
      </c>
      <c r="O3111" s="129">
        <v>4.3980715164719797</v>
      </c>
      <c r="AD3111" s="90">
        <f t="shared" si="163"/>
        <v>49185</v>
      </c>
      <c r="AE3111" s="91">
        <f t="shared" si="162"/>
        <v>3.9938650481117222E-2</v>
      </c>
      <c r="AG3111" s="92"/>
    </row>
    <row r="3112" spans="14:33" x14ac:dyDescent="0.25">
      <c r="N3112" s="130">
        <v>50628</v>
      </c>
      <c r="O3112" s="129">
        <v>4.3980715164799733</v>
      </c>
      <c r="AD3112" s="90">
        <f t="shared" si="163"/>
        <v>49186</v>
      </c>
      <c r="AE3112" s="91">
        <f t="shared" si="162"/>
        <v>3.9938650481037286E-2</v>
      </c>
      <c r="AG3112" s="92"/>
    </row>
    <row r="3113" spans="14:33" x14ac:dyDescent="0.25">
      <c r="N3113" s="130">
        <v>50629</v>
      </c>
      <c r="O3113" s="129">
        <v>4.3980715164799733</v>
      </c>
      <c r="AD3113" s="90">
        <f t="shared" si="163"/>
        <v>49187</v>
      </c>
      <c r="AE3113" s="91">
        <f t="shared" si="162"/>
        <v>3.9938650481117222E-2</v>
      </c>
      <c r="AG3113" s="92"/>
    </row>
    <row r="3114" spans="14:33" x14ac:dyDescent="0.25">
      <c r="N3114" s="130">
        <v>50630</v>
      </c>
      <c r="O3114" s="129">
        <v>4.3986088448297878</v>
      </c>
      <c r="AD3114" s="90">
        <f t="shared" si="163"/>
        <v>49188</v>
      </c>
      <c r="AE3114" s="91">
        <f t="shared" si="162"/>
        <v>3.9945297205188357E-2</v>
      </c>
      <c r="AG3114" s="92"/>
    </row>
    <row r="3115" spans="14:33" x14ac:dyDescent="0.25">
      <c r="N3115" s="130">
        <v>50633</v>
      </c>
      <c r="O3115" s="129">
        <v>4.3980715164799733</v>
      </c>
      <c r="AD3115" s="90">
        <f t="shared" si="163"/>
        <v>49189</v>
      </c>
      <c r="AE3115" s="91">
        <f t="shared" si="162"/>
        <v>3.9945297205188357E-2</v>
      </c>
      <c r="AG3115" s="92"/>
    </row>
    <row r="3116" spans="14:33" x14ac:dyDescent="0.25">
      <c r="N3116" s="130">
        <v>50634</v>
      </c>
      <c r="O3116" s="129">
        <v>4.3980715164799733</v>
      </c>
      <c r="AD3116" s="90">
        <f t="shared" si="163"/>
        <v>49190</v>
      </c>
      <c r="AE3116" s="91">
        <f t="shared" si="162"/>
        <v>3.9945297205188357E-2</v>
      </c>
      <c r="AG3116" s="92"/>
    </row>
    <row r="3117" spans="14:33" x14ac:dyDescent="0.25">
      <c r="N3117" s="130">
        <v>50635</v>
      </c>
      <c r="O3117" s="129">
        <v>4.3980715164799733</v>
      </c>
      <c r="AD3117" s="90">
        <f t="shared" si="163"/>
        <v>49191</v>
      </c>
      <c r="AE3117" s="91">
        <f t="shared" si="162"/>
        <v>3.9945297205188357E-2</v>
      </c>
      <c r="AG3117" s="92"/>
    </row>
    <row r="3118" spans="14:33" x14ac:dyDescent="0.25">
      <c r="N3118" s="130">
        <v>50636</v>
      </c>
      <c r="O3118" s="129">
        <v>4.3980715164799733</v>
      </c>
      <c r="AD3118" s="90">
        <f t="shared" si="163"/>
        <v>49192</v>
      </c>
      <c r="AE3118" s="91">
        <f t="shared" si="162"/>
        <v>3.9938650481117222E-2</v>
      </c>
      <c r="AG3118" s="92"/>
    </row>
    <row r="3119" spans="14:33" x14ac:dyDescent="0.25">
      <c r="N3119" s="130">
        <v>50637</v>
      </c>
      <c r="O3119" s="129">
        <v>4.3986088448324523</v>
      </c>
      <c r="AD3119" s="90">
        <f t="shared" si="163"/>
        <v>49193</v>
      </c>
      <c r="AE3119" s="91">
        <f t="shared" si="162"/>
        <v>3.9938650481117222E-2</v>
      </c>
      <c r="AG3119" s="92"/>
    </row>
    <row r="3120" spans="14:33" x14ac:dyDescent="0.25">
      <c r="N3120" s="130">
        <v>50640</v>
      </c>
      <c r="O3120" s="129">
        <v>4.3980715164719797</v>
      </c>
      <c r="AD3120" s="90">
        <f t="shared" si="163"/>
        <v>49194</v>
      </c>
      <c r="AE3120" s="91">
        <f t="shared" si="162"/>
        <v>3.9938650481117222E-2</v>
      </c>
      <c r="AG3120" s="92"/>
    </row>
    <row r="3121" spans="14:33" x14ac:dyDescent="0.25">
      <c r="N3121" s="130">
        <v>50641</v>
      </c>
      <c r="O3121" s="129">
        <v>4.3980715164799733</v>
      </c>
      <c r="AD3121" s="90">
        <f t="shared" si="163"/>
        <v>49195</v>
      </c>
      <c r="AE3121" s="91">
        <f t="shared" si="162"/>
        <v>3.9943081466615737E-2</v>
      </c>
      <c r="AG3121" s="92"/>
    </row>
    <row r="3122" spans="14:33" x14ac:dyDescent="0.25">
      <c r="N3122" s="130">
        <v>50642</v>
      </c>
      <c r="O3122" s="129">
        <v>4.3980715164799733</v>
      </c>
      <c r="AD3122" s="90">
        <f t="shared" si="163"/>
        <v>49196</v>
      </c>
      <c r="AE3122" s="91">
        <f t="shared" si="162"/>
        <v>3.9943081466615737E-2</v>
      </c>
      <c r="AG3122" s="92"/>
    </row>
    <row r="3123" spans="14:33" x14ac:dyDescent="0.25">
      <c r="N3123" s="130">
        <v>50643</v>
      </c>
      <c r="O3123" s="129">
        <v>4.3980715164719797</v>
      </c>
      <c r="AD3123" s="90">
        <f t="shared" si="163"/>
        <v>49197</v>
      </c>
      <c r="AE3123" s="91">
        <f t="shared" si="162"/>
        <v>3.9943081466615737E-2</v>
      </c>
      <c r="AG3123" s="92"/>
    </row>
    <row r="3124" spans="14:33" x14ac:dyDescent="0.25">
      <c r="N3124" s="130">
        <v>50644</v>
      </c>
      <c r="O3124" s="129">
        <v>4.3986088448324523</v>
      </c>
      <c r="AD3124" s="90">
        <f t="shared" si="163"/>
        <v>49198</v>
      </c>
      <c r="AE3124" s="91">
        <f t="shared" si="162"/>
        <v>3.9938650481117222E-2</v>
      </c>
      <c r="AG3124" s="92"/>
    </row>
    <row r="3125" spans="14:33" x14ac:dyDescent="0.25">
      <c r="N3125" s="130">
        <v>50647</v>
      </c>
      <c r="O3125" s="129">
        <v>4.3980715164799733</v>
      </c>
      <c r="AD3125" s="90">
        <f t="shared" si="163"/>
        <v>49199</v>
      </c>
      <c r="AE3125" s="91">
        <f t="shared" si="162"/>
        <v>3.9938650481117222E-2</v>
      </c>
      <c r="AG3125" s="92"/>
    </row>
    <row r="3126" spans="14:33" x14ac:dyDescent="0.25">
      <c r="N3126" s="130">
        <v>50648</v>
      </c>
      <c r="O3126" s="129">
        <v>4.3980715164719797</v>
      </c>
      <c r="AD3126" s="90">
        <f t="shared" si="163"/>
        <v>49200</v>
      </c>
      <c r="AE3126" s="91">
        <f t="shared" si="162"/>
        <v>3.9938650481117222E-2</v>
      </c>
      <c r="AG3126" s="92"/>
    </row>
    <row r="3127" spans="14:33" x14ac:dyDescent="0.25">
      <c r="N3127" s="130">
        <v>50649</v>
      </c>
      <c r="O3127" s="129">
        <v>4.3980715164799733</v>
      </c>
      <c r="AD3127" s="90">
        <f t="shared" si="163"/>
        <v>49201</v>
      </c>
      <c r="AE3127" s="91">
        <f t="shared" si="162"/>
        <v>3.9938650481037286E-2</v>
      </c>
      <c r="AG3127" s="92"/>
    </row>
    <row r="3128" spans="14:33" x14ac:dyDescent="0.25">
      <c r="N3128" s="130">
        <v>50650</v>
      </c>
      <c r="O3128" s="129">
        <v>4.3980715164719797</v>
      </c>
      <c r="AD3128" s="90">
        <f t="shared" si="163"/>
        <v>49202</v>
      </c>
      <c r="AE3128" s="91">
        <f t="shared" si="162"/>
        <v>3.9943081466615737E-2</v>
      </c>
      <c r="AG3128" s="92"/>
    </row>
    <row r="3129" spans="14:33" x14ac:dyDescent="0.25">
      <c r="N3129" s="130">
        <v>50651</v>
      </c>
      <c r="O3129" s="129">
        <v>4.3988775418324355</v>
      </c>
      <c r="AD3129" s="90">
        <f t="shared" si="163"/>
        <v>49203</v>
      </c>
      <c r="AE3129" s="91">
        <f t="shared" si="162"/>
        <v>3.9943081466615737E-2</v>
      </c>
      <c r="AG3129" s="92"/>
    </row>
    <row r="3130" spans="14:33" x14ac:dyDescent="0.25">
      <c r="N3130" s="130">
        <v>50655</v>
      </c>
      <c r="O3130" s="129">
        <v>4.3980715164799733</v>
      </c>
      <c r="AD3130" s="90">
        <f t="shared" si="163"/>
        <v>49204</v>
      </c>
      <c r="AE3130" s="91">
        <f t="shared" si="162"/>
        <v>3.9943081466615737E-2</v>
      </c>
      <c r="AG3130" s="92"/>
    </row>
    <row r="3131" spans="14:33" x14ac:dyDescent="0.25">
      <c r="N3131" s="130">
        <v>50656</v>
      </c>
      <c r="O3131" s="129">
        <v>4.3980715164799733</v>
      </c>
      <c r="AD3131" s="90">
        <f t="shared" si="163"/>
        <v>49205</v>
      </c>
      <c r="AE3131" s="91">
        <f t="shared" si="162"/>
        <v>3.9938650481117222E-2</v>
      </c>
      <c r="AG3131" s="92"/>
    </row>
    <row r="3132" spans="14:33" x14ac:dyDescent="0.25">
      <c r="N3132" s="130">
        <v>50657</v>
      </c>
      <c r="O3132" s="129">
        <v>4.3980715164799733</v>
      </c>
      <c r="AD3132" s="90">
        <f t="shared" si="163"/>
        <v>49206</v>
      </c>
      <c r="AE3132" s="91">
        <f t="shared" si="162"/>
        <v>3.9938650481117222E-2</v>
      </c>
      <c r="AG3132" s="92"/>
    </row>
    <row r="3133" spans="14:33" x14ac:dyDescent="0.25">
      <c r="N3133" s="130">
        <v>50658</v>
      </c>
      <c r="O3133" s="129">
        <v>4.3986088448297878</v>
      </c>
      <c r="AD3133" s="90">
        <f t="shared" si="163"/>
        <v>49207</v>
      </c>
      <c r="AE3133" s="91">
        <f t="shared" si="162"/>
        <v>3.9938650481117222E-2</v>
      </c>
      <c r="AG3133" s="92"/>
    </row>
    <row r="3134" spans="14:33" x14ac:dyDescent="0.25">
      <c r="N3134" s="130">
        <v>50661</v>
      </c>
      <c r="O3134" s="129">
        <v>4.3980715164799733</v>
      </c>
      <c r="AD3134" s="90">
        <f t="shared" si="163"/>
        <v>49208</v>
      </c>
      <c r="AE3134" s="91">
        <f t="shared" si="162"/>
        <v>3.9938650481037286E-2</v>
      </c>
      <c r="AG3134" s="92"/>
    </row>
    <row r="3135" spans="14:33" x14ac:dyDescent="0.25">
      <c r="N3135" s="130">
        <v>50662</v>
      </c>
      <c r="O3135" s="129">
        <v>4.3980715164799733</v>
      </c>
      <c r="AD3135" s="90">
        <f t="shared" si="163"/>
        <v>49209</v>
      </c>
      <c r="AE3135" s="91">
        <f t="shared" si="162"/>
        <v>3.9943081466615737E-2</v>
      </c>
      <c r="AG3135" s="92"/>
    </row>
    <row r="3136" spans="14:33" x14ac:dyDescent="0.25">
      <c r="N3136" s="130">
        <v>50663</v>
      </c>
      <c r="O3136" s="129">
        <v>4.3980715164719797</v>
      </c>
      <c r="AD3136" s="90">
        <f t="shared" si="163"/>
        <v>49210</v>
      </c>
      <c r="AE3136" s="91">
        <f t="shared" si="162"/>
        <v>3.9943081466615737E-2</v>
      </c>
      <c r="AG3136" s="92"/>
    </row>
    <row r="3137" spans="14:33" x14ac:dyDescent="0.25">
      <c r="N3137" s="130">
        <v>50664</v>
      </c>
      <c r="O3137" s="129">
        <v>4.3980715164799733</v>
      </c>
      <c r="AD3137" s="90">
        <f t="shared" si="163"/>
        <v>49211</v>
      </c>
      <c r="AE3137" s="91">
        <f t="shared" si="162"/>
        <v>3.9943081466615737E-2</v>
      </c>
      <c r="AG3137" s="92"/>
    </row>
    <row r="3138" spans="14:33" x14ac:dyDescent="0.25">
      <c r="N3138" s="130">
        <v>50665</v>
      </c>
      <c r="O3138" s="129">
        <v>4.3986088448324523</v>
      </c>
      <c r="AD3138" s="90">
        <f t="shared" si="163"/>
        <v>49212</v>
      </c>
      <c r="AE3138" s="91">
        <f t="shared" si="162"/>
        <v>3.9938650481117222E-2</v>
      </c>
      <c r="AG3138" s="92"/>
    </row>
    <row r="3139" spans="14:33" x14ac:dyDescent="0.25">
      <c r="N3139" s="130">
        <v>50668</v>
      </c>
      <c r="O3139" s="129">
        <v>4.3980715164719797</v>
      </c>
      <c r="AD3139" s="90">
        <f t="shared" si="163"/>
        <v>49213</v>
      </c>
      <c r="AE3139" s="91">
        <f t="shared" si="162"/>
        <v>3.9938650481117222E-2</v>
      </c>
      <c r="AG3139" s="92"/>
    </row>
    <row r="3140" spans="14:33" x14ac:dyDescent="0.25">
      <c r="N3140" s="130">
        <v>50669</v>
      </c>
      <c r="O3140" s="129">
        <v>4.3980715164799733</v>
      </c>
      <c r="AD3140" s="90">
        <f t="shared" si="163"/>
        <v>49214</v>
      </c>
      <c r="AE3140" s="91">
        <f t="shared" si="162"/>
        <v>3.9938650481117222E-2</v>
      </c>
      <c r="AG3140" s="92"/>
    </row>
    <row r="3141" spans="14:33" x14ac:dyDescent="0.25">
      <c r="N3141" s="130">
        <v>50670</v>
      </c>
      <c r="O3141" s="129">
        <v>4.3980715164799733</v>
      </c>
      <c r="AD3141" s="90">
        <f t="shared" si="163"/>
        <v>49215</v>
      </c>
      <c r="AE3141" s="91">
        <f t="shared" si="162"/>
        <v>3.9938650481117222E-2</v>
      </c>
      <c r="AG3141" s="92"/>
    </row>
    <row r="3142" spans="14:33" x14ac:dyDescent="0.25">
      <c r="N3142" s="130">
        <v>50671</v>
      </c>
      <c r="O3142" s="129">
        <v>4.3980715164799733</v>
      </c>
      <c r="AD3142" s="90">
        <f t="shared" si="163"/>
        <v>49216</v>
      </c>
      <c r="AE3142" s="91">
        <f t="shared" si="162"/>
        <v>3.9943081466589092E-2</v>
      </c>
      <c r="AG3142" s="92"/>
    </row>
    <row r="3143" spans="14:33" x14ac:dyDescent="0.25">
      <c r="N3143" s="130">
        <v>50672</v>
      </c>
      <c r="O3143" s="129">
        <v>4.3986088448297878</v>
      </c>
      <c r="AD3143" s="90">
        <f t="shared" si="163"/>
        <v>49217</v>
      </c>
      <c r="AE3143" s="91">
        <f t="shared" ref="AE3143:AE3206" si="164">_xlfn.IFNA(VLOOKUP(AD3143,N:O,2,FALSE)/100,AE3142)</f>
        <v>3.9943081466589092E-2</v>
      </c>
      <c r="AG3143" s="92"/>
    </row>
    <row r="3144" spans="14:33" x14ac:dyDescent="0.25">
      <c r="N3144" s="130">
        <v>50675</v>
      </c>
      <c r="O3144" s="129">
        <v>4.3980715164799733</v>
      </c>
      <c r="AD3144" s="90">
        <f t="shared" ref="AD3144:AD3207" si="165">AD3143+1</f>
        <v>49218</v>
      </c>
      <c r="AE3144" s="91">
        <f t="shared" si="164"/>
        <v>3.9943081466589092E-2</v>
      </c>
      <c r="AG3144" s="92"/>
    </row>
    <row r="3145" spans="14:33" x14ac:dyDescent="0.25">
      <c r="N3145" s="130">
        <v>50676</v>
      </c>
      <c r="O3145" s="129">
        <v>4.3980715164799733</v>
      </c>
      <c r="AD3145" s="90">
        <f t="shared" si="165"/>
        <v>49219</v>
      </c>
      <c r="AE3145" s="91">
        <f t="shared" si="164"/>
        <v>3.9938650481117222E-2</v>
      </c>
      <c r="AG3145" s="92"/>
    </row>
    <row r="3146" spans="14:33" x14ac:dyDescent="0.25">
      <c r="N3146" s="130">
        <v>50677</v>
      </c>
      <c r="O3146" s="129">
        <v>4.3980715164799733</v>
      </c>
      <c r="AD3146" s="90">
        <f t="shared" si="165"/>
        <v>49220</v>
      </c>
      <c r="AE3146" s="91">
        <f t="shared" si="164"/>
        <v>3.9938650481117222E-2</v>
      </c>
      <c r="AG3146" s="92"/>
    </row>
    <row r="3147" spans="14:33" x14ac:dyDescent="0.25">
      <c r="N3147" s="130">
        <v>50678</v>
      </c>
      <c r="O3147" s="129">
        <v>4.3980715164799733</v>
      </c>
      <c r="AD3147" s="90">
        <f t="shared" si="165"/>
        <v>49221</v>
      </c>
      <c r="AE3147" s="91">
        <f t="shared" si="164"/>
        <v>3.9938650481117222E-2</v>
      </c>
      <c r="AG3147" s="92"/>
    </row>
    <row r="3148" spans="14:33" x14ac:dyDescent="0.25">
      <c r="N3148" s="130">
        <v>50679</v>
      </c>
      <c r="O3148" s="129">
        <v>4.3986088448297878</v>
      </c>
      <c r="AD3148" s="90">
        <f t="shared" si="165"/>
        <v>49222</v>
      </c>
      <c r="AE3148" s="91">
        <f t="shared" si="164"/>
        <v>3.9938650481037286E-2</v>
      </c>
      <c r="AG3148" s="92"/>
    </row>
    <row r="3149" spans="14:33" x14ac:dyDescent="0.25">
      <c r="N3149" s="130">
        <v>50682</v>
      </c>
      <c r="O3149" s="129">
        <v>4.3980715164799733</v>
      </c>
      <c r="AD3149" s="90">
        <f t="shared" si="165"/>
        <v>49223</v>
      </c>
      <c r="AE3149" s="91">
        <f t="shared" si="164"/>
        <v>3.9945297205188357E-2</v>
      </c>
      <c r="AG3149" s="92"/>
    </row>
    <row r="3150" spans="14:33" x14ac:dyDescent="0.25">
      <c r="N3150" s="130">
        <v>50683</v>
      </c>
      <c r="O3150" s="129">
        <v>4.3980715164799733</v>
      </c>
      <c r="AD3150" s="90">
        <f t="shared" si="165"/>
        <v>49224</v>
      </c>
      <c r="AE3150" s="91">
        <f t="shared" si="164"/>
        <v>3.9945297205188357E-2</v>
      </c>
      <c r="AG3150" s="92"/>
    </row>
    <row r="3151" spans="14:33" x14ac:dyDescent="0.25">
      <c r="N3151" s="130">
        <v>50684</v>
      </c>
      <c r="O3151" s="129">
        <v>4.3980715164719797</v>
      </c>
      <c r="AD3151" s="90">
        <f t="shared" si="165"/>
        <v>49225</v>
      </c>
      <c r="AE3151" s="91">
        <f t="shared" si="164"/>
        <v>3.9945297205188357E-2</v>
      </c>
      <c r="AG3151" s="92"/>
    </row>
    <row r="3152" spans="14:33" x14ac:dyDescent="0.25">
      <c r="N3152" s="130">
        <v>50685</v>
      </c>
      <c r="O3152" s="129">
        <v>4.3980715164799733</v>
      </c>
      <c r="AD3152" s="90">
        <f t="shared" si="165"/>
        <v>49226</v>
      </c>
      <c r="AE3152" s="91">
        <f t="shared" si="164"/>
        <v>3.9945297205188357E-2</v>
      </c>
      <c r="AG3152" s="92"/>
    </row>
    <row r="3153" spans="14:33" x14ac:dyDescent="0.25">
      <c r="N3153" s="130">
        <v>50686</v>
      </c>
      <c r="O3153" s="129">
        <v>4.3988775418324355</v>
      </c>
      <c r="AD3153" s="90">
        <f t="shared" si="165"/>
        <v>49227</v>
      </c>
      <c r="AE3153" s="91">
        <f t="shared" si="164"/>
        <v>3.9938650481117222E-2</v>
      </c>
      <c r="AG3153" s="92"/>
    </row>
    <row r="3154" spans="14:33" x14ac:dyDescent="0.25">
      <c r="N3154" s="130">
        <v>50690</v>
      </c>
      <c r="O3154" s="129">
        <v>4.3980715164799733</v>
      </c>
      <c r="AD3154" s="90">
        <f t="shared" si="165"/>
        <v>49228</v>
      </c>
      <c r="AE3154" s="91">
        <f t="shared" si="164"/>
        <v>3.9938650481037286E-2</v>
      </c>
      <c r="AG3154" s="92"/>
    </row>
    <row r="3155" spans="14:33" x14ac:dyDescent="0.25">
      <c r="N3155" s="130">
        <v>50691</v>
      </c>
      <c r="O3155" s="129">
        <v>4.3980715164799733</v>
      </c>
      <c r="AD3155" s="90">
        <f t="shared" si="165"/>
        <v>49229</v>
      </c>
      <c r="AE3155" s="91">
        <f t="shared" si="164"/>
        <v>3.9938650481117222E-2</v>
      </c>
      <c r="AG3155" s="92"/>
    </row>
    <row r="3156" spans="14:33" x14ac:dyDescent="0.25">
      <c r="N3156" s="130">
        <v>50692</v>
      </c>
      <c r="O3156" s="129">
        <v>4.3980715164719797</v>
      </c>
      <c r="AD3156" s="90">
        <f t="shared" si="165"/>
        <v>49230</v>
      </c>
      <c r="AE3156" s="91">
        <f t="shared" si="164"/>
        <v>3.9943081466615737E-2</v>
      </c>
      <c r="AG3156" s="92"/>
    </row>
    <row r="3157" spans="14:33" x14ac:dyDescent="0.25">
      <c r="N3157" s="130">
        <v>50693</v>
      </c>
      <c r="O3157" s="129">
        <v>4.3986088448351168</v>
      </c>
      <c r="AD3157" s="90">
        <f t="shared" si="165"/>
        <v>49231</v>
      </c>
      <c r="AE3157" s="91">
        <f t="shared" si="164"/>
        <v>3.9943081466615737E-2</v>
      </c>
      <c r="AG3157" s="92"/>
    </row>
    <row r="3158" spans="14:33" x14ac:dyDescent="0.25">
      <c r="N3158" s="130">
        <v>50696</v>
      </c>
      <c r="O3158" s="129">
        <v>4.3980715164719797</v>
      </c>
      <c r="AD3158" s="90">
        <f t="shared" si="165"/>
        <v>49232</v>
      </c>
      <c r="AE3158" s="91">
        <f t="shared" si="164"/>
        <v>3.9943081466615737E-2</v>
      </c>
      <c r="AG3158" s="92"/>
    </row>
    <row r="3159" spans="14:33" x14ac:dyDescent="0.25">
      <c r="N3159" s="130">
        <v>50697</v>
      </c>
      <c r="O3159" s="129">
        <v>4.3980715164799733</v>
      </c>
      <c r="AD3159" s="90">
        <f t="shared" si="165"/>
        <v>49233</v>
      </c>
      <c r="AE3159" s="91">
        <f t="shared" si="164"/>
        <v>3.9938650481117222E-2</v>
      </c>
      <c r="AG3159" s="92"/>
    </row>
    <row r="3160" spans="14:33" x14ac:dyDescent="0.25">
      <c r="N3160" s="130">
        <v>50698</v>
      </c>
      <c r="O3160" s="129">
        <v>4.3980715164719797</v>
      </c>
      <c r="AD3160" s="90">
        <f t="shared" si="165"/>
        <v>49234</v>
      </c>
      <c r="AE3160" s="91">
        <f t="shared" si="164"/>
        <v>3.9938650481117222E-2</v>
      </c>
      <c r="AG3160" s="92"/>
    </row>
    <row r="3161" spans="14:33" x14ac:dyDescent="0.25">
      <c r="N3161" s="130">
        <v>50699</v>
      </c>
      <c r="O3161" s="129">
        <v>4.3980715164799733</v>
      </c>
      <c r="AD3161" s="90">
        <f t="shared" si="165"/>
        <v>49235</v>
      </c>
      <c r="AE3161" s="91">
        <f t="shared" si="164"/>
        <v>3.9938650481117222E-2</v>
      </c>
      <c r="AG3161" s="92"/>
    </row>
    <row r="3162" spans="14:33" x14ac:dyDescent="0.25">
      <c r="N3162" s="130">
        <v>50700</v>
      </c>
      <c r="O3162" s="129">
        <v>4.3986088448324523</v>
      </c>
      <c r="AD3162" s="90">
        <f t="shared" si="165"/>
        <v>49236</v>
      </c>
      <c r="AE3162" s="91">
        <f t="shared" si="164"/>
        <v>3.9938650481037286E-2</v>
      </c>
      <c r="AG3162" s="92"/>
    </row>
    <row r="3163" spans="14:33" x14ac:dyDescent="0.25">
      <c r="N3163" s="130">
        <v>50703</v>
      </c>
      <c r="O3163" s="129">
        <v>4.3980715164799733</v>
      </c>
      <c r="AD3163" s="90">
        <f t="shared" si="165"/>
        <v>49237</v>
      </c>
      <c r="AE3163" s="91">
        <f t="shared" si="164"/>
        <v>3.9943081466642383E-2</v>
      </c>
      <c r="AG3163" s="92"/>
    </row>
    <row r="3164" spans="14:33" x14ac:dyDescent="0.25">
      <c r="N3164" s="130">
        <v>50704</v>
      </c>
      <c r="O3164" s="129">
        <v>4.3980715164719797</v>
      </c>
      <c r="AD3164" s="90">
        <f t="shared" si="165"/>
        <v>49238</v>
      </c>
      <c r="AE3164" s="91">
        <f t="shared" si="164"/>
        <v>3.9943081466642383E-2</v>
      </c>
      <c r="AG3164" s="92"/>
    </row>
    <row r="3165" spans="14:33" x14ac:dyDescent="0.25">
      <c r="N3165" s="130">
        <v>50705</v>
      </c>
      <c r="O3165" s="129">
        <v>4.3980715164799733</v>
      </c>
      <c r="AD3165" s="90">
        <f t="shared" si="165"/>
        <v>49239</v>
      </c>
      <c r="AE3165" s="91">
        <f t="shared" si="164"/>
        <v>3.9943081466642383E-2</v>
      </c>
      <c r="AG3165" s="92"/>
    </row>
    <row r="3166" spans="14:33" x14ac:dyDescent="0.25">
      <c r="N3166" s="130">
        <v>50706</v>
      </c>
      <c r="O3166" s="129">
        <v>4.3980715164799733</v>
      </c>
      <c r="AD3166" s="90">
        <f t="shared" si="165"/>
        <v>49240</v>
      </c>
      <c r="AE3166" s="91">
        <f t="shared" si="164"/>
        <v>3.9938650481117222E-2</v>
      </c>
      <c r="AG3166" s="92"/>
    </row>
    <row r="3167" spans="14:33" x14ac:dyDescent="0.25">
      <c r="N3167" s="130">
        <v>50707</v>
      </c>
      <c r="O3167" s="129">
        <v>4.3986088448324523</v>
      </c>
      <c r="AD3167" s="90">
        <f t="shared" si="165"/>
        <v>49241</v>
      </c>
      <c r="AE3167" s="91">
        <f t="shared" si="164"/>
        <v>3.9938650481117222E-2</v>
      </c>
      <c r="AG3167" s="92"/>
    </row>
    <row r="3168" spans="14:33" x14ac:dyDescent="0.25">
      <c r="N3168" s="130">
        <v>50710</v>
      </c>
      <c r="O3168" s="129">
        <v>4.3980715164719797</v>
      </c>
      <c r="AD3168" s="90">
        <f t="shared" si="165"/>
        <v>49242</v>
      </c>
      <c r="AE3168" s="91">
        <f t="shared" si="164"/>
        <v>3.9938650481117222E-2</v>
      </c>
      <c r="AG3168" s="92"/>
    </row>
    <row r="3169" spans="14:33" x14ac:dyDescent="0.25">
      <c r="N3169" s="130">
        <v>50711</v>
      </c>
      <c r="O3169" s="129">
        <v>4.3980715164799733</v>
      </c>
      <c r="AD3169" s="90">
        <f t="shared" si="165"/>
        <v>49243</v>
      </c>
      <c r="AE3169" s="91">
        <f t="shared" si="164"/>
        <v>3.9938650481037286E-2</v>
      </c>
      <c r="AG3169" s="92"/>
    </row>
    <row r="3170" spans="14:33" x14ac:dyDescent="0.25">
      <c r="N3170" s="130">
        <v>50712</v>
      </c>
      <c r="O3170" s="129">
        <v>4.3980715164719797</v>
      </c>
      <c r="AD3170" s="90">
        <f t="shared" si="165"/>
        <v>49244</v>
      </c>
      <c r="AE3170" s="91">
        <f t="shared" si="164"/>
        <v>3.9943081466642383E-2</v>
      </c>
      <c r="AG3170" s="92"/>
    </row>
    <row r="3171" spans="14:33" x14ac:dyDescent="0.25">
      <c r="N3171" s="130">
        <v>50713</v>
      </c>
      <c r="O3171" s="129">
        <v>4.3980715164719797</v>
      </c>
      <c r="AD3171" s="90">
        <f t="shared" si="165"/>
        <v>49245</v>
      </c>
      <c r="AE3171" s="91">
        <f t="shared" si="164"/>
        <v>3.9943081466642383E-2</v>
      </c>
      <c r="AG3171" s="92"/>
    </row>
    <row r="3172" spans="14:33" x14ac:dyDescent="0.25">
      <c r="N3172" s="130">
        <v>50714</v>
      </c>
      <c r="O3172" s="129">
        <v>4.3986088448351168</v>
      </c>
      <c r="AD3172" s="90">
        <f t="shared" si="165"/>
        <v>49246</v>
      </c>
      <c r="AE3172" s="91">
        <f t="shared" si="164"/>
        <v>3.9943081466642383E-2</v>
      </c>
      <c r="AG3172" s="92"/>
    </row>
    <row r="3173" spans="14:33" x14ac:dyDescent="0.25">
      <c r="N3173" s="130">
        <v>50717</v>
      </c>
      <c r="O3173" s="129">
        <v>4.3980715164799733</v>
      </c>
      <c r="AD3173" s="90">
        <f t="shared" si="165"/>
        <v>49247</v>
      </c>
      <c r="AE3173" s="91">
        <f t="shared" si="164"/>
        <v>3.9938650481037286E-2</v>
      </c>
      <c r="AG3173" s="92"/>
    </row>
    <row r="3174" spans="14:33" x14ac:dyDescent="0.25">
      <c r="N3174" s="130">
        <v>50718</v>
      </c>
      <c r="O3174" s="129">
        <v>4.3980715164799733</v>
      </c>
      <c r="AD3174" s="90">
        <f t="shared" si="165"/>
        <v>49248</v>
      </c>
      <c r="AE3174" s="91">
        <f t="shared" si="164"/>
        <v>3.9938650481117222E-2</v>
      </c>
      <c r="AG3174" s="92"/>
    </row>
    <row r="3175" spans="14:33" x14ac:dyDescent="0.25">
      <c r="N3175" s="130">
        <v>50719</v>
      </c>
      <c r="O3175" s="129">
        <v>4.3983401697116342</v>
      </c>
      <c r="AD3175" s="90">
        <f t="shared" si="165"/>
        <v>49249</v>
      </c>
      <c r="AE3175" s="91">
        <f t="shared" si="164"/>
        <v>3.9938650481117222E-2</v>
      </c>
      <c r="AG3175" s="92"/>
    </row>
    <row r="3176" spans="14:33" x14ac:dyDescent="0.25">
      <c r="N3176" s="130">
        <v>50721</v>
      </c>
      <c r="O3176" s="129">
        <v>4.3986088448351168</v>
      </c>
      <c r="AD3176" s="90">
        <f t="shared" si="165"/>
        <v>49250</v>
      </c>
      <c r="AE3176" s="91">
        <f t="shared" si="164"/>
        <v>3.9938650481117222E-2</v>
      </c>
      <c r="AG3176" s="92"/>
    </row>
    <row r="3177" spans="14:33" x14ac:dyDescent="0.25">
      <c r="N3177" s="130">
        <v>50724</v>
      </c>
      <c r="O3177" s="129">
        <v>4.3980715164799733</v>
      </c>
      <c r="AD3177" s="90">
        <f t="shared" si="165"/>
        <v>49251</v>
      </c>
      <c r="AE3177" s="91">
        <f t="shared" si="164"/>
        <v>3.9943081466615737E-2</v>
      </c>
      <c r="AG3177" s="92"/>
    </row>
    <row r="3178" spans="14:33" x14ac:dyDescent="0.25">
      <c r="N3178" s="130">
        <v>50725</v>
      </c>
      <c r="O3178" s="129">
        <v>4.3980715164799733</v>
      </c>
      <c r="AD3178" s="90">
        <f t="shared" si="165"/>
        <v>49252</v>
      </c>
      <c r="AE3178" s="91">
        <f t="shared" si="164"/>
        <v>3.9943081466615737E-2</v>
      </c>
      <c r="AG3178" s="92"/>
    </row>
    <row r="3179" spans="14:33" x14ac:dyDescent="0.25">
      <c r="N3179" s="130">
        <v>50726</v>
      </c>
      <c r="O3179" s="129">
        <v>4.3980715164719797</v>
      </c>
      <c r="AD3179" s="90">
        <f t="shared" si="165"/>
        <v>49253</v>
      </c>
      <c r="AE3179" s="91">
        <f t="shared" si="164"/>
        <v>3.9943081466615737E-2</v>
      </c>
      <c r="AG3179" s="92"/>
    </row>
    <row r="3180" spans="14:33" x14ac:dyDescent="0.25">
      <c r="N3180" s="130">
        <v>50727</v>
      </c>
      <c r="O3180" s="129">
        <v>4.3980715164719797</v>
      </c>
      <c r="AD3180" s="90">
        <f t="shared" si="165"/>
        <v>49254</v>
      </c>
      <c r="AE3180" s="91">
        <f t="shared" si="164"/>
        <v>3.9938650481117222E-2</v>
      </c>
      <c r="AG3180" s="92"/>
    </row>
    <row r="3181" spans="14:33" x14ac:dyDescent="0.25">
      <c r="N3181" s="130">
        <v>50728</v>
      </c>
      <c r="O3181" s="129">
        <v>4.3986088448324523</v>
      </c>
      <c r="AD3181" s="90">
        <f t="shared" si="165"/>
        <v>49255</v>
      </c>
      <c r="AE3181" s="91">
        <f t="shared" si="164"/>
        <v>3.9938650481037286E-2</v>
      </c>
      <c r="AG3181" s="92"/>
    </row>
    <row r="3182" spans="14:33" x14ac:dyDescent="0.25">
      <c r="N3182" s="130">
        <v>50731</v>
      </c>
      <c r="O3182" s="129">
        <v>4.3980715164799733</v>
      </c>
      <c r="AD3182" s="90">
        <f t="shared" si="165"/>
        <v>49256</v>
      </c>
      <c r="AE3182" s="91">
        <f t="shared" si="164"/>
        <v>3.9938650481117222E-2</v>
      </c>
      <c r="AG3182" s="92"/>
    </row>
    <row r="3183" spans="14:33" x14ac:dyDescent="0.25">
      <c r="N3183" s="130">
        <v>50732</v>
      </c>
      <c r="O3183" s="129">
        <v>4.3980715164799733</v>
      </c>
      <c r="AD3183" s="90">
        <f t="shared" si="165"/>
        <v>49257</v>
      </c>
      <c r="AE3183" s="91">
        <f t="shared" si="164"/>
        <v>3.9938650481037286E-2</v>
      </c>
      <c r="AG3183" s="92"/>
    </row>
    <row r="3184" spans="14:33" x14ac:dyDescent="0.25">
      <c r="N3184" s="130">
        <v>50733</v>
      </c>
      <c r="O3184" s="129">
        <v>4.3983401697116342</v>
      </c>
      <c r="AD3184" s="90">
        <f t="shared" si="165"/>
        <v>49258</v>
      </c>
      <c r="AE3184" s="91">
        <f t="shared" si="164"/>
        <v>3.9943081466615737E-2</v>
      </c>
      <c r="AG3184" s="92"/>
    </row>
    <row r="3185" spans="14:33" x14ac:dyDescent="0.25">
      <c r="N3185" s="130">
        <v>50735</v>
      </c>
      <c r="O3185" s="129">
        <v>4.3986088448324523</v>
      </c>
      <c r="AD3185" s="90">
        <f t="shared" si="165"/>
        <v>49259</v>
      </c>
      <c r="AE3185" s="91">
        <f t="shared" si="164"/>
        <v>3.9943081466615737E-2</v>
      </c>
      <c r="AG3185" s="92"/>
    </row>
    <row r="3186" spans="14:33" x14ac:dyDescent="0.25">
      <c r="N3186" s="130">
        <v>50738</v>
      </c>
      <c r="O3186" s="129">
        <v>4.3980715164799733</v>
      </c>
      <c r="AD3186" s="90">
        <f t="shared" si="165"/>
        <v>49260</v>
      </c>
      <c r="AE3186" s="91">
        <f t="shared" si="164"/>
        <v>3.9943081466615737E-2</v>
      </c>
      <c r="AG3186" s="92"/>
    </row>
    <row r="3187" spans="14:33" x14ac:dyDescent="0.25">
      <c r="N3187" s="130">
        <v>50739</v>
      </c>
      <c r="O3187" s="129">
        <v>4.3980715164719797</v>
      </c>
      <c r="AD3187" s="90">
        <f t="shared" si="165"/>
        <v>49261</v>
      </c>
      <c r="AE3187" s="91">
        <f t="shared" si="164"/>
        <v>3.9938650481117222E-2</v>
      </c>
      <c r="AG3187" s="92"/>
    </row>
    <row r="3188" spans="14:33" x14ac:dyDescent="0.25">
      <c r="N3188" s="130">
        <v>50740</v>
      </c>
      <c r="O3188" s="129">
        <v>4.3980715164799733</v>
      </c>
      <c r="AD3188" s="90">
        <f t="shared" si="165"/>
        <v>49262</v>
      </c>
      <c r="AE3188" s="91">
        <f t="shared" si="164"/>
        <v>3.9938650481117222E-2</v>
      </c>
      <c r="AG3188" s="92"/>
    </row>
    <row r="3189" spans="14:33" x14ac:dyDescent="0.25">
      <c r="N3189" s="130">
        <v>50741</v>
      </c>
      <c r="O3189" s="129">
        <v>4.3980715164799733</v>
      </c>
      <c r="AD3189" s="90">
        <f t="shared" si="165"/>
        <v>49263</v>
      </c>
      <c r="AE3189" s="91">
        <f t="shared" si="164"/>
        <v>3.9938650481117222E-2</v>
      </c>
      <c r="AG3189" s="92"/>
    </row>
    <row r="3190" spans="14:33" x14ac:dyDescent="0.25">
      <c r="N3190" s="130">
        <v>50742</v>
      </c>
      <c r="O3190" s="129">
        <v>4.3986088448324523</v>
      </c>
      <c r="AD3190" s="90">
        <f t="shared" si="165"/>
        <v>49264</v>
      </c>
      <c r="AE3190" s="91">
        <f t="shared" si="164"/>
        <v>3.9938650481117222E-2</v>
      </c>
      <c r="AG3190" s="92"/>
    </row>
    <row r="3191" spans="14:33" x14ac:dyDescent="0.25">
      <c r="N3191" s="130">
        <v>50745</v>
      </c>
      <c r="O3191" s="129">
        <v>4.3980715164799733</v>
      </c>
      <c r="AD3191" s="90">
        <f t="shared" si="165"/>
        <v>49265</v>
      </c>
      <c r="AE3191" s="91">
        <f t="shared" si="164"/>
        <v>3.9943081466615737E-2</v>
      </c>
      <c r="AG3191" s="92"/>
    </row>
    <row r="3192" spans="14:33" x14ac:dyDescent="0.25">
      <c r="N3192" s="130">
        <v>50746</v>
      </c>
      <c r="O3192" s="129">
        <v>4.3980715164719797</v>
      </c>
      <c r="AD3192" s="90">
        <f t="shared" si="165"/>
        <v>49266</v>
      </c>
      <c r="AE3192" s="91">
        <f t="shared" si="164"/>
        <v>3.9943081466615737E-2</v>
      </c>
      <c r="AG3192" s="92"/>
    </row>
    <row r="3193" spans="14:33" x14ac:dyDescent="0.25">
      <c r="N3193" s="130">
        <v>50747</v>
      </c>
      <c r="O3193" s="129">
        <v>4.3980715164719797</v>
      </c>
      <c r="AD3193" s="90">
        <f t="shared" si="165"/>
        <v>49267</v>
      </c>
      <c r="AE3193" s="91">
        <f t="shared" si="164"/>
        <v>3.9943081466615737E-2</v>
      </c>
      <c r="AG3193" s="92"/>
    </row>
    <row r="3194" spans="14:33" x14ac:dyDescent="0.25">
      <c r="N3194" s="130">
        <v>50748</v>
      </c>
      <c r="O3194" s="129">
        <v>4.3980715164879669</v>
      </c>
      <c r="AD3194" s="90">
        <f t="shared" si="165"/>
        <v>49268</v>
      </c>
      <c r="AE3194" s="91">
        <f t="shared" si="164"/>
        <v>3.9938650481037286E-2</v>
      </c>
      <c r="AG3194" s="92"/>
    </row>
    <row r="3195" spans="14:33" x14ac:dyDescent="0.25">
      <c r="N3195" s="130">
        <v>50749</v>
      </c>
      <c r="O3195" s="129">
        <v>4.3986088448297878</v>
      </c>
      <c r="AD3195" s="90">
        <f t="shared" si="165"/>
        <v>49269</v>
      </c>
      <c r="AE3195" s="91">
        <f t="shared" si="164"/>
        <v>3.9938650481117222E-2</v>
      </c>
      <c r="AG3195" s="92"/>
    </row>
    <row r="3196" spans="14:33" x14ac:dyDescent="0.25">
      <c r="N3196" s="130">
        <v>50752</v>
      </c>
      <c r="O3196" s="129">
        <v>4.3980715164799733</v>
      </c>
      <c r="AD3196" s="90">
        <f t="shared" si="165"/>
        <v>49270</v>
      </c>
      <c r="AE3196" s="91">
        <f t="shared" si="164"/>
        <v>3.994086589193202E-2</v>
      </c>
      <c r="AG3196" s="92"/>
    </row>
    <row r="3197" spans="14:33" x14ac:dyDescent="0.25">
      <c r="N3197" s="130">
        <v>50753</v>
      </c>
      <c r="O3197" s="129">
        <v>4.3980715164719797</v>
      </c>
      <c r="AD3197" s="90">
        <f t="shared" si="165"/>
        <v>49271</v>
      </c>
      <c r="AE3197" s="91">
        <f t="shared" si="164"/>
        <v>3.994086589193202E-2</v>
      </c>
      <c r="AG3197" s="92"/>
    </row>
    <row r="3198" spans="14:33" x14ac:dyDescent="0.25">
      <c r="N3198" s="130">
        <v>50754</v>
      </c>
      <c r="O3198" s="129">
        <v>4.3980715164799733</v>
      </c>
      <c r="AD3198" s="90">
        <f t="shared" si="165"/>
        <v>49272</v>
      </c>
      <c r="AE3198" s="91">
        <f t="shared" si="164"/>
        <v>3.9943081466642383E-2</v>
      </c>
      <c r="AG3198" s="92"/>
    </row>
    <row r="3199" spans="14:33" x14ac:dyDescent="0.25">
      <c r="N3199" s="130">
        <v>50755</v>
      </c>
      <c r="O3199" s="129">
        <v>4.3980715164799733</v>
      </c>
      <c r="AD3199" s="90">
        <f t="shared" si="165"/>
        <v>49273</v>
      </c>
      <c r="AE3199" s="91">
        <f t="shared" si="164"/>
        <v>3.9943081466642383E-2</v>
      </c>
      <c r="AG3199" s="92"/>
    </row>
    <row r="3200" spans="14:33" x14ac:dyDescent="0.25">
      <c r="N3200" s="130">
        <v>50756</v>
      </c>
      <c r="O3200" s="129">
        <v>4.3986088448324523</v>
      </c>
      <c r="AD3200" s="90">
        <f t="shared" si="165"/>
        <v>49274</v>
      </c>
      <c r="AE3200" s="91">
        <f t="shared" si="164"/>
        <v>3.9943081466642383E-2</v>
      </c>
      <c r="AG3200" s="92"/>
    </row>
    <row r="3201" spans="14:33" x14ac:dyDescent="0.25">
      <c r="N3201" s="130">
        <v>50759</v>
      </c>
      <c r="O3201" s="129">
        <v>4.3980715164799733</v>
      </c>
      <c r="AD3201" s="90">
        <f t="shared" si="165"/>
        <v>49275</v>
      </c>
      <c r="AE3201" s="91">
        <f t="shared" si="164"/>
        <v>3.9938650481117222E-2</v>
      </c>
      <c r="AG3201" s="92"/>
    </row>
    <row r="3202" spans="14:33" x14ac:dyDescent="0.25">
      <c r="N3202" s="130">
        <v>50760</v>
      </c>
      <c r="O3202" s="129">
        <v>4.3980715164799733</v>
      </c>
      <c r="AD3202" s="90">
        <f t="shared" si="165"/>
        <v>49276</v>
      </c>
      <c r="AE3202" s="91">
        <f t="shared" si="164"/>
        <v>3.9938650481117222E-2</v>
      </c>
      <c r="AG3202" s="92"/>
    </row>
    <row r="3203" spans="14:33" x14ac:dyDescent="0.25">
      <c r="N3203" s="130">
        <v>50761</v>
      </c>
      <c r="O3203" s="129">
        <v>4.3980715164719797</v>
      </c>
      <c r="AD3203" s="90">
        <f t="shared" si="165"/>
        <v>49277</v>
      </c>
      <c r="AE3203" s="91">
        <f t="shared" si="164"/>
        <v>3.9938650480957349E-2</v>
      </c>
      <c r="AG3203" s="92"/>
    </row>
    <row r="3204" spans="14:33" x14ac:dyDescent="0.25">
      <c r="N3204" s="130">
        <v>50762</v>
      </c>
      <c r="O3204" s="129">
        <v>4.3988775418344339</v>
      </c>
      <c r="AD3204" s="90">
        <f t="shared" si="165"/>
        <v>49278</v>
      </c>
      <c r="AE3204" s="91">
        <f t="shared" si="164"/>
        <v>3.9938650481117222E-2</v>
      </c>
      <c r="AG3204" s="92"/>
    </row>
    <row r="3205" spans="14:33" x14ac:dyDescent="0.25">
      <c r="N3205" s="130">
        <v>50766</v>
      </c>
      <c r="O3205" s="129">
        <v>4.3980715164719797</v>
      </c>
      <c r="AD3205" s="90">
        <f t="shared" si="165"/>
        <v>49279</v>
      </c>
      <c r="AE3205" s="91">
        <f t="shared" si="164"/>
        <v>3.9943081466615737E-2</v>
      </c>
      <c r="AG3205" s="92"/>
    </row>
    <row r="3206" spans="14:33" x14ac:dyDescent="0.25">
      <c r="N3206" s="130">
        <v>50767</v>
      </c>
      <c r="O3206" s="129">
        <v>4.3980715164799733</v>
      </c>
      <c r="AD3206" s="90">
        <f t="shared" si="165"/>
        <v>49280</v>
      </c>
      <c r="AE3206" s="91">
        <f t="shared" si="164"/>
        <v>3.9943081466615737E-2</v>
      </c>
      <c r="AG3206" s="92"/>
    </row>
    <row r="3207" spans="14:33" x14ac:dyDescent="0.25">
      <c r="N3207" s="130">
        <v>50768</v>
      </c>
      <c r="O3207" s="129">
        <v>4.3980715164799733</v>
      </c>
      <c r="AD3207" s="90">
        <f t="shared" si="165"/>
        <v>49281</v>
      </c>
      <c r="AE3207" s="91">
        <f t="shared" ref="AE3207:AE3270" si="166">_xlfn.IFNA(VLOOKUP(AD3207,N:O,2,FALSE)/100,AE3206)</f>
        <v>3.9943081466615737E-2</v>
      </c>
      <c r="AG3207" s="92"/>
    </row>
    <row r="3208" spans="14:33" x14ac:dyDescent="0.25">
      <c r="N3208" s="130">
        <v>50769</v>
      </c>
      <c r="O3208" s="129">
        <v>4.3980715164799733</v>
      </c>
      <c r="AD3208" s="90">
        <f t="shared" ref="AD3208:AD3271" si="167">AD3207+1</f>
        <v>49282</v>
      </c>
      <c r="AE3208" s="91">
        <f t="shared" si="166"/>
        <v>3.9938650481197158E-2</v>
      </c>
      <c r="AG3208" s="92"/>
    </row>
    <row r="3209" spans="14:33" x14ac:dyDescent="0.25">
      <c r="N3209" s="130">
        <v>50770</v>
      </c>
      <c r="O3209" s="129">
        <v>4.3986088448351168</v>
      </c>
      <c r="AD3209" s="90">
        <f t="shared" si="167"/>
        <v>49283</v>
      </c>
      <c r="AE3209" s="91">
        <f t="shared" si="166"/>
        <v>3.9938650481037286E-2</v>
      </c>
      <c r="AG3209" s="92"/>
    </row>
    <row r="3210" spans="14:33" x14ac:dyDescent="0.25">
      <c r="N3210" s="130">
        <v>50773</v>
      </c>
      <c r="O3210" s="129">
        <v>4.3980715164719797</v>
      </c>
      <c r="AD3210" s="90">
        <f t="shared" si="167"/>
        <v>49284</v>
      </c>
      <c r="AE3210" s="91">
        <f t="shared" si="166"/>
        <v>3.9938650481037286E-2</v>
      </c>
      <c r="AG3210" s="92"/>
    </row>
    <row r="3211" spans="14:33" x14ac:dyDescent="0.25">
      <c r="N3211" s="130">
        <v>50774</v>
      </c>
      <c r="O3211" s="129">
        <v>4.3980715164799733</v>
      </c>
      <c r="AD3211" s="90">
        <f t="shared" si="167"/>
        <v>49285</v>
      </c>
      <c r="AE3211" s="91">
        <f t="shared" si="166"/>
        <v>3.9938650481117222E-2</v>
      </c>
      <c r="AG3211" s="92"/>
    </row>
    <row r="3212" spans="14:33" x14ac:dyDescent="0.25">
      <c r="N3212" s="130">
        <v>50775</v>
      </c>
      <c r="O3212" s="129">
        <v>4.3980715164719797</v>
      </c>
      <c r="AD3212" s="90">
        <f t="shared" si="167"/>
        <v>49286</v>
      </c>
      <c r="AE3212" s="91">
        <f t="shared" si="166"/>
        <v>3.9943081466615737E-2</v>
      </c>
      <c r="AG3212" s="92"/>
    </row>
    <row r="3213" spans="14:33" x14ac:dyDescent="0.25">
      <c r="N3213" s="130">
        <v>50776</v>
      </c>
      <c r="O3213" s="129">
        <v>4.3980715164799733</v>
      </c>
      <c r="AD3213" s="90">
        <f t="shared" si="167"/>
        <v>49287</v>
      </c>
      <c r="AE3213" s="91">
        <f t="shared" si="166"/>
        <v>3.9943081466615737E-2</v>
      </c>
      <c r="AG3213" s="92"/>
    </row>
    <row r="3214" spans="14:33" x14ac:dyDescent="0.25">
      <c r="N3214" s="130">
        <v>50777</v>
      </c>
      <c r="O3214" s="129">
        <v>4.3986088448324523</v>
      </c>
      <c r="AD3214" s="90">
        <f t="shared" si="167"/>
        <v>49288</v>
      </c>
      <c r="AE3214" s="91">
        <f t="shared" si="166"/>
        <v>3.9943081466615737E-2</v>
      </c>
      <c r="AG3214" s="92"/>
    </row>
    <row r="3215" spans="14:33" x14ac:dyDescent="0.25">
      <c r="N3215" s="130">
        <v>50780</v>
      </c>
      <c r="O3215" s="129">
        <v>4.3980715164799733</v>
      </c>
      <c r="AD3215" s="90">
        <f t="shared" si="167"/>
        <v>49289</v>
      </c>
      <c r="AE3215" s="91">
        <f t="shared" si="166"/>
        <v>3.9938650481117222E-2</v>
      </c>
      <c r="AG3215" s="92"/>
    </row>
    <row r="3216" spans="14:33" x14ac:dyDescent="0.25">
      <c r="N3216" s="130">
        <v>50781</v>
      </c>
      <c r="O3216" s="129">
        <v>4.3980715164799733</v>
      </c>
      <c r="AD3216" s="90">
        <f t="shared" si="167"/>
        <v>49290</v>
      </c>
      <c r="AE3216" s="91">
        <f t="shared" si="166"/>
        <v>3.9938650481117222E-2</v>
      </c>
      <c r="AG3216" s="92"/>
    </row>
    <row r="3217" spans="14:33" x14ac:dyDescent="0.25">
      <c r="N3217" s="130">
        <v>50782</v>
      </c>
      <c r="O3217" s="129">
        <v>4.3980715164719797</v>
      </c>
      <c r="AD3217" s="90">
        <f t="shared" si="167"/>
        <v>49291</v>
      </c>
      <c r="AE3217" s="91">
        <f t="shared" si="166"/>
        <v>3.9938650481117222E-2</v>
      </c>
      <c r="AG3217" s="92"/>
    </row>
    <row r="3218" spans="14:33" x14ac:dyDescent="0.25">
      <c r="N3218" s="130">
        <v>50783</v>
      </c>
      <c r="O3218" s="129">
        <v>4.3980715164799733</v>
      </c>
      <c r="AD3218" s="90">
        <f t="shared" si="167"/>
        <v>49292</v>
      </c>
      <c r="AE3218" s="91">
        <f t="shared" si="166"/>
        <v>3.9938650481117222E-2</v>
      </c>
      <c r="AG3218" s="92"/>
    </row>
    <row r="3219" spans="14:33" x14ac:dyDescent="0.25">
      <c r="N3219" s="130">
        <v>50784</v>
      </c>
      <c r="O3219" s="129">
        <v>4.3988775418304371</v>
      </c>
      <c r="AD3219" s="90">
        <f t="shared" si="167"/>
        <v>49293</v>
      </c>
      <c r="AE3219" s="91">
        <f t="shared" si="166"/>
        <v>3.9943081466642383E-2</v>
      </c>
      <c r="AG3219" s="92"/>
    </row>
    <row r="3220" spans="14:33" x14ac:dyDescent="0.25">
      <c r="N3220" s="130">
        <v>50788</v>
      </c>
      <c r="O3220" s="129">
        <v>4.3980715164799733</v>
      </c>
      <c r="AD3220" s="90">
        <f t="shared" si="167"/>
        <v>49294</v>
      </c>
      <c r="AE3220" s="91">
        <f t="shared" si="166"/>
        <v>3.9943081466642383E-2</v>
      </c>
      <c r="AG3220" s="92"/>
    </row>
    <row r="3221" spans="14:33" x14ac:dyDescent="0.25">
      <c r="N3221" s="130">
        <v>50789</v>
      </c>
      <c r="O3221" s="129">
        <v>4.3980715164799733</v>
      </c>
      <c r="AD3221" s="90">
        <f t="shared" si="167"/>
        <v>49295</v>
      </c>
      <c r="AE3221" s="91">
        <f t="shared" si="166"/>
        <v>3.9943081466642383E-2</v>
      </c>
      <c r="AG3221" s="92"/>
    </row>
    <row r="3222" spans="14:33" x14ac:dyDescent="0.25">
      <c r="N3222" s="130">
        <v>50790</v>
      </c>
      <c r="O3222" s="129">
        <v>4.3980715164799733</v>
      </c>
      <c r="AD3222" s="90">
        <f t="shared" si="167"/>
        <v>49296</v>
      </c>
      <c r="AE3222" s="91">
        <f t="shared" si="166"/>
        <v>3.9938650481037286E-2</v>
      </c>
      <c r="AG3222" s="92"/>
    </row>
    <row r="3223" spans="14:33" x14ac:dyDescent="0.25">
      <c r="N3223" s="130">
        <v>50791</v>
      </c>
      <c r="O3223" s="129">
        <v>4.3986088448351168</v>
      </c>
      <c r="AD3223" s="90">
        <f t="shared" si="167"/>
        <v>49297</v>
      </c>
      <c r="AE3223" s="91">
        <f t="shared" si="166"/>
        <v>3.9938650481117222E-2</v>
      </c>
      <c r="AG3223" s="92"/>
    </row>
    <row r="3224" spans="14:33" x14ac:dyDescent="0.25">
      <c r="N3224" s="130">
        <v>50794</v>
      </c>
      <c r="O3224" s="129">
        <v>4.3980715164719797</v>
      </c>
      <c r="AD3224" s="90">
        <f t="shared" si="167"/>
        <v>49298</v>
      </c>
      <c r="AE3224" s="91">
        <f t="shared" si="166"/>
        <v>3.9938650481037286E-2</v>
      </c>
      <c r="AG3224" s="92"/>
    </row>
    <row r="3225" spans="14:33" x14ac:dyDescent="0.25">
      <c r="N3225" s="130">
        <v>50795</v>
      </c>
      <c r="O3225" s="129">
        <v>4.3980715164879669</v>
      </c>
      <c r="AD3225" s="90">
        <f t="shared" si="167"/>
        <v>49299</v>
      </c>
      <c r="AE3225" s="91">
        <f t="shared" si="166"/>
        <v>3.9938650481037286E-2</v>
      </c>
      <c r="AG3225" s="92"/>
    </row>
    <row r="3226" spans="14:33" x14ac:dyDescent="0.25">
      <c r="N3226" s="130">
        <v>50796</v>
      </c>
      <c r="O3226" s="129">
        <v>4.3980715164719797</v>
      </c>
      <c r="AD3226" s="90">
        <f t="shared" si="167"/>
        <v>49300</v>
      </c>
      <c r="AE3226" s="91">
        <f t="shared" si="166"/>
        <v>3.9945297205188357E-2</v>
      </c>
      <c r="AG3226" s="92"/>
    </row>
    <row r="3227" spans="14:33" x14ac:dyDescent="0.25">
      <c r="N3227" s="130">
        <v>50797</v>
      </c>
      <c r="O3227" s="129">
        <v>4.3980715164799733</v>
      </c>
      <c r="AD3227" s="90">
        <f t="shared" si="167"/>
        <v>49301</v>
      </c>
      <c r="AE3227" s="91">
        <f t="shared" si="166"/>
        <v>3.9945297205188357E-2</v>
      </c>
      <c r="AG3227" s="92"/>
    </row>
    <row r="3228" spans="14:33" x14ac:dyDescent="0.25">
      <c r="N3228" s="130">
        <v>50798</v>
      </c>
      <c r="O3228" s="129">
        <v>4.3986088448324523</v>
      </c>
      <c r="AD3228" s="90">
        <f t="shared" si="167"/>
        <v>49302</v>
      </c>
      <c r="AE3228" s="91">
        <f t="shared" si="166"/>
        <v>3.9945297205188357E-2</v>
      </c>
      <c r="AG3228" s="92"/>
    </row>
    <row r="3229" spans="14:33" x14ac:dyDescent="0.25">
      <c r="N3229" s="130">
        <v>50801</v>
      </c>
      <c r="O3229" s="129">
        <v>4.3980715164799733</v>
      </c>
      <c r="AD3229" s="90">
        <f t="shared" si="167"/>
        <v>49303</v>
      </c>
      <c r="AE3229" s="91">
        <f t="shared" si="166"/>
        <v>3.9945297205188357E-2</v>
      </c>
      <c r="AG3229" s="92"/>
    </row>
    <row r="3230" spans="14:33" x14ac:dyDescent="0.25">
      <c r="N3230" s="130">
        <v>50802</v>
      </c>
      <c r="O3230" s="129">
        <v>4.3980715164799733</v>
      </c>
      <c r="AD3230" s="90">
        <f t="shared" si="167"/>
        <v>49304</v>
      </c>
      <c r="AE3230" s="91">
        <f t="shared" si="166"/>
        <v>3.9938650481117222E-2</v>
      </c>
      <c r="AG3230" s="92"/>
    </row>
    <row r="3231" spans="14:33" x14ac:dyDescent="0.25">
      <c r="N3231" s="130">
        <v>50803</v>
      </c>
      <c r="O3231" s="129">
        <v>4.3980715164719797</v>
      </c>
      <c r="AD3231" s="90">
        <f t="shared" si="167"/>
        <v>49305</v>
      </c>
      <c r="AE3231" s="91">
        <f t="shared" si="166"/>
        <v>3.9938650481117222E-2</v>
      </c>
      <c r="AG3231" s="92"/>
    </row>
    <row r="3232" spans="14:33" x14ac:dyDescent="0.25">
      <c r="N3232" s="130">
        <v>50804</v>
      </c>
      <c r="O3232" s="129">
        <v>4.3980715164799733</v>
      </c>
      <c r="AD3232" s="90">
        <f t="shared" si="167"/>
        <v>49306</v>
      </c>
      <c r="AE3232" s="91">
        <f t="shared" si="166"/>
        <v>3.9938650481117222E-2</v>
      </c>
      <c r="AG3232" s="92"/>
    </row>
    <row r="3233" spans="14:33" x14ac:dyDescent="0.25">
      <c r="N3233" s="130">
        <v>50805</v>
      </c>
      <c r="O3233" s="129">
        <v>4.3986088448324523</v>
      </c>
      <c r="AD3233" s="90">
        <f t="shared" si="167"/>
        <v>49307</v>
      </c>
      <c r="AE3233" s="91">
        <f t="shared" si="166"/>
        <v>3.9945297205168373E-2</v>
      </c>
      <c r="AG3233" s="92"/>
    </row>
    <row r="3234" spans="14:33" x14ac:dyDescent="0.25">
      <c r="N3234" s="130">
        <v>50808</v>
      </c>
      <c r="O3234" s="129">
        <v>4.3980715164799733</v>
      </c>
      <c r="AD3234" s="90">
        <f t="shared" si="167"/>
        <v>49308</v>
      </c>
      <c r="AE3234" s="91">
        <f t="shared" si="166"/>
        <v>3.9945297205168373E-2</v>
      </c>
      <c r="AG3234" s="92"/>
    </row>
    <row r="3235" spans="14:33" x14ac:dyDescent="0.25">
      <c r="N3235" s="130">
        <v>50809</v>
      </c>
      <c r="O3235" s="129">
        <v>4.3980715164799733</v>
      </c>
      <c r="AD3235" s="90">
        <f t="shared" si="167"/>
        <v>49309</v>
      </c>
      <c r="AE3235" s="91">
        <f t="shared" si="166"/>
        <v>3.9945297205168373E-2</v>
      </c>
      <c r="AG3235" s="92"/>
    </row>
    <row r="3236" spans="14:33" x14ac:dyDescent="0.25">
      <c r="N3236" s="130">
        <v>50810</v>
      </c>
      <c r="O3236" s="129">
        <v>4.3980715164799733</v>
      </c>
      <c r="AD3236" s="90">
        <f t="shared" si="167"/>
        <v>49310</v>
      </c>
      <c r="AE3236" s="91">
        <f t="shared" si="166"/>
        <v>3.9945297205168373E-2</v>
      </c>
      <c r="AG3236" s="92"/>
    </row>
    <row r="3237" spans="14:33" x14ac:dyDescent="0.25">
      <c r="N3237" s="130">
        <v>50811</v>
      </c>
      <c r="O3237" s="129">
        <v>4.3980715164799733</v>
      </c>
      <c r="AD3237" s="90">
        <f t="shared" si="167"/>
        <v>49311</v>
      </c>
      <c r="AE3237" s="91">
        <f t="shared" si="166"/>
        <v>3.9938650481117222E-2</v>
      </c>
      <c r="AG3237" s="92"/>
    </row>
    <row r="3238" spans="14:33" x14ac:dyDescent="0.25">
      <c r="N3238" s="130">
        <v>50812</v>
      </c>
      <c r="O3238" s="129">
        <v>4.3986088448324523</v>
      </c>
      <c r="AD3238" s="90">
        <f t="shared" si="167"/>
        <v>49312</v>
      </c>
      <c r="AE3238" s="91">
        <f t="shared" si="166"/>
        <v>3.9938650481117222E-2</v>
      </c>
      <c r="AG3238" s="92"/>
    </row>
    <row r="3239" spans="14:33" x14ac:dyDescent="0.25">
      <c r="N3239" s="130">
        <v>50815</v>
      </c>
      <c r="O3239" s="129">
        <v>4.3980715164799733</v>
      </c>
      <c r="AD3239" s="90">
        <f t="shared" si="167"/>
        <v>49313</v>
      </c>
      <c r="AE3239" s="91">
        <f t="shared" si="166"/>
        <v>3.9938650481117222E-2</v>
      </c>
      <c r="AG3239" s="92"/>
    </row>
    <row r="3240" spans="14:33" x14ac:dyDescent="0.25">
      <c r="N3240" s="130">
        <v>50816</v>
      </c>
      <c r="O3240" s="129">
        <v>4.3980715164799733</v>
      </c>
      <c r="AD3240" s="90">
        <f t="shared" si="167"/>
        <v>49314</v>
      </c>
      <c r="AE3240" s="91">
        <f t="shared" si="166"/>
        <v>3.9943081466615737E-2</v>
      </c>
      <c r="AG3240" s="92"/>
    </row>
    <row r="3241" spans="14:33" x14ac:dyDescent="0.25">
      <c r="N3241" s="130">
        <v>50817</v>
      </c>
      <c r="O3241" s="129">
        <v>4.3980715164719797</v>
      </c>
      <c r="AD3241" s="90">
        <f t="shared" si="167"/>
        <v>49315</v>
      </c>
      <c r="AE3241" s="91">
        <f t="shared" si="166"/>
        <v>3.9943081466615737E-2</v>
      </c>
      <c r="AG3241" s="92"/>
    </row>
    <row r="3242" spans="14:33" x14ac:dyDescent="0.25">
      <c r="N3242" s="130">
        <v>50818</v>
      </c>
      <c r="O3242" s="129">
        <v>4.3980715164879669</v>
      </c>
      <c r="AD3242" s="90">
        <f t="shared" si="167"/>
        <v>49316</v>
      </c>
      <c r="AE3242" s="91">
        <f t="shared" si="166"/>
        <v>3.9943081466615737E-2</v>
      </c>
      <c r="AG3242" s="92"/>
    </row>
    <row r="3243" spans="14:33" x14ac:dyDescent="0.25">
      <c r="N3243" s="130">
        <v>50819</v>
      </c>
      <c r="O3243" s="129">
        <v>4.3988775418324355</v>
      </c>
      <c r="AD3243" s="90">
        <f t="shared" si="167"/>
        <v>49317</v>
      </c>
      <c r="AE3243" s="91">
        <f t="shared" si="166"/>
        <v>3.9938650481037286E-2</v>
      </c>
      <c r="AG3243" s="92"/>
    </row>
    <row r="3244" spans="14:33" x14ac:dyDescent="0.25">
      <c r="N3244" s="130">
        <v>50823</v>
      </c>
      <c r="O3244" s="129">
        <v>4.3980715164799733</v>
      </c>
      <c r="AD3244" s="90">
        <f t="shared" si="167"/>
        <v>49318</v>
      </c>
      <c r="AE3244" s="91">
        <f t="shared" si="166"/>
        <v>3.9938650481117222E-2</v>
      </c>
      <c r="AG3244" s="92"/>
    </row>
    <row r="3245" spans="14:33" x14ac:dyDescent="0.25">
      <c r="N3245" s="130">
        <v>50824</v>
      </c>
      <c r="O3245" s="129">
        <v>4.3980715164799733</v>
      </c>
      <c r="AD3245" s="90">
        <f t="shared" si="167"/>
        <v>49319</v>
      </c>
      <c r="AE3245" s="91">
        <f t="shared" si="166"/>
        <v>3.9938650481117222E-2</v>
      </c>
      <c r="AG3245" s="92"/>
    </row>
    <row r="3246" spans="14:33" x14ac:dyDescent="0.25">
      <c r="N3246" s="130">
        <v>50825</v>
      </c>
      <c r="O3246" s="129">
        <v>4.3980715164799733</v>
      </c>
      <c r="AD3246" s="90">
        <f t="shared" si="167"/>
        <v>49320</v>
      </c>
      <c r="AE3246" s="91">
        <f t="shared" si="166"/>
        <v>3.9938650481037286E-2</v>
      </c>
      <c r="AG3246" s="92"/>
    </row>
    <row r="3247" spans="14:33" x14ac:dyDescent="0.25">
      <c r="N3247" s="130">
        <v>50826</v>
      </c>
      <c r="O3247" s="129">
        <v>4.3986088448297878</v>
      </c>
      <c r="AD3247" s="90">
        <f t="shared" si="167"/>
        <v>49321</v>
      </c>
      <c r="AE3247" s="91">
        <f t="shared" si="166"/>
        <v>3.9945297205188357E-2</v>
      </c>
      <c r="AG3247" s="92"/>
    </row>
    <row r="3248" spans="14:33" x14ac:dyDescent="0.25">
      <c r="N3248" s="130">
        <v>50829</v>
      </c>
      <c r="O3248" s="129">
        <v>4.3980715164799733</v>
      </c>
      <c r="AD3248" s="90">
        <f t="shared" si="167"/>
        <v>49322</v>
      </c>
      <c r="AE3248" s="91">
        <f t="shared" si="166"/>
        <v>3.9945297205188357E-2</v>
      </c>
      <c r="AG3248" s="92"/>
    </row>
    <row r="3249" spans="14:33" x14ac:dyDescent="0.25">
      <c r="N3249" s="130">
        <v>50830</v>
      </c>
      <c r="O3249" s="129">
        <v>4.3980715164719797</v>
      </c>
      <c r="AD3249" s="90">
        <f t="shared" si="167"/>
        <v>49323</v>
      </c>
      <c r="AE3249" s="91">
        <f t="shared" si="166"/>
        <v>3.9945297205188357E-2</v>
      </c>
      <c r="AG3249" s="92"/>
    </row>
    <row r="3250" spans="14:33" x14ac:dyDescent="0.25">
      <c r="N3250" s="130">
        <v>50831</v>
      </c>
      <c r="O3250" s="129">
        <v>4.3980715164799733</v>
      </c>
      <c r="AD3250" s="90">
        <f t="shared" si="167"/>
        <v>49324</v>
      </c>
      <c r="AE3250" s="91">
        <f t="shared" si="166"/>
        <v>3.9945297205188357E-2</v>
      </c>
      <c r="AG3250" s="92"/>
    </row>
    <row r="3251" spans="14:33" x14ac:dyDescent="0.25">
      <c r="N3251" s="130">
        <v>50832</v>
      </c>
      <c r="O3251" s="129">
        <v>4.3980715164799733</v>
      </c>
      <c r="AD3251" s="90">
        <f t="shared" si="167"/>
        <v>49325</v>
      </c>
      <c r="AE3251" s="91">
        <f t="shared" si="166"/>
        <v>3.9938650481037286E-2</v>
      </c>
      <c r="AG3251" s="92"/>
    </row>
    <row r="3252" spans="14:33" x14ac:dyDescent="0.25">
      <c r="N3252" s="130">
        <v>50833</v>
      </c>
      <c r="O3252" s="129">
        <v>4.3986088448297878</v>
      </c>
      <c r="AD3252" s="90">
        <f t="shared" si="167"/>
        <v>49326</v>
      </c>
      <c r="AE3252" s="91">
        <f t="shared" si="166"/>
        <v>3.9938650481037286E-2</v>
      </c>
      <c r="AG3252" s="92"/>
    </row>
    <row r="3253" spans="14:33" x14ac:dyDescent="0.25">
      <c r="N3253" s="130">
        <v>50836</v>
      </c>
      <c r="O3253" s="129">
        <v>4.3980715164719797</v>
      </c>
      <c r="AD3253" s="90">
        <f t="shared" si="167"/>
        <v>49327</v>
      </c>
      <c r="AE3253" s="91">
        <f t="shared" si="166"/>
        <v>3.9938650481197158E-2</v>
      </c>
      <c r="AG3253" s="92"/>
    </row>
    <row r="3254" spans="14:33" x14ac:dyDescent="0.25">
      <c r="N3254" s="130">
        <v>50837</v>
      </c>
      <c r="O3254" s="129">
        <v>4.3980715164879669</v>
      </c>
      <c r="AD3254" s="90">
        <f t="shared" si="167"/>
        <v>49328</v>
      </c>
      <c r="AE3254" s="91">
        <f t="shared" si="166"/>
        <v>3.9943081466615737E-2</v>
      </c>
      <c r="AG3254" s="92"/>
    </row>
    <row r="3255" spans="14:33" x14ac:dyDescent="0.25">
      <c r="N3255" s="130">
        <v>50838</v>
      </c>
      <c r="O3255" s="129">
        <v>4.3980715164799733</v>
      </c>
      <c r="AD3255" s="90">
        <f t="shared" si="167"/>
        <v>49329</v>
      </c>
      <c r="AE3255" s="91">
        <f t="shared" si="166"/>
        <v>3.9943081466615737E-2</v>
      </c>
      <c r="AG3255" s="92"/>
    </row>
    <row r="3256" spans="14:33" x14ac:dyDescent="0.25">
      <c r="N3256" s="130">
        <v>50839</v>
      </c>
      <c r="O3256" s="129">
        <v>4.3980715164719797</v>
      </c>
      <c r="AD3256" s="90">
        <f t="shared" si="167"/>
        <v>49330</v>
      </c>
      <c r="AE3256" s="91">
        <f t="shared" si="166"/>
        <v>3.9943081466615737E-2</v>
      </c>
      <c r="AG3256" s="92"/>
    </row>
    <row r="3257" spans="14:33" x14ac:dyDescent="0.25">
      <c r="N3257" s="130">
        <v>50840</v>
      </c>
      <c r="O3257" s="129">
        <v>4.3986088448351168</v>
      </c>
      <c r="AD3257" s="90">
        <f t="shared" si="167"/>
        <v>49331</v>
      </c>
      <c r="AE3257" s="91">
        <f t="shared" si="166"/>
        <v>3.9938650481117222E-2</v>
      </c>
      <c r="AG3257" s="92"/>
    </row>
    <row r="3258" spans="14:33" x14ac:dyDescent="0.25">
      <c r="N3258" s="130">
        <v>50843</v>
      </c>
      <c r="O3258" s="129">
        <v>4.3980715164719797</v>
      </c>
      <c r="AD3258" s="90">
        <f t="shared" si="167"/>
        <v>49332</v>
      </c>
      <c r="AE3258" s="91">
        <f t="shared" si="166"/>
        <v>3.9938650481117222E-2</v>
      </c>
      <c r="AG3258" s="92"/>
    </row>
    <row r="3259" spans="14:33" x14ac:dyDescent="0.25">
      <c r="N3259" s="130">
        <v>50844</v>
      </c>
      <c r="O3259" s="129">
        <v>4.3980715164719797</v>
      </c>
      <c r="AD3259" s="90">
        <f t="shared" si="167"/>
        <v>49333</v>
      </c>
      <c r="AE3259" s="91">
        <f t="shared" si="166"/>
        <v>3.9938650481117222E-2</v>
      </c>
      <c r="AG3259" s="92"/>
    </row>
    <row r="3260" spans="14:33" x14ac:dyDescent="0.25">
      <c r="N3260" s="130">
        <v>50845</v>
      </c>
      <c r="O3260" s="129">
        <v>4.3980715164879669</v>
      </c>
      <c r="AD3260" s="90">
        <f t="shared" si="167"/>
        <v>49334</v>
      </c>
      <c r="AE3260" s="91">
        <f t="shared" si="166"/>
        <v>3.9938650481117222E-2</v>
      </c>
      <c r="AG3260" s="92"/>
    </row>
    <row r="3261" spans="14:33" x14ac:dyDescent="0.25">
      <c r="N3261" s="130">
        <v>50846</v>
      </c>
      <c r="O3261" s="129">
        <v>4.3980715164799733</v>
      </c>
      <c r="AD3261" s="90">
        <f t="shared" si="167"/>
        <v>49335</v>
      </c>
      <c r="AE3261" s="91">
        <f t="shared" si="166"/>
        <v>3.9943081466642383E-2</v>
      </c>
      <c r="AG3261" s="92"/>
    </row>
    <row r="3262" spans="14:33" x14ac:dyDescent="0.25">
      <c r="N3262" s="130">
        <v>50847</v>
      </c>
      <c r="O3262" s="129">
        <v>4.3986088448324523</v>
      </c>
      <c r="AD3262" s="90">
        <f t="shared" si="167"/>
        <v>49336</v>
      </c>
      <c r="AE3262" s="91">
        <f t="shared" si="166"/>
        <v>3.9943081466642383E-2</v>
      </c>
      <c r="AG3262" s="92"/>
    </row>
    <row r="3263" spans="14:33" x14ac:dyDescent="0.25">
      <c r="N3263" s="130">
        <v>50850</v>
      </c>
      <c r="O3263" s="129">
        <v>4.3980715164799733</v>
      </c>
      <c r="AD3263" s="90">
        <f t="shared" si="167"/>
        <v>49337</v>
      </c>
      <c r="AE3263" s="91">
        <f t="shared" si="166"/>
        <v>3.9943081466642383E-2</v>
      </c>
      <c r="AG3263" s="92"/>
    </row>
    <row r="3264" spans="14:33" x14ac:dyDescent="0.25">
      <c r="N3264" s="130">
        <v>50851</v>
      </c>
      <c r="O3264" s="129">
        <v>4.3980715164799733</v>
      </c>
      <c r="AD3264" s="90">
        <f t="shared" si="167"/>
        <v>49338</v>
      </c>
      <c r="AE3264" s="91">
        <f t="shared" si="166"/>
        <v>3.9938650481037286E-2</v>
      </c>
      <c r="AG3264" s="92"/>
    </row>
    <row r="3265" spans="14:33" x14ac:dyDescent="0.25">
      <c r="N3265" s="130">
        <v>50852</v>
      </c>
      <c r="O3265" s="129">
        <v>4.3980715164799733</v>
      </c>
      <c r="AD3265" s="90">
        <f t="shared" si="167"/>
        <v>49339</v>
      </c>
      <c r="AE3265" s="91">
        <f t="shared" si="166"/>
        <v>3.9938650481037286E-2</v>
      </c>
      <c r="AG3265" s="92"/>
    </row>
    <row r="3266" spans="14:33" x14ac:dyDescent="0.25">
      <c r="N3266" s="130">
        <v>50853</v>
      </c>
      <c r="O3266" s="129">
        <v>4.3980715164719797</v>
      </c>
      <c r="AD3266" s="90">
        <f t="shared" si="167"/>
        <v>49340</v>
      </c>
      <c r="AE3266" s="91">
        <f t="shared" si="166"/>
        <v>3.9938650481117222E-2</v>
      </c>
      <c r="AG3266" s="92"/>
    </row>
    <row r="3267" spans="14:33" x14ac:dyDescent="0.25">
      <c r="N3267" s="130">
        <v>50854</v>
      </c>
      <c r="O3267" s="129">
        <v>4.3986088448324523</v>
      </c>
      <c r="AD3267" s="90">
        <f t="shared" si="167"/>
        <v>49341</v>
      </c>
      <c r="AE3267" s="91">
        <f t="shared" si="166"/>
        <v>3.9938650481117222E-2</v>
      </c>
      <c r="AG3267" s="92"/>
    </row>
    <row r="3268" spans="14:33" x14ac:dyDescent="0.25">
      <c r="N3268" s="130">
        <v>50857</v>
      </c>
      <c r="O3268" s="129">
        <v>4.3980715164799733</v>
      </c>
      <c r="AD3268" s="90">
        <f t="shared" si="167"/>
        <v>49342</v>
      </c>
      <c r="AE3268" s="91">
        <f t="shared" si="166"/>
        <v>3.9943081466615737E-2</v>
      </c>
      <c r="AG3268" s="92"/>
    </row>
    <row r="3269" spans="14:33" x14ac:dyDescent="0.25">
      <c r="N3269" s="130">
        <v>50858</v>
      </c>
      <c r="O3269" s="129">
        <v>4.3980715164799733</v>
      </c>
      <c r="AD3269" s="90">
        <f t="shared" si="167"/>
        <v>49343</v>
      </c>
      <c r="AE3269" s="91">
        <f t="shared" si="166"/>
        <v>3.9943081466615737E-2</v>
      </c>
      <c r="AG3269" s="92"/>
    </row>
    <row r="3270" spans="14:33" x14ac:dyDescent="0.25">
      <c r="N3270" s="130">
        <v>50859</v>
      </c>
      <c r="O3270" s="129">
        <v>4.3980715164719797</v>
      </c>
      <c r="AD3270" s="90">
        <f t="shared" si="167"/>
        <v>49344</v>
      </c>
      <c r="AE3270" s="91">
        <f t="shared" si="166"/>
        <v>3.9943081466615737E-2</v>
      </c>
      <c r="AG3270" s="92"/>
    </row>
    <row r="3271" spans="14:33" x14ac:dyDescent="0.25">
      <c r="N3271" s="130">
        <v>50860</v>
      </c>
      <c r="O3271" s="129">
        <v>4.3980715164799733</v>
      </c>
      <c r="AD3271" s="90">
        <f t="shared" si="167"/>
        <v>49345</v>
      </c>
      <c r="AE3271" s="91">
        <f t="shared" ref="AE3271:AE3334" si="168">_xlfn.IFNA(VLOOKUP(AD3271,N:O,2,FALSE)/100,AE3270)</f>
        <v>3.9938650481117222E-2</v>
      </c>
      <c r="AG3271" s="92"/>
    </row>
    <row r="3272" spans="14:33" x14ac:dyDescent="0.25">
      <c r="N3272" s="130">
        <v>50861</v>
      </c>
      <c r="O3272" s="129">
        <v>4.3986088448324523</v>
      </c>
      <c r="AD3272" s="90">
        <f t="shared" ref="AD3272:AD3335" si="169">AD3271+1</f>
        <v>49346</v>
      </c>
      <c r="AE3272" s="91">
        <f t="shared" si="168"/>
        <v>3.9938650481117222E-2</v>
      </c>
      <c r="AG3272" s="92"/>
    </row>
    <row r="3273" spans="14:33" x14ac:dyDescent="0.25">
      <c r="N3273" s="130">
        <v>50864</v>
      </c>
      <c r="O3273" s="129">
        <v>4.3980715164799733</v>
      </c>
      <c r="AD3273" s="90">
        <f t="shared" si="169"/>
        <v>49347</v>
      </c>
      <c r="AE3273" s="91">
        <f t="shared" si="168"/>
        <v>3.9938650481117222E-2</v>
      </c>
      <c r="AG3273" s="92"/>
    </row>
    <row r="3274" spans="14:33" x14ac:dyDescent="0.25">
      <c r="N3274" s="130">
        <v>50865</v>
      </c>
      <c r="O3274" s="129">
        <v>4.3980715164719797</v>
      </c>
      <c r="AD3274" s="90">
        <f t="shared" si="169"/>
        <v>49348</v>
      </c>
      <c r="AE3274" s="91">
        <f t="shared" si="168"/>
        <v>3.9938650481117222E-2</v>
      </c>
      <c r="AG3274" s="92"/>
    </row>
    <row r="3275" spans="14:33" x14ac:dyDescent="0.25">
      <c r="N3275" s="130">
        <v>50866</v>
      </c>
      <c r="O3275" s="129">
        <v>4.3980715164799733</v>
      </c>
      <c r="AD3275" s="90">
        <f t="shared" si="169"/>
        <v>49349</v>
      </c>
      <c r="AE3275" s="91">
        <f t="shared" si="168"/>
        <v>3.9943081466615737E-2</v>
      </c>
      <c r="AG3275" s="92"/>
    </row>
    <row r="3276" spans="14:33" x14ac:dyDescent="0.25">
      <c r="N3276" s="130">
        <v>50867</v>
      </c>
      <c r="O3276" s="129">
        <v>4.3988775418344339</v>
      </c>
      <c r="AD3276" s="90">
        <f t="shared" si="169"/>
        <v>49350</v>
      </c>
      <c r="AE3276" s="91">
        <f t="shared" si="168"/>
        <v>3.9943081466615737E-2</v>
      </c>
      <c r="AG3276" s="92"/>
    </row>
    <row r="3277" spans="14:33" x14ac:dyDescent="0.25">
      <c r="N3277" s="130">
        <v>50871</v>
      </c>
      <c r="O3277" s="129">
        <v>4.3980715164799733</v>
      </c>
      <c r="AD3277" s="90">
        <f t="shared" si="169"/>
        <v>49351</v>
      </c>
      <c r="AE3277" s="91">
        <f t="shared" si="168"/>
        <v>3.9943081466615737E-2</v>
      </c>
      <c r="AG3277" s="92"/>
    </row>
    <row r="3278" spans="14:33" x14ac:dyDescent="0.25">
      <c r="N3278" s="130">
        <v>50872</v>
      </c>
      <c r="O3278" s="129">
        <v>4.3980715164719797</v>
      </c>
      <c r="AD3278" s="90">
        <f t="shared" si="169"/>
        <v>49352</v>
      </c>
      <c r="AE3278" s="91">
        <f t="shared" si="168"/>
        <v>3.9938650481117222E-2</v>
      </c>
      <c r="AG3278" s="92"/>
    </row>
    <row r="3279" spans="14:33" x14ac:dyDescent="0.25">
      <c r="N3279" s="130">
        <v>50873</v>
      </c>
      <c r="O3279" s="129">
        <v>4.3980715164879669</v>
      </c>
      <c r="AD3279" s="90">
        <f t="shared" si="169"/>
        <v>49353</v>
      </c>
      <c r="AE3279" s="91">
        <f t="shared" si="168"/>
        <v>3.9938650481037286E-2</v>
      </c>
      <c r="AG3279" s="92"/>
    </row>
    <row r="3280" spans="14:33" x14ac:dyDescent="0.25">
      <c r="N3280" s="130">
        <v>50874</v>
      </c>
      <c r="O3280" s="129">
        <v>4.3980715164799733</v>
      </c>
      <c r="AD3280" s="90">
        <f t="shared" si="169"/>
        <v>49354</v>
      </c>
      <c r="AE3280" s="91">
        <f t="shared" si="168"/>
        <v>3.9938650481117222E-2</v>
      </c>
      <c r="AG3280" s="92"/>
    </row>
    <row r="3281" spans="14:33" x14ac:dyDescent="0.25">
      <c r="N3281" s="130">
        <v>50875</v>
      </c>
      <c r="O3281" s="129">
        <v>4.3986088448324523</v>
      </c>
      <c r="AD3281" s="90">
        <f t="shared" si="169"/>
        <v>49355</v>
      </c>
      <c r="AE3281" s="91">
        <f t="shared" si="168"/>
        <v>3.9938650481117222E-2</v>
      </c>
      <c r="AG3281" s="92"/>
    </row>
    <row r="3282" spans="14:33" x14ac:dyDescent="0.25">
      <c r="N3282" s="130">
        <v>50878</v>
      </c>
      <c r="O3282" s="129">
        <v>4.3980715164719797</v>
      </c>
      <c r="AD3282" s="90">
        <f t="shared" si="169"/>
        <v>49356</v>
      </c>
      <c r="AE3282" s="91">
        <f t="shared" si="168"/>
        <v>3.9945297205168373E-2</v>
      </c>
      <c r="AG3282" s="92"/>
    </row>
    <row r="3283" spans="14:33" x14ac:dyDescent="0.25">
      <c r="N3283" s="130">
        <v>50879</v>
      </c>
      <c r="O3283" s="129">
        <v>4.3980715164799733</v>
      </c>
      <c r="AD3283" s="90">
        <f t="shared" si="169"/>
        <v>49357</v>
      </c>
      <c r="AE3283" s="91">
        <f t="shared" si="168"/>
        <v>3.9945297205168373E-2</v>
      </c>
      <c r="AG3283" s="92"/>
    </row>
    <row r="3284" spans="14:33" x14ac:dyDescent="0.25">
      <c r="N3284" s="130">
        <v>50880</v>
      </c>
      <c r="O3284" s="129">
        <v>4.3980715164719797</v>
      </c>
      <c r="AD3284" s="90">
        <f t="shared" si="169"/>
        <v>49358</v>
      </c>
      <c r="AE3284" s="91">
        <f t="shared" si="168"/>
        <v>3.9945297205168373E-2</v>
      </c>
      <c r="AG3284" s="92"/>
    </row>
    <row r="3285" spans="14:33" x14ac:dyDescent="0.25">
      <c r="N3285" s="130">
        <v>50881</v>
      </c>
      <c r="O3285" s="129">
        <v>4.3980715164879669</v>
      </c>
      <c r="AD3285" s="90">
        <f t="shared" si="169"/>
        <v>49359</v>
      </c>
      <c r="AE3285" s="91">
        <f t="shared" si="168"/>
        <v>3.9945297205168373E-2</v>
      </c>
      <c r="AG3285" s="92"/>
    </row>
    <row r="3286" spans="14:33" x14ac:dyDescent="0.25">
      <c r="N3286" s="130">
        <v>50882</v>
      </c>
      <c r="O3286" s="129">
        <v>4.3986088448297878</v>
      </c>
      <c r="AD3286" s="90">
        <f t="shared" si="169"/>
        <v>49360</v>
      </c>
      <c r="AE3286" s="91">
        <f t="shared" si="168"/>
        <v>3.9938650481117222E-2</v>
      </c>
      <c r="AG3286" s="92"/>
    </row>
    <row r="3287" spans="14:33" x14ac:dyDescent="0.25">
      <c r="N3287" s="130">
        <v>50885</v>
      </c>
      <c r="O3287" s="129">
        <v>4.3980715164799733</v>
      </c>
      <c r="AD3287" s="90">
        <f t="shared" si="169"/>
        <v>49361</v>
      </c>
      <c r="AE3287" s="91">
        <f t="shared" si="168"/>
        <v>3.9938650481197158E-2</v>
      </c>
      <c r="AG3287" s="92"/>
    </row>
    <row r="3288" spans="14:33" x14ac:dyDescent="0.25">
      <c r="N3288" s="130">
        <v>50886</v>
      </c>
      <c r="O3288" s="129">
        <v>4.3980715164719797</v>
      </c>
      <c r="AD3288" s="90">
        <f t="shared" si="169"/>
        <v>49362</v>
      </c>
      <c r="AE3288" s="91">
        <f t="shared" si="168"/>
        <v>3.9938650481037286E-2</v>
      </c>
      <c r="AG3288" s="92"/>
    </row>
    <row r="3289" spans="14:33" x14ac:dyDescent="0.25">
      <c r="N3289" s="130">
        <v>50887</v>
      </c>
      <c r="O3289" s="129">
        <v>4.3980715164799733</v>
      </c>
      <c r="AD3289" s="90">
        <f t="shared" si="169"/>
        <v>49363</v>
      </c>
      <c r="AE3289" s="91">
        <f t="shared" si="168"/>
        <v>3.9943081466615737E-2</v>
      </c>
      <c r="AG3289" s="92"/>
    </row>
    <row r="3290" spans="14:33" x14ac:dyDescent="0.25">
      <c r="N3290" s="130">
        <v>50888</v>
      </c>
      <c r="O3290" s="129">
        <v>4.3980715164719797</v>
      </c>
      <c r="AD3290" s="90">
        <f t="shared" si="169"/>
        <v>49364</v>
      </c>
      <c r="AE3290" s="91">
        <f t="shared" si="168"/>
        <v>3.9943081466615737E-2</v>
      </c>
      <c r="AG3290" s="92"/>
    </row>
    <row r="3291" spans="14:33" x14ac:dyDescent="0.25">
      <c r="N3291" s="130">
        <v>50889</v>
      </c>
      <c r="O3291" s="129">
        <v>4.3986088448324523</v>
      </c>
      <c r="AD3291" s="90">
        <f t="shared" si="169"/>
        <v>49365</v>
      </c>
      <c r="AE3291" s="91">
        <f t="shared" si="168"/>
        <v>3.9943081466615737E-2</v>
      </c>
      <c r="AG3291" s="92"/>
    </row>
    <row r="3292" spans="14:33" x14ac:dyDescent="0.25">
      <c r="N3292" s="130">
        <v>50892</v>
      </c>
      <c r="O3292" s="129">
        <v>4.3980715164719797</v>
      </c>
      <c r="AD3292" s="90">
        <f t="shared" si="169"/>
        <v>49366</v>
      </c>
      <c r="AE3292" s="91">
        <f t="shared" si="168"/>
        <v>3.9938650481117222E-2</v>
      </c>
      <c r="AG3292" s="92"/>
    </row>
    <row r="3293" spans="14:33" x14ac:dyDescent="0.25">
      <c r="N3293" s="130">
        <v>50893</v>
      </c>
      <c r="O3293" s="129">
        <v>4.3980715164799733</v>
      </c>
      <c r="AD3293" s="90">
        <f t="shared" si="169"/>
        <v>49367</v>
      </c>
      <c r="AE3293" s="91">
        <f t="shared" si="168"/>
        <v>3.9938650481037286E-2</v>
      </c>
      <c r="AG3293" s="92"/>
    </row>
    <row r="3294" spans="14:33" x14ac:dyDescent="0.25">
      <c r="N3294" s="130">
        <v>50894</v>
      </c>
      <c r="O3294" s="129">
        <v>4.3980715164879669</v>
      </c>
      <c r="AD3294" s="90">
        <f t="shared" si="169"/>
        <v>49368</v>
      </c>
      <c r="AE3294" s="91">
        <f t="shared" si="168"/>
        <v>3.9938650481117222E-2</v>
      </c>
      <c r="AG3294" s="92"/>
    </row>
    <row r="3295" spans="14:33" x14ac:dyDescent="0.25">
      <c r="N3295" s="130">
        <v>50895</v>
      </c>
      <c r="O3295" s="129">
        <v>4.3980715164799733</v>
      </c>
      <c r="AD3295" s="90">
        <f t="shared" si="169"/>
        <v>49369</v>
      </c>
      <c r="AE3295" s="91">
        <f t="shared" si="168"/>
        <v>3.9938650481037286E-2</v>
      </c>
      <c r="AG3295" s="92"/>
    </row>
    <row r="3296" spans="14:33" x14ac:dyDescent="0.25">
      <c r="N3296" s="130">
        <v>50896</v>
      </c>
      <c r="O3296" s="129">
        <v>4.3986088448297878</v>
      </c>
      <c r="AD3296" s="90">
        <f t="shared" si="169"/>
        <v>49370</v>
      </c>
      <c r="AE3296" s="91">
        <f t="shared" si="168"/>
        <v>3.9943081466642383E-2</v>
      </c>
      <c r="AG3296" s="92"/>
    </row>
    <row r="3297" spans="14:33" x14ac:dyDescent="0.25">
      <c r="N3297" s="130">
        <v>50899</v>
      </c>
      <c r="O3297" s="129">
        <v>4.3980715164799733</v>
      </c>
      <c r="AD3297" s="90">
        <f t="shared" si="169"/>
        <v>49371</v>
      </c>
      <c r="AE3297" s="91">
        <f t="shared" si="168"/>
        <v>3.9943081466642383E-2</v>
      </c>
      <c r="AG3297" s="92"/>
    </row>
    <row r="3298" spans="14:33" x14ac:dyDescent="0.25">
      <c r="N3298" s="130">
        <v>50900</v>
      </c>
      <c r="O3298" s="129">
        <v>4.3980715164719797</v>
      </c>
      <c r="AD3298" s="90">
        <f t="shared" si="169"/>
        <v>49372</v>
      </c>
      <c r="AE3298" s="91">
        <f t="shared" si="168"/>
        <v>3.9943081466642383E-2</v>
      </c>
      <c r="AG3298" s="92"/>
    </row>
    <row r="3299" spans="14:33" x14ac:dyDescent="0.25">
      <c r="N3299" s="130">
        <v>50901</v>
      </c>
      <c r="O3299" s="129">
        <v>4.3980715164799733</v>
      </c>
      <c r="AD3299" s="90">
        <f t="shared" si="169"/>
        <v>49373</v>
      </c>
      <c r="AE3299" s="91">
        <f t="shared" si="168"/>
        <v>3.9938650481037286E-2</v>
      </c>
      <c r="AG3299" s="92"/>
    </row>
    <row r="3300" spans="14:33" x14ac:dyDescent="0.25">
      <c r="N3300" s="130">
        <v>50902</v>
      </c>
      <c r="O3300" s="129">
        <v>4.3980715164719797</v>
      </c>
      <c r="AD3300" s="90">
        <f t="shared" si="169"/>
        <v>49374</v>
      </c>
      <c r="AE3300" s="91">
        <f t="shared" si="168"/>
        <v>3.9938650481117222E-2</v>
      </c>
      <c r="AG3300" s="92"/>
    </row>
    <row r="3301" spans="14:33" x14ac:dyDescent="0.25">
      <c r="N3301" s="130">
        <v>50903</v>
      </c>
      <c r="O3301" s="129">
        <v>4.3986088448324523</v>
      </c>
      <c r="AD3301" s="90">
        <f t="shared" si="169"/>
        <v>49375</v>
      </c>
      <c r="AE3301" s="91">
        <f t="shared" si="168"/>
        <v>4.1150544493540053E-2</v>
      </c>
      <c r="AG3301" s="92"/>
    </row>
    <row r="3302" spans="14:33" x14ac:dyDescent="0.25">
      <c r="N3302" s="130">
        <v>50906</v>
      </c>
      <c r="O3302" s="129">
        <v>4.3980715164799733</v>
      </c>
      <c r="AD3302" s="90">
        <f t="shared" si="169"/>
        <v>49376</v>
      </c>
      <c r="AE3302" s="91">
        <f t="shared" si="168"/>
        <v>4.1150544493540053E-2</v>
      </c>
      <c r="AG3302" s="92"/>
    </row>
    <row r="3303" spans="14:33" x14ac:dyDescent="0.25">
      <c r="N3303" s="130">
        <v>50907</v>
      </c>
      <c r="O3303" s="129">
        <v>4.3980715164799733</v>
      </c>
      <c r="AD3303" s="90">
        <f t="shared" si="169"/>
        <v>49377</v>
      </c>
      <c r="AE3303" s="91">
        <f t="shared" si="168"/>
        <v>4.1155248470854389E-2</v>
      </c>
      <c r="AG3303" s="92"/>
    </row>
    <row r="3304" spans="14:33" x14ac:dyDescent="0.25">
      <c r="N3304" s="130">
        <v>50908</v>
      </c>
      <c r="O3304" s="129">
        <v>4.3980715164799733</v>
      </c>
      <c r="AD3304" s="90">
        <f t="shared" si="169"/>
        <v>49378</v>
      </c>
      <c r="AE3304" s="91">
        <f t="shared" si="168"/>
        <v>4.1155248470854389E-2</v>
      </c>
      <c r="AG3304" s="92"/>
    </row>
    <row r="3305" spans="14:33" x14ac:dyDescent="0.25">
      <c r="N3305" s="130">
        <v>50909</v>
      </c>
      <c r="O3305" s="129">
        <v>4.3980715164719797</v>
      </c>
      <c r="AD3305" s="90">
        <f t="shared" si="169"/>
        <v>49379</v>
      </c>
      <c r="AE3305" s="91">
        <f t="shared" si="168"/>
        <v>4.1155248470854389E-2</v>
      </c>
      <c r="AG3305" s="92"/>
    </row>
    <row r="3306" spans="14:33" x14ac:dyDescent="0.25">
      <c r="N3306" s="130">
        <v>50910</v>
      </c>
      <c r="O3306" s="129">
        <v>4.3986088448324523</v>
      </c>
      <c r="AD3306" s="90">
        <f t="shared" si="169"/>
        <v>49380</v>
      </c>
      <c r="AE3306" s="91">
        <f t="shared" si="168"/>
        <v>4.1150544493540053E-2</v>
      </c>
      <c r="AG3306" s="92"/>
    </row>
    <row r="3307" spans="14:33" x14ac:dyDescent="0.25">
      <c r="N3307" s="130">
        <v>50913</v>
      </c>
      <c r="O3307" s="129">
        <v>4.3980715164799733</v>
      </c>
      <c r="AD3307" s="90">
        <f t="shared" si="169"/>
        <v>49381</v>
      </c>
      <c r="AE3307" s="91">
        <f t="shared" si="168"/>
        <v>4.1150544493540053E-2</v>
      </c>
      <c r="AG3307" s="92"/>
    </row>
    <row r="3308" spans="14:33" x14ac:dyDescent="0.25">
      <c r="N3308" s="130">
        <v>50914</v>
      </c>
      <c r="O3308" s="129">
        <v>4.3980715164799733</v>
      </c>
      <c r="AD3308" s="90">
        <f t="shared" si="169"/>
        <v>49382</v>
      </c>
      <c r="AE3308" s="91">
        <f t="shared" si="168"/>
        <v>4.1150544493540053E-2</v>
      </c>
      <c r="AG3308" s="92"/>
    </row>
    <row r="3309" spans="14:33" x14ac:dyDescent="0.25">
      <c r="N3309" s="130">
        <v>50915</v>
      </c>
      <c r="O3309" s="129">
        <v>4.3980715164799733</v>
      </c>
      <c r="AD3309" s="90">
        <f t="shared" si="169"/>
        <v>49383</v>
      </c>
      <c r="AE3309" s="91">
        <f t="shared" si="168"/>
        <v>4.1150544493540053E-2</v>
      </c>
      <c r="AG3309" s="92"/>
    </row>
    <row r="3310" spans="14:33" x14ac:dyDescent="0.25">
      <c r="N3310" s="130">
        <v>50916</v>
      </c>
      <c r="O3310" s="129">
        <v>4.3980715164719797</v>
      </c>
      <c r="AD3310" s="90">
        <f t="shared" si="169"/>
        <v>49384</v>
      </c>
      <c r="AE3310" s="91">
        <f t="shared" si="168"/>
        <v>4.1155248470854389E-2</v>
      </c>
      <c r="AG3310" s="92"/>
    </row>
    <row r="3311" spans="14:33" x14ac:dyDescent="0.25">
      <c r="N3311" s="130">
        <v>50917</v>
      </c>
      <c r="O3311" s="129">
        <v>4.3988775418344339</v>
      </c>
      <c r="AD3311" s="90">
        <f t="shared" si="169"/>
        <v>49385</v>
      </c>
      <c r="AE3311" s="91">
        <f t="shared" si="168"/>
        <v>4.1155248470854389E-2</v>
      </c>
      <c r="AG3311" s="92"/>
    </row>
    <row r="3312" spans="14:33" x14ac:dyDescent="0.25">
      <c r="N3312" s="130">
        <v>50921</v>
      </c>
      <c r="O3312" s="129">
        <v>4.3980715164799733</v>
      </c>
      <c r="AD3312" s="90">
        <f t="shared" si="169"/>
        <v>49386</v>
      </c>
      <c r="AE3312" s="91">
        <f t="shared" si="168"/>
        <v>4.1155248470854389E-2</v>
      </c>
      <c r="AG3312" s="92"/>
    </row>
    <row r="3313" spans="14:33" x14ac:dyDescent="0.25">
      <c r="N3313" s="130">
        <v>50922</v>
      </c>
      <c r="O3313" s="129">
        <v>4.3980715164799733</v>
      </c>
      <c r="AD3313" s="90">
        <f t="shared" si="169"/>
        <v>49387</v>
      </c>
      <c r="AE3313" s="91">
        <f t="shared" si="168"/>
        <v>4.1150544493540053E-2</v>
      </c>
      <c r="AG3313" s="92"/>
    </row>
    <row r="3314" spans="14:33" x14ac:dyDescent="0.25">
      <c r="N3314" s="130">
        <v>50923</v>
      </c>
      <c r="O3314" s="129">
        <v>4.3980715164799733</v>
      </c>
      <c r="AD3314" s="90">
        <f t="shared" si="169"/>
        <v>49388</v>
      </c>
      <c r="AE3314" s="91">
        <f t="shared" si="168"/>
        <v>4.1150544493460117E-2</v>
      </c>
      <c r="AG3314" s="92"/>
    </row>
    <row r="3315" spans="14:33" x14ac:dyDescent="0.25">
      <c r="N3315" s="130">
        <v>50924</v>
      </c>
      <c r="O3315" s="129">
        <v>4.3986088448324523</v>
      </c>
      <c r="AD3315" s="90">
        <f t="shared" si="169"/>
        <v>49389</v>
      </c>
      <c r="AE3315" s="91">
        <f t="shared" si="168"/>
        <v>4.1150544493540053E-2</v>
      </c>
      <c r="AG3315" s="92"/>
    </row>
    <row r="3316" spans="14:33" x14ac:dyDescent="0.25">
      <c r="N3316" s="130">
        <v>50927</v>
      </c>
      <c r="O3316" s="129">
        <v>4.3980715164719797</v>
      </c>
      <c r="AD3316" s="90">
        <f t="shared" si="169"/>
        <v>49390</v>
      </c>
      <c r="AE3316" s="91">
        <f t="shared" si="168"/>
        <v>4.1157600728356503E-2</v>
      </c>
      <c r="AG3316" s="92"/>
    </row>
    <row r="3317" spans="14:33" x14ac:dyDescent="0.25">
      <c r="N3317" s="130">
        <v>50928</v>
      </c>
      <c r="O3317" s="129">
        <v>4.3980715164799733</v>
      </c>
      <c r="AD3317" s="90">
        <f t="shared" si="169"/>
        <v>49391</v>
      </c>
      <c r="AE3317" s="91">
        <f t="shared" si="168"/>
        <v>4.1157600728356503E-2</v>
      </c>
      <c r="AG3317" s="92"/>
    </row>
    <row r="3318" spans="14:33" x14ac:dyDescent="0.25">
      <c r="N3318" s="130">
        <v>50929</v>
      </c>
      <c r="O3318" s="129">
        <v>4.3980715164719797</v>
      </c>
      <c r="AD3318" s="90">
        <f t="shared" si="169"/>
        <v>49392</v>
      </c>
      <c r="AE3318" s="91">
        <f t="shared" si="168"/>
        <v>4.1157600728356503E-2</v>
      </c>
      <c r="AG3318" s="92"/>
    </row>
    <row r="3319" spans="14:33" x14ac:dyDescent="0.25">
      <c r="N3319" s="130">
        <v>50930</v>
      </c>
      <c r="O3319" s="129">
        <v>4.3980715164799733</v>
      </c>
      <c r="AD3319" s="90">
        <f t="shared" si="169"/>
        <v>49393</v>
      </c>
      <c r="AE3319" s="91">
        <f t="shared" si="168"/>
        <v>4.1157600728356503E-2</v>
      </c>
      <c r="AG3319" s="92"/>
    </row>
    <row r="3320" spans="14:33" x14ac:dyDescent="0.25">
      <c r="N3320" s="130">
        <v>50931</v>
      </c>
      <c r="O3320" s="129">
        <v>4.3986088448324523</v>
      </c>
      <c r="AD3320" s="90">
        <f t="shared" si="169"/>
        <v>49394</v>
      </c>
      <c r="AE3320" s="91">
        <f t="shared" si="168"/>
        <v>4.1150544493540053E-2</v>
      </c>
      <c r="AG3320" s="92"/>
    </row>
    <row r="3321" spans="14:33" x14ac:dyDescent="0.25">
      <c r="N3321" s="130">
        <v>50934</v>
      </c>
      <c r="O3321" s="129">
        <v>4.3980715164799733</v>
      </c>
      <c r="AD3321" s="90">
        <f t="shared" si="169"/>
        <v>49395</v>
      </c>
      <c r="AE3321" s="91">
        <f t="shared" si="168"/>
        <v>4.1150544493460117E-2</v>
      </c>
      <c r="AG3321" s="92"/>
    </row>
    <row r="3322" spans="14:33" x14ac:dyDescent="0.25">
      <c r="N3322" s="130">
        <v>50935</v>
      </c>
      <c r="O3322" s="129">
        <v>4.3980715164719797</v>
      </c>
      <c r="AD3322" s="90">
        <f t="shared" si="169"/>
        <v>49396</v>
      </c>
      <c r="AE3322" s="91">
        <f t="shared" si="168"/>
        <v>4.1150544493540053E-2</v>
      </c>
      <c r="AG3322" s="92"/>
    </row>
    <row r="3323" spans="14:33" x14ac:dyDescent="0.25">
      <c r="N3323" s="130">
        <v>50936</v>
      </c>
      <c r="O3323" s="129">
        <v>4.3980715164799733</v>
      </c>
      <c r="AD3323" s="90">
        <f t="shared" si="169"/>
        <v>49397</v>
      </c>
      <c r="AE3323" s="91">
        <f t="shared" si="168"/>
        <v>4.1150544493619989E-2</v>
      </c>
      <c r="AG3323" s="92"/>
    </row>
    <row r="3324" spans="14:33" x14ac:dyDescent="0.25">
      <c r="N3324" s="130">
        <v>50937</v>
      </c>
      <c r="O3324" s="129">
        <v>4.3980715164719797</v>
      </c>
      <c r="AD3324" s="90">
        <f t="shared" si="169"/>
        <v>49398</v>
      </c>
      <c r="AE3324" s="91">
        <f t="shared" si="168"/>
        <v>4.1155248470854389E-2</v>
      </c>
      <c r="AG3324" s="92"/>
    </row>
    <row r="3325" spans="14:33" x14ac:dyDescent="0.25">
      <c r="N3325" s="130">
        <v>50938</v>
      </c>
      <c r="O3325" s="129">
        <v>4.3988775418324355</v>
      </c>
      <c r="AD3325" s="90">
        <f t="shared" si="169"/>
        <v>49399</v>
      </c>
      <c r="AE3325" s="91">
        <f t="shared" si="168"/>
        <v>4.1155248470854389E-2</v>
      </c>
      <c r="AG3325" s="92"/>
    </row>
    <row r="3326" spans="14:33" x14ac:dyDescent="0.25">
      <c r="N3326" s="130">
        <v>50942</v>
      </c>
      <c r="O3326" s="129">
        <v>4.3980715164799733</v>
      </c>
      <c r="AD3326" s="90">
        <f t="shared" si="169"/>
        <v>49400</v>
      </c>
      <c r="AE3326" s="91">
        <f t="shared" si="168"/>
        <v>4.1155248470854389E-2</v>
      </c>
      <c r="AG3326" s="92"/>
    </row>
    <row r="3327" spans="14:33" x14ac:dyDescent="0.25">
      <c r="N3327" s="130">
        <v>50943</v>
      </c>
      <c r="O3327" s="129">
        <v>4.3980715164719797</v>
      </c>
      <c r="AD3327" s="90">
        <f t="shared" si="169"/>
        <v>49401</v>
      </c>
      <c r="AE3327" s="91">
        <f t="shared" si="168"/>
        <v>4.1150544493540053E-2</v>
      </c>
      <c r="AG3327" s="92"/>
    </row>
    <row r="3328" spans="14:33" x14ac:dyDescent="0.25">
      <c r="N3328" s="130">
        <v>50944</v>
      </c>
      <c r="O3328" s="129">
        <v>4.3980715164799733</v>
      </c>
      <c r="AD3328" s="90">
        <f t="shared" si="169"/>
        <v>49402</v>
      </c>
      <c r="AE3328" s="91">
        <f t="shared" si="168"/>
        <v>4.1150544493540053E-2</v>
      </c>
      <c r="AG3328" s="92"/>
    </row>
    <row r="3329" spans="14:33" x14ac:dyDescent="0.25">
      <c r="N3329" s="130">
        <v>50945</v>
      </c>
      <c r="O3329" s="129">
        <v>4.3986088448324523</v>
      </c>
      <c r="AD3329" s="90">
        <f t="shared" si="169"/>
        <v>49403</v>
      </c>
      <c r="AE3329" s="91">
        <f t="shared" si="168"/>
        <v>4.1150544493540053E-2</v>
      </c>
      <c r="AG3329" s="92"/>
    </row>
    <row r="3330" spans="14:33" x14ac:dyDescent="0.25">
      <c r="N3330" s="130">
        <v>50948</v>
      </c>
      <c r="O3330" s="129">
        <v>4.3980715164799733</v>
      </c>
      <c r="AD3330" s="90">
        <f t="shared" si="169"/>
        <v>49404</v>
      </c>
      <c r="AE3330" s="91">
        <f t="shared" si="168"/>
        <v>4.1150544493460117E-2</v>
      </c>
      <c r="AG3330" s="92"/>
    </row>
    <row r="3331" spans="14:33" x14ac:dyDescent="0.25">
      <c r="N3331" s="130">
        <v>50949</v>
      </c>
      <c r="O3331" s="129">
        <v>4.3980715164799733</v>
      </c>
      <c r="AD3331" s="90">
        <f t="shared" si="169"/>
        <v>49405</v>
      </c>
      <c r="AE3331" s="91">
        <f t="shared" si="168"/>
        <v>4.1155248470854389E-2</v>
      </c>
      <c r="AG3331" s="92"/>
    </row>
    <row r="3332" spans="14:33" x14ac:dyDescent="0.25">
      <c r="N3332" s="130">
        <v>50950</v>
      </c>
      <c r="O3332" s="129">
        <v>4.3980715164719797</v>
      </c>
      <c r="AD3332" s="90">
        <f t="shared" si="169"/>
        <v>49406</v>
      </c>
      <c r="AE3332" s="91">
        <f t="shared" si="168"/>
        <v>4.1155248470854389E-2</v>
      </c>
      <c r="AG3332" s="92"/>
    </row>
    <row r="3333" spans="14:33" x14ac:dyDescent="0.25">
      <c r="N3333" s="130">
        <v>50951</v>
      </c>
      <c r="O3333" s="129">
        <v>4.3980715164799733</v>
      </c>
      <c r="AD3333" s="90">
        <f t="shared" si="169"/>
        <v>49407</v>
      </c>
      <c r="AE3333" s="91">
        <f t="shared" si="168"/>
        <v>4.1155248470854389E-2</v>
      </c>
      <c r="AG3333" s="92"/>
    </row>
    <row r="3334" spans="14:33" x14ac:dyDescent="0.25">
      <c r="N3334" s="130">
        <v>50952</v>
      </c>
      <c r="O3334" s="129">
        <v>4.3988775418324355</v>
      </c>
      <c r="AD3334" s="90">
        <f t="shared" si="169"/>
        <v>49408</v>
      </c>
      <c r="AE3334" s="91">
        <f t="shared" si="168"/>
        <v>4.1150544493540053E-2</v>
      </c>
      <c r="AG3334" s="92"/>
    </row>
    <row r="3335" spans="14:33" x14ac:dyDescent="0.25">
      <c r="N3335" s="130">
        <v>50956</v>
      </c>
      <c r="O3335" s="129">
        <v>4.3980715164799733</v>
      </c>
      <c r="AD3335" s="90">
        <f t="shared" si="169"/>
        <v>49409</v>
      </c>
      <c r="AE3335" s="91">
        <f t="shared" ref="AE3335:AE3398" si="170">_xlfn.IFNA(VLOOKUP(AD3335,N:O,2,FALSE)/100,AE3334)</f>
        <v>4.1150544493619989E-2</v>
      </c>
      <c r="AG3335" s="92"/>
    </row>
    <row r="3336" spans="14:33" x14ac:dyDescent="0.25">
      <c r="N3336" s="130">
        <v>50957</v>
      </c>
      <c r="O3336" s="129">
        <v>4.3980715164799733</v>
      </c>
      <c r="AD3336" s="90">
        <f t="shared" ref="AD3336:AD3399" si="171">AD3335+1</f>
        <v>49410</v>
      </c>
      <c r="AE3336" s="91">
        <f t="shared" si="170"/>
        <v>4.1150544493540053E-2</v>
      </c>
      <c r="AG3336" s="92"/>
    </row>
    <row r="3337" spans="14:33" x14ac:dyDescent="0.25">
      <c r="N3337" s="130">
        <v>50958</v>
      </c>
      <c r="O3337" s="129">
        <v>4.3980715164719797</v>
      </c>
      <c r="AD3337" s="90">
        <f t="shared" si="171"/>
        <v>49411</v>
      </c>
      <c r="AE3337" s="91">
        <f t="shared" si="170"/>
        <v>4.1150544493540053E-2</v>
      </c>
      <c r="AG3337" s="92"/>
    </row>
    <row r="3338" spans="14:33" x14ac:dyDescent="0.25">
      <c r="N3338" s="130">
        <v>50959</v>
      </c>
      <c r="O3338" s="129">
        <v>4.3986088448351168</v>
      </c>
      <c r="AD3338" s="90">
        <f t="shared" si="171"/>
        <v>49412</v>
      </c>
      <c r="AE3338" s="91">
        <f t="shared" si="170"/>
        <v>4.1155248470854389E-2</v>
      </c>
      <c r="AG3338" s="92"/>
    </row>
    <row r="3339" spans="14:33" x14ac:dyDescent="0.25">
      <c r="N3339" s="130">
        <v>50962</v>
      </c>
      <c r="O3339" s="129">
        <v>4.3980715164639861</v>
      </c>
      <c r="AD3339" s="90">
        <f t="shared" si="171"/>
        <v>49413</v>
      </c>
      <c r="AE3339" s="91">
        <f t="shared" si="170"/>
        <v>4.1155248470854389E-2</v>
      </c>
      <c r="AG3339" s="92"/>
    </row>
    <row r="3340" spans="14:33" x14ac:dyDescent="0.25">
      <c r="N3340" s="130">
        <v>50963</v>
      </c>
      <c r="O3340" s="129">
        <v>4.3980715164799733</v>
      </c>
      <c r="AD3340" s="90">
        <f t="shared" si="171"/>
        <v>49414</v>
      </c>
      <c r="AE3340" s="91">
        <f t="shared" si="170"/>
        <v>4.1155248470854389E-2</v>
      </c>
      <c r="AG3340" s="92"/>
    </row>
    <row r="3341" spans="14:33" x14ac:dyDescent="0.25">
      <c r="N3341" s="130">
        <v>50964</v>
      </c>
      <c r="O3341" s="129">
        <v>4.3980715164799733</v>
      </c>
      <c r="AD3341" s="90">
        <f t="shared" si="171"/>
        <v>49415</v>
      </c>
      <c r="AE3341" s="91">
        <f t="shared" si="170"/>
        <v>4.1150544493540053E-2</v>
      </c>
      <c r="AG3341" s="92"/>
    </row>
    <row r="3342" spans="14:33" x14ac:dyDescent="0.25">
      <c r="N3342" s="130">
        <v>50965</v>
      </c>
      <c r="O3342" s="129">
        <v>4.3980715164799733</v>
      </c>
      <c r="AD3342" s="90">
        <f t="shared" si="171"/>
        <v>49416</v>
      </c>
      <c r="AE3342" s="91">
        <f t="shared" si="170"/>
        <v>4.1150544493540053E-2</v>
      </c>
      <c r="AG3342" s="92"/>
    </row>
    <row r="3343" spans="14:33" x14ac:dyDescent="0.25">
      <c r="N3343" s="130">
        <v>50966</v>
      </c>
      <c r="O3343" s="129">
        <v>4.3986088448324523</v>
      </c>
      <c r="AD3343" s="90">
        <f t="shared" si="171"/>
        <v>49417</v>
      </c>
      <c r="AE3343" s="91">
        <f t="shared" si="170"/>
        <v>4.1150544493540053E-2</v>
      </c>
      <c r="AG3343" s="92"/>
    </row>
    <row r="3344" spans="14:33" x14ac:dyDescent="0.25">
      <c r="N3344" s="130">
        <v>50969</v>
      </c>
      <c r="O3344" s="129">
        <v>4.3980715164719797</v>
      </c>
      <c r="AD3344" s="90">
        <f t="shared" si="171"/>
        <v>49418</v>
      </c>
      <c r="AE3344" s="91">
        <f t="shared" si="170"/>
        <v>4.1150544493460117E-2</v>
      </c>
      <c r="AG3344" s="92"/>
    </row>
    <row r="3345" spans="14:33" x14ac:dyDescent="0.25">
      <c r="N3345" s="130">
        <v>50970</v>
      </c>
      <c r="O3345" s="129">
        <v>4.3980715164799733</v>
      </c>
      <c r="AD3345" s="90">
        <f t="shared" si="171"/>
        <v>49419</v>
      </c>
      <c r="AE3345" s="91">
        <f t="shared" si="170"/>
        <v>4.1155248470854389E-2</v>
      </c>
      <c r="AG3345" s="92"/>
    </row>
    <row r="3346" spans="14:33" x14ac:dyDescent="0.25">
      <c r="N3346" s="130">
        <v>50971</v>
      </c>
      <c r="O3346" s="129">
        <v>4.3980715164719797</v>
      </c>
      <c r="AD3346" s="90">
        <f t="shared" si="171"/>
        <v>49420</v>
      </c>
      <c r="AE3346" s="91">
        <f t="shared" si="170"/>
        <v>4.1155248470854389E-2</v>
      </c>
      <c r="AG3346" s="92"/>
    </row>
    <row r="3347" spans="14:33" x14ac:dyDescent="0.25">
      <c r="N3347" s="130">
        <v>50972</v>
      </c>
      <c r="O3347" s="129">
        <v>4.3980715164799733</v>
      </c>
      <c r="AD3347" s="90">
        <f t="shared" si="171"/>
        <v>49421</v>
      </c>
      <c r="AE3347" s="91">
        <f t="shared" si="170"/>
        <v>4.1155248470854389E-2</v>
      </c>
      <c r="AG3347" s="92"/>
    </row>
    <row r="3348" spans="14:33" x14ac:dyDescent="0.25">
      <c r="N3348" s="130">
        <v>50973</v>
      </c>
      <c r="O3348" s="129">
        <v>4.3986088448297878</v>
      </c>
      <c r="AD3348" s="90">
        <f t="shared" si="171"/>
        <v>49422</v>
      </c>
      <c r="AE3348" s="91">
        <f t="shared" si="170"/>
        <v>4.1150544493540053E-2</v>
      </c>
      <c r="AG3348" s="92"/>
    </row>
    <row r="3349" spans="14:33" x14ac:dyDescent="0.25">
      <c r="N3349" s="130">
        <v>50976</v>
      </c>
      <c r="O3349" s="129">
        <v>4.3980715164799733</v>
      </c>
      <c r="AD3349" s="90">
        <f t="shared" si="171"/>
        <v>49423</v>
      </c>
      <c r="AE3349" s="91">
        <f t="shared" si="170"/>
        <v>4.1150544493540053E-2</v>
      </c>
      <c r="AG3349" s="92"/>
    </row>
    <row r="3350" spans="14:33" x14ac:dyDescent="0.25">
      <c r="N3350" s="130">
        <v>50977</v>
      </c>
      <c r="O3350" s="129">
        <v>4.3980715164799733</v>
      </c>
      <c r="AD3350" s="90">
        <f t="shared" si="171"/>
        <v>49424</v>
      </c>
      <c r="AE3350" s="91">
        <f t="shared" si="170"/>
        <v>4.1150544493540053E-2</v>
      </c>
      <c r="AG3350" s="92"/>
    </row>
    <row r="3351" spans="14:33" x14ac:dyDescent="0.25">
      <c r="N3351" s="130">
        <v>50978</v>
      </c>
      <c r="O3351" s="129">
        <v>4.3980715164799733</v>
      </c>
      <c r="AD3351" s="90">
        <f t="shared" si="171"/>
        <v>49425</v>
      </c>
      <c r="AE3351" s="91">
        <f t="shared" si="170"/>
        <v>4.1150544493540053E-2</v>
      </c>
      <c r="AG3351" s="92"/>
    </row>
    <row r="3352" spans="14:33" x14ac:dyDescent="0.25">
      <c r="N3352" s="130">
        <v>50979</v>
      </c>
      <c r="O3352" s="129">
        <v>4.3980715164719797</v>
      </c>
      <c r="AD3352" s="90">
        <f t="shared" si="171"/>
        <v>49426</v>
      </c>
      <c r="AE3352" s="91">
        <f t="shared" si="170"/>
        <v>4.1155248470854389E-2</v>
      </c>
      <c r="AG3352" s="92"/>
    </row>
    <row r="3353" spans="14:33" x14ac:dyDescent="0.25">
      <c r="N3353" s="130">
        <v>50980</v>
      </c>
      <c r="O3353" s="129">
        <v>4.3986088448324523</v>
      </c>
      <c r="AD3353" s="90">
        <f t="shared" si="171"/>
        <v>49427</v>
      </c>
      <c r="AE3353" s="91">
        <f t="shared" si="170"/>
        <v>4.1155248470854389E-2</v>
      </c>
      <c r="AG3353" s="92"/>
    </row>
    <row r="3354" spans="14:33" x14ac:dyDescent="0.25">
      <c r="N3354" s="130">
        <v>50983</v>
      </c>
      <c r="O3354" s="129">
        <v>4.3980715164799733</v>
      </c>
      <c r="AD3354" s="90">
        <f t="shared" si="171"/>
        <v>49428</v>
      </c>
      <c r="AE3354" s="91">
        <f t="shared" si="170"/>
        <v>4.1155248470854389E-2</v>
      </c>
      <c r="AG3354" s="92"/>
    </row>
    <row r="3355" spans="14:33" x14ac:dyDescent="0.25">
      <c r="N3355" s="130">
        <v>50984</v>
      </c>
      <c r="O3355" s="129">
        <v>4.3980715164719797</v>
      </c>
      <c r="AD3355" s="90">
        <f t="shared" si="171"/>
        <v>49429</v>
      </c>
      <c r="AE3355" s="91">
        <f t="shared" si="170"/>
        <v>4.1150544493540053E-2</v>
      </c>
      <c r="AG3355" s="92"/>
    </row>
    <row r="3356" spans="14:33" x14ac:dyDescent="0.25">
      <c r="N3356" s="130">
        <v>50985</v>
      </c>
      <c r="O3356" s="129">
        <v>4.3980715164879669</v>
      </c>
      <c r="AD3356" s="90">
        <f t="shared" si="171"/>
        <v>49430</v>
      </c>
      <c r="AE3356" s="91">
        <f t="shared" si="170"/>
        <v>4.1150544493540053E-2</v>
      </c>
      <c r="AG3356" s="92"/>
    </row>
    <row r="3357" spans="14:33" x14ac:dyDescent="0.25">
      <c r="N3357" s="130">
        <v>50986</v>
      </c>
      <c r="O3357" s="129">
        <v>4.3980715164719797</v>
      </c>
      <c r="AD3357" s="90">
        <f t="shared" si="171"/>
        <v>49431</v>
      </c>
      <c r="AE3357" s="91">
        <f t="shared" si="170"/>
        <v>4.1150544493540053E-2</v>
      </c>
      <c r="AG3357" s="92"/>
    </row>
    <row r="3358" spans="14:33" x14ac:dyDescent="0.25">
      <c r="N3358" s="130">
        <v>50987</v>
      </c>
      <c r="O3358" s="129">
        <v>4.3986088448324523</v>
      </c>
      <c r="AD3358" s="90">
        <f t="shared" si="171"/>
        <v>49432</v>
      </c>
      <c r="AE3358" s="91">
        <f t="shared" si="170"/>
        <v>4.1150544493460117E-2</v>
      </c>
      <c r="AG3358" s="92"/>
    </row>
    <row r="3359" spans="14:33" x14ac:dyDescent="0.25">
      <c r="N3359" s="130">
        <v>50990</v>
      </c>
      <c r="O3359" s="129">
        <v>4.3980715164719797</v>
      </c>
      <c r="AD3359" s="90">
        <f t="shared" si="171"/>
        <v>49433</v>
      </c>
      <c r="AE3359" s="91">
        <f t="shared" si="170"/>
        <v>4.1155248470881034E-2</v>
      </c>
      <c r="AG3359" s="92"/>
    </row>
    <row r="3360" spans="14:33" x14ac:dyDescent="0.25">
      <c r="N3360" s="130">
        <v>50991</v>
      </c>
      <c r="O3360" s="129">
        <v>4.3980715164799733</v>
      </c>
      <c r="AD3360" s="90">
        <f t="shared" si="171"/>
        <v>49434</v>
      </c>
      <c r="AE3360" s="91">
        <f t="shared" si="170"/>
        <v>4.1155248470881034E-2</v>
      </c>
      <c r="AG3360" s="92"/>
    </row>
    <row r="3361" spans="14:33" x14ac:dyDescent="0.25">
      <c r="N3361" s="130">
        <v>50992</v>
      </c>
      <c r="O3361" s="129">
        <v>4.3980715164799733</v>
      </c>
      <c r="AD3361" s="90">
        <f t="shared" si="171"/>
        <v>49435</v>
      </c>
      <c r="AE3361" s="91">
        <f t="shared" si="170"/>
        <v>4.1155248470881034E-2</v>
      </c>
      <c r="AG3361" s="92"/>
    </row>
    <row r="3362" spans="14:33" x14ac:dyDescent="0.25">
      <c r="N3362" s="130">
        <v>50993</v>
      </c>
      <c r="O3362" s="129">
        <v>4.3980715164799733</v>
      </c>
      <c r="AD3362" s="90">
        <f t="shared" si="171"/>
        <v>49436</v>
      </c>
      <c r="AE3362" s="91">
        <f t="shared" si="170"/>
        <v>4.1150544493460117E-2</v>
      </c>
      <c r="AG3362" s="92"/>
    </row>
    <row r="3363" spans="14:33" x14ac:dyDescent="0.25">
      <c r="N3363" s="130">
        <v>50994</v>
      </c>
      <c r="O3363" s="129">
        <v>4.3986088448324523</v>
      </c>
      <c r="AD3363" s="90">
        <f t="shared" si="171"/>
        <v>49437</v>
      </c>
      <c r="AE3363" s="91">
        <f t="shared" si="170"/>
        <v>4.1150544493540053E-2</v>
      </c>
      <c r="AG3363" s="92"/>
    </row>
    <row r="3364" spans="14:33" x14ac:dyDescent="0.25">
      <c r="N3364" s="130">
        <v>50997</v>
      </c>
      <c r="O3364" s="129">
        <v>4.3980715164799733</v>
      </c>
      <c r="AD3364" s="90">
        <f t="shared" si="171"/>
        <v>49438</v>
      </c>
      <c r="AE3364" s="91">
        <f t="shared" si="170"/>
        <v>4.1150544493540053E-2</v>
      </c>
      <c r="AG3364" s="92"/>
    </row>
    <row r="3365" spans="14:33" x14ac:dyDescent="0.25">
      <c r="N3365" s="130">
        <v>50998</v>
      </c>
      <c r="O3365" s="129">
        <v>4.3980715164799733</v>
      </c>
      <c r="AD3365" s="90">
        <f t="shared" si="171"/>
        <v>49439</v>
      </c>
      <c r="AE3365" s="91">
        <f t="shared" si="170"/>
        <v>4.1150544493540053E-2</v>
      </c>
      <c r="AG3365" s="92"/>
    </row>
    <row r="3366" spans="14:33" x14ac:dyDescent="0.25">
      <c r="N3366" s="130">
        <v>50999</v>
      </c>
      <c r="O3366" s="129">
        <v>4.3980715164719797</v>
      </c>
      <c r="AD3366" s="90">
        <f t="shared" si="171"/>
        <v>49440</v>
      </c>
      <c r="AE3366" s="91">
        <f t="shared" si="170"/>
        <v>4.1155248470827743E-2</v>
      </c>
      <c r="AG3366" s="92"/>
    </row>
    <row r="3367" spans="14:33" x14ac:dyDescent="0.25">
      <c r="N3367" s="130">
        <v>51000</v>
      </c>
      <c r="O3367" s="129">
        <v>4.3980715164799733</v>
      </c>
      <c r="AD3367" s="90">
        <f t="shared" si="171"/>
        <v>49441</v>
      </c>
      <c r="AE3367" s="91">
        <f t="shared" si="170"/>
        <v>4.1155248470827743E-2</v>
      </c>
      <c r="AG3367" s="92"/>
    </row>
    <row r="3368" spans="14:33" x14ac:dyDescent="0.25">
      <c r="N3368" s="130">
        <v>51001</v>
      </c>
      <c r="O3368" s="129">
        <v>4.3986088448324523</v>
      </c>
      <c r="AD3368" s="90">
        <f t="shared" si="171"/>
        <v>49442</v>
      </c>
      <c r="AE3368" s="91">
        <f t="shared" si="170"/>
        <v>4.1155248470827743E-2</v>
      </c>
      <c r="AG3368" s="92"/>
    </row>
    <row r="3369" spans="14:33" x14ac:dyDescent="0.25">
      <c r="N3369" s="130">
        <v>51004</v>
      </c>
      <c r="O3369" s="129">
        <v>4.3980715164799733</v>
      </c>
      <c r="AD3369" s="90">
        <f t="shared" si="171"/>
        <v>49443</v>
      </c>
      <c r="AE3369" s="91">
        <f t="shared" si="170"/>
        <v>4.1150544493619989E-2</v>
      </c>
      <c r="AG3369" s="92"/>
    </row>
    <row r="3370" spans="14:33" x14ac:dyDescent="0.25">
      <c r="N3370" s="130">
        <v>51005</v>
      </c>
      <c r="O3370" s="129">
        <v>4.3980715164799733</v>
      </c>
      <c r="AD3370" s="90">
        <f t="shared" si="171"/>
        <v>49444</v>
      </c>
      <c r="AE3370" s="91">
        <f t="shared" si="170"/>
        <v>4.1150544493460117E-2</v>
      </c>
      <c r="AG3370" s="92"/>
    </row>
    <row r="3371" spans="14:33" x14ac:dyDescent="0.25">
      <c r="N3371" s="130">
        <v>51006</v>
      </c>
      <c r="O3371" s="129">
        <v>4.3980715164799733</v>
      </c>
      <c r="AD3371" s="90">
        <f t="shared" si="171"/>
        <v>49445</v>
      </c>
      <c r="AE3371" s="91">
        <f t="shared" si="170"/>
        <v>4.1150544493540053E-2</v>
      </c>
      <c r="AG3371" s="92"/>
    </row>
    <row r="3372" spans="14:33" x14ac:dyDescent="0.25">
      <c r="N3372" s="130">
        <v>51007</v>
      </c>
      <c r="O3372" s="129">
        <v>4.3980715164799733</v>
      </c>
      <c r="AD3372" s="90">
        <f t="shared" si="171"/>
        <v>49446</v>
      </c>
      <c r="AE3372" s="91">
        <f t="shared" si="170"/>
        <v>4.1150544493540053E-2</v>
      </c>
      <c r="AG3372" s="92"/>
    </row>
    <row r="3373" spans="14:33" x14ac:dyDescent="0.25">
      <c r="N3373" s="130">
        <v>51008</v>
      </c>
      <c r="O3373" s="129">
        <v>4.3986088448324523</v>
      </c>
      <c r="AD3373" s="90">
        <f t="shared" si="171"/>
        <v>49447</v>
      </c>
      <c r="AE3373" s="91">
        <f t="shared" si="170"/>
        <v>4.1155248470854389E-2</v>
      </c>
      <c r="AG3373" s="92"/>
    </row>
    <row r="3374" spans="14:33" x14ac:dyDescent="0.25">
      <c r="N3374" s="130">
        <v>51011</v>
      </c>
      <c r="O3374" s="129">
        <v>4.3980715164799733</v>
      </c>
      <c r="AD3374" s="90">
        <f t="shared" si="171"/>
        <v>49448</v>
      </c>
      <c r="AE3374" s="91">
        <f t="shared" si="170"/>
        <v>4.1155248470854389E-2</v>
      </c>
      <c r="AG3374" s="92"/>
    </row>
    <row r="3375" spans="14:33" x14ac:dyDescent="0.25">
      <c r="N3375" s="130">
        <v>51012</v>
      </c>
      <c r="O3375" s="129">
        <v>4.3980715164719797</v>
      </c>
      <c r="AD3375" s="90">
        <f t="shared" si="171"/>
        <v>49449</v>
      </c>
      <c r="AE3375" s="91">
        <f t="shared" si="170"/>
        <v>4.1155248470854389E-2</v>
      </c>
      <c r="AG3375" s="92"/>
    </row>
    <row r="3376" spans="14:33" x14ac:dyDescent="0.25">
      <c r="N3376" s="130">
        <v>51013</v>
      </c>
      <c r="O3376" s="129">
        <v>4.3980715164799733</v>
      </c>
      <c r="AD3376" s="90">
        <f t="shared" si="171"/>
        <v>49450</v>
      </c>
      <c r="AE3376" s="91">
        <f t="shared" si="170"/>
        <v>4.1150544493540053E-2</v>
      </c>
      <c r="AG3376" s="92"/>
    </row>
    <row r="3377" spans="14:33" x14ac:dyDescent="0.25">
      <c r="N3377" s="130">
        <v>51014</v>
      </c>
      <c r="O3377" s="129">
        <v>4.3980715164799733</v>
      </c>
      <c r="AD3377" s="90">
        <f t="shared" si="171"/>
        <v>49451</v>
      </c>
      <c r="AE3377" s="91">
        <f t="shared" si="170"/>
        <v>4.1150544493619989E-2</v>
      </c>
      <c r="AG3377" s="92"/>
    </row>
    <row r="3378" spans="14:33" x14ac:dyDescent="0.25">
      <c r="N3378" s="130">
        <v>51015</v>
      </c>
      <c r="O3378" s="129">
        <v>4.3988775418324355</v>
      </c>
      <c r="AD3378" s="90">
        <f t="shared" si="171"/>
        <v>49452</v>
      </c>
      <c r="AE3378" s="91">
        <f t="shared" si="170"/>
        <v>4.1150544493540053E-2</v>
      </c>
      <c r="AG3378" s="92"/>
    </row>
    <row r="3379" spans="14:33" x14ac:dyDescent="0.25">
      <c r="N3379" s="130">
        <v>51019</v>
      </c>
      <c r="O3379" s="129">
        <v>4.3980715164799733</v>
      </c>
      <c r="AD3379" s="90">
        <f t="shared" si="171"/>
        <v>49453</v>
      </c>
      <c r="AE3379" s="91">
        <f t="shared" si="170"/>
        <v>4.1150544493460117E-2</v>
      </c>
      <c r="AG3379" s="92"/>
    </row>
    <row r="3380" spans="14:33" x14ac:dyDescent="0.25">
      <c r="N3380" s="130">
        <v>51020</v>
      </c>
      <c r="O3380" s="129">
        <v>4.3980715164719797</v>
      </c>
      <c r="AD3380" s="90">
        <f t="shared" si="171"/>
        <v>49454</v>
      </c>
      <c r="AE3380" s="91">
        <f t="shared" si="170"/>
        <v>4.1157600728376487E-2</v>
      </c>
      <c r="AG3380" s="92"/>
    </row>
    <row r="3381" spans="14:33" x14ac:dyDescent="0.25">
      <c r="N3381" s="130">
        <v>51021</v>
      </c>
      <c r="O3381" s="129">
        <v>4.3980715164799733</v>
      </c>
      <c r="AD3381" s="90">
        <f t="shared" si="171"/>
        <v>49455</v>
      </c>
      <c r="AE3381" s="91">
        <f t="shared" si="170"/>
        <v>4.1157600728376487E-2</v>
      </c>
      <c r="AG3381" s="92"/>
    </row>
    <row r="3382" spans="14:33" x14ac:dyDescent="0.25">
      <c r="N3382" s="130">
        <v>51022</v>
      </c>
      <c r="O3382" s="129">
        <v>4.3986088448324523</v>
      </c>
      <c r="AD3382" s="90">
        <f t="shared" si="171"/>
        <v>49456</v>
      </c>
      <c r="AE3382" s="91">
        <f t="shared" si="170"/>
        <v>4.1157600728376487E-2</v>
      </c>
      <c r="AG3382" s="92"/>
    </row>
    <row r="3383" spans="14:33" x14ac:dyDescent="0.25">
      <c r="N3383" s="130">
        <v>51025</v>
      </c>
      <c r="O3383" s="129">
        <v>4.3980715164799733</v>
      </c>
      <c r="AD3383" s="90">
        <f t="shared" si="171"/>
        <v>49457</v>
      </c>
      <c r="AE3383" s="91">
        <f t="shared" si="170"/>
        <v>4.1157600728376487E-2</v>
      </c>
      <c r="AG3383" s="92"/>
    </row>
    <row r="3384" spans="14:33" x14ac:dyDescent="0.25">
      <c r="N3384" s="130">
        <v>51026</v>
      </c>
      <c r="O3384" s="129">
        <v>4.3980715164719797</v>
      </c>
      <c r="AD3384" s="90">
        <f t="shared" si="171"/>
        <v>49458</v>
      </c>
      <c r="AE3384" s="91">
        <f t="shared" si="170"/>
        <v>4.1150544493540053E-2</v>
      </c>
      <c r="AG3384" s="92"/>
    </row>
    <row r="3385" spans="14:33" x14ac:dyDescent="0.25">
      <c r="N3385" s="130">
        <v>51027</v>
      </c>
      <c r="O3385" s="129">
        <v>4.3980715164799733</v>
      </c>
      <c r="AD3385" s="90">
        <f t="shared" si="171"/>
        <v>49459</v>
      </c>
      <c r="AE3385" s="91">
        <f t="shared" si="170"/>
        <v>4.1150544493619989E-2</v>
      </c>
      <c r="AG3385" s="92"/>
    </row>
    <row r="3386" spans="14:33" x14ac:dyDescent="0.25">
      <c r="N3386" s="130">
        <v>51028</v>
      </c>
      <c r="O3386" s="129">
        <v>4.3980715164799733</v>
      </c>
      <c r="AD3386" s="90">
        <f t="shared" si="171"/>
        <v>49460</v>
      </c>
      <c r="AE3386" s="91">
        <f t="shared" si="170"/>
        <v>4.1150544493460117E-2</v>
      </c>
      <c r="AG3386" s="92"/>
    </row>
    <row r="3387" spans="14:33" x14ac:dyDescent="0.25">
      <c r="N3387" s="130">
        <v>51029</v>
      </c>
      <c r="O3387" s="129">
        <v>4.3986088448324523</v>
      </c>
      <c r="AD3387" s="90">
        <f t="shared" si="171"/>
        <v>49461</v>
      </c>
      <c r="AE3387" s="91">
        <f t="shared" si="170"/>
        <v>4.1155248470881034E-2</v>
      </c>
      <c r="AG3387" s="92"/>
    </row>
    <row r="3388" spans="14:33" x14ac:dyDescent="0.25">
      <c r="N3388" s="130">
        <v>51032</v>
      </c>
      <c r="O3388" s="129">
        <v>4.3980715164719797</v>
      </c>
      <c r="AD3388" s="90">
        <f t="shared" si="171"/>
        <v>49462</v>
      </c>
      <c r="AE3388" s="91">
        <f t="shared" si="170"/>
        <v>4.1155248470881034E-2</v>
      </c>
      <c r="AG3388" s="92"/>
    </row>
    <row r="3389" spans="14:33" x14ac:dyDescent="0.25">
      <c r="N3389" s="130">
        <v>51033</v>
      </c>
      <c r="O3389" s="129">
        <v>4.3980715164879669</v>
      </c>
      <c r="AD3389" s="90">
        <f t="shared" si="171"/>
        <v>49463</v>
      </c>
      <c r="AE3389" s="91">
        <f t="shared" si="170"/>
        <v>4.1155248470881034E-2</v>
      </c>
      <c r="AG3389" s="92"/>
    </row>
    <row r="3390" spans="14:33" x14ac:dyDescent="0.25">
      <c r="N3390" s="130">
        <v>51034</v>
      </c>
      <c r="O3390" s="129">
        <v>4.3980715164719797</v>
      </c>
      <c r="AD3390" s="90">
        <f t="shared" si="171"/>
        <v>49464</v>
      </c>
      <c r="AE3390" s="91">
        <f t="shared" si="170"/>
        <v>4.1150544493540053E-2</v>
      </c>
      <c r="AG3390" s="92"/>
    </row>
    <row r="3391" spans="14:33" x14ac:dyDescent="0.25">
      <c r="N3391" s="130">
        <v>51035</v>
      </c>
      <c r="O3391" s="129">
        <v>4.3980715164799733</v>
      </c>
      <c r="AD3391" s="90">
        <f t="shared" si="171"/>
        <v>49465</v>
      </c>
      <c r="AE3391" s="91">
        <f t="shared" si="170"/>
        <v>4.1150544493460117E-2</v>
      </c>
      <c r="AG3391" s="92"/>
    </row>
    <row r="3392" spans="14:33" x14ac:dyDescent="0.25">
      <c r="N3392" s="130">
        <v>51036</v>
      </c>
      <c r="O3392" s="129">
        <v>4.3986088448324523</v>
      </c>
      <c r="AD3392" s="90">
        <f t="shared" si="171"/>
        <v>49466</v>
      </c>
      <c r="AE3392" s="91">
        <f t="shared" si="170"/>
        <v>4.1150544493540053E-2</v>
      </c>
      <c r="AG3392" s="92"/>
    </row>
    <row r="3393" spans="14:33" x14ac:dyDescent="0.25">
      <c r="N3393" s="130">
        <v>51039</v>
      </c>
      <c r="O3393" s="129">
        <v>4.3980715164799733</v>
      </c>
      <c r="AD3393" s="90">
        <f t="shared" si="171"/>
        <v>49467</v>
      </c>
      <c r="AE3393" s="91">
        <f t="shared" si="170"/>
        <v>4.1150544493540053E-2</v>
      </c>
      <c r="AG3393" s="92"/>
    </row>
    <row r="3394" spans="14:33" x14ac:dyDescent="0.25">
      <c r="N3394" s="130">
        <v>51040</v>
      </c>
      <c r="O3394" s="129">
        <v>4.3980715164799733</v>
      </c>
      <c r="AD3394" s="90">
        <f t="shared" si="171"/>
        <v>49468</v>
      </c>
      <c r="AE3394" s="91">
        <f t="shared" si="170"/>
        <v>4.1155248470854389E-2</v>
      </c>
      <c r="AG3394" s="92"/>
    </row>
    <row r="3395" spans="14:33" x14ac:dyDescent="0.25">
      <c r="N3395" s="130">
        <v>51041</v>
      </c>
      <c r="O3395" s="129">
        <v>4.3980715164799733</v>
      </c>
      <c r="AD3395" s="90">
        <f t="shared" si="171"/>
        <v>49469</v>
      </c>
      <c r="AE3395" s="91">
        <f t="shared" si="170"/>
        <v>4.1155248470854389E-2</v>
      </c>
      <c r="AG3395" s="92"/>
    </row>
    <row r="3396" spans="14:33" x14ac:dyDescent="0.25">
      <c r="N3396" s="130">
        <v>51042</v>
      </c>
      <c r="O3396" s="129">
        <v>4.3980715164799733</v>
      </c>
      <c r="AD3396" s="90">
        <f t="shared" si="171"/>
        <v>49470</v>
      </c>
      <c r="AE3396" s="91">
        <f t="shared" si="170"/>
        <v>4.1155248470854389E-2</v>
      </c>
      <c r="AG3396" s="92"/>
    </row>
    <row r="3397" spans="14:33" x14ac:dyDescent="0.25">
      <c r="N3397" s="130">
        <v>51043</v>
      </c>
      <c r="O3397" s="129">
        <v>4.3986088448297878</v>
      </c>
      <c r="AD3397" s="90">
        <f t="shared" si="171"/>
        <v>49471</v>
      </c>
      <c r="AE3397" s="91">
        <f t="shared" si="170"/>
        <v>4.1150544493540053E-2</v>
      </c>
      <c r="AG3397" s="92"/>
    </row>
    <row r="3398" spans="14:33" x14ac:dyDescent="0.25">
      <c r="N3398" s="130">
        <v>51046</v>
      </c>
      <c r="O3398" s="129">
        <v>4.3980715164799733</v>
      </c>
      <c r="AD3398" s="90">
        <f t="shared" si="171"/>
        <v>49472</v>
      </c>
      <c r="AE3398" s="91">
        <f t="shared" si="170"/>
        <v>4.1150544493619989E-2</v>
      </c>
      <c r="AG3398" s="92"/>
    </row>
    <row r="3399" spans="14:33" x14ac:dyDescent="0.25">
      <c r="N3399" s="130">
        <v>51047</v>
      </c>
      <c r="O3399" s="129">
        <v>4.3980715164799733</v>
      </c>
      <c r="AD3399" s="90">
        <f t="shared" si="171"/>
        <v>49473</v>
      </c>
      <c r="AE3399" s="91">
        <f t="shared" ref="AE3399:AE3462" si="172">_xlfn.IFNA(VLOOKUP(AD3399,N:O,2,FALSE)/100,AE3398)</f>
        <v>4.1150544493460117E-2</v>
      </c>
      <c r="AG3399" s="92"/>
    </row>
    <row r="3400" spans="14:33" x14ac:dyDescent="0.25">
      <c r="N3400" s="130">
        <v>51048</v>
      </c>
      <c r="O3400" s="129">
        <v>4.3980715164799733</v>
      </c>
      <c r="AD3400" s="90">
        <f t="shared" ref="AD3400:AD3463" si="173">AD3399+1</f>
        <v>49474</v>
      </c>
      <c r="AE3400" s="91">
        <f t="shared" si="172"/>
        <v>4.1150544493540053E-2</v>
      </c>
      <c r="AG3400" s="92"/>
    </row>
    <row r="3401" spans="14:33" x14ac:dyDescent="0.25">
      <c r="N3401" s="130">
        <v>51049</v>
      </c>
      <c r="O3401" s="129">
        <v>4.3980715164719797</v>
      </c>
      <c r="AD3401" s="90">
        <f t="shared" si="173"/>
        <v>49475</v>
      </c>
      <c r="AE3401" s="91">
        <f t="shared" si="172"/>
        <v>4.1155248470827743E-2</v>
      </c>
      <c r="AG3401" s="92"/>
    </row>
    <row r="3402" spans="14:33" x14ac:dyDescent="0.25">
      <c r="N3402" s="130">
        <v>51050</v>
      </c>
      <c r="O3402" s="129">
        <v>4.3988775418324355</v>
      </c>
      <c r="AD3402" s="90">
        <f t="shared" si="173"/>
        <v>49476</v>
      </c>
      <c r="AE3402" s="91">
        <f t="shared" si="172"/>
        <v>4.1155248470827743E-2</v>
      </c>
      <c r="AG3402" s="92"/>
    </row>
    <row r="3403" spans="14:33" x14ac:dyDescent="0.25">
      <c r="N3403" s="130">
        <v>51054</v>
      </c>
      <c r="O3403" s="129">
        <v>4.3980715164799733</v>
      </c>
      <c r="AD3403" s="90">
        <f t="shared" si="173"/>
        <v>49477</v>
      </c>
      <c r="AE3403" s="91">
        <f t="shared" si="172"/>
        <v>4.1155248470827743E-2</v>
      </c>
      <c r="AG3403" s="92"/>
    </row>
    <row r="3404" spans="14:33" x14ac:dyDescent="0.25">
      <c r="N3404" s="130">
        <v>51055</v>
      </c>
      <c r="O3404" s="129">
        <v>4.3980715164799733</v>
      </c>
      <c r="AD3404" s="90">
        <f t="shared" si="173"/>
        <v>49478</v>
      </c>
      <c r="AE3404" s="91">
        <f t="shared" si="172"/>
        <v>4.1152896392615546E-2</v>
      </c>
      <c r="AG3404" s="92"/>
    </row>
    <row r="3405" spans="14:33" x14ac:dyDescent="0.25">
      <c r="N3405" s="130">
        <v>51056</v>
      </c>
      <c r="O3405" s="129">
        <v>4.3980715164799733</v>
      </c>
      <c r="AD3405" s="90">
        <f t="shared" si="173"/>
        <v>49479</v>
      </c>
      <c r="AE3405" s="91">
        <f t="shared" si="172"/>
        <v>4.1152896392615546E-2</v>
      </c>
      <c r="AG3405" s="92"/>
    </row>
    <row r="3406" spans="14:33" x14ac:dyDescent="0.25">
      <c r="N3406" s="130">
        <v>51057</v>
      </c>
      <c r="O3406" s="129">
        <v>4.3986088448324523</v>
      </c>
      <c r="AD3406" s="90">
        <f t="shared" si="173"/>
        <v>49480</v>
      </c>
      <c r="AE3406" s="91">
        <f t="shared" si="172"/>
        <v>4.1150544493540053E-2</v>
      </c>
      <c r="AG3406" s="92"/>
    </row>
    <row r="3407" spans="14:33" x14ac:dyDescent="0.25">
      <c r="N3407" s="130">
        <v>51060</v>
      </c>
      <c r="O3407" s="129">
        <v>4.3980715164719797</v>
      </c>
      <c r="AD3407" s="90">
        <f t="shared" si="173"/>
        <v>49481</v>
      </c>
      <c r="AE3407" s="91">
        <f t="shared" si="172"/>
        <v>4.1150544493540053E-2</v>
      </c>
      <c r="AG3407" s="92"/>
    </row>
    <row r="3408" spans="14:33" x14ac:dyDescent="0.25">
      <c r="N3408" s="130">
        <v>51061</v>
      </c>
      <c r="O3408" s="129">
        <v>4.3980715164799733</v>
      </c>
      <c r="AD3408" s="90">
        <f t="shared" si="173"/>
        <v>49482</v>
      </c>
      <c r="AE3408" s="91">
        <f t="shared" si="172"/>
        <v>4.1155248470854389E-2</v>
      </c>
      <c r="AG3408" s="92"/>
    </row>
    <row r="3409" spans="14:33" x14ac:dyDescent="0.25">
      <c r="N3409" s="130">
        <v>51062</v>
      </c>
      <c r="O3409" s="129">
        <v>4.3980715164799733</v>
      </c>
      <c r="AD3409" s="90">
        <f t="shared" si="173"/>
        <v>49483</v>
      </c>
      <c r="AE3409" s="91">
        <f t="shared" si="172"/>
        <v>4.1155248470854389E-2</v>
      </c>
      <c r="AG3409" s="92"/>
    </row>
    <row r="3410" spans="14:33" x14ac:dyDescent="0.25">
      <c r="N3410" s="130">
        <v>51063</v>
      </c>
      <c r="O3410" s="129">
        <v>4.3980715164799733</v>
      </c>
      <c r="AD3410" s="90">
        <f t="shared" si="173"/>
        <v>49484</v>
      </c>
      <c r="AE3410" s="91">
        <f t="shared" si="172"/>
        <v>4.1155248470854389E-2</v>
      </c>
      <c r="AG3410" s="92"/>
    </row>
    <row r="3411" spans="14:33" x14ac:dyDescent="0.25">
      <c r="N3411" s="130">
        <v>51064</v>
      </c>
      <c r="O3411" s="129">
        <v>4.3986088448351168</v>
      </c>
      <c r="AD3411" s="90">
        <f t="shared" si="173"/>
        <v>49485</v>
      </c>
      <c r="AE3411" s="91">
        <f t="shared" si="172"/>
        <v>4.1150544493540053E-2</v>
      </c>
      <c r="AG3411" s="92"/>
    </row>
    <row r="3412" spans="14:33" x14ac:dyDescent="0.25">
      <c r="N3412" s="130">
        <v>51067</v>
      </c>
      <c r="O3412" s="129">
        <v>4.3980715164719797</v>
      </c>
      <c r="AD3412" s="90">
        <f t="shared" si="173"/>
        <v>49486</v>
      </c>
      <c r="AE3412" s="91">
        <f t="shared" si="172"/>
        <v>4.1150544493460117E-2</v>
      </c>
      <c r="AG3412" s="92"/>
    </row>
    <row r="3413" spans="14:33" x14ac:dyDescent="0.25">
      <c r="N3413" s="130">
        <v>51068</v>
      </c>
      <c r="O3413" s="129">
        <v>4.3980715164799733</v>
      </c>
      <c r="AD3413" s="90">
        <f t="shared" si="173"/>
        <v>49487</v>
      </c>
      <c r="AE3413" s="91">
        <f t="shared" si="172"/>
        <v>4.1150544493540053E-2</v>
      </c>
      <c r="AG3413" s="92"/>
    </row>
    <row r="3414" spans="14:33" x14ac:dyDescent="0.25">
      <c r="N3414" s="130">
        <v>51069</v>
      </c>
      <c r="O3414" s="129">
        <v>4.3980715164799733</v>
      </c>
      <c r="AD3414" s="90">
        <f t="shared" si="173"/>
        <v>49488</v>
      </c>
      <c r="AE3414" s="91">
        <f t="shared" si="172"/>
        <v>4.1150544493540053E-2</v>
      </c>
      <c r="AG3414" s="92"/>
    </row>
    <row r="3415" spans="14:33" x14ac:dyDescent="0.25">
      <c r="N3415" s="130">
        <v>51070</v>
      </c>
      <c r="O3415" s="129">
        <v>4.3980715164799733</v>
      </c>
      <c r="AD3415" s="90">
        <f t="shared" si="173"/>
        <v>49489</v>
      </c>
      <c r="AE3415" s="91">
        <f t="shared" si="172"/>
        <v>4.1155248470854389E-2</v>
      </c>
      <c r="AG3415" s="92"/>
    </row>
    <row r="3416" spans="14:33" x14ac:dyDescent="0.25">
      <c r="N3416" s="130">
        <v>51071</v>
      </c>
      <c r="O3416" s="129">
        <v>4.3986088448297878</v>
      </c>
      <c r="AD3416" s="90">
        <f t="shared" si="173"/>
        <v>49490</v>
      </c>
      <c r="AE3416" s="91">
        <f t="shared" si="172"/>
        <v>4.1155248470854389E-2</v>
      </c>
      <c r="AG3416" s="92"/>
    </row>
    <row r="3417" spans="14:33" x14ac:dyDescent="0.25">
      <c r="N3417" s="130">
        <v>51074</v>
      </c>
      <c r="O3417" s="129">
        <v>4.3980715164799733</v>
      </c>
      <c r="AD3417" s="90">
        <f t="shared" si="173"/>
        <v>49491</v>
      </c>
      <c r="AE3417" s="91">
        <f t="shared" si="172"/>
        <v>4.1155248470854389E-2</v>
      </c>
      <c r="AG3417" s="92"/>
    </row>
    <row r="3418" spans="14:33" x14ac:dyDescent="0.25">
      <c r="N3418" s="130">
        <v>51075</v>
      </c>
      <c r="O3418" s="129">
        <v>4.3980715164719797</v>
      </c>
      <c r="AD3418" s="90">
        <f t="shared" si="173"/>
        <v>49492</v>
      </c>
      <c r="AE3418" s="91">
        <f t="shared" si="172"/>
        <v>4.1150544493460117E-2</v>
      </c>
      <c r="AG3418" s="92"/>
    </row>
    <row r="3419" spans="14:33" x14ac:dyDescent="0.25">
      <c r="N3419" s="130">
        <v>51076</v>
      </c>
      <c r="O3419" s="129">
        <v>4.3980715164879669</v>
      </c>
      <c r="AD3419" s="90">
        <f t="shared" si="173"/>
        <v>49493</v>
      </c>
      <c r="AE3419" s="91">
        <f t="shared" si="172"/>
        <v>4.1152896392615546E-2</v>
      </c>
      <c r="AG3419" s="92"/>
    </row>
    <row r="3420" spans="14:33" x14ac:dyDescent="0.25">
      <c r="N3420" s="130">
        <v>51077</v>
      </c>
      <c r="O3420" s="129">
        <v>4.3980715164719797</v>
      </c>
      <c r="AD3420" s="90">
        <f t="shared" si="173"/>
        <v>49494</v>
      </c>
      <c r="AE3420" s="91">
        <f t="shared" si="172"/>
        <v>4.1152896392615546E-2</v>
      </c>
      <c r="AG3420" s="92"/>
    </row>
    <row r="3421" spans="14:33" x14ac:dyDescent="0.25">
      <c r="N3421" s="130">
        <v>51078</v>
      </c>
      <c r="O3421" s="129">
        <v>4.3986088448351168</v>
      </c>
      <c r="AD3421" s="90">
        <f t="shared" si="173"/>
        <v>49495</v>
      </c>
      <c r="AE3421" s="91">
        <f t="shared" si="172"/>
        <v>4.1150544493540053E-2</v>
      </c>
      <c r="AG3421" s="92"/>
    </row>
    <row r="3422" spans="14:33" x14ac:dyDescent="0.25">
      <c r="N3422" s="130">
        <v>51081</v>
      </c>
      <c r="O3422" s="129">
        <v>4.3980715164719797</v>
      </c>
      <c r="AD3422" s="90">
        <f t="shared" si="173"/>
        <v>49496</v>
      </c>
      <c r="AE3422" s="91">
        <f t="shared" si="172"/>
        <v>4.1155248470854389E-2</v>
      </c>
      <c r="AG3422" s="92"/>
    </row>
    <row r="3423" spans="14:33" x14ac:dyDescent="0.25">
      <c r="N3423" s="130">
        <v>51082</v>
      </c>
      <c r="O3423" s="129">
        <v>4.3980715164799733</v>
      </c>
      <c r="AD3423" s="90">
        <f t="shared" si="173"/>
        <v>49497</v>
      </c>
      <c r="AE3423" s="91">
        <f t="shared" si="172"/>
        <v>4.1155248470854389E-2</v>
      </c>
      <c r="AG3423" s="92"/>
    </row>
    <row r="3424" spans="14:33" x14ac:dyDescent="0.25">
      <c r="N3424" s="130">
        <v>51083</v>
      </c>
      <c r="O3424" s="129">
        <v>4.3980715164719797</v>
      </c>
      <c r="AD3424" s="90">
        <f t="shared" si="173"/>
        <v>49498</v>
      </c>
      <c r="AE3424" s="91">
        <f t="shared" si="172"/>
        <v>4.1155248470854389E-2</v>
      </c>
      <c r="AG3424" s="92"/>
    </row>
    <row r="3425" spans="14:33" x14ac:dyDescent="0.25">
      <c r="N3425" s="130">
        <v>51084</v>
      </c>
      <c r="O3425" s="129">
        <v>4.3988775418344339</v>
      </c>
      <c r="AD3425" s="90">
        <f t="shared" si="173"/>
        <v>49499</v>
      </c>
      <c r="AE3425" s="91">
        <f t="shared" si="172"/>
        <v>4.1150544493540053E-2</v>
      </c>
      <c r="AG3425" s="92"/>
    </row>
    <row r="3426" spans="14:33" x14ac:dyDescent="0.25">
      <c r="N3426" s="130">
        <v>51088</v>
      </c>
      <c r="O3426" s="129">
        <v>4.3980715164799733</v>
      </c>
      <c r="AD3426" s="90">
        <f t="shared" si="173"/>
        <v>49500</v>
      </c>
      <c r="AE3426" s="91">
        <f t="shared" si="172"/>
        <v>4.1150544493540053E-2</v>
      </c>
      <c r="AG3426" s="92"/>
    </row>
    <row r="3427" spans="14:33" x14ac:dyDescent="0.25">
      <c r="N3427" s="130">
        <v>51089</v>
      </c>
      <c r="O3427" s="129">
        <v>4.3980715164719797</v>
      </c>
      <c r="AD3427" s="90">
        <f t="shared" si="173"/>
        <v>49501</v>
      </c>
      <c r="AE3427" s="91">
        <f t="shared" si="172"/>
        <v>4.1150544493619989E-2</v>
      </c>
      <c r="AG3427" s="92"/>
    </row>
    <row r="3428" spans="14:33" x14ac:dyDescent="0.25">
      <c r="N3428" s="130">
        <v>51090</v>
      </c>
      <c r="O3428" s="129">
        <v>4.3980715164799733</v>
      </c>
      <c r="AD3428" s="90">
        <f t="shared" si="173"/>
        <v>49502</v>
      </c>
      <c r="AE3428" s="91">
        <f t="shared" si="172"/>
        <v>4.1150544493460117E-2</v>
      </c>
      <c r="AG3428" s="92"/>
    </row>
    <row r="3429" spans="14:33" x14ac:dyDescent="0.25">
      <c r="N3429" s="130">
        <v>51091</v>
      </c>
      <c r="O3429" s="129">
        <v>4.3980715164719797</v>
      </c>
      <c r="AD3429" s="90">
        <f t="shared" si="173"/>
        <v>49503</v>
      </c>
      <c r="AE3429" s="91">
        <f t="shared" si="172"/>
        <v>4.1155248470881034E-2</v>
      </c>
      <c r="AG3429" s="92"/>
    </row>
    <row r="3430" spans="14:33" x14ac:dyDescent="0.25">
      <c r="N3430" s="130">
        <v>51092</v>
      </c>
      <c r="O3430" s="129">
        <v>4.3986088448324523</v>
      </c>
      <c r="AD3430" s="90">
        <f t="shared" si="173"/>
        <v>49504</v>
      </c>
      <c r="AE3430" s="91">
        <f t="shared" si="172"/>
        <v>4.1155248470881034E-2</v>
      </c>
      <c r="AG3430" s="92"/>
    </row>
    <row r="3431" spans="14:33" x14ac:dyDescent="0.25">
      <c r="N3431" s="130">
        <v>51095</v>
      </c>
      <c r="O3431" s="129">
        <v>4.3980715164719797</v>
      </c>
      <c r="AD3431" s="90">
        <f t="shared" si="173"/>
        <v>49505</v>
      </c>
      <c r="AE3431" s="91">
        <f t="shared" si="172"/>
        <v>4.1155248470881034E-2</v>
      </c>
      <c r="AG3431" s="92"/>
    </row>
    <row r="3432" spans="14:33" x14ac:dyDescent="0.25">
      <c r="N3432" s="130">
        <v>51096</v>
      </c>
      <c r="O3432" s="129">
        <v>4.3980715164799733</v>
      </c>
      <c r="AD3432" s="90">
        <f t="shared" si="173"/>
        <v>49506</v>
      </c>
      <c r="AE3432" s="91">
        <f t="shared" si="172"/>
        <v>4.1150544493460117E-2</v>
      </c>
      <c r="AG3432" s="92"/>
    </row>
    <row r="3433" spans="14:33" x14ac:dyDescent="0.25">
      <c r="N3433" s="130">
        <v>51097</v>
      </c>
      <c r="O3433" s="129">
        <v>4.398340169715631</v>
      </c>
      <c r="AD3433" s="90">
        <f t="shared" si="173"/>
        <v>49507</v>
      </c>
      <c r="AE3433" s="91">
        <f t="shared" si="172"/>
        <v>4.1150544493540053E-2</v>
      </c>
      <c r="AG3433" s="92"/>
    </row>
    <row r="3434" spans="14:33" x14ac:dyDescent="0.25">
      <c r="N3434" s="130">
        <v>51099</v>
      </c>
      <c r="O3434" s="129">
        <v>4.3986088448324523</v>
      </c>
      <c r="AD3434" s="90">
        <f t="shared" si="173"/>
        <v>49508</v>
      </c>
      <c r="AE3434" s="91">
        <f t="shared" si="172"/>
        <v>4.1150544493540053E-2</v>
      </c>
      <c r="AG3434" s="92"/>
    </row>
    <row r="3435" spans="14:33" x14ac:dyDescent="0.25">
      <c r="N3435" s="130">
        <v>51102</v>
      </c>
      <c r="O3435" s="129">
        <v>4.3980715164719797</v>
      </c>
      <c r="AD3435" s="90">
        <f t="shared" si="173"/>
        <v>49509</v>
      </c>
      <c r="AE3435" s="91">
        <f t="shared" si="172"/>
        <v>4.1150544493540053E-2</v>
      </c>
      <c r="AG3435" s="92"/>
    </row>
    <row r="3436" spans="14:33" x14ac:dyDescent="0.25">
      <c r="N3436" s="130">
        <v>51103</v>
      </c>
      <c r="O3436" s="129">
        <v>4.3980715164879669</v>
      </c>
      <c r="AD3436" s="90">
        <f t="shared" si="173"/>
        <v>49510</v>
      </c>
      <c r="AE3436" s="91">
        <f t="shared" si="172"/>
        <v>4.1155248470854389E-2</v>
      </c>
      <c r="AG3436" s="92"/>
    </row>
    <row r="3437" spans="14:33" x14ac:dyDescent="0.25">
      <c r="N3437" s="130">
        <v>51104</v>
      </c>
      <c r="O3437" s="129">
        <v>4.3980715164799733</v>
      </c>
      <c r="AD3437" s="90">
        <f t="shared" si="173"/>
        <v>49511</v>
      </c>
      <c r="AE3437" s="91">
        <f t="shared" si="172"/>
        <v>4.1155248470854389E-2</v>
      </c>
      <c r="AG3437" s="92"/>
    </row>
    <row r="3438" spans="14:33" x14ac:dyDescent="0.25">
      <c r="N3438" s="130">
        <v>51105</v>
      </c>
      <c r="O3438" s="129">
        <v>4.3980715164799733</v>
      </c>
      <c r="AD3438" s="90">
        <f t="shared" si="173"/>
        <v>49512</v>
      </c>
      <c r="AE3438" s="91">
        <f t="shared" si="172"/>
        <v>4.1155248470854389E-2</v>
      </c>
      <c r="AG3438" s="92"/>
    </row>
    <row r="3439" spans="14:33" x14ac:dyDescent="0.25">
      <c r="N3439" s="130">
        <v>51106</v>
      </c>
      <c r="O3439" s="129">
        <v>4.3986088448297878</v>
      </c>
      <c r="AD3439" s="90">
        <f t="shared" si="173"/>
        <v>49513</v>
      </c>
      <c r="AE3439" s="91">
        <f t="shared" si="172"/>
        <v>4.1150544493460117E-2</v>
      </c>
      <c r="AG3439" s="92"/>
    </row>
    <row r="3440" spans="14:33" x14ac:dyDescent="0.25">
      <c r="N3440" s="130">
        <v>51109</v>
      </c>
      <c r="O3440" s="129">
        <v>4.3980715164799733</v>
      </c>
      <c r="AD3440" s="90">
        <f t="shared" si="173"/>
        <v>49514</v>
      </c>
      <c r="AE3440" s="91">
        <f t="shared" si="172"/>
        <v>4.1150544493540053E-2</v>
      </c>
      <c r="AG3440" s="92"/>
    </row>
    <row r="3441" spans="14:33" x14ac:dyDescent="0.25">
      <c r="N3441" s="130">
        <v>51110</v>
      </c>
      <c r="O3441" s="129">
        <v>4.3980715164799733</v>
      </c>
      <c r="AD3441" s="90">
        <f t="shared" si="173"/>
        <v>49515</v>
      </c>
      <c r="AE3441" s="91">
        <f t="shared" si="172"/>
        <v>4.1150544493540053E-2</v>
      </c>
      <c r="AG3441" s="92"/>
    </row>
    <row r="3442" spans="14:33" x14ac:dyDescent="0.25">
      <c r="N3442" s="130">
        <v>51111</v>
      </c>
      <c r="O3442" s="129">
        <v>4.3980715164799733</v>
      </c>
      <c r="AD3442" s="90">
        <f t="shared" si="173"/>
        <v>49516</v>
      </c>
      <c r="AE3442" s="91">
        <f t="shared" si="172"/>
        <v>4.1150544493540053E-2</v>
      </c>
      <c r="AG3442" s="92"/>
    </row>
    <row r="3443" spans="14:33" x14ac:dyDescent="0.25">
      <c r="N3443" s="130">
        <v>51112</v>
      </c>
      <c r="O3443" s="129">
        <v>4.3980715164799733</v>
      </c>
      <c r="AD3443" s="90">
        <f t="shared" si="173"/>
        <v>49517</v>
      </c>
      <c r="AE3443" s="91">
        <f t="shared" si="172"/>
        <v>4.1155248470854389E-2</v>
      </c>
      <c r="AG3443" s="92"/>
    </row>
    <row r="3444" spans="14:33" x14ac:dyDescent="0.25">
      <c r="N3444" s="130">
        <v>51113</v>
      </c>
      <c r="O3444" s="129">
        <v>4.3986088448324523</v>
      </c>
      <c r="AD3444" s="90">
        <f t="shared" si="173"/>
        <v>49518</v>
      </c>
      <c r="AE3444" s="91">
        <f t="shared" si="172"/>
        <v>4.1155248470854389E-2</v>
      </c>
      <c r="AG3444" s="92"/>
    </row>
    <row r="3445" spans="14:33" x14ac:dyDescent="0.25">
      <c r="N3445" s="130">
        <v>51116</v>
      </c>
      <c r="O3445" s="129">
        <v>4.3980715164799733</v>
      </c>
      <c r="AD3445" s="90">
        <f t="shared" si="173"/>
        <v>49519</v>
      </c>
      <c r="AE3445" s="91">
        <f t="shared" si="172"/>
        <v>4.1155248470854389E-2</v>
      </c>
      <c r="AG3445" s="92"/>
    </row>
    <row r="3446" spans="14:33" x14ac:dyDescent="0.25">
      <c r="N3446" s="130">
        <v>51117</v>
      </c>
      <c r="O3446" s="129">
        <v>4.3980715164719797</v>
      </c>
      <c r="AD3446" s="90">
        <f t="shared" si="173"/>
        <v>49520</v>
      </c>
      <c r="AE3446" s="91">
        <f t="shared" si="172"/>
        <v>4.1150544493540053E-2</v>
      </c>
      <c r="AG3446" s="92"/>
    </row>
    <row r="3447" spans="14:33" x14ac:dyDescent="0.25">
      <c r="N3447" s="130">
        <v>51118</v>
      </c>
      <c r="O3447" s="129">
        <v>4.3980715164799733</v>
      </c>
      <c r="AD3447" s="90">
        <f t="shared" si="173"/>
        <v>49521</v>
      </c>
      <c r="AE3447" s="91">
        <f t="shared" si="172"/>
        <v>4.1150544493540053E-2</v>
      </c>
      <c r="AG3447" s="92"/>
    </row>
    <row r="3448" spans="14:33" x14ac:dyDescent="0.25">
      <c r="N3448" s="130">
        <v>51119</v>
      </c>
      <c r="O3448" s="129">
        <v>4.3980715164799733</v>
      </c>
      <c r="AD3448" s="90">
        <f t="shared" si="173"/>
        <v>49522</v>
      </c>
      <c r="AE3448" s="91">
        <f t="shared" si="172"/>
        <v>4.1150544493540053E-2</v>
      </c>
      <c r="AG3448" s="92"/>
    </row>
    <row r="3449" spans="14:33" x14ac:dyDescent="0.25">
      <c r="N3449" s="130">
        <v>51120</v>
      </c>
      <c r="O3449" s="129">
        <v>4.3986088448324523</v>
      </c>
      <c r="AD3449" s="90">
        <f t="shared" si="173"/>
        <v>49523</v>
      </c>
      <c r="AE3449" s="91">
        <f t="shared" si="172"/>
        <v>4.1150544493540053E-2</v>
      </c>
      <c r="AG3449" s="92"/>
    </row>
    <row r="3450" spans="14:33" x14ac:dyDescent="0.25">
      <c r="N3450" s="130">
        <v>51123</v>
      </c>
      <c r="O3450" s="129">
        <v>4.3980715164799733</v>
      </c>
      <c r="AD3450" s="90">
        <f t="shared" si="173"/>
        <v>49524</v>
      </c>
      <c r="AE3450" s="91">
        <f t="shared" si="172"/>
        <v>4.1155248470854389E-2</v>
      </c>
      <c r="AG3450" s="92"/>
    </row>
    <row r="3451" spans="14:33" x14ac:dyDescent="0.25">
      <c r="N3451" s="130">
        <v>51124</v>
      </c>
      <c r="O3451" s="129">
        <v>4.3980715164799733</v>
      </c>
      <c r="AD3451" s="90">
        <f t="shared" si="173"/>
        <v>49525</v>
      </c>
      <c r="AE3451" s="91">
        <f t="shared" si="172"/>
        <v>4.1155248470854389E-2</v>
      </c>
      <c r="AG3451" s="92"/>
    </row>
    <row r="3452" spans="14:33" x14ac:dyDescent="0.25">
      <c r="N3452" s="130">
        <v>51125</v>
      </c>
      <c r="O3452" s="129">
        <v>4.3980715164799733</v>
      </c>
      <c r="AD3452" s="90">
        <f t="shared" si="173"/>
        <v>49526</v>
      </c>
      <c r="AE3452" s="91">
        <f t="shared" si="172"/>
        <v>4.1155248470854389E-2</v>
      </c>
      <c r="AG3452" s="92"/>
    </row>
    <row r="3453" spans="14:33" x14ac:dyDescent="0.25">
      <c r="N3453" s="130">
        <v>51126</v>
      </c>
      <c r="O3453" s="129">
        <v>4.3980715164719797</v>
      </c>
      <c r="AD3453" s="90">
        <f t="shared" si="173"/>
        <v>49527</v>
      </c>
      <c r="AE3453" s="91">
        <f t="shared" si="172"/>
        <v>4.1150544493540053E-2</v>
      </c>
      <c r="AG3453" s="92"/>
    </row>
    <row r="3454" spans="14:33" x14ac:dyDescent="0.25">
      <c r="N3454" s="130">
        <v>51127</v>
      </c>
      <c r="O3454" s="129">
        <v>4.3988775418324355</v>
      </c>
      <c r="AD3454" s="90">
        <f t="shared" si="173"/>
        <v>49528</v>
      </c>
      <c r="AE3454" s="91">
        <f t="shared" si="172"/>
        <v>4.1150544493540053E-2</v>
      </c>
      <c r="AG3454" s="92"/>
    </row>
    <row r="3455" spans="14:33" x14ac:dyDescent="0.25">
      <c r="N3455" s="130">
        <v>51131</v>
      </c>
      <c r="O3455" s="129">
        <v>4.3980715164879669</v>
      </c>
      <c r="AD3455" s="90">
        <f t="shared" si="173"/>
        <v>49529</v>
      </c>
      <c r="AE3455" s="91">
        <f t="shared" si="172"/>
        <v>4.1150544493540053E-2</v>
      </c>
      <c r="AG3455" s="92"/>
    </row>
    <row r="3456" spans="14:33" x14ac:dyDescent="0.25">
      <c r="N3456" s="130">
        <v>51132</v>
      </c>
      <c r="O3456" s="129">
        <v>4.3980715164719797</v>
      </c>
      <c r="AD3456" s="90">
        <f t="shared" si="173"/>
        <v>49530</v>
      </c>
      <c r="AE3456" s="91">
        <f t="shared" si="172"/>
        <v>4.1150544493540053E-2</v>
      </c>
      <c r="AG3456" s="92"/>
    </row>
    <row r="3457" spans="14:33" x14ac:dyDescent="0.25">
      <c r="N3457" s="130">
        <v>51133</v>
      </c>
      <c r="O3457" s="129">
        <v>4.3980715164799733</v>
      </c>
      <c r="AD3457" s="90">
        <f t="shared" si="173"/>
        <v>49531</v>
      </c>
      <c r="AE3457" s="91">
        <f t="shared" si="172"/>
        <v>4.1155248470854389E-2</v>
      </c>
      <c r="AG3457" s="92"/>
    </row>
    <row r="3458" spans="14:33" x14ac:dyDescent="0.25">
      <c r="N3458" s="130">
        <v>51134</v>
      </c>
      <c r="O3458" s="129">
        <v>4.3988775418324355</v>
      </c>
      <c r="AD3458" s="90">
        <f t="shared" si="173"/>
        <v>49532</v>
      </c>
      <c r="AE3458" s="91">
        <f t="shared" si="172"/>
        <v>4.1155248470854389E-2</v>
      </c>
      <c r="AG3458" s="92"/>
    </row>
    <row r="3459" spans="14:33" x14ac:dyDescent="0.25">
      <c r="N3459" s="130">
        <v>51138</v>
      </c>
      <c r="O3459" s="129">
        <v>4.3980715164719797</v>
      </c>
      <c r="AD3459" s="90">
        <f t="shared" si="173"/>
        <v>49533</v>
      </c>
      <c r="AE3459" s="91">
        <f t="shared" si="172"/>
        <v>4.1155248470854389E-2</v>
      </c>
      <c r="AG3459" s="92"/>
    </row>
    <row r="3460" spans="14:33" x14ac:dyDescent="0.25">
      <c r="N3460" s="130">
        <v>51139</v>
      </c>
      <c r="O3460" s="129">
        <v>4.3980715164799733</v>
      </c>
      <c r="AD3460" s="90">
        <f t="shared" si="173"/>
        <v>49534</v>
      </c>
      <c r="AE3460" s="91">
        <f t="shared" si="172"/>
        <v>4.1150544493460117E-2</v>
      </c>
      <c r="AG3460" s="92"/>
    </row>
    <row r="3461" spans="14:33" x14ac:dyDescent="0.25">
      <c r="N3461" s="130">
        <v>51140</v>
      </c>
      <c r="O3461" s="129">
        <v>4.3980715164799733</v>
      </c>
      <c r="AD3461" s="90">
        <f t="shared" si="173"/>
        <v>49535</v>
      </c>
      <c r="AE3461" s="91">
        <f t="shared" si="172"/>
        <v>4.1150544493540053E-2</v>
      </c>
      <c r="AG3461" s="92"/>
    </row>
    <row r="3462" spans="14:33" x14ac:dyDescent="0.25">
      <c r="N3462" s="130">
        <v>51141</v>
      </c>
      <c r="O3462" s="129">
        <v>4.3986088448324523</v>
      </c>
      <c r="AD3462" s="90">
        <f t="shared" si="173"/>
        <v>49536</v>
      </c>
      <c r="AE3462" s="91">
        <f t="shared" si="172"/>
        <v>4.1150544493540053E-2</v>
      </c>
      <c r="AG3462" s="92"/>
    </row>
    <row r="3463" spans="14:33" x14ac:dyDescent="0.25">
      <c r="N3463" s="130">
        <v>51144</v>
      </c>
      <c r="O3463" s="129">
        <v>4.3980715164799733</v>
      </c>
      <c r="AD3463" s="90">
        <f t="shared" si="173"/>
        <v>49537</v>
      </c>
      <c r="AE3463" s="91">
        <f t="shared" ref="AE3463:AE3526" si="174">_xlfn.IFNA(VLOOKUP(AD3463,N:O,2,FALSE)/100,AE3462)</f>
        <v>4.1150544493540053E-2</v>
      </c>
      <c r="AG3463" s="92"/>
    </row>
    <row r="3464" spans="14:33" x14ac:dyDescent="0.25">
      <c r="N3464" s="130">
        <v>51145</v>
      </c>
      <c r="O3464" s="129">
        <v>4.3980715164799733</v>
      </c>
      <c r="AD3464" s="90">
        <f t="shared" ref="AD3464:AD3527" si="175">AD3463+1</f>
        <v>49538</v>
      </c>
      <c r="AE3464" s="91">
        <f t="shared" si="174"/>
        <v>4.1155248470827743E-2</v>
      </c>
      <c r="AG3464" s="92"/>
    </row>
    <row r="3465" spans="14:33" x14ac:dyDescent="0.25">
      <c r="N3465" s="130">
        <v>51146</v>
      </c>
      <c r="O3465" s="129">
        <v>4.3980715164719797</v>
      </c>
      <c r="AD3465" s="90">
        <f t="shared" si="175"/>
        <v>49539</v>
      </c>
      <c r="AE3465" s="91">
        <f t="shared" si="174"/>
        <v>4.1155248470827743E-2</v>
      </c>
      <c r="AG3465" s="92"/>
    </row>
    <row r="3466" spans="14:33" x14ac:dyDescent="0.25">
      <c r="N3466" s="130">
        <v>51147</v>
      </c>
      <c r="O3466" s="129">
        <v>4.3980715164719797</v>
      </c>
      <c r="AD3466" s="90">
        <f t="shared" si="175"/>
        <v>49540</v>
      </c>
      <c r="AE3466" s="91">
        <f t="shared" si="174"/>
        <v>4.1155248470827743E-2</v>
      </c>
      <c r="AG3466" s="92"/>
    </row>
    <row r="3467" spans="14:33" x14ac:dyDescent="0.25">
      <c r="N3467" s="130">
        <v>51148</v>
      </c>
      <c r="O3467" s="129">
        <v>4.3988775418324355</v>
      </c>
      <c r="AD3467" s="90">
        <f t="shared" si="175"/>
        <v>49541</v>
      </c>
      <c r="AE3467" s="91">
        <f t="shared" si="174"/>
        <v>4.1150544493540053E-2</v>
      </c>
      <c r="AG3467" s="92"/>
    </row>
    <row r="3468" spans="14:33" x14ac:dyDescent="0.25">
      <c r="N3468" s="130">
        <v>51152</v>
      </c>
      <c r="O3468" s="129">
        <v>4.3980715164799733</v>
      </c>
      <c r="AD3468" s="90">
        <f t="shared" si="175"/>
        <v>49542</v>
      </c>
      <c r="AE3468" s="91">
        <f t="shared" si="174"/>
        <v>4.1150544493540053E-2</v>
      </c>
      <c r="AG3468" s="92"/>
    </row>
    <row r="3469" spans="14:33" x14ac:dyDescent="0.25">
      <c r="N3469" s="130">
        <v>51153</v>
      </c>
      <c r="O3469" s="129">
        <v>4.3980715164799733</v>
      </c>
      <c r="AD3469" s="90">
        <f t="shared" si="175"/>
        <v>49543</v>
      </c>
      <c r="AE3469" s="91">
        <f t="shared" si="174"/>
        <v>4.1150544493619989E-2</v>
      </c>
      <c r="AG3469" s="92"/>
    </row>
    <row r="3470" spans="14:33" x14ac:dyDescent="0.25">
      <c r="N3470" s="130">
        <v>51154</v>
      </c>
      <c r="O3470" s="129">
        <v>4.3980715164799733</v>
      </c>
      <c r="AD3470" s="90">
        <f t="shared" si="175"/>
        <v>49544</v>
      </c>
      <c r="AE3470" s="91">
        <f t="shared" si="174"/>
        <v>4.1150544493460117E-2</v>
      </c>
      <c r="AG3470" s="92"/>
    </row>
    <row r="3471" spans="14:33" x14ac:dyDescent="0.25">
      <c r="N3471" s="130">
        <v>51155</v>
      </c>
      <c r="O3471" s="129">
        <v>4.3986088448297878</v>
      </c>
      <c r="AD3471" s="90">
        <f t="shared" si="175"/>
        <v>49545</v>
      </c>
      <c r="AE3471" s="91">
        <f t="shared" si="174"/>
        <v>4.1155248470854389E-2</v>
      </c>
      <c r="AG3471" s="92"/>
    </row>
    <row r="3472" spans="14:33" x14ac:dyDescent="0.25">
      <c r="N3472" s="130">
        <v>51158</v>
      </c>
      <c r="O3472" s="129">
        <v>4.3980715164879669</v>
      </c>
      <c r="AD3472" s="90">
        <f t="shared" si="175"/>
        <v>49546</v>
      </c>
      <c r="AE3472" s="91">
        <f t="shared" si="174"/>
        <v>4.1155248470854389E-2</v>
      </c>
      <c r="AG3472" s="92"/>
    </row>
    <row r="3473" spans="14:33" x14ac:dyDescent="0.25">
      <c r="N3473" s="130">
        <v>51159</v>
      </c>
      <c r="O3473" s="129">
        <v>4.3980715164719797</v>
      </c>
      <c r="AD3473" s="90">
        <f t="shared" si="175"/>
        <v>49547</v>
      </c>
      <c r="AE3473" s="91">
        <f t="shared" si="174"/>
        <v>4.1155248470854389E-2</v>
      </c>
      <c r="AG3473" s="92"/>
    </row>
    <row r="3474" spans="14:33" x14ac:dyDescent="0.25">
      <c r="N3474" s="130">
        <v>51160</v>
      </c>
      <c r="O3474" s="129">
        <v>4.3980715164799733</v>
      </c>
      <c r="AD3474" s="90">
        <f t="shared" si="175"/>
        <v>49548</v>
      </c>
      <c r="AE3474" s="91">
        <f t="shared" si="174"/>
        <v>4.1150544493540053E-2</v>
      </c>
      <c r="AG3474" s="92"/>
    </row>
    <row r="3475" spans="14:33" x14ac:dyDescent="0.25">
      <c r="N3475" s="130">
        <v>51161</v>
      </c>
      <c r="O3475" s="129">
        <v>4.3980715164799733</v>
      </c>
      <c r="AD3475" s="90">
        <f t="shared" si="175"/>
        <v>49549</v>
      </c>
      <c r="AE3475" s="91">
        <f t="shared" si="174"/>
        <v>4.1150544493540053E-2</v>
      </c>
      <c r="AG3475" s="92"/>
    </row>
    <row r="3476" spans="14:33" x14ac:dyDescent="0.25">
      <c r="N3476" s="130">
        <v>51162</v>
      </c>
      <c r="O3476" s="129">
        <v>4.3986088448297878</v>
      </c>
      <c r="AD3476" s="90">
        <f t="shared" si="175"/>
        <v>49550</v>
      </c>
      <c r="AE3476" s="91">
        <f t="shared" si="174"/>
        <v>4.1150544493540053E-2</v>
      </c>
      <c r="AG3476" s="92"/>
    </row>
    <row r="3477" spans="14:33" x14ac:dyDescent="0.25">
      <c r="N3477" s="130">
        <v>51165</v>
      </c>
      <c r="O3477" s="129">
        <v>4.3980715164799733</v>
      </c>
      <c r="AD3477" s="90">
        <f t="shared" si="175"/>
        <v>49551</v>
      </c>
      <c r="AE3477" s="91">
        <f t="shared" si="174"/>
        <v>4.1150544493540053E-2</v>
      </c>
      <c r="AG3477" s="92"/>
    </row>
    <row r="3478" spans="14:33" x14ac:dyDescent="0.25">
      <c r="N3478" s="130">
        <v>51166</v>
      </c>
      <c r="O3478" s="129">
        <v>4.3980715164719797</v>
      </c>
      <c r="AD3478" s="90">
        <f t="shared" si="175"/>
        <v>49552</v>
      </c>
      <c r="AE3478" s="91">
        <f t="shared" si="174"/>
        <v>4.1157600728356503E-2</v>
      </c>
      <c r="AG3478" s="92"/>
    </row>
    <row r="3479" spans="14:33" x14ac:dyDescent="0.25">
      <c r="N3479" s="130">
        <v>51167</v>
      </c>
      <c r="O3479" s="129">
        <v>4.3980715164799733</v>
      </c>
      <c r="AD3479" s="90">
        <f t="shared" si="175"/>
        <v>49553</v>
      </c>
      <c r="AE3479" s="91">
        <f t="shared" si="174"/>
        <v>4.1157600728356503E-2</v>
      </c>
      <c r="AG3479" s="92"/>
    </row>
    <row r="3480" spans="14:33" x14ac:dyDescent="0.25">
      <c r="N3480" s="130">
        <v>51168</v>
      </c>
      <c r="O3480" s="129">
        <v>4.3980715164799733</v>
      </c>
      <c r="AD3480" s="90">
        <f t="shared" si="175"/>
        <v>49554</v>
      </c>
      <c r="AE3480" s="91">
        <f t="shared" si="174"/>
        <v>4.1157600728356503E-2</v>
      </c>
      <c r="AG3480" s="92"/>
    </row>
    <row r="3481" spans="14:33" x14ac:dyDescent="0.25">
      <c r="N3481" s="130">
        <v>51169</v>
      </c>
      <c r="O3481" s="129">
        <v>4.3986088448324523</v>
      </c>
      <c r="AD3481" s="90">
        <f t="shared" si="175"/>
        <v>49555</v>
      </c>
      <c r="AE3481" s="91">
        <f t="shared" si="174"/>
        <v>4.1157600728356503E-2</v>
      </c>
      <c r="AG3481" s="92"/>
    </row>
    <row r="3482" spans="14:33" x14ac:dyDescent="0.25">
      <c r="N3482" s="130">
        <v>51172</v>
      </c>
      <c r="O3482" s="129">
        <v>4.3980715164799733</v>
      </c>
      <c r="AD3482" s="90">
        <f t="shared" si="175"/>
        <v>49556</v>
      </c>
      <c r="AE3482" s="91">
        <f t="shared" si="174"/>
        <v>4.1150544493540053E-2</v>
      </c>
      <c r="AG3482" s="92"/>
    </row>
    <row r="3483" spans="14:33" x14ac:dyDescent="0.25">
      <c r="N3483" s="130">
        <v>51173</v>
      </c>
      <c r="O3483" s="129">
        <v>4.3980715164799733</v>
      </c>
      <c r="AD3483" s="90">
        <f t="shared" si="175"/>
        <v>49557</v>
      </c>
      <c r="AE3483" s="91">
        <f t="shared" si="174"/>
        <v>4.1150544493540053E-2</v>
      </c>
      <c r="AG3483" s="92"/>
    </row>
    <row r="3484" spans="14:33" x14ac:dyDescent="0.25">
      <c r="N3484" s="130">
        <v>51174</v>
      </c>
      <c r="O3484" s="129">
        <v>4.3980715164719797</v>
      </c>
      <c r="AD3484" s="90">
        <f t="shared" si="175"/>
        <v>49558</v>
      </c>
      <c r="AE3484" s="91">
        <f t="shared" si="174"/>
        <v>4.1150544493540053E-2</v>
      </c>
      <c r="AG3484" s="92"/>
    </row>
    <row r="3485" spans="14:33" x14ac:dyDescent="0.25">
      <c r="N3485" s="130">
        <v>51175</v>
      </c>
      <c r="O3485" s="129">
        <v>4.3980715164799733</v>
      </c>
      <c r="AD3485" s="90">
        <f t="shared" si="175"/>
        <v>49559</v>
      </c>
      <c r="AE3485" s="91">
        <f t="shared" si="174"/>
        <v>4.1155248470854389E-2</v>
      </c>
      <c r="AG3485" s="92"/>
    </row>
    <row r="3486" spans="14:33" x14ac:dyDescent="0.25">
      <c r="N3486" s="130">
        <v>51176</v>
      </c>
      <c r="O3486" s="129">
        <v>4.3986088448324523</v>
      </c>
      <c r="AD3486" s="90">
        <f t="shared" si="175"/>
        <v>49560</v>
      </c>
      <c r="AE3486" s="91">
        <f t="shared" si="174"/>
        <v>4.1155248470854389E-2</v>
      </c>
      <c r="AG3486" s="92"/>
    </row>
    <row r="3487" spans="14:33" x14ac:dyDescent="0.25">
      <c r="N3487" s="130">
        <v>51179</v>
      </c>
      <c r="O3487" s="129">
        <v>4.3980715164799733</v>
      </c>
      <c r="AD3487" s="90">
        <f t="shared" si="175"/>
        <v>49561</v>
      </c>
      <c r="AE3487" s="91">
        <f t="shared" si="174"/>
        <v>4.1155248470854389E-2</v>
      </c>
      <c r="AG3487" s="92"/>
    </row>
    <row r="3488" spans="14:33" x14ac:dyDescent="0.25">
      <c r="N3488" s="130">
        <v>51180</v>
      </c>
      <c r="O3488" s="129">
        <v>4.3980715164799733</v>
      </c>
      <c r="AD3488" s="90">
        <f t="shared" si="175"/>
        <v>49562</v>
      </c>
      <c r="AE3488" s="91">
        <f t="shared" si="174"/>
        <v>4.1150544493540053E-2</v>
      </c>
      <c r="AG3488" s="92"/>
    </row>
    <row r="3489" spans="14:33" x14ac:dyDescent="0.25">
      <c r="N3489" s="130">
        <v>51181</v>
      </c>
      <c r="O3489" s="129">
        <v>4.3980715164639861</v>
      </c>
      <c r="AD3489" s="90">
        <f t="shared" si="175"/>
        <v>49563</v>
      </c>
      <c r="AE3489" s="91">
        <f t="shared" si="174"/>
        <v>4.1150544493540053E-2</v>
      </c>
      <c r="AG3489" s="92"/>
    </row>
    <row r="3490" spans="14:33" x14ac:dyDescent="0.25">
      <c r="N3490" s="130">
        <v>51182</v>
      </c>
      <c r="O3490" s="129">
        <v>4.3980715164799733</v>
      </c>
      <c r="AD3490" s="90">
        <f t="shared" si="175"/>
        <v>49564</v>
      </c>
      <c r="AE3490" s="91">
        <f t="shared" si="174"/>
        <v>4.1150544493540053E-2</v>
      </c>
      <c r="AG3490" s="92"/>
    </row>
    <row r="3491" spans="14:33" x14ac:dyDescent="0.25">
      <c r="N3491" s="130">
        <v>51183</v>
      </c>
      <c r="O3491" s="129">
        <v>4.3988775418344339</v>
      </c>
      <c r="AD3491" s="90">
        <f t="shared" si="175"/>
        <v>49565</v>
      </c>
      <c r="AE3491" s="91">
        <f t="shared" si="174"/>
        <v>4.1150544493540053E-2</v>
      </c>
      <c r="AG3491" s="92"/>
    </row>
    <row r="3492" spans="14:33" x14ac:dyDescent="0.25">
      <c r="N3492" s="130">
        <v>51187</v>
      </c>
      <c r="O3492" s="129">
        <v>4.3980715164799733</v>
      </c>
      <c r="AD3492" s="90">
        <f t="shared" si="175"/>
        <v>49566</v>
      </c>
      <c r="AE3492" s="91">
        <f t="shared" si="174"/>
        <v>4.1155248470854389E-2</v>
      </c>
      <c r="AG3492" s="92"/>
    </row>
    <row r="3493" spans="14:33" x14ac:dyDescent="0.25">
      <c r="N3493" s="130">
        <v>51188</v>
      </c>
      <c r="O3493" s="129">
        <v>4.3980715164799733</v>
      </c>
      <c r="AD3493" s="90">
        <f t="shared" si="175"/>
        <v>49567</v>
      </c>
      <c r="AE3493" s="91">
        <f t="shared" si="174"/>
        <v>4.1155248470854389E-2</v>
      </c>
      <c r="AG3493" s="92"/>
    </row>
    <row r="3494" spans="14:33" x14ac:dyDescent="0.25">
      <c r="N3494" s="130">
        <v>51189</v>
      </c>
      <c r="O3494" s="129">
        <v>4.3980715164799733</v>
      </c>
      <c r="AD3494" s="90">
        <f t="shared" si="175"/>
        <v>49568</v>
      </c>
      <c r="AE3494" s="91">
        <f t="shared" si="174"/>
        <v>4.1155248470854389E-2</v>
      </c>
      <c r="AG3494" s="92"/>
    </row>
    <row r="3495" spans="14:33" x14ac:dyDescent="0.25">
      <c r="N3495" s="130">
        <v>51190</v>
      </c>
      <c r="O3495" s="129">
        <v>4.3986088448324523</v>
      </c>
      <c r="AD3495" s="90">
        <f t="shared" si="175"/>
        <v>49569</v>
      </c>
      <c r="AE3495" s="91">
        <f t="shared" si="174"/>
        <v>4.1150544493619989E-2</v>
      </c>
      <c r="AG3495" s="92"/>
    </row>
    <row r="3496" spans="14:33" x14ac:dyDescent="0.25">
      <c r="N3496" s="130">
        <v>51193</v>
      </c>
      <c r="O3496" s="129">
        <v>4.3980715164719797</v>
      </c>
      <c r="AD3496" s="90">
        <f t="shared" si="175"/>
        <v>49570</v>
      </c>
      <c r="AE3496" s="91">
        <f t="shared" si="174"/>
        <v>4.1150544493540053E-2</v>
      </c>
      <c r="AG3496" s="92"/>
    </row>
    <row r="3497" spans="14:33" x14ac:dyDescent="0.25">
      <c r="N3497" s="130">
        <v>51194</v>
      </c>
      <c r="O3497" s="129">
        <v>4.3980715164719797</v>
      </c>
      <c r="AD3497" s="90">
        <f t="shared" si="175"/>
        <v>49571</v>
      </c>
      <c r="AE3497" s="91">
        <f t="shared" si="174"/>
        <v>4.1150544493460117E-2</v>
      </c>
      <c r="AG3497" s="92"/>
    </row>
    <row r="3498" spans="14:33" x14ac:dyDescent="0.25">
      <c r="N3498" s="130">
        <v>51195</v>
      </c>
      <c r="O3498" s="129">
        <v>4.3980715164799733</v>
      </c>
      <c r="AD3498" s="90">
        <f t="shared" si="175"/>
        <v>49572</v>
      </c>
      <c r="AE3498" s="91">
        <f t="shared" si="174"/>
        <v>4.1150544493540053E-2</v>
      </c>
      <c r="AG3498" s="92"/>
    </row>
    <row r="3499" spans="14:33" x14ac:dyDescent="0.25">
      <c r="N3499" s="130">
        <v>51196</v>
      </c>
      <c r="O3499" s="129">
        <v>4.3980715164799733</v>
      </c>
      <c r="AD3499" s="90">
        <f t="shared" si="175"/>
        <v>49573</v>
      </c>
      <c r="AE3499" s="91">
        <f t="shared" si="174"/>
        <v>4.1155248470881034E-2</v>
      </c>
      <c r="AG3499" s="92"/>
    </row>
    <row r="3500" spans="14:33" x14ac:dyDescent="0.25">
      <c r="N3500" s="130">
        <v>51197</v>
      </c>
      <c r="O3500" s="129">
        <v>4.3986088448324523</v>
      </c>
      <c r="AD3500" s="90">
        <f t="shared" si="175"/>
        <v>49574</v>
      </c>
      <c r="AE3500" s="91">
        <f t="shared" si="174"/>
        <v>4.1155248470881034E-2</v>
      </c>
      <c r="AG3500" s="92"/>
    </row>
    <row r="3501" spans="14:33" x14ac:dyDescent="0.25">
      <c r="N3501" s="130">
        <v>51200</v>
      </c>
      <c r="O3501" s="129">
        <v>4.3980715164719797</v>
      </c>
      <c r="AD3501" s="90">
        <f t="shared" si="175"/>
        <v>49575</v>
      </c>
      <c r="AE3501" s="91">
        <f t="shared" si="174"/>
        <v>4.1155248470881034E-2</v>
      </c>
      <c r="AG3501" s="92"/>
    </row>
    <row r="3502" spans="14:33" x14ac:dyDescent="0.25">
      <c r="N3502" s="130">
        <v>51201</v>
      </c>
      <c r="O3502" s="129">
        <v>4.3980715164879669</v>
      </c>
      <c r="AD3502" s="90">
        <f t="shared" si="175"/>
        <v>49576</v>
      </c>
      <c r="AE3502" s="91">
        <f t="shared" si="174"/>
        <v>4.1150544493540053E-2</v>
      </c>
      <c r="AG3502" s="92"/>
    </row>
    <row r="3503" spans="14:33" x14ac:dyDescent="0.25">
      <c r="N3503" s="130">
        <v>51202</v>
      </c>
      <c r="O3503" s="129">
        <v>4.3980715164719797</v>
      </c>
      <c r="AD3503" s="90">
        <f t="shared" si="175"/>
        <v>49577</v>
      </c>
      <c r="AE3503" s="91">
        <f t="shared" si="174"/>
        <v>4.1150544493540053E-2</v>
      </c>
      <c r="AG3503" s="92"/>
    </row>
    <row r="3504" spans="14:33" x14ac:dyDescent="0.25">
      <c r="N3504" s="130">
        <v>51203</v>
      </c>
      <c r="O3504" s="129">
        <v>4.3980715164719797</v>
      </c>
      <c r="AD3504" s="90">
        <f t="shared" si="175"/>
        <v>49578</v>
      </c>
      <c r="AE3504" s="91">
        <f t="shared" si="174"/>
        <v>4.1150544493540053E-2</v>
      </c>
      <c r="AG3504" s="92"/>
    </row>
    <row r="3505" spans="14:33" x14ac:dyDescent="0.25">
      <c r="N3505" s="130">
        <v>51204</v>
      </c>
      <c r="O3505" s="129">
        <v>4.3986088448351168</v>
      </c>
      <c r="AD3505" s="90">
        <f t="shared" si="175"/>
        <v>49579</v>
      </c>
      <c r="AE3505" s="91">
        <f t="shared" si="174"/>
        <v>4.1150544493460117E-2</v>
      </c>
      <c r="AG3505" s="92"/>
    </row>
    <row r="3506" spans="14:33" x14ac:dyDescent="0.25">
      <c r="N3506" s="130">
        <v>51207</v>
      </c>
      <c r="O3506" s="129">
        <v>4.3980715164719797</v>
      </c>
      <c r="AD3506" s="90">
        <f t="shared" si="175"/>
        <v>49580</v>
      </c>
      <c r="AE3506" s="91">
        <f t="shared" si="174"/>
        <v>4.1155248470854389E-2</v>
      </c>
      <c r="AG3506" s="92"/>
    </row>
    <row r="3507" spans="14:33" x14ac:dyDescent="0.25">
      <c r="N3507" s="130">
        <v>51208</v>
      </c>
      <c r="O3507" s="129">
        <v>4.3980715164799733</v>
      </c>
      <c r="AD3507" s="90">
        <f t="shared" si="175"/>
        <v>49581</v>
      </c>
      <c r="AE3507" s="91">
        <f t="shared" si="174"/>
        <v>4.1155248470854389E-2</v>
      </c>
      <c r="AG3507" s="92"/>
    </row>
    <row r="3508" spans="14:33" x14ac:dyDescent="0.25">
      <c r="N3508" s="130">
        <v>51209</v>
      </c>
      <c r="O3508" s="129">
        <v>4.3980715164879669</v>
      </c>
      <c r="AD3508" s="90">
        <f t="shared" si="175"/>
        <v>49582</v>
      </c>
      <c r="AE3508" s="91">
        <f t="shared" si="174"/>
        <v>4.1155248470854389E-2</v>
      </c>
      <c r="AG3508" s="92"/>
    </row>
    <row r="3509" spans="14:33" x14ac:dyDescent="0.25">
      <c r="N3509" s="130">
        <v>51210</v>
      </c>
      <c r="O3509" s="129">
        <v>4.3980715164719797</v>
      </c>
      <c r="AD3509" s="90">
        <f t="shared" si="175"/>
        <v>49583</v>
      </c>
      <c r="AE3509" s="91">
        <f t="shared" si="174"/>
        <v>4.1150544493540053E-2</v>
      </c>
      <c r="AG3509" s="92"/>
    </row>
    <row r="3510" spans="14:33" x14ac:dyDescent="0.25">
      <c r="N3510" s="130">
        <v>51211</v>
      </c>
      <c r="O3510" s="129">
        <v>4.3986088448324523</v>
      </c>
      <c r="AD3510" s="90">
        <f t="shared" si="175"/>
        <v>49584</v>
      </c>
      <c r="AE3510" s="91">
        <f t="shared" si="174"/>
        <v>4.1150544493540053E-2</v>
      </c>
      <c r="AG3510" s="92"/>
    </row>
    <row r="3511" spans="14:33" x14ac:dyDescent="0.25">
      <c r="N3511" s="130">
        <v>51214</v>
      </c>
      <c r="O3511" s="129">
        <v>4.3980715164799733</v>
      </c>
      <c r="AD3511" s="90">
        <f t="shared" si="175"/>
        <v>49585</v>
      </c>
      <c r="AE3511" s="91">
        <f t="shared" si="174"/>
        <v>4.1150544493540053E-2</v>
      </c>
      <c r="AG3511" s="92"/>
    </row>
    <row r="3512" spans="14:33" x14ac:dyDescent="0.25">
      <c r="N3512" s="130">
        <v>51215</v>
      </c>
      <c r="O3512" s="129">
        <v>4.3980715164719797</v>
      </c>
      <c r="AD3512" s="90">
        <f t="shared" si="175"/>
        <v>49586</v>
      </c>
      <c r="AE3512" s="91">
        <f t="shared" si="174"/>
        <v>4.1150544493540053E-2</v>
      </c>
      <c r="AG3512" s="92"/>
    </row>
    <row r="3513" spans="14:33" x14ac:dyDescent="0.25">
      <c r="N3513" s="130">
        <v>51216</v>
      </c>
      <c r="O3513" s="129">
        <v>4.3980715164719797</v>
      </c>
      <c r="AD3513" s="90">
        <f t="shared" si="175"/>
        <v>49587</v>
      </c>
      <c r="AE3513" s="91">
        <f t="shared" si="174"/>
        <v>4.1157600728356503E-2</v>
      </c>
      <c r="AG3513" s="92"/>
    </row>
    <row r="3514" spans="14:33" x14ac:dyDescent="0.25">
      <c r="N3514" s="130">
        <v>51217</v>
      </c>
      <c r="O3514" s="129">
        <v>4.3980715164879669</v>
      </c>
      <c r="AD3514" s="90">
        <f t="shared" si="175"/>
        <v>49588</v>
      </c>
      <c r="AE3514" s="91">
        <f t="shared" si="174"/>
        <v>4.1157600728356503E-2</v>
      </c>
      <c r="AG3514" s="92"/>
    </row>
    <row r="3515" spans="14:33" x14ac:dyDescent="0.25">
      <c r="N3515" s="130">
        <v>51218</v>
      </c>
      <c r="O3515" s="129">
        <v>4.3986088448324523</v>
      </c>
      <c r="AD3515" s="90">
        <f t="shared" si="175"/>
        <v>49589</v>
      </c>
      <c r="AE3515" s="91">
        <f t="shared" si="174"/>
        <v>4.1157600728356503E-2</v>
      </c>
      <c r="AG3515" s="92"/>
    </row>
    <row r="3516" spans="14:33" x14ac:dyDescent="0.25">
      <c r="N3516" s="130">
        <v>51221</v>
      </c>
      <c r="O3516" s="129">
        <v>4.3980715164879669</v>
      </c>
      <c r="AD3516" s="90">
        <f t="shared" si="175"/>
        <v>49590</v>
      </c>
      <c r="AE3516" s="91">
        <f t="shared" si="174"/>
        <v>4.1157600728356503E-2</v>
      </c>
      <c r="AG3516" s="92"/>
    </row>
    <row r="3517" spans="14:33" x14ac:dyDescent="0.25">
      <c r="N3517" s="130">
        <v>51222</v>
      </c>
      <c r="O3517" s="129">
        <v>4.3980715164639861</v>
      </c>
      <c r="AD3517" s="90">
        <f t="shared" si="175"/>
        <v>49591</v>
      </c>
      <c r="AE3517" s="91">
        <f t="shared" si="174"/>
        <v>4.1150544493540053E-2</v>
      </c>
      <c r="AG3517" s="92"/>
    </row>
    <row r="3518" spans="14:33" x14ac:dyDescent="0.25">
      <c r="N3518" s="130">
        <v>51223</v>
      </c>
      <c r="O3518" s="129">
        <v>4.3980715164879669</v>
      </c>
      <c r="AD3518" s="90">
        <f t="shared" si="175"/>
        <v>49592</v>
      </c>
      <c r="AE3518" s="91">
        <f t="shared" si="174"/>
        <v>4.1150544493540053E-2</v>
      </c>
      <c r="AG3518" s="92"/>
    </row>
    <row r="3519" spans="14:33" x14ac:dyDescent="0.25">
      <c r="N3519" s="130">
        <v>51224</v>
      </c>
      <c r="O3519" s="129">
        <v>4.3988775418324355</v>
      </c>
      <c r="AD3519" s="90">
        <f t="shared" si="175"/>
        <v>49593</v>
      </c>
      <c r="AE3519" s="91">
        <f t="shared" si="174"/>
        <v>4.1150544493460117E-2</v>
      </c>
      <c r="AG3519" s="92"/>
    </row>
    <row r="3520" spans="14:33" x14ac:dyDescent="0.25">
      <c r="N3520" s="130">
        <v>51228</v>
      </c>
      <c r="O3520" s="129">
        <v>4.3980715164799733</v>
      </c>
      <c r="AD3520" s="90">
        <f t="shared" si="175"/>
        <v>49594</v>
      </c>
      <c r="AE3520" s="91">
        <f t="shared" si="174"/>
        <v>4.1155248470854389E-2</v>
      </c>
      <c r="AG3520" s="92"/>
    </row>
    <row r="3521" spans="14:33" x14ac:dyDescent="0.25">
      <c r="N3521" s="130">
        <v>51229</v>
      </c>
      <c r="O3521" s="129">
        <v>4.3980715164719797</v>
      </c>
      <c r="AD3521" s="90">
        <f t="shared" si="175"/>
        <v>49595</v>
      </c>
      <c r="AE3521" s="91">
        <f t="shared" si="174"/>
        <v>4.1155248470854389E-2</v>
      </c>
      <c r="AG3521" s="92"/>
    </row>
    <row r="3522" spans="14:33" x14ac:dyDescent="0.25">
      <c r="N3522" s="130">
        <v>51230</v>
      </c>
      <c r="O3522" s="129">
        <v>4.3980715164879669</v>
      </c>
      <c r="AD3522" s="90">
        <f t="shared" si="175"/>
        <v>49596</v>
      </c>
      <c r="AE3522" s="91">
        <f t="shared" si="174"/>
        <v>4.1155248470854389E-2</v>
      </c>
      <c r="AG3522" s="92"/>
    </row>
    <row r="3523" spans="14:33" x14ac:dyDescent="0.25">
      <c r="N3523" s="130">
        <v>51231</v>
      </c>
      <c r="O3523" s="129">
        <v>4.3980715164799733</v>
      </c>
      <c r="AD3523" s="90">
        <f t="shared" si="175"/>
        <v>49597</v>
      </c>
      <c r="AE3523" s="91">
        <f t="shared" si="174"/>
        <v>4.1150544493540053E-2</v>
      </c>
      <c r="AG3523" s="92"/>
    </row>
    <row r="3524" spans="14:33" x14ac:dyDescent="0.25">
      <c r="N3524" s="130">
        <v>51232</v>
      </c>
      <c r="O3524" s="129">
        <v>4.3986088448297878</v>
      </c>
      <c r="AD3524" s="90">
        <f t="shared" si="175"/>
        <v>49598</v>
      </c>
      <c r="AE3524" s="91">
        <f t="shared" si="174"/>
        <v>4.1150544493619989E-2</v>
      </c>
      <c r="AG3524" s="92"/>
    </row>
    <row r="3525" spans="14:33" x14ac:dyDescent="0.25">
      <c r="N3525" s="130">
        <v>51235</v>
      </c>
      <c r="O3525" s="129">
        <v>4.3980715164879669</v>
      </c>
      <c r="AD3525" s="90">
        <f t="shared" si="175"/>
        <v>49599</v>
      </c>
      <c r="AE3525" s="91">
        <f t="shared" si="174"/>
        <v>4.1150544493619989E-2</v>
      </c>
      <c r="AG3525" s="92"/>
    </row>
    <row r="3526" spans="14:33" x14ac:dyDescent="0.25">
      <c r="N3526" s="130">
        <v>51236</v>
      </c>
      <c r="O3526" s="129">
        <v>4.3980715164719797</v>
      </c>
      <c r="AD3526" s="90">
        <f t="shared" si="175"/>
        <v>49600</v>
      </c>
      <c r="AE3526" s="91">
        <f t="shared" si="174"/>
        <v>4.1150544493460117E-2</v>
      </c>
      <c r="AG3526" s="92"/>
    </row>
    <row r="3527" spans="14:33" x14ac:dyDescent="0.25">
      <c r="N3527" s="130">
        <v>51237</v>
      </c>
      <c r="O3527" s="129">
        <v>4.3980715164719797</v>
      </c>
      <c r="AD3527" s="90">
        <f t="shared" si="175"/>
        <v>49601</v>
      </c>
      <c r="AE3527" s="91">
        <f t="shared" ref="AE3527:AE3590" si="176">_xlfn.IFNA(VLOOKUP(AD3527,N:O,2,FALSE)/100,AE3526)</f>
        <v>4.1155248470854389E-2</v>
      </c>
      <c r="AG3527" s="92"/>
    </row>
    <row r="3528" spans="14:33" x14ac:dyDescent="0.25">
      <c r="N3528" s="130">
        <v>51238</v>
      </c>
      <c r="O3528" s="129">
        <v>4.3980715164879669</v>
      </c>
      <c r="AD3528" s="90">
        <f t="shared" ref="AD3528:AD3591" si="177">AD3527+1</f>
        <v>49602</v>
      </c>
      <c r="AE3528" s="91">
        <f t="shared" si="176"/>
        <v>4.1155248470854389E-2</v>
      </c>
      <c r="AG3528" s="92"/>
    </row>
    <row r="3529" spans="14:33" x14ac:dyDescent="0.25">
      <c r="N3529" s="130">
        <v>51239</v>
      </c>
      <c r="O3529" s="129">
        <v>4.3986088448324523</v>
      </c>
      <c r="AD3529" s="90">
        <f t="shared" si="177"/>
        <v>49603</v>
      </c>
      <c r="AE3529" s="91">
        <f t="shared" si="176"/>
        <v>4.1155248470854389E-2</v>
      </c>
      <c r="AG3529" s="92"/>
    </row>
    <row r="3530" spans="14:33" x14ac:dyDescent="0.25">
      <c r="N3530" s="130">
        <v>51242</v>
      </c>
      <c r="O3530" s="129">
        <v>4.3980715164719797</v>
      </c>
      <c r="AD3530" s="90">
        <f t="shared" si="177"/>
        <v>49604</v>
      </c>
      <c r="AE3530" s="91">
        <f t="shared" si="176"/>
        <v>4.1150544493460117E-2</v>
      </c>
      <c r="AG3530" s="92"/>
    </row>
    <row r="3531" spans="14:33" x14ac:dyDescent="0.25">
      <c r="N3531" s="130">
        <v>51243</v>
      </c>
      <c r="O3531" s="129">
        <v>4.3980715164799733</v>
      </c>
      <c r="AD3531" s="90">
        <f t="shared" si="177"/>
        <v>49605</v>
      </c>
      <c r="AE3531" s="91">
        <f t="shared" si="176"/>
        <v>4.1150544493540053E-2</v>
      </c>
      <c r="AG3531" s="92"/>
    </row>
    <row r="3532" spans="14:33" x14ac:dyDescent="0.25">
      <c r="N3532" s="130">
        <v>51244</v>
      </c>
      <c r="O3532" s="129">
        <v>4.3980715164719797</v>
      </c>
      <c r="AD3532" s="90">
        <f t="shared" si="177"/>
        <v>49606</v>
      </c>
      <c r="AE3532" s="91">
        <f t="shared" si="176"/>
        <v>4.1150544493619989E-2</v>
      </c>
      <c r="AG3532" s="92"/>
    </row>
    <row r="3533" spans="14:33" x14ac:dyDescent="0.25">
      <c r="N3533" s="130">
        <v>51245</v>
      </c>
      <c r="O3533" s="129">
        <v>4.3980715164719797</v>
      </c>
      <c r="AD3533" s="90">
        <f t="shared" si="177"/>
        <v>49607</v>
      </c>
      <c r="AE3533" s="91">
        <f t="shared" si="176"/>
        <v>4.1150544493460117E-2</v>
      </c>
      <c r="AG3533" s="92"/>
    </row>
    <row r="3534" spans="14:33" x14ac:dyDescent="0.25">
      <c r="N3534" s="130">
        <v>51246</v>
      </c>
      <c r="O3534" s="129">
        <v>4.3986088448324523</v>
      </c>
      <c r="AD3534" s="90">
        <f t="shared" si="177"/>
        <v>49608</v>
      </c>
      <c r="AE3534" s="91">
        <f t="shared" si="176"/>
        <v>4.1155248470854389E-2</v>
      </c>
      <c r="AG3534" s="92"/>
    </row>
    <row r="3535" spans="14:33" x14ac:dyDescent="0.25">
      <c r="N3535" s="130">
        <v>51249</v>
      </c>
      <c r="O3535" s="129">
        <v>4.3980715164799733</v>
      </c>
      <c r="AD3535" s="90">
        <f t="shared" si="177"/>
        <v>49609</v>
      </c>
      <c r="AE3535" s="91">
        <f t="shared" si="176"/>
        <v>4.1155248470854389E-2</v>
      </c>
      <c r="AG3535" s="92"/>
    </row>
    <row r="3536" spans="14:33" x14ac:dyDescent="0.25">
      <c r="N3536" s="130">
        <v>51250</v>
      </c>
      <c r="O3536" s="129">
        <v>4.3980715164799733</v>
      </c>
      <c r="AD3536" s="90">
        <f t="shared" si="177"/>
        <v>49610</v>
      </c>
      <c r="AE3536" s="91">
        <f t="shared" si="176"/>
        <v>4.1155248470854389E-2</v>
      </c>
      <c r="AG3536" s="92"/>
    </row>
    <row r="3537" spans="14:33" x14ac:dyDescent="0.25">
      <c r="N3537" s="130">
        <v>51251</v>
      </c>
      <c r="O3537" s="129">
        <v>4.3980715164799733</v>
      </c>
      <c r="AD3537" s="90">
        <f t="shared" si="177"/>
        <v>49611</v>
      </c>
      <c r="AE3537" s="91">
        <f t="shared" si="176"/>
        <v>4.1150544493540053E-2</v>
      </c>
      <c r="AG3537" s="92"/>
    </row>
    <row r="3538" spans="14:33" x14ac:dyDescent="0.25">
      <c r="N3538" s="130">
        <v>51252</v>
      </c>
      <c r="O3538" s="129">
        <v>4.3980715164719797</v>
      </c>
      <c r="AD3538" s="90">
        <f t="shared" si="177"/>
        <v>49612</v>
      </c>
      <c r="AE3538" s="91">
        <f t="shared" si="176"/>
        <v>4.1150544493460117E-2</v>
      </c>
      <c r="AG3538" s="92"/>
    </row>
    <row r="3539" spans="14:33" x14ac:dyDescent="0.25">
      <c r="N3539" s="130">
        <v>51253</v>
      </c>
      <c r="O3539" s="129">
        <v>4.3986088448351168</v>
      </c>
      <c r="AD3539" s="90">
        <f t="shared" si="177"/>
        <v>49613</v>
      </c>
      <c r="AE3539" s="91">
        <f t="shared" si="176"/>
        <v>4.1150544493540053E-2</v>
      </c>
      <c r="AG3539" s="92"/>
    </row>
    <row r="3540" spans="14:33" x14ac:dyDescent="0.25">
      <c r="N3540" s="130">
        <v>51256</v>
      </c>
      <c r="O3540" s="129">
        <v>4.3980715164799733</v>
      </c>
      <c r="AD3540" s="90">
        <f t="shared" si="177"/>
        <v>49614</v>
      </c>
      <c r="AE3540" s="91">
        <f t="shared" si="176"/>
        <v>4.1150544493540053E-2</v>
      </c>
      <c r="AG3540" s="92"/>
    </row>
    <row r="3541" spans="14:33" x14ac:dyDescent="0.25">
      <c r="N3541" s="130">
        <v>51257</v>
      </c>
      <c r="O3541" s="129">
        <v>4.3980715164719797</v>
      </c>
      <c r="AD3541" s="90">
        <f t="shared" si="177"/>
        <v>49615</v>
      </c>
      <c r="AE3541" s="91">
        <f t="shared" si="176"/>
        <v>4.1155248470854389E-2</v>
      </c>
      <c r="AG3541" s="92"/>
    </row>
    <row r="3542" spans="14:33" x14ac:dyDescent="0.25">
      <c r="N3542" s="130">
        <v>51258</v>
      </c>
      <c r="O3542" s="129">
        <v>4.3980715164799733</v>
      </c>
      <c r="AD3542" s="90">
        <f t="shared" si="177"/>
        <v>49616</v>
      </c>
      <c r="AE3542" s="91">
        <f t="shared" si="176"/>
        <v>4.1155248470854389E-2</v>
      </c>
      <c r="AG3542" s="92"/>
    </row>
    <row r="3543" spans="14:33" x14ac:dyDescent="0.25">
      <c r="N3543" s="130">
        <v>51259</v>
      </c>
      <c r="O3543" s="129">
        <v>4.3980715164799733</v>
      </c>
      <c r="AD3543" s="90">
        <f t="shared" si="177"/>
        <v>49617</v>
      </c>
      <c r="AE3543" s="91">
        <f t="shared" si="176"/>
        <v>4.1155248470854389E-2</v>
      </c>
      <c r="AG3543" s="92"/>
    </row>
    <row r="3544" spans="14:33" x14ac:dyDescent="0.25">
      <c r="N3544" s="130">
        <v>51260</v>
      </c>
      <c r="O3544" s="129">
        <v>4.3986088448297878</v>
      </c>
      <c r="AD3544" s="90">
        <f t="shared" si="177"/>
        <v>49618</v>
      </c>
      <c r="AE3544" s="91">
        <f t="shared" si="176"/>
        <v>4.1150544493540053E-2</v>
      </c>
      <c r="AG3544" s="92"/>
    </row>
    <row r="3545" spans="14:33" x14ac:dyDescent="0.25">
      <c r="N3545" s="130">
        <v>51263</v>
      </c>
      <c r="O3545" s="129">
        <v>4.3980715164719797</v>
      </c>
      <c r="AD3545" s="90">
        <f t="shared" si="177"/>
        <v>49619</v>
      </c>
      <c r="AE3545" s="91">
        <f t="shared" si="176"/>
        <v>4.1150544493540053E-2</v>
      </c>
      <c r="AG3545" s="92"/>
    </row>
    <row r="3546" spans="14:33" x14ac:dyDescent="0.25">
      <c r="N3546" s="130">
        <v>51264</v>
      </c>
      <c r="O3546" s="129">
        <v>4.3980715164879669</v>
      </c>
      <c r="AD3546" s="90">
        <f t="shared" si="177"/>
        <v>49620</v>
      </c>
      <c r="AE3546" s="91">
        <f t="shared" si="176"/>
        <v>4.1150544493540053E-2</v>
      </c>
      <c r="AG3546" s="92"/>
    </row>
    <row r="3547" spans="14:33" x14ac:dyDescent="0.25">
      <c r="N3547" s="130">
        <v>51265</v>
      </c>
      <c r="O3547" s="129">
        <v>4.3980715164719797</v>
      </c>
      <c r="AD3547" s="90">
        <f t="shared" si="177"/>
        <v>49621</v>
      </c>
      <c r="AE3547" s="91">
        <f t="shared" si="176"/>
        <v>4.1150544493540053E-2</v>
      </c>
      <c r="AG3547" s="92"/>
    </row>
    <row r="3548" spans="14:33" x14ac:dyDescent="0.25">
      <c r="N3548" s="130">
        <v>51266</v>
      </c>
      <c r="O3548" s="129">
        <v>4.3980715164799733</v>
      </c>
      <c r="AD3548" s="90">
        <f t="shared" si="177"/>
        <v>49622</v>
      </c>
      <c r="AE3548" s="91">
        <f t="shared" si="176"/>
        <v>4.1157600728356503E-2</v>
      </c>
      <c r="AG3548" s="92"/>
    </row>
    <row r="3549" spans="14:33" x14ac:dyDescent="0.25">
      <c r="N3549" s="130">
        <v>51267</v>
      </c>
      <c r="O3549" s="129">
        <v>4.3986088448324523</v>
      </c>
      <c r="AD3549" s="90">
        <f t="shared" si="177"/>
        <v>49623</v>
      </c>
      <c r="AE3549" s="91">
        <f t="shared" si="176"/>
        <v>4.1157600728356503E-2</v>
      </c>
      <c r="AG3549" s="92"/>
    </row>
    <row r="3550" spans="14:33" x14ac:dyDescent="0.25">
      <c r="N3550" s="130">
        <v>51270</v>
      </c>
      <c r="O3550" s="129">
        <v>4.3980715164799733</v>
      </c>
      <c r="AD3550" s="90">
        <f t="shared" si="177"/>
        <v>49624</v>
      </c>
      <c r="AE3550" s="91">
        <f t="shared" si="176"/>
        <v>4.1157600728356503E-2</v>
      </c>
      <c r="AG3550" s="92"/>
    </row>
    <row r="3551" spans="14:33" x14ac:dyDescent="0.25">
      <c r="N3551" s="130">
        <v>51271</v>
      </c>
      <c r="O3551" s="129">
        <v>4.3980715164719797</v>
      </c>
      <c r="AD3551" s="90">
        <f t="shared" si="177"/>
        <v>49625</v>
      </c>
      <c r="AE3551" s="91">
        <f t="shared" si="176"/>
        <v>4.1157600728356503E-2</v>
      </c>
      <c r="AG3551" s="92"/>
    </row>
    <row r="3552" spans="14:33" x14ac:dyDescent="0.25">
      <c r="N3552" s="130">
        <v>51272</v>
      </c>
      <c r="O3552" s="129">
        <v>4.3980715164879669</v>
      </c>
      <c r="AD3552" s="90">
        <f t="shared" si="177"/>
        <v>49626</v>
      </c>
      <c r="AE3552" s="91">
        <f t="shared" si="176"/>
        <v>4.1150544493619989E-2</v>
      </c>
      <c r="AG3552" s="92"/>
    </row>
    <row r="3553" spans="14:33" x14ac:dyDescent="0.25">
      <c r="N3553" s="130">
        <v>51273</v>
      </c>
      <c r="O3553" s="129">
        <v>4.3980715164799733</v>
      </c>
      <c r="AD3553" s="90">
        <f t="shared" si="177"/>
        <v>49627</v>
      </c>
      <c r="AE3553" s="91">
        <f t="shared" si="176"/>
        <v>4.1150544493460117E-2</v>
      </c>
      <c r="AG3553" s="92"/>
    </row>
    <row r="3554" spans="14:33" x14ac:dyDescent="0.25">
      <c r="N3554" s="130">
        <v>51274</v>
      </c>
      <c r="O3554" s="129">
        <v>4.3986088448297878</v>
      </c>
      <c r="AD3554" s="90">
        <f t="shared" si="177"/>
        <v>49628</v>
      </c>
      <c r="AE3554" s="91">
        <f t="shared" si="176"/>
        <v>4.1150544493540053E-2</v>
      </c>
      <c r="AG3554" s="92"/>
    </row>
    <row r="3555" spans="14:33" x14ac:dyDescent="0.25">
      <c r="N3555" s="130">
        <v>51277</v>
      </c>
      <c r="O3555" s="129">
        <v>4.3980715164719797</v>
      </c>
      <c r="AD3555" s="90">
        <f t="shared" si="177"/>
        <v>49629</v>
      </c>
      <c r="AE3555" s="91">
        <f t="shared" si="176"/>
        <v>4.1155248470854389E-2</v>
      </c>
      <c r="AG3555" s="92"/>
    </row>
    <row r="3556" spans="14:33" x14ac:dyDescent="0.25">
      <c r="N3556" s="130">
        <v>51278</v>
      </c>
      <c r="O3556" s="129">
        <v>4.3980715164879669</v>
      </c>
      <c r="AD3556" s="90">
        <f t="shared" si="177"/>
        <v>49630</v>
      </c>
      <c r="AE3556" s="91">
        <f t="shared" si="176"/>
        <v>4.1155248470854389E-2</v>
      </c>
      <c r="AG3556" s="92"/>
    </row>
    <row r="3557" spans="14:33" x14ac:dyDescent="0.25">
      <c r="N3557" s="130">
        <v>51279</v>
      </c>
      <c r="O3557" s="129">
        <v>4.3980715164719797</v>
      </c>
      <c r="AD3557" s="90">
        <f t="shared" si="177"/>
        <v>49631</v>
      </c>
      <c r="AE3557" s="91">
        <f t="shared" si="176"/>
        <v>4.1155248470854389E-2</v>
      </c>
      <c r="AG3557" s="92"/>
    </row>
    <row r="3558" spans="14:33" x14ac:dyDescent="0.25">
      <c r="N3558" s="130">
        <v>51280</v>
      </c>
      <c r="O3558" s="129">
        <v>4.3980715164799733</v>
      </c>
      <c r="AD3558" s="90">
        <f t="shared" si="177"/>
        <v>49632</v>
      </c>
      <c r="AE3558" s="91">
        <f t="shared" si="176"/>
        <v>4.1150544493540053E-2</v>
      </c>
      <c r="AG3558" s="92"/>
    </row>
    <row r="3559" spans="14:33" x14ac:dyDescent="0.25">
      <c r="N3559" s="130">
        <v>51281</v>
      </c>
      <c r="O3559" s="129">
        <v>4.3988775418344339</v>
      </c>
      <c r="AD3559" s="90">
        <f t="shared" si="177"/>
        <v>49633</v>
      </c>
      <c r="AE3559" s="91">
        <f t="shared" si="176"/>
        <v>4.1150544493460117E-2</v>
      </c>
      <c r="AG3559" s="92"/>
    </row>
    <row r="3560" spans="14:33" x14ac:dyDescent="0.25">
      <c r="N3560" s="130">
        <v>51285</v>
      </c>
      <c r="O3560" s="129">
        <v>4.3980715164719797</v>
      </c>
      <c r="AD3560" s="90">
        <f t="shared" si="177"/>
        <v>49634</v>
      </c>
      <c r="AE3560" s="91">
        <f t="shared" si="176"/>
        <v>4.1152896392615546E-2</v>
      </c>
      <c r="AG3560" s="92"/>
    </row>
    <row r="3561" spans="14:33" x14ac:dyDescent="0.25">
      <c r="N3561" s="130">
        <v>51286</v>
      </c>
      <c r="O3561" s="129">
        <v>4.3980715164799733</v>
      </c>
      <c r="AD3561" s="90">
        <f t="shared" si="177"/>
        <v>49635</v>
      </c>
      <c r="AE3561" s="91">
        <f t="shared" si="176"/>
        <v>4.1152896392615546E-2</v>
      </c>
      <c r="AG3561" s="92"/>
    </row>
    <row r="3562" spans="14:33" x14ac:dyDescent="0.25">
      <c r="N3562" s="130">
        <v>51287</v>
      </c>
      <c r="O3562" s="129">
        <v>4.3980715164799733</v>
      </c>
      <c r="AD3562" s="90">
        <f t="shared" si="177"/>
        <v>49636</v>
      </c>
      <c r="AE3562" s="91">
        <f t="shared" si="176"/>
        <v>4.1155248470854389E-2</v>
      </c>
      <c r="AG3562" s="92"/>
    </row>
    <row r="3563" spans="14:33" x14ac:dyDescent="0.25">
      <c r="N3563" s="130">
        <v>51288</v>
      </c>
      <c r="O3563" s="129">
        <v>4.3986088448324523</v>
      </c>
      <c r="AD3563" s="90">
        <f t="shared" si="177"/>
        <v>49637</v>
      </c>
      <c r="AE3563" s="91">
        <f t="shared" si="176"/>
        <v>4.1155248470854389E-2</v>
      </c>
      <c r="AG3563" s="92"/>
    </row>
    <row r="3564" spans="14:33" x14ac:dyDescent="0.25">
      <c r="N3564" s="130">
        <v>51291</v>
      </c>
      <c r="O3564" s="129">
        <v>4.3980715164799733</v>
      </c>
      <c r="AD3564" s="90">
        <f t="shared" si="177"/>
        <v>49638</v>
      </c>
      <c r="AE3564" s="91">
        <f t="shared" si="176"/>
        <v>4.1155248470854389E-2</v>
      </c>
      <c r="AG3564" s="92"/>
    </row>
    <row r="3565" spans="14:33" x14ac:dyDescent="0.25">
      <c r="N3565" s="130">
        <v>51292</v>
      </c>
      <c r="O3565" s="129">
        <v>4.3980715164799733</v>
      </c>
      <c r="AD3565" s="90">
        <f t="shared" si="177"/>
        <v>49639</v>
      </c>
      <c r="AE3565" s="91">
        <f t="shared" si="176"/>
        <v>4.1150544493540053E-2</v>
      </c>
      <c r="AG3565" s="92"/>
    </row>
    <row r="3566" spans="14:33" x14ac:dyDescent="0.25">
      <c r="N3566" s="130">
        <v>51293</v>
      </c>
      <c r="O3566" s="129">
        <v>4.3980715164799733</v>
      </c>
      <c r="AD3566" s="90">
        <f t="shared" si="177"/>
        <v>49640</v>
      </c>
      <c r="AE3566" s="91">
        <f t="shared" si="176"/>
        <v>4.1150544493540053E-2</v>
      </c>
      <c r="AG3566" s="92"/>
    </row>
    <row r="3567" spans="14:33" x14ac:dyDescent="0.25">
      <c r="N3567" s="130">
        <v>51294</v>
      </c>
      <c r="O3567" s="129">
        <v>4.3980715164799733</v>
      </c>
      <c r="AD3567" s="90">
        <f t="shared" si="177"/>
        <v>49641</v>
      </c>
      <c r="AE3567" s="91">
        <f t="shared" si="176"/>
        <v>4.1150544493540053E-2</v>
      </c>
      <c r="AG3567" s="92"/>
    </row>
    <row r="3568" spans="14:33" x14ac:dyDescent="0.25">
      <c r="N3568" s="130">
        <v>51295</v>
      </c>
      <c r="O3568" s="129">
        <v>4.3986088448324523</v>
      </c>
      <c r="AD3568" s="90">
        <f t="shared" si="177"/>
        <v>49642</v>
      </c>
      <c r="AE3568" s="91">
        <f t="shared" si="176"/>
        <v>4.1150544493540053E-2</v>
      </c>
      <c r="AG3568" s="92"/>
    </row>
    <row r="3569" spans="14:33" x14ac:dyDescent="0.25">
      <c r="N3569" s="130">
        <v>51298</v>
      </c>
      <c r="O3569" s="129">
        <v>4.3980715164719797</v>
      </c>
      <c r="AD3569" s="90">
        <f t="shared" si="177"/>
        <v>49643</v>
      </c>
      <c r="AE3569" s="91">
        <f t="shared" si="176"/>
        <v>4.1155248470827743E-2</v>
      </c>
      <c r="AG3569" s="92"/>
    </row>
    <row r="3570" spans="14:33" x14ac:dyDescent="0.25">
      <c r="N3570" s="130">
        <v>51299</v>
      </c>
      <c r="O3570" s="129">
        <v>4.3980715164879669</v>
      </c>
      <c r="AD3570" s="90">
        <f t="shared" si="177"/>
        <v>49644</v>
      </c>
      <c r="AE3570" s="91">
        <f t="shared" si="176"/>
        <v>4.1155248470827743E-2</v>
      </c>
      <c r="AG3570" s="92"/>
    </row>
    <row r="3571" spans="14:33" x14ac:dyDescent="0.25">
      <c r="N3571" s="130">
        <v>51300</v>
      </c>
      <c r="O3571" s="129">
        <v>4.3980715164799733</v>
      </c>
      <c r="AD3571" s="90">
        <f t="shared" si="177"/>
        <v>49645</v>
      </c>
      <c r="AE3571" s="91">
        <f t="shared" si="176"/>
        <v>4.1155248470827743E-2</v>
      </c>
      <c r="AG3571" s="92"/>
    </row>
    <row r="3572" spans="14:33" x14ac:dyDescent="0.25">
      <c r="N3572" s="130">
        <v>51301</v>
      </c>
      <c r="O3572" s="129">
        <v>4.3980715164719797</v>
      </c>
      <c r="AD3572" s="90">
        <f t="shared" si="177"/>
        <v>49646</v>
      </c>
      <c r="AE3572" s="91">
        <f t="shared" si="176"/>
        <v>4.1150544493619989E-2</v>
      </c>
      <c r="AG3572" s="92"/>
    </row>
    <row r="3573" spans="14:33" x14ac:dyDescent="0.25">
      <c r="N3573" s="130">
        <v>51302</v>
      </c>
      <c r="O3573" s="129">
        <v>4.3986088448351168</v>
      </c>
      <c r="AD3573" s="90">
        <f t="shared" si="177"/>
        <v>49647</v>
      </c>
      <c r="AE3573" s="91">
        <f t="shared" si="176"/>
        <v>4.1150544493540053E-2</v>
      </c>
      <c r="AG3573" s="92"/>
    </row>
    <row r="3574" spans="14:33" x14ac:dyDescent="0.25">
      <c r="N3574" s="130">
        <v>51305</v>
      </c>
      <c r="O3574" s="129">
        <v>4.3983401697116342</v>
      </c>
      <c r="AD3574" s="90">
        <f t="shared" si="177"/>
        <v>49648</v>
      </c>
      <c r="AE3574" s="91">
        <f t="shared" si="176"/>
        <v>4.1150544493540053E-2</v>
      </c>
      <c r="AG3574" s="92"/>
    </row>
    <row r="3575" spans="14:33" x14ac:dyDescent="0.25">
      <c r="N3575" s="130">
        <v>51307</v>
      </c>
      <c r="O3575" s="129">
        <v>4.3980715164799733</v>
      </c>
      <c r="AD3575" s="90">
        <f t="shared" si="177"/>
        <v>49649</v>
      </c>
      <c r="AE3575" s="91">
        <f t="shared" si="176"/>
        <v>4.1150544493460117E-2</v>
      </c>
      <c r="AG3575" s="92"/>
    </row>
    <row r="3576" spans="14:33" x14ac:dyDescent="0.25">
      <c r="N3576" s="130">
        <v>51308</v>
      </c>
      <c r="O3576" s="129">
        <v>4.3980715164799733</v>
      </c>
      <c r="AD3576" s="90">
        <f t="shared" si="177"/>
        <v>49650</v>
      </c>
      <c r="AE3576" s="91">
        <f t="shared" si="176"/>
        <v>4.1155248470854389E-2</v>
      </c>
      <c r="AG3576" s="92"/>
    </row>
    <row r="3577" spans="14:33" x14ac:dyDescent="0.25">
      <c r="N3577" s="130">
        <v>51309</v>
      </c>
      <c r="O3577" s="129">
        <v>4.3986088448351168</v>
      </c>
      <c r="AD3577" s="90">
        <f t="shared" si="177"/>
        <v>49651</v>
      </c>
      <c r="AE3577" s="91">
        <f t="shared" si="176"/>
        <v>4.1155248470854389E-2</v>
      </c>
      <c r="AG3577" s="92"/>
    </row>
    <row r="3578" spans="14:33" x14ac:dyDescent="0.25">
      <c r="N3578" s="130">
        <v>51312</v>
      </c>
      <c r="O3578" s="129">
        <v>4.3980715164799733</v>
      </c>
      <c r="AD3578" s="90">
        <f t="shared" si="177"/>
        <v>49652</v>
      </c>
      <c r="AE3578" s="91">
        <f t="shared" si="176"/>
        <v>4.1155248470854389E-2</v>
      </c>
      <c r="AG3578" s="92"/>
    </row>
    <row r="3579" spans="14:33" x14ac:dyDescent="0.25">
      <c r="N3579" s="130">
        <v>51313</v>
      </c>
      <c r="O3579" s="129">
        <v>4.3980715164719797</v>
      </c>
      <c r="AD3579" s="90">
        <f t="shared" si="177"/>
        <v>49653</v>
      </c>
      <c r="AE3579" s="91">
        <f t="shared" si="176"/>
        <v>4.1150544493540053E-2</v>
      </c>
      <c r="AG3579" s="92"/>
    </row>
    <row r="3580" spans="14:33" x14ac:dyDescent="0.25">
      <c r="N3580" s="130">
        <v>51314</v>
      </c>
      <c r="O3580" s="129">
        <v>4.3980715164799733</v>
      </c>
      <c r="AD3580" s="90">
        <f t="shared" si="177"/>
        <v>49654</v>
      </c>
      <c r="AE3580" s="91">
        <f t="shared" si="176"/>
        <v>4.1150544493540053E-2</v>
      </c>
      <c r="AG3580" s="92"/>
    </row>
    <row r="3581" spans="14:33" x14ac:dyDescent="0.25">
      <c r="N3581" s="130">
        <v>51315</v>
      </c>
      <c r="O3581" s="129">
        <v>4.3980715164719797</v>
      </c>
      <c r="AD3581" s="90">
        <f t="shared" si="177"/>
        <v>49655</v>
      </c>
      <c r="AE3581" s="91">
        <f t="shared" si="176"/>
        <v>4.1150544493540053E-2</v>
      </c>
      <c r="AG3581" s="92"/>
    </row>
    <row r="3582" spans="14:33" x14ac:dyDescent="0.25">
      <c r="N3582" s="130">
        <v>51316</v>
      </c>
      <c r="O3582" s="129">
        <v>4.3986088448324523</v>
      </c>
      <c r="AD3582" s="90">
        <f t="shared" si="177"/>
        <v>49656</v>
      </c>
      <c r="AE3582" s="91">
        <f t="shared" si="176"/>
        <v>4.1150544493540053E-2</v>
      </c>
      <c r="AG3582" s="92"/>
    </row>
    <row r="3583" spans="14:33" x14ac:dyDescent="0.25">
      <c r="N3583" s="130">
        <v>51319</v>
      </c>
      <c r="O3583" s="129">
        <v>4.3980715164879669</v>
      </c>
      <c r="AD3583" s="90">
        <f t="shared" si="177"/>
        <v>49657</v>
      </c>
      <c r="AE3583" s="91">
        <f t="shared" si="176"/>
        <v>4.1155248470854389E-2</v>
      </c>
      <c r="AG3583" s="92"/>
    </row>
    <row r="3584" spans="14:33" x14ac:dyDescent="0.25">
      <c r="N3584" s="130">
        <v>51320</v>
      </c>
      <c r="O3584" s="129">
        <v>4.398340169715631</v>
      </c>
      <c r="AD3584" s="90">
        <f t="shared" si="177"/>
        <v>49658</v>
      </c>
      <c r="AE3584" s="91">
        <f t="shared" si="176"/>
        <v>4.1155248470854389E-2</v>
      </c>
      <c r="AG3584" s="92"/>
    </row>
    <row r="3585" spans="14:33" x14ac:dyDescent="0.25">
      <c r="N3585" s="130">
        <v>51322</v>
      </c>
      <c r="O3585" s="129">
        <v>4.3980715164719797</v>
      </c>
      <c r="AD3585" s="90">
        <f t="shared" si="177"/>
        <v>49659</v>
      </c>
      <c r="AE3585" s="91">
        <f t="shared" si="176"/>
        <v>4.1155248470854389E-2</v>
      </c>
      <c r="AG3585" s="92"/>
    </row>
    <row r="3586" spans="14:33" x14ac:dyDescent="0.25">
      <c r="N3586" s="130">
        <v>51323</v>
      </c>
      <c r="O3586" s="129">
        <v>4.3986088448324523</v>
      </c>
      <c r="AD3586" s="90">
        <f t="shared" si="177"/>
        <v>49660</v>
      </c>
      <c r="AE3586" s="91">
        <f t="shared" si="176"/>
        <v>4.1150544493540053E-2</v>
      </c>
      <c r="AG3586" s="92"/>
    </row>
    <row r="3587" spans="14:33" x14ac:dyDescent="0.25">
      <c r="N3587" s="130">
        <v>51326</v>
      </c>
      <c r="O3587" s="129">
        <v>4.3980715164799733</v>
      </c>
      <c r="AD3587" s="90">
        <f t="shared" si="177"/>
        <v>49661</v>
      </c>
      <c r="AE3587" s="91">
        <f t="shared" si="176"/>
        <v>4.1150544493460117E-2</v>
      </c>
      <c r="AG3587" s="92"/>
    </row>
    <row r="3588" spans="14:33" x14ac:dyDescent="0.25">
      <c r="N3588" s="130">
        <v>51327</v>
      </c>
      <c r="O3588" s="129">
        <v>4.3980715164799733</v>
      </c>
      <c r="AD3588" s="90">
        <f t="shared" si="177"/>
        <v>49662</v>
      </c>
      <c r="AE3588" s="91">
        <f t="shared" si="176"/>
        <v>4.1150544493540053E-2</v>
      </c>
      <c r="AG3588" s="92"/>
    </row>
    <row r="3589" spans="14:33" x14ac:dyDescent="0.25">
      <c r="N3589" s="130">
        <v>51328</v>
      </c>
      <c r="O3589" s="129">
        <v>4.3980715164799733</v>
      </c>
      <c r="AD3589" s="90">
        <f t="shared" si="177"/>
        <v>49663</v>
      </c>
      <c r="AE3589" s="91">
        <f t="shared" si="176"/>
        <v>4.1150544493540053E-2</v>
      </c>
      <c r="AG3589" s="92"/>
    </row>
    <row r="3590" spans="14:33" x14ac:dyDescent="0.25">
      <c r="N3590" s="130">
        <v>51329</v>
      </c>
      <c r="O3590" s="129">
        <v>4.3980715164799733</v>
      </c>
      <c r="AD3590" s="90">
        <f t="shared" si="177"/>
        <v>49664</v>
      </c>
      <c r="AE3590" s="91">
        <f t="shared" si="176"/>
        <v>4.1155248470854389E-2</v>
      </c>
      <c r="AG3590" s="92"/>
    </row>
    <row r="3591" spans="14:33" x14ac:dyDescent="0.25">
      <c r="N3591" s="130">
        <v>51330</v>
      </c>
      <c r="O3591" s="129">
        <v>4.3986088448297878</v>
      </c>
      <c r="AD3591" s="90">
        <f t="shared" si="177"/>
        <v>49665</v>
      </c>
      <c r="AE3591" s="91">
        <f t="shared" ref="AE3591:AE3654" si="178">_xlfn.IFNA(VLOOKUP(AD3591,N:O,2,FALSE)/100,AE3590)</f>
        <v>4.1155248470854389E-2</v>
      </c>
      <c r="AG3591" s="92"/>
    </row>
    <row r="3592" spans="14:33" x14ac:dyDescent="0.25">
      <c r="N3592" s="130">
        <v>51333</v>
      </c>
      <c r="O3592" s="129">
        <v>4.3980715164879669</v>
      </c>
      <c r="AD3592" s="90">
        <f t="shared" ref="AD3592:AD3655" si="179">AD3591+1</f>
        <v>49666</v>
      </c>
      <c r="AE3592" s="91">
        <f t="shared" si="178"/>
        <v>4.1155248470854389E-2</v>
      </c>
      <c r="AG3592" s="92"/>
    </row>
    <row r="3593" spans="14:33" x14ac:dyDescent="0.25">
      <c r="N3593" s="130">
        <v>51334</v>
      </c>
      <c r="O3593" s="129">
        <v>4.3980715164639861</v>
      </c>
      <c r="AD3593" s="90">
        <f t="shared" si="179"/>
        <v>49667</v>
      </c>
      <c r="AE3593" s="91">
        <f t="shared" si="178"/>
        <v>4.1152896392615546E-2</v>
      </c>
      <c r="AG3593" s="92"/>
    </row>
    <row r="3594" spans="14:33" x14ac:dyDescent="0.25">
      <c r="N3594" s="130">
        <v>51335</v>
      </c>
      <c r="O3594" s="129">
        <v>4.3980715164799733</v>
      </c>
      <c r="AD3594" s="90">
        <f t="shared" si="179"/>
        <v>49668</v>
      </c>
      <c r="AE3594" s="91">
        <f t="shared" si="178"/>
        <v>4.1152896392615546E-2</v>
      </c>
      <c r="AG3594" s="92"/>
    </row>
    <row r="3595" spans="14:33" x14ac:dyDescent="0.25">
      <c r="N3595" s="130">
        <v>51336</v>
      </c>
      <c r="O3595" s="129">
        <v>4.3980715164799733</v>
      </c>
      <c r="AD3595" s="90">
        <f t="shared" si="179"/>
        <v>49669</v>
      </c>
      <c r="AE3595" s="91">
        <f t="shared" si="178"/>
        <v>4.1150544493460117E-2</v>
      </c>
      <c r="AG3595" s="92"/>
    </row>
    <row r="3596" spans="14:33" x14ac:dyDescent="0.25">
      <c r="N3596" s="130">
        <v>51337</v>
      </c>
      <c r="O3596" s="129">
        <v>4.3986088448324523</v>
      </c>
      <c r="AD3596" s="90">
        <f t="shared" si="179"/>
        <v>49670</v>
      </c>
      <c r="AE3596" s="91">
        <f t="shared" si="178"/>
        <v>4.1150544493460117E-2</v>
      </c>
      <c r="AG3596" s="92"/>
    </row>
    <row r="3597" spans="14:33" x14ac:dyDescent="0.25">
      <c r="N3597" s="130">
        <v>51340</v>
      </c>
      <c r="O3597" s="129">
        <v>4.3980715164799733</v>
      </c>
      <c r="AD3597" s="90">
        <f t="shared" si="179"/>
        <v>49671</v>
      </c>
      <c r="AE3597" s="91">
        <f t="shared" si="178"/>
        <v>4.1155248470854389E-2</v>
      </c>
      <c r="AG3597" s="92"/>
    </row>
    <row r="3598" spans="14:33" x14ac:dyDescent="0.25">
      <c r="N3598" s="130">
        <v>51341</v>
      </c>
      <c r="O3598" s="129">
        <v>4.3980715164719797</v>
      </c>
      <c r="AD3598" s="90">
        <f t="shared" si="179"/>
        <v>49672</v>
      </c>
      <c r="AE3598" s="91">
        <f t="shared" si="178"/>
        <v>4.1155248470854389E-2</v>
      </c>
      <c r="AG3598" s="92"/>
    </row>
    <row r="3599" spans="14:33" x14ac:dyDescent="0.25">
      <c r="N3599" s="130">
        <v>51342</v>
      </c>
      <c r="O3599" s="129">
        <v>4.3980715164799733</v>
      </c>
      <c r="AD3599" s="90">
        <f t="shared" si="179"/>
        <v>49673</v>
      </c>
      <c r="AE3599" s="91">
        <f t="shared" si="178"/>
        <v>4.1155248470854389E-2</v>
      </c>
      <c r="AG3599" s="92"/>
    </row>
    <row r="3600" spans="14:33" x14ac:dyDescent="0.25">
      <c r="N3600" s="130">
        <v>51343</v>
      </c>
      <c r="O3600" s="129">
        <v>4.3980715164799733</v>
      </c>
      <c r="AD3600" s="90">
        <f t="shared" si="179"/>
        <v>49674</v>
      </c>
      <c r="AE3600" s="91">
        <f t="shared" si="178"/>
        <v>4.1152896392615546E-2</v>
      </c>
      <c r="AG3600" s="92"/>
    </row>
    <row r="3601" spans="14:33" x14ac:dyDescent="0.25">
      <c r="N3601" s="130">
        <v>51344</v>
      </c>
      <c r="O3601" s="129">
        <v>4.3986088448351168</v>
      </c>
      <c r="AD3601" s="90">
        <f t="shared" si="179"/>
        <v>49675</v>
      </c>
      <c r="AE3601" s="91">
        <f t="shared" si="178"/>
        <v>4.1152896392615546E-2</v>
      </c>
      <c r="AG3601" s="92"/>
    </row>
    <row r="3602" spans="14:33" x14ac:dyDescent="0.25">
      <c r="N3602" s="130">
        <v>51347</v>
      </c>
      <c r="O3602" s="129">
        <v>4.3980715164719797</v>
      </c>
      <c r="AD3602" s="90">
        <f t="shared" si="179"/>
        <v>49676</v>
      </c>
      <c r="AE3602" s="91">
        <f t="shared" si="178"/>
        <v>4.1150544493540053E-2</v>
      </c>
      <c r="AG3602" s="92"/>
    </row>
    <row r="3603" spans="14:33" x14ac:dyDescent="0.25">
      <c r="N3603" s="130">
        <v>51348</v>
      </c>
      <c r="O3603" s="129">
        <v>4.3980715164799733</v>
      </c>
      <c r="AD3603" s="90">
        <f t="shared" si="179"/>
        <v>49677</v>
      </c>
      <c r="AE3603" s="91">
        <f t="shared" si="178"/>
        <v>4.1150544493460117E-2</v>
      </c>
      <c r="AG3603" s="92"/>
    </row>
    <row r="3604" spans="14:33" x14ac:dyDescent="0.25">
      <c r="N3604" s="130">
        <v>51349</v>
      </c>
      <c r="O3604" s="129">
        <v>4.3980715164799733</v>
      </c>
      <c r="AD3604" s="90">
        <f t="shared" si="179"/>
        <v>49678</v>
      </c>
      <c r="AE3604" s="91">
        <f t="shared" si="178"/>
        <v>4.1155248470881034E-2</v>
      </c>
      <c r="AG3604" s="92"/>
    </row>
    <row r="3605" spans="14:33" x14ac:dyDescent="0.25">
      <c r="N3605" s="130">
        <v>51350</v>
      </c>
      <c r="O3605" s="129">
        <v>4.3980715164719797</v>
      </c>
      <c r="AD3605" s="90">
        <f t="shared" si="179"/>
        <v>49679</v>
      </c>
      <c r="AE3605" s="91">
        <f t="shared" si="178"/>
        <v>4.1155248470881034E-2</v>
      </c>
      <c r="AG3605" s="92"/>
    </row>
    <row r="3606" spans="14:33" x14ac:dyDescent="0.25">
      <c r="N3606" s="130">
        <v>51351</v>
      </c>
      <c r="O3606" s="129">
        <v>4.3986088448324523</v>
      </c>
      <c r="AD3606" s="90">
        <f t="shared" si="179"/>
        <v>49680</v>
      </c>
      <c r="AE3606" s="91">
        <f t="shared" si="178"/>
        <v>4.1155248470881034E-2</v>
      </c>
      <c r="AG3606" s="92"/>
    </row>
    <row r="3607" spans="14:33" x14ac:dyDescent="0.25">
      <c r="N3607" s="130">
        <v>51354</v>
      </c>
      <c r="O3607" s="129">
        <v>4.3980715164799733</v>
      </c>
      <c r="AD3607" s="90">
        <f t="shared" si="179"/>
        <v>49681</v>
      </c>
      <c r="AE3607" s="91">
        <f t="shared" si="178"/>
        <v>4.1150544493460117E-2</v>
      </c>
      <c r="AG3607" s="92"/>
    </row>
    <row r="3608" spans="14:33" x14ac:dyDescent="0.25">
      <c r="N3608" s="130">
        <v>51355</v>
      </c>
      <c r="O3608" s="129">
        <v>4.3980715164719797</v>
      </c>
      <c r="AD3608" s="90">
        <f t="shared" si="179"/>
        <v>49682</v>
      </c>
      <c r="AE3608" s="91">
        <f t="shared" si="178"/>
        <v>4.1150544493540053E-2</v>
      </c>
      <c r="AG3608" s="92"/>
    </row>
    <row r="3609" spans="14:33" x14ac:dyDescent="0.25">
      <c r="N3609" s="130">
        <v>51356</v>
      </c>
      <c r="O3609" s="129">
        <v>4.3980715164879669</v>
      </c>
      <c r="AD3609" s="90">
        <f t="shared" si="179"/>
        <v>49683</v>
      </c>
      <c r="AE3609" s="91">
        <f t="shared" si="178"/>
        <v>4.1150544493619989E-2</v>
      </c>
      <c r="AG3609" s="92"/>
    </row>
    <row r="3610" spans="14:33" x14ac:dyDescent="0.25">
      <c r="N3610" s="130">
        <v>51357</v>
      </c>
      <c r="O3610" s="129">
        <v>4.3980715164799733</v>
      </c>
      <c r="AD3610" s="90">
        <f t="shared" si="179"/>
        <v>49684</v>
      </c>
      <c r="AE3610" s="91">
        <f t="shared" si="178"/>
        <v>4.1150544493540053E-2</v>
      </c>
      <c r="AG3610" s="92"/>
    </row>
    <row r="3611" spans="14:33" x14ac:dyDescent="0.25">
      <c r="N3611" s="130">
        <v>51358</v>
      </c>
      <c r="O3611" s="129">
        <v>4.3986088448297878</v>
      </c>
      <c r="AD3611" s="90">
        <f t="shared" si="179"/>
        <v>49685</v>
      </c>
      <c r="AE3611" s="91">
        <f t="shared" si="178"/>
        <v>4.1155248470854389E-2</v>
      </c>
      <c r="AG3611" s="92"/>
    </row>
    <row r="3612" spans="14:33" x14ac:dyDescent="0.25">
      <c r="N3612" s="130">
        <v>51361</v>
      </c>
      <c r="O3612" s="129">
        <v>4.3980715164799733</v>
      </c>
      <c r="AD3612" s="90">
        <f t="shared" si="179"/>
        <v>49686</v>
      </c>
      <c r="AE3612" s="91">
        <f t="shared" si="178"/>
        <v>4.1155248470854389E-2</v>
      </c>
      <c r="AG3612" s="92"/>
    </row>
    <row r="3613" spans="14:33" x14ac:dyDescent="0.25">
      <c r="N3613" s="130">
        <v>51362</v>
      </c>
      <c r="O3613" s="129">
        <v>4.3980715164719797</v>
      </c>
      <c r="AD3613" s="90">
        <f t="shared" si="179"/>
        <v>49687</v>
      </c>
      <c r="AE3613" s="91">
        <f t="shared" si="178"/>
        <v>4.1155248470854389E-2</v>
      </c>
      <c r="AG3613" s="92"/>
    </row>
    <row r="3614" spans="14:33" x14ac:dyDescent="0.25">
      <c r="N3614" s="130">
        <v>51363</v>
      </c>
      <c r="O3614" s="129">
        <v>4.3980715164879669</v>
      </c>
      <c r="AD3614" s="90">
        <f t="shared" si="179"/>
        <v>49688</v>
      </c>
      <c r="AE3614" s="91">
        <f t="shared" si="178"/>
        <v>4.1150544493540053E-2</v>
      </c>
      <c r="AG3614" s="92"/>
    </row>
    <row r="3615" spans="14:33" x14ac:dyDescent="0.25">
      <c r="N3615" s="130">
        <v>51364</v>
      </c>
      <c r="O3615" s="129">
        <v>4.3980715164719797</v>
      </c>
      <c r="AD3615" s="90">
        <f t="shared" si="179"/>
        <v>49689</v>
      </c>
      <c r="AE3615" s="91">
        <f t="shared" si="178"/>
        <v>4.1150544493540053E-2</v>
      </c>
      <c r="AG3615" s="92"/>
    </row>
    <row r="3616" spans="14:33" x14ac:dyDescent="0.25">
      <c r="N3616" s="130">
        <v>51365</v>
      </c>
      <c r="O3616" s="129">
        <v>4.3986088448351168</v>
      </c>
      <c r="AD3616" s="90">
        <f t="shared" si="179"/>
        <v>49690</v>
      </c>
      <c r="AE3616" s="91">
        <f t="shared" si="178"/>
        <v>4.1150544493540053E-2</v>
      </c>
      <c r="AG3616" s="92"/>
    </row>
    <row r="3617" spans="14:33" x14ac:dyDescent="0.25">
      <c r="N3617" s="130">
        <v>51368</v>
      </c>
      <c r="O3617" s="129">
        <v>4.3980715164799733</v>
      </c>
      <c r="AD3617" s="90">
        <f t="shared" si="179"/>
        <v>49691</v>
      </c>
      <c r="AE3617" s="91">
        <f t="shared" si="178"/>
        <v>4.1150544493540053E-2</v>
      </c>
      <c r="AG3617" s="92"/>
    </row>
    <row r="3618" spans="14:33" x14ac:dyDescent="0.25">
      <c r="N3618" s="130">
        <v>51369</v>
      </c>
      <c r="O3618" s="129">
        <v>4.3980715164799733</v>
      </c>
      <c r="AD3618" s="90">
        <f t="shared" si="179"/>
        <v>49692</v>
      </c>
      <c r="AE3618" s="91">
        <f t="shared" si="178"/>
        <v>4.1157600728376487E-2</v>
      </c>
      <c r="AG3618" s="92"/>
    </row>
    <row r="3619" spans="14:33" x14ac:dyDescent="0.25">
      <c r="N3619" s="130">
        <v>51370</v>
      </c>
      <c r="O3619" s="129">
        <v>4.3980715164719797</v>
      </c>
      <c r="AD3619" s="90">
        <f t="shared" si="179"/>
        <v>49693</v>
      </c>
      <c r="AE3619" s="91">
        <f t="shared" si="178"/>
        <v>4.1157600728376487E-2</v>
      </c>
      <c r="AG3619" s="92"/>
    </row>
    <row r="3620" spans="14:33" x14ac:dyDescent="0.25">
      <c r="N3620" s="130">
        <v>51371</v>
      </c>
      <c r="O3620" s="129">
        <v>4.3980715164799733</v>
      </c>
      <c r="AD3620" s="90">
        <f t="shared" si="179"/>
        <v>49694</v>
      </c>
      <c r="AE3620" s="91">
        <f t="shared" si="178"/>
        <v>4.1157600728376487E-2</v>
      </c>
      <c r="AG3620" s="92"/>
    </row>
    <row r="3621" spans="14:33" x14ac:dyDescent="0.25">
      <c r="N3621" s="130">
        <v>51372</v>
      </c>
      <c r="O3621" s="129">
        <v>4.3986088448351168</v>
      </c>
      <c r="AD3621" s="90">
        <f t="shared" si="179"/>
        <v>49695</v>
      </c>
      <c r="AE3621" s="91">
        <f t="shared" si="178"/>
        <v>4.1157600728376487E-2</v>
      </c>
      <c r="AG3621" s="92"/>
    </row>
    <row r="3622" spans="14:33" x14ac:dyDescent="0.25">
      <c r="N3622" s="130">
        <v>51375</v>
      </c>
      <c r="O3622" s="129">
        <v>4.3980715164719797</v>
      </c>
      <c r="AD3622" s="90">
        <f t="shared" si="179"/>
        <v>49696</v>
      </c>
      <c r="AE3622" s="91">
        <f t="shared" si="178"/>
        <v>4.1150544493540053E-2</v>
      </c>
      <c r="AG3622" s="92"/>
    </row>
    <row r="3623" spans="14:33" x14ac:dyDescent="0.25">
      <c r="N3623" s="130">
        <v>51376</v>
      </c>
      <c r="O3623" s="129">
        <v>4.3980715164799733</v>
      </c>
      <c r="AD3623" s="90">
        <f t="shared" si="179"/>
        <v>49697</v>
      </c>
      <c r="AE3623" s="91">
        <f t="shared" si="178"/>
        <v>4.1150544493540053E-2</v>
      </c>
      <c r="AG3623" s="92"/>
    </row>
    <row r="3624" spans="14:33" x14ac:dyDescent="0.25">
      <c r="N3624" s="130">
        <v>51377</v>
      </c>
      <c r="O3624" s="129">
        <v>4.3980715164799733</v>
      </c>
      <c r="AD3624" s="90">
        <f t="shared" si="179"/>
        <v>49698</v>
      </c>
      <c r="AE3624" s="91">
        <f t="shared" si="178"/>
        <v>4.1150544493460117E-2</v>
      </c>
      <c r="AG3624" s="92"/>
    </row>
    <row r="3625" spans="14:33" x14ac:dyDescent="0.25">
      <c r="N3625" s="130">
        <v>51378</v>
      </c>
      <c r="O3625" s="129">
        <v>4.3980715164719797</v>
      </c>
      <c r="AD3625" s="90">
        <f t="shared" si="179"/>
        <v>49699</v>
      </c>
      <c r="AE3625" s="91">
        <f t="shared" si="178"/>
        <v>4.1155248470881034E-2</v>
      </c>
      <c r="AG3625" s="92"/>
    </row>
    <row r="3626" spans="14:33" x14ac:dyDescent="0.25">
      <c r="N3626" s="130">
        <v>51379</v>
      </c>
      <c r="O3626" s="129">
        <v>4.3988775418344339</v>
      </c>
      <c r="AD3626" s="90">
        <f t="shared" si="179"/>
        <v>49700</v>
      </c>
      <c r="AE3626" s="91">
        <f t="shared" si="178"/>
        <v>4.1155248470881034E-2</v>
      </c>
      <c r="AG3626" s="92"/>
    </row>
    <row r="3627" spans="14:33" x14ac:dyDescent="0.25">
      <c r="N3627" s="130">
        <v>51383</v>
      </c>
      <c r="O3627" s="129">
        <v>4.3980715164799733</v>
      </c>
      <c r="AD3627" s="90">
        <f t="shared" si="179"/>
        <v>49701</v>
      </c>
      <c r="AE3627" s="91">
        <f t="shared" si="178"/>
        <v>4.1155248470881034E-2</v>
      </c>
      <c r="AG3627" s="92"/>
    </row>
    <row r="3628" spans="14:33" x14ac:dyDescent="0.25">
      <c r="N3628" s="130">
        <v>51384</v>
      </c>
      <c r="O3628" s="129">
        <v>4.3980715164799733</v>
      </c>
      <c r="AD3628" s="90">
        <f t="shared" si="179"/>
        <v>49702</v>
      </c>
      <c r="AE3628" s="91">
        <f t="shared" si="178"/>
        <v>4.1150544493540053E-2</v>
      </c>
      <c r="AG3628" s="92"/>
    </row>
    <row r="3629" spans="14:33" x14ac:dyDescent="0.25">
      <c r="N3629" s="130">
        <v>51385</v>
      </c>
      <c r="O3629" s="129">
        <v>4.3980715164719797</v>
      </c>
      <c r="AD3629" s="90">
        <f t="shared" si="179"/>
        <v>49703</v>
      </c>
      <c r="AE3629" s="91">
        <f t="shared" si="178"/>
        <v>4.1150544493540053E-2</v>
      </c>
      <c r="AG3629" s="92"/>
    </row>
    <row r="3630" spans="14:33" x14ac:dyDescent="0.25">
      <c r="N3630" s="130">
        <v>51386</v>
      </c>
      <c r="O3630" s="129">
        <v>4.3986088448297878</v>
      </c>
      <c r="AD3630" s="90">
        <f t="shared" si="179"/>
        <v>49704</v>
      </c>
      <c r="AE3630" s="91">
        <f t="shared" si="178"/>
        <v>4.1150544493540053E-2</v>
      </c>
      <c r="AG3630" s="92"/>
    </row>
    <row r="3631" spans="14:33" x14ac:dyDescent="0.25">
      <c r="N3631" s="130">
        <v>51389</v>
      </c>
      <c r="O3631" s="129">
        <v>4.3980715164799733</v>
      </c>
      <c r="AD3631" s="90">
        <f t="shared" si="179"/>
        <v>49705</v>
      </c>
      <c r="AE3631" s="91">
        <f t="shared" si="178"/>
        <v>4.1150544493460117E-2</v>
      </c>
      <c r="AG3631" s="92"/>
    </row>
    <row r="3632" spans="14:33" x14ac:dyDescent="0.25">
      <c r="N3632" s="130">
        <v>51390</v>
      </c>
      <c r="O3632" s="129">
        <v>4.3980715164719797</v>
      </c>
      <c r="AD3632" s="90">
        <f t="shared" si="179"/>
        <v>49706</v>
      </c>
      <c r="AE3632" s="91">
        <f t="shared" si="178"/>
        <v>4.1155248470854389E-2</v>
      </c>
      <c r="AG3632" s="92"/>
    </row>
    <row r="3633" spans="14:33" x14ac:dyDescent="0.25">
      <c r="N3633" s="130">
        <v>51391</v>
      </c>
      <c r="O3633" s="129">
        <v>4.3980715164799733</v>
      </c>
      <c r="AD3633" s="90">
        <f t="shared" si="179"/>
        <v>49707</v>
      </c>
      <c r="AE3633" s="91">
        <f t="shared" si="178"/>
        <v>4.1155248470854389E-2</v>
      </c>
      <c r="AG3633" s="92"/>
    </row>
    <row r="3634" spans="14:33" x14ac:dyDescent="0.25">
      <c r="N3634" s="130">
        <v>51392</v>
      </c>
      <c r="O3634" s="129">
        <v>4.3980715164799733</v>
      </c>
      <c r="AD3634" s="90">
        <f t="shared" si="179"/>
        <v>49708</v>
      </c>
      <c r="AE3634" s="91">
        <f t="shared" si="178"/>
        <v>4.1155248470854389E-2</v>
      </c>
      <c r="AG3634" s="92"/>
    </row>
    <row r="3635" spans="14:33" x14ac:dyDescent="0.25">
      <c r="N3635" s="130">
        <v>51393</v>
      </c>
      <c r="O3635" s="129">
        <v>4.3986088448324523</v>
      </c>
      <c r="AD3635" s="90">
        <f t="shared" si="179"/>
        <v>49709</v>
      </c>
      <c r="AE3635" s="91">
        <f t="shared" si="178"/>
        <v>4.1150544493540053E-2</v>
      </c>
      <c r="AG3635" s="92"/>
    </row>
    <row r="3636" spans="14:33" x14ac:dyDescent="0.25">
      <c r="N3636" s="130">
        <v>51396</v>
      </c>
      <c r="O3636" s="129">
        <v>4.3980715164719797</v>
      </c>
      <c r="AD3636" s="90">
        <f t="shared" si="179"/>
        <v>49710</v>
      </c>
      <c r="AE3636" s="91">
        <f t="shared" si="178"/>
        <v>4.1150544493460117E-2</v>
      </c>
      <c r="AG3636" s="92"/>
    </row>
    <row r="3637" spans="14:33" x14ac:dyDescent="0.25">
      <c r="N3637" s="130">
        <v>51397</v>
      </c>
      <c r="O3637" s="129">
        <v>4.3980715164879669</v>
      </c>
      <c r="AD3637" s="90">
        <f t="shared" si="179"/>
        <v>49711</v>
      </c>
      <c r="AE3637" s="91">
        <f t="shared" si="178"/>
        <v>4.1150544493540053E-2</v>
      </c>
      <c r="AG3637" s="92"/>
    </row>
    <row r="3638" spans="14:33" x14ac:dyDescent="0.25">
      <c r="N3638" s="130">
        <v>51398</v>
      </c>
      <c r="O3638" s="129">
        <v>4.3980715164719797</v>
      </c>
      <c r="AD3638" s="90">
        <f t="shared" si="179"/>
        <v>49712</v>
      </c>
      <c r="AE3638" s="91">
        <f t="shared" si="178"/>
        <v>4.1150544493540053E-2</v>
      </c>
      <c r="AG3638" s="92"/>
    </row>
    <row r="3639" spans="14:33" x14ac:dyDescent="0.25">
      <c r="N3639" s="130">
        <v>51399</v>
      </c>
      <c r="O3639" s="129">
        <v>4.3980715164719797</v>
      </c>
      <c r="AD3639" s="90">
        <f t="shared" si="179"/>
        <v>49713</v>
      </c>
      <c r="AE3639" s="91">
        <f t="shared" si="178"/>
        <v>4.1155248470854389E-2</v>
      </c>
      <c r="AG3639" s="92"/>
    </row>
    <row r="3640" spans="14:33" x14ac:dyDescent="0.25">
      <c r="N3640" s="130">
        <v>51400</v>
      </c>
      <c r="O3640" s="129">
        <v>4.3986088448377814</v>
      </c>
      <c r="AD3640" s="90">
        <f t="shared" si="179"/>
        <v>49714</v>
      </c>
      <c r="AE3640" s="91">
        <f t="shared" si="178"/>
        <v>4.1155248470854389E-2</v>
      </c>
      <c r="AG3640" s="92"/>
    </row>
    <row r="3641" spans="14:33" x14ac:dyDescent="0.25">
      <c r="N3641" s="130">
        <v>51403</v>
      </c>
      <c r="O3641" s="129">
        <v>4.3980715164719797</v>
      </c>
      <c r="AD3641" s="90">
        <f t="shared" si="179"/>
        <v>49715</v>
      </c>
      <c r="AE3641" s="91">
        <f t="shared" si="178"/>
        <v>4.1155248470854389E-2</v>
      </c>
      <c r="AG3641" s="92"/>
    </row>
    <row r="3642" spans="14:33" x14ac:dyDescent="0.25">
      <c r="N3642" s="130">
        <v>51404</v>
      </c>
      <c r="O3642" s="129">
        <v>4.3980715164719797</v>
      </c>
      <c r="AD3642" s="90">
        <f t="shared" si="179"/>
        <v>49716</v>
      </c>
      <c r="AE3642" s="91">
        <f t="shared" si="178"/>
        <v>4.1150544493540053E-2</v>
      </c>
      <c r="AG3642" s="92"/>
    </row>
    <row r="3643" spans="14:33" x14ac:dyDescent="0.25">
      <c r="N3643" s="130">
        <v>51405</v>
      </c>
      <c r="O3643" s="129">
        <v>4.3980715164799733</v>
      </c>
      <c r="AD3643" s="90">
        <f t="shared" si="179"/>
        <v>49717</v>
      </c>
      <c r="AE3643" s="91">
        <f t="shared" si="178"/>
        <v>4.1150544493540053E-2</v>
      </c>
      <c r="AG3643" s="92"/>
    </row>
    <row r="3644" spans="14:33" x14ac:dyDescent="0.25">
      <c r="N3644" s="130">
        <v>51406</v>
      </c>
      <c r="O3644" s="129">
        <v>4.3980715164799733</v>
      </c>
      <c r="AD3644" s="90">
        <f t="shared" si="179"/>
        <v>49718</v>
      </c>
      <c r="AE3644" s="91">
        <f t="shared" si="178"/>
        <v>4.1150544493540053E-2</v>
      </c>
      <c r="AG3644" s="92"/>
    </row>
    <row r="3645" spans="14:33" x14ac:dyDescent="0.25">
      <c r="N3645" s="130">
        <v>51407</v>
      </c>
      <c r="O3645" s="129">
        <v>4.3986088448324523</v>
      </c>
      <c r="AD3645" s="90">
        <f t="shared" si="179"/>
        <v>49719</v>
      </c>
      <c r="AE3645" s="91">
        <f t="shared" si="178"/>
        <v>4.1150544493540053E-2</v>
      </c>
      <c r="AG3645" s="92"/>
    </row>
    <row r="3646" spans="14:33" x14ac:dyDescent="0.25">
      <c r="N3646" s="130">
        <v>51410</v>
      </c>
      <c r="O3646" s="129">
        <v>4.3980715164799733</v>
      </c>
      <c r="AD3646" s="90">
        <f t="shared" si="179"/>
        <v>49720</v>
      </c>
      <c r="AE3646" s="91">
        <f t="shared" si="178"/>
        <v>4.1157600728356503E-2</v>
      </c>
      <c r="AG3646" s="92"/>
    </row>
    <row r="3647" spans="14:33" x14ac:dyDescent="0.25">
      <c r="N3647" s="130">
        <v>51411</v>
      </c>
      <c r="O3647" s="129">
        <v>4.3980715164799733</v>
      </c>
      <c r="AD3647" s="90">
        <f t="shared" si="179"/>
        <v>49721</v>
      </c>
      <c r="AE3647" s="91">
        <f t="shared" si="178"/>
        <v>4.1157600728356503E-2</v>
      </c>
      <c r="AG3647" s="92"/>
    </row>
    <row r="3648" spans="14:33" x14ac:dyDescent="0.25">
      <c r="N3648" s="130">
        <v>51412</v>
      </c>
      <c r="O3648" s="129">
        <v>4.3980715164719797</v>
      </c>
      <c r="AD3648" s="90">
        <f t="shared" si="179"/>
        <v>49722</v>
      </c>
      <c r="AE3648" s="91">
        <f t="shared" si="178"/>
        <v>4.1157600728356503E-2</v>
      </c>
      <c r="AG3648" s="92"/>
    </row>
    <row r="3649" spans="14:33" x14ac:dyDescent="0.25">
      <c r="N3649" s="130">
        <v>51413</v>
      </c>
      <c r="O3649" s="129">
        <v>4.3980715164799733</v>
      </c>
      <c r="AD3649" s="90">
        <f t="shared" si="179"/>
        <v>49723</v>
      </c>
      <c r="AE3649" s="91">
        <f t="shared" si="178"/>
        <v>4.1157600728356503E-2</v>
      </c>
      <c r="AG3649" s="92"/>
    </row>
    <row r="3650" spans="14:33" x14ac:dyDescent="0.25">
      <c r="N3650" s="130">
        <v>51414</v>
      </c>
      <c r="O3650" s="129">
        <v>4.3988775418324355</v>
      </c>
      <c r="AD3650" s="90">
        <f t="shared" si="179"/>
        <v>49724</v>
      </c>
      <c r="AE3650" s="91">
        <f t="shared" si="178"/>
        <v>4.1150544493540053E-2</v>
      </c>
      <c r="AG3650" s="92"/>
    </row>
    <row r="3651" spans="14:33" x14ac:dyDescent="0.25">
      <c r="N3651" s="130">
        <v>51418</v>
      </c>
      <c r="O3651" s="129">
        <v>4.3980715164799733</v>
      </c>
      <c r="AD3651" s="90">
        <f t="shared" si="179"/>
        <v>49725</v>
      </c>
      <c r="AE3651" s="91">
        <f t="shared" si="178"/>
        <v>4.1150544493540053E-2</v>
      </c>
      <c r="AG3651" s="92"/>
    </row>
    <row r="3652" spans="14:33" x14ac:dyDescent="0.25">
      <c r="N3652" s="130">
        <v>51419</v>
      </c>
      <c r="O3652" s="129">
        <v>4.3980715164719797</v>
      </c>
      <c r="AD3652" s="90">
        <f t="shared" si="179"/>
        <v>49726</v>
      </c>
      <c r="AE3652" s="91">
        <f t="shared" si="178"/>
        <v>4.1150544493460117E-2</v>
      </c>
      <c r="AG3652" s="92"/>
    </row>
    <row r="3653" spans="14:33" x14ac:dyDescent="0.25">
      <c r="N3653" s="130">
        <v>51420</v>
      </c>
      <c r="O3653" s="129">
        <v>4.3980715164799733</v>
      </c>
      <c r="AD3653" s="90">
        <f t="shared" si="179"/>
        <v>49727</v>
      </c>
      <c r="AE3653" s="91">
        <f t="shared" si="178"/>
        <v>4.1155248470854389E-2</v>
      </c>
      <c r="AG3653" s="92"/>
    </row>
    <row r="3654" spans="14:33" x14ac:dyDescent="0.25">
      <c r="N3654" s="130">
        <v>51421</v>
      </c>
      <c r="O3654" s="129">
        <v>4.3986088448297878</v>
      </c>
      <c r="AD3654" s="90">
        <f t="shared" si="179"/>
        <v>49728</v>
      </c>
      <c r="AE3654" s="91">
        <f t="shared" si="178"/>
        <v>4.1155248470854389E-2</v>
      </c>
      <c r="AG3654" s="92"/>
    </row>
    <row r="3655" spans="14:33" x14ac:dyDescent="0.25">
      <c r="N3655" s="130">
        <v>51424</v>
      </c>
      <c r="O3655" s="129">
        <v>4.3980715164719797</v>
      </c>
      <c r="AD3655" s="90">
        <f t="shared" si="179"/>
        <v>49729</v>
      </c>
      <c r="AE3655" s="91">
        <f t="shared" ref="AE3655:AE3718" si="180">_xlfn.IFNA(VLOOKUP(AD3655,N:O,2,FALSE)/100,AE3654)</f>
        <v>4.1155248470854389E-2</v>
      </c>
      <c r="AG3655" s="92"/>
    </row>
    <row r="3656" spans="14:33" x14ac:dyDescent="0.25">
      <c r="N3656" s="130">
        <v>51425</v>
      </c>
      <c r="O3656" s="129">
        <v>4.3980715164879669</v>
      </c>
      <c r="AD3656" s="90">
        <f t="shared" ref="AD3656:AD3719" si="181">AD3655+1</f>
        <v>49730</v>
      </c>
      <c r="AE3656" s="91">
        <f t="shared" si="180"/>
        <v>4.1150544493540053E-2</v>
      </c>
      <c r="AG3656" s="92"/>
    </row>
    <row r="3657" spans="14:33" x14ac:dyDescent="0.25">
      <c r="N3657" s="130">
        <v>51426</v>
      </c>
      <c r="O3657" s="129">
        <v>4.3980715164719797</v>
      </c>
      <c r="AD3657" s="90">
        <f t="shared" si="181"/>
        <v>49731</v>
      </c>
      <c r="AE3657" s="91">
        <f t="shared" si="180"/>
        <v>4.1150544493460117E-2</v>
      </c>
      <c r="AG3657" s="92"/>
    </row>
    <row r="3658" spans="14:33" x14ac:dyDescent="0.25">
      <c r="N3658" s="130">
        <v>51427</v>
      </c>
      <c r="O3658" s="129">
        <v>4.3980715164799733</v>
      </c>
      <c r="AD3658" s="90">
        <f t="shared" si="181"/>
        <v>49732</v>
      </c>
      <c r="AE3658" s="91">
        <f t="shared" si="180"/>
        <v>4.1150544493540053E-2</v>
      </c>
      <c r="AG3658" s="92"/>
    </row>
    <row r="3659" spans="14:33" x14ac:dyDescent="0.25">
      <c r="N3659" s="130">
        <v>51428</v>
      </c>
      <c r="O3659" s="129">
        <v>4.3986088448324523</v>
      </c>
      <c r="AD3659" s="90">
        <f t="shared" si="181"/>
        <v>49733</v>
      </c>
      <c r="AE3659" s="91">
        <f t="shared" si="180"/>
        <v>4.1150544493619989E-2</v>
      </c>
      <c r="AG3659" s="92"/>
    </row>
    <row r="3660" spans="14:33" x14ac:dyDescent="0.25">
      <c r="N3660" s="130">
        <v>51431</v>
      </c>
      <c r="O3660" s="129">
        <v>4.3980715164719797</v>
      </c>
      <c r="AD3660" s="90">
        <f t="shared" si="181"/>
        <v>49734</v>
      </c>
      <c r="AE3660" s="91">
        <f t="shared" si="180"/>
        <v>4.1155248470854389E-2</v>
      </c>
      <c r="AG3660" s="92"/>
    </row>
    <row r="3661" spans="14:33" x14ac:dyDescent="0.25">
      <c r="N3661" s="130">
        <v>51432</v>
      </c>
      <c r="O3661" s="129">
        <v>4.3980715164799733</v>
      </c>
      <c r="AD3661" s="90">
        <f t="shared" si="181"/>
        <v>49735</v>
      </c>
      <c r="AE3661" s="91">
        <f t="shared" si="180"/>
        <v>4.1155248470854389E-2</v>
      </c>
      <c r="AG3661" s="92"/>
    </row>
    <row r="3662" spans="14:33" x14ac:dyDescent="0.25">
      <c r="N3662" s="130">
        <v>51433</v>
      </c>
      <c r="O3662" s="129">
        <v>4.3980715164799733</v>
      </c>
      <c r="AD3662" s="90">
        <f t="shared" si="181"/>
        <v>49736</v>
      </c>
      <c r="AE3662" s="91">
        <f t="shared" si="180"/>
        <v>4.1155248470854389E-2</v>
      </c>
      <c r="AG3662" s="92"/>
    </row>
    <row r="3663" spans="14:33" x14ac:dyDescent="0.25">
      <c r="N3663" s="130">
        <v>51434</v>
      </c>
      <c r="O3663" s="129">
        <v>4.3980715164719797</v>
      </c>
      <c r="AD3663" s="90">
        <f t="shared" si="181"/>
        <v>49737</v>
      </c>
      <c r="AE3663" s="91">
        <f t="shared" si="180"/>
        <v>4.1150544493460117E-2</v>
      </c>
      <c r="AG3663" s="92"/>
    </row>
    <row r="3664" spans="14:33" x14ac:dyDescent="0.25">
      <c r="N3664" s="130">
        <v>51435</v>
      </c>
      <c r="O3664" s="129">
        <v>4.3986088448324523</v>
      </c>
      <c r="AD3664" s="90">
        <f t="shared" si="181"/>
        <v>49738</v>
      </c>
      <c r="AE3664" s="91">
        <f t="shared" si="180"/>
        <v>4.1150544493540053E-2</v>
      </c>
      <c r="AG3664" s="92"/>
    </row>
    <row r="3665" spans="14:33" x14ac:dyDescent="0.25">
      <c r="N3665" s="130">
        <v>51438</v>
      </c>
      <c r="O3665" s="129">
        <v>4.3980715164879669</v>
      </c>
      <c r="AD3665" s="90">
        <f t="shared" si="181"/>
        <v>49739</v>
      </c>
      <c r="AE3665" s="91">
        <f t="shared" si="180"/>
        <v>4.2584213326950504E-2</v>
      </c>
      <c r="AG3665" s="92"/>
    </row>
    <row r="3666" spans="14:33" x14ac:dyDescent="0.25">
      <c r="N3666" s="130">
        <v>51439</v>
      </c>
      <c r="O3666" s="129">
        <v>4.3980715164719797</v>
      </c>
      <c r="AD3666" s="90">
        <f t="shared" si="181"/>
        <v>49740</v>
      </c>
      <c r="AE3666" s="91">
        <f t="shared" si="180"/>
        <v>4.258421332703044E-2</v>
      </c>
      <c r="AG3666" s="92"/>
    </row>
    <row r="3667" spans="14:33" x14ac:dyDescent="0.25">
      <c r="N3667" s="130">
        <v>51440</v>
      </c>
      <c r="O3667" s="129">
        <v>4.3980715164719797</v>
      </c>
      <c r="AD3667" s="90">
        <f t="shared" si="181"/>
        <v>49741</v>
      </c>
      <c r="AE3667" s="91">
        <f t="shared" si="180"/>
        <v>4.2589250790117106E-2</v>
      </c>
      <c r="AG3667" s="92"/>
    </row>
    <row r="3668" spans="14:33" x14ac:dyDescent="0.25">
      <c r="N3668" s="130">
        <v>51441</v>
      </c>
      <c r="O3668" s="129">
        <v>4.3980715164799733</v>
      </c>
      <c r="AD3668" s="90">
        <f t="shared" si="181"/>
        <v>49742</v>
      </c>
      <c r="AE3668" s="91">
        <f t="shared" si="180"/>
        <v>4.2589250790117106E-2</v>
      </c>
      <c r="AG3668" s="92"/>
    </row>
    <row r="3669" spans="14:33" x14ac:dyDescent="0.25">
      <c r="N3669" s="130">
        <v>51442</v>
      </c>
      <c r="O3669" s="129">
        <v>4.3986088448324523</v>
      </c>
      <c r="AD3669" s="90">
        <f t="shared" si="181"/>
        <v>49743</v>
      </c>
      <c r="AE3669" s="91">
        <f t="shared" si="180"/>
        <v>4.2589250790117106E-2</v>
      </c>
      <c r="AG3669" s="92"/>
    </row>
    <row r="3670" spans="14:33" x14ac:dyDescent="0.25">
      <c r="N3670" s="130">
        <v>51445</v>
      </c>
      <c r="O3670" s="129">
        <v>4.3980715164799733</v>
      </c>
      <c r="AD3670" s="90">
        <f t="shared" si="181"/>
        <v>49744</v>
      </c>
      <c r="AE3670" s="91">
        <f t="shared" si="180"/>
        <v>4.258421332703044E-2</v>
      </c>
      <c r="AG3670" s="92"/>
    </row>
    <row r="3671" spans="14:33" x14ac:dyDescent="0.25">
      <c r="N3671" s="130">
        <v>51446</v>
      </c>
      <c r="O3671" s="129">
        <v>4.3980715164799733</v>
      </c>
      <c r="AD3671" s="90">
        <f t="shared" si="181"/>
        <v>49745</v>
      </c>
      <c r="AE3671" s="91">
        <f t="shared" si="180"/>
        <v>4.2584213326950504E-2</v>
      </c>
      <c r="AG3671" s="92"/>
    </row>
    <row r="3672" spans="14:33" x14ac:dyDescent="0.25">
      <c r="N3672" s="130">
        <v>51447</v>
      </c>
      <c r="O3672" s="129">
        <v>4.3980715164719797</v>
      </c>
      <c r="AD3672" s="90">
        <f t="shared" si="181"/>
        <v>49746</v>
      </c>
      <c r="AE3672" s="91">
        <f t="shared" si="180"/>
        <v>4.258421332703044E-2</v>
      </c>
      <c r="AG3672" s="92"/>
    </row>
    <row r="3673" spans="14:33" x14ac:dyDescent="0.25">
      <c r="N3673" s="130">
        <v>51448</v>
      </c>
      <c r="O3673" s="129">
        <v>4.3980715164799733</v>
      </c>
      <c r="AD3673" s="90">
        <f t="shared" si="181"/>
        <v>49747</v>
      </c>
      <c r="AE3673" s="91">
        <f t="shared" si="180"/>
        <v>4.2584213326950504E-2</v>
      </c>
      <c r="AG3673" s="92"/>
    </row>
    <row r="3674" spans="14:33" x14ac:dyDescent="0.25">
      <c r="N3674" s="130">
        <v>51449</v>
      </c>
      <c r="O3674" s="129">
        <v>4.3988775418324355</v>
      </c>
      <c r="AD3674" s="90">
        <f t="shared" si="181"/>
        <v>49748</v>
      </c>
      <c r="AE3674" s="91">
        <f t="shared" si="180"/>
        <v>4.2589250790143751E-2</v>
      </c>
      <c r="AG3674" s="92"/>
    </row>
    <row r="3675" spans="14:33" x14ac:dyDescent="0.25">
      <c r="N3675" s="130">
        <v>51453</v>
      </c>
      <c r="O3675" s="129">
        <v>4.3980715164799733</v>
      </c>
      <c r="AD3675" s="90">
        <f t="shared" si="181"/>
        <v>49749</v>
      </c>
      <c r="AE3675" s="91">
        <f t="shared" si="180"/>
        <v>4.2589250790143751E-2</v>
      </c>
      <c r="AG3675" s="92"/>
    </row>
    <row r="3676" spans="14:33" x14ac:dyDescent="0.25">
      <c r="N3676" s="130">
        <v>51454</v>
      </c>
      <c r="O3676" s="129">
        <v>4.3980715164879669</v>
      </c>
      <c r="AD3676" s="90">
        <f t="shared" si="181"/>
        <v>49750</v>
      </c>
      <c r="AE3676" s="91">
        <f t="shared" si="180"/>
        <v>4.2589250790143751E-2</v>
      </c>
      <c r="AG3676" s="92"/>
    </row>
    <row r="3677" spans="14:33" x14ac:dyDescent="0.25">
      <c r="N3677" s="130">
        <v>51455</v>
      </c>
      <c r="O3677" s="129">
        <v>4.3980715164799733</v>
      </c>
      <c r="AD3677" s="90">
        <f t="shared" si="181"/>
        <v>49751</v>
      </c>
      <c r="AE3677" s="91">
        <f t="shared" si="180"/>
        <v>4.2584213326950504E-2</v>
      </c>
      <c r="AG3677" s="92"/>
    </row>
    <row r="3678" spans="14:33" x14ac:dyDescent="0.25">
      <c r="N3678" s="130">
        <v>51456</v>
      </c>
      <c r="O3678" s="129">
        <v>4.3986088448297878</v>
      </c>
      <c r="AD3678" s="90">
        <f t="shared" si="181"/>
        <v>49752</v>
      </c>
      <c r="AE3678" s="91">
        <f t="shared" si="180"/>
        <v>4.258421332703044E-2</v>
      </c>
      <c r="AG3678" s="92"/>
    </row>
    <row r="3679" spans="14:33" x14ac:dyDescent="0.25">
      <c r="N3679" s="130">
        <v>51459</v>
      </c>
      <c r="O3679" s="129">
        <v>4.3980715164799733</v>
      </c>
      <c r="AD3679" s="90">
        <f t="shared" si="181"/>
        <v>49753</v>
      </c>
      <c r="AE3679" s="91">
        <f t="shared" si="180"/>
        <v>4.258421332703044E-2</v>
      </c>
      <c r="AG3679" s="92"/>
    </row>
    <row r="3680" spans="14:33" x14ac:dyDescent="0.25">
      <c r="N3680" s="130">
        <v>51460</v>
      </c>
      <c r="O3680" s="129">
        <v>4.3980715164799733</v>
      </c>
      <c r="AD3680" s="90">
        <f t="shared" si="181"/>
        <v>49754</v>
      </c>
      <c r="AE3680" s="91">
        <f t="shared" si="180"/>
        <v>4.2584213326950504E-2</v>
      </c>
      <c r="AG3680" s="92"/>
    </row>
    <row r="3681" spans="14:33" x14ac:dyDescent="0.25">
      <c r="N3681" s="130">
        <v>51461</v>
      </c>
      <c r="O3681" s="129">
        <v>4.3983401697076374</v>
      </c>
      <c r="AD3681" s="90">
        <f t="shared" si="181"/>
        <v>49755</v>
      </c>
      <c r="AE3681" s="91">
        <f t="shared" si="180"/>
        <v>4.2589250790117106E-2</v>
      </c>
      <c r="AG3681" s="92"/>
    </row>
    <row r="3682" spans="14:33" x14ac:dyDescent="0.25">
      <c r="N3682" s="130">
        <v>51463</v>
      </c>
      <c r="O3682" s="129">
        <v>4.3986088448324523</v>
      </c>
      <c r="AD3682" s="90">
        <f t="shared" si="181"/>
        <v>49756</v>
      </c>
      <c r="AE3682" s="91">
        <f t="shared" si="180"/>
        <v>4.2589250790117106E-2</v>
      </c>
      <c r="AG3682" s="92"/>
    </row>
    <row r="3683" spans="14:33" x14ac:dyDescent="0.25">
      <c r="N3683" s="130">
        <v>51466</v>
      </c>
      <c r="O3683" s="129">
        <v>4.3980715164799733</v>
      </c>
      <c r="AD3683" s="90">
        <f t="shared" si="181"/>
        <v>49757</v>
      </c>
      <c r="AE3683" s="91">
        <f t="shared" si="180"/>
        <v>4.2589250790117106E-2</v>
      </c>
      <c r="AG3683" s="92"/>
    </row>
    <row r="3684" spans="14:33" x14ac:dyDescent="0.25">
      <c r="N3684" s="130">
        <v>51467</v>
      </c>
      <c r="O3684" s="129">
        <v>4.3980715164799733</v>
      </c>
      <c r="AD3684" s="90">
        <f t="shared" si="181"/>
        <v>49758</v>
      </c>
      <c r="AE3684" s="91">
        <f t="shared" si="180"/>
        <v>4.258421332703044E-2</v>
      </c>
      <c r="AG3684" s="92"/>
    </row>
    <row r="3685" spans="14:33" x14ac:dyDescent="0.25">
      <c r="N3685" s="130">
        <v>51468</v>
      </c>
      <c r="O3685" s="129">
        <v>4.3980715164719797</v>
      </c>
      <c r="AD3685" s="90">
        <f t="shared" si="181"/>
        <v>49759</v>
      </c>
      <c r="AE3685" s="91">
        <f t="shared" si="180"/>
        <v>4.2584213326950504E-2</v>
      </c>
      <c r="AG3685" s="92"/>
    </row>
    <row r="3686" spans="14:33" x14ac:dyDescent="0.25">
      <c r="N3686" s="130">
        <v>51469</v>
      </c>
      <c r="O3686" s="129">
        <v>4.3980715164879669</v>
      </c>
      <c r="AD3686" s="90">
        <f t="shared" si="181"/>
        <v>49760</v>
      </c>
      <c r="AE3686" s="91">
        <f t="shared" si="180"/>
        <v>4.2584213326950504E-2</v>
      </c>
      <c r="AG3686" s="92"/>
    </row>
    <row r="3687" spans="14:33" x14ac:dyDescent="0.25">
      <c r="N3687" s="130">
        <v>51470</v>
      </c>
      <c r="O3687" s="129">
        <v>4.3986088448324523</v>
      </c>
      <c r="AD3687" s="90">
        <f t="shared" si="181"/>
        <v>49761</v>
      </c>
      <c r="AE3687" s="91">
        <f t="shared" si="180"/>
        <v>4.258421332703044E-2</v>
      </c>
      <c r="AG3687" s="92"/>
    </row>
    <row r="3688" spans="14:33" x14ac:dyDescent="0.25">
      <c r="N3688" s="130">
        <v>51473</v>
      </c>
      <c r="O3688" s="129">
        <v>4.3980715164719797</v>
      </c>
      <c r="AD3688" s="90">
        <f t="shared" si="181"/>
        <v>49762</v>
      </c>
      <c r="AE3688" s="91">
        <f t="shared" si="180"/>
        <v>4.2589250790143751E-2</v>
      </c>
      <c r="AG3688" s="92"/>
    </row>
    <row r="3689" spans="14:33" x14ac:dyDescent="0.25">
      <c r="N3689" s="130">
        <v>51474</v>
      </c>
      <c r="O3689" s="129">
        <v>4.3980715164799733</v>
      </c>
      <c r="AD3689" s="90">
        <f t="shared" si="181"/>
        <v>49763</v>
      </c>
      <c r="AE3689" s="91">
        <f t="shared" si="180"/>
        <v>4.2589250790143751E-2</v>
      </c>
      <c r="AG3689" s="92"/>
    </row>
    <row r="3690" spans="14:33" x14ac:dyDescent="0.25">
      <c r="N3690" s="130">
        <v>51475</v>
      </c>
      <c r="O3690" s="129">
        <v>4.3980715164799733</v>
      </c>
      <c r="AD3690" s="90">
        <f t="shared" si="181"/>
        <v>49764</v>
      </c>
      <c r="AE3690" s="91">
        <f t="shared" si="180"/>
        <v>4.2589250790143751E-2</v>
      </c>
      <c r="AG3690" s="92"/>
    </row>
    <row r="3691" spans="14:33" x14ac:dyDescent="0.25">
      <c r="N3691" s="130">
        <v>51476</v>
      </c>
      <c r="O3691" s="129">
        <v>4.3980715164799733</v>
      </c>
      <c r="AD3691" s="90">
        <f t="shared" si="181"/>
        <v>49765</v>
      </c>
      <c r="AE3691" s="91">
        <f t="shared" si="180"/>
        <v>4.2584213326950504E-2</v>
      </c>
      <c r="AG3691" s="92"/>
    </row>
    <row r="3692" spans="14:33" x14ac:dyDescent="0.25">
      <c r="N3692" s="130">
        <v>51477</v>
      </c>
      <c r="O3692" s="129">
        <v>4.3986088448324523</v>
      </c>
      <c r="AD3692" s="90">
        <f t="shared" si="181"/>
        <v>49766</v>
      </c>
      <c r="AE3692" s="91">
        <f t="shared" si="180"/>
        <v>4.258421332703044E-2</v>
      </c>
      <c r="AG3692" s="92"/>
    </row>
    <row r="3693" spans="14:33" x14ac:dyDescent="0.25">
      <c r="N3693" s="130">
        <v>51480</v>
      </c>
      <c r="O3693" s="129">
        <v>4.3980715164719797</v>
      </c>
      <c r="AD3693" s="90">
        <f t="shared" si="181"/>
        <v>49767</v>
      </c>
      <c r="AE3693" s="91">
        <f t="shared" si="180"/>
        <v>4.258421332703044E-2</v>
      </c>
      <c r="AG3693" s="92"/>
    </row>
    <row r="3694" spans="14:33" x14ac:dyDescent="0.25">
      <c r="N3694" s="130">
        <v>51481</v>
      </c>
      <c r="O3694" s="129">
        <v>4.3980715164799733</v>
      </c>
      <c r="AD3694" s="90">
        <f t="shared" si="181"/>
        <v>49768</v>
      </c>
      <c r="AE3694" s="91">
        <f t="shared" si="180"/>
        <v>4.2584213326950504E-2</v>
      </c>
      <c r="AG3694" s="92"/>
    </row>
    <row r="3695" spans="14:33" x14ac:dyDescent="0.25">
      <c r="N3695" s="130">
        <v>51482</v>
      </c>
      <c r="O3695" s="129">
        <v>4.3980715164799733</v>
      </c>
      <c r="AD3695" s="90">
        <f t="shared" si="181"/>
        <v>49769</v>
      </c>
      <c r="AE3695" s="91">
        <f t="shared" si="180"/>
        <v>4.2589250790143751E-2</v>
      </c>
      <c r="AG3695" s="92"/>
    </row>
    <row r="3696" spans="14:33" x14ac:dyDescent="0.25">
      <c r="N3696" s="130">
        <v>51483</v>
      </c>
      <c r="O3696" s="129">
        <v>4.3980715164799733</v>
      </c>
      <c r="AD3696" s="90">
        <f t="shared" si="181"/>
        <v>49770</v>
      </c>
      <c r="AE3696" s="91">
        <f t="shared" si="180"/>
        <v>4.2589250790143751E-2</v>
      </c>
      <c r="AG3696" s="92"/>
    </row>
    <row r="3697" spans="14:33" x14ac:dyDescent="0.25">
      <c r="N3697" s="130">
        <v>51484</v>
      </c>
      <c r="O3697" s="129">
        <v>4.3986088448324523</v>
      </c>
      <c r="AD3697" s="90">
        <f t="shared" si="181"/>
        <v>49771</v>
      </c>
      <c r="AE3697" s="91">
        <f t="shared" si="180"/>
        <v>4.2589250790143751E-2</v>
      </c>
      <c r="AG3697" s="92"/>
    </row>
    <row r="3698" spans="14:33" x14ac:dyDescent="0.25">
      <c r="N3698" s="130">
        <v>51487</v>
      </c>
      <c r="O3698" s="129">
        <v>4.3980715164799733</v>
      </c>
      <c r="AD3698" s="90">
        <f t="shared" si="181"/>
        <v>49772</v>
      </c>
      <c r="AE3698" s="91">
        <f t="shared" si="180"/>
        <v>4.2584213326950504E-2</v>
      </c>
      <c r="AG3698" s="92"/>
    </row>
    <row r="3699" spans="14:33" x14ac:dyDescent="0.25">
      <c r="N3699" s="130">
        <v>51488</v>
      </c>
      <c r="O3699" s="129">
        <v>4.3980715164719797</v>
      </c>
      <c r="AD3699" s="90">
        <f t="shared" si="181"/>
        <v>49773</v>
      </c>
      <c r="AE3699" s="91">
        <f t="shared" si="180"/>
        <v>4.258421332703044E-2</v>
      </c>
      <c r="AG3699" s="92"/>
    </row>
    <row r="3700" spans="14:33" x14ac:dyDescent="0.25">
      <c r="N3700" s="130">
        <v>51489</v>
      </c>
      <c r="O3700" s="129">
        <v>4.3980715164799733</v>
      </c>
      <c r="AD3700" s="90">
        <f t="shared" si="181"/>
        <v>49774</v>
      </c>
      <c r="AE3700" s="91">
        <f t="shared" si="180"/>
        <v>4.2584213326950504E-2</v>
      </c>
      <c r="AG3700" s="92"/>
    </row>
    <row r="3701" spans="14:33" x14ac:dyDescent="0.25">
      <c r="N3701" s="130">
        <v>51490</v>
      </c>
      <c r="O3701" s="129">
        <v>4.3980715164719797</v>
      </c>
      <c r="AD3701" s="90">
        <f t="shared" si="181"/>
        <v>49775</v>
      </c>
      <c r="AE3701" s="91">
        <f t="shared" si="180"/>
        <v>4.2591769819642078E-2</v>
      </c>
      <c r="AG3701" s="92"/>
    </row>
    <row r="3702" spans="14:33" x14ac:dyDescent="0.25">
      <c r="N3702" s="130">
        <v>51491</v>
      </c>
      <c r="O3702" s="129">
        <v>4.3986088448324523</v>
      </c>
      <c r="AD3702" s="90">
        <f t="shared" si="181"/>
        <v>49776</v>
      </c>
      <c r="AE3702" s="91">
        <f t="shared" si="180"/>
        <v>4.2591769819642078E-2</v>
      </c>
      <c r="AG3702" s="92"/>
    </row>
    <row r="3703" spans="14:33" x14ac:dyDescent="0.25">
      <c r="N3703" s="130">
        <v>51494</v>
      </c>
      <c r="O3703" s="129">
        <v>4.3983401697116342</v>
      </c>
      <c r="AD3703" s="90">
        <f t="shared" si="181"/>
        <v>49777</v>
      </c>
      <c r="AE3703" s="91">
        <f t="shared" si="180"/>
        <v>4.2591769819642078E-2</v>
      </c>
      <c r="AG3703" s="92"/>
    </row>
    <row r="3704" spans="14:33" x14ac:dyDescent="0.25">
      <c r="N3704" s="130">
        <v>51496</v>
      </c>
      <c r="O3704" s="129">
        <v>4.3980715164799733</v>
      </c>
      <c r="AD3704" s="90">
        <f t="shared" si="181"/>
        <v>49778</v>
      </c>
      <c r="AE3704" s="91">
        <f t="shared" si="180"/>
        <v>4.2591769819642078E-2</v>
      </c>
      <c r="AG3704" s="92"/>
    </row>
    <row r="3705" spans="14:33" x14ac:dyDescent="0.25">
      <c r="N3705" s="130">
        <v>51497</v>
      </c>
      <c r="O3705" s="129">
        <v>4.3980715164799733</v>
      </c>
      <c r="AD3705" s="90">
        <f t="shared" si="181"/>
        <v>49779</v>
      </c>
      <c r="AE3705" s="91">
        <f t="shared" si="180"/>
        <v>4.258421332703044E-2</v>
      </c>
      <c r="AG3705" s="92"/>
    </row>
    <row r="3706" spans="14:33" x14ac:dyDescent="0.25">
      <c r="N3706" s="130">
        <v>51498</v>
      </c>
      <c r="O3706" s="129">
        <v>4.3986088448324523</v>
      </c>
      <c r="AD3706" s="90">
        <f t="shared" si="181"/>
        <v>49780</v>
      </c>
      <c r="AE3706" s="91">
        <f t="shared" si="180"/>
        <v>4.2584213326950504E-2</v>
      </c>
      <c r="AG3706" s="92"/>
    </row>
    <row r="3707" spans="14:33" x14ac:dyDescent="0.25">
      <c r="N3707" s="130">
        <v>51501</v>
      </c>
      <c r="O3707" s="129">
        <v>4.398340169715631</v>
      </c>
      <c r="AD3707" s="90">
        <f t="shared" si="181"/>
        <v>49781</v>
      </c>
      <c r="AE3707" s="91">
        <f t="shared" si="180"/>
        <v>4.258421332703044E-2</v>
      </c>
      <c r="AG3707" s="92"/>
    </row>
    <row r="3708" spans="14:33" x14ac:dyDescent="0.25">
      <c r="N3708" s="130">
        <v>51503</v>
      </c>
      <c r="O3708" s="129">
        <v>4.3980715164719797</v>
      </c>
      <c r="AD3708" s="90">
        <f t="shared" si="181"/>
        <v>49782</v>
      </c>
      <c r="AE3708" s="91">
        <f t="shared" si="180"/>
        <v>4.258421332703044E-2</v>
      </c>
      <c r="AG3708" s="92"/>
    </row>
    <row r="3709" spans="14:33" x14ac:dyDescent="0.25">
      <c r="N3709" s="130">
        <v>51504</v>
      </c>
      <c r="O3709" s="129">
        <v>4.3980715164799733</v>
      </c>
      <c r="AD3709" s="90">
        <f t="shared" si="181"/>
        <v>49783</v>
      </c>
      <c r="AE3709" s="91">
        <f t="shared" si="180"/>
        <v>4.2589250790117106E-2</v>
      </c>
      <c r="AG3709" s="92"/>
    </row>
    <row r="3710" spans="14:33" x14ac:dyDescent="0.25">
      <c r="N3710" s="130">
        <v>51505</v>
      </c>
      <c r="O3710" s="129">
        <v>4.3986088448324523</v>
      </c>
      <c r="AD3710" s="90">
        <f t="shared" si="181"/>
        <v>49784</v>
      </c>
      <c r="AE3710" s="91">
        <f t="shared" si="180"/>
        <v>4.2589250790117106E-2</v>
      </c>
      <c r="AG3710" s="92"/>
    </row>
    <row r="3711" spans="14:33" x14ac:dyDescent="0.25">
      <c r="N3711" s="130">
        <v>51508</v>
      </c>
      <c r="O3711" s="129">
        <v>4.3980715164799733</v>
      </c>
      <c r="AD3711" s="90">
        <f t="shared" si="181"/>
        <v>49785</v>
      </c>
      <c r="AE3711" s="91">
        <f t="shared" si="180"/>
        <v>4.2589250790117106E-2</v>
      </c>
      <c r="AG3711" s="92"/>
    </row>
    <row r="3712" spans="14:33" x14ac:dyDescent="0.25">
      <c r="N3712" s="130">
        <v>51509</v>
      </c>
      <c r="O3712" s="129">
        <v>4.3980715164879669</v>
      </c>
      <c r="AD3712" s="90">
        <f t="shared" si="181"/>
        <v>49786</v>
      </c>
      <c r="AE3712" s="91">
        <f t="shared" si="180"/>
        <v>4.258421332703044E-2</v>
      </c>
      <c r="AG3712" s="92"/>
    </row>
    <row r="3713" spans="14:33" x14ac:dyDescent="0.25">
      <c r="N3713" s="130">
        <v>51510</v>
      </c>
      <c r="O3713" s="129">
        <v>4.3980715164719797</v>
      </c>
      <c r="AD3713" s="90">
        <f t="shared" si="181"/>
        <v>49787</v>
      </c>
      <c r="AE3713" s="91">
        <f t="shared" si="180"/>
        <v>4.2584213326950504E-2</v>
      </c>
      <c r="AG3713" s="92"/>
    </row>
    <row r="3714" spans="14:33" x14ac:dyDescent="0.25">
      <c r="N3714" s="130">
        <v>51511</v>
      </c>
      <c r="O3714" s="129">
        <v>4.3980715164719797</v>
      </c>
      <c r="AD3714" s="90">
        <f t="shared" si="181"/>
        <v>49788</v>
      </c>
      <c r="AE3714" s="91">
        <f t="shared" si="180"/>
        <v>4.258421332703044E-2</v>
      </c>
      <c r="AG3714" s="92"/>
    </row>
    <row r="3715" spans="14:33" x14ac:dyDescent="0.25">
      <c r="N3715" s="130">
        <v>51512</v>
      </c>
      <c r="O3715" s="129">
        <v>4.3986088448351168</v>
      </c>
      <c r="AD3715" s="90">
        <f t="shared" si="181"/>
        <v>49789</v>
      </c>
      <c r="AE3715" s="91">
        <f t="shared" si="180"/>
        <v>4.258421332703044E-2</v>
      </c>
      <c r="AG3715" s="92"/>
    </row>
    <row r="3716" spans="14:33" x14ac:dyDescent="0.25">
      <c r="N3716" s="130">
        <v>51515</v>
      </c>
      <c r="O3716" s="129">
        <v>4.3980715164799733</v>
      </c>
      <c r="AD3716" s="90">
        <f t="shared" si="181"/>
        <v>49790</v>
      </c>
      <c r="AE3716" s="91">
        <f t="shared" si="180"/>
        <v>4.2589250790117106E-2</v>
      </c>
      <c r="AG3716" s="92"/>
    </row>
    <row r="3717" spans="14:33" x14ac:dyDescent="0.25">
      <c r="N3717" s="130">
        <v>51516</v>
      </c>
      <c r="O3717" s="129">
        <v>4.3980715164719797</v>
      </c>
      <c r="AD3717" s="90">
        <f t="shared" si="181"/>
        <v>49791</v>
      </c>
      <c r="AE3717" s="91">
        <f t="shared" si="180"/>
        <v>4.2589250790117106E-2</v>
      </c>
      <c r="AG3717" s="92"/>
    </row>
    <row r="3718" spans="14:33" x14ac:dyDescent="0.25">
      <c r="N3718" s="130">
        <v>51517</v>
      </c>
      <c r="O3718" s="129">
        <v>4.3980715164879669</v>
      </c>
      <c r="AD3718" s="90">
        <f t="shared" si="181"/>
        <v>49792</v>
      </c>
      <c r="AE3718" s="91">
        <f t="shared" si="180"/>
        <v>4.2589250790117106E-2</v>
      </c>
      <c r="AG3718" s="92"/>
    </row>
    <row r="3719" spans="14:33" x14ac:dyDescent="0.25">
      <c r="N3719" s="130">
        <v>51518</v>
      </c>
      <c r="O3719" s="129">
        <v>4.3980715164719797</v>
      </c>
      <c r="AD3719" s="90">
        <f t="shared" si="181"/>
        <v>49793</v>
      </c>
      <c r="AE3719" s="91">
        <f t="shared" ref="AE3719:AE3782" si="182">_xlfn.IFNA(VLOOKUP(AD3719,N:O,2,FALSE)/100,AE3718)</f>
        <v>4.2584213326950504E-2</v>
      </c>
      <c r="AG3719" s="92"/>
    </row>
    <row r="3720" spans="14:33" x14ac:dyDescent="0.25">
      <c r="N3720" s="130">
        <v>51519</v>
      </c>
      <c r="O3720" s="129">
        <v>4.3988775418344339</v>
      </c>
      <c r="AD3720" s="90">
        <f t="shared" ref="AD3720:AD3783" si="183">AD3719+1</f>
        <v>49794</v>
      </c>
      <c r="AE3720" s="91">
        <f t="shared" si="182"/>
        <v>4.258421332703044E-2</v>
      </c>
      <c r="AG3720" s="92"/>
    </row>
    <row r="3721" spans="14:33" x14ac:dyDescent="0.25">
      <c r="N3721" s="130">
        <v>51523</v>
      </c>
      <c r="O3721" s="129">
        <v>4.3980715164799733</v>
      </c>
      <c r="AD3721" s="90">
        <f t="shared" si="183"/>
        <v>49795</v>
      </c>
      <c r="AE3721" s="91">
        <f t="shared" si="182"/>
        <v>4.258421332703044E-2</v>
      </c>
      <c r="AG3721" s="92"/>
    </row>
    <row r="3722" spans="14:33" x14ac:dyDescent="0.25">
      <c r="N3722" s="130">
        <v>51524</v>
      </c>
      <c r="O3722" s="129">
        <v>4.3980715164799733</v>
      </c>
      <c r="AD3722" s="90">
        <f t="shared" si="183"/>
        <v>49796</v>
      </c>
      <c r="AE3722" s="91">
        <f t="shared" si="182"/>
        <v>4.2584213326950504E-2</v>
      </c>
      <c r="AG3722" s="92"/>
    </row>
    <row r="3723" spans="14:33" x14ac:dyDescent="0.25">
      <c r="N3723" s="130">
        <v>51525</v>
      </c>
      <c r="O3723" s="129">
        <v>4.3980715164799733</v>
      </c>
      <c r="AD3723" s="90">
        <f t="shared" si="183"/>
        <v>49797</v>
      </c>
      <c r="AE3723" s="91">
        <f t="shared" si="182"/>
        <v>4.2589250790143751E-2</v>
      </c>
      <c r="AG3723" s="92"/>
    </row>
    <row r="3724" spans="14:33" x14ac:dyDescent="0.25">
      <c r="N3724" s="130">
        <v>51526</v>
      </c>
      <c r="O3724" s="129">
        <v>4.3986088448324523</v>
      </c>
      <c r="AD3724" s="90">
        <f t="shared" si="183"/>
        <v>49798</v>
      </c>
      <c r="AE3724" s="91">
        <f t="shared" si="182"/>
        <v>4.2589250790143751E-2</v>
      </c>
      <c r="AG3724" s="92"/>
    </row>
    <row r="3725" spans="14:33" x14ac:dyDescent="0.25">
      <c r="N3725" s="130">
        <v>51529</v>
      </c>
      <c r="O3725" s="129">
        <v>4.3980715164719797</v>
      </c>
      <c r="AD3725" s="90">
        <f t="shared" si="183"/>
        <v>49799</v>
      </c>
      <c r="AE3725" s="91">
        <f t="shared" si="182"/>
        <v>4.2589250790143751E-2</v>
      </c>
      <c r="AG3725" s="92"/>
    </row>
    <row r="3726" spans="14:33" x14ac:dyDescent="0.25">
      <c r="N3726" s="130">
        <v>51530</v>
      </c>
      <c r="O3726" s="129">
        <v>4.3980715164799733</v>
      </c>
      <c r="AD3726" s="90">
        <f t="shared" si="183"/>
        <v>49800</v>
      </c>
      <c r="AE3726" s="91">
        <f t="shared" si="182"/>
        <v>4.2584213326950504E-2</v>
      </c>
      <c r="AG3726" s="92"/>
    </row>
    <row r="3727" spans="14:33" x14ac:dyDescent="0.25">
      <c r="N3727" s="130">
        <v>51531</v>
      </c>
      <c r="O3727" s="129">
        <v>4.3980715164719797</v>
      </c>
      <c r="AD3727" s="90">
        <f t="shared" si="183"/>
        <v>49801</v>
      </c>
      <c r="AE3727" s="91">
        <f t="shared" si="182"/>
        <v>4.2584213326950504E-2</v>
      </c>
      <c r="AG3727" s="92"/>
    </row>
    <row r="3728" spans="14:33" x14ac:dyDescent="0.25">
      <c r="N3728" s="130">
        <v>51532</v>
      </c>
      <c r="O3728" s="129">
        <v>4.3980715164719797</v>
      </c>
      <c r="AD3728" s="90">
        <f t="shared" si="183"/>
        <v>49802</v>
      </c>
      <c r="AE3728" s="91">
        <f t="shared" si="182"/>
        <v>4.258421332703044E-2</v>
      </c>
      <c r="AG3728" s="92"/>
    </row>
    <row r="3729" spans="14:33" x14ac:dyDescent="0.25">
      <c r="N3729" s="130">
        <v>51533</v>
      </c>
      <c r="O3729" s="129">
        <v>4.3986088448324523</v>
      </c>
      <c r="AD3729" s="90">
        <f t="shared" si="183"/>
        <v>49803</v>
      </c>
      <c r="AE3729" s="91">
        <f t="shared" si="182"/>
        <v>4.2584213326950504E-2</v>
      </c>
      <c r="AG3729" s="92"/>
    </row>
    <row r="3730" spans="14:33" x14ac:dyDescent="0.25">
      <c r="N3730" s="130">
        <v>51536</v>
      </c>
      <c r="O3730" s="129">
        <v>4.3980715164799733</v>
      </c>
      <c r="AD3730" s="90">
        <f t="shared" si="183"/>
        <v>49804</v>
      </c>
      <c r="AE3730" s="91">
        <f t="shared" si="182"/>
        <v>4.2589250790117106E-2</v>
      </c>
      <c r="AG3730" s="92"/>
    </row>
    <row r="3731" spans="14:33" x14ac:dyDescent="0.25">
      <c r="N3731" s="130">
        <v>51537</v>
      </c>
      <c r="O3731" s="129">
        <v>4.3980715164719797</v>
      </c>
      <c r="AD3731" s="90">
        <f t="shared" si="183"/>
        <v>49805</v>
      </c>
      <c r="AE3731" s="91">
        <f t="shared" si="182"/>
        <v>4.2589250790117106E-2</v>
      </c>
      <c r="AG3731" s="92"/>
    </row>
    <row r="3732" spans="14:33" x14ac:dyDescent="0.25">
      <c r="N3732" s="130">
        <v>51538</v>
      </c>
      <c r="O3732" s="129">
        <v>4.3980715164879669</v>
      </c>
      <c r="AD3732" s="90">
        <f t="shared" si="183"/>
        <v>49806</v>
      </c>
      <c r="AE3732" s="91">
        <f t="shared" si="182"/>
        <v>4.2589250790117106E-2</v>
      </c>
      <c r="AG3732" s="92"/>
    </row>
    <row r="3733" spans="14:33" x14ac:dyDescent="0.25">
      <c r="N3733" s="130">
        <v>51539</v>
      </c>
      <c r="O3733" s="129">
        <v>4.3980715164719797</v>
      </c>
      <c r="AD3733" s="90">
        <f t="shared" si="183"/>
        <v>49807</v>
      </c>
      <c r="AE3733" s="91">
        <f t="shared" si="182"/>
        <v>4.258421332703044E-2</v>
      </c>
      <c r="AG3733" s="92"/>
    </row>
    <row r="3734" spans="14:33" x14ac:dyDescent="0.25">
      <c r="N3734" s="130">
        <v>51540</v>
      </c>
      <c r="O3734" s="129">
        <v>4.3986088448324523</v>
      </c>
      <c r="AD3734" s="90">
        <f t="shared" si="183"/>
        <v>49808</v>
      </c>
      <c r="AE3734" s="91">
        <f t="shared" si="182"/>
        <v>4.2584213326870568E-2</v>
      </c>
      <c r="AG3734" s="92"/>
    </row>
    <row r="3735" spans="14:33" x14ac:dyDescent="0.25">
      <c r="N3735" s="130">
        <v>51543</v>
      </c>
      <c r="O3735" s="129">
        <v>4.3980715164719797</v>
      </c>
      <c r="AD3735" s="90">
        <f t="shared" si="183"/>
        <v>49809</v>
      </c>
      <c r="AE3735" s="91">
        <f t="shared" si="182"/>
        <v>4.2584213327110376E-2</v>
      </c>
      <c r="AG3735" s="92"/>
    </row>
    <row r="3736" spans="14:33" x14ac:dyDescent="0.25">
      <c r="N3736" s="130">
        <v>51544</v>
      </c>
      <c r="O3736" s="129">
        <v>4.3980715164799733</v>
      </c>
      <c r="AD3736" s="90">
        <f t="shared" si="183"/>
        <v>49810</v>
      </c>
      <c r="AE3736" s="91">
        <f t="shared" si="182"/>
        <v>4.258421332703044E-2</v>
      </c>
      <c r="AG3736" s="92"/>
    </row>
    <row r="3737" spans="14:33" x14ac:dyDescent="0.25">
      <c r="N3737" s="130">
        <v>51545</v>
      </c>
      <c r="O3737" s="129">
        <v>4.3980715164799733</v>
      </c>
      <c r="AD3737" s="90">
        <f t="shared" si="183"/>
        <v>49811</v>
      </c>
      <c r="AE3737" s="91">
        <f t="shared" si="182"/>
        <v>4.2589250790117106E-2</v>
      </c>
      <c r="AG3737" s="92"/>
    </row>
    <row r="3738" spans="14:33" x14ac:dyDescent="0.25">
      <c r="N3738" s="130">
        <v>51546</v>
      </c>
      <c r="O3738" s="129">
        <v>4.3980715164719797</v>
      </c>
      <c r="AD3738" s="90">
        <f t="shared" si="183"/>
        <v>49812</v>
      </c>
      <c r="AE3738" s="91">
        <f t="shared" si="182"/>
        <v>4.2589250790117106E-2</v>
      </c>
      <c r="AG3738" s="92"/>
    </row>
    <row r="3739" spans="14:33" x14ac:dyDescent="0.25">
      <c r="N3739" s="130">
        <v>51547</v>
      </c>
      <c r="O3739" s="129">
        <v>4.3988775418324355</v>
      </c>
      <c r="AD3739" s="90">
        <f t="shared" si="183"/>
        <v>49813</v>
      </c>
      <c r="AE3739" s="91">
        <f t="shared" si="182"/>
        <v>4.2589250790117106E-2</v>
      </c>
      <c r="AG3739" s="92"/>
    </row>
    <row r="3740" spans="14:33" x14ac:dyDescent="0.25">
      <c r="N3740" s="130">
        <v>51551</v>
      </c>
      <c r="O3740" s="129">
        <v>4.3980715164719797</v>
      </c>
      <c r="AD3740" s="90">
        <f t="shared" si="183"/>
        <v>49814</v>
      </c>
      <c r="AE3740" s="91">
        <f t="shared" si="182"/>
        <v>4.2584213326950504E-2</v>
      </c>
      <c r="AG3740" s="92"/>
    </row>
    <row r="3741" spans="14:33" x14ac:dyDescent="0.25">
      <c r="N3741" s="130">
        <v>51552</v>
      </c>
      <c r="O3741" s="129">
        <v>4.3980715164799733</v>
      </c>
      <c r="AD3741" s="90">
        <f t="shared" si="183"/>
        <v>49815</v>
      </c>
      <c r="AE3741" s="91">
        <f t="shared" si="182"/>
        <v>4.258421332703044E-2</v>
      </c>
      <c r="AG3741" s="92"/>
    </row>
    <row r="3742" spans="14:33" x14ac:dyDescent="0.25">
      <c r="N3742" s="130">
        <v>51553</v>
      </c>
      <c r="O3742" s="129">
        <v>4.3980715164719797</v>
      </c>
      <c r="AD3742" s="90">
        <f t="shared" si="183"/>
        <v>49816</v>
      </c>
      <c r="AE3742" s="91">
        <f t="shared" si="182"/>
        <v>4.2584213326950504E-2</v>
      </c>
      <c r="AG3742" s="92"/>
    </row>
    <row r="3743" spans="14:33" x14ac:dyDescent="0.25">
      <c r="N3743" s="130">
        <v>51554</v>
      </c>
      <c r="O3743" s="129">
        <v>4.3986088448324523</v>
      </c>
      <c r="AD3743" s="90">
        <f t="shared" si="183"/>
        <v>49817</v>
      </c>
      <c r="AE3743" s="91">
        <f t="shared" si="182"/>
        <v>4.258421332703044E-2</v>
      </c>
      <c r="AG3743" s="92"/>
    </row>
    <row r="3744" spans="14:33" x14ac:dyDescent="0.25">
      <c r="N3744" s="130">
        <v>51557</v>
      </c>
      <c r="O3744" s="129">
        <v>4.3980715164799733</v>
      </c>
      <c r="AD3744" s="90">
        <f t="shared" si="183"/>
        <v>49818</v>
      </c>
      <c r="AE3744" s="91">
        <f t="shared" si="182"/>
        <v>4.2591769819642078E-2</v>
      </c>
      <c r="AG3744" s="92"/>
    </row>
    <row r="3745" spans="14:33" x14ac:dyDescent="0.25">
      <c r="N3745" s="130">
        <v>51558</v>
      </c>
      <c r="O3745" s="129">
        <v>4.3980715164799733</v>
      </c>
      <c r="AD3745" s="90">
        <f t="shared" si="183"/>
        <v>49819</v>
      </c>
      <c r="AE3745" s="91">
        <f t="shared" si="182"/>
        <v>4.2591769819642078E-2</v>
      </c>
      <c r="AG3745" s="92"/>
    </row>
    <row r="3746" spans="14:33" x14ac:dyDescent="0.25">
      <c r="N3746" s="130">
        <v>51559</v>
      </c>
      <c r="O3746" s="129">
        <v>4.3980715164799733</v>
      </c>
      <c r="AD3746" s="90">
        <f t="shared" si="183"/>
        <v>49820</v>
      </c>
      <c r="AE3746" s="91">
        <f t="shared" si="182"/>
        <v>4.2591769819642078E-2</v>
      </c>
      <c r="AG3746" s="92"/>
    </row>
    <row r="3747" spans="14:33" x14ac:dyDescent="0.25">
      <c r="N3747" s="130">
        <v>51560</v>
      </c>
      <c r="O3747" s="129">
        <v>4.3980715164799733</v>
      </c>
      <c r="AD3747" s="90">
        <f t="shared" si="183"/>
        <v>49821</v>
      </c>
      <c r="AE3747" s="91">
        <f t="shared" si="182"/>
        <v>4.2591769819642078E-2</v>
      </c>
      <c r="AG3747" s="92"/>
    </row>
    <row r="3748" spans="14:33" x14ac:dyDescent="0.25">
      <c r="N3748" s="130">
        <v>51561</v>
      </c>
      <c r="O3748" s="129">
        <v>4.3986088448324523</v>
      </c>
      <c r="AD3748" s="90">
        <f t="shared" si="183"/>
        <v>49822</v>
      </c>
      <c r="AE3748" s="91">
        <f t="shared" si="182"/>
        <v>4.2584213326950504E-2</v>
      </c>
      <c r="AG3748" s="92"/>
    </row>
    <row r="3749" spans="14:33" x14ac:dyDescent="0.25">
      <c r="N3749" s="130">
        <v>51564</v>
      </c>
      <c r="O3749" s="129">
        <v>4.3980715164799733</v>
      </c>
      <c r="AD3749" s="90">
        <f t="shared" si="183"/>
        <v>49823</v>
      </c>
      <c r="AE3749" s="91">
        <f t="shared" si="182"/>
        <v>4.258421332703044E-2</v>
      </c>
      <c r="AG3749" s="92"/>
    </row>
    <row r="3750" spans="14:33" x14ac:dyDescent="0.25">
      <c r="N3750" s="130">
        <v>51565</v>
      </c>
      <c r="O3750" s="129">
        <v>4.3980715164799733</v>
      </c>
      <c r="AD3750" s="90">
        <f t="shared" si="183"/>
        <v>49824</v>
      </c>
      <c r="AE3750" s="91">
        <f t="shared" si="182"/>
        <v>4.258421332703044E-2</v>
      </c>
      <c r="AG3750" s="92"/>
    </row>
    <row r="3751" spans="14:33" x14ac:dyDescent="0.25">
      <c r="N3751" s="130">
        <v>51566</v>
      </c>
      <c r="O3751" s="129">
        <v>4.3531450313398778</v>
      </c>
      <c r="AD3751" s="90">
        <f t="shared" si="183"/>
        <v>49825</v>
      </c>
      <c r="AE3751" s="91">
        <f t="shared" si="182"/>
        <v>4.2589250790117106E-2</v>
      </c>
      <c r="AG3751" s="92"/>
    </row>
    <row r="3752" spans="14:33" x14ac:dyDescent="0.25">
      <c r="N3752" s="130">
        <v>51567</v>
      </c>
      <c r="O3752" s="129">
        <v>4.3531450313238906</v>
      </c>
      <c r="AD3752" s="90">
        <f t="shared" si="183"/>
        <v>49826</v>
      </c>
      <c r="AE3752" s="91">
        <f t="shared" si="182"/>
        <v>4.2589250790117106E-2</v>
      </c>
      <c r="AG3752" s="92"/>
    </row>
    <row r="3753" spans="14:33" x14ac:dyDescent="0.25">
      <c r="N3753" s="130">
        <v>51568</v>
      </c>
      <c r="O3753" s="129">
        <v>4.3536714378742403</v>
      </c>
      <c r="AD3753" s="90">
        <f t="shared" si="183"/>
        <v>49827</v>
      </c>
      <c r="AE3753" s="91">
        <f t="shared" si="182"/>
        <v>4.2589250790117106E-2</v>
      </c>
      <c r="AG3753" s="92"/>
    </row>
    <row r="3754" spans="14:33" x14ac:dyDescent="0.25">
      <c r="N3754" s="130">
        <v>51571</v>
      </c>
      <c r="O3754" s="129">
        <v>4.3531450313318842</v>
      </c>
      <c r="AD3754" s="90">
        <f t="shared" si="183"/>
        <v>49828</v>
      </c>
      <c r="AE3754" s="91">
        <f t="shared" si="182"/>
        <v>4.258421332703044E-2</v>
      </c>
      <c r="AG3754" s="92"/>
    </row>
    <row r="3755" spans="14:33" x14ac:dyDescent="0.25">
      <c r="N3755" s="130">
        <v>51572</v>
      </c>
      <c r="O3755" s="129">
        <v>4.3531450313318842</v>
      </c>
      <c r="AD3755" s="90">
        <f t="shared" si="183"/>
        <v>49829</v>
      </c>
      <c r="AE3755" s="91">
        <f t="shared" si="182"/>
        <v>4.258421332703044E-2</v>
      </c>
      <c r="AG3755" s="92"/>
    </row>
    <row r="3756" spans="14:33" x14ac:dyDescent="0.25">
      <c r="N3756" s="130">
        <v>51573</v>
      </c>
      <c r="O3756" s="129">
        <v>4.3531450313238906</v>
      </c>
      <c r="AD3756" s="90">
        <f t="shared" si="183"/>
        <v>49830</v>
      </c>
      <c r="AE3756" s="91">
        <f t="shared" si="182"/>
        <v>4.2584213326950504E-2</v>
      </c>
      <c r="AG3756" s="92"/>
    </row>
    <row r="3757" spans="14:33" x14ac:dyDescent="0.25">
      <c r="N3757" s="130">
        <v>51574</v>
      </c>
      <c r="O3757" s="129">
        <v>4.3531450313398778</v>
      </c>
      <c r="AD3757" s="90">
        <f t="shared" si="183"/>
        <v>49831</v>
      </c>
      <c r="AE3757" s="91">
        <f t="shared" si="182"/>
        <v>4.258421332703044E-2</v>
      </c>
      <c r="AG3757" s="92"/>
    </row>
    <row r="3758" spans="14:33" x14ac:dyDescent="0.25">
      <c r="N3758" s="130">
        <v>51575</v>
      </c>
      <c r="O3758" s="129">
        <v>4.3536714378715757</v>
      </c>
      <c r="AD3758" s="90">
        <f t="shared" si="183"/>
        <v>49832</v>
      </c>
      <c r="AE3758" s="91">
        <f t="shared" si="182"/>
        <v>4.2589250790117106E-2</v>
      </c>
      <c r="AG3758" s="92"/>
    </row>
    <row r="3759" spans="14:33" x14ac:dyDescent="0.25">
      <c r="N3759" s="130">
        <v>51578</v>
      </c>
      <c r="O3759" s="129">
        <v>4.3531450313398778</v>
      </c>
      <c r="AD3759" s="90">
        <f t="shared" si="183"/>
        <v>49833</v>
      </c>
      <c r="AE3759" s="91">
        <f t="shared" si="182"/>
        <v>4.2589250790117106E-2</v>
      </c>
      <c r="AG3759" s="92"/>
    </row>
    <row r="3760" spans="14:33" x14ac:dyDescent="0.25">
      <c r="N3760" s="130">
        <v>51579</v>
      </c>
      <c r="O3760" s="129">
        <v>4.3531450313238906</v>
      </c>
      <c r="AD3760" s="90">
        <f t="shared" si="183"/>
        <v>49834</v>
      </c>
      <c r="AE3760" s="91">
        <f t="shared" si="182"/>
        <v>4.2589250790117106E-2</v>
      </c>
      <c r="AG3760" s="92"/>
    </row>
    <row r="3761" spans="14:33" x14ac:dyDescent="0.25">
      <c r="N3761" s="130">
        <v>51580</v>
      </c>
      <c r="O3761" s="129">
        <v>4.3531450313318842</v>
      </c>
      <c r="AD3761" s="90">
        <f t="shared" si="183"/>
        <v>49835</v>
      </c>
      <c r="AE3761" s="91">
        <f t="shared" si="182"/>
        <v>4.2584213326950504E-2</v>
      </c>
      <c r="AG3761" s="92"/>
    </row>
    <row r="3762" spans="14:33" x14ac:dyDescent="0.25">
      <c r="N3762" s="130">
        <v>51581</v>
      </c>
      <c r="O3762" s="129">
        <v>4.3531450313318842</v>
      </c>
      <c r="AD3762" s="90">
        <f t="shared" si="183"/>
        <v>49836</v>
      </c>
      <c r="AE3762" s="91">
        <f t="shared" si="182"/>
        <v>4.258421332703044E-2</v>
      </c>
      <c r="AG3762" s="92"/>
    </row>
    <row r="3763" spans="14:33" x14ac:dyDescent="0.25">
      <c r="N3763" s="130">
        <v>51582</v>
      </c>
      <c r="O3763" s="129">
        <v>4.3536714378742403</v>
      </c>
      <c r="AD3763" s="90">
        <f t="shared" si="183"/>
        <v>49837</v>
      </c>
      <c r="AE3763" s="91">
        <f t="shared" si="182"/>
        <v>4.2584213326950504E-2</v>
      </c>
      <c r="AG3763" s="92"/>
    </row>
    <row r="3764" spans="14:33" x14ac:dyDescent="0.25">
      <c r="N3764" s="130">
        <v>51585</v>
      </c>
      <c r="O3764" s="129">
        <v>4.3531450313318842</v>
      </c>
      <c r="AD3764" s="90">
        <f t="shared" si="183"/>
        <v>49838</v>
      </c>
      <c r="AE3764" s="91">
        <f t="shared" si="182"/>
        <v>4.258421332703044E-2</v>
      </c>
      <c r="AG3764" s="92"/>
    </row>
    <row r="3765" spans="14:33" x14ac:dyDescent="0.25">
      <c r="N3765" s="130">
        <v>51586</v>
      </c>
      <c r="O3765" s="129">
        <v>4.3531450313318842</v>
      </c>
      <c r="AD3765" s="90">
        <f t="shared" si="183"/>
        <v>49839</v>
      </c>
      <c r="AE3765" s="91">
        <f t="shared" si="182"/>
        <v>4.2589250790117106E-2</v>
      </c>
      <c r="AG3765" s="92"/>
    </row>
    <row r="3766" spans="14:33" x14ac:dyDescent="0.25">
      <c r="N3766" s="130">
        <v>51587</v>
      </c>
      <c r="O3766" s="129">
        <v>4.3531450313318842</v>
      </c>
      <c r="AD3766" s="90">
        <f t="shared" si="183"/>
        <v>49840</v>
      </c>
      <c r="AE3766" s="91">
        <f t="shared" si="182"/>
        <v>4.2589250790117106E-2</v>
      </c>
      <c r="AG3766" s="92"/>
    </row>
    <row r="3767" spans="14:33" x14ac:dyDescent="0.25">
      <c r="N3767" s="130">
        <v>51588</v>
      </c>
      <c r="O3767" s="129">
        <v>4.3531450313238906</v>
      </c>
      <c r="AD3767" s="90">
        <f t="shared" si="183"/>
        <v>49841</v>
      </c>
      <c r="AE3767" s="91">
        <f t="shared" si="182"/>
        <v>4.2589250790117106E-2</v>
      </c>
      <c r="AG3767" s="92"/>
    </row>
    <row r="3768" spans="14:33" x14ac:dyDescent="0.25">
      <c r="N3768" s="130">
        <v>51589</v>
      </c>
      <c r="O3768" s="129">
        <v>4.3536714378742403</v>
      </c>
      <c r="AD3768" s="90">
        <f t="shared" si="183"/>
        <v>49842</v>
      </c>
      <c r="AE3768" s="91">
        <f t="shared" si="182"/>
        <v>4.2584213326950504E-2</v>
      </c>
      <c r="AG3768" s="92"/>
    </row>
    <row r="3769" spans="14:33" x14ac:dyDescent="0.25">
      <c r="N3769" s="130">
        <v>51592</v>
      </c>
      <c r="O3769" s="129">
        <v>4.3531450313318842</v>
      </c>
      <c r="AD3769" s="90">
        <f t="shared" si="183"/>
        <v>49843</v>
      </c>
      <c r="AE3769" s="91">
        <f t="shared" si="182"/>
        <v>4.2584213327110376E-2</v>
      </c>
      <c r="AG3769" s="92"/>
    </row>
    <row r="3770" spans="14:33" x14ac:dyDescent="0.25">
      <c r="N3770" s="130">
        <v>51593</v>
      </c>
      <c r="O3770" s="129">
        <v>4.3531450313398778</v>
      </c>
      <c r="AD3770" s="90">
        <f t="shared" si="183"/>
        <v>49844</v>
      </c>
      <c r="AE3770" s="91">
        <f t="shared" si="182"/>
        <v>4.2586731959213253E-2</v>
      </c>
      <c r="AG3770" s="92"/>
    </row>
    <row r="3771" spans="14:33" x14ac:dyDescent="0.25">
      <c r="N3771" s="130">
        <v>51594</v>
      </c>
      <c r="O3771" s="129">
        <v>4.3531450313238906</v>
      </c>
      <c r="AD3771" s="90">
        <f t="shared" si="183"/>
        <v>49845</v>
      </c>
      <c r="AE3771" s="91">
        <f t="shared" si="182"/>
        <v>4.2586731959213253E-2</v>
      </c>
      <c r="AG3771" s="92"/>
    </row>
    <row r="3772" spans="14:33" x14ac:dyDescent="0.25">
      <c r="N3772" s="130">
        <v>51595</v>
      </c>
      <c r="O3772" s="129">
        <v>4.3531450313318842</v>
      </c>
      <c r="AD3772" s="90">
        <f t="shared" si="183"/>
        <v>49846</v>
      </c>
      <c r="AE3772" s="91">
        <f t="shared" si="182"/>
        <v>4.2589250790117106E-2</v>
      </c>
      <c r="AG3772" s="92"/>
    </row>
    <row r="3773" spans="14:33" x14ac:dyDescent="0.25">
      <c r="N3773" s="130">
        <v>51596</v>
      </c>
      <c r="O3773" s="129">
        <v>4.3536714378715757</v>
      </c>
      <c r="AD3773" s="90">
        <f t="shared" si="183"/>
        <v>49847</v>
      </c>
      <c r="AE3773" s="91">
        <f t="shared" si="182"/>
        <v>4.2589250790117106E-2</v>
      </c>
      <c r="AG3773" s="92"/>
    </row>
    <row r="3774" spans="14:33" x14ac:dyDescent="0.25">
      <c r="N3774" s="130">
        <v>51599</v>
      </c>
      <c r="O3774" s="129">
        <v>4.3531450313398778</v>
      </c>
      <c r="AD3774" s="90">
        <f t="shared" si="183"/>
        <v>49848</v>
      </c>
      <c r="AE3774" s="91">
        <f t="shared" si="182"/>
        <v>4.2589250790117106E-2</v>
      </c>
      <c r="AG3774" s="92"/>
    </row>
    <row r="3775" spans="14:33" x14ac:dyDescent="0.25">
      <c r="N3775" s="130">
        <v>51600</v>
      </c>
      <c r="O3775" s="129">
        <v>4.353145031315897</v>
      </c>
      <c r="AD3775" s="90">
        <f t="shared" si="183"/>
        <v>49849</v>
      </c>
      <c r="AE3775" s="91">
        <f t="shared" si="182"/>
        <v>4.258421332703044E-2</v>
      </c>
      <c r="AG3775" s="92"/>
    </row>
    <row r="3776" spans="14:33" x14ac:dyDescent="0.25">
      <c r="N3776" s="130">
        <v>51601</v>
      </c>
      <c r="O3776" s="129">
        <v>4.3531450313318842</v>
      </c>
      <c r="AD3776" s="90">
        <f t="shared" si="183"/>
        <v>49850</v>
      </c>
      <c r="AE3776" s="91">
        <f t="shared" si="182"/>
        <v>4.2584213326950504E-2</v>
      </c>
      <c r="AG3776" s="92"/>
    </row>
    <row r="3777" spans="14:33" x14ac:dyDescent="0.25">
      <c r="N3777" s="130">
        <v>51602</v>
      </c>
      <c r="O3777" s="129">
        <v>4.3531450313318842</v>
      </c>
      <c r="AD3777" s="90">
        <f t="shared" si="183"/>
        <v>49851</v>
      </c>
      <c r="AE3777" s="91">
        <f t="shared" si="182"/>
        <v>4.258421332703044E-2</v>
      </c>
      <c r="AG3777" s="92"/>
    </row>
    <row r="3778" spans="14:33" x14ac:dyDescent="0.25">
      <c r="N3778" s="130">
        <v>51603</v>
      </c>
      <c r="O3778" s="129">
        <v>4.3536714378715757</v>
      </c>
      <c r="AD3778" s="90">
        <f t="shared" si="183"/>
        <v>49852</v>
      </c>
      <c r="AE3778" s="91">
        <f t="shared" si="182"/>
        <v>4.2584213326950504E-2</v>
      </c>
      <c r="AG3778" s="92"/>
    </row>
    <row r="3779" spans="14:33" x14ac:dyDescent="0.25">
      <c r="N3779" s="130">
        <v>51606</v>
      </c>
      <c r="O3779" s="129">
        <v>4.3531450313318842</v>
      </c>
      <c r="AD3779" s="90">
        <f t="shared" si="183"/>
        <v>49853</v>
      </c>
      <c r="AE3779" s="91">
        <f t="shared" si="182"/>
        <v>4.2589250790143751E-2</v>
      </c>
      <c r="AG3779" s="92"/>
    </row>
    <row r="3780" spans="14:33" x14ac:dyDescent="0.25">
      <c r="N3780" s="130">
        <v>51607</v>
      </c>
      <c r="O3780" s="129">
        <v>4.3531450313238906</v>
      </c>
      <c r="AD3780" s="90">
        <f t="shared" si="183"/>
        <v>49854</v>
      </c>
      <c r="AE3780" s="91">
        <f t="shared" si="182"/>
        <v>4.2589250790143751E-2</v>
      </c>
      <c r="AG3780" s="92"/>
    </row>
    <row r="3781" spans="14:33" x14ac:dyDescent="0.25">
      <c r="N3781" s="130">
        <v>51608</v>
      </c>
      <c r="O3781" s="129">
        <v>4.3531450313398778</v>
      </c>
      <c r="AD3781" s="90">
        <f t="shared" si="183"/>
        <v>49855</v>
      </c>
      <c r="AE3781" s="91">
        <f t="shared" si="182"/>
        <v>4.2589250790143751E-2</v>
      </c>
      <c r="AG3781" s="92"/>
    </row>
    <row r="3782" spans="14:33" x14ac:dyDescent="0.25">
      <c r="N3782" s="130">
        <v>51609</v>
      </c>
      <c r="O3782" s="129">
        <v>4.3539346729699613</v>
      </c>
      <c r="AD3782" s="90">
        <f t="shared" si="183"/>
        <v>49856</v>
      </c>
      <c r="AE3782" s="91">
        <f t="shared" si="182"/>
        <v>4.258421332703044E-2</v>
      </c>
      <c r="AG3782" s="92"/>
    </row>
    <row r="3783" spans="14:33" x14ac:dyDescent="0.25">
      <c r="N3783" s="130">
        <v>51613</v>
      </c>
      <c r="O3783" s="129">
        <v>4.3531450313318842</v>
      </c>
      <c r="AD3783" s="90">
        <f t="shared" si="183"/>
        <v>49857</v>
      </c>
      <c r="AE3783" s="91">
        <f t="shared" ref="AE3783:AE3846" si="184">_xlfn.IFNA(VLOOKUP(AD3783,N:O,2,FALSE)/100,AE3782)</f>
        <v>4.2584213326950504E-2</v>
      </c>
      <c r="AG3783" s="92"/>
    </row>
    <row r="3784" spans="14:33" x14ac:dyDescent="0.25">
      <c r="N3784" s="130">
        <v>51614</v>
      </c>
      <c r="O3784" s="129">
        <v>4.3531450313318842</v>
      </c>
      <c r="AD3784" s="90">
        <f t="shared" ref="AD3784:AD3847" si="185">AD3783+1</f>
        <v>49858</v>
      </c>
      <c r="AE3784" s="91">
        <f t="shared" si="184"/>
        <v>4.2584213326950504E-2</v>
      </c>
      <c r="AG3784" s="92"/>
    </row>
    <row r="3785" spans="14:33" x14ac:dyDescent="0.25">
      <c r="N3785" s="130">
        <v>51615</v>
      </c>
      <c r="O3785" s="129">
        <v>4.3531450313398778</v>
      </c>
      <c r="AD3785" s="90">
        <f t="shared" si="185"/>
        <v>49859</v>
      </c>
      <c r="AE3785" s="91">
        <f t="shared" si="184"/>
        <v>4.2591769819642078E-2</v>
      </c>
      <c r="AG3785" s="92"/>
    </row>
    <row r="3786" spans="14:33" x14ac:dyDescent="0.25">
      <c r="N3786" s="130">
        <v>51616</v>
      </c>
      <c r="O3786" s="129">
        <v>4.3531450313318842</v>
      </c>
      <c r="AD3786" s="90">
        <f t="shared" si="185"/>
        <v>49860</v>
      </c>
      <c r="AE3786" s="91">
        <f t="shared" si="184"/>
        <v>4.2591769819642078E-2</v>
      </c>
      <c r="AG3786" s="92"/>
    </row>
    <row r="3787" spans="14:33" x14ac:dyDescent="0.25">
      <c r="N3787" s="130">
        <v>51617</v>
      </c>
      <c r="O3787" s="129">
        <v>4.3536714378742403</v>
      </c>
      <c r="AD3787" s="90">
        <f t="shared" si="185"/>
        <v>49861</v>
      </c>
      <c r="AE3787" s="91">
        <f t="shared" si="184"/>
        <v>4.2591769819642078E-2</v>
      </c>
      <c r="AG3787" s="92"/>
    </row>
    <row r="3788" spans="14:33" x14ac:dyDescent="0.25">
      <c r="N3788" s="130">
        <v>51620</v>
      </c>
      <c r="O3788" s="129">
        <v>4.3531450313318842</v>
      </c>
      <c r="AD3788" s="90">
        <f t="shared" si="185"/>
        <v>49862</v>
      </c>
      <c r="AE3788" s="91">
        <f t="shared" si="184"/>
        <v>4.2591769819642078E-2</v>
      </c>
      <c r="AG3788" s="92"/>
    </row>
    <row r="3789" spans="14:33" x14ac:dyDescent="0.25">
      <c r="N3789" s="130">
        <v>51621</v>
      </c>
      <c r="O3789" s="129">
        <v>4.3531450313238906</v>
      </c>
      <c r="AD3789" s="90">
        <f t="shared" si="185"/>
        <v>49863</v>
      </c>
      <c r="AE3789" s="91">
        <f t="shared" si="184"/>
        <v>4.2584213326950504E-2</v>
      </c>
      <c r="AG3789" s="92"/>
    </row>
    <row r="3790" spans="14:33" x14ac:dyDescent="0.25">
      <c r="N3790" s="130">
        <v>51622</v>
      </c>
      <c r="O3790" s="129">
        <v>4.3531450313318842</v>
      </c>
      <c r="AD3790" s="90">
        <f t="shared" si="185"/>
        <v>49864</v>
      </c>
      <c r="AE3790" s="91">
        <f t="shared" si="184"/>
        <v>4.2584213327110376E-2</v>
      </c>
      <c r="AG3790" s="92"/>
    </row>
    <row r="3791" spans="14:33" x14ac:dyDescent="0.25">
      <c r="N3791" s="130">
        <v>51623</v>
      </c>
      <c r="O3791" s="129">
        <v>4.3531450313318842</v>
      </c>
      <c r="AD3791" s="90">
        <f t="shared" si="185"/>
        <v>49865</v>
      </c>
      <c r="AE3791" s="91">
        <f t="shared" si="184"/>
        <v>4.2584213326950504E-2</v>
      </c>
      <c r="AG3791" s="92"/>
    </row>
    <row r="3792" spans="14:33" x14ac:dyDescent="0.25">
      <c r="N3792" s="130">
        <v>51624</v>
      </c>
      <c r="O3792" s="129">
        <v>4.3536714378742403</v>
      </c>
      <c r="AD3792" s="90">
        <f t="shared" si="185"/>
        <v>49866</v>
      </c>
      <c r="AE3792" s="91">
        <f t="shared" si="184"/>
        <v>4.258421332703044E-2</v>
      </c>
      <c r="AG3792" s="92"/>
    </row>
    <row r="3793" spans="14:33" x14ac:dyDescent="0.25">
      <c r="N3793" s="130">
        <v>51627</v>
      </c>
      <c r="O3793" s="129">
        <v>4.3531450313318842</v>
      </c>
      <c r="AD3793" s="90">
        <f t="shared" si="185"/>
        <v>49867</v>
      </c>
      <c r="AE3793" s="91">
        <f t="shared" si="184"/>
        <v>4.2589250790143751E-2</v>
      </c>
      <c r="AG3793" s="92"/>
    </row>
    <row r="3794" spans="14:33" x14ac:dyDescent="0.25">
      <c r="N3794" s="130">
        <v>51628</v>
      </c>
      <c r="O3794" s="129">
        <v>4.3531450313318842</v>
      </c>
      <c r="AD3794" s="90">
        <f t="shared" si="185"/>
        <v>49868</v>
      </c>
      <c r="AE3794" s="91">
        <f t="shared" si="184"/>
        <v>4.2589250790143751E-2</v>
      </c>
      <c r="AG3794" s="92"/>
    </row>
    <row r="3795" spans="14:33" x14ac:dyDescent="0.25">
      <c r="N3795" s="130">
        <v>51629</v>
      </c>
      <c r="O3795" s="129">
        <v>4.3531450313238906</v>
      </c>
      <c r="AD3795" s="90">
        <f t="shared" si="185"/>
        <v>49869</v>
      </c>
      <c r="AE3795" s="91">
        <f t="shared" si="184"/>
        <v>4.2589250790143751E-2</v>
      </c>
      <c r="AG3795" s="92"/>
    </row>
    <row r="3796" spans="14:33" x14ac:dyDescent="0.25">
      <c r="N3796" s="130">
        <v>51630</v>
      </c>
      <c r="O3796" s="129">
        <v>4.3531450313318842</v>
      </c>
      <c r="AD3796" s="90">
        <f t="shared" si="185"/>
        <v>49870</v>
      </c>
      <c r="AE3796" s="91">
        <f t="shared" si="184"/>
        <v>4.2584213326950504E-2</v>
      </c>
      <c r="AG3796" s="92"/>
    </row>
    <row r="3797" spans="14:33" x14ac:dyDescent="0.25">
      <c r="N3797" s="130">
        <v>51631</v>
      </c>
      <c r="O3797" s="129">
        <v>4.3536714378715757</v>
      </c>
      <c r="AD3797" s="90">
        <f t="shared" si="185"/>
        <v>49871</v>
      </c>
      <c r="AE3797" s="91">
        <f t="shared" si="184"/>
        <v>4.258421332703044E-2</v>
      </c>
      <c r="AG3797" s="92"/>
    </row>
    <row r="3798" spans="14:33" x14ac:dyDescent="0.25">
      <c r="N3798" s="130">
        <v>51634</v>
      </c>
      <c r="O3798" s="129">
        <v>4.3531450313398778</v>
      </c>
      <c r="AD3798" s="90">
        <f t="shared" si="185"/>
        <v>49872</v>
      </c>
      <c r="AE3798" s="91">
        <f t="shared" si="184"/>
        <v>4.258421332703044E-2</v>
      </c>
      <c r="AG3798" s="92"/>
    </row>
    <row r="3799" spans="14:33" x14ac:dyDescent="0.25">
      <c r="N3799" s="130">
        <v>51635</v>
      </c>
      <c r="O3799" s="129">
        <v>4.3531450313238906</v>
      </c>
      <c r="AD3799" s="90">
        <f t="shared" si="185"/>
        <v>49873</v>
      </c>
      <c r="AE3799" s="91">
        <f t="shared" si="184"/>
        <v>4.258421332703044E-2</v>
      </c>
      <c r="AG3799" s="92"/>
    </row>
    <row r="3800" spans="14:33" x14ac:dyDescent="0.25">
      <c r="N3800" s="130">
        <v>51636</v>
      </c>
      <c r="O3800" s="129">
        <v>4.3531450313398778</v>
      </c>
      <c r="AD3800" s="90">
        <f t="shared" si="185"/>
        <v>49874</v>
      </c>
      <c r="AE3800" s="91">
        <f t="shared" si="184"/>
        <v>4.2589250790117106E-2</v>
      </c>
      <c r="AG3800" s="92"/>
    </row>
    <row r="3801" spans="14:33" x14ac:dyDescent="0.25">
      <c r="N3801" s="130">
        <v>51637</v>
      </c>
      <c r="O3801" s="129">
        <v>4.3531450313238906</v>
      </c>
      <c r="AD3801" s="90">
        <f t="shared" si="185"/>
        <v>49875</v>
      </c>
      <c r="AE3801" s="91">
        <f t="shared" si="184"/>
        <v>4.2589250790117106E-2</v>
      </c>
      <c r="AG3801" s="92"/>
    </row>
    <row r="3802" spans="14:33" x14ac:dyDescent="0.25">
      <c r="N3802" s="130">
        <v>51638</v>
      </c>
      <c r="O3802" s="129">
        <v>4.3536714378742403</v>
      </c>
      <c r="AD3802" s="90">
        <f t="shared" si="185"/>
        <v>49876</v>
      </c>
      <c r="AE3802" s="91">
        <f t="shared" si="184"/>
        <v>4.2589250790117106E-2</v>
      </c>
      <c r="AG3802" s="92"/>
    </row>
    <row r="3803" spans="14:33" x14ac:dyDescent="0.25">
      <c r="N3803" s="130">
        <v>51641</v>
      </c>
      <c r="O3803" s="129">
        <v>4.3531450313318842</v>
      </c>
      <c r="AD3803" s="90">
        <f t="shared" si="185"/>
        <v>49877</v>
      </c>
      <c r="AE3803" s="91">
        <f t="shared" si="184"/>
        <v>4.258421332703044E-2</v>
      </c>
      <c r="AG3803" s="92"/>
    </row>
    <row r="3804" spans="14:33" x14ac:dyDescent="0.25">
      <c r="N3804" s="130">
        <v>51642</v>
      </c>
      <c r="O3804" s="129">
        <v>4.3531450313398778</v>
      </c>
      <c r="AD3804" s="90">
        <f t="shared" si="185"/>
        <v>49878</v>
      </c>
      <c r="AE3804" s="91">
        <f t="shared" si="184"/>
        <v>4.2584213326950504E-2</v>
      </c>
      <c r="AG3804" s="92"/>
    </row>
    <row r="3805" spans="14:33" x14ac:dyDescent="0.25">
      <c r="N3805" s="130">
        <v>51643</v>
      </c>
      <c r="O3805" s="129">
        <v>4.3531450313318842</v>
      </c>
      <c r="AD3805" s="90">
        <f t="shared" si="185"/>
        <v>49879</v>
      </c>
      <c r="AE3805" s="91">
        <f t="shared" si="184"/>
        <v>4.258421332703044E-2</v>
      </c>
      <c r="AG3805" s="92"/>
    </row>
    <row r="3806" spans="14:33" x14ac:dyDescent="0.25">
      <c r="N3806" s="130">
        <v>51644</v>
      </c>
      <c r="O3806" s="129">
        <v>4.3531450313318842</v>
      </c>
      <c r="AD3806" s="90">
        <f t="shared" si="185"/>
        <v>49880</v>
      </c>
      <c r="AE3806" s="91">
        <f t="shared" si="184"/>
        <v>4.258421332703044E-2</v>
      </c>
      <c r="AG3806" s="92"/>
    </row>
    <row r="3807" spans="14:33" x14ac:dyDescent="0.25">
      <c r="N3807" s="130">
        <v>51645</v>
      </c>
      <c r="O3807" s="129">
        <v>4.3539346729699613</v>
      </c>
      <c r="AD3807" s="90">
        <f t="shared" si="185"/>
        <v>49881</v>
      </c>
      <c r="AE3807" s="91">
        <f t="shared" si="184"/>
        <v>4.2589250790143751E-2</v>
      </c>
      <c r="AG3807" s="92"/>
    </row>
    <row r="3808" spans="14:33" x14ac:dyDescent="0.25">
      <c r="N3808" s="130">
        <v>51649</v>
      </c>
      <c r="O3808" s="129">
        <v>4.3531450313318842</v>
      </c>
      <c r="AD3808" s="90">
        <f t="shared" si="185"/>
        <v>49882</v>
      </c>
      <c r="AE3808" s="91">
        <f t="shared" si="184"/>
        <v>4.2589250790143751E-2</v>
      </c>
      <c r="AG3808" s="92"/>
    </row>
    <row r="3809" spans="14:33" x14ac:dyDescent="0.25">
      <c r="N3809" s="130">
        <v>51650</v>
      </c>
      <c r="O3809" s="129">
        <v>4.3531450313398778</v>
      </c>
      <c r="AD3809" s="90">
        <f t="shared" si="185"/>
        <v>49883</v>
      </c>
      <c r="AE3809" s="91">
        <f t="shared" si="184"/>
        <v>4.2589250790143751E-2</v>
      </c>
      <c r="AG3809" s="92"/>
    </row>
    <row r="3810" spans="14:33" x14ac:dyDescent="0.25">
      <c r="N3810" s="130">
        <v>51651</v>
      </c>
      <c r="O3810" s="129">
        <v>4.3531450313238906</v>
      </c>
      <c r="AD3810" s="90">
        <f t="shared" si="185"/>
        <v>49884</v>
      </c>
      <c r="AE3810" s="91">
        <f t="shared" si="184"/>
        <v>4.2584213326950504E-2</v>
      </c>
      <c r="AG3810" s="92"/>
    </row>
    <row r="3811" spans="14:33" x14ac:dyDescent="0.25">
      <c r="N3811" s="130">
        <v>51652</v>
      </c>
      <c r="O3811" s="129">
        <v>4.3536714378742403</v>
      </c>
      <c r="AD3811" s="90">
        <f t="shared" si="185"/>
        <v>49885</v>
      </c>
      <c r="AE3811" s="91">
        <f t="shared" si="184"/>
        <v>4.258421332703044E-2</v>
      </c>
      <c r="AG3811" s="92"/>
    </row>
    <row r="3812" spans="14:33" x14ac:dyDescent="0.25">
      <c r="N3812" s="130">
        <v>51655</v>
      </c>
      <c r="O3812" s="129">
        <v>4.3531450313318842</v>
      </c>
      <c r="AD3812" s="90">
        <f t="shared" si="185"/>
        <v>49886</v>
      </c>
      <c r="AE3812" s="91">
        <f t="shared" si="184"/>
        <v>4.258421332703044E-2</v>
      </c>
      <c r="AG3812" s="92"/>
    </row>
    <row r="3813" spans="14:33" x14ac:dyDescent="0.25">
      <c r="N3813" s="130">
        <v>51656</v>
      </c>
      <c r="O3813" s="129">
        <v>4.3531450313318842</v>
      </c>
      <c r="AD3813" s="90">
        <f t="shared" si="185"/>
        <v>49887</v>
      </c>
      <c r="AE3813" s="91">
        <f t="shared" si="184"/>
        <v>4.2584213326950504E-2</v>
      </c>
      <c r="AG3813" s="92"/>
    </row>
    <row r="3814" spans="14:33" x14ac:dyDescent="0.25">
      <c r="N3814" s="130">
        <v>51657</v>
      </c>
      <c r="O3814" s="129">
        <v>4.3531450313318842</v>
      </c>
      <c r="AD3814" s="90">
        <f t="shared" si="185"/>
        <v>49888</v>
      </c>
      <c r="AE3814" s="91">
        <f t="shared" si="184"/>
        <v>4.2589250790117106E-2</v>
      </c>
      <c r="AG3814" s="92"/>
    </row>
    <row r="3815" spans="14:33" x14ac:dyDescent="0.25">
      <c r="N3815" s="130">
        <v>51658</v>
      </c>
      <c r="O3815" s="129">
        <v>4.3531450313318842</v>
      </c>
      <c r="AD3815" s="90">
        <f t="shared" si="185"/>
        <v>49889</v>
      </c>
      <c r="AE3815" s="91">
        <f t="shared" si="184"/>
        <v>4.2589250790117106E-2</v>
      </c>
      <c r="AG3815" s="92"/>
    </row>
    <row r="3816" spans="14:33" x14ac:dyDescent="0.25">
      <c r="N3816" s="130">
        <v>51659</v>
      </c>
      <c r="O3816" s="129">
        <v>4.3536714378715757</v>
      </c>
      <c r="AD3816" s="90">
        <f t="shared" si="185"/>
        <v>49890</v>
      </c>
      <c r="AE3816" s="91">
        <f t="shared" si="184"/>
        <v>4.2589250790117106E-2</v>
      </c>
      <c r="AG3816" s="92"/>
    </row>
    <row r="3817" spans="14:33" x14ac:dyDescent="0.25">
      <c r="N3817" s="130">
        <v>51662</v>
      </c>
      <c r="O3817" s="129">
        <v>4.3531450313238906</v>
      </c>
      <c r="AD3817" s="90">
        <f t="shared" si="185"/>
        <v>49891</v>
      </c>
      <c r="AE3817" s="91">
        <f t="shared" si="184"/>
        <v>4.258421332703044E-2</v>
      </c>
      <c r="AG3817" s="92"/>
    </row>
    <row r="3818" spans="14:33" x14ac:dyDescent="0.25">
      <c r="N3818" s="130">
        <v>51663</v>
      </c>
      <c r="O3818" s="129">
        <v>4.3531450313398778</v>
      </c>
      <c r="AD3818" s="90">
        <f t="shared" si="185"/>
        <v>49892</v>
      </c>
      <c r="AE3818" s="91">
        <f t="shared" si="184"/>
        <v>4.258421332703044E-2</v>
      </c>
      <c r="AG3818" s="92"/>
    </row>
    <row r="3819" spans="14:33" x14ac:dyDescent="0.25">
      <c r="N3819" s="130">
        <v>51664</v>
      </c>
      <c r="O3819" s="129">
        <v>4.3531450313318842</v>
      </c>
      <c r="AD3819" s="90">
        <f t="shared" si="185"/>
        <v>49893</v>
      </c>
      <c r="AE3819" s="91">
        <f t="shared" si="184"/>
        <v>4.258421332703044E-2</v>
      </c>
      <c r="AG3819" s="92"/>
    </row>
    <row r="3820" spans="14:33" x14ac:dyDescent="0.25">
      <c r="N3820" s="130">
        <v>51665</v>
      </c>
      <c r="O3820" s="129">
        <v>4.3531450313398778</v>
      </c>
      <c r="AD3820" s="90">
        <f t="shared" si="185"/>
        <v>49894</v>
      </c>
      <c r="AE3820" s="91">
        <f t="shared" si="184"/>
        <v>4.2584213326950504E-2</v>
      </c>
      <c r="AG3820" s="92"/>
    </row>
    <row r="3821" spans="14:33" x14ac:dyDescent="0.25">
      <c r="N3821" s="130">
        <v>51666</v>
      </c>
      <c r="O3821" s="129">
        <v>4.3536714378742403</v>
      </c>
      <c r="AD3821" s="90">
        <f t="shared" si="185"/>
        <v>49895</v>
      </c>
      <c r="AE3821" s="91">
        <f t="shared" si="184"/>
        <v>4.2589250790170396E-2</v>
      </c>
      <c r="AG3821" s="92"/>
    </row>
    <row r="3822" spans="14:33" x14ac:dyDescent="0.25">
      <c r="N3822" s="130">
        <v>51669</v>
      </c>
      <c r="O3822" s="129">
        <v>4.3531450313238906</v>
      </c>
      <c r="AD3822" s="90">
        <f t="shared" si="185"/>
        <v>49896</v>
      </c>
      <c r="AE3822" s="91">
        <f t="shared" si="184"/>
        <v>4.2589250790170396E-2</v>
      </c>
      <c r="AG3822" s="92"/>
    </row>
    <row r="3823" spans="14:33" x14ac:dyDescent="0.25">
      <c r="N3823" s="130">
        <v>51670</v>
      </c>
      <c r="O3823" s="129">
        <v>4.3534082239955474</v>
      </c>
      <c r="AD3823" s="90">
        <f t="shared" si="185"/>
        <v>49897</v>
      </c>
      <c r="AE3823" s="91">
        <f t="shared" si="184"/>
        <v>4.2589250790170396E-2</v>
      </c>
      <c r="AG3823" s="92"/>
    </row>
    <row r="3824" spans="14:33" x14ac:dyDescent="0.25">
      <c r="N3824" s="130">
        <v>51672</v>
      </c>
      <c r="O3824" s="129">
        <v>4.3531450313398778</v>
      </c>
      <c r="AD3824" s="90">
        <f t="shared" si="185"/>
        <v>49898</v>
      </c>
      <c r="AE3824" s="91">
        <f t="shared" si="184"/>
        <v>4.2584213326950504E-2</v>
      </c>
      <c r="AG3824" s="92"/>
    </row>
    <row r="3825" spans="14:33" x14ac:dyDescent="0.25">
      <c r="N3825" s="130">
        <v>51673</v>
      </c>
      <c r="O3825" s="129">
        <v>4.3536714378715757</v>
      </c>
      <c r="AD3825" s="90">
        <f t="shared" si="185"/>
        <v>49899</v>
      </c>
      <c r="AE3825" s="91">
        <f t="shared" si="184"/>
        <v>4.2584213326950504E-2</v>
      </c>
      <c r="AG3825" s="92"/>
    </row>
    <row r="3826" spans="14:33" x14ac:dyDescent="0.25">
      <c r="N3826" s="130">
        <v>51676</v>
      </c>
      <c r="O3826" s="129">
        <v>4.3531450313318842</v>
      </c>
      <c r="AD3826" s="90">
        <f t="shared" si="185"/>
        <v>49900</v>
      </c>
      <c r="AE3826" s="91">
        <f t="shared" si="184"/>
        <v>4.258421332703044E-2</v>
      </c>
      <c r="AG3826" s="92"/>
    </row>
    <row r="3827" spans="14:33" x14ac:dyDescent="0.25">
      <c r="N3827" s="130">
        <v>51677</v>
      </c>
      <c r="O3827" s="129">
        <v>4.3531450313318842</v>
      </c>
      <c r="AD3827" s="90">
        <f t="shared" si="185"/>
        <v>49901</v>
      </c>
      <c r="AE3827" s="91">
        <f t="shared" si="184"/>
        <v>4.2584213326950504E-2</v>
      </c>
      <c r="AG3827" s="92"/>
    </row>
    <row r="3828" spans="14:33" x14ac:dyDescent="0.25">
      <c r="N3828" s="130">
        <v>51678</v>
      </c>
      <c r="O3828" s="129">
        <v>4.3531450313398778</v>
      </c>
      <c r="AD3828" s="90">
        <f t="shared" si="185"/>
        <v>49902</v>
      </c>
      <c r="AE3828" s="91">
        <f t="shared" si="184"/>
        <v>4.2589250790143751E-2</v>
      </c>
      <c r="AG3828" s="92"/>
    </row>
    <row r="3829" spans="14:33" x14ac:dyDescent="0.25">
      <c r="N3829" s="130">
        <v>51679</v>
      </c>
      <c r="O3829" s="129">
        <v>4.3531450313318842</v>
      </c>
      <c r="AD3829" s="90">
        <f t="shared" si="185"/>
        <v>49903</v>
      </c>
      <c r="AE3829" s="91">
        <f t="shared" si="184"/>
        <v>4.2589250790143751E-2</v>
      </c>
      <c r="AG3829" s="92"/>
    </row>
    <row r="3830" spans="14:33" x14ac:dyDescent="0.25">
      <c r="N3830" s="130">
        <v>51680</v>
      </c>
      <c r="O3830" s="129">
        <v>4.3536714378715757</v>
      </c>
      <c r="AD3830" s="90">
        <f t="shared" si="185"/>
        <v>49904</v>
      </c>
      <c r="AE3830" s="91">
        <f t="shared" si="184"/>
        <v>4.2589250790143751E-2</v>
      </c>
      <c r="AG3830" s="92"/>
    </row>
    <row r="3831" spans="14:33" x14ac:dyDescent="0.25">
      <c r="N3831" s="130">
        <v>51683</v>
      </c>
      <c r="O3831" s="129">
        <v>4.3531450313318842</v>
      </c>
      <c r="AD3831" s="90">
        <f t="shared" si="185"/>
        <v>49905</v>
      </c>
      <c r="AE3831" s="91">
        <f t="shared" si="184"/>
        <v>4.2584213326950504E-2</v>
      </c>
      <c r="AG3831" s="92"/>
    </row>
    <row r="3832" spans="14:33" x14ac:dyDescent="0.25">
      <c r="N3832" s="130">
        <v>51684</v>
      </c>
      <c r="O3832" s="129">
        <v>4.3531450313318842</v>
      </c>
      <c r="AD3832" s="90">
        <f t="shared" si="185"/>
        <v>49906</v>
      </c>
      <c r="AE3832" s="91">
        <f t="shared" si="184"/>
        <v>4.258421332703044E-2</v>
      </c>
      <c r="AG3832" s="92"/>
    </row>
    <row r="3833" spans="14:33" x14ac:dyDescent="0.25">
      <c r="N3833" s="130">
        <v>51685</v>
      </c>
      <c r="O3833" s="129">
        <v>4.3534082239915506</v>
      </c>
      <c r="AD3833" s="90">
        <f t="shared" si="185"/>
        <v>49907</v>
      </c>
      <c r="AE3833" s="91">
        <f t="shared" si="184"/>
        <v>4.258421332703044E-2</v>
      </c>
      <c r="AG3833" s="92"/>
    </row>
    <row r="3834" spans="14:33" x14ac:dyDescent="0.25">
      <c r="N3834" s="130">
        <v>51687</v>
      </c>
      <c r="O3834" s="129">
        <v>4.3536714378742403</v>
      </c>
      <c r="AD3834" s="90">
        <f t="shared" si="185"/>
        <v>49908</v>
      </c>
      <c r="AE3834" s="91">
        <f t="shared" si="184"/>
        <v>4.258421332703044E-2</v>
      </c>
      <c r="AG3834" s="92"/>
    </row>
    <row r="3835" spans="14:33" x14ac:dyDescent="0.25">
      <c r="N3835" s="130">
        <v>51690</v>
      </c>
      <c r="O3835" s="129">
        <v>4.3531450313318842</v>
      </c>
      <c r="AD3835" s="90">
        <f t="shared" si="185"/>
        <v>49909</v>
      </c>
      <c r="AE3835" s="91">
        <f t="shared" si="184"/>
        <v>4.2589250790117106E-2</v>
      </c>
      <c r="AG3835" s="92"/>
    </row>
    <row r="3836" spans="14:33" x14ac:dyDescent="0.25">
      <c r="N3836" s="130">
        <v>51691</v>
      </c>
      <c r="O3836" s="129">
        <v>4.3531450313398778</v>
      </c>
      <c r="AD3836" s="90">
        <f t="shared" si="185"/>
        <v>49910</v>
      </c>
      <c r="AE3836" s="91">
        <f t="shared" si="184"/>
        <v>4.2589250790117106E-2</v>
      </c>
      <c r="AG3836" s="92"/>
    </row>
    <row r="3837" spans="14:33" x14ac:dyDescent="0.25">
      <c r="N3837" s="130">
        <v>51692</v>
      </c>
      <c r="O3837" s="129">
        <v>4.3531450313398778</v>
      </c>
      <c r="AD3837" s="90">
        <f t="shared" si="185"/>
        <v>49911</v>
      </c>
      <c r="AE3837" s="91">
        <f t="shared" si="184"/>
        <v>4.2589250790117106E-2</v>
      </c>
      <c r="AG3837" s="92"/>
    </row>
    <row r="3838" spans="14:33" x14ac:dyDescent="0.25">
      <c r="N3838" s="130">
        <v>51693</v>
      </c>
      <c r="O3838" s="129">
        <v>4.3531450313318842</v>
      </c>
      <c r="AD3838" s="90">
        <f t="shared" si="185"/>
        <v>49912</v>
      </c>
      <c r="AE3838" s="91">
        <f t="shared" si="184"/>
        <v>4.2584213326950504E-2</v>
      </c>
      <c r="AG3838" s="92"/>
    </row>
    <row r="3839" spans="14:33" x14ac:dyDescent="0.25">
      <c r="N3839" s="130">
        <v>51694</v>
      </c>
      <c r="O3839" s="129">
        <v>4.3536714378742403</v>
      </c>
      <c r="AD3839" s="90">
        <f t="shared" si="185"/>
        <v>49913</v>
      </c>
      <c r="AE3839" s="91">
        <f t="shared" si="184"/>
        <v>4.258421332703044E-2</v>
      </c>
      <c r="AG3839" s="92"/>
    </row>
    <row r="3840" spans="14:33" x14ac:dyDescent="0.25">
      <c r="N3840" s="130">
        <v>51697</v>
      </c>
      <c r="O3840" s="129">
        <v>4.3531450313318842</v>
      </c>
      <c r="AD3840" s="90">
        <f t="shared" si="185"/>
        <v>49914</v>
      </c>
      <c r="AE3840" s="91">
        <f t="shared" si="184"/>
        <v>4.258421332703044E-2</v>
      </c>
      <c r="AG3840" s="92"/>
    </row>
    <row r="3841" spans="14:33" x14ac:dyDescent="0.25">
      <c r="N3841" s="130">
        <v>51698</v>
      </c>
      <c r="O3841" s="129">
        <v>4.3531450313318842</v>
      </c>
      <c r="AD3841" s="90">
        <f t="shared" si="185"/>
        <v>49915</v>
      </c>
      <c r="AE3841" s="91">
        <f t="shared" si="184"/>
        <v>4.2584213326950504E-2</v>
      </c>
      <c r="AG3841" s="92"/>
    </row>
    <row r="3842" spans="14:33" x14ac:dyDescent="0.25">
      <c r="N3842" s="130">
        <v>51699</v>
      </c>
      <c r="O3842" s="129">
        <v>4.3531450313238906</v>
      </c>
      <c r="AD3842" s="90">
        <f t="shared" si="185"/>
        <v>49916</v>
      </c>
      <c r="AE3842" s="91">
        <f t="shared" si="184"/>
        <v>4.2591769819642078E-2</v>
      </c>
      <c r="AG3842" s="92"/>
    </row>
    <row r="3843" spans="14:33" x14ac:dyDescent="0.25">
      <c r="N3843" s="130">
        <v>51700</v>
      </c>
      <c r="O3843" s="129">
        <v>4.3531450313318842</v>
      </c>
      <c r="AD3843" s="90">
        <f t="shared" si="185"/>
        <v>49917</v>
      </c>
      <c r="AE3843" s="91">
        <f t="shared" si="184"/>
        <v>4.2591769819642078E-2</v>
      </c>
      <c r="AG3843" s="92"/>
    </row>
    <row r="3844" spans="14:33" x14ac:dyDescent="0.25">
      <c r="N3844" s="130">
        <v>51701</v>
      </c>
      <c r="O3844" s="129">
        <v>4.3536714378742403</v>
      </c>
      <c r="AD3844" s="90">
        <f t="shared" si="185"/>
        <v>49918</v>
      </c>
      <c r="AE3844" s="91">
        <f t="shared" si="184"/>
        <v>4.2591769819642078E-2</v>
      </c>
      <c r="AG3844" s="92"/>
    </row>
    <row r="3845" spans="14:33" x14ac:dyDescent="0.25">
      <c r="N3845" s="130">
        <v>51704</v>
      </c>
      <c r="O3845" s="129">
        <v>4.3531450313318842</v>
      </c>
      <c r="AD3845" s="90">
        <f t="shared" si="185"/>
        <v>49919</v>
      </c>
      <c r="AE3845" s="91">
        <f t="shared" si="184"/>
        <v>4.2591769819642078E-2</v>
      </c>
      <c r="AG3845" s="92"/>
    </row>
    <row r="3846" spans="14:33" x14ac:dyDescent="0.25">
      <c r="N3846" s="130">
        <v>51705</v>
      </c>
      <c r="O3846" s="129">
        <v>4.3531450313398778</v>
      </c>
      <c r="AD3846" s="90">
        <f t="shared" si="185"/>
        <v>49920</v>
      </c>
      <c r="AE3846" s="91">
        <f t="shared" si="184"/>
        <v>4.258421332703044E-2</v>
      </c>
      <c r="AG3846" s="92"/>
    </row>
    <row r="3847" spans="14:33" x14ac:dyDescent="0.25">
      <c r="N3847" s="130">
        <v>51706</v>
      </c>
      <c r="O3847" s="129">
        <v>4.3531450313318842</v>
      </c>
      <c r="AD3847" s="90">
        <f t="shared" si="185"/>
        <v>49921</v>
      </c>
      <c r="AE3847" s="91">
        <f t="shared" ref="AE3847:AE3910" si="186">_xlfn.IFNA(VLOOKUP(AD3847,N:O,2,FALSE)/100,AE3846)</f>
        <v>4.2584213326950504E-2</v>
      </c>
      <c r="AG3847" s="92"/>
    </row>
    <row r="3848" spans="14:33" x14ac:dyDescent="0.25">
      <c r="N3848" s="130">
        <v>51707</v>
      </c>
      <c r="O3848" s="129">
        <v>4.3531450313238906</v>
      </c>
      <c r="AD3848" s="90">
        <f t="shared" ref="AD3848:AD3911" si="187">AD3847+1</f>
        <v>49922</v>
      </c>
      <c r="AE3848" s="91">
        <f t="shared" si="186"/>
        <v>4.258421332703044E-2</v>
      </c>
      <c r="AG3848" s="92"/>
    </row>
    <row r="3849" spans="14:33" x14ac:dyDescent="0.25">
      <c r="N3849" s="130">
        <v>51708</v>
      </c>
      <c r="O3849" s="129">
        <v>4.3536714378715757</v>
      </c>
      <c r="AD3849" s="90">
        <f t="shared" si="187"/>
        <v>49923</v>
      </c>
      <c r="AE3849" s="91">
        <f t="shared" si="186"/>
        <v>4.2589250790117106E-2</v>
      </c>
      <c r="AG3849" s="92"/>
    </row>
    <row r="3850" spans="14:33" x14ac:dyDescent="0.25">
      <c r="N3850" s="130">
        <v>51711</v>
      </c>
      <c r="O3850" s="129">
        <v>4.3531450313318842</v>
      </c>
      <c r="AD3850" s="90">
        <f t="shared" si="187"/>
        <v>49924</v>
      </c>
      <c r="AE3850" s="91">
        <f t="shared" si="186"/>
        <v>4.2589250790117106E-2</v>
      </c>
      <c r="AG3850" s="92"/>
    </row>
    <row r="3851" spans="14:33" x14ac:dyDescent="0.25">
      <c r="N3851" s="130">
        <v>51712</v>
      </c>
      <c r="O3851" s="129">
        <v>4.3531450313318842</v>
      </c>
      <c r="AD3851" s="90">
        <f t="shared" si="187"/>
        <v>49925</v>
      </c>
      <c r="AE3851" s="91">
        <f t="shared" si="186"/>
        <v>4.2589250790117106E-2</v>
      </c>
      <c r="AG3851" s="92"/>
    </row>
    <row r="3852" spans="14:33" x14ac:dyDescent="0.25">
      <c r="N3852" s="130">
        <v>51713</v>
      </c>
      <c r="O3852" s="129">
        <v>4.3531450313318842</v>
      </c>
      <c r="AD3852" s="90">
        <f t="shared" si="187"/>
        <v>49926</v>
      </c>
      <c r="AE3852" s="91">
        <f t="shared" si="186"/>
        <v>4.258421332703044E-2</v>
      </c>
      <c r="AG3852" s="92"/>
    </row>
    <row r="3853" spans="14:33" x14ac:dyDescent="0.25">
      <c r="N3853" s="130">
        <v>51714</v>
      </c>
      <c r="O3853" s="129">
        <v>4.3531450313398778</v>
      </c>
      <c r="AD3853" s="90">
        <f t="shared" si="187"/>
        <v>49927</v>
      </c>
      <c r="AE3853" s="91">
        <f t="shared" si="186"/>
        <v>4.2584213326950504E-2</v>
      </c>
      <c r="AG3853" s="92"/>
    </row>
    <row r="3854" spans="14:33" x14ac:dyDescent="0.25">
      <c r="N3854" s="130">
        <v>51715</v>
      </c>
      <c r="O3854" s="129">
        <v>4.3536714378715757</v>
      </c>
      <c r="AD3854" s="90">
        <f t="shared" si="187"/>
        <v>49928</v>
      </c>
      <c r="AE3854" s="91">
        <f t="shared" si="186"/>
        <v>4.258421332703044E-2</v>
      </c>
      <c r="AG3854" s="92"/>
    </row>
    <row r="3855" spans="14:33" x14ac:dyDescent="0.25">
      <c r="N3855" s="130">
        <v>51718</v>
      </c>
      <c r="O3855" s="129">
        <v>4.3531450313318842</v>
      </c>
      <c r="AD3855" s="90">
        <f t="shared" si="187"/>
        <v>49929</v>
      </c>
      <c r="AE3855" s="91">
        <f t="shared" si="186"/>
        <v>4.2584213326950504E-2</v>
      </c>
      <c r="AG3855" s="92"/>
    </row>
    <row r="3856" spans="14:33" x14ac:dyDescent="0.25">
      <c r="N3856" s="130">
        <v>51719</v>
      </c>
      <c r="O3856" s="129">
        <v>4.3531450313238906</v>
      </c>
      <c r="AD3856" s="90">
        <f t="shared" si="187"/>
        <v>49930</v>
      </c>
      <c r="AE3856" s="91">
        <f t="shared" si="186"/>
        <v>4.2589250790143751E-2</v>
      </c>
      <c r="AG3856" s="92"/>
    </row>
    <row r="3857" spans="14:33" x14ac:dyDescent="0.25">
      <c r="N3857" s="130">
        <v>51720</v>
      </c>
      <c r="O3857" s="129">
        <v>4.3531450313398778</v>
      </c>
      <c r="AD3857" s="90">
        <f t="shared" si="187"/>
        <v>49931</v>
      </c>
      <c r="AE3857" s="91">
        <f t="shared" si="186"/>
        <v>4.2589250790143751E-2</v>
      </c>
      <c r="AG3857" s="92"/>
    </row>
    <row r="3858" spans="14:33" x14ac:dyDescent="0.25">
      <c r="N3858" s="130">
        <v>51721</v>
      </c>
      <c r="O3858" s="129">
        <v>4.3531450313318842</v>
      </c>
      <c r="AD3858" s="90">
        <f t="shared" si="187"/>
        <v>49932</v>
      </c>
      <c r="AE3858" s="91">
        <f t="shared" si="186"/>
        <v>4.2589250790143751E-2</v>
      </c>
      <c r="AG3858" s="92"/>
    </row>
    <row r="3859" spans="14:33" x14ac:dyDescent="0.25">
      <c r="N3859" s="130">
        <v>51722</v>
      </c>
      <c r="O3859" s="129">
        <v>4.3536714378715757</v>
      </c>
      <c r="AD3859" s="90">
        <f t="shared" si="187"/>
        <v>49933</v>
      </c>
      <c r="AE3859" s="91">
        <f t="shared" si="186"/>
        <v>4.258421332703044E-2</v>
      </c>
      <c r="AG3859" s="92"/>
    </row>
    <row r="3860" spans="14:33" x14ac:dyDescent="0.25">
      <c r="N3860" s="130">
        <v>51725</v>
      </c>
      <c r="O3860" s="129">
        <v>4.3531450313398778</v>
      </c>
      <c r="AD3860" s="90">
        <f t="shared" si="187"/>
        <v>49934</v>
      </c>
      <c r="AE3860" s="91">
        <f t="shared" si="186"/>
        <v>4.2584213326950504E-2</v>
      </c>
      <c r="AG3860" s="92"/>
    </row>
    <row r="3861" spans="14:33" x14ac:dyDescent="0.25">
      <c r="N3861" s="130">
        <v>51726</v>
      </c>
      <c r="O3861" s="129">
        <v>4.3531450313318842</v>
      </c>
      <c r="AD3861" s="90">
        <f t="shared" si="187"/>
        <v>49935</v>
      </c>
      <c r="AE3861" s="91">
        <f t="shared" si="186"/>
        <v>4.258421332703044E-2</v>
      </c>
      <c r="AG3861" s="92"/>
    </row>
    <row r="3862" spans="14:33" x14ac:dyDescent="0.25">
      <c r="N3862" s="130">
        <v>51727</v>
      </c>
      <c r="O3862" s="129">
        <v>4.3531450313238906</v>
      </c>
      <c r="AD3862" s="90">
        <f t="shared" si="187"/>
        <v>49936</v>
      </c>
      <c r="AE3862" s="91">
        <f t="shared" si="186"/>
        <v>4.2584213326950504E-2</v>
      </c>
      <c r="AG3862" s="92"/>
    </row>
    <row r="3863" spans="14:33" x14ac:dyDescent="0.25">
      <c r="N3863" s="130">
        <v>51728</v>
      </c>
      <c r="O3863" s="129">
        <v>4.3531450313398778</v>
      </c>
      <c r="AD3863" s="90">
        <f t="shared" si="187"/>
        <v>49937</v>
      </c>
      <c r="AE3863" s="91">
        <f t="shared" si="186"/>
        <v>4.2589250790143751E-2</v>
      </c>
      <c r="AG3863" s="92"/>
    </row>
    <row r="3864" spans="14:33" x14ac:dyDescent="0.25">
      <c r="N3864" s="130">
        <v>51729</v>
      </c>
      <c r="O3864" s="129">
        <v>4.3536714378689112</v>
      </c>
      <c r="AD3864" s="90">
        <f t="shared" si="187"/>
        <v>49938</v>
      </c>
      <c r="AE3864" s="91">
        <f t="shared" si="186"/>
        <v>4.2589250790143751E-2</v>
      </c>
      <c r="AG3864" s="92"/>
    </row>
    <row r="3865" spans="14:33" x14ac:dyDescent="0.25">
      <c r="N3865" s="130">
        <v>51732</v>
      </c>
      <c r="O3865" s="129">
        <v>4.3531450313398778</v>
      </c>
      <c r="AD3865" s="90">
        <f t="shared" si="187"/>
        <v>49939</v>
      </c>
      <c r="AE3865" s="91">
        <f t="shared" si="186"/>
        <v>4.2589250790143751E-2</v>
      </c>
      <c r="AG3865" s="92"/>
    </row>
    <row r="3866" spans="14:33" x14ac:dyDescent="0.25">
      <c r="N3866" s="130">
        <v>51733</v>
      </c>
      <c r="O3866" s="129">
        <v>4.3531450313238906</v>
      </c>
      <c r="AD3866" s="90">
        <f t="shared" si="187"/>
        <v>49940</v>
      </c>
      <c r="AE3866" s="91">
        <f t="shared" si="186"/>
        <v>4.258421332703044E-2</v>
      </c>
      <c r="AG3866" s="92"/>
    </row>
    <row r="3867" spans="14:33" x14ac:dyDescent="0.25">
      <c r="N3867" s="130">
        <v>51734</v>
      </c>
      <c r="O3867" s="129">
        <v>4.3531450313318842</v>
      </c>
      <c r="AD3867" s="90">
        <f t="shared" si="187"/>
        <v>49941</v>
      </c>
      <c r="AE3867" s="91">
        <f t="shared" si="186"/>
        <v>4.2584213326950504E-2</v>
      </c>
      <c r="AG3867" s="92"/>
    </row>
    <row r="3868" spans="14:33" x14ac:dyDescent="0.25">
      <c r="N3868" s="130">
        <v>51735</v>
      </c>
      <c r="O3868" s="129">
        <v>4.3531450313318842</v>
      </c>
      <c r="AD3868" s="90">
        <f t="shared" si="187"/>
        <v>49942</v>
      </c>
      <c r="AE3868" s="91">
        <f t="shared" si="186"/>
        <v>4.258421332703044E-2</v>
      </c>
      <c r="AG3868" s="92"/>
    </row>
    <row r="3869" spans="14:33" x14ac:dyDescent="0.25">
      <c r="N3869" s="130">
        <v>51736</v>
      </c>
      <c r="O3869" s="129">
        <v>4.3536714378689112</v>
      </c>
      <c r="AD3869" s="90">
        <f t="shared" si="187"/>
        <v>49943</v>
      </c>
      <c r="AE3869" s="91">
        <f t="shared" si="186"/>
        <v>4.2584213326950504E-2</v>
      </c>
      <c r="AG3869" s="92"/>
    </row>
    <row r="3870" spans="14:33" x14ac:dyDescent="0.25">
      <c r="N3870" s="130">
        <v>51739</v>
      </c>
      <c r="O3870" s="129">
        <v>4.3531450313318842</v>
      </c>
      <c r="AD3870" s="90">
        <f t="shared" si="187"/>
        <v>49944</v>
      </c>
      <c r="AE3870" s="91">
        <f t="shared" si="186"/>
        <v>4.2589250790117106E-2</v>
      </c>
      <c r="AG3870" s="92"/>
    </row>
    <row r="3871" spans="14:33" x14ac:dyDescent="0.25">
      <c r="N3871" s="130">
        <v>51740</v>
      </c>
      <c r="O3871" s="129">
        <v>4.3531450313398778</v>
      </c>
      <c r="AD3871" s="90">
        <f t="shared" si="187"/>
        <v>49945</v>
      </c>
      <c r="AE3871" s="91">
        <f t="shared" si="186"/>
        <v>4.2589250790117106E-2</v>
      </c>
      <c r="AG3871" s="92"/>
    </row>
    <row r="3872" spans="14:33" x14ac:dyDescent="0.25">
      <c r="N3872" s="130">
        <v>51741</v>
      </c>
      <c r="O3872" s="129">
        <v>4.3531450313318842</v>
      </c>
      <c r="AD3872" s="90">
        <f t="shared" si="187"/>
        <v>49946</v>
      </c>
      <c r="AE3872" s="91">
        <f t="shared" si="186"/>
        <v>4.2589250790117106E-2</v>
      </c>
      <c r="AG3872" s="92"/>
    </row>
    <row r="3873" spans="14:33" x14ac:dyDescent="0.25">
      <c r="N3873" s="130">
        <v>51742</v>
      </c>
      <c r="O3873" s="129">
        <v>4.3531450313318842</v>
      </c>
      <c r="AD3873" s="90">
        <f t="shared" si="187"/>
        <v>49947</v>
      </c>
      <c r="AE3873" s="91">
        <f t="shared" si="186"/>
        <v>4.258421332703044E-2</v>
      </c>
      <c r="AG3873" s="92"/>
    </row>
    <row r="3874" spans="14:33" x14ac:dyDescent="0.25">
      <c r="N3874" s="130">
        <v>51743</v>
      </c>
      <c r="O3874" s="129">
        <v>4.3539346729699613</v>
      </c>
      <c r="AD3874" s="90">
        <f t="shared" si="187"/>
        <v>49948</v>
      </c>
      <c r="AE3874" s="91">
        <f t="shared" si="186"/>
        <v>4.258421332703044E-2</v>
      </c>
      <c r="AG3874" s="92"/>
    </row>
    <row r="3875" spans="14:33" x14ac:dyDescent="0.25">
      <c r="N3875" s="130">
        <v>51747</v>
      </c>
      <c r="O3875" s="129">
        <v>4.3531450313318842</v>
      </c>
      <c r="AD3875" s="90">
        <f t="shared" si="187"/>
        <v>49949</v>
      </c>
      <c r="AE3875" s="91">
        <f t="shared" si="186"/>
        <v>4.2584213326950504E-2</v>
      </c>
      <c r="AG3875" s="92"/>
    </row>
    <row r="3876" spans="14:33" x14ac:dyDescent="0.25">
      <c r="N3876" s="130">
        <v>51748</v>
      </c>
      <c r="O3876" s="129">
        <v>4.3531450313318842</v>
      </c>
      <c r="AD3876" s="90">
        <f t="shared" si="187"/>
        <v>49950</v>
      </c>
      <c r="AE3876" s="91">
        <f t="shared" si="186"/>
        <v>4.258421332703044E-2</v>
      </c>
      <c r="AG3876" s="92"/>
    </row>
    <row r="3877" spans="14:33" x14ac:dyDescent="0.25">
      <c r="N3877" s="130">
        <v>51749</v>
      </c>
      <c r="O3877" s="129">
        <v>4.3531450313318842</v>
      </c>
      <c r="AD3877" s="90">
        <f t="shared" si="187"/>
        <v>49951</v>
      </c>
      <c r="AE3877" s="91">
        <f t="shared" si="186"/>
        <v>4.2589250790143751E-2</v>
      </c>
      <c r="AG3877" s="92"/>
    </row>
    <row r="3878" spans="14:33" x14ac:dyDescent="0.25">
      <c r="N3878" s="130">
        <v>51750</v>
      </c>
      <c r="O3878" s="129">
        <v>4.3536714378715757</v>
      </c>
      <c r="AD3878" s="90">
        <f t="shared" si="187"/>
        <v>49952</v>
      </c>
      <c r="AE3878" s="91">
        <f t="shared" si="186"/>
        <v>4.2589250790143751E-2</v>
      </c>
      <c r="AG3878" s="92"/>
    </row>
    <row r="3879" spans="14:33" x14ac:dyDescent="0.25">
      <c r="N3879" s="130">
        <v>51753</v>
      </c>
      <c r="O3879" s="129">
        <v>4.3531450313318842</v>
      </c>
      <c r="AD3879" s="90">
        <f t="shared" si="187"/>
        <v>49953</v>
      </c>
      <c r="AE3879" s="91">
        <f t="shared" si="186"/>
        <v>4.2589250790143751E-2</v>
      </c>
      <c r="AG3879" s="92"/>
    </row>
    <row r="3880" spans="14:33" x14ac:dyDescent="0.25">
      <c r="N3880" s="130">
        <v>51754</v>
      </c>
      <c r="O3880" s="129">
        <v>4.3531450313318842</v>
      </c>
      <c r="AD3880" s="90">
        <f t="shared" si="187"/>
        <v>49954</v>
      </c>
      <c r="AE3880" s="91">
        <f t="shared" si="186"/>
        <v>4.2584213326950504E-2</v>
      </c>
      <c r="AG3880" s="92"/>
    </row>
    <row r="3881" spans="14:33" x14ac:dyDescent="0.25">
      <c r="N3881" s="130">
        <v>51755</v>
      </c>
      <c r="O3881" s="129">
        <v>4.3531450313398778</v>
      </c>
      <c r="AD3881" s="90">
        <f t="shared" si="187"/>
        <v>49955</v>
      </c>
      <c r="AE3881" s="91">
        <f t="shared" si="186"/>
        <v>4.258421332703044E-2</v>
      </c>
      <c r="AG3881" s="92"/>
    </row>
    <row r="3882" spans="14:33" x14ac:dyDescent="0.25">
      <c r="N3882" s="130">
        <v>51756</v>
      </c>
      <c r="O3882" s="129">
        <v>4.3531450313238906</v>
      </c>
      <c r="AD3882" s="90">
        <f t="shared" si="187"/>
        <v>49956</v>
      </c>
      <c r="AE3882" s="91">
        <f t="shared" si="186"/>
        <v>4.2584213326950504E-2</v>
      </c>
      <c r="AG3882" s="92"/>
    </row>
    <row r="3883" spans="14:33" x14ac:dyDescent="0.25">
      <c r="N3883" s="130">
        <v>51757</v>
      </c>
      <c r="O3883" s="129">
        <v>4.3536714378742403</v>
      </c>
      <c r="AD3883" s="90">
        <f t="shared" si="187"/>
        <v>49957</v>
      </c>
      <c r="AE3883" s="91">
        <f t="shared" si="186"/>
        <v>4.258421332703044E-2</v>
      </c>
      <c r="AG3883" s="92"/>
    </row>
    <row r="3884" spans="14:33" x14ac:dyDescent="0.25">
      <c r="N3884" s="130">
        <v>51760</v>
      </c>
      <c r="O3884" s="129">
        <v>4.3531450313318842</v>
      </c>
      <c r="AD3884" s="90">
        <f t="shared" si="187"/>
        <v>49958</v>
      </c>
      <c r="AE3884" s="91">
        <f t="shared" si="186"/>
        <v>4.2591769819642078E-2</v>
      </c>
      <c r="AG3884" s="92"/>
    </row>
    <row r="3885" spans="14:33" x14ac:dyDescent="0.25">
      <c r="N3885" s="130">
        <v>51761</v>
      </c>
      <c r="O3885" s="129">
        <v>4.3531450313398778</v>
      </c>
      <c r="AD3885" s="90">
        <f t="shared" si="187"/>
        <v>49959</v>
      </c>
      <c r="AE3885" s="91">
        <f t="shared" si="186"/>
        <v>4.2591769819642078E-2</v>
      </c>
      <c r="AG3885" s="92"/>
    </row>
    <row r="3886" spans="14:33" x14ac:dyDescent="0.25">
      <c r="N3886" s="130">
        <v>51762</v>
      </c>
      <c r="O3886" s="129">
        <v>4.3531450313238906</v>
      </c>
      <c r="AD3886" s="90">
        <f t="shared" si="187"/>
        <v>49960</v>
      </c>
      <c r="AE3886" s="91">
        <f t="shared" si="186"/>
        <v>4.2591769819642078E-2</v>
      </c>
      <c r="AG3886" s="92"/>
    </row>
    <row r="3887" spans="14:33" x14ac:dyDescent="0.25">
      <c r="N3887" s="130">
        <v>51763</v>
      </c>
      <c r="O3887" s="129">
        <v>4.3531450313398778</v>
      </c>
      <c r="AD3887" s="90">
        <f t="shared" si="187"/>
        <v>49961</v>
      </c>
      <c r="AE3887" s="91">
        <f t="shared" si="186"/>
        <v>4.2591769819642078E-2</v>
      </c>
      <c r="AG3887" s="92"/>
    </row>
    <row r="3888" spans="14:33" x14ac:dyDescent="0.25">
      <c r="N3888" s="130">
        <v>51764</v>
      </c>
      <c r="O3888" s="129">
        <v>4.3536714378715757</v>
      </c>
      <c r="AD3888" s="90">
        <f t="shared" si="187"/>
        <v>49962</v>
      </c>
      <c r="AE3888" s="91">
        <f t="shared" si="186"/>
        <v>4.258421332703044E-2</v>
      </c>
      <c r="AG3888" s="92"/>
    </row>
    <row r="3889" spans="14:33" x14ac:dyDescent="0.25">
      <c r="N3889" s="130">
        <v>51767</v>
      </c>
      <c r="O3889" s="129">
        <v>4.3531450313238906</v>
      </c>
      <c r="AD3889" s="90">
        <f t="shared" si="187"/>
        <v>49963</v>
      </c>
      <c r="AE3889" s="91">
        <f t="shared" si="186"/>
        <v>4.2584213326950504E-2</v>
      </c>
      <c r="AG3889" s="92"/>
    </row>
    <row r="3890" spans="14:33" x14ac:dyDescent="0.25">
      <c r="N3890" s="130">
        <v>51768</v>
      </c>
      <c r="O3890" s="129">
        <v>4.3531450313318842</v>
      </c>
      <c r="AD3890" s="90">
        <f t="shared" si="187"/>
        <v>49964</v>
      </c>
      <c r="AE3890" s="91">
        <f t="shared" si="186"/>
        <v>4.2584213326950504E-2</v>
      </c>
      <c r="AG3890" s="92"/>
    </row>
    <row r="3891" spans="14:33" x14ac:dyDescent="0.25">
      <c r="N3891" s="130">
        <v>51769</v>
      </c>
      <c r="O3891" s="129">
        <v>4.3531450313318842</v>
      </c>
      <c r="AD3891" s="90">
        <f t="shared" si="187"/>
        <v>49965</v>
      </c>
      <c r="AE3891" s="91">
        <f t="shared" si="186"/>
        <v>4.2589250790143751E-2</v>
      </c>
      <c r="AG3891" s="92"/>
    </row>
    <row r="3892" spans="14:33" x14ac:dyDescent="0.25">
      <c r="N3892" s="130">
        <v>51770</v>
      </c>
      <c r="O3892" s="129">
        <v>4.3531450313318842</v>
      </c>
      <c r="AD3892" s="90">
        <f t="shared" si="187"/>
        <v>49966</v>
      </c>
      <c r="AE3892" s="91">
        <f t="shared" si="186"/>
        <v>4.2589250790143751E-2</v>
      </c>
      <c r="AG3892" s="92"/>
    </row>
    <row r="3893" spans="14:33" x14ac:dyDescent="0.25">
      <c r="N3893" s="130">
        <v>51771</v>
      </c>
      <c r="O3893" s="129">
        <v>4.3536714378742403</v>
      </c>
      <c r="AD3893" s="90">
        <f t="shared" si="187"/>
        <v>49967</v>
      </c>
      <c r="AE3893" s="91">
        <f t="shared" si="186"/>
        <v>4.2589250790143751E-2</v>
      </c>
      <c r="AG3893" s="92"/>
    </row>
    <row r="3894" spans="14:33" x14ac:dyDescent="0.25">
      <c r="N3894" s="130">
        <v>51774</v>
      </c>
      <c r="O3894" s="129">
        <v>4.3531450313238906</v>
      </c>
      <c r="AD3894" s="90">
        <f t="shared" si="187"/>
        <v>49968</v>
      </c>
      <c r="AE3894" s="91">
        <f t="shared" si="186"/>
        <v>4.2584213326950504E-2</v>
      </c>
      <c r="AG3894" s="92"/>
    </row>
    <row r="3895" spans="14:33" x14ac:dyDescent="0.25">
      <c r="N3895" s="130">
        <v>51775</v>
      </c>
      <c r="O3895" s="129">
        <v>4.3531450313398778</v>
      </c>
      <c r="AD3895" s="90">
        <f t="shared" si="187"/>
        <v>49969</v>
      </c>
      <c r="AE3895" s="91">
        <f t="shared" si="186"/>
        <v>4.258421332703044E-2</v>
      </c>
      <c r="AG3895" s="92"/>
    </row>
    <row r="3896" spans="14:33" x14ac:dyDescent="0.25">
      <c r="N3896" s="130">
        <v>51776</v>
      </c>
      <c r="O3896" s="129">
        <v>4.3531450313238906</v>
      </c>
      <c r="AD3896" s="90">
        <f t="shared" si="187"/>
        <v>49970</v>
      </c>
      <c r="AE3896" s="91">
        <f t="shared" si="186"/>
        <v>4.2584213326950504E-2</v>
      </c>
      <c r="AG3896" s="92"/>
    </row>
    <row r="3897" spans="14:33" x14ac:dyDescent="0.25">
      <c r="N3897" s="130">
        <v>51777</v>
      </c>
      <c r="O3897" s="129">
        <v>4.3531450313318842</v>
      </c>
      <c r="AD3897" s="90">
        <f t="shared" si="187"/>
        <v>49971</v>
      </c>
      <c r="AE3897" s="91">
        <f t="shared" si="186"/>
        <v>4.258421332703044E-2</v>
      </c>
      <c r="AG3897" s="92"/>
    </row>
    <row r="3898" spans="14:33" x14ac:dyDescent="0.25">
      <c r="N3898" s="130">
        <v>51778</v>
      </c>
      <c r="O3898" s="129">
        <v>4.3536714378715757</v>
      </c>
      <c r="AD3898" s="90">
        <f t="shared" si="187"/>
        <v>49972</v>
      </c>
      <c r="AE3898" s="91">
        <f t="shared" si="186"/>
        <v>4.2589250790143751E-2</v>
      </c>
      <c r="AG3898" s="92"/>
    </row>
    <row r="3899" spans="14:33" x14ac:dyDescent="0.25">
      <c r="N3899" s="130">
        <v>51781</v>
      </c>
      <c r="O3899" s="129">
        <v>4.3531450313238906</v>
      </c>
      <c r="AD3899" s="90">
        <f t="shared" si="187"/>
        <v>49973</v>
      </c>
      <c r="AE3899" s="91">
        <f t="shared" si="186"/>
        <v>4.2589250790143751E-2</v>
      </c>
      <c r="AG3899" s="92"/>
    </row>
    <row r="3900" spans="14:33" x14ac:dyDescent="0.25">
      <c r="N3900" s="130">
        <v>51782</v>
      </c>
      <c r="O3900" s="129">
        <v>4.3531450313398778</v>
      </c>
      <c r="AD3900" s="90">
        <f t="shared" si="187"/>
        <v>49974</v>
      </c>
      <c r="AE3900" s="91">
        <f t="shared" si="186"/>
        <v>4.2589250790143751E-2</v>
      </c>
      <c r="AG3900" s="92"/>
    </row>
    <row r="3901" spans="14:33" x14ac:dyDescent="0.25">
      <c r="N3901" s="130">
        <v>51783</v>
      </c>
      <c r="O3901" s="129">
        <v>4.3531450313318842</v>
      </c>
      <c r="AD3901" s="90">
        <f t="shared" si="187"/>
        <v>49975</v>
      </c>
      <c r="AE3901" s="91">
        <f t="shared" si="186"/>
        <v>4.2584213326950504E-2</v>
      </c>
      <c r="AG3901" s="92"/>
    </row>
    <row r="3902" spans="14:33" x14ac:dyDescent="0.25">
      <c r="N3902" s="130">
        <v>51784</v>
      </c>
      <c r="O3902" s="129">
        <v>4.3531450313238906</v>
      </c>
      <c r="AD3902" s="90">
        <f t="shared" si="187"/>
        <v>49976</v>
      </c>
      <c r="AE3902" s="91">
        <f t="shared" si="186"/>
        <v>4.2584213326950504E-2</v>
      </c>
      <c r="AG3902" s="92"/>
    </row>
    <row r="3903" spans="14:33" x14ac:dyDescent="0.25">
      <c r="N3903" s="130">
        <v>51785</v>
      </c>
      <c r="O3903" s="129">
        <v>4.3539346729719597</v>
      </c>
      <c r="AD3903" s="90">
        <f t="shared" si="187"/>
        <v>49977</v>
      </c>
      <c r="AE3903" s="91">
        <f t="shared" si="186"/>
        <v>4.258421332703044E-2</v>
      </c>
      <c r="AG3903" s="92"/>
    </row>
    <row r="3904" spans="14:33" x14ac:dyDescent="0.25">
      <c r="N3904" s="130">
        <v>51789</v>
      </c>
      <c r="O3904" s="129">
        <v>4.3531450313318842</v>
      </c>
      <c r="AD3904" s="90">
        <f t="shared" si="187"/>
        <v>49978</v>
      </c>
      <c r="AE3904" s="91">
        <f t="shared" si="186"/>
        <v>4.2584213326950504E-2</v>
      </c>
      <c r="AG3904" s="92"/>
    </row>
    <row r="3905" spans="14:33" x14ac:dyDescent="0.25">
      <c r="N3905" s="130">
        <v>51790</v>
      </c>
      <c r="O3905" s="129">
        <v>4.3531450313398778</v>
      </c>
      <c r="AD3905" s="90">
        <f t="shared" si="187"/>
        <v>49979</v>
      </c>
      <c r="AE3905" s="91">
        <f t="shared" si="186"/>
        <v>4.2589250790143751E-2</v>
      </c>
      <c r="AG3905" s="92"/>
    </row>
    <row r="3906" spans="14:33" x14ac:dyDescent="0.25">
      <c r="N3906" s="130">
        <v>51791</v>
      </c>
      <c r="O3906" s="129">
        <v>4.3531450313318842</v>
      </c>
      <c r="AD3906" s="90">
        <f t="shared" si="187"/>
        <v>49980</v>
      </c>
      <c r="AE3906" s="91">
        <f t="shared" si="186"/>
        <v>4.2589250790143751E-2</v>
      </c>
      <c r="AG3906" s="92"/>
    </row>
    <row r="3907" spans="14:33" x14ac:dyDescent="0.25">
      <c r="N3907" s="130">
        <v>51792</v>
      </c>
      <c r="O3907" s="129">
        <v>4.3536714378689112</v>
      </c>
      <c r="AD3907" s="90">
        <f t="shared" si="187"/>
        <v>49981</v>
      </c>
      <c r="AE3907" s="91">
        <f t="shared" si="186"/>
        <v>4.2589250790143751E-2</v>
      </c>
      <c r="AG3907" s="92"/>
    </row>
    <row r="3908" spans="14:33" x14ac:dyDescent="0.25">
      <c r="N3908" s="130">
        <v>51795</v>
      </c>
      <c r="O3908" s="129">
        <v>4.3531450313398778</v>
      </c>
      <c r="AD3908" s="90">
        <f t="shared" si="187"/>
        <v>49982</v>
      </c>
      <c r="AE3908" s="91">
        <f t="shared" si="186"/>
        <v>4.2584213326950504E-2</v>
      </c>
      <c r="AG3908" s="92"/>
    </row>
    <row r="3909" spans="14:33" x14ac:dyDescent="0.25">
      <c r="N3909" s="130">
        <v>51796</v>
      </c>
      <c r="O3909" s="129">
        <v>4.3531450313238906</v>
      </c>
      <c r="AD3909" s="90">
        <f t="shared" si="187"/>
        <v>49983</v>
      </c>
      <c r="AE3909" s="91">
        <f t="shared" si="186"/>
        <v>4.2584213327110376E-2</v>
      </c>
      <c r="AG3909" s="92"/>
    </row>
    <row r="3910" spans="14:33" x14ac:dyDescent="0.25">
      <c r="N3910" s="130">
        <v>51797</v>
      </c>
      <c r="O3910" s="129">
        <v>4.3531450313318842</v>
      </c>
      <c r="AD3910" s="90">
        <f t="shared" si="187"/>
        <v>49984</v>
      </c>
      <c r="AE3910" s="91">
        <f t="shared" si="186"/>
        <v>4.2584213326950504E-2</v>
      </c>
      <c r="AG3910" s="92"/>
    </row>
    <row r="3911" spans="14:33" x14ac:dyDescent="0.25">
      <c r="N3911" s="130">
        <v>51798</v>
      </c>
      <c r="O3911" s="129">
        <v>4.3531450313318842</v>
      </c>
      <c r="AD3911" s="90">
        <f t="shared" si="187"/>
        <v>49985</v>
      </c>
      <c r="AE3911" s="91">
        <f t="shared" ref="AE3911:AE3974" si="188">_xlfn.IFNA(VLOOKUP(AD3911,N:O,2,FALSE)/100,AE3910)</f>
        <v>4.2584213326950504E-2</v>
      </c>
      <c r="AG3911" s="92"/>
    </row>
    <row r="3912" spans="14:33" x14ac:dyDescent="0.25">
      <c r="N3912" s="130">
        <v>51799</v>
      </c>
      <c r="O3912" s="129">
        <v>4.3536714378715757</v>
      </c>
      <c r="AD3912" s="90">
        <f t="shared" ref="AD3912:AD3975" si="189">AD3911+1</f>
        <v>49986</v>
      </c>
      <c r="AE3912" s="91">
        <f t="shared" si="188"/>
        <v>4.2589250790143751E-2</v>
      </c>
      <c r="AG3912" s="92"/>
    </row>
    <row r="3913" spans="14:33" x14ac:dyDescent="0.25">
      <c r="N3913" s="130">
        <v>51802</v>
      </c>
      <c r="O3913" s="129">
        <v>4.3531450313318842</v>
      </c>
      <c r="AD3913" s="90">
        <f t="shared" si="189"/>
        <v>49987</v>
      </c>
      <c r="AE3913" s="91">
        <f t="shared" si="188"/>
        <v>4.2589250790143751E-2</v>
      </c>
      <c r="AG3913" s="92"/>
    </row>
    <row r="3914" spans="14:33" x14ac:dyDescent="0.25">
      <c r="N3914" s="130">
        <v>51803</v>
      </c>
      <c r="O3914" s="129">
        <v>4.3531450313318842</v>
      </c>
      <c r="AD3914" s="90">
        <f t="shared" si="189"/>
        <v>49988</v>
      </c>
      <c r="AE3914" s="91">
        <f t="shared" si="188"/>
        <v>4.2589250790143751E-2</v>
      </c>
      <c r="AG3914" s="92"/>
    </row>
    <row r="3915" spans="14:33" x14ac:dyDescent="0.25">
      <c r="N3915" s="130">
        <v>51804</v>
      </c>
      <c r="O3915" s="129">
        <v>4.3531450313318842</v>
      </c>
      <c r="AD3915" s="90">
        <f t="shared" si="189"/>
        <v>49989</v>
      </c>
      <c r="AE3915" s="91">
        <f t="shared" si="188"/>
        <v>4.2586731959293189E-2</v>
      </c>
      <c r="AG3915" s="92"/>
    </row>
    <row r="3916" spans="14:33" x14ac:dyDescent="0.25">
      <c r="N3916" s="130">
        <v>51805</v>
      </c>
      <c r="O3916" s="129">
        <v>4.3531450313318842</v>
      </c>
      <c r="AD3916" s="90">
        <f t="shared" si="189"/>
        <v>49990</v>
      </c>
      <c r="AE3916" s="91">
        <f t="shared" si="188"/>
        <v>4.2586731959293189E-2</v>
      </c>
      <c r="AG3916" s="92"/>
    </row>
    <row r="3917" spans="14:33" x14ac:dyDescent="0.25">
      <c r="N3917" s="130">
        <v>51806</v>
      </c>
      <c r="O3917" s="129">
        <v>4.3536714378715757</v>
      </c>
      <c r="AD3917" s="90">
        <f t="shared" si="189"/>
        <v>49991</v>
      </c>
      <c r="AE3917" s="91">
        <f t="shared" si="188"/>
        <v>4.2584213326950504E-2</v>
      </c>
      <c r="AG3917" s="92"/>
    </row>
    <row r="3918" spans="14:33" x14ac:dyDescent="0.25">
      <c r="N3918" s="130">
        <v>51809</v>
      </c>
      <c r="O3918" s="129">
        <v>4.3531450313318842</v>
      </c>
      <c r="AD3918" s="90">
        <f t="shared" si="189"/>
        <v>49992</v>
      </c>
      <c r="AE3918" s="91">
        <f t="shared" si="188"/>
        <v>4.2584213326950504E-2</v>
      </c>
      <c r="AG3918" s="92"/>
    </row>
    <row r="3919" spans="14:33" x14ac:dyDescent="0.25">
      <c r="N3919" s="130">
        <v>51810</v>
      </c>
      <c r="O3919" s="129">
        <v>4.3531450313238906</v>
      </c>
      <c r="AD3919" s="90">
        <f t="shared" si="189"/>
        <v>49993</v>
      </c>
      <c r="AE3919" s="91">
        <f t="shared" si="188"/>
        <v>4.2589250790143751E-2</v>
      </c>
      <c r="AG3919" s="92"/>
    </row>
    <row r="3920" spans="14:33" x14ac:dyDescent="0.25">
      <c r="N3920" s="130">
        <v>51811</v>
      </c>
      <c r="O3920" s="129">
        <v>4.3531450313398778</v>
      </c>
      <c r="AD3920" s="90">
        <f t="shared" si="189"/>
        <v>49994</v>
      </c>
      <c r="AE3920" s="91">
        <f t="shared" si="188"/>
        <v>4.2589250790143751E-2</v>
      </c>
      <c r="AG3920" s="92"/>
    </row>
    <row r="3921" spans="14:33" x14ac:dyDescent="0.25">
      <c r="N3921" s="130">
        <v>51812</v>
      </c>
      <c r="O3921" s="129">
        <v>4.3531450313318842</v>
      </c>
      <c r="AD3921" s="90">
        <f t="shared" si="189"/>
        <v>49995</v>
      </c>
      <c r="AE3921" s="91">
        <f t="shared" si="188"/>
        <v>4.2589250790143751E-2</v>
      </c>
      <c r="AG3921" s="92"/>
    </row>
    <row r="3922" spans="14:33" x14ac:dyDescent="0.25">
      <c r="N3922" s="130">
        <v>51813</v>
      </c>
      <c r="O3922" s="129">
        <v>4.3539346729699613</v>
      </c>
      <c r="AD3922" s="90">
        <f t="shared" si="189"/>
        <v>49996</v>
      </c>
      <c r="AE3922" s="91">
        <f t="shared" si="188"/>
        <v>4.258421332703044E-2</v>
      </c>
      <c r="AG3922" s="92"/>
    </row>
    <row r="3923" spans="14:33" x14ac:dyDescent="0.25">
      <c r="N3923" s="130">
        <v>51817</v>
      </c>
      <c r="O3923" s="129">
        <v>4.3531450313318842</v>
      </c>
      <c r="AD3923" s="90">
        <f t="shared" si="189"/>
        <v>49997</v>
      </c>
      <c r="AE3923" s="91">
        <f t="shared" si="188"/>
        <v>4.2584213326950504E-2</v>
      </c>
      <c r="AG3923" s="92"/>
    </row>
    <row r="3924" spans="14:33" x14ac:dyDescent="0.25">
      <c r="N3924" s="130">
        <v>51818</v>
      </c>
      <c r="O3924" s="129">
        <v>4.3531450313318842</v>
      </c>
      <c r="AD3924" s="90">
        <f t="shared" si="189"/>
        <v>49998</v>
      </c>
      <c r="AE3924" s="91">
        <f t="shared" si="188"/>
        <v>4.258421332703044E-2</v>
      </c>
      <c r="AG3924" s="92"/>
    </row>
    <row r="3925" spans="14:33" x14ac:dyDescent="0.25">
      <c r="N3925" s="130">
        <v>51819</v>
      </c>
      <c r="O3925" s="129">
        <v>4.3531450313238906</v>
      </c>
      <c r="AD3925" s="90">
        <f t="shared" si="189"/>
        <v>49999</v>
      </c>
      <c r="AE3925" s="91">
        <f t="shared" si="188"/>
        <v>4.258421332703044E-2</v>
      </c>
      <c r="AG3925" s="92"/>
    </row>
    <row r="3926" spans="14:33" x14ac:dyDescent="0.25">
      <c r="N3926" s="130">
        <v>51820</v>
      </c>
      <c r="O3926" s="129">
        <v>4.3536714378742403</v>
      </c>
      <c r="AD3926" s="90">
        <f t="shared" si="189"/>
        <v>50000</v>
      </c>
      <c r="AE3926" s="91">
        <f t="shared" si="188"/>
        <v>4.2589250790117106E-2</v>
      </c>
      <c r="AG3926" s="92"/>
    </row>
    <row r="3927" spans="14:33" x14ac:dyDescent="0.25">
      <c r="N3927" s="130">
        <v>51823</v>
      </c>
      <c r="O3927" s="129">
        <v>4.3531450313398778</v>
      </c>
      <c r="AD3927" s="90">
        <f t="shared" si="189"/>
        <v>50001</v>
      </c>
      <c r="AE3927" s="91">
        <f t="shared" si="188"/>
        <v>4.2589250790117106E-2</v>
      </c>
      <c r="AG3927" s="92"/>
    </row>
    <row r="3928" spans="14:33" x14ac:dyDescent="0.25">
      <c r="N3928" s="130">
        <v>51824</v>
      </c>
      <c r="O3928" s="129">
        <v>4.3531450313318842</v>
      </c>
      <c r="AD3928" s="90">
        <f t="shared" si="189"/>
        <v>50002</v>
      </c>
      <c r="AE3928" s="91">
        <f t="shared" si="188"/>
        <v>4.2589250790117106E-2</v>
      </c>
      <c r="AG3928" s="92"/>
    </row>
    <row r="3929" spans="14:33" x14ac:dyDescent="0.25">
      <c r="N3929" s="130">
        <v>51825</v>
      </c>
      <c r="O3929" s="129">
        <v>4.3531450313318842</v>
      </c>
      <c r="AD3929" s="90">
        <f t="shared" si="189"/>
        <v>50003</v>
      </c>
      <c r="AE3929" s="91">
        <f t="shared" si="188"/>
        <v>4.2584213326950504E-2</v>
      </c>
      <c r="AG3929" s="92"/>
    </row>
    <row r="3930" spans="14:33" x14ac:dyDescent="0.25">
      <c r="N3930" s="130">
        <v>51826</v>
      </c>
      <c r="O3930" s="129">
        <v>4.3531450313318842</v>
      </c>
      <c r="AD3930" s="90">
        <f t="shared" si="189"/>
        <v>50004</v>
      </c>
      <c r="AE3930" s="91">
        <f t="shared" si="188"/>
        <v>4.258421332703044E-2</v>
      </c>
      <c r="AG3930" s="92"/>
    </row>
    <row r="3931" spans="14:33" x14ac:dyDescent="0.25">
      <c r="N3931" s="130">
        <v>51827</v>
      </c>
      <c r="O3931" s="129">
        <v>4.3536714378742403</v>
      </c>
      <c r="AD3931" s="90">
        <f t="shared" si="189"/>
        <v>50005</v>
      </c>
      <c r="AE3931" s="91">
        <f t="shared" si="188"/>
        <v>4.2586731959253221E-2</v>
      </c>
      <c r="AG3931" s="92"/>
    </row>
    <row r="3932" spans="14:33" x14ac:dyDescent="0.25">
      <c r="N3932" s="130">
        <v>51830</v>
      </c>
      <c r="O3932" s="129">
        <v>4.3531450313238906</v>
      </c>
      <c r="AD3932" s="90">
        <f t="shared" si="189"/>
        <v>50006</v>
      </c>
      <c r="AE3932" s="91">
        <f t="shared" si="188"/>
        <v>4.2586731959253221E-2</v>
      </c>
      <c r="AG3932" s="92"/>
    </row>
    <row r="3933" spans="14:33" x14ac:dyDescent="0.25">
      <c r="N3933" s="130">
        <v>51831</v>
      </c>
      <c r="O3933" s="129">
        <v>4.3531450313318842</v>
      </c>
      <c r="AD3933" s="90">
        <f t="shared" si="189"/>
        <v>50007</v>
      </c>
      <c r="AE3933" s="91">
        <f t="shared" si="188"/>
        <v>4.2589250790117106E-2</v>
      </c>
      <c r="AG3933" s="92"/>
    </row>
    <row r="3934" spans="14:33" x14ac:dyDescent="0.25">
      <c r="N3934" s="130">
        <v>51832</v>
      </c>
      <c r="O3934" s="129">
        <v>4.3534082239955474</v>
      </c>
      <c r="AD3934" s="90">
        <f t="shared" si="189"/>
        <v>50008</v>
      </c>
      <c r="AE3934" s="91">
        <f t="shared" si="188"/>
        <v>4.2589250790117106E-2</v>
      </c>
      <c r="AG3934" s="92"/>
    </row>
    <row r="3935" spans="14:33" x14ac:dyDescent="0.25">
      <c r="N3935" s="130">
        <v>51834</v>
      </c>
      <c r="O3935" s="129">
        <v>4.3536714378715757</v>
      </c>
      <c r="AD3935" s="90">
        <f t="shared" si="189"/>
        <v>50009</v>
      </c>
      <c r="AE3935" s="91">
        <f t="shared" si="188"/>
        <v>4.2589250790117106E-2</v>
      </c>
      <c r="AG3935" s="92"/>
    </row>
    <row r="3936" spans="14:33" x14ac:dyDescent="0.25">
      <c r="N3936" s="130">
        <v>51837</v>
      </c>
      <c r="O3936" s="129">
        <v>4.3531450313318842</v>
      </c>
      <c r="AD3936" s="90">
        <f t="shared" si="189"/>
        <v>50010</v>
      </c>
      <c r="AE3936" s="91">
        <f t="shared" si="188"/>
        <v>4.258421332703044E-2</v>
      </c>
      <c r="AG3936" s="92"/>
    </row>
    <row r="3937" spans="14:33" x14ac:dyDescent="0.25">
      <c r="N3937" s="130">
        <v>51838</v>
      </c>
      <c r="O3937" s="129">
        <v>4.3531450313398778</v>
      </c>
      <c r="AD3937" s="90">
        <f t="shared" si="189"/>
        <v>50011</v>
      </c>
      <c r="AE3937" s="91">
        <f t="shared" si="188"/>
        <v>4.2584213326950504E-2</v>
      </c>
      <c r="AG3937" s="92"/>
    </row>
    <row r="3938" spans="14:33" x14ac:dyDescent="0.25">
      <c r="N3938" s="130">
        <v>51839</v>
      </c>
      <c r="O3938" s="129">
        <v>4.3531450313318842</v>
      </c>
      <c r="AD3938" s="90">
        <f t="shared" si="189"/>
        <v>50012</v>
      </c>
      <c r="AE3938" s="91">
        <f t="shared" si="188"/>
        <v>4.258421332703044E-2</v>
      </c>
      <c r="AG3938" s="92"/>
    </row>
    <row r="3939" spans="14:33" x14ac:dyDescent="0.25">
      <c r="N3939" s="130">
        <v>51840</v>
      </c>
      <c r="O3939" s="129">
        <v>4.3531450313318842</v>
      </c>
      <c r="AD3939" s="90">
        <f t="shared" si="189"/>
        <v>50013</v>
      </c>
      <c r="AE3939" s="91">
        <f t="shared" si="188"/>
        <v>4.2584213326950504E-2</v>
      </c>
      <c r="AG3939" s="92"/>
    </row>
    <row r="3940" spans="14:33" x14ac:dyDescent="0.25">
      <c r="N3940" s="130">
        <v>51841</v>
      </c>
      <c r="O3940" s="129">
        <v>4.3536714378715757</v>
      </c>
      <c r="AD3940" s="90">
        <f t="shared" si="189"/>
        <v>50014</v>
      </c>
      <c r="AE3940" s="91">
        <f t="shared" si="188"/>
        <v>4.2589250790117106E-2</v>
      </c>
      <c r="AG3940" s="92"/>
    </row>
    <row r="3941" spans="14:33" x14ac:dyDescent="0.25">
      <c r="N3941" s="130">
        <v>51844</v>
      </c>
      <c r="O3941" s="129">
        <v>4.3531450313318842</v>
      </c>
      <c r="AD3941" s="90">
        <f t="shared" si="189"/>
        <v>50015</v>
      </c>
      <c r="AE3941" s="91">
        <f t="shared" si="188"/>
        <v>4.2589250790117106E-2</v>
      </c>
      <c r="AG3941" s="92"/>
    </row>
    <row r="3942" spans="14:33" x14ac:dyDescent="0.25">
      <c r="N3942" s="130">
        <v>51845</v>
      </c>
      <c r="O3942" s="129">
        <v>4.3531450313318842</v>
      </c>
      <c r="AD3942" s="90">
        <f t="shared" si="189"/>
        <v>50016</v>
      </c>
      <c r="AE3942" s="91">
        <f t="shared" si="188"/>
        <v>4.2589250790117106E-2</v>
      </c>
      <c r="AG3942" s="92"/>
    </row>
    <row r="3943" spans="14:33" x14ac:dyDescent="0.25">
      <c r="N3943" s="130">
        <v>51846</v>
      </c>
      <c r="O3943" s="129">
        <v>4.3531450313398778</v>
      </c>
      <c r="AD3943" s="90">
        <f t="shared" si="189"/>
        <v>50017</v>
      </c>
      <c r="AE3943" s="91">
        <f t="shared" si="188"/>
        <v>4.258421332703044E-2</v>
      </c>
      <c r="AG3943" s="92"/>
    </row>
    <row r="3944" spans="14:33" x14ac:dyDescent="0.25">
      <c r="N3944" s="130">
        <v>51847</v>
      </c>
      <c r="O3944" s="129">
        <v>4.3531450313238906</v>
      </c>
      <c r="AD3944" s="90">
        <f t="shared" si="189"/>
        <v>50018</v>
      </c>
      <c r="AE3944" s="91">
        <f t="shared" si="188"/>
        <v>4.258421332703044E-2</v>
      </c>
      <c r="AG3944" s="92"/>
    </row>
    <row r="3945" spans="14:33" x14ac:dyDescent="0.25">
      <c r="N3945" s="130">
        <v>51848</v>
      </c>
      <c r="O3945" s="129">
        <v>4.3536714378742403</v>
      </c>
      <c r="AD3945" s="90">
        <f t="shared" si="189"/>
        <v>50019</v>
      </c>
      <c r="AE3945" s="91">
        <f t="shared" si="188"/>
        <v>4.2584213326950504E-2</v>
      </c>
      <c r="AG3945" s="92"/>
    </row>
    <row r="3946" spans="14:33" x14ac:dyDescent="0.25">
      <c r="N3946" s="130">
        <v>51851</v>
      </c>
      <c r="O3946" s="129">
        <v>4.3531450313318842</v>
      </c>
      <c r="AD3946" s="90">
        <f t="shared" si="189"/>
        <v>50020</v>
      </c>
      <c r="AE3946" s="91">
        <f t="shared" si="188"/>
        <v>4.2584213327110376E-2</v>
      </c>
      <c r="AG3946" s="92"/>
    </row>
    <row r="3947" spans="14:33" x14ac:dyDescent="0.25">
      <c r="N3947" s="130">
        <v>51852</v>
      </c>
      <c r="O3947" s="129">
        <v>4.3531450313318842</v>
      </c>
      <c r="AD3947" s="90">
        <f t="shared" si="189"/>
        <v>50021</v>
      </c>
      <c r="AE3947" s="91">
        <f t="shared" si="188"/>
        <v>4.2589250790117106E-2</v>
      </c>
      <c r="AG3947" s="92"/>
    </row>
    <row r="3948" spans="14:33" x14ac:dyDescent="0.25">
      <c r="N3948" s="130">
        <v>51853</v>
      </c>
      <c r="O3948" s="129">
        <v>4.3531450313318842</v>
      </c>
      <c r="AD3948" s="90">
        <f t="shared" si="189"/>
        <v>50022</v>
      </c>
      <c r="AE3948" s="91">
        <f t="shared" si="188"/>
        <v>4.2589250790117106E-2</v>
      </c>
      <c r="AG3948" s="92"/>
    </row>
    <row r="3949" spans="14:33" x14ac:dyDescent="0.25">
      <c r="N3949" s="130">
        <v>51854</v>
      </c>
      <c r="O3949" s="129">
        <v>4.3531450313398778</v>
      </c>
      <c r="AD3949" s="90">
        <f t="shared" si="189"/>
        <v>50023</v>
      </c>
      <c r="AE3949" s="91">
        <f t="shared" si="188"/>
        <v>4.2589250790117106E-2</v>
      </c>
      <c r="AG3949" s="92"/>
    </row>
    <row r="3950" spans="14:33" x14ac:dyDescent="0.25">
      <c r="N3950" s="130">
        <v>51855</v>
      </c>
      <c r="O3950" s="129">
        <v>4.3536714378715757</v>
      </c>
      <c r="AD3950" s="90">
        <f t="shared" si="189"/>
        <v>50024</v>
      </c>
      <c r="AE3950" s="91">
        <f t="shared" si="188"/>
        <v>4.2584213326950504E-2</v>
      </c>
      <c r="AG3950" s="92"/>
    </row>
    <row r="3951" spans="14:33" x14ac:dyDescent="0.25">
      <c r="N3951" s="130">
        <v>51858</v>
      </c>
      <c r="O3951" s="129">
        <v>4.3531450313238906</v>
      </c>
      <c r="AD3951" s="90">
        <f t="shared" si="189"/>
        <v>50025</v>
      </c>
      <c r="AE3951" s="91">
        <f t="shared" si="188"/>
        <v>4.258421332703044E-2</v>
      </c>
      <c r="AG3951" s="92"/>
    </row>
    <row r="3952" spans="14:33" x14ac:dyDescent="0.25">
      <c r="N3952" s="130">
        <v>51859</v>
      </c>
      <c r="O3952" s="129">
        <v>4.3534082239955474</v>
      </c>
      <c r="AD3952" s="90">
        <f t="shared" si="189"/>
        <v>50026</v>
      </c>
      <c r="AE3952" s="91">
        <f t="shared" si="188"/>
        <v>4.2584213326950504E-2</v>
      </c>
      <c r="AG3952" s="92"/>
    </row>
    <row r="3953" spans="14:33" x14ac:dyDescent="0.25">
      <c r="N3953" s="130">
        <v>51861</v>
      </c>
      <c r="O3953" s="129">
        <v>4.3531450313318842</v>
      </c>
      <c r="AD3953" s="90">
        <f t="shared" si="189"/>
        <v>50027</v>
      </c>
      <c r="AE3953" s="91">
        <f t="shared" si="188"/>
        <v>4.258421332703044E-2</v>
      </c>
      <c r="AG3953" s="92"/>
    </row>
    <row r="3954" spans="14:33" x14ac:dyDescent="0.25">
      <c r="N3954" s="130">
        <v>51862</v>
      </c>
      <c r="O3954" s="129">
        <v>4.3536714378715757</v>
      </c>
      <c r="AD3954" s="90">
        <f t="shared" si="189"/>
        <v>50028</v>
      </c>
      <c r="AE3954" s="91">
        <f t="shared" si="188"/>
        <v>4.2589250790143751E-2</v>
      </c>
      <c r="AG3954" s="92"/>
    </row>
    <row r="3955" spans="14:33" x14ac:dyDescent="0.25">
      <c r="N3955" s="130">
        <v>51865</v>
      </c>
      <c r="O3955" s="129">
        <v>4.3531450313398778</v>
      </c>
      <c r="AD3955" s="90">
        <f t="shared" si="189"/>
        <v>50029</v>
      </c>
      <c r="AE3955" s="91">
        <f t="shared" si="188"/>
        <v>4.2589250790143751E-2</v>
      </c>
      <c r="AG3955" s="92"/>
    </row>
    <row r="3956" spans="14:33" x14ac:dyDescent="0.25">
      <c r="N3956" s="130">
        <v>51866</v>
      </c>
      <c r="O3956" s="129">
        <v>4.3534082239955474</v>
      </c>
      <c r="AD3956" s="90">
        <f t="shared" si="189"/>
        <v>50030</v>
      </c>
      <c r="AE3956" s="91">
        <f t="shared" si="188"/>
        <v>4.2589250790143751E-2</v>
      </c>
      <c r="AG3956" s="92"/>
    </row>
    <row r="3957" spans="14:33" x14ac:dyDescent="0.25">
      <c r="N3957" s="130">
        <v>51868</v>
      </c>
      <c r="O3957" s="129">
        <v>4.3531450313238906</v>
      </c>
      <c r="AD3957" s="90">
        <f t="shared" si="189"/>
        <v>50031</v>
      </c>
      <c r="AE3957" s="91">
        <f t="shared" si="188"/>
        <v>4.258421332703044E-2</v>
      </c>
      <c r="AG3957" s="92"/>
    </row>
    <row r="3958" spans="14:33" x14ac:dyDescent="0.25">
      <c r="N3958" s="130">
        <v>51869</v>
      </c>
      <c r="O3958" s="129">
        <v>4.3536714378715757</v>
      </c>
      <c r="AD3958" s="90">
        <f t="shared" si="189"/>
        <v>50032</v>
      </c>
      <c r="AE3958" s="91">
        <f t="shared" si="188"/>
        <v>4.258421332703044E-2</v>
      </c>
      <c r="AG3958" s="92"/>
    </row>
    <row r="3959" spans="14:33" x14ac:dyDescent="0.25">
      <c r="N3959" s="130">
        <v>51872</v>
      </c>
      <c r="O3959" s="129">
        <v>4.3531450313398778</v>
      </c>
      <c r="AD3959" s="90">
        <f t="shared" si="189"/>
        <v>50033</v>
      </c>
      <c r="AE3959" s="91">
        <f t="shared" si="188"/>
        <v>4.2586731959253221E-2</v>
      </c>
      <c r="AG3959" s="92"/>
    </row>
    <row r="3960" spans="14:33" x14ac:dyDescent="0.25">
      <c r="N3960" s="130">
        <v>51873</v>
      </c>
      <c r="O3960" s="129">
        <v>4.3531450313318842</v>
      </c>
      <c r="AD3960" s="90">
        <f t="shared" si="189"/>
        <v>50034</v>
      </c>
      <c r="AE3960" s="91">
        <f t="shared" si="188"/>
        <v>4.2586731959253221E-2</v>
      </c>
      <c r="AG3960" s="92"/>
    </row>
    <row r="3961" spans="14:33" x14ac:dyDescent="0.25">
      <c r="N3961" s="130">
        <v>51874</v>
      </c>
      <c r="O3961" s="129">
        <v>4.3531450313318842</v>
      </c>
      <c r="AD3961" s="90">
        <f t="shared" si="189"/>
        <v>50035</v>
      </c>
      <c r="AE3961" s="91">
        <f t="shared" si="188"/>
        <v>4.2589250790117106E-2</v>
      </c>
      <c r="AG3961" s="92"/>
    </row>
    <row r="3962" spans="14:33" x14ac:dyDescent="0.25">
      <c r="N3962" s="130">
        <v>51875</v>
      </c>
      <c r="O3962" s="129">
        <v>4.3531450313398778</v>
      </c>
      <c r="AD3962" s="90">
        <f t="shared" si="189"/>
        <v>50036</v>
      </c>
      <c r="AE3962" s="91">
        <f t="shared" si="188"/>
        <v>4.2589250790117106E-2</v>
      </c>
      <c r="AG3962" s="92"/>
    </row>
    <row r="3963" spans="14:33" x14ac:dyDescent="0.25">
      <c r="N3963" s="130">
        <v>51876</v>
      </c>
      <c r="O3963" s="129">
        <v>4.3536714378715757</v>
      </c>
      <c r="AD3963" s="90">
        <f t="shared" si="189"/>
        <v>50037</v>
      </c>
      <c r="AE3963" s="91">
        <f t="shared" si="188"/>
        <v>4.2589250790117106E-2</v>
      </c>
      <c r="AG3963" s="92"/>
    </row>
    <row r="3964" spans="14:33" x14ac:dyDescent="0.25">
      <c r="N3964" s="130">
        <v>51879</v>
      </c>
      <c r="O3964" s="129">
        <v>4.3531450313318842</v>
      </c>
      <c r="AD3964" s="90">
        <f t="shared" si="189"/>
        <v>50038</v>
      </c>
      <c r="AE3964" s="91">
        <f t="shared" si="188"/>
        <v>4.258421332703044E-2</v>
      </c>
      <c r="AG3964" s="92"/>
    </row>
    <row r="3965" spans="14:33" x14ac:dyDescent="0.25">
      <c r="N3965" s="130">
        <v>51880</v>
      </c>
      <c r="O3965" s="129">
        <v>4.3531450313238906</v>
      </c>
      <c r="AD3965" s="90">
        <f t="shared" si="189"/>
        <v>50039</v>
      </c>
      <c r="AE3965" s="91">
        <f t="shared" si="188"/>
        <v>4.258421332703044E-2</v>
      </c>
      <c r="AG3965" s="92"/>
    </row>
    <row r="3966" spans="14:33" x14ac:dyDescent="0.25">
      <c r="N3966" s="130">
        <v>51881</v>
      </c>
      <c r="O3966" s="129">
        <v>4.3531450313318842</v>
      </c>
      <c r="AD3966" s="90">
        <f t="shared" si="189"/>
        <v>50040</v>
      </c>
      <c r="AE3966" s="91">
        <f t="shared" si="188"/>
        <v>4.2586731959253221E-2</v>
      </c>
      <c r="AG3966" s="92"/>
    </row>
    <row r="3967" spans="14:33" x14ac:dyDescent="0.25">
      <c r="N3967" s="130">
        <v>51882</v>
      </c>
      <c r="O3967" s="129">
        <v>4.3531450313318842</v>
      </c>
      <c r="AD3967" s="90">
        <f t="shared" si="189"/>
        <v>50041</v>
      </c>
      <c r="AE3967" s="91">
        <f t="shared" si="188"/>
        <v>4.2586731959253221E-2</v>
      </c>
      <c r="AG3967" s="92"/>
    </row>
    <row r="3968" spans="14:33" x14ac:dyDescent="0.25">
      <c r="N3968" s="130">
        <v>51883</v>
      </c>
      <c r="O3968" s="129">
        <v>4.3539346729699613</v>
      </c>
      <c r="AD3968" s="90">
        <f t="shared" si="189"/>
        <v>50042</v>
      </c>
      <c r="AE3968" s="91">
        <f t="shared" si="188"/>
        <v>4.2589250790117106E-2</v>
      </c>
      <c r="AG3968" s="92"/>
    </row>
    <row r="3969" spans="14:33" x14ac:dyDescent="0.25">
      <c r="N3969" s="130">
        <v>51887</v>
      </c>
      <c r="O3969" s="129">
        <v>4.3531450313318842</v>
      </c>
      <c r="AD3969" s="90">
        <f t="shared" si="189"/>
        <v>50043</v>
      </c>
      <c r="AE3969" s="91">
        <f t="shared" si="188"/>
        <v>4.2589250790117106E-2</v>
      </c>
      <c r="AG3969" s="92"/>
    </row>
    <row r="3970" spans="14:33" x14ac:dyDescent="0.25">
      <c r="N3970" s="130">
        <v>51888</v>
      </c>
      <c r="O3970" s="129">
        <v>4.3531450313398778</v>
      </c>
      <c r="AD3970" s="90">
        <f t="shared" si="189"/>
        <v>50044</v>
      </c>
      <c r="AE3970" s="91">
        <f t="shared" si="188"/>
        <v>4.2589250790117106E-2</v>
      </c>
      <c r="AG3970" s="92"/>
    </row>
    <row r="3971" spans="14:33" x14ac:dyDescent="0.25">
      <c r="N3971" s="130">
        <v>51889</v>
      </c>
      <c r="O3971" s="129">
        <v>4.3531450313318842</v>
      </c>
      <c r="AD3971" s="90">
        <f t="shared" si="189"/>
        <v>50045</v>
      </c>
      <c r="AE3971" s="91">
        <f t="shared" si="188"/>
        <v>4.258421332703044E-2</v>
      </c>
      <c r="AG3971" s="92"/>
    </row>
    <row r="3972" spans="14:33" x14ac:dyDescent="0.25">
      <c r="N3972" s="130">
        <v>51890</v>
      </c>
      <c r="O3972" s="129">
        <v>4.3536714378715757</v>
      </c>
      <c r="AD3972" s="90">
        <f t="shared" si="189"/>
        <v>50046</v>
      </c>
      <c r="AE3972" s="91">
        <f t="shared" si="188"/>
        <v>4.2584213326950504E-2</v>
      </c>
      <c r="AG3972" s="92"/>
    </row>
    <row r="3973" spans="14:33" x14ac:dyDescent="0.25">
      <c r="N3973" s="130">
        <v>51893</v>
      </c>
      <c r="O3973" s="129">
        <v>4.3531450313318842</v>
      </c>
      <c r="AD3973" s="90">
        <f t="shared" si="189"/>
        <v>50047</v>
      </c>
      <c r="AE3973" s="91">
        <f t="shared" si="188"/>
        <v>4.2584213326950504E-2</v>
      </c>
      <c r="AG3973" s="92"/>
    </row>
    <row r="3974" spans="14:33" x14ac:dyDescent="0.25">
      <c r="N3974" s="130">
        <v>51894</v>
      </c>
      <c r="O3974" s="129">
        <v>4.3531450313318842</v>
      </c>
      <c r="AD3974" s="90">
        <f t="shared" si="189"/>
        <v>50048</v>
      </c>
      <c r="AE3974" s="91">
        <f t="shared" si="188"/>
        <v>4.2584213326950504E-2</v>
      </c>
      <c r="AG3974" s="92"/>
    </row>
    <row r="3975" spans="14:33" x14ac:dyDescent="0.25">
      <c r="N3975" s="130">
        <v>51895</v>
      </c>
      <c r="O3975" s="129">
        <v>4.3531450313398778</v>
      </c>
      <c r="AD3975" s="90">
        <f t="shared" si="189"/>
        <v>50049</v>
      </c>
      <c r="AE3975" s="91">
        <f t="shared" ref="AE3975:AE4038" si="190">_xlfn.IFNA(VLOOKUP(AD3975,N:O,2,FALSE)/100,AE3974)</f>
        <v>4.2589250790117106E-2</v>
      </c>
      <c r="AG3975" s="92"/>
    </row>
    <row r="3976" spans="14:33" x14ac:dyDescent="0.25">
      <c r="N3976" s="130">
        <v>51896</v>
      </c>
      <c r="O3976" s="129">
        <v>4.3531450313238906</v>
      </c>
      <c r="AD3976" s="90">
        <f t="shared" ref="AD3976:AD4039" si="191">AD3975+1</f>
        <v>50050</v>
      </c>
      <c r="AE3976" s="91">
        <f t="shared" si="190"/>
        <v>4.2589250790117106E-2</v>
      </c>
      <c r="AG3976" s="92"/>
    </row>
    <row r="3977" spans="14:33" x14ac:dyDescent="0.25">
      <c r="N3977" s="130">
        <v>51897</v>
      </c>
      <c r="O3977" s="129">
        <v>4.3536714378742403</v>
      </c>
      <c r="AD3977" s="90">
        <f t="shared" si="191"/>
        <v>50051</v>
      </c>
      <c r="AE3977" s="91">
        <f t="shared" si="190"/>
        <v>4.2589250790117106E-2</v>
      </c>
      <c r="AG3977" s="92"/>
    </row>
    <row r="3978" spans="14:33" x14ac:dyDescent="0.25">
      <c r="N3978" s="130">
        <v>51900</v>
      </c>
      <c r="O3978" s="129">
        <v>4.3531450313318842</v>
      </c>
      <c r="AD3978" s="90">
        <f t="shared" si="191"/>
        <v>50052</v>
      </c>
      <c r="AE3978" s="91">
        <f t="shared" si="190"/>
        <v>4.258421332703044E-2</v>
      </c>
      <c r="AG3978" s="92"/>
    </row>
    <row r="3979" spans="14:33" x14ac:dyDescent="0.25">
      <c r="N3979" s="130">
        <v>51901</v>
      </c>
      <c r="O3979" s="129">
        <v>4.3531450313238906</v>
      </c>
      <c r="AD3979" s="90">
        <f t="shared" si="191"/>
        <v>50053</v>
      </c>
      <c r="AE3979" s="91">
        <f t="shared" si="190"/>
        <v>4.2584213326950504E-2</v>
      </c>
      <c r="AG3979" s="92"/>
    </row>
    <row r="3980" spans="14:33" x14ac:dyDescent="0.25">
      <c r="N3980" s="130">
        <v>51902</v>
      </c>
      <c r="O3980" s="129">
        <v>4.3531450313398778</v>
      </c>
      <c r="AD3980" s="90">
        <f t="shared" si="191"/>
        <v>50054</v>
      </c>
      <c r="AE3980" s="91">
        <f t="shared" si="190"/>
        <v>4.2584213326950504E-2</v>
      </c>
      <c r="AG3980" s="92"/>
    </row>
    <row r="3981" spans="14:33" x14ac:dyDescent="0.25">
      <c r="N3981" s="130">
        <v>51903</v>
      </c>
      <c r="O3981" s="129">
        <v>4.3531450313318842</v>
      </c>
      <c r="AD3981" s="90">
        <f t="shared" si="191"/>
        <v>50055</v>
      </c>
      <c r="AE3981" s="91">
        <f t="shared" si="190"/>
        <v>4.258421332703044E-2</v>
      </c>
      <c r="AG3981" s="92"/>
    </row>
    <row r="3982" spans="14:33" x14ac:dyDescent="0.25">
      <c r="N3982" s="130">
        <v>51904</v>
      </c>
      <c r="O3982" s="129">
        <v>4.3536714378715757</v>
      </c>
      <c r="AD3982" s="90">
        <f t="shared" si="191"/>
        <v>50056</v>
      </c>
      <c r="AE3982" s="91">
        <f t="shared" si="190"/>
        <v>4.2591769819622094E-2</v>
      </c>
      <c r="AG3982" s="92"/>
    </row>
    <row r="3983" spans="14:33" x14ac:dyDescent="0.25">
      <c r="N3983" s="130">
        <v>51907</v>
      </c>
      <c r="O3983" s="129">
        <v>4.3531450313318842</v>
      </c>
      <c r="AD3983" s="90">
        <f t="shared" si="191"/>
        <v>50057</v>
      </c>
      <c r="AE3983" s="91">
        <f t="shared" si="190"/>
        <v>4.2591769819622094E-2</v>
      </c>
      <c r="AG3983" s="92"/>
    </row>
    <row r="3984" spans="14:33" x14ac:dyDescent="0.25">
      <c r="N3984" s="130">
        <v>51908</v>
      </c>
      <c r="O3984" s="129">
        <v>4.3531450313318842</v>
      </c>
      <c r="AD3984" s="90">
        <f t="shared" si="191"/>
        <v>50058</v>
      </c>
      <c r="AE3984" s="91">
        <f t="shared" si="190"/>
        <v>4.2591769819622094E-2</v>
      </c>
      <c r="AG3984" s="92"/>
    </row>
    <row r="3985" spans="14:33" x14ac:dyDescent="0.25">
      <c r="N3985" s="130">
        <v>51909</v>
      </c>
      <c r="O3985" s="129">
        <v>4.3531450313318842</v>
      </c>
      <c r="AD3985" s="90">
        <f t="shared" si="191"/>
        <v>50059</v>
      </c>
      <c r="AE3985" s="91">
        <f t="shared" si="190"/>
        <v>4.2591769819622094E-2</v>
      </c>
      <c r="AG3985" s="92"/>
    </row>
    <row r="3986" spans="14:33" x14ac:dyDescent="0.25">
      <c r="N3986" s="130">
        <v>51910</v>
      </c>
      <c r="O3986" s="129">
        <v>4.3531450313318842</v>
      </c>
      <c r="AD3986" s="90">
        <f t="shared" si="191"/>
        <v>50060</v>
      </c>
      <c r="AE3986" s="91">
        <f t="shared" si="190"/>
        <v>4.258421332703044E-2</v>
      </c>
      <c r="AG3986" s="92"/>
    </row>
    <row r="3987" spans="14:33" x14ac:dyDescent="0.25">
      <c r="N3987" s="130">
        <v>51911</v>
      </c>
      <c r="O3987" s="129">
        <v>4.3539346729699613</v>
      </c>
      <c r="AD3987" s="90">
        <f t="shared" si="191"/>
        <v>50061</v>
      </c>
      <c r="AE3987" s="91">
        <f t="shared" si="190"/>
        <v>4.258421332703044E-2</v>
      </c>
      <c r="AG3987" s="92"/>
    </row>
    <row r="3988" spans="14:33" x14ac:dyDescent="0.25">
      <c r="N3988" s="130">
        <v>51915</v>
      </c>
      <c r="O3988" s="129">
        <v>4.3531450313398778</v>
      </c>
      <c r="AD3988" s="90">
        <f t="shared" si="191"/>
        <v>50062</v>
      </c>
      <c r="AE3988" s="91">
        <f t="shared" si="190"/>
        <v>4.258421332703044E-2</v>
      </c>
      <c r="AG3988" s="92"/>
    </row>
    <row r="3989" spans="14:33" x14ac:dyDescent="0.25">
      <c r="N3989" s="130">
        <v>51916</v>
      </c>
      <c r="O3989" s="129">
        <v>4.3531450313238906</v>
      </c>
      <c r="AD3989" s="90">
        <f t="shared" si="191"/>
        <v>50063</v>
      </c>
      <c r="AE3989" s="91">
        <f t="shared" si="190"/>
        <v>4.2589250790117106E-2</v>
      </c>
      <c r="AG3989" s="92"/>
    </row>
    <row r="3990" spans="14:33" x14ac:dyDescent="0.25">
      <c r="N3990" s="130">
        <v>51917</v>
      </c>
      <c r="O3990" s="129">
        <v>4.3531450313238906</v>
      </c>
      <c r="AD3990" s="90">
        <f t="shared" si="191"/>
        <v>50064</v>
      </c>
      <c r="AE3990" s="91">
        <f t="shared" si="190"/>
        <v>4.2589250790117106E-2</v>
      </c>
      <c r="AG3990" s="92"/>
    </row>
    <row r="3991" spans="14:33" x14ac:dyDescent="0.25">
      <c r="N3991" s="130">
        <v>51918</v>
      </c>
      <c r="O3991" s="129">
        <v>4.3536714378769048</v>
      </c>
      <c r="AD3991" s="90">
        <f t="shared" si="191"/>
        <v>50065</v>
      </c>
      <c r="AE3991" s="91">
        <f t="shared" si="190"/>
        <v>4.2589250790117106E-2</v>
      </c>
      <c r="AG3991" s="92"/>
    </row>
    <row r="3992" spans="14:33" x14ac:dyDescent="0.25">
      <c r="N3992" s="130">
        <v>51921</v>
      </c>
      <c r="O3992" s="129">
        <v>4.3531450313238906</v>
      </c>
      <c r="AD3992" s="90">
        <f t="shared" si="191"/>
        <v>50066</v>
      </c>
      <c r="AE3992" s="91">
        <f t="shared" si="190"/>
        <v>4.258421332703044E-2</v>
      </c>
      <c r="AG3992" s="92"/>
    </row>
    <row r="3993" spans="14:33" x14ac:dyDescent="0.25">
      <c r="N3993" s="130">
        <v>51922</v>
      </c>
      <c r="O3993" s="129">
        <v>4.3531450313318842</v>
      </c>
      <c r="AD3993" s="90">
        <f t="shared" si="191"/>
        <v>50067</v>
      </c>
      <c r="AE3993" s="91">
        <f t="shared" si="190"/>
        <v>4.258421332703044E-2</v>
      </c>
      <c r="AG3993" s="92"/>
    </row>
    <row r="3994" spans="14:33" x14ac:dyDescent="0.25">
      <c r="N3994" s="130">
        <v>51923</v>
      </c>
      <c r="O3994" s="129">
        <v>4.3531450313398778</v>
      </c>
      <c r="AD3994" s="90">
        <f t="shared" si="191"/>
        <v>50068</v>
      </c>
      <c r="AE3994" s="91">
        <f t="shared" si="190"/>
        <v>4.2584213326950504E-2</v>
      </c>
      <c r="AG3994" s="92"/>
    </row>
    <row r="3995" spans="14:33" x14ac:dyDescent="0.25">
      <c r="N3995" s="130">
        <v>51924</v>
      </c>
      <c r="O3995" s="129">
        <v>4.3531450313318842</v>
      </c>
      <c r="AD3995" s="90">
        <f t="shared" si="191"/>
        <v>50069</v>
      </c>
      <c r="AE3995" s="91">
        <f t="shared" si="190"/>
        <v>4.258421332703044E-2</v>
      </c>
      <c r="AG3995" s="92"/>
    </row>
    <row r="3996" spans="14:33" x14ac:dyDescent="0.25">
      <c r="N3996" s="130">
        <v>51925</v>
      </c>
      <c r="O3996" s="129">
        <v>4.3536714378715757</v>
      </c>
      <c r="AD3996" s="90">
        <f t="shared" si="191"/>
        <v>50070</v>
      </c>
      <c r="AE3996" s="91">
        <f t="shared" si="190"/>
        <v>4.2589250790117106E-2</v>
      </c>
      <c r="AG3996" s="92"/>
    </row>
    <row r="3997" spans="14:33" x14ac:dyDescent="0.25">
      <c r="N3997" s="130">
        <v>51928</v>
      </c>
      <c r="O3997" s="129">
        <v>4.3531450313398778</v>
      </c>
      <c r="AD3997" s="90">
        <f t="shared" si="191"/>
        <v>50071</v>
      </c>
      <c r="AE3997" s="91">
        <f t="shared" si="190"/>
        <v>4.2589250790117106E-2</v>
      </c>
      <c r="AG3997" s="92"/>
    </row>
    <row r="3998" spans="14:33" x14ac:dyDescent="0.25">
      <c r="N3998" s="130">
        <v>51929</v>
      </c>
      <c r="O3998" s="129">
        <v>4.3531450313318842</v>
      </c>
      <c r="AD3998" s="90">
        <f t="shared" si="191"/>
        <v>50072</v>
      </c>
      <c r="AE3998" s="91">
        <f t="shared" si="190"/>
        <v>4.2589250790117106E-2</v>
      </c>
      <c r="AG3998" s="92"/>
    </row>
    <row r="3999" spans="14:33" x14ac:dyDescent="0.25">
      <c r="N3999" s="130">
        <v>51930</v>
      </c>
      <c r="O3999" s="129">
        <v>4.3531450313318842</v>
      </c>
      <c r="AD3999" s="90">
        <f t="shared" si="191"/>
        <v>50073</v>
      </c>
      <c r="AE3999" s="91">
        <f t="shared" si="190"/>
        <v>4.258421332703044E-2</v>
      </c>
      <c r="AG3999" s="92"/>
    </row>
    <row r="4000" spans="14:33" x14ac:dyDescent="0.25">
      <c r="N4000" s="130">
        <v>51931</v>
      </c>
      <c r="O4000" s="129">
        <v>4.3531450313318842</v>
      </c>
      <c r="AD4000" s="90">
        <f t="shared" si="191"/>
        <v>50074</v>
      </c>
      <c r="AE4000" s="91">
        <f t="shared" si="190"/>
        <v>4.2584213326950504E-2</v>
      </c>
      <c r="AG4000" s="92"/>
    </row>
    <row r="4001" spans="14:33" x14ac:dyDescent="0.25">
      <c r="N4001" s="130">
        <v>51932</v>
      </c>
      <c r="O4001" s="129">
        <v>4.3536714378742403</v>
      </c>
      <c r="AD4001" s="90">
        <f t="shared" si="191"/>
        <v>50075</v>
      </c>
      <c r="AE4001" s="91">
        <f t="shared" si="190"/>
        <v>4.2584213327110376E-2</v>
      </c>
      <c r="AG4001" s="92"/>
    </row>
    <row r="4002" spans="14:33" x14ac:dyDescent="0.25">
      <c r="N4002" s="130">
        <v>51935</v>
      </c>
      <c r="O4002" s="129">
        <v>4.3531450313318842</v>
      </c>
      <c r="AD4002" s="90">
        <f t="shared" si="191"/>
        <v>50076</v>
      </c>
      <c r="AE4002" s="91">
        <f t="shared" si="190"/>
        <v>4.2584213326950504E-2</v>
      </c>
      <c r="AG4002" s="92"/>
    </row>
    <row r="4003" spans="14:33" x14ac:dyDescent="0.25">
      <c r="N4003" s="130">
        <v>51936</v>
      </c>
      <c r="O4003" s="129">
        <v>4.3531450313318842</v>
      </c>
      <c r="AD4003" s="90">
        <f t="shared" si="191"/>
        <v>50077</v>
      </c>
      <c r="AE4003" s="91">
        <f t="shared" si="190"/>
        <v>4.2589250790143751E-2</v>
      </c>
      <c r="AG4003" s="92"/>
    </row>
    <row r="4004" spans="14:33" x14ac:dyDescent="0.25">
      <c r="N4004" s="130">
        <v>51937</v>
      </c>
      <c r="O4004" s="129">
        <v>4.3531450313318842</v>
      </c>
      <c r="AD4004" s="90">
        <f t="shared" si="191"/>
        <v>50078</v>
      </c>
      <c r="AE4004" s="91">
        <f t="shared" si="190"/>
        <v>4.2589250790143751E-2</v>
      </c>
      <c r="AG4004" s="92"/>
    </row>
    <row r="4005" spans="14:33" x14ac:dyDescent="0.25">
      <c r="N4005" s="130">
        <v>51938</v>
      </c>
      <c r="O4005" s="129">
        <v>4.3531450313238906</v>
      </c>
      <c r="AD4005" s="90">
        <f t="shared" si="191"/>
        <v>50079</v>
      </c>
      <c r="AE4005" s="91">
        <f t="shared" si="190"/>
        <v>4.2589250790143751E-2</v>
      </c>
      <c r="AG4005" s="92"/>
    </row>
    <row r="4006" spans="14:33" x14ac:dyDescent="0.25">
      <c r="N4006" s="130">
        <v>51939</v>
      </c>
      <c r="O4006" s="129">
        <v>4.3536714378769048</v>
      </c>
      <c r="AD4006" s="90">
        <f t="shared" si="191"/>
        <v>50080</v>
      </c>
      <c r="AE4006" s="91">
        <f t="shared" si="190"/>
        <v>4.258421332703044E-2</v>
      </c>
      <c r="AG4006" s="92"/>
    </row>
    <row r="4007" spans="14:33" x14ac:dyDescent="0.25">
      <c r="N4007" s="130">
        <v>51942</v>
      </c>
      <c r="O4007" s="129">
        <v>4.3531450313318842</v>
      </c>
      <c r="AD4007" s="90">
        <f t="shared" si="191"/>
        <v>50081</v>
      </c>
      <c r="AE4007" s="91">
        <f t="shared" si="190"/>
        <v>4.2584213326950504E-2</v>
      </c>
      <c r="AG4007" s="92"/>
    </row>
    <row r="4008" spans="14:33" x14ac:dyDescent="0.25">
      <c r="N4008" s="130">
        <v>51943</v>
      </c>
      <c r="O4008" s="129">
        <v>4.3531450313318842</v>
      </c>
      <c r="AD4008" s="90">
        <f t="shared" si="191"/>
        <v>50082</v>
      </c>
      <c r="AE4008" s="91">
        <f t="shared" si="190"/>
        <v>4.258421332703044E-2</v>
      </c>
      <c r="AG4008" s="92"/>
    </row>
    <row r="4009" spans="14:33" x14ac:dyDescent="0.25">
      <c r="N4009" s="130">
        <v>51944</v>
      </c>
      <c r="O4009" s="129">
        <v>4.3531450313318842</v>
      </c>
      <c r="AD4009" s="90">
        <f t="shared" si="191"/>
        <v>50083</v>
      </c>
      <c r="AE4009" s="91">
        <f t="shared" si="190"/>
        <v>4.2584213326950504E-2</v>
      </c>
      <c r="AG4009" s="92"/>
    </row>
    <row r="4010" spans="14:33" x14ac:dyDescent="0.25">
      <c r="N4010" s="130">
        <v>51945</v>
      </c>
      <c r="O4010" s="129">
        <v>4.3531450313318842</v>
      </c>
      <c r="AD4010" s="90">
        <f t="shared" si="191"/>
        <v>50084</v>
      </c>
      <c r="AE4010" s="91">
        <f t="shared" si="190"/>
        <v>4.2591769819622094E-2</v>
      </c>
      <c r="AG4010" s="92"/>
    </row>
    <row r="4011" spans="14:33" x14ac:dyDescent="0.25">
      <c r="N4011" s="130">
        <v>51946</v>
      </c>
      <c r="O4011" s="129">
        <v>4.3536714378689112</v>
      </c>
      <c r="AD4011" s="90">
        <f t="shared" si="191"/>
        <v>50085</v>
      </c>
      <c r="AE4011" s="91">
        <f t="shared" si="190"/>
        <v>4.2591769819622094E-2</v>
      </c>
      <c r="AG4011" s="92"/>
    </row>
    <row r="4012" spans="14:33" x14ac:dyDescent="0.25">
      <c r="N4012" s="130">
        <v>51949</v>
      </c>
      <c r="O4012" s="129">
        <v>4.3531450313398778</v>
      </c>
      <c r="AD4012" s="90">
        <f t="shared" si="191"/>
        <v>50086</v>
      </c>
      <c r="AE4012" s="91">
        <f t="shared" si="190"/>
        <v>4.2591769819622094E-2</v>
      </c>
      <c r="AG4012" s="92"/>
    </row>
    <row r="4013" spans="14:33" x14ac:dyDescent="0.25">
      <c r="N4013" s="130">
        <v>51950</v>
      </c>
      <c r="O4013" s="129">
        <v>4.3531450313318842</v>
      </c>
      <c r="AD4013" s="90">
        <f t="shared" si="191"/>
        <v>50087</v>
      </c>
      <c r="AE4013" s="91">
        <f t="shared" si="190"/>
        <v>4.2591769819622094E-2</v>
      </c>
      <c r="AG4013" s="92"/>
    </row>
    <row r="4014" spans="14:33" x14ac:dyDescent="0.25">
      <c r="N4014" s="130">
        <v>51951</v>
      </c>
      <c r="O4014" s="129">
        <v>4.3531450313238906</v>
      </c>
      <c r="AD4014" s="90">
        <f t="shared" si="191"/>
        <v>50088</v>
      </c>
      <c r="AE4014" s="91">
        <f t="shared" si="190"/>
        <v>4.258421332703044E-2</v>
      </c>
      <c r="AG4014" s="92"/>
    </row>
    <row r="4015" spans="14:33" x14ac:dyDescent="0.25">
      <c r="N4015" s="130">
        <v>51952</v>
      </c>
      <c r="O4015" s="129">
        <v>4.3531450313318842</v>
      </c>
      <c r="AD4015" s="90">
        <f t="shared" si="191"/>
        <v>50089</v>
      </c>
      <c r="AE4015" s="91">
        <f t="shared" si="190"/>
        <v>4.258421332703044E-2</v>
      </c>
      <c r="AG4015" s="92"/>
    </row>
    <row r="4016" spans="14:33" x14ac:dyDescent="0.25">
      <c r="N4016" s="130">
        <v>51953</v>
      </c>
      <c r="O4016" s="129">
        <v>4.3536714378742403</v>
      </c>
      <c r="AD4016" s="90">
        <f t="shared" si="191"/>
        <v>50090</v>
      </c>
      <c r="AE4016" s="91">
        <f t="shared" si="190"/>
        <v>4.2584213326950504E-2</v>
      </c>
      <c r="AG4016" s="92"/>
    </row>
    <row r="4017" spans="14:33" x14ac:dyDescent="0.25">
      <c r="N4017" s="130">
        <v>51956</v>
      </c>
      <c r="O4017" s="129">
        <v>4.3531450313238906</v>
      </c>
      <c r="AD4017" s="90">
        <f t="shared" si="191"/>
        <v>50091</v>
      </c>
      <c r="AE4017" s="91">
        <f t="shared" si="190"/>
        <v>4.2589250790143751E-2</v>
      </c>
      <c r="AG4017" s="92"/>
    </row>
    <row r="4018" spans="14:33" x14ac:dyDescent="0.25">
      <c r="N4018" s="130">
        <v>51957</v>
      </c>
      <c r="O4018" s="129">
        <v>4.3531450313318842</v>
      </c>
      <c r="AD4018" s="90">
        <f t="shared" si="191"/>
        <v>50092</v>
      </c>
      <c r="AE4018" s="91">
        <f t="shared" si="190"/>
        <v>4.2589250790143751E-2</v>
      </c>
      <c r="AG4018" s="92"/>
    </row>
    <row r="4019" spans="14:33" x14ac:dyDescent="0.25">
      <c r="N4019" s="130">
        <v>51958</v>
      </c>
      <c r="O4019" s="129">
        <v>4.3531450313318842</v>
      </c>
      <c r="AD4019" s="90">
        <f t="shared" si="191"/>
        <v>50093</v>
      </c>
      <c r="AE4019" s="91">
        <f t="shared" si="190"/>
        <v>4.2589250790143751E-2</v>
      </c>
      <c r="AG4019" s="92"/>
    </row>
    <row r="4020" spans="14:33" x14ac:dyDescent="0.25">
      <c r="N4020" s="130">
        <v>51959</v>
      </c>
      <c r="O4020" s="129">
        <v>4.3539346729699613</v>
      </c>
      <c r="AD4020" s="90">
        <f t="shared" si="191"/>
        <v>50094</v>
      </c>
      <c r="AE4020" s="91">
        <f t="shared" si="190"/>
        <v>4.2584213326950504E-2</v>
      </c>
      <c r="AG4020" s="92"/>
    </row>
    <row r="4021" spans="14:33" x14ac:dyDescent="0.25">
      <c r="N4021" s="130">
        <v>51963</v>
      </c>
      <c r="O4021" s="129">
        <v>4.3531450313318842</v>
      </c>
      <c r="AD4021" s="90">
        <f t="shared" si="191"/>
        <v>50095</v>
      </c>
      <c r="AE4021" s="91">
        <f t="shared" si="190"/>
        <v>4.258421332703044E-2</v>
      </c>
      <c r="AG4021" s="92"/>
    </row>
    <row r="4022" spans="14:33" x14ac:dyDescent="0.25">
      <c r="N4022" s="130">
        <v>51964</v>
      </c>
      <c r="O4022" s="129">
        <v>4.3531450313318842</v>
      </c>
      <c r="AD4022" s="90">
        <f t="shared" si="191"/>
        <v>50096</v>
      </c>
      <c r="AE4022" s="91">
        <f t="shared" si="190"/>
        <v>4.258421332703044E-2</v>
      </c>
      <c r="AG4022" s="92"/>
    </row>
    <row r="4023" spans="14:33" x14ac:dyDescent="0.25">
      <c r="N4023" s="130">
        <v>51965</v>
      </c>
      <c r="O4023" s="129">
        <v>4.3531450313318842</v>
      </c>
      <c r="AD4023" s="90">
        <f t="shared" si="191"/>
        <v>50097</v>
      </c>
      <c r="AE4023" s="91">
        <f t="shared" si="190"/>
        <v>4.258421332703044E-2</v>
      </c>
      <c r="AG4023" s="92"/>
    </row>
    <row r="4024" spans="14:33" x14ac:dyDescent="0.25">
      <c r="N4024" s="130">
        <v>51966</v>
      </c>
      <c r="O4024" s="129">
        <v>4.3531450313318842</v>
      </c>
      <c r="AD4024" s="90">
        <f t="shared" si="191"/>
        <v>50098</v>
      </c>
      <c r="AE4024" s="91">
        <f t="shared" si="190"/>
        <v>4.2589250790117106E-2</v>
      </c>
      <c r="AG4024" s="92"/>
    </row>
    <row r="4025" spans="14:33" x14ac:dyDescent="0.25">
      <c r="N4025" s="130">
        <v>51967</v>
      </c>
      <c r="O4025" s="129">
        <v>4.3536714378742403</v>
      </c>
      <c r="AD4025" s="90">
        <f t="shared" si="191"/>
        <v>50099</v>
      </c>
      <c r="AE4025" s="91">
        <f t="shared" si="190"/>
        <v>4.2589250790117106E-2</v>
      </c>
      <c r="AG4025" s="92"/>
    </row>
    <row r="4026" spans="14:33" x14ac:dyDescent="0.25">
      <c r="N4026" s="130">
        <v>51970</v>
      </c>
      <c r="O4026" s="129">
        <v>4.3531450313318842</v>
      </c>
      <c r="AD4026" s="90">
        <f t="shared" si="191"/>
        <v>50100</v>
      </c>
      <c r="AE4026" s="91">
        <f t="shared" si="190"/>
        <v>4.2589250790117106E-2</v>
      </c>
      <c r="AG4026" s="92"/>
    </row>
    <row r="4027" spans="14:33" x14ac:dyDescent="0.25">
      <c r="N4027" s="130">
        <v>51971</v>
      </c>
      <c r="O4027" s="129">
        <v>4.3531450313318842</v>
      </c>
      <c r="AD4027" s="90">
        <f t="shared" si="191"/>
        <v>50101</v>
      </c>
      <c r="AE4027" s="91">
        <f t="shared" si="190"/>
        <v>4.2584213326950504E-2</v>
      </c>
      <c r="AG4027" s="92"/>
    </row>
    <row r="4028" spans="14:33" x14ac:dyDescent="0.25">
      <c r="N4028" s="130">
        <v>51972</v>
      </c>
      <c r="O4028" s="129">
        <v>4.3531450313238906</v>
      </c>
      <c r="AD4028" s="90">
        <f t="shared" si="191"/>
        <v>50102</v>
      </c>
      <c r="AE4028" s="91">
        <f t="shared" si="190"/>
        <v>4.2584213326950504E-2</v>
      </c>
      <c r="AG4028" s="92"/>
    </row>
    <row r="4029" spans="14:33" x14ac:dyDescent="0.25">
      <c r="N4029" s="130">
        <v>51973</v>
      </c>
      <c r="O4029" s="129">
        <v>4.3531450313398778</v>
      </c>
      <c r="AD4029" s="90">
        <f t="shared" si="191"/>
        <v>50103</v>
      </c>
      <c r="AE4029" s="91">
        <f t="shared" si="190"/>
        <v>4.258421332703044E-2</v>
      </c>
      <c r="AG4029" s="92"/>
    </row>
    <row r="4030" spans="14:33" x14ac:dyDescent="0.25">
      <c r="N4030" s="130">
        <v>51974</v>
      </c>
      <c r="O4030" s="129">
        <v>4.3536714378742403</v>
      </c>
      <c r="AD4030" s="90">
        <f t="shared" si="191"/>
        <v>50104</v>
      </c>
      <c r="AE4030" s="91">
        <f t="shared" si="190"/>
        <v>4.2584213326950504E-2</v>
      </c>
      <c r="AG4030" s="92"/>
    </row>
    <row r="4031" spans="14:33" x14ac:dyDescent="0.25">
      <c r="N4031" s="130">
        <v>51977</v>
      </c>
      <c r="O4031" s="129">
        <v>4.3531450313238906</v>
      </c>
      <c r="AD4031" s="90">
        <f t="shared" si="191"/>
        <v>50105</v>
      </c>
      <c r="AE4031" s="91">
        <f t="shared" si="190"/>
        <v>4.2589250790117106E-2</v>
      </c>
      <c r="AG4031" s="92"/>
    </row>
    <row r="4032" spans="14:33" x14ac:dyDescent="0.25">
      <c r="N4032" s="130">
        <v>51978</v>
      </c>
      <c r="O4032" s="129">
        <v>4.3531450313318842</v>
      </c>
      <c r="AD4032" s="90">
        <f t="shared" si="191"/>
        <v>50106</v>
      </c>
      <c r="AE4032" s="91">
        <f t="shared" si="190"/>
        <v>4.2589250790117106E-2</v>
      </c>
      <c r="AG4032" s="92"/>
    </row>
    <row r="4033" spans="14:33" x14ac:dyDescent="0.25">
      <c r="N4033" s="130">
        <v>51979</v>
      </c>
      <c r="O4033" s="129">
        <v>4.3531450313238906</v>
      </c>
      <c r="AD4033" s="90">
        <f t="shared" si="191"/>
        <v>50107</v>
      </c>
      <c r="AE4033" s="91">
        <f t="shared" si="190"/>
        <v>4.2589250790117106E-2</v>
      </c>
      <c r="AG4033" s="92"/>
    </row>
    <row r="4034" spans="14:33" x14ac:dyDescent="0.25">
      <c r="N4034" s="130">
        <v>51980</v>
      </c>
      <c r="O4034" s="129">
        <v>4.3531450313318842</v>
      </c>
      <c r="AD4034" s="90">
        <f t="shared" si="191"/>
        <v>50108</v>
      </c>
      <c r="AE4034" s="91">
        <f t="shared" si="190"/>
        <v>4.2584213326950504E-2</v>
      </c>
      <c r="AG4034" s="92"/>
    </row>
    <row r="4035" spans="14:33" x14ac:dyDescent="0.25">
      <c r="N4035" s="130">
        <v>51981</v>
      </c>
      <c r="O4035" s="129">
        <v>4.3536714378715757</v>
      </c>
      <c r="AD4035" s="90">
        <f t="shared" si="191"/>
        <v>50109</v>
      </c>
      <c r="AE4035" s="91">
        <f t="shared" si="190"/>
        <v>4.258421332703044E-2</v>
      </c>
      <c r="AG4035" s="92"/>
    </row>
    <row r="4036" spans="14:33" x14ac:dyDescent="0.25">
      <c r="N4036" s="130">
        <v>51984</v>
      </c>
      <c r="O4036" s="129">
        <v>4.3531450313318842</v>
      </c>
      <c r="AD4036" s="90">
        <f t="shared" si="191"/>
        <v>50110</v>
      </c>
      <c r="AE4036" s="91">
        <f t="shared" si="190"/>
        <v>4.2584213326950504E-2</v>
      </c>
      <c r="AG4036" s="92"/>
    </row>
    <row r="4037" spans="14:33" x14ac:dyDescent="0.25">
      <c r="N4037" s="130">
        <v>51985</v>
      </c>
      <c r="O4037" s="129">
        <v>4.3531450313238906</v>
      </c>
      <c r="AD4037" s="90">
        <f t="shared" si="191"/>
        <v>50111</v>
      </c>
      <c r="AE4037" s="91">
        <f t="shared" si="190"/>
        <v>4.2584213326950504E-2</v>
      </c>
      <c r="AG4037" s="92"/>
    </row>
    <row r="4038" spans="14:33" x14ac:dyDescent="0.25">
      <c r="N4038" s="130">
        <v>51986</v>
      </c>
      <c r="O4038" s="129">
        <v>4.3531450313398778</v>
      </c>
      <c r="AD4038" s="90">
        <f t="shared" si="191"/>
        <v>50112</v>
      </c>
      <c r="AE4038" s="91">
        <f t="shared" si="190"/>
        <v>4.2589250790117106E-2</v>
      </c>
      <c r="AG4038" s="92"/>
    </row>
    <row r="4039" spans="14:33" x14ac:dyDescent="0.25">
      <c r="N4039" s="130">
        <v>51987</v>
      </c>
      <c r="O4039" s="129">
        <v>4.3531450313238906</v>
      </c>
      <c r="AD4039" s="90">
        <f t="shared" si="191"/>
        <v>50113</v>
      </c>
      <c r="AE4039" s="91">
        <f t="shared" ref="AE4039:AE4102" si="192">_xlfn.IFNA(VLOOKUP(AD4039,N:O,2,FALSE)/100,AE4038)</f>
        <v>4.2589250790117106E-2</v>
      </c>
      <c r="AG4039" s="92"/>
    </row>
    <row r="4040" spans="14:33" x14ac:dyDescent="0.25">
      <c r="N4040" s="130">
        <v>51988</v>
      </c>
      <c r="O4040" s="129">
        <v>4.3536714378715757</v>
      </c>
      <c r="AD4040" s="90">
        <f t="shared" ref="AD4040:AD4103" si="193">AD4039+1</f>
        <v>50114</v>
      </c>
      <c r="AE4040" s="91">
        <f t="shared" si="192"/>
        <v>4.2589250790117106E-2</v>
      </c>
      <c r="AG4040" s="92"/>
    </row>
    <row r="4041" spans="14:33" x14ac:dyDescent="0.25">
      <c r="N4041" s="130">
        <v>51991</v>
      </c>
      <c r="O4041" s="129">
        <v>4.3531450313318842</v>
      </c>
      <c r="AD4041" s="90">
        <f t="shared" si="193"/>
        <v>50115</v>
      </c>
      <c r="AE4041" s="91">
        <f t="shared" si="192"/>
        <v>4.2584213327110376E-2</v>
      </c>
      <c r="AG4041" s="92"/>
    </row>
    <row r="4042" spans="14:33" x14ac:dyDescent="0.25">
      <c r="N4042" s="130">
        <v>51992</v>
      </c>
      <c r="O4042" s="129">
        <v>4.3531450313318842</v>
      </c>
      <c r="AD4042" s="90">
        <f t="shared" si="193"/>
        <v>50116</v>
      </c>
      <c r="AE4042" s="91">
        <f t="shared" si="192"/>
        <v>4.2584213326950504E-2</v>
      </c>
      <c r="AG4042" s="92"/>
    </row>
    <row r="4043" spans="14:33" x14ac:dyDescent="0.25">
      <c r="N4043" s="130">
        <v>51993</v>
      </c>
      <c r="O4043" s="129">
        <v>4.3531450313398778</v>
      </c>
      <c r="AD4043" s="90">
        <f t="shared" si="193"/>
        <v>50117</v>
      </c>
      <c r="AE4043" s="91">
        <f t="shared" si="192"/>
        <v>4.2584213326950504E-2</v>
      </c>
      <c r="AG4043" s="92"/>
    </row>
    <row r="4044" spans="14:33" x14ac:dyDescent="0.25">
      <c r="N4044" s="130">
        <v>51994</v>
      </c>
      <c r="O4044" s="129">
        <v>4.3531450313318842</v>
      </c>
      <c r="AD4044" s="90">
        <f t="shared" si="193"/>
        <v>50118</v>
      </c>
      <c r="AE4044" s="91">
        <f t="shared" si="192"/>
        <v>4.258421332703044E-2</v>
      </c>
      <c r="AG4044" s="92"/>
    </row>
    <row r="4045" spans="14:33" x14ac:dyDescent="0.25">
      <c r="N4045" s="130">
        <v>51995</v>
      </c>
      <c r="O4045" s="129">
        <v>4.3536714378715757</v>
      </c>
      <c r="AD4045" s="90">
        <f t="shared" si="193"/>
        <v>50119</v>
      </c>
      <c r="AE4045" s="91">
        <f t="shared" si="192"/>
        <v>4.2589250790117106E-2</v>
      </c>
      <c r="AG4045" s="92"/>
    </row>
    <row r="4046" spans="14:33" x14ac:dyDescent="0.25">
      <c r="N4046" s="130">
        <v>51998</v>
      </c>
      <c r="O4046" s="129">
        <v>4.3531450313318842</v>
      </c>
      <c r="AD4046" s="90">
        <f t="shared" si="193"/>
        <v>50120</v>
      </c>
      <c r="AE4046" s="91">
        <f t="shared" si="192"/>
        <v>4.2589250790117106E-2</v>
      </c>
      <c r="AG4046" s="92"/>
    </row>
    <row r="4047" spans="14:33" x14ac:dyDescent="0.25">
      <c r="N4047" s="130">
        <v>51999</v>
      </c>
      <c r="O4047" s="129">
        <v>4.3531450313318842</v>
      </c>
      <c r="AD4047" s="90">
        <f t="shared" si="193"/>
        <v>50121</v>
      </c>
      <c r="AE4047" s="91">
        <f t="shared" si="192"/>
        <v>4.2589250790117106E-2</v>
      </c>
      <c r="AG4047" s="92"/>
    </row>
    <row r="4048" spans="14:33" x14ac:dyDescent="0.25">
      <c r="N4048" s="130">
        <v>52000</v>
      </c>
      <c r="O4048" s="129">
        <v>4.3531450313318842</v>
      </c>
      <c r="AD4048" s="90">
        <f t="shared" si="193"/>
        <v>50122</v>
      </c>
      <c r="AE4048" s="91">
        <f t="shared" si="192"/>
        <v>4.258421332703044E-2</v>
      </c>
      <c r="AG4048" s="92"/>
    </row>
    <row r="4049" spans="14:33" x14ac:dyDescent="0.25">
      <c r="N4049" s="130">
        <v>52001</v>
      </c>
      <c r="O4049" s="129">
        <v>4.3531450313238906</v>
      </c>
      <c r="AD4049" s="90">
        <f t="shared" si="193"/>
        <v>50123</v>
      </c>
      <c r="AE4049" s="91">
        <f t="shared" si="192"/>
        <v>4.258421332703044E-2</v>
      </c>
      <c r="AG4049" s="92"/>
    </row>
    <row r="4050" spans="14:33" x14ac:dyDescent="0.25">
      <c r="N4050" s="130">
        <v>52002</v>
      </c>
      <c r="O4050" s="129">
        <v>4.3536714378715757</v>
      </c>
      <c r="AD4050" s="90">
        <f t="shared" si="193"/>
        <v>50124</v>
      </c>
      <c r="AE4050" s="91">
        <f t="shared" si="192"/>
        <v>4.2584213326950504E-2</v>
      </c>
      <c r="AG4050" s="92"/>
    </row>
    <row r="4051" spans="14:33" x14ac:dyDescent="0.25">
      <c r="N4051" s="130">
        <v>52005</v>
      </c>
      <c r="O4051" s="129">
        <v>4.3531450313398778</v>
      </c>
      <c r="AD4051" s="90">
        <f t="shared" si="193"/>
        <v>50125</v>
      </c>
      <c r="AE4051" s="91">
        <f t="shared" si="192"/>
        <v>4.2584213326950504E-2</v>
      </c>
      <c r="AG4051" s="92"/>
    </row>
    <row r="4052" spans="14:33" x14ac:dyDescent="0.25">
      <c r="N4052" s="130">
        <v>52006</v>
      </c>
      <c r="O4052" s="129">
        <v>4.3531450313318842</v>
      </c>
      <c r="AD4052" s="90">
        <f t="shared" si="193"/>
        <v>50126</v>
      </c>
      <c r="AE4052" s="91">
        <f t="shared" si="192"/>
        <v>4.2589250790143751E-2</v>
      </c>
      <c r="AG4052" s="92"/>
    </row>
    <row r="4053" spans="14:33" x14ac:dyDescent="0.25">
      <c r="N4053" s="130">
        <v>52007</v>
      </c>
      <c r="O4053" s="129">
        <v>4.3531450313238906</v>
      </c>
      <c r="AD4053" s="90">
        <f t="shared" si="193"/>
        <v>50127</v>
      </c>
      <c r="AE4053" s="91">
        <f t="shared" si="192"/>
        <v>4.2589250790143751E-2</v>
      </c>
      <c r="AG4053" s="92"/>
    </row>
    <row r="4054" spans="14:33" x14ac:dyDescent="0.25">
      <c r="N4054" s="130">
        <v>52008</v>
      </c>
      <c r="O4054" s="129">
        <v>4.3531450313398778</v>
      </c>
      <c r="AD4054" s="90">
        <f t="shared" si="193"/>
        <v>50128</v>
      </c>
      <c r="AE4054" s="91">
        <f t="shared" si="192"/>
        <v>4.2589250790143751E-2</v>
      </c>
      <c r="AG4054" s="92"/>
    </row>
    <row r="4055" spans="14:33" x14ac:dyDescent="0.25">
      <c r="N4055" s="130">
        <v>52009</v>
      </c>
      <c r="O4055" s="129">
        <v>4.3539346729679629</v>
      </c>
      <c r="AD4055" s="90">
        <f t="shared" si="193"/>
        <v>50129</v>
      </c>
      <c r="AE4055" s="91">
        <f t="shared" si="192"/>
        <v>4.258421332703044E-2</v>
      </c>
      <c r="AG4055" s="92"/>
    </row>
    <row r="4056" spans="14:33" x14ac:dyDescent="0.25">
      <c r="N4056" s="130">
        <v>52013</v>
      </c>
      <c r="O4056" s="129">
        <v>4.3531450313398778</v>
      </c>
      <c r="AD4056" s="90">
        <f t="shared" si="193"/>
        <v>50130</v>
      </c>
      <c r="AE4056" s="91">
        <f t="shared" si="192"/>
        <v>4.2584213326950504E-2</v>
      </c>
      <c r="AG4056" s="92"/>
    </row>
    <row r="4057" spans="14:33" x14ac:dyDescent="0.25">
      <c r="N4057" s="130">
        <v>52014</v>
      </c>
      <c r="O4057" s="129">
        <v>4.3531450313398778</v>
      </c>
      <c r="AD4057" s="90">
        <f t="shared" si="193"/>
        <v>50131</v>
      </c>
      <c r="AE4057" s="91">
        <f t="shared" si="192"/>
        <v>4.258421332703044E-2</v>
      </c>
      <c r="AG4057" s="92"/>
    </row>
    <row r="4058" spans="14:33" x14ac:dyDescent="0.25">
      <c r="N4058" s="130">
        <v>52015</v>
      </c>
      <c r="O4058" s="129">
        <v>4.3531450313238906</v>
      </c>
      <c r="AD4058" s="90">
        <f t="shared" si="193"/>
        <v>50132</v>
      </c>
      <c r="AE4058" s="91">
        <f t="shared" si="192"/>
        <v>4.2591769819642078E-2</v>
      </c>
      <c r="AG4058" s="92"/>
    </row>
    <row r="4059" spans="14:33" x14ac:dyDescent="0.25">
      <c r="N4059" s="130">
        <v>52016</v>
      </c>
      <c r="O4059" s="129">
        <v>4.3536714378715757</v>
      </c>
      <c r="AD4059" s="90">
        <f t="shared" si="193"/>
        <v>50133</v>
      </c>
      <c r="AE4059" s="91">
        <f t="shared" si="192"/>
        <v>4.2591769819642078E-2</v>
      </c>
      <c r="AG4059" s="92"/>
    </row>
    <row r="4060" spans="14:33" x14ac:dyDescent="0.25">
      <c r="N4060" s="130">
        <v>52019</v>
      </c>
      <c r="O4060" s="129">
        <v>4.3531450313318842</v>
      </c>
      <c r="AD4060" s="90">
        <f t="shared" si="193"/>
        <v>50134</v>
      </c>
      <c r="AE4060" s="91">
        <f t="shared" si="192"/>
        <v>4.2591769819642078E-2</v>
      </c>
      <c r="AG4060" s="92"/>
    </row>
    <row r="4061" spans="14:33" x14ac:dyDescent="0.25">
      <c r="N4061" s="130">
        <v>52020</v>
      </c>
      <c r="O4061" s="129">
        <v>4.3531450313318842</v>
      </c>
      <c r="AD4061" s="90">
        <f t="shared" si="193"/>
        <v>50135</v>
      </c>
      <c r="AE4061" s="91">
        <f t="shared" si="192"/>
        <v>4.2591769819642078E-2</v>
      </c>
      <c r="AG4061" s="92"/>
    </row>
    <row r="4062" spans="14:33" x14ac:dyDescent="0.25">
      <c r="N4062" s="130">
        <v>52021</v>
      </c>
      <c r="O4062" s="129">
        <v>4.3531450313398778</v>
      </c>
      <c r="AD4062" s="90">
        <f t="shared" si="193"/>
        <v>50136</v>
      </c>
      <c r="AE4062" s="91">
        <f t="shared" si="192"/>
        <v>4.258421332703044E-2</v>
      </c>
      <c r="AG4062" s="92"/>
    </row>
    <row r="4063" spans="14:33" x14ac:dyDescent="0.25">
      <c r="N4063" s="130">
        <v>52022</v>
      </c>
      <c r="O4063" s="129">
        <v>4.3531450313238906</v>
      </c>
      <c r="AD4063" s="90">
        <f t="shared" si="193"/>
        <v>50137</v>
      </c>
      <c r="AE4063" s="91">
        <f t="shared" si="192"/>
        <v>4.2584213326950504E-2</v>
      </c>
      <c r="AG4063" s="92"/>
    </row>
    <row r="4064" spans="14:33" x14ac:dyDescent="0.25">
      <c r="N4064" s="130">
        <v>52023</v>
      </c>
      <c r="O4064" s="129">
        <v>4.3536714378715757</v>
      </c>
      <c r="AD4064" s="90">
        <f t="shared" si="193"/>
        <v>50138</v>
      </c>
      <c r="AE4064" s="91">
        <f t="shared" si="192"/>
        <v>4.258421332703044E-2</v>
      </c>
      <c r="AG4064" s="92"/>
    </row>
    <row r="4065" spans="14:33" x14ac:dyDescent="0.25">
      <c r="N4065" s="130">
        <v>52026</v>
      </c>
      <c r="O4065" s="129">
        <v>4.3531450313318842</v>
      </c>
      <c r="AD4065" s="90">
        <f t="shared" si="193"/>
        <v>50139</v>
      </c>
      <c r="AE4065" s="91">
        <f t="shared" si="192"/>
        <v>4.258421332703044E-2</v>
      </c>
      <c r="AG4065" s="92"/>
    </row>
    <row r="4066" spans="14:33" x14ac:dyDescent="0.25">
      <c r="N4066" s="130">
        <v>52027</v>
      </c>
      <c r="O4066" s="129">
        <v>4.3531450313318842</v>
      </c>
      <c r="AD4066" s="90">
        <f t="shared" si="193"/>
        <v>50140</v>
      </c>
      <c r="AE4066" s="91">
        <f t="shared" si="192"/>
        <v>4.2589250790117106E-2</v>
      </c>
      <c r="AG4066" s="92"/>
    </row>
    <row r="4067" spans="14:33" x14ac:dyDescent="0.25">
      <c r="N4067" s="130">
        <v>52028</v>
      </c>
      <c r="O4067" s="129">
        <v>4.3531450313238906</v>
      </c>
      <c r="AD4067" s="90">
        <f t="shared" si="193"/>
        <v>50141</v>
      </c>
      <c r="AE4067" s="91">
        <f t="shared" si="192"/>
        <v>4.2589250790117106E-2</v>
      </c>
      <c r="AG4067" s="92"/>
    </row>
    <row r="4068" spans="14:33" x14ac:dyDescent="0.25">
      <c r="N4068" s="130">
        <v>52029</v>
      </c>
      <c r="O4068" s="129">
        <v>4.3531450313398778</v>
      </c>
      <c r="AD4068" s="90">
        <f t="shared" si="193"/>
        <v>50142</v>
      </c>
      <c r="AE4068" s="91">
        <f t="shared" si="192"/>
        <v>4.2589250790117106E-2</v>
      </c>
      <c r="AG4068" s="92"/>
    </row>
    <row r="4069" spans="14:33" x14ac:dyDescent="0.25">
      <c r="N4069" s="130">
        <v>52030</v>
      </c>
      <c r="O4069" s="129">
        <v>4.3536714378715757</v>
      </c>
      <c r="AD4069" s="90">
        <f t="shared" si="193"/>
        <v>50143</v>
      </c>
      <c r="AE4069" s="91">
        <f t="shared" si="192"/>
        <v>4.2584213326950504E-2</v>
      </c>
      <c r="AG4069" s="92"/>
    </row>
    <row r="4070" spans="14:33" x14ac:dyDescent="0.25">
      <c r="N4070" s="130">
        <v>52033</v>
      </c>
      <c r="O4070" s="129">
        <v>4.3531450313318842</v>
      </c>
      <c r="AD4070" s="90">
        <f t="shared" si="193"/>
        <v>50144</v>
      </c>
      <c r="AE4070" s="91">
        <f t="shared" si="192"/>
        <v>4.2584213326950504E-2</v>
      </c>
      <c r="AG4070" s="92"/>
    </row>
    <row r="4071" spans="14:33" x14ac:dyDescent="0.25">
      <c r="N4071" s="130">
        <v>52034</v>
      </c>
      <c r="O4071" s="129">
        <v>4.3531450313318842</v>
      </c>
      <c r="AD4071" s="90">
        <f t="shared" si="193"/>
        <v>50145</v>
      </c>
      <c r="AE4071" s="91">
        <f t="shared" si="192"/>
        <v>4.258421332703044E-2</v>
      </c>
      <c r="AG4071" s="92"/>
    </row>
    <row r="4072" spans="14:33" x14ac:dyDescent="0.25">
      <c r="N4072" s="130">
        <v>52035</v>
      </c>
      <c r="O4072" s="129">
        <v>4.3534082239915506</v>
      </c>
      <c r="AD4072" s="90">
        <f t="shared" si="193"/>
        <v>50146</v>
      </c>
      <c r="AE4072" s="91">
        <f t="shared" si="192"/>
        <v>4.258421332703044E-2</v>
      </c>
      <c r="AG4072" s="92"/>
    </row>
    <row r="4073" spans="14:33" x14ac:dyDescent="0.25">
      <c r="N4073" s="130">
        <v>52037</v>
      </c>
      <c r="O4073" s="129">
        <v>4.3536714378769048</v>
      </c>
      <c r="AD4073" s="90">
        <f t="shared" si="193"/>
        <v>50147</v>
      </c>
      <c r="AE4073" s="91">
        <f t="shared" si="192"/>
        <v>4.2589250790117106E-2</v>
      </c>
      <c r="AG4073" s="92"/>
    </row>
    <row r="4074" spans="14:33" x14ac:dyDescent="0.25">
      <c r="N4074" s="130">
        <v>52040</v>
      </c>
      <c r="O4074" s="129">
        <v>4.3531450313238906</v>
      </c>
      <c r="AD4074" s="90">
        <f t="shared" si="193"/>
        <v>50148</v>
      </c>
      <c r="AE4074" s="91">
        <f t="shared" si="192"/>
        <v>4.2589250790117106E-2</v>
      </c>
      <c r="AG4074" s="92"/>
    </row>
    <row r="4075" spans="14:33" x14ac:dyDescent="0.25">
      <c r="N4075" s="130">
        <v>52041</v>
      </c>
      <c r="O4075" s="129">
        <v>4.3531450313318842</v>
      </c>
      <c r="AD4075" s="90">
        <f t="shared" si="193"/>
        <v>50149</v>
      </c>
      <c r="AE4075" s="91">
        <f t="shared" si="192"/>
        <v>4.2589250790117106E-2</v>
      </c>
      <c r="AG4075" s="92"/>
    </row>
    <row r="4076" spans="14:33" x14ac:dyDescent="0.25">
      <c r="N4076" s="130">
        <v>52042</v>
      </c>
      <c r="O4076" s="129">
        <v>4.3531450313318842</v>
      </c>
      <c r="AD4076" s="90">
        <f t="shared" si="193"/>
        <v>50150</v>
      </c>
      <c r="AE4076" s="91">
        <f t="shared" si="192"/>
        <v>4.2584213326950504E-2</v>
      </c>
      <c r="AG4076" s="92"/>
    </row>
    <row r="4077" spans="14:33" x14ac:dyDescent="0.25">
      <c r="N4077" s="130">
        <v>52043</v>
      </c>
      <c r="O4077" s="129">
        <v>4.3531450313238906</v>
      </c>
      <c r="AD4077" s="90">
        <f t="shared" si="193"/>
        <v>50151</v>
      </c>
      <c r="AE4077" s="91">
        <f t="shared" si="192"/>
        <v>4.2584213326950504E-2</v>
      </c>
      <c r="AG4077" s="92"/>
    </row>
    <row r="4078" spans="14:33" x14ac:dyDescent="0.25">
      <c r="N4078" s="130">
        <v>52044</v>
      </c>
      <c r="O4078" s="129">
        <v>4.3536714378715757</v>
      </c>
      <c r="AD4078" s="90">
        <f t="shared" si="193"/>
        <v>50152</v>
      </c>
      <c r="AE4078" s="91">
        <f t="shared" si="192"/>
        <v>4.258421332703044E-2</v>
      </c>
      <c r="AG4078" s="92"/>
    </row>
    <row r="4079" spans="14:33" x14ac:dyDescent="0.25">
      <c r="N4079" s="130">
        <v>52047</v>
      </c>
      <c r="O4079" s="129">
        <v>4.3531450313478715</v>
      </c>
      <c r="AD4079" s="90">
        <f t="shared" si="193"/>
        <v>50153</v>
      </c>
      <c r="AE4079" s="91">
        <f t="shared" si="192"/>
        <v>4.258421332703044E-2</v>
      </c>
      <c r="AG4079" s="92"/>
    </row>
    <row r="4080" spans="14:33" x14ac:dyDescent="0.25">
      <c r="N4080" s="130">
        <v>52048</v>
      </c>
      <c r="O4080" s="129">
        <v>4.3531450313238906</v>
      </c>
      <c r="AD4080" s="90">
        <f t="shared" si="193"/>
        <v>50154</v>
      </c>
      <c r="AE4080" s="91">
        <f t="shared" si="192"/>
        <v>4.2589250790117106E-2</v>
      </c>
      <c r="AG4080" s="92"/>
    </row>
    <row r="4081" spans="14:33" x14ac:dyDescent="0.25">
      <c r="N4081" s="130">
        <v>52049</v>
      </c>
      <c r="O4081" s="129">
        <v>4.3531450313318842</v>
      </c>
      <c r="AD4081" s="90">
        <f t="shared" si="193"/>
        <v>50155</v>
      </c>
      <c r="AE4081" s="91">
        <f t="shared" si="192"/>
        <v>4.2589250790117106E-2</v>
      </c>
      <c r="AG4081" s="92"/>
    </row>
    <row r="4082" spans="14:33" x14ac:dyDescent="0.25">
      <c r="N4082" s="130">
        <v>52050</v>
      </c>
      <c r="O4082" s="129">
        <v>4.3539346729719597</v>
      </c>
      <c r="AD4082" s="90">
        <f t="shared" si="193"/>
        <v>50156</v>
      </c>
      <c r="AE4082" s="91">
        <f t="shared" si="192"/>
        <v>4.2589250790117106E-2</v>
      </c>
      <c r="AG4082" s="92"/>
    </row>
    <row r="4083" spans="14:33" x14ac:dyDescent="0.25">
      <c r="N4083" s="130">
        <v>52054</v>
      </c>
      <c r="O4083" s="129">
        <v>4.3531450313318842</v>
      </c>
      <c r="AD4083" s="90">
        <f t="shared" si="193"/>
        <v>50157</v>
      </c>
      <c r="AE4083" s="91">
        <f t="shared" si="192"/>
        <v>4.258421332703044E-2</v>
      </c>
      <c r="AG4083" s="92"/>
    </row>
    <row r="4084" spans="14:33" x14ac:dyDescent="0.25">
      <c r="N4084" s="130">
        <v>52055</v>
      </c>
      <c r="O4084" s="129">
        <v>4.3531450313318842</v>
      </c>
      <c r="AD4084" s="90">
        <f t="shared" si="193"/>
        <v>50158</v>
      </c>
      <c r="AE4084" s="91">
        <f t="shared" si="192"/>
        <v>4.258421332703044E-2</v>
      </c>
      <c r="AG4084" s="92"/>
    </row>
    <row r="4085" spans="14:33" x14ac:dyDescent="0.25">
      <c r="N4085" s="130">
        <v>52056</v>
      </c>
      <c r="O4085" s="129">
        <v>4.3531450313318842</v>
      </c>
      <c r="AD4085" s="90">
        <f t="shared" si="193"/>
        <v>50159</v>
      </c>
      <c r="AE4085" s="91">
        <f t="shared" si="192"/>
        <v>4.258421332703044E-2</v>
      </c>
      <c r="AG4085" s="92"/>
    </row>
    <row r="4086" spans="14:33" x14ac:dyDescent="0.25">
      <c r="N4086" s="130">
        <v>52057</v>
      </c>
      <c r="O4086" s="129">
        <v>4.3531450313318842</v>
      </c>
      <c r="AD4086" s="90">
        <f t="shared" si="193"/>
        <v>50160</v>
      </c>
      <c r="AE4086" s="91">
        <f t="shared" si="192"/>
        <v>4.2584213326950504E-2</v>
      </c>
      <c r="AG4086" s="92"/>
    </row>
    <row r="4087" spans="14:33" x14ac:dyDescent="0.25">
      <c r="N4087" s="130">
        <v>52058</v>
      </c>
      <c r="O4087" s="129">
        <v>4.3536714378742403</v>
      </c>
      <c r="AD4087" s="90">
        <f t="shared" si="193"/>
        <v>50161</v>
      </c>
      <c r="AE4087" s="91">
        <f t="shared" si="192"/>
        <v>4.2589250790117106E-2</v>
      </c>
      <c r="AG4087" s="92"/>
    </row>
    <row r="4088" spans="14:33" x14ac:dyDescent="0.25">
      <c r="N4088" s="130">
        <v>52061</v>
      </c>
      <c r="O4088" s="129">
        <v>4.3531450313238906</v>
      </c>
      <c r="AD4088" s="90">
        <f t="shared" si="193"/>
        <v>50162</v>
      </c>
      <c r="AE4088" s="91">
        <f t="shared" si="192"/>
        <v>4.2589250790117106E-2</v>
      </c>
      <c r="AG4088" s="92"/>
    </row>
    <row r="4089" spans="14:33" x14ac:dyDescent="0.25">
      <c r="N4089" s="130">
        <v>52062</v>
      </c>
      <c r="O4089" s="129">
        <v>4.3531450313318842</v>
      </c>
      <c r="AD4089" s="90">
        <f t="shared" si="193"/>
        <v>50163</v>
      </c>
      <c r="AE4089" s="91">
        <f t="shared" si="192"/>
        <v>4.2589250790117106E-2</v>
      </c>
      <c r="AG4089" s="92"/>
    </row>
    <row r="4090" spans="14:33" x14ac:dyDescent="0.25">
      <c r="N4090" s="130">
        <v>52063</v>
      </c>
      <c r="O4090" s="129">
        <v>4.3531450313398778</v>
      </c>
      <c r="AD4090" s="90">
        <f t="shared" si="193"/>
        <v>50164</v>
      </c>
      <c r="AE4090" s="91">
        <f t="shared" si="192"/>
        <v>4.258421332703044E-2</v>
      </c>
      <c r="AG4090" s="92"/>
    </row>
    <row r="4091" spans="14:33" x14ac:dyDescent="0.25">
      <c r="N4091" s="130">
        <v>52064</v>
      </c>
      <c r="O4091" s="129">
        <v>4.3531450313318842</v>
      </c>
      <c r="AD4091" s="90">
        <f t="shared" si="193"/>
        <v>50165</v>
      </c>
      <c r="AE4091" s="91">
        <f t="shared" si="192"/>
        <v>4.258421332703044E-2</v>
      </c>
      <c r="AG4091" s="92"/>
    </row>
    <row r="4092" spans="14:33" x14ac:dyDescent="0.25">
      <c r="N4092" s="130">
        <v>52065</v>
      </c>
      <c r="O4092" s="129">
        <v>4.3536714378715757</v>
      </c>
      <c r="AD4092" s="90">
        <f t="shared" si="193"/>
        <v>50166</v>
      </c>
      <c r="AE4092" s="91">
        <f t="shared" si="192"/>
        <v>4.258421332703044E-2</v>
      </c>
      <c r="AG4092" s="92"/>
    </row>
    <row r="4093" spans="14:33" x14ac:dyDescent="0.25">
      <c r="N4093" s="130">
        <v>52068</v>
      </c>
      <c r="O4093" s="129">
        <v>4.3531450313318842</v>
      </c>
      <c r="AD4093" s="90">
        <f t="shared" si="193"/>
        <v>50167</v>
      </c>
      <c r="AE4093" s="91">
        <f t="shared" si="192"/>
        <v>4.258421332703044E-2</v>
      </c>
      <c r="AG4093" s="92"/>
    </row>
    <row r="4094" spans="14:33" x14ac:dyDescent="0.25">
      <c r="N4094" s="130">
        <v>52069</v>
      </c>
      <c r="O4094" s="129">
        <v>4.3531450313318842</v>
      </c>
      <c r="AD4094" s="90">
        <f t="shared" si="193"/>
        <v>50168</v>
      </c>
      <c r="AE4094" s="91">
        <f t="shared" si="192"/>
        <v>4.2589250790117106E-2</v>
      </c>
      <c r="AG4094" s="92"/>
    </row>
    <row r="4095" spans="14:33" x14ac:dyDescent="0.25">
      <c r="N4095" s="130">
        <v>52070</v>
      </c>
      <c r="O4095" s="129">
        <v>4.3531450313318842</v>
      </c>
      <c r="AD4095" s="90">
        <f t="shared" si="193"/>
        <v>50169</v>
      </c>
      <c r="AE4095" s="91">
        <f t="shared" si="192"/>
        <v>4.2589250790117106E-2</v>
      </c>
      <c r="AG4095" s="92"/>
    </row>
    <row r="4096" spans="14:33" x14ac:dyDescent="0.25">
      <c r="N4096" s="130">
        <v>52071</v>
      </c>
      <c r="O4096" s="129">
        <v>4.3531450313398778</v>
      </c>
      <c r="AD4096" s="90">
        <f t="shared" si="193"/>
        <v>50170</v>
      </c>
      <c r="AE4096" s="91">
        <f t="shared" si="192"/>
        <v>4.2589250790117106E-2</v>
      </c>
      <c r="AG4096" s="92"/>
    </row>
    <row r="4097" spans="14:33" x14ac:dyDescent="0.25">
      <c r="N4097" s="130">
        <v>52072</v>
      </c>
      <c r="O4097" s="129">
        <v>4.3536714378689112</v>
      </c>
      <c r="AD4097" s="90">
        <f t="shared" si="193"/>
        <v>50171</v>
      </c>
      <c r="AE4097" s="91">
        <f t="shared" si="192"/>
        <v>4.258421332703044E-2</v>
      </c>
      <c r="AG4097" s="92"/>
    </row>
    <row r="4098" spans="14:33" x14ac:dyDescent="0.25">
      <c r="N4098" s="130">
        <v>52075</v>
      </c>
      <c r="O4098" s="129">
        <v>4.3531450313318842</v>
      </c>
      <c r="AD4098" s="90">
        <f t="shared" si="193"/>
        <v>50172</v>
      </c>
      <c r="AE4098" s="91">
        <f t="shared" si="192"/>
        <v>4.2584213326950504E-2</v>
      </c>
      <c r="AG4098" s="92"/>
    </row>
    <row r="4099" spans="14:33" x14ac:dyDescent="0.25">
      <c r="N4099" s="130">
        <v>52076</v>
      </c>
      <c r="O4099" s="129">
        <v>4.3531450313318842</v>
      </c>
      <c r="AD4099" s="90">
        <f t="shared" si="193"/>
        <v>50173</v>
      </c>
      <c r="AE4099" s="91">
        <f t="shared" si="192"/>
        <v>4.258421332703044E-2</v>
      </c>
      <c r="AG4099" s="92"/>
    </row>
    <row r="4100" spans="14:33" x14ac:dyDescent="0.25">
      <c r="N4100" s="130">
        <v>52077</v>
      </c>
      <c r="O4100" s="129">
        <v>4.3531450313318842</v>
      </c>
      <c r="AD4100" s="90">
        <f t="shared" si="193"/>
        <v>50174</v>
      </c>
      <c r="AE4100" s="91">
        <f t="shared" si="192"/>
        <v>4.2584213326950504E-2</v>
      </c>
      <c r="AG4100" s="92"/>
    </row>
    <row r="4101" spans="14:33" x14ac:dyDescent="0.25">
      <c r="N4101" s="130">
        <v>52078</v>
      </c>
      <c r="O4101" s="129">
        <v>4.3531450313318842</v>
      </c>
      <c r="AD4101" s="90">
        <f t="shared" si="193"/>
        <v>50175</v>
      </c>
      <c r="AE4101" s="91">
        <f t="shared" si="192"/>
        <v>4.2589250790170396E-2</v>
      </c>
      <c r="AG4101" s="92"/>
    </row>
    <row r="4102" spans="14:33" x14ac:dyDescent="0.25">
      <c r="N4102" s="130">
        <v>52079</v>
      </c>
      <c r="O4102" s="129">
        <v>4.3536714378715757</v>
      </c>
      <c r="AD4102" s="90">
        <f t="shared" si="193"/>
        <v>50176</v>
      </c>
      <c r="AE4102" s="91">
        <f t="shared" si="192"/>
        <v>4.2589250790170396E-2</v>
      </c>
      <c r="AG4102" s="92"/>
    </row>
    <row r="4103" spans="14:33" x14ac:dyDescent="0.25">
      <c r="N4103" s="130">
        <v>52082</v>
      </c>
      <c r="O4103" s="129">
        <v>4.3531450313398778</v>
      </c>
      <c r="AD4103" s="90">
        <f t="shared" si="193"/>
        <v>50177</v>
      </c>
      <c r="AE4103" s="91">
        <f t="shared" ref="AE4103:AE4166" si="194">_xlfn.IFNA(VLOOKUP(AD4103,N:O,2,FALSE)/100,AE4102)</f>
        <v>4.2589250790170396E-2</v>
      </c>
      <c r="AG4103" s="92"/>
    </row>
    <row r="4104" spans="14:33" x14ac:dyDescent="0.25">
      <c r="N4104" s="130">
        <v>52083</v>
      </c>
      <c r="O4104" s="129">
        <v>4.3531450313318842</v>
      </c>
      <c r="AD4104" s="90">
        <f t="shared" ref="AD4104:AD4167" si="195">AD4103+1</f>
        <v>50178</v>
      </c>
      <c r="AE4104" s="91">
        <f t="shared" si="194"/>
        <v>4.2584213326950504E-2</v>
      </c>
      <c r="AG4104" s="92"/>
    </row>
    <row r="4105" spans="14:33" x14ac:dyDescent="0.25">
      <c r="N4105" s="130">
        <v>52084</v>
      </c>
      <c r="O4105" s="129">
        <v>4.3531450313318842</v>
      </c>
      <c r="AD4105" s="90">
        <f t="shared" si="195"/>
        <v>50179</v>
      </c>
      <c r="AE4105" s="91">
        <f t="shared" si="194"/>
        <v>4.258421332703044E-2</v>
      </c>
      <c r="AG4105" s="92"/>
    </row>
    <row r="4106" spans="14:33" x14ac:dyDescent="0.25">
      <c r="N4106" s="130">
        <v>52085</v>
      </c>
      <c r="O4106" s="129">
        <v>4.3531450313318842</v>
      </c>
      <c r="AD4106" s="90">
        <f t="shared" si="195"/>
        <v>50180</v>
      </c>
      <c r="AE4106" s="91">
        <f t="shared" si="194"/>
        <v>4.258421332703044E-2</v>
      </c>
      <c r="AG4106" s="92"/>
    </row>
    <row r="4107" spans="14:33" x14ac:dyDescent="0.25">
      <c r="N4107" s="130">
        <v>52086</v>
      </c>
      <c r="O4107" s="129">
        <v>4.3536714378715757</v>
      </c>
      <c r="AD4107" s="90">
        <f t="shared" si="195"/>
        <v>50181</v>
      </c>
      <c r="AE4107" s="91">
        <f t="shared" si="194"/>
        <v>4.2584213326950504E-2</v>
      </c>
      <c r="AG4107" s="92"/>
    </row>
    <row r="4108" spans="14:33" x14ac:dyDescent="0.25">
      <c r="N4108" s="130">
        <v>52089</v>
      </c>
      <c r="O4108" s="129">
        <v>4.3531450313238906</v>
      </c>
      <c r="AD4108" s="90">
        <f t="shared" si="195"/>
        <v>50182</v>
      </c>
      <c r="AE4108" s="91">
        <f t="shared" si="194"/>
        <v>4.2591769819662062E-2</v>
      </c>
      <c r="AG4108" s="92"/>
    </row>
    <row r="4109" spans="14:33" x14ac:dyDescent="0.25">
      <c r="N4109" s="130">
        <v>52090</v>
      </c>
      <c r="O4109" s="129">
        <v>4.3531450313398778</v>
      </c>
      <c r="AD4109" s="90">
        <f t="shared" si="195"/>
        <v>50183</v>
      </c>
      <c r="AE4109" s="91">
        <f t="shared" si="194"/>
        <v>4.2591769819662062E-2</v>
      </c>
      <c r="AG4109" s="92"/>
    </row>
    <row r="4110" spans="14:33" x14ac:dyDescent="0.25">
      <c r="N4110" s="130">
        <v>52091</v>
      </c>
      <c r="O4110" s="129">
        <v>4.3531450313318842</v>
      </c>
      <c r="AD4110" s="90">
        <f t="shared" si="195"/>
        <v>50184</v>
      </c>
      <c r="AE4110" s="91">
        <f t="shared" si="194"/>
        <v>4.2591769819662062E-2</v>
      </c>
      <c r="AG4110" s="92"/>
    </row>
    <row r="4111" spans="14:33" x14ac:dyDescent="0.25">
      <c r="N4111" s="130">
        <v>52092</v>
      </c>
      <c r="O4111" s="129">
        <v>4.3531450313398778</v>
      </c>
      <c r="AD4111" s="90">
        <f t="shared" si="195"/>
        <v>50185</v>
      </c>
      <c r="AE4111" s="91">
        <f t="shared" si="194"/>
        <v>4.2591769819662062E-2</v>
      </c>
      <c r="AG4111" s="92"/>
    </row>
    <row r="4112" spans="14:33" x14ac:dyDescent="0.25">
      <c r="N4112" s="130">
        <v>52093</v>
      </c>
      <c r="O4112" s="129">
        <v>4.3536714378715757</v>
      </c>
      <c r="AD4112" s="90">
        <f t="shared" si="195"/>
        <v>50186</v>
      </c>
      <c r="AE4112" s="91">
        <f t="shared" si="194"/>
        <v>4.2584213326950504E-2</v>
      </c>
      <c r="AG4112" s="92"/>
    </row>
    <row r="4113" spans="14:33" x14ac:dyDescent="0.25">
      <c r="N4113" s="130">
        <v>52096</v>
      </c>
      <c r="O4113" s="129">
        <v>4.3531450313318842</v>
      </c>
      <c r="AD4113" s="90">
        <f t="shared" si="195"/>
        <v>50187</v>
      </c>
      <c r="AE4113" s="91">
        <f t="shared" si="194"/>
        <v>4.258421332703044E-2</v>
      </c>
      <c r="AG4113" s="92"/>
    </row>
    <row r="4114" spans="14:33" x14ac:dyDescent="0.25">
      <c r="N4114" s="130">
        <v>52097</v>
      </c>
      <c r="O4114" s="129">
        <v>4.3531450313318842</v>
      </c>
      <c r="AD4114" s="90">
        <f t="shared" si="195"/>
        <v>50188</v>
      </c>
      <c r="AE4114" s="91">
        <f t="shared" si="194"/>
        <v>4.2584213326950504E-2</v>
      </c>
      <c r="AG4114" s="92"/>
    </row>
    <row r="4115" spans="14:33" x14ac:dyDescent="0.25">
      <c r="N4115" s="130">
        <v>52098</v>
      </c>
      <c r="O4115" s="129">
        <v>4.3531450313318842</v>
      </c>
      <c r="AD4115" s="90">
        <f t="shared" si="195"/>
        <v>50189</v>
      </c>
      <c r="AE4115" s="91">
        <f t="shared" si="194"/>
        <v>4.2589250790117106E-2</v>
      </c>
      <c r="AG4115" s="92"/>
    </row>
    <row r="4116" spans="14:33" x14ac:dyDescent="0.25">
      <c r="N4116" s="130">
        <v>52099</v>
      </c>
      <c r="O4116" s="129">
        <v>4.3531450313318842</v>
      </c>
      <c r="AD4116" s="90">
        <f t="shared" si="195"/>
        <v>50190</v>
      </c>
      <c r="AE4116" s="91">
        <f t="shared" si="194"/>
        <v>4.2589250790117106E-2</v>
      </c>
      <c r="AG4116" s="92"/>
    </row>
    <row r="4117" spans="14:33" x14ac:dyDescent="0.25">
      <c r="N4117" s="130">
        <v>52100</v>
      </c>
      <c r="O4117" s="129">
        <v>4.3536714378689112</v>
      </c>
      <c r="AD4117" s="90">
        <f t="shared" si="195"/>
        <v>50191</v>
      </c>
      <c r="AE4117" s="91">
        <f t="shared" si="194"/>
        <v>4.2589250790117106E-2</v>
      </c>
      <c r="AG4117" s="92"/>
    </row>
    <row r="4118" spans="14:33" x14ac:dyDescent="0.25">
      <c r="N4118" s="130">
        <v>52103</v>
      </c>
      <c r="O4118" s="129">
        <v>4.3531450313398778</v>
      </c>
      <c r="AD4118" s="90">
        <f t="shared" si="195"/>
        <v>50192</v>
      </c>
      <c r="AE4118" s="91">
        <f t="shared" si="194"/>
        <v>4.2584213327110376E-2</v>
      </c>
      <c r="AG4118" s="92"/>
    </row>
    <row r="4119" spans="14:33" x14ac:dyDescent="0.25">
      <c r="N4119" s="130">
        <v>52104</v>
      </c>
      <c r="O4119" s="129">
        <v>4.3531450313318842</v>
      </c>
      <c r="AD4119" s="90">
        <f t="shared" si="195"/>
        <v>50193</v>
      </c>
      <c r="AE4119" s="91">
        <f t="shared" si="194"/>
        <v>4.2584213326950504E-2</v>
      </c>
      <c r="AG4119" s="92"/>
    </row>
    <row r="4120" spans="14:33" x14ac:dyDescent="0.25">
      <c r="N4120" s="130">
        <v>52105</v>
      </c>
      <c r="O4120" s="129">
        <v>4.3531450313238906</v>
      </c>
      <c r="AD4120" s="90">
        <f t="shared" si="195"/>
        <v>50194</v>
      </c>
      <c r="AE4120" s="91">
        <f t="shared" si="194"/>
        <v>4.2584213326950504E-2</v>
      </c>
      <c r="AG4120" s="92"/>
    </row>
    <row r="4121" spans="14:33" x14ac:dyDescent="0.25">
      <c r="N4121" s="130">
        <v>52106</v>
      </c>
      <c r="O4121" s="129">
        <v>4.3531450313398778</v>
      </c>
      <c r="AD4121" s="90">
        <f t="shared" si="195"/>
        <v>50195</v>
      </c>
      <c r="AE4121" s="91">
        <f t="shared" si="194"/>
        <v>4.258421332703044E-2</v>
      </c>
      <c r="AG4121" s="92"/>
    </row>
    <row r="4122" spans="14:33" x14ac:dyDescent="0.25">
      <c r="N4122" s="130">
        <v>52107</v>
      </c>
      <c r="O4122" s="129">
        <v>4.3539346729719597</v>
      </c>
      <c r="AD4122" s="90">
        <f t="shared" si="195"/>
        <v>50196</v>
      </c>
      <c r="AE4122" s="91">
        <f t="shared" si="194"/>
        <v>4.2589250790143751E-2</v>
      </c>
      <c r="AG4122" s="92"/>
    </row>
    <row r="4123" spans="14:33" x14ac:dyDescent="0.25">
      <c r="N4123" s="130">
        <v>52111</v>
      </c>
      <c r="O4123" s="129">
        <v>4.3531450313238906</v>
      </c>
      <c r="AD4123" s="90">
        <f t="shared" si="195"/>
        <v>50197</v>
      </c>
      <c r="AE4123" s="91">
        <f t="shared" si="194"/>
        <v>4.2589250790143751E-2</v>
      </c>
      <c r="AG4123" s="92"/>
    </row>
    <row r="4124" spans="14:33" x14ac:dyDescent="0.25">
      <c r="N4124" s="130">
        <v>52112</v>
      </c>
      <c r="O4124" s="129">
        <v>4.3531450313398778</v>
      </c>
      <c r="AD4124" s="90">
        <f t="shared" si="195"/>
        <v>50198</v>
      </c>
      <c r="AE4124" s="91">
        <f t="shared" si="194"/>
        <v>4.2589250790143751E-2</v>
      </c>
      <c r="AG4124" s="92"/>
    </row>
    <row r="4125" spans="14:33" x14ac:dyDescent="0.25">
      <c r="N4125" s="130">
        <v>52113</v>
      </c>
      <c r="O4125" s="129">
        <v>4.3531450313318842</v>
      </c>
      <c r="AD4125" s="90">
        <f t="shared" si="195"/>
        <v>50199</v>
      </c>
      <c r="AE4125" s="91">
        <f t="shared" si="194"/>
        <v>4.2584213326950504E-2</v>
      </c>
      <c r="AG4125" s="92"/>
    </row>
    <row r="4126" spans="14:33" x14ac:dyDescent="0.25">
      <c r="N4126" s="130">
        <v>52114</v>
      </c>
      <c r="O4126" s="129">
        <v>4.3536714378689112</v>
      </c>
      <c r="AD4126" s="90">
        <f t="shared" si="195"/>
        <v>50200</v>
      </c>
      <c r="AE4126" s="91">
        <f t="shared" si="194"/>
        <v>4.258421332703044E-2</v>
      </c>
      <c r="AG4126" s="92"/>
    </row>
    <row r="4127" spans="14:33" x14ac:dyDescent="0.25">
      <c r="N4127" s="130">
        <v>52117</v>
      </c>
      <c r="O4127" s="129">
        <v>4.3531450313318842</v>
      </c>
      <c r="AD4127" s="90">
        <f t="shared" si="195"/>
        <v>50201</v>
      </c>
      <c r="AE4127" s="91">
        <f t="shared" si="194"/>
        <v>4.258421332703044E-2</v>
      </c>
      <c r="AG4127" s="92"/>
    </row>
    <row r="4128" spans="14:33" x14ac:dyDescent="0.25">
      <c r="N4128" s="130">
        <v>52118</v>
      </c>
      <c r="O4128" s="129">
        <v>4.3531450313238906</v>
      </c>
      <c r="AD4128" s="90">
        <f t="shared" si="195"/>
        <v>50202</v>
      </c>
      <c r="AE4128" s="91">
        <f t="shared" si="194"/>
        <v>4.2584213326950504E-2</v>
      </c>
      <c r="AG4128" s="92"/>
    </row>
    <row r="4129" spans="14:33" x14ac:dyDescent="0.25">
      <c r="N4129" s="130">
        <v>52119</v>
      </c>
      <c r="O4129" s="129">
        <v>4.3531450313398778</v>
      </c>
      <c r="AD4129" s="90">
        <f t="shared" si="195"/>
        <v>50203</v>
      </c>
      <c r="AE4129" s="91">
        <f t="shared" si="194"/>
        <v>4.2589250790117106E-2</v>
      </c>
      <c r="AG4129" s="92"/>
    </row>
    <row r="4130" spans="14:33" x14ac:dyDescent="0.25">
      <c r="N4130" s="130">
        <v>52120</v>
      </c>
      <c r="O4130" s="129">
        <v>4.3531450313238906</v>
      </c>
      <c r="AD4130" s="90">
        <f t="shared" si="195"/>
        <v>50204</v>
      </c>
      <c r="AE4130" s="91">
        <f t="shared" si="194"/>
        <v>4.2589250790117106E-2</v>
      </c>
      <c r="AG4130" s="92"/>
    </row>
    <row r="4131" spans="14:33" x14ac:dyDescent="0.25">
      <c r="N4131" s="130">
        <v>52121</v>
      </c>
      <c r="O4131" s="129">
        <v>4.3536714378742403</v>
      </c>
      <c r="AD4131" s="90">
        <f t="shared" si="195"/>
        <v>50205</v>
      </c>
      <c r="AE4131" s="91">
        <f t="shared" si="194"/>
        <v>4.2589250790117106E-2</v>
      </c>
      <c r="AG4131" s="92"/>
    </row>
    <row r="4132" spans="14:33" x14ac:dyDescent="0.25">
      <c r="N4132" s="130">
        <v>52124</v>
      </c>
      <c r="O4132" s="129">
        <v>4.3531450313398778</v>
      </c>
      <c r="AD4132" s="90">
        <f t="shared" si="195"/>
        <v>50206</v>
      </c>
      <c r="AE4132" s="91">
        <f t="shared" si="194"/>
        <v>4.2584213326950504E-2</v>
      </c>
      <c r="AG4132" s="92"/>
    </row>
    <row r="4133" spans="14:33" x14ac:dyDescent="0.25">
      <c r="N4133" s="130">
        <v>52125</v>
      </c>
      <c r="O4133" s="129">
        <v>4.3531450313318842</v>
      </c>
      <c r="AD4133" s="90">
        <f t="shared" si="195"/>
        <v>50207</v>
      </c>
      <c r="AE4133" s="91">
        <f t="shared" si="194"/>
        <v>4.258421332703044E-2</v>
      </c>
      <c r="AG4133" s="92"/>
    </row>
    <row r="4134" spans="14:33" x14ac:dyDescent="0.25">
      <c r="N4134" s="130">
        <v>52126</v>
      </c>
      <c r="O4134" s="129">
        <v>4.3531450313238906</v>
      </c>
      <c r="AD4134" s="90">
        <f t="shared" si="195"/>
        <v>50208</v>
      </c>
      <c r="AE4134" s="91">
        <f t="shared" si="194"/>
        <v>4.2584213326950504E-2</v>
      </c>
      <c r="AG4134" s="92"/>
    </row>
    <row r="4135" spans="14:33" x14ac:dyDescent="0.25">
      <c r="N4135" s="130">
        <v>52127</v>
      </c>
      <c r="O4135" s="129">
        <v>4.3531450313398778</v>
      </c>
      <c r="AD4135" s="90">
        <f t="shared" si="195"/>
        <v>50209</v>
      </c>
      <c r="AE4135" s="91">
        <f t="shared" si="194"/>
        <v>4.2591769819642078E-2</v>
      </c>
      <c r="AG4135" s="92"/>
    </row>
    <row r="4136" spans="14:33" x14ac:dyDescent="0.25">
      <c r="N4136" s="130">
        <v>52128</v>
      </c>
      <c r="O4136" s="129">
        <v>4.3536714378715757</v>
      </c>
      <c r="AD4136" s="90">
        <f t="shared" si="195"/>
        <v>50210</v>
      </c>
      <c r="AE4136" s="91">
        <f t="shared" si="194"/>
        <v>4.2591769819642078E-2</v>
      </c>
      <c r="AG4136" s="92"/>
    </row>
    <row r="4137" spans="14:33" x14ac:dyDescent="0.25">
      <c r="N4137" s="130">
        <v>52131</v>
      </c>
      <c r="O4137" s="129">
        <v>4.3531450313238906</v>
      </c>
      <c r="AD4137" s="90">
        <f t="shared" si="195"/>
        <v>50211</v>
      </c>
      <c r="AE4137" s="91">
        <f t="shared" si="194"/>
        <v>4.2591769819642078E-2</v>
      </c>
      <c r="AG4137" s="92"/>
    </row>
    <row r="4138" spans="14:33" x14ac:dyDescent="0.25">
      <c r="N4138" s="130">
        <v>52132</v>
      </c>
      <c r="O4138" s="129">
        <v>4.3531450313398778</v>
      </c>
      <c r="AD4138" s="90">
        <f t="shared" si="195"/>
        <v>50212</v>
      </c>
      <c r="AE4138" s="91">
        <f t="shared" si="194"/>
        <v>4.2591769819642078E-2</v>
      </c>
      <c r="AG4138" s="92"/>
    </row>
    <row r="4139" spans="14:33" x14ac:dyDescent="0.25">
      <c r="N4139" s="130">
        <v>52133</v>
      </c>
      <c r="O4139" s="129">
        <v>4.3531450313238906</v>
      </c>
      <c r="AD4139" s="90">
        <f t="shared" si="195"/>
        <v>50213</v>
      </c>
      <c r="AE4139" s="91">
        <f t="shared" si="194"/>
        <v>4.2584213326950504E-2</v>
      </c>
      <c r="AG4139" s="92"/>
    </row>
    <row r="4140" spans="14:33" x14ac:dyDescent="0.25">
      <c r="N4140" s="130">
        <v>52134</v>
      </c>
      <c r="O4140" s="129">
        <v>4.3531450313318842</v>
      </c>
      <c r="AD4140" s="90">
        <f t="shared" si="195"/>
        <v>50214</v>
      </c>
      <c r="AE4140" s="91">
        <f t="shared" si="194"/>
        <v>4.258421332703044E-2</v>
      </c>
      <c r="AG4140" s="92"/>
    </row>
    <row r="4141" spans="14:33" x14ac:dyDescent="0.25">
      <c r="N4141" s="130">
        <v>52135</v>
      </c>
      <c r="O4141" s="129">
        <v>4.3536714378742403</v>
      </c>
      <c r="AD4141" s="90">
        <f t="shared" si="195"/>
        <v>50215</v>
      </c>
      <c r="AE4141" s="91">
        <f t="shared" si="194"/>
        <v>4.2584213326950504E-2</v>
      </c>
      <c r="AG4141" s="92"/>
    </row>
    <row r="4142" spans="14:33" x14ac:dyDescent="0.25">
      <c r="N4142" s="130">
        <v>52138</v>
      </c>
      <c r="O4142" s="129">
        <v>4.3531450313238906</v>
      </c>
      <c r="AD4142" s="90">
        <f t="shared" si="195"/>
        <v>50216</v>
      </c>
      <c r="AE4142" s="91">
        <f t="shared" si="194"/>
        <v>4.2584213326950504E-2</v>
      </c>
      <c r="AG4142" s="92"/>
    </row>
    <row r="4143" spans="14:33" x14ac:dyDescent="0.25">
      <c r="N4143" s="130">
        <v>52139</v>
      </c>
      <c r="O4143" s="129">
        <v>4.3531450313318842</v>
      </c>
      <c r="AD4143" s="90">
        <f t="shared" si="195"/>
        <v>50217</v>
      </c>
      <c r="AE4143" s="91">
        <f t="shared" si="194"/>
        <v>4.2589250790117106E-2</v>
      </c>
      <c r="AG4143" s="92"/>
    </row>
    <row r="4144" spans="14:33" x14ac:dyDescent="0.25">
      <c r="N4144" s="130">
        <v>52140</v>
      </c>
      <c r="O4144" s="129">
        <v>4.3531450313398778</v>
      </c>
      <c r="AD4144" s="90">
        <f t="shared" si="195"/>
        <v>50218</v>
      </c>
      <c r="AE4144" s="91">
        <f t="shared" si="194"/>
        <v>4.2589250790117106E-2</v>
      </c>
      <c r="AG4144" s="92"/>
    </row>
    <row r="4145" spans="14:33" x14ac:dyDescent="0.25">
      <c r="N4145" s="130">
        <v>52141</v>
      </c>
      <c r="O4145" s="129">
        <v>4.3531450313238906</v>
      </c>
      <c r="AD4145" s="90">
        <f t="shared" si="195"/>
        <v>50219</v>
      </c>
      <c r="AE4145" s="91">
        <f t="shared" si="194"/>
        <v>4.2589250790117106E-2</v>
      </c>
      <c r="AG4145" s="92"/>
    </row>
    <row r="4146" spans="14:33" x14ac:dyDescent="0.25">
      <c r="N4146" s="130">
        <v>52142</v>
      </c>
      <c r="O4146" s="129">
        <v>4.3536714378715757</v>
      </c>
      <c r="AD4146" s="90">
        <f t="shared" si="195"/>
        <v>50220</v>
      </c>
      <c r="AE4146" s="91">
        <f t="shared" si="194"/>
        <v>4.2584213327110376E-2</v>
      </c>
      <c r="AG4146" s="92"/>
    </row>
    <row r="4147" spans="14:33" x14ac:dyDescent="0.25">
      <c r="N4147" s="130">
        <v>52145</v>
      </c>
      <c r="O4147" s="129">
        <v>4.3531450313398778</v>
      </c>
      <c r="AD4147" s="90">
        <f t="shared" si="195"/>
        <v>50221</v>
      </c>
      <c r="AE4147" s="91">
        <f t="shared" si="194"/>
        <v>4.2584213326950504E-2</v>
      </c>
      <c r="AG4147" s="92"/>
    </row>
    <row r="4148" spans="14:33" x14ac:dyDescent="0.25">
      <c r="N4148" s="130">
        <v>52146</v>
      </c>
      <c r="O4148" s="129">
        <v>4.3531450313238906</v>
      </c>
      <c r="AD4148" s="90">
        <f t="shared" si="195"/>
        <v>50222</v>
      </c>
      <c r="AE4148" s="91">
        <f t="shared" si="194"/>
        <v>4.258421332703044E-2</v>
      </c>
      <c r="AG4148" s="92"/>
    </row>
    <row r="4149" spans="14:33" x14ac:dyDescent="0.25">
      <c r="N4149" s="130">
        <v>52147</v>
      </c>
      <c r="O4149" s="129">
        <v>4.3531450313318842</v>
      </c>
      <c r="AD4149" s="90">
        <f t="shared" si="195"/>
        <v>50223</v>
      </c>
      <c r="AE4149" s="91">
        <f t="shared" si="194"/>
        <v>4.2591769819622094E-2</v>
      </c>
      <c r="AG4149" s="92"/>
    </row>
    <row r="4150" spans="14:33" x14ac:dyDescent="0.25">
      <c r="N4150" s="130">
        <v>52148</v>
      </c>
      <c r="O4150" s="129">
        <v>4.3531450313398778</v>
      </c>
      <c r="AD4150" s="90">
        <f t="shared" si="195"/>
        <v>50224</v>
      </c>
      <c r="AE4150" s="91">
        <f t="shared" si="194"/>
        <v>4.2591769819622094E-2</v>
      </c>
      <c r="AG4150" s="92"/>
    </row>
    <row r="4151" spans="14:33" x14ac:dyDescent="0.25">
      <c r="N4151" s="130">
        <v>52149</v>
      </c>
      <c r="O4151" s="129">
        <v>4.3539346729679629</v>
      </c>
      <c r="AD4151" s="90">
        <f t="shared" si="195"/>
        <v>50225</v>
      </c>
      <c r="AE4151" s="91">
        <f t="shared" si="194"/>
        <v>4.2591769819622094E-2</v>
      </c>
      <c r="AG4151" s="92"/>
    </row>
    <row r="4152" spans="14:33" x14ac:dyDescent="0.25">
      <c r="N4152" s="130">
        <v>52153</v>
      </c>
      <c r="O4152" s="129">
        <v>4.3531450313318842</v>
      </c>
      <c r="AD4152" s="90">
        <f t="shared" si="195"/>
        <v>50226</v>
      </c>
      <c r="AE4152" s="91">
        <f t="shared" si="194"/>
        <v>4.2591769819622094E-2</v>
      </c>
      <c r="AG4152" s="92"/>
    </row>
    <row r="4153" spans="14:33" x14ac:dyDescent="0.25">
      <c r="N4153" s="130">
        <v>52154</v>
      </c>
      <c r="O4153" s="129">
        <v>4.3531450313398778</v>
      </c>
      <c r="AD4153" s="90">
        <f t="shared" si="195"/>
        <v>50227</v>
      </c>
      <c r="AE4153" s="91">
        <f t="shared" si="194"/>
        <v>4.258421332703044E-2</v>
      </c>
      <c r="AG4153" s="92"/>
    </row>
    <row r="4154" spans="14:33" x14ac:dyDescent="0.25">
      <c r="N4154" s="130">
        <v>52155</v>
      </c>
      <c r="O4154" s="129">
        <v>4.3531450313238906</v>
      </c>
      <c r="AD4154" s="90">
        <f t="shared" si="195"/>
        <v>50228</v>
      </c>
      <c r="AE4154" s="91">
        <f t="shared" si="194"/>
        <v>4.2584213326950504E-2</v>
      </c>
      <c r="AG4154" s="92"/>
    </row>
    <row r="4155" spans="14:33" x14ac:dyDescent="0.25">
      <c r="N4155" s="130">
        <v>52156</v>
      </c>
      <c r="O4155" s="129">
        <v>4.3536714378742403</v>
      </c>
      <c r="AD4155" s="90">
        <f t="shared" si="195"/>
        <v>50229</v>
      </c>
      <c r="AE4155" s="91">
        <f t="shared" si="194"/>
        <v>4.2584213326950504E-2</v>
      </c>
      <c r="AG4155" s="92"/>
    </row>
    <row r="4156" spans="14:33" x14ac:dyDescent="0.25">
      <c r="N4156" s="130">
        <v>52159</v>
      </c>
      <c r="O4156" s="129">
        <v>4.3531450313318842</v>
      </c>
      <c r="AD4156" s="90">
        <f t="shared" si="195"/>
        <v>50230</v>
      </c>
      <c r="AE4156" s="91">
        <f t="shared" si="194"/>
        <v>4.258421332703044E-2</v>
      </c>
      <c r="AG4156" s="92"/>
    </row>
    <row r="4157" spans="14:33" x14ac:dyDescent="0.25">
      <c r="N4157" s="130">
        <v>52160</v>
      </c>
      <c r="O4157" s="129">
        <v>4.3531450313398778</v>
      </c>
      <c r="AD4157" s="90">
        <f t="shared" si="195"/>
        <v>50231</v>
      </c>
      <c r="AE4157" s="91">
        <f t="shared" si="194"/>
        <v>4.2589250790143751E-2</v>
      </c>
      <c r="AG4157" s="92"/>
    </row>
    <row r="4158" spans="14:33" x14ac:dyDescent="0.25">
      <c r="N4158" s="130">
        <v>52161</v>
      </c>
      <c r="O4158" s="129">
        <v>4.3531450313238906</v>
      </c>
      <c r="AD4158" s="90">
        <f t="shared" si="195"/>
        <v>50232</v>
      </c>
      <c r="AE4158" s="91">
        <f t="shared" si="194"/>
        <v>4.2589250790143751E-2</v>
      </c>
      <c r="AG4158" s="92"/>
    </row>
    <row r="4159" spans="14:33" x14ac:dyDescent="0.25">
      <c r="N4159" s="130">
        <v>52162</v>
      </c>
      <c r="O4159" s="129">
        <v>4.3531450313318842</v>
      </c>
      <c r="AD4159" s="90">
        <f t="shared" si="195"/>
        <v>50233</v>
      </c>
      <c r="AE4159" s="91">
        <f t="shared" si="194"/>
        <v>4.2589250790143751E-2</v>
      </c>
      <c r="AG4159" s="92"/>
    </row>
    <row r="4160" spans="14:33" x14ac:dyDescent="0.25">
      <c r="N4160" s="130">
        <v>52163</v>
      </c>
      <c r="O4160" s="129">
        <v>4.3536714378742403</v>
      </c>
      <c r="AD4160" s="90">
        <f t="shared" si="195"/>
        <v>50234</v>
      </c>
      <c r="AE4160" s="91">
        <f t="shared" si="194"/>
        <v>4.2584213326950504E-2</v>
      </c>
      <c r="AG4160" s="92"/>
    </row>
    <row r="4161" spans="14:33" x14ac:dyDescent="0.25">
      <c r="N4161" s="130">
        <v>52166</v>
      </c>
      <c r="O4161" s="129">
        <v>4.3531450313318842</v>
      </c>
      <c r="AD4161" s="90">
        <f t="shared" si="195"/>
        <v>50235</v>
      </c>
      <c r="AE4161" s="91">
        <f t="shared" si="194"/>
        <v>4.2584213326950504E-2</v>
      </c>
      <c r="AG4161" s="92"/>
    </row>
    <row r="4162" spans="14:33" x14ac:dyDescent="0.25">
      <c r="N4162" s="130">
        <v>52167</v>
      </c>
      <c r="O4162" s="129">
        <v>4.3531450313318842</v>
      </c>
      <c r="AD4162" s="90">
        <f t="shared" si="195"/>
        <v>50236</v>
      </c>
      <c r="AE4162" s="91">
        <f t="shared" si="194"/>
        <v>4.258421332703044E-2</v>
      </c>
      <c r="AG4162" s="92"/>
    </row>
    <row r="4163" spans="14:33" x14ac:dyDescent="0.25">
      <c r="N4163" s="130">
        <v>52168</v>
      </c>
      <c r="O4163" s="129">
        <v>4.3531450313238906</v>
      </c>
      <c r="AD4163" s="90">
        <f t="shared" si="195"/>
        <v>50237</v>
      </c>
      <c r="AE4163" s="91">
        <f t="shared" si="194"/>
        <v>4.2584213326950504E-2</v>
      </c>
      <c r="AG4163" s="92"/>
    </row>
    <row r="4164" spans="14:33" x14ac:dyDescent="0.25">
      <c r="N4164" s="130">
        <v>52169</v>
      </c>
      <c r="O4164" s="129">
        <v>4.3531450313398778</v>
      </c>
      <c r="AD4164" s="90">
        <f t="shared" si="195"/>
        <v>50238</v>
      </c>
      <c r="AE4164" s="91">
        <f t="shared" si="194"/>
        <v>4.2589250790143751E-2</v>
      </c>
      <c r="AG4164" s="92"/>
    </row>
    <row r="4165" spans="14:33" x14ac:dyDescent="0.25">
      <c r="N4165" s="130">
        <v>52170</v>
      </c>
      <c r="O4165" s="129">
        <v>4.3536714378689112</v>
      </c>
      <c r="AD4165" s="90">
        <f t="shared" si="195"/>
        <v>50239</v>
      </c>
      <c r="AE4165" s="91">
        <f t="shared" si="194"/>
        <v>4.2589250790143751E-2</v>
      </c>
      <c r="AG4165" s="92"/>
    </row>
    <row r="4166" spans="14:33" x14ac:dyDescent="0.25">
      <c r="N4166" s="130">
        <v>52173</v>
      </c>
      <c r="O4166" s="129">
        <v>4.3531450313318842</v>
      </c>
      <c r="AD4166" s="90">
        <f t="shared" si="195"/>
        <v>50240</v>
      </c>
      <c r="AE4166" s="91">
        <f t="shared" si="194"/>
        <v>4.2589250790143751E-2</v>
      </c>
      <c r="AG4166" s="92"/>
    </row>
    <row r="4167" spans="14:33" x14ac:dyDescent="0.25">
      <c r="N4167" s="130">
        <v>52174</v>
      </c>
      <c r="O4167" s="129">
        <v>4.3531450313318842</v>
      </c>
      <c r="AD4167" s="90">
        <f t="shared" si="195"/>
        <v>50241</v>
      </c>
      <c r="AE4167" s="91">
        <f t="shared" ref="AE4167:AE4230" si="196">_xlfn.IFNA(VLOOKUP(AD4167,N:O,2,FALSE)/100,AE4166)</f>
        <v>4.2584213326950504E-2</v>
      </c>
      <c r="AG4167" s="92"/>
    </row>
    <row r="4168" spans="14:33" x14ac:dyDescent="0.25">
      <c r="N4168" s="130">
        <v>52175</v>
      </c>
      <c r="O4168" s="129">
        <v>4.3531450313398778</v>
      </c>
      <c r="AD4168" s="90">
        <f t="shared" ref="AD4168:AD4231" si="197">AD4167+1</f>
        <v>50242</v>
      </c>
      <c r="AE4168" s="91">
        <f t="shared" si="196"/>
        <v>4.258421332703044E-2</v>
      </c>
      <c r="AG4168" s="92"/>
    </row>
    <row r="4169" spans="14:33" x14ac:dyDescent="0.25">
      <c r="N4169" s="130">
        <v>52176</v>
      </c>
      <c r="O4169" s="129">
        <v>4.3531450313238906</v>
      </c>
      <c r="AD4169" s="90">
        <f t="shared" si="197"/>
        <v>50243</v>
      </c>
      <c r="AE4169" s="91">
        <f t="shared" si="196"/>
        <v>4.258421332703044E-2</v>
      </c>
      <c r="AG4169" s="92"/>
    </row>
    <row r="4170" spans="14:33" x14ac:dyDescent="0.25">
      <c r="N4170" s="130">
        <v>52177</v>
      </c>
      <c r="O4170" s="129">
        <v>4.3536714378715757</v>
      </c>
      <c r="AD4170" s="90">
        <f t="shared" si="197"/>
        <v>50244</v>
      </c>
      <c r="AE4170" s="91">
        <f t="shared" si="196"/>
        <v>4.258421332703044E-2</v>
      </c>
      <c r="AG4170" s="92"/>
    </row>
    <row r="4171" spans="14:33" x14ac:dyDescent="0.25">
      <c r="N4171" s="130">
        <v>52180</v>
      </c>
      <c r="O4171" s="129">
        <v>4.3534082239995442</v>
      </c>
      <c r="AD4171" s="90">
        <f t="shared" si="197"/>
        <v>50245</v>
      </c>
      <c r="AE4171" s="91">
        <f t="shared" si="196"/>
        <v>4.2589250790117106E-2</v>
      </c>
      <c r="AG4171" s="92"/>
    </row>
    <row r="4172" spans="14:33" x14ac:dyDescent="0.25">
      <c r="N4172" s="130">
        <v>52182</v>
      </c>
      <c r="O4172" s="129">
        <v>4.3531450313318842</v>
      </c>
      <c r="AD4172" s="90">
        <f t="shared" si="197"/>
        <v>50246</v>
      </c>
      <c r="AE4172" s="91">
        <f t="shared" si="196"/>
        <v>4.2589250790117106E-2</v>
      </c>
      <c r="AG4172" s="92"/>
    </row>
    <row r="4173" spans="14:33" x14ac:dyDescent="0.25">
      <c r="N4173" s="130">
        <v>52183</v>
      </c>
      <c r="O4173" s="129">
        <v>4.3531450313238906</v>
      </c>
      <c r="AD4173" s="90">
        <f t="shared" si="197"/>
        <v>50247</v>
      </c>
      <c r="AE4173" s="91">
        <f t="shared" si="196"/>
        <v>4.2589250790117106E-2</v>
      </c>
      <c r="AG4173" s="92"/>
    </row>
    <row r="4174" spans="14:33" x14ac:dyDescent="0.25">
      <c r="N4174" s="130">
        <v>52184</v>
      </c>
      <c r="O4174" s="129">
        <v>4.3536714378715757</v>
      </c>
      <c r="AD4174" s="90">
        <f t="shared" si="197"/>
        <v>50248</v>
      </c>
      <c r="AE4174" s="91">
        <f t="shared" si="196"/>
        <v>4.258421332703044E-2</v>
      </c>
      <c r="AG4174" s="92"/>
    </row>
    <row r="4175" spans="14:33" x14ac:dyDescent="0.25">
      <c r="N4175" s="130">
        <v>52187</v>
      </c>
      <c r="O4175" s="129">
        <v>4.3531450313238906</v>
      </c>
      <c r="AD4175" s="90">
        <f t="shared" si="197"/>
        <v>50249</v>
      </c>
      <c r="AE4175" s="91">
        <f t="shared" si="196"/>
        <v>4.2584213326950504E-2</v>
      </c>
      <c r="AG4175" s="92"/>
    </row>
    <row r="4176" spans="14:33" x14ac:dyDescent="0.25">
      <c r="N4176" s="130">
        <v>52188</v>
      </c>
      <c r="O4176" s="129">
        <v>4.3531450313478715</v>
      </c>
      <c r="AD4176" s="90">
        <f t="shared" si="197"/>
        <v>50250</v>
      </c>
      <c r="AE4176" s="91">
        <f t="shared" si="196"/>
        <v>4.258421332703044E-2</v>
      </c>
      <c r="AG4176" s="92"/>
    </row>
    <row r="4177" spans="14:33" x14ac:dyDescent="0.25">
      <c r="N4177" s="130">
        <v>52189</v>
      </c>
      <c r="O4177" s="129">
        <v>4.3531450313238906</v>
      </c>
      <c r="AD4177" s="90">
        <f t="shared" si="197"/>
        <v>50251</v>
      </c>
      <c r="AE4177" s="91">
        <f t="shared" si="196"/>
        <v>4.258421332703044E-2</v>
      </c>
      <c r="AG4177" s="92"/>
    </row>
    <row r="4178" spans="14:33" x14ac:dyDescent="0.25">
      <c r="N4178" s="130">
        <v>52190</v>
      </c>
      <c r="O4178" s="129">
        <v>4.3531450313398778</v>
      </c>
      <c r="AD4178" s="90">
        <f t="shared" si="197"/>
        <v>50252</v>
      </c>
      <c r="AE4178" s="91">
        <f t="shared" si="196"/>
        <v>4.2589250790117106E-2</v>
      </c>
      <c r="AG4178" s="92"/>
    </row>
    <row r="4179" spans="14:33" x14ac:dyDescent="0.25">
      <c r="N4179" s="130">
        <v>52191</v>
      </c>
      <c r="O4179" s="129">
        <v>4.3536714378742403</v>
      </c>
      <c r="AD4179" s="90">
        <f t="shared" si="197"/>
        <v>50253</v>
      </c>
      <c r="AE4179" s="91">
        <f t="shared" si="196"/>
        <v>4.2589250790117106E-2</v>
      </c>
      <c r="AG4179" s="92"/>
    </row>
    <row r="4180" spans="14:33" x14ac:dyDescent="0.25">
      <c r="N4180" s="130">
        <v>52194</v>
      </c>
      <c r="O4180" s="129">
        <v>4.3531450313238906</v>
      </c>
      <c r="AD4180" s="90">
        <f t="shared" si="197"/>
        <v>50254</v>
      </c>
      <c r="AE4180" s="91">
        <f t="shared" si="196"/>
        <v>4.2589250790117106E-2</v>
      </c>
      <c r="AG4180" s="92"/>
    </row>
    <row r="4181" spans="14:33" x14ac:dyDescent="0.25">
      <c r="N4181" s="130">
        <v>52195</v>
      </c>
      <c r="O4181" s="129">
        <v>4.3531450313318842</v>
      </c>
      <c r="AD4181" s="90">
        <f t="shared" si="197"/>
        <v>50255</v>
      </c>
      <c r="AE4181" s="91">
        <f t="shared" si="196"/>
        <v>4.2584213326950504E-2</v>
      </c>
      <c r="AG4181" s="92"/>
    </row>
    <row r="4182" spans="14:33" x14ac:dyDescent="0.25">
      <c r="N4182" s="130">
        <v>52196</v>
      </c>
      <c r="O4182" s="129">
        <v>4.3534082239955474</v>
      </c>
      <c r="AD4182" s="90">
        <f t="shared" si="197"/>
        <v>50256</v>
      </c>
      <c r="AE4182" s="91">
        <f t="shared" si="196"/>
        <v>4.2584213327110376E-2</v>
      </c>
      <c r="AG4182" s="92"/>
    </row>
    <row r="4183" spans="14:33" x14ac:dyDescent="0.25">
      <c r="N4183" s="130">
        <v>52198</v>
      </c>
      <c r="O4183" s="129">
        <v>4.3536714378742403</v>
      </c>
      <c r="AD4183" s="90">
        <f t="shared" si="197"/>
        <v>50257</v>
      </c>
      <c r="AE4183" s="91">
        <f t="shared" si="196"/>
        <v>4.2584213326950504E-2</v>
      </c>
      <c r="AG4183" s="92"/>
    </row>
    <row r="4184" spans="14:33" x14ac:dyDescent="0.25">
      <c r="N4184" s="130">
        <v>52201</v>
      </c>
      <c r="O4184" s="129">
        <v>4.3531450313318842</v>
      </c>
      <c r="AD4184" s="90">
        <f t="shared" si="197"/>
        <v>50258</v>
      </c>
      <c r="AE4184" s="91">
        <f t="shared" si="196"/>
        <v>4.2584213326950504E-2</v>
      </c>
      <c r="AG4184" s="92"/>
    </row>
    <row r="4185" spans="14:33" x14ac:dyDescent="0.25">
      <c r="N4185" s="130">
        <v>52202</v>
      </c>
      <c r="O4185" s="129">
        <v>4.3531450313318842</v>
      </c>
      <c r="AD4185" s="90">
        <f t="shared" si="197"/>
        <v>50259</v>
      </c>
      <c r="AE4185" s="91">
        <f t="shared" si="196"/>
        <v>4.2589250790117106E-2</v>
      </c>
      <c r="AG4185" s="92"/>
    </row>
    <row r="4186" spans="14:33" x14ac:dyDescent="0.25">
      <c r="N4186" s="130">
        <v>52203</v>
      </c>
      <c r="O4186" s="129">
        <v>4.3531450313318842</v>
      </c>
      <c r="AD4186" s="90">
        <f t="shared" si="197"/>
        <v>50260</v>
      </c>
      <c r="AE4186" s="91">
        <f t="shared" si="196"/>
        <v>4.2589250790117106E-2</v>
      </c>
      <c r="AG4186" s="92"/>
    </row>
    <row r="4187" spans="14:33" x14ac:dyDescent="0.25">
      <c r="N4187" s="130">
        <v>52204</v>
      </c>
      <c r="O4187" s="129">
        <v>4.3531450313318842</v>
      </c>
      <c r="AD4187" s="90">
        <f t="shared" si="197"/>
        <v>50261</v>
      </c>
      <c r="AE4187" s="91">
        <f t="shared" si="196"/>
        <v>4.2589250790117106E-2</v>
      </c>
      <c r="AG4187" s="92"/>
    </row>
    <row r="4188" spans="14:33" x14ac:dyDescent="0.25">
      <c r="N4188" s="130">
        <v>52205</v>
      </c>
      <c r="O4188" s="129">
        <v>4.3536714378742403</v>
      </c>
      <c r="AD4188" s="90">
        <f t="shared" si="197"/>
        <v>50262</v>
      </c>
      <c r="AE4188" s="91">
        <f t="shared" si="196"/>
        <v>4.2584213326950504E-2</v>
      </c>
      <c r="AG4188" s="92"/>
    </row>
    <row r="4189" spans="14:33" x14ac:dyDescent="0.25">
      <c r="N4189" s="130">
        <v>52208</v>
      </c>
      <c r="O4189" s="129">
        <v>4.3531450313318842</v>
      </c>
      <c r="AD4189" s="90">
        <f t="shared" si="197"/>
        <v>50263</v>
      </c>
      <c r="AE4189" s="91">
        <f t="shared" si="196"/>
        <v>4.258421332703044E-2</v>
      </c>
      <c r="AG4189" s="92"/>
    </row>
    <row r="4190" spans="14:33" x14ac:dyDescent="0.25">
      <c r="N4190" s="130">
        <v>52209</v>
      </c>
      <c r="O4190" s="129">
        <v>4.3531450313318842</v>
      </c>
      <c r="AD4190" s="90">
        <f t="shared" si="197"/>
        <v>50264</v>
      </c>
      <c r="AE4190" s="91">
        <f t="shared" si="196"/>
        <v>4.258421332703044E-2</v>
      </c>
      <c r="AG4190" s="92"/>
    </row>
    <row r="4191" spans="14:33" x14ac:dyDescent="0.25">
      <c r="N4191" s="130">
        <v>52210</v>
      </c>
      <c r="O4191" s="129">
        <v>4.3531450313238906</v>
      </c>
      <c r="AD4191" s="90">
        <f t="shared" si="197"/>
        <v>50265</v>
      </c>
      <c r="AE4191" s="91">
        <f t="shared" si="196"/>
        <v>4.2584213326950504E-2</v>
      </c>
      <c r="AG4191" s="92"/>
    </row>
    <row r="4192" spans="14:33" x14ac:dyDescent="0.25">
      <c r="N4192" s="130">
        <v>52211</v>
      </c>
      <c r="O4192" s="129">
        <v>4.3531450313318842</v>
      </c>
      <c r="AD4192" s="90">
        <f t="shared" si="197"/>
        <v>50266</v>
      </c>
      <c r="AE4192" s="91">
        <f t="shared" si="196"/>
        <v>4.2589250790143751E-2</v>
      </c>
      <c r="AG4192" s="92"/>
    </row>
    <row r="4193" spans="14:33" x14ac:dyDescent="0.25">
      <c r="N4193" s="130">
        <v>52212</v>
      </c>
      <c r="O4193" s="129">
        <v>4.3536714378742403</v>
      </c>
      <c r="AD4193" s="90">
        <f t="shared" si="197"/>
        <v>50267</v>
      </c>
      <c r="AE4193" s="91">
        <f t="shared" si="196"/>
        <v>4.2589250790143751E-2</v>
      </c>
      <c r="AG4193" s="92"/>
    </row>
    <row r="4194" spans="14:33" x14ac:dyDescent="0.25">
      <c r="N4194" s="130">
        <v>52215</v>
      </c>
      <c r="O4194" s="129">
        <v>4.3531450313238906</v>
      </c>
      <c r="AD4194" s="90">
        <f t="shared" si="197"/>
        <v>50268</v>
      </c>
      <c r="AE4194" s="91">
        <f t="shared" si="196"/>
        <v>4.2589250790143751E-2</v>
      </c>
      <c r="AG4194" s="92"/>
    </row>
    <row r="4195" spans="14:33" x14ac:dyDescent="0.25">
      <c r="N4195" s="130">
        <v>52216</v>
      </c>
      <c r="O4195" s="129">
        <v>4.3531450313318842</v>
      </c>
      <c r="AD4195" s="90">
        <f t="shared" si="197"/>
        <v>50269</v>
      </c>
      <c r="AE4195" s="91">
        <f t="shared" si="196"/>
        <v>4.2584213326950504E-2</v>
      </c>
      <c r="AG4195" s="92"/>
    </row>
    <row r="4196" spans="14:33" x14ac:dyDescent="0.25">
      <c r="N4196" s="130">
        <v>52217</v>
      </c>
      <c r="O4196" s="129">
        <v>4.3531450313318842</v>
      </c>
      <c r="AD4196" s="90">
        <f t="shared" si="197"/>
        <v>50270</v>
      </c>
      <c r="AE4196" s="91">
        <f t="shared" si="196"/>
        <v>4.258421332703044E-2</v>
      </c>
      <c r="AG4196" s="92"/>
    </row>
    <row r="4197" spans="14:33" x14ac:dyDescent="0.25">
      <c r="N4197" s="130">
        <v>52218</v>
      </c>
      <c r="O4197" s="129">
        <v>4.3531450313318842</v>
      </c>
      <c r="AD4197" s="90">
        <f t="shared" si="197"/>
        <v>50271</v>
      </c>
      <c r="AE4197" s="91">
        <f t="shared" si="196"/>
        <v>4.2584213326950504E-2</v>
      </c>
      <c r="AG4197" s="92"/>
    </row>
    <row r="4198" spans="14:33" x14ac:dyDescent="0.25">
      <c r="N4198" s="130">
        <v>52219</v>
      </c>
      <c r="O4198" s="129">
        <v>4.3536714378715757</v>
      </c>
      <c r="AD4198" s="90">
        <f t="shared" si="197"/>
        <v>50272</v>
      </c>
      <c r="AE4198" s="91">
        <f t="shared" si="196"/>
        <v>4.258421332703044E-2</v>
      </c>
      <c r="AG4198" s="92"/>
    </row>
    <row r="4199" spans="14:33" x14ac:dyDescent="0.25">
      <c r="N4199" s="130">
        <v>52222</v>
      </c>
      <c r="O4199" s="129">
        <v>4.3531450313398778</v>
      </c>
      <c r="AD4199" s="90">
        <f t="shared" si="197"/>
        <v>50273</v>
      </c>
      <c r="AE4199" s="91">
        <f t="shared" si="196"/>
        <v>4.2589250790117106E-2</v>
      </c>
      <c r="AG4199" s="92"/>
    </row>
    <row r="4200" spans="14:33" x14ac:dyDescent="0.25">
      <c r="N4200" s="130">
        <v>52223</v>
      </c>
      <c r="O4200" s="129">
        <v>4.3531450313318842</v>
      </c>
      <c r="AD4200" s="90">
        <f t="shared" si="197"/>
        <v>50274</v>
      </c>
      <c r="AE4200" s="91">
        <f t="shared" si="196"/>
        <v>4.2589250790117106E-2</v>
      </c>
      <c r="AG4200" s="92"/>
    </row>
    <row r="4201" spans="14:33" x14ac:dyDescent="0.25">
      <c r="N4201" s="130">
        <v>52224</v>
      </c>
      <c r="O4201" s="129">
        <v>4.3534082239955474</v>
      </c>
      <c r="AD4201" s="90">
        <f t="shared" si="197"/>
        <v>50275</v>
      </c>
      <c r="AE4201" s="91">
        <f t="shared" si="196"/>
        <v>4.2589250790117106E-2</v>
      </c>
      <c r="AG4201" s="92"/>
    </row>
    <row r="4202" spans="14:33" x14ac:dyDescent="0.25">
      <c r="N4202" s="130">
        <v>52226</v>
      </c>
      <c r="O4202" s="129">
        <v>4.3536714378689112</v>
      </c>
      <c r="AD4202" s="90">
        <f t="shared" si="197"/>
        <v>50276</v>
      </c>
      <c r="AE4202" s="91">
        <f t="shared" si="196"/>
        <v>4.258421332703044E-2</v>
      </c>
      <c r="AG4202" s="92"/>
    </row>
    <row r="4203" spans="14:33" x14ac:dyDescent="0.25">
      <c r="N4203" s="130">
        <v>52229</v>
      </c>
      <c r="O4203" s="129">
        <v>4.3531450313318842</v>
      </c>
      <c r="AD4203" s="90">
        <f t="shared" si="197"/>
        <v>50277</v>
      </c>
      <c r="AE4203" s="91">
        <f t="shared" si="196"/>
        <v>4.258421332703044E-2</v>
      </c>
      <c r="AG4203" s="92"/>
    </row>
    <row r="4204" spans="14:33" x14ac:dyDescent="0.25">
      <c r="N4204" s="130">
        <v>52230</v>
      </c>
      <c r="O4204" s="129">
        <v>4.3531450313398778</v>
      </c>
      <c r="AD4204" s="90">
        <f t="shared" si="197"/>
        <v>50278</v>
      </c>
      <c r="AE4204" s="91">
        <f t="shared" si="196"/>
        <v>4.2584213326950504E-2</v>
      </c>
      <c r="AG4204" s="92"/>
    </row>
    <row r="4205" spans="14:33" x14ac:dyDescent="0.25">
      <c r="N4205" s="130">
        <v>52231</v>
      </c>
      <c r="O4205" s="129">
        <v>4.3534082239875538</v>
      </c>
      <c r="AD4205" s="90">
        <f t="shared" si="197"/>
        <v>50279</v>
      </c>
      <c r="AE4205" s="91">
        <f t="shared" si="196"/>
        <v>4.2584213326950504E-2</v>
      </c>
      <c r="AG4205" s="92"/>
    </row>
    <row r="4206" spans="14:33" x14ac:dyDescent="0.25">
      <c r="N4206" s="130">
        <v>52233</v>
      </c>
      <c r="O4206" s="129">
        <v>4.3536714378742403</v>
      </c>
      <c r="AD4206" s="90">
        <f t="shared" si="197"/>
        <v>50280</v>
      </c>
      <c r="AE4206" s="91">
        <f t="shared" si="196"/>
        <v>4.2589250790143751E-2</v>
      </c>
      <c r="AG4206" s="92"/>
    </row>
    <row r="4207" spans="14:33" x14ac:dyDescent="0.25">
      <c r="N4207" s="130">
        <v>52236</v>
      </c>
      <c r="O4207" s="129">
        <v>4.3531450313318842</v>
      </c>
      <c r="AD4207" s="90">
        <f t="shared" si="197"/>
        <v>50281</v>
      </c>
      <c r="AE4207" s="91">
        <f t="shared" si="196"/>
        <v>4.2589250790143751E-2</v>
      </c>
      <c r="AG4207" s="92"/>
    </row>
    <row r="4208" spans="14:33" x14ac:dyDescent="0.25">
      <c r="N4208" s="130">
        <v>52237</v>
      </c>
      <c r="O4208" s="129">
        <v>4.3531450313318842</v>
      </c>
      <c r="AD4208" s="90">
        <f t="shared" si="197"/>
        <v>50282</v>
      </c>
      <c r="AE4208" s="91">
        <f t="shared" si="196"/>
        <v>4.2589250790143751E-2</v>
      </c>
      <c r="AG4208" s="92"/>
    </row>
    <row r="4209" spans="14:33" x14ac:dyDescent="0.25">
      <c r="N4209" s="130">
        <v>52238</v>
      </c>
      <c r="O4209" s="129">
        <v>4.3531450313318842</v>
      </c>
      <c r="AD4209" s="90">
        <f t="shared" si="197"/>
        <v>50283</v>
      </c>
      <c r="AE4209" s="91">
        <f t="shared" si="196"/>
        <v>4.2584213326950504E-2</v>
      </c>
      <c r="AG4209" s="92"/>
    </row>
    <row r="4210" spans="14:33" x14ac:dyDescent="0.25">
      <c r="N4210" s="130">
        <v>52239</v>
      </c>
      <c r="O4210" s="129">
        <v>4.3531450313318842</v>
      </c>
      <c r="AD4210" s="90">
        <f t="shared" si="197"/>
        <v>50284</v>
      </c>
      <c r="AE4210" s="91">
        <f t="shared" si="196"/>
        <v>4.2584213327110376E-2</v>
      </c>
      <c r="AG4210" s="92"/>
    </row>
    <row r="4211" spans="14:33" x14ac:dyDescent="0.25">
      <c r="N4211" s="130">
        <v>52240</v>
      </c>
      <c r="O4211" s="129">
        <v>4.3536714378715757</v>
      </c>
      <c r="AD4211" s="90">
        <f t="shared" si="197"/>
        <v>50285</v>
      </c>
      <c r="AE4211" s="91">
        <f t="shared" si="196"/>
        <v>4.2584213326950504E-2</v>
      </c>
      <c r="AG4211" s="92"/>
    </row>
    <row r="4212" spans="14:33" x14ac:dyDescent="0.25">
      <c r="N4212" s="130">
        <v>52243</v>
      </c>
      <c r="O4212" s="129">
        <v>4.3531450313318842</v>
      </c>
      <c r="AD4212" s="90">
        <f t="shared" si="197"/>
        <v>50286</v>
      </c>
      <c r="AE4212" s="91">
        <f t="shared" si="196"/>
        <v>4.258421332703044E-2</v>
      </c>
      <c r="AG4212" s="92"/>
    </row>
    <row r="4213" spans="14:33" x14ac:dyDescent="0.25">
      <c r="N4213" s="130">
        <v>52244</v>
      </c>
      <c r="O4213" s="129">
        <v>4.3531450313238906</v>
      </c>
      <c r="AD4213" s="90">
        <f t="shared" si="197"/>
        <v>50287</v>
      </c>
      <c r="AE4213" s="91">
        <f t="shared" si="196"/>
        <v>4.2591769819642078E-2</v>
      </c>
      <c r="AG4213" s="92"/>
    </row>
    <row r="4214" spans="14:33" x14ac:dyDescent="0.25">
      <c r="N4214" s="130">
        <v>52245</v>
      </c>
      <c r="O4214" s="129">
        <v>4.3531450313318842</v>
      </c>
      <c r="AD4214" s="90">
        <f t="shared" si="197"/>
        <v>50288</v>
      </c>
      <c r="AE4214" s="91">
        <f t="shared" si="196"/>
        <v>4.2591769819642078E-2</v>
      </c>
      <c r="AG4214" s="92"/>
    </row>
    <row r="4215" spans="14:33" x14ac:dyDescent="0.25">
      <c r="N4215" s="130">
        <v>52246</v>
      </c>
      <c r="O4215" s="129">
        <v>4.3531450313318842</v>
      </c>
      <c r="AD4215" s="90">
        <f t="shared" si="197"/>
        <v>50289</v>
      </c>
      <c r="AE4215" s="91">
        <f t="shared" si="196"/>
        <v>4.2591769819642078E-2</v>
      </c>
      <c r="AG4215" s="92"/>
    </row>
    <row r="4216" spans="14:33" x14ac:dyDescent="0.25">
      <c r="N4216" s="130">
        <v>52247</v>
      </c>
      <c r="O4216" s="129">
        <v>4.3539346729699613</v>
      </c>
      <c r="AD4216" s="90">
        <f t="shared" si="197"/>
        <v>50290</v>
      </c>
      <c r="AE4216" s="91">
        <f t="shared" si="196"/>
        <v>4.2591769819642078E-2</v>
      </c>
      <c r="AG4216" s="92"/>
    </row>
    <row r="4217" spans="14:33" x14ac:dyDescent="0.25">
      <c r="N4217" s="130">
        <v>52251</v>
      </c>
      <c r="O4217" s="129">
        <v>4.3531450313318842</v>
      </c>
      <c r="AD4217" s="90">
        <f t="shared" si="197"/>
        <v>50291</v>
      </c>
      <c r="AE4217" s="91">
        <f t="shared" si="196"/>
        <v>4.2584213326950504E-2</v>
      </c>
      <c r="AG4217" s="92"/>
    </row>
    <row r="4218" spans="14:33" x14ac:dyDescent="0.25">
      <c r="N4218" s="130">
        <v>52252</v>
      </c>
      <c r="O4218" s="129">
        <v>4.3531450313238906</v>
      </c>
      <c r="AD4218" s="90">
        <f t="shared" si="197"/>
        <v>50292</v>
      </c>
      <c r="AE4218" s="91">
        <f t="shared" si="196"/>
        <v>4.258421332703044E-2</v>
      </c>
      <c r="AG4218" s="92"/>
    </row>
    <row r="4219" spans="14:33" x14ac:dyDescent="0.25">
      <c r="N4219" s="130">
        <v>52253</v>
      </c>
      <c r="O4219" s="129">
        <v>4.3531450313318842</v>
      </c>
      <c r="AD4219" s="90">
        <f t="shared" si="197"/>
        <v>50293</v>
      </c>
      <c r="AE4219" s="91">
        <f t="shared" si="196"/>
        <v>4.2584213326950504E-2</v>
      </c>
      <c r="AG4219" s="92"/>
    </row>
    <row r="4220" spans="14:33" x14ac:dyDescent="0.25">
      <c r="N4220" s="130">
        <v>52254</v>
      </c>
      <c r="O4220" s="129">
        <v>4.3536714378742403</v>
      </c>
      <c r="AD4220" s="90">
        <f t="shared" si="197"/>
        <v>50294</v>
      </c>
      <c r="AE4220" s="91">
        <f t="shared" si="196"/>
        <v>4.2589250790117106E-2</v>
      </c>
      <c r="AG4220" s="92"/>
    </row>
    <row r="4221" spans="14:33" x14ac:dyDescent="0.25">
      <c r="N4221" s="130">
        <v>52257</v>
      </c>
      <c r="O4221" s="129">
        <v>4.3531450313238906</v>
      </c>
      <c r="AD4221" s="90">
        <f t="shared" si="197"/>
        <v>50295</v>
      </c>
      <c r="AE4221" s="91">
        <f t="shared" si="196"/>
        <v>4.2589250790117106E-2</v>
      </c>
      <c r="AG4221" s="92"/>
    </row>
    <row r="4222" spans="14:33" x14ac:dyDescent="0.25">
      <c r="N4222" s="130">
        <v>52258</v>
      </c>
      <c r="O4222" s="129">
        <v>4.3531450313238906</v>
      </c>
      <c r="AD4222" s="90">
        <f t="shared" si="197"/>
        <v>50296</v>
      </c>
      <c r="AE4222" s="91">
        <f t="shared" si="196"/>
        <v>4.2589250790117106E-2</v>
      </c>
      <c r="AG4222" s="92"/>
    </row>
    <row r="4223" spans="14:33" x14ac:dyDescent="0.25">
      <c r="N4223" s="130">
        <v>52259</v>
      </c>
      <c r="O4223" s="129">
        <v>4.3531450313398778</v>
      </c>
      <c r="AD4223" s="90">
        <f t="shared" si="197"/>
        <v>50297</v>
      </c>
      <c r="AE4223" s="91">
        <f t="shared" si="196"/>
        <v>4.258421332703044E-2</v>
      </c>
      <c r="AG4223" s="92"/>
    </row>
    <row r="4224" spans="14:33" x14ac:dyDescent="0.25">
      <c r="N4224" s="130">
        <v>52260</v>
      </c>
      <c r="O4224" s="129">
        <v>4.3531450313318842</v>
      </c>
      <c r="AD4224" s="90">
        <f t="shared" si="197"/>
        <v>50298</v>
      </c>
      <c r="AE4224" s="91">
        <f t="shared" si="196"/>
        <v>4.258421332703044E-2</v>
      </c>
      <c r="AG4224" s="92"/>
    </row>
    <row r="4225" spans="14:33" x14ac:dyDescent="0.25">
      <c r="N4225" s="130">
        <v>52261</v>
      </c>
      <c r="O4225" s="129">
        <v>4.3536714378742403</v>
      </c>
      <c r="AD4225" s="90">
        <f t="shared" si="197"/>
        <v>50299</v>
      </c>
      <c r="AE4225" s="91">
        <f t="shared" si="196"/>
        <v>4.2584213326950504E-2</v>
      </c>
      <c r="AG4225" s="92"/>
    </row>
    <row r="4226" spans="14:33" x14ac:dyDescent="0.25">
      <c r="N4226" s="130">
        <v>52264</v>
      </c>
      <c r="O4226" s="129">
        <v>4.3531450313318842</v>
      </c>
      <c r="AD4226" s="90">
        <f t="shared" si="197"/>
        <v>50300</v>
      </c>
      <c r="AE4226" s="91">
        <f t="shared" si="196"/>
        <v>4.2584213326950504E-2</v>
      </c>
      <c r="AG4226" s="92"/>
    </row>
    <row r="4227" spans="14:33" x14ac:dyDescent="0.25">
      <c r="N4227" s="130">
        <v>52265</v>
      </c>
      <c r="O4227" s="129">
        <v>4.3531450313238906</v>
      </c>
      <c r="AD4227" s="90">
        <f t="shared" si="197"/>
        <v>50301</v>
      </c>
      <c r="AE4227" s="91">
        <f t="shared" si="196"/>
        <v>4.2589250790143751E-2</v>
      </c>
      <c r="AG4227" s="92"/>
    </row>
    <row r="4228" spans="14:33" x14ac:dyDescent="0.25">
      <c r="N4228" s="130">
        <v>52266</v>
      </c>
      <c r="O4228" s="129">
        <v>4.3531450313318842</v>
      </c>
      <c r="AD4228" s="90">
        <f t="shared" si="197"/>
        <v>50302</v>
      </c>
      <c r="AE4228" s="91">
        <f t="shared" si="196"/>
        <v>4.2589250790143751E-2</v>
      </c>
      <c r="AG4228" s="92"/>
    </row>
    <row r="4229" spans="14:33" x14ac:dyDescent="0.25">
      <c r="N4229" s="130">
        <v>52267</v>
      </c>
      <c r="O4229" s="129">
        <v>4.3531450313398778</v>
      </c>
      <c r="AD4229" s="90">
        <f t="shared" si="197"/>
        <v>50303</v>
      </c>
      <c r="AE4229" s="91">
        <f t="shared" si="196"/>
        <v>4.2589250790143751E-2</v>
      </c>
      <c r="AG4229" s="92"/>
    </row>
    <row r="4230" spans="14:33" x14ac:dyDescent="0.25">
      <c r="N4230" s="130">
        <v>52268</v>
      </c>
      <c r="O4230" s="129">
        <v>4.3536714378715757</v>
      </c>
      <c r="AD4230" s="90">
        <f t="shared" si="197"/>
        <v>50304</v>
      </c>
      <c r="AE4230" s="91">
        <f t="shared" si="196"/>
        <v>4.2584213326950504E-2</v>
      </c>
      <c r="AG4230" s="92"/>
    </row>
    <row r="4231" spans="14:33" x14ac:dyDescent="0.25">
      <c r="N4231" s="130">
        <v>52271</v>
      </c>
      <c r="O4231" s="129">
        <v>4.3531450313238906</v>
      </c>
      <c r="AD4231" s="90">
        <f t="shared" si="197"/>
        <v>50305</v>
      </c>
      <c r="AE4231" s="91">
        <f t="shared" ref="AE4231:AE4294" si="198">_xlfn.IFNA(VLOOKUP(AD4231,N:O,2,FALSE)/100,AE4230)</f>
        <v>4.258421332703044E-2</v>
      </c>
      <c r="AG4231" s="92"/>
    </row>
    <row r="4232" spans="14:33" x14ac:dyDescent="0.25">
      <c r="N4232" s="130">
        <v>52272</v>
      </c>
      <c r="O4232" s="129">
        <v>4.3531450313318842</v>
      </c>
      <c r="AD4232" s="90">
        <f t="shared" ref="AD4232:AD4295" si="199">AD4231+1</f>
        <v>50306</v>
      </c>
      <c r="AE4232" s="91">
        <f t="shared" si="198"/>
        <v>4.258421332703044E-2</v>
      </c>
      <c r="AG4232" s="92"/>
    </row>
    <row r="4233" spans="14:33" x14ac:dyDescent="0.25">
      <c r="N4233" s="130">
        <v>52273</v>
      </c>
      <c r="O4233" s="129">
        <v>4.3531450313398778</v>
      </c>
      <c r="AD4233" s="90">
        <f t="shared" si="199"/>
        <v>50307</v>
      </c>
      <c r="AE4233" s="91">
        <f t="shared" si="198"/>
        <v>4.2584213326950504E-2</v>
      </c>
      <c r="AG4233" s="92"/>
    </row>
    <row r="4234" spans="14:33" x14ac:dyDescent="0.25">
      <c r="N4234" s="130">
        <v>52274</v>
      </c>
      <c r="O4234" s="129">
        <v>4.3531450313318842</v>
      </c>
      <c r="AD4234" s="90">
        <f t="shared" si="199"/>
        <v>50308</v>
      </c>
      <c r="AE4234" s="91">
        <f t="shared" si="198"/>
        <v>4.2589250790143751E-2</v>
      </c>
      <c r="AG4234" s="92"/>
    </row>
    <row r="4235" spans="14:33" x14ac:dyDescent="0.25">
      <c r="N4235" s="130">
        <v>52275</v>
      </c>
      <c r="O4235" s="129">
        <v>4.3539346729699613</v>
      </c>
      <c r="AD4235" s="90">
        <f t="shared" si="199"/>
        <v>50309</v>
      </c>
      <c r="AE4235" s="91">
        <f t="shared" si="198"/>
        <v>4.2589250790143751E-2</v>
      </c>
      <c r="AG4235" s="92"/>
    </row>
    <row r="4236" spans="14:33" x14ac:dyDescent="0.25">
      <c r="N4236" s="130">
        <v>52279</v>
      </c>
      <c r="O4236" s="129">
        <v>4.3531450313238906</v>
      </c>
      <c r="AD4236" s="90">
        <f t="shared" si="199"/>
        <v>50310</v>
      </c>
      <c r="AE4236" s="91">
        <f t="shared" si="198"/>
        <v>4.2589250790143751E-2</v>
      </c>
      <c r="AG4236" s="92"/>
    </row>
    <row r="4237" spans="14:33" x14ac:dyDescent="0.25">
      <c r="N4237" s="130">
        <v>52280</v>
      </c>
      <c r="O4237" s="129">
        <v>4.3531450313318842</v>
      </c>
      <c r="AD4237" s="90">
        <f t="shared" si="199"/>
        <v>50311</v>
      </c>
      <c r="AE4237" s="91">
        <f t="shared" si="198"/>
        <v>4.2584213326950504E-2</v>
      </c>
      <c r="AG4237" s="92"/>
    </row>
    <row r="4238" spans="14:33" x14ac:dyDescent="0.25">
      <c r="N4238" s="130">
        <v>52281</v>
      </c>
      <c r="O4238" s="129">
        <v>4.3531450313318842</v>
      </c>
      <c r="AD4238" s="90">
        <f t="shared" si="199"/>
        <v>50312</v>
      </c>
      <c r="AE4238" s="91">
        <f t="shared" si="198"/>
        <v>4.258421332703044E-2</v>
      </c>
      <c r="AG4238" s="92"/>
    </row>
    <row r="4239" spans="14:33" x14ac:dyDescent="0.25">
      <c r="N4239" s="130">
        <v>52282</v>
      </c>
      <c r="O4239" s="129">
        <v>4.3536714378742403</v>
      </c>
      <c r="AD4239" s="90">
        <f t="shared" si="199"/>
        <v>50313</v>
      </c>
      <c r="AE4239" s="91">
        <f t="shared" si="198"/>
        <v>4.2584213326950504E-2</v>
      </c>
      <c r="AG4239" s="92"/>
    </row>
    <row r="4240" spans="14:33" x14ac:dyDescent="0.25">
      <c r="N4240" s="130">
        <v>52285</v>
      </c>
      <c r="O4240" s="129">
        <v>4.3531450313238906</v>
      </c>
      <c r="AD4240" s="90">
        <f t="shared" si="199"/>
        <v>50314</v>
      </c>
      <c r="AE4240" s="91">
        <f t="shared" si="198"/>
        <v>4.258421332703044E-2</v>
      </c>
      <c r="AG4240" s="92"/>
    </row>
    <row r="4241" spans="14:33" x14ac:dyDescent="0.25">
      <c r="N4241" s="130">
        <v>52286</v>
      </c>
      <c r="O4241" s="129">
        <v>4.3531450313318842</v>
      </c>
      <c r="AD4241" s="90">
        <f t="shared" si="199"/>
        <v>50315</v>
      </c>
      <c r="AE4241" s="91">
        <f t="shared" si="198"/>
        <v>4.2589250790117106E-2</v>
      </c>
      <c r="AG4241" s="92"/>
    </row>
    <row r="4242" spans="14:33" x14ac:dyDescent="0.25">
      <c r="N4242" s="130">
        <v>52287</v>
      </c>
      <c r="O4242" s="129">
        <v>4.3531450313318842</v>
      </c>
      <c r="AD4242" s="90">
        <f t="shared" si="199"/>
        <v>50316</v>
      </c>
      <c r="AE4242" s="91">
        <f t="shared" si="198"/>
        <v>4.2589250790117106E-2</v>
      </c>
      <c r="AG4242" s="92"/>
    </row>
    <row r="4243" spans="14:33" x14ac:dyDescent="0.25">
      <c r="N4243" s="130">
        <v>52288</v>
      </c>
      <c r="O4243" s="129">
        <v>4.3531450313318842</v>
      </c>
      <c r="AD4243" s="90">
        <f t="shared" si="199"/>
        <v>50317</v>
      </c>
      <c r="AE4243" s="91">
        <f t="shared" si="198"/>
        <v>4.2589250790117106E-2</v>
      </c>
      <c r="AG4243" s="92"/>
    </row>
    <row r="4244" spans="14:33" x14ac:dyDescent="0.25">
      <c r="N4244" s="130">
        <v>52289</v>
      </c>
      <c r="O4244" s="129">
        <v>4.3536714378742403</v>
      </c>
      <c r="AD4244" s="90">
        <f t="shared" si="199"/>
        <v>50318</v>
      </c>
      <c r="AE4244" s="91">
        <f t="shared" si="198"/>
        <v>4.2584213326950504E-2</v>
      </c>
      <c r="AG4244" s="92"/>
    </row>
    <row r="4245" spans="14:33" x14ac:dyDescent="0.25">
      <c r="N4245" s="130">
        <v>52292</v>
      </c>
      <c r="O4245" s="129">
        <v>4.3531450313238906</v>
      </c>
      <c r="AD4245" s="90">
        <f t="shared" si="199"/>
        <v>50319</v>
      </c>
      <c r="AE4245" s="91">
        <f t="shared" si="198"/>
        <v>4.2584213327110376E-2</v>
      </c>
      <c r="AG4245" s="92"/>
    </row>
    <row r="4246" spans="14:33" x14ac:dyDescent="0.25">
      <c r="N4246" s="130">
        <v>52293</v>
      </c>
      <c r="O4246" s="129">
        <v>4.3531450313398778</v>
      </c>
      <c r="AD4246" s="90">
        <f t="shared" si="199"/>
        <v>50320</v>
      </c>
      <c r="AE4246" s="91">
        <f t="shared" si="198"/>
        <v>4.2584213326870568E-2</v>
      </c>
      <c r="AG4246" s="92"/>
    </row>
    <row r="4247" spans="14:33" x14ac:dyDescent="0.25">
      <c r="N4247" s="130">
        <v>52294</v>
      </c>
      <c r="O4247" s="129">
        <v>4.3531450313318842</v>
      </c>
      <c r="AD4247" s="90">
        <f t="shared" si="199"/>
        <v>50321</v>
      </c>
      <c r="AE4247" s="91">
        <f t="shared" si="198"/>
        <v>4.258421332703044E-2</v>
      </c>
      <c r="AG4247" s="92"/>
    </row>
    <row r="4248" spans="14:33" x14ac:dyDescent="0.25">
      <c r="N4248" s="130">
        <v>52295</v>
      </c>
      <c r="O4248" s="129">
        <v>4.3531450313238906</v>
      </c>
      <c r="AD4248" s="90">
        <f t="shared" si="199"/>
        <v>50322</v>
      </c>
      <c r="AE4248" s="91">
        <f t="shared" si="198"/>
        <v>4.2591769819642078E-2</v>
      </c>
      <c r="AG4248" s="92"/>
    </row>
    <row r="4249" spans="14:33" x14ac:dyDescent="0.25">
      <c r="N4249" s="130">
        <v>52296</v>
      </c>
      <c r="O4249" s="129">
        <v>4.3536714378715757</v>
      </c>
      <c r="AD4249" s="90">
        <f t="shared" si="199"/>
        <v>50323</v>
      </c>
      <c r="AE4249" s="91">
        <f t="shared" si="198"/>
        <v>4.2591769819642078E-2</v>
      </c>
      <c r="AG4249" s="92"/>
    </row>
    <row r="4250" spans="14:33" x14ac:dyDescent="0.25">
      <c r="N4250" s="130">
        <v>52299</v>
      </c>
      <c r="O4250" s="129">
        <v>4.3531450313398778</v>
      </c>
      <c r="AD4250" s="90">
        <f t="shared" si="199"/>
        <v>50324</v>
      </c>
      <c r="AE4250" s="91">
        <f t="shared" si="198"/>
        <v>4.2591769819642078E-2</v>
      </c>
      <c r="AG4250" s="92"/>
    </row>
    <row r="4251" spans="14:33" x14ac:dyDescent="0.25">
      <c r="N4251" s="130">
        <v>52300</v>
      </c>
      <c r="O4251" s="129">
        <v>4.3531450313238906</v>
      </c>
      <c r="AD4251" s="90">
        <f t="shared" si="199"/>
        <v>50325</v>
      </c>
      <c r="AE4251" s="91">
        <f t="shared" si="198"/>
        <v>4.2591769819642078E-2</v>
      </c>
      <c r="AG4251" s="92"/>
    </row>
    <row r="4252" spans="14:33" x14ac:dyDescent="0.25">
      <c r="N4252" s="130">
        <v>52301</v>
      </c>
      <c r="O4252" s="129">
        <v>4.3531450313398778</v>
      </c>
      <c r="AD4252" s="90">
        <f t="shared" si="199"/>
        <v>50326</v>
      </c>
      <c r="AE4252" s="91">
        <f t="shared" si="198"/>
        <v>4.258421332703044E-2</v>
      </c>
      <c r="AG4252" s="92"/>
    </row>
    <row r="4253" spans="14:33" x14ac:dyDescent="0.25">
      <c r="N4253" s="130">
        <v>52302</v>
      </c>
      <c r="O4253" s="129">
        <v>4.3531450313238906</v>
      </c>
      <c r="AD4253" s="90">
        <f t="shared" si="199"/>
        <v>50327</v>
      </c>
      <c r="AE4253" s="91">
        <f t="shared" si="198"/>
        <v>4.2584213326950504E-2</v>
      </c>
      <c r="AG4253" s="92"/>
    </row>
    <row r="4254" spans="14:33" x14ac:dyDescent="0.25">
      <c r="N4254" s="130">
        <v>52303</v>
      </c>
      <c r="O4254" s="129">
        <v>4.3536714378742403</v>
      </c>
      <c r="AD4254" s="90">
        <f t="shared" si="199"/>
        <v>50328</v>
      </c>
      <c r="AE4254" s="91">
        <f t="shared" si="198"/>
        <v>4.258421332703044E-2</v>
      </c>
      <c r="AG4254" s="92"/>
    </row>
    <row r="4255" spans="14:33" x14ac:dyDescent="0.25">
      <c r="N4255" s="130">
        <v>52306</v>
      </c>
      <c r="O4255" s="129">
        <v>4.3531450313238906</v>
      </c>
      <c r="AD4255" s="90">
        <f t="shared" si="199"/>
        <v>50329</v>
      </c>
      <c r="AE4255" s="91">
        <f t="shared" si="198"/>
        <v>4.2589250790143751E-2</v>
      </c>
      <c r="AG4255" s="92"/>
    </row>
    <row r="4256" spans="14:33" x14ac:dyDescent="0.25">
      <c r="N4256" s="130">
        <v>52307</v>
      </c>
      <c r="O4256" s="129">
        <v>4.3531450313398778</v>
      </c>
      <c r="AD4256" s="90">
        <f t="shared" si="199"/>
        <v>50330</v>
      </c>
      <c r="AE4256" s="91">
        <f t="shared" si="198"/>
        <v>4.2589250790143751E-2</v>
      </c>
      <c r="AG4256" s="92"/>
    </row>
    <row r="4257" spans="14:33" x14ac:dyDescent="0.25">
      <c r="N4257" s="130">
        <v>52308</v>
      </c>
      <c r="O4257" s="129">
        <v>4.3531450313238906</v>
      </c>
      <c r="AD4257" s="90">
        <f t="shared" si="199"/>
        <v>50331</v>
      </c>
      <c r="AE4257" s="91">
        <f t="shared" si="198"/>
        <v>4.2589250790143751E-2</v>
      </c>
      <c r="AG4257" s="92"/>
    </row>
    <row r="4258" spans="14:33" x14ac:dyDescent="0.25">
      <c r="N4258" s="130">
        <v>52309</v>
      </c>
      <c r="O4258" s="129">
        <v>4.3531450313398778</v>
      </c>
      <c r="AD4258" s="90">
        <f t="shared" si="199"/>
        <v>50332</v>
      </c>
      <c r="AE4258" s="91">
        <f t="shared" si="198"/>
        <v>4.2584213326950504E-2</v>
      </c>
      <c r="AG4258" s="92"/>
    </row>
    <row r="4259" spans="14:33" x14ac:dyDescent="0.25">
      <c r="N4259" s="130">
        <v>52310</v>
      </c>
      <c r="O4259" s="129">
        <v>4.3536714378689112</v>
      </c>
      <c r="AD4259" s="90">
        <f t="shared" si="199"/>
        <v>50333</v>
      </c>
      <c r="AE4259" s="91">
        <f t="shared" si="198"/>
        <v>4.258421332703044E-2</v>
      </c>
      <c r="AG4259" s="92"/>
    </row>
    <row r="4260" spans="14:33" x14ac:dyDescent="0.25">
      <c r="N4260" s="130">
        <v>52313</v>
      </c>
      <c r="O4260" s="129">
        <v>4.3531450313318842</v>
      </c>
      <c r="AD4260" s="90">
        <f t="shared" si="199"/>
        <v>50334</v>
      </c>
      <c r="AE4260" s="91">
        <f t="shared" si="198"/>
        <v>4.2584213326950504E-2</v>
      </c>
      <c r="AG4260" s="92"/>
    </row>
    <row r="4261" spans="14:33" x14ac:dyDescent="0.25">
      <c r="N4261" s="130">
        <v>52314</v>
      </c>
      <c r="O4261" s="129">
        <v>4.3531450313318842</v>
      </c>
      <c r="AD4261" s="90">
        <f t="shared" si="199"/>
        <v>50335</v>
      </c>
      <c r="AE4261" s="91">
        <f t="shared" si="198"/>
        <v>4.258421332703044E-2</v>
      </c>
      <c r="AG4261" s="92"/>
    </row>
    <row r="4262" spans="14:33" x14ac:dyDescent="0.25">
      <c r="N4262" s="130">
        <v>52315</v>
      </c>
      <c r="O4262" s="129">
        <v>4.3531450313398778</v>
      </c>
      <c r="AD4262" s="90">
        <f t="shared" si="199"/>
        <v>50336</v>
      </c>
      <c r="AE4262" s="91">
        <f t="shared" si="198"/>
        <v>4.2589250790117106E-2</v>
      </c>
      <c r="AG4262" s="92"/>
    </row>
    <row r="4263" spans="14:33" x14ac:dyDescent="0.25">
      <c r="N4263" s="130">
        <v>52316</v>
      </c>
      <c r="O4263" s="129">
        <v>4.3539346729699613</v>
      </c>
      <c r="AD4263" s="90">
        <f t="shared" si="199"/>
        <v>50337</v>
      </c>
      <c r="AE4263" s="91">
        <f t="shared" si="198"/>
        <v>4.2589250790117106E-2</v>
      </c>
      <c r="AG4263" s="92"/>
    </row>
    <row r="4264" spans="14:33" x14ac:dyDescent="0.25">
      <c r="N4264" s="130">
        <v>52320</v>
      </c>
      <c r="O4264" s="129">
        <v>4.3531450313318842</v>
      </c>
      <c r="AD4264" s="90">
        <f t="shared" si="199"/>
        <v>50338</v>
      </c>
      <c r="AE4264" s="91">
        <f t="shared" si="198"/>
        <v>4.2589250790117106E-2</v>
      </c>
      <c r="AG4264" s="92"/>
    </row>
    <row r="4265" spans="14:33" x14ac:dyDescent="0.25">
      <c r="N4265" s="130">
        <v>52321</v>
      </c>
      <c r="O4265" s="129">
        <v>4.3531450313318842</v>
      </c>
      <c r="AD4265" s="90">
        <f t="shared" si="199"/>
        <v>50339</v>
      </c>
      <c r="AE4265" s="91">
        <f t="shared" si="198"/>
        <v>4.2584213326950504E-2</v>
      </c>
      <c r="AG4265" s="92"/>
    </row>
    <row r="4266" spans="14:33" x14ac:dyDescent="0.25">
      <c r="N4266" s="130">
        <v>52322</v>
      </c>
      <c r="O4266" s="129">
        <v>4.3531450313238906</v>
      </c>
      <c r="AD4266" s="90">
        <f t="shared" si="199"/>
        <v>50340</v>
      </c>
      <c r="AE4266" s="91">
        <f t="shared" si="198"/>
        <v>4.2584213326950504E-2</v>
      </c>
      <c r="AG4266" s="92"/>
    </row>
    <row r="4267" spans="14:33" x14ac:dyDescent="0.25">
      <c r="N4267" s="130">
        <v>52323</v>
      </c>
      <c r="O4267" s="129">
        <v>4.3531450313398778</v>
      </c>
      <c r="AD4267" s="90">
        <f t="shared" si="199"/>
        <v>50341</v>
      </c>
      <c r="AE4267" s="91">
        <f t="shared" si="198"/>
        <v>4.258421332703044E-2</v>
      </c>
      <c r="AG4267" s="92"/>
    </row>
    <row r="4268" spans="14:33" x14ac:dyDescent="0.25">
      <c r="N4268" s="130">
        <v>52324</v>
      </c>
      <c r="O4268" s="129">
        <v>4.3536714378742403</v>
      </c>
      <c r="AD4268" s="90">
        <f t="shared" si="199"/>
        <v>50342</v>
      </c>
      <c r="AE4268" s="91">
        <f t="shared" si="198"/>
        <v>4.258421332703044E-2</v>
      </c>
      <c r="AG4268" s="92"/>
    </row>
    <row r="4269" spans="14:33" x14ac:dyDescent="0.25">
      <c r="N4269" s="130">
        <v>52327</v>
      </c>
      <c r="O4269" s="129">
        <v>4.3531450313238906</v>
      </c>
      <c r="AD4269" s="90">
        <f t="shared" si="199"/>
        <v>50343</v>
      </c>
      <c r="AE4269" s="91">
        <f t="shared" si="198"/>
        <v>4.2589250790143751E-2</v>
      </c>
      <c r="AG4269" s="92"/>
    </row>
    <row r="4270" spans="14:33" x14ac:dyDescent="0.25">
      <c r="N4270" s="130">
        <v>52328</v>
      </c>
      <c r="O4270" s="129">
        <v>4.3531450313398778</v>
      </c>
      <c r="AD4270" s="90">
        <f t="shared" si="199"/>
        <v>50344</v>
      </c>
      <c r="AE4270" s="91">
        <f t="shared" si="198"/>
        <v>4.2589250790143751E-2</v>
      </c>
      <c r="AG4270" s="92"/>
    </row>
    <row r="4271" spans="14:33" x14ac:dyDescent="0.25">
      <c r="N4271" s="130">
        <v>52329</v>
      </c>
      <c r="O4271" s="129">
        <v>4.3531450313238906</v>
      </c>
      <c r="AD4271" s="90">
        <f t="shared" si="199"/>
        <v>50345</v>
      </c>
      <c r="AE4271" s="91">
        <f t="shared" si="198"/>
        <v>4.2589250790143751E-2</v>
      </c>
      <c r="AG4271" s="92"/>
    </row>
    <row r="4272" spans="14:33" x14ac:dyDescent="0.25">
      <c r="N4272" s="130">
        <v>52330</v>
      </c>
      <c r="O4272" s="129">
        <v>4.3531450313318842</v>
      </c>
      <c r="AD4272" s="90">
        <f t="shared" si="199"/>
        <v>50346</v>
      </c>
      <c r="AE4272" s="91">
        <f t="shared" si="198"/>
        <v>4.2584213326950504E-2</v>
      </c>
      <c r="AG4272" s="92"/>
    </row>
    <row r="4273" spans="14:33" x14ac:dyDescent="0.25">
      <c r="N4273" s="130">
        <v>52331</v>
      </c>
      <c r="O4273" s="129">
        <v>4.3536714378742403</v>
      </c>
      <c r="AD4273" s="90">
        <f t="shared" si="199"/>
        <v>50347</v>
      </c>
      <c r="AE4273" s="91">
        <f t="shared" si="198"/>
        <v>4.258421332703044E-2</v>
      </c>
      <c r="AG4273" s="92"/>
    </row>
    <row r="4274" spans="14:33" x14ac:dyDescent="0.25">
      <c r="N4274" s="130">
        <v>52334</v>
      </c>
      <c r="O4274" s="129">
        <v>4.3531450313318842</v>
      </c>
      <c r="AD4274" s="90">
        <f t="shared" si="199"/>
        <v>50348</v>
      </c>
      <c r="AE4274" s="91">
        <f t="shared" si="198"/>
        <v>4.258421332703044E-2</v>
      </c>
      <c r="AG4274" s="92"/>
    </row>
    <row r="4275" spans="14:33" x14ac:dyDescent="0.25">
      <c r="N4275" s="130">
        <v>52335</v>
      </c>
      <c r="O4275" s="129">
        <v>4.3531450313238906</v>
      </c>
      <c r="AD4275" s="90">
        <f t="shared" si="199"/>
        <v>50349</v>
      </c>
      <c r="AE4275" s="91">
        <f t="shared" si="198"/>
        <v>4.2584213326950504E-2</v>
      </c>
      <c r="AG4275" s="92"/>
    </row>
    <row r="4276" spans="14:33" x14ac:dyDescent="0.25">
      <c r="N4276" s="130">
        <v>52336</v>
      </c>
      <c r="O4276" s="129">
        <v>4.3531450313398778</v>
      </c>
      <c r="AD4276" s="90">
        <f t="shared" si="199"/>
        <v>50350</v>
      </c>
      <c r="AE4276" s="91">
        <f t="shared" si="198"/>
        <v>4.2589250790143751E-2</v>
      </c>
      <c r="AG4276" s="92"/>
    </row>
    <row r="4277" spans="14:33" x14ac:dyDescent="0.25">
      <c r="N4277" s="130">
        <v>52337</v>
      </c>
      <c r="O4277" s="129">
        <v>4.3531450313318842</v>
      </c>
      <c r="AD4277" s="90">
        <f t="shared" si="199"/>
        <v>50351</v>
      </c>
      <c r="AE4277" s="91">
        <f t="shared" si="198"/>
        <v>4.2589250790143751E-2</v>
      </c>
      <c r="AG4277" s="92"/>
    </row>
    <row r="4278" spans="14:33" x14ac:dyDescent="0.25">
      <c r="N4278" s="130">
        <v>52338</v>
      </c>
      <c r="O4278" s="129">
        <v>4.3536714378742403</v>
      </c>
      <c r="AD4278" s="90">
        <f t="shared" si="199"/>
        <v>50352</v>
      </c>
      <c r="AE4278" s="91">
        <f t="shared" si="198"/>
        <v>4.2589250790143751E-2</v>
      </c>
      <c r="AG4278" s="92"/>
    </row>
    <row r="4279" spans="14:33" x14ac:dyDescent="0.25">
      <c r="N4279" s="130">
        <v>52341</v>
      </c>
      <c r="O4279" s="129">
        <v>4.3531450313318842</v>
      </c>
      <c r="AD4279" s="90">
        <f t="shared" si="199"/>
        <v>50353</v>
      </c>
      <c r="AE4279" s="91">
        <f t="shared" si="198"/>
        <v>4.2584213326950504E-2</v>
      </c>
      <c r="AG4279" s="92"/>
    </row>
    <row r="4280" spans="14:33" x14ac:dyDescent="0.25">
      <c r="N4280" s="130">
        <v>52342</v>
      </c>
      <c r="O4280" s="129">
        <v>4.3531450313238906</v>
      </c>
      <c r="AD4280" s="90">
        <f t="shared" si="199"/>
        <v>50354</v>
      </c>
      <c r="AE4280" s="91">
        <f t="shared" si="198"/>
        <v>4.2586731959253221E-2</v>
      </c>
      <c r="AG4280" s="92"/>
    </row>
    <row r="4281" spans="14:33" x14ac:dyDescent="0.25">
      <c r="N4281" s="130">
        <v>52343</v>
      </c>
      <c r="O4281" s="129">
        <v>4.3531450313318842</v>
      </c>
      <c r="AD4281" s="90">
        <f t="shared" si="199"/>
        <v>50355</v>
      </c>
      <c r="AE4281" s="91">
        <f t="shared" si="198"/>
        <v>4.2586731959253221E-2</v>
      </c>
      <c r="AG4281" s="92"/>
    </row>
    <row r="4282" spans="14:33" x14ac:dyDescent="0.25">
      <c r="N4282" s="130">
        <v>52344</v>
      </c>
      <c r="O4282" s="129">
        <v>4.3531450313398778</v>
      </c>
      <c r="AD4282" s="90">
        <f t="shared" si="199"/>
        <v>50356</v>
      </c>
      <c r="AE4282" s="91">
        <f t="shared" si="198"/>
        <v>4.2584213327110376E-2</v>
      </c>
      <c r="AG4282" s="92"/>
    </row>
    <row r="4283" spans="14:33" x14ac:dyDescent="0.25">
      <c r="N4283" s="130">
        <v>52345</v>
      </c>
      <c r="O4283" s="129">
        <v>4.3536714378715757</v>
      </c>
      <c r="AD4283" s="90">
        <f t="shared" si="199"/>
        <v>50357</v>
      </c>
      <c r="AE4283" s="91">
        <f t="shared" si="198"/>
        <v>4.2589250790117106E-2</v>
      </c>
      <c r="AG4283" s="92"/>
    </row>
    <row r="4284" spans="14:33" x14ac:dyDescent="0.25">
      <c r="N4284" s="130">
        <v>52348</v>
      </c>
      <c r="O4284" s="129">
        <v>4.3531450313318842</v>
      </c>
      <c r="AD4284" s="90">
        <f t="shared" si="199"/>
        <v>50358</v>
      </c>
      <c r="AE4284" s="91">
        <f t="shared" si="198"/>
        <v>4.2589250790117106E-2</v>
      </c>
      <c r="AG4284" s="92"/>
    </row>
    <row r="4285" spans="14:33" x14ac:dyDescent="0.25">
      <c r="N4285" s="130">
        <v>52349</v>
      </c>
      <c r="O4285" s="129">
        <v>4.3531450313398778</v>
      </c>
      <c r="AD4285" s="90">
        <f t="shared" si="199"/>
        <v>50359</v>
      </c>
      <c r="AE4285" s="91">
        <f t="shared" si="198"/>
        <v>4.2589250790117106E-2</v>
      </c>
      <c r="AG4285" s="92"/>
    </row>
    <row r="4286" spans="14:33" x14ac:dyDescent="0.25">
      <c r="N4286" s="130">
        <v>52350</v>
      </c>
      <c r="O4286" s="129">
        <v>4.3531450313238906</v>
      </c>
      <c r="AD4286" s="90">
        <f t="shared" si="199"/>
        <v>50360</v>
      </c>
      <c r="AE4286" s="91">
        <f t="shared" si="198"/>
        <v>4.258421332703044E-2</v>
      </c>
      <c r="AG4286" s="92"/>
    </row>
    <row r="4287" spans="14:33" x14ac:dyDescent="0.25">
      <c r="N4287" s="130">
        <v>52351</v>
      </c>
      <c r="O4287" s="129">
        <v>4.3531450313398778</v>
      </c>
      <c r="AD4287" s="90">
        <f t="shared" si="199"/>
        <v>50361</v>
      </c>
      <c r="AE4287" s="91">
        <f t="shared" si="198"/>
        <v>4.258421332703044E-2</v>
      </c>
      <c r="AG4287" s="92"/>
    </row>
    <row r="4288" spans="14:33" x14ac:dyDescent="0.25">
      <c r="N4288" s="130">
        <v>52352</v>
      </c>
      <c r="O4288" s="129">
        <v>4.3536714378769048</v>
      </c>
      <c r="AD4288" s="90">
        <f t="shared" si="199"/>
        <v>50362</v>
      </c>
      <c r="AE4288" s="91">
        <f t="shared" si="198"/>
        <v>4.2584213326950504E-2</v>
      </c>
      <c r="AG4288" s="92"/>
    </row>
    <row r="4289" spans="14:33" x14ac:dyDescent="0.25">
      <c r="N4289" s="130">
        <v>52355</v>
      </c>
      <c r="O4289" s="129">
        <v>4.3531450313238906</v>
      </c>
      <c r="AD4289" s="90">
        <f t="shared" si="199"/>
        <v>50363</v>
      </c>
      <c r="AE4289" s="91">
        <f t="shared" si="198"/>
        <v>4.2584213327110376E-2</v>
      </c>
      <c r="AG4289" s="92"/>
    </row>
    <row r="4290" spans="14:33" x14ac:dyDescent="0.25">
      <c r="N4290" s="130">
        <v>52356</v>
      </c>
      <c r="O4290" s="129">
        <v>4.3531450313238906</v>
      </c>
      <c r="AD4290" s="90">
        <f t="shared" si="199"/>
        <v>50364</v>
      </c>
      <c r="AE4290" s="91">
        <f t="shared" si="198"/>
        <v>4.258925079009046E-2</v>
      </c>
      <c r="AG4290" s="92"/>
    </row>
    <row r="4291" spans="14:33" x14ac:dyDescent="0.25">
      <c r="N4291" s="130">
        <v>52357</v>
      </c>
      <c r="O4291" s="129">
        <v>4.3531450313398778</v>
      </c>
      <c r="AD4291" s="90">
        <f t="shared" si="199"/>
        <v>50365</v>
      </c>
      <c r="AE4291" s="91">
        <f t="shared" si="198"/>
        <v>4.258925079009046E-2</v>
      </c>
      <c r="AG4291" s="92"/>
    </row>
    <row r="4292" spans="14:33" x14ac:dyDescent="0.25">
      <c r="N4292" s="130">
        <v>52358</v>
      </c>
      <c r="O4292" s="129">
        <v>4.3531450313318842</v>
      </c>
      <c r="AD4292" s="90">
        <f t="shared" si="199"/>
        <v>50366</v>
      </c>
      <c r="AE4292" s="91">
        <f t="shared" si="198"/>
        <v>4.258925079009046E-2</v>
      </c>
      <c r="AG4292" s="92"/>
    </row>
    <row r="4293" spans="14:33" x14ac:dyDescent="0.25">
      <c r="N4293" s="130">
        <v>52359</v>
      </c>
      <c r="O4293" s="129">
        <v>4.3536714378689112</v>
      </c>
      <c r="AD4293" s="90">
        <f t="shared" si="199"/>
        <v>50367</v>
      </c>
      <c r="AE4293" s="91">
        <f t="shared" si="198"/>
        <v>4.2584213327110376E-2</v>
      </c>
      <c r="AG4293" s="92"/>
    </row>
    <row r="4294" spans="14:33" x14ac:dyDescent="0.25">
      <c r="N4294" s="130">
        <v>52362</v>
      </c>
      <c r="O4294" s="129">
        <v>4.3531450313398778</v>
      </c>
      <c r="AD4294" s="90">
        <f t="shared" si="199"/>
        <v>50368</v>
      </c>
      <c r="AE4294" s="91">
        <f t="shared" si="198"/>
        <v>4.2584213326950504E-2</v>
      </c>
      <c r="AG4294" s="92"/>
    </row>
    <row r="4295" spans="14:33" x14ac:dyDescent="0.25">
      <c r="N4295" s="130">
        <v>52363</v>
      </c>
      <c r="O4295" s="129">
        <v>4.3531450313238906</v>
      </c>
      <c r="AD4295" s="90">
        <f t="shared" si="199"/>
        <v>50369</v>
      </c>
      <c r="AE4295" s="91">
        <f t="shared" ref="AE4295:AE4358" si="200">_xlfn.IFNA(VLOOKUP(AD4295,N:O,2,FALSE)/100,AE4294)</f>
        <v>4.2586731959293189E-2</v>
      </c>
      <c r="AG4295" s="92"/>
    </row>
    <row r="4296" spans="14:33" x14ac:dyDescent="0.25">
      <c r="N4296" s="130">
        <v>52364</v>
      </c>
      <c r="O4296" s="129">
        <v>4.3531450313318842</v>
      </c>
      <c r="AD4296" s="90">
        <f t="shared" ref="AD4296:AD4359" si="201">AD4295+1</f>
        <v>50370</v>
      </c>
      <c r="AE4296" s="91">
        <f t="shared" si="200"/>
        <v>4.2586731959293189E-2</v>
      </c>
      <c r="AG4296" s="92"/>
    </row>
    <row r="4297" spans="14:33" x14ac:dyDescent="0.25">
      <c r="N4297" s="130">
        <v>52365</v>
      </c>
      <c r="O4297" s="129">
        <v>4.3531450313398778</v>
      </c>
      <c r="AD4297" s="90">
        <f t="shared" si="201"/>
        <v>50371</v>
      </c>
      <c r="AE4297" s="91">
        <f t="shared" si="200"/>
        <v>4.2589250790117106E-2</v>
      </c>
      <c r="AG4297" s="92"/>
    </row>
    <row r="4298" spans="14:33" x14ac:dyDescent="0.25">
      <c r="N4298" s="130">
        <v>52366</v>
      </c>
      <c r="O4298" s="129">
        <v>4.3536714378715757</v>
      </c>
      <c r="AD4298" s="90">
        <f t="shared" si="201"/>
        <v>50372</v>
      </c>
      <c r="AE4298" s="91">
        <f t="shared" si="200"/>
        <v>4.2589250790117106E-2</v>
      </c>
      <c r="AG4298" s="92"/>
    </row>
    <row r="4299" spans="14:33" x14ac:dyDescent="0.25">
      <c r="N4299" s="130">
        <v>52369</v>
      </c>
      <c r="O4299" s="129">
        <v>4.3531450313318842</v>
      </c>
      <c r="AD4299" s="90">
        <f t="shared" si="201"/>
        <v>50373</v>
      </c>
      <c r="AE4299" s="91">
        <f t="shared" si="200"/>
        <v>4.2589250790117106E-2</v>
      </c>
      <c r="AG4299" s="92"/>
    </row>
    <row r="4300" spans="14:33" x14ac:dyDescent="0.25">
      <c r="N4300" s="130">
        <v>52370</v>
      </c>
      <c r="O4300" s="129">
        <v>4.3531450313398778</v>
      </c>
      <c r="AD4300" s="90">
        <f t="shared" si="201"/>
        <v>50374</v>
      </c>
      <c r="AE4300" s="91">
        <f t="shared" si="200"/>
        <v>4.258421332703044E-2</v>
      </c>
      <c r="AG4300" s="92"/>
    </row>
    <row r="4301" spans="14:33" x14ac:dyDescent="0.25">
      <c r="N4301" s="130">
        <v>52371</v>
      </c>
      <c r="O4301" s="129">
        <v>4.3531450313238906</v>
      </c>
      <c r="AD4301" s="90">
        <f t="shared" si="201"/>
        <v>50375</v>
      </c>
      <c r="AE4301" s="91">
        <f t="shared" si="200"/>
        <v>4.258421332703044E-2</v>
      </c>
      <c r="AG4301" s="92"/>
    </row>
    <row r="4302" spans="14:33" x14ac:dyDescent="0.25">
      <c r="N4302" s="130">
        <v>52372</v>
      </c>
      <c r="O4302" s="129">
        <v>4.3531450313318842</v>
      </c>
      <c r="AD4302" s="90">
        <f t="shared" si="201"/>
        <v>50376</v>
      </c>
      <c r="AE4302" s="91">
        <f t="shared" si="200"/>
        <v>4.2584213326950504E-2</v>
      </c>
      <c r="AG4302" s="92"/>
    </row>
    <row r="4303" spans="14:33" x14ac:dyDescent="0.25">
      <c r="N4303" s="130">
        <v>52373</v>
      </c>
      <c r="O4303" s="129">
        <v>4.3539346729719597</v>
      </c>
      <c r="AD4303" s="90">
        <f t="shared" si="201"/>
        <v>50377</v>
      </c>
      <c r="AE4303" s="91">
        <f t="shared" si="200"/>
        <v>4.258421332703044E-2</v>
      </c>
      <c r="AG4303" s="92"/>
    </row>
    <row r="4304" spans="14:33" x14ac:dyDescent="0.25">
      <c r="N4304" s="130">
        <v>52377</v>
      </c>
      <c r="O4304" s="129">
        <v>4.3531450313318842</v>
      </c>
      <c r="AD4304" s="90">
        <f t="shared" si="201"/>
        <v>50378</v>
      </c>
      <c r="AE4304" s="91">
        <f t="shared" si="200"/>
        <v>4.2589250790143751E-2</v>
      </c>
      <c r="AG4304" s="92"/>
    </row>
    <row r="4305" spans="14:33" x14ac:dyDescent="0.25">
      <c r="N4305" s="130">
        <v>52378</v>
      </c>
      <c r="O4305" s="129">
        <v>4.3531450313398778</v>
      </c>
      <c r="AD4305" s="90">
        <f t="shared" si="201"/>
        <v>50379</v>
      </c>
      <c r="AE4305" s="91">
        <f t="shared" si="200"/>
        <v>4.2589250790143751E-2</v>
      </c>
      <c r="AG4305" s="92"/>
    </row>
    <row r="4306" spans="14:33" x14ac:dyDescent="0.25">
      <c r="N4306" s="130">
        <v>52379</v>
      </c>
      <c r="O4306" s="129">
        <v>4.3531450313238906</v>
      </c>
      <c r="AD4306" s="90">
        <f t="shared" si="201"/>
        <v>50380</v>
      </c>
      <c r="AE4306" s="91">
        <f t="shared" si="200"/>
        <v>4.2589250790143751E-2</v>
      </c>
      <c r="AG4306" s="92"/>
    </row>
    <row r="4307" spans="14:33" x14ac:dyDescent="0.25">
      <c r="N4307" s="130">
        <v>52380</v>
      </c>
      <c r="O4307" s="129">
        <v>4.3536714378742403</v>
      </c>
      <c r="AD4307" s="90">
        <f t="shared" si="201"/>
        <v>50381</v>
      </c>
      <c r="AE4307" s="91">
        <f t="shared" si="200"/>
        <v>4.2584213326950504E-2</v>
      </c>
      <c r="AG4307" s="92"/>
    </row>
    <row r="4308" spans="14:33" x14ac:dyDescent="0.25">
      <c r="N4308" s="130">
        <v>52383</v>
      </c>
      <c r="O4308" s="129">
        <v>4.3531450313318842</v>
      </c>
      <c r="AD4308" s="90">
        <f t="shared" si="201"/>
        <v>50382</v>
      </c>
      <c r="AE4308" s="91">
        <f t="shared" si="200"/>
        <v>4.2584213326950504E-2</v>
      </c>
      <c r="AG4308" s="92"/>
    </row>
    <row r="4309" spans="14:33" x14ac:dyDescent="0.25">
      <c r="N4309" s="130">
        <v>52384</v>
      </c>
      <c r="O4309" s="129">
        <v>4.3531450313318842</v>
      </c>
      <c r="AD4309" s="90">
        <f t="shared" si="201"/>
        <v>50383</v>
      </c>
      <c r="AE4309" s="91">
        <f t="shared" si="200"/>
        <v>4.258421332703044E-2</v>
      </c>
      <c r="AG4309" s="92"/>
    </row>
    <row r="4310" spans="14:33" x14ac:dyDescent="0.25">
      <c r="N4310" s="130">
        <v>52385</v>
      </c>
      <c r="O4310" s="129">
        <v>4.3531450313318842</v>
      </c>
      <c r="AD4310" s="90">
        <f t="shared" si="201"/>
        <v>50384</v>
      </c>
      <c r="AE4310" s="91">
        <f t="shared" si="200"/>
        <v>4.258421332703044E-2</v>
      </c>
      <c r="AG4310" s="92"/>
    </row>
    <row r="4311" spans="14:33" x14ac:dyDescent="0.25">
      <c r="N4311" s="130">
        <v>52386</v>
      </c>
      <c r="O4311" s="129">
        <v>4.3531450313318842</v>
      </c>
      <c r="AD4311" s="90">
        <f t="shared" si="201"/>
        <v>50385</v>
      </c>
      <c r="AE4311" s="91">
        <f t="shared" si="200"/>
        <v>4.2589250790117106E-2</v>
      </c>
      <c r="AG4311" s="92"/>
    </row>
    <row r="4312" spans="14:33" x14ac:dyDescent="0.25">
      <c r="N4312" s="130">
        <v>52387</v>
      </c>
      <c r="O4312" s="129">
        <v>4.3536714378715757</v>
      </c>
      <c r="AD4312" s="90">
        <f t="shared" si="201"/>
        <v>50386</v>
      </c>
      <c r="AE4312" s="91">
        <f t="shared" si="200"/>
        <v>4.2589250790117106E-2</v>
      </c>
      <c r="AG4312" s="92"/>
    </row>
    <row r="4313" spans="14:33" x14ac:dyDescent="0.25">
      <c r="N4313" s="130">
        <v>52390</v>
      </c>
      <c r="O4313" s="129">
        <v>4.3531450313318842</v>
      </c>
      <c r="AD4313" s="90">
        <f t="shared" si="201"/>
        <v>50387</v>
      </c>
      <c r="AE4313" s="91">
        <f t="shared" si="200"/>
        <v>4.2589250790117106E-2</v>
      </c>
      <c r="AG4313" s="92"/>
    </row>
    <row r="4314" spans="14:33" x14ac:dyDescent="0.25">
      <c r="N4314" s="130">
        <v>52391</v>
      </c>
      <c r="O4314" s="129">
        <v>4.3531450313318842</v>
      </c>
      <c r="AD4314" s="90">
        <f t="shared" si="201"/>
        <v>50388</v>
      </c>
      <c r="AE4314" s="91">
        <f t="shared" si="200"/>
        <v>4.258421332703044E-2</v>
      </c>
      <c r="AG4314" s="92"/>
    </row>
    <row r="4315" spans="14:33" x14ac:dyDescent="0.25">
      <c r="N4315" s="130">
        <v>52392</v>
      </c>
      <c r="O4315" s="129">
        <v>4.3531450313238906</v>
      </c>
      <c r="AD4315" s="90">
        <f t="shared" si="201"/>
        <v>50389</v>
      </c>
      <c r="AE4315" s="91">
        <f t="shared" si="200"/>
        <v>4.2584213326950504E-2</v>
      </c>
      <c r="AG4315" s="92"/>
    </row>
    <row r="4316" spans="14:33" x14ac:dyDescent="0.25">
      <c r="N4316" s="130">
        <v>52393</v>
      </c>
      <c r="O4316" s="129">
        <v>4.3531450313398778</v>
      </c>
      <c r="AD4316" s="90">
        <f t="shared" si="201"/>
        <v>50390</v>
      </c>
      <c r="AE4316" s="91">
        <f t="shared" si="200"/>
        <v>4.2584213326950504E-2</v>
      </c>
      <c r="AG4316" s="92"/>
    </row>
    <row r="4317" spans="14:33" x14ac:dyDescent="0.25">
      <c r="N4317" s="130">
        <v>52394</v>
      </c>
      <c r="O4317" s="129">
        <v>4.3536714378715757</v>
      </c>
      <c r="AD4317" s="90">
        <f t="shared" si="201"/>
        <v>50391</v>
      </c>
      <c r="AE4317" s="91">
        <f t="shared" si="200"/>
        <v>4.258421332703044E-2</v>
      </c>
      <c r="AG4317" s="92"/>
    </row>
    <row r="4318" spans="14:33" x14ac:dyDescent="0.25">
      <c r="N4318" s="130">
        <v>52397</v>
      </c>
      <c r="O4318" s="129">
        <v>4.3531450313398778</v>
      </c>
      <c r="AD4318" s="90">
        <f t="shared" si="201"/>
        <v>50392</v>
      </c>
      <c r="AE4318" s="91">
        <f t="shared" si="200"/>
        <v>4.2589250790143751E-2</v>
      </c>
      <c r="AG4318" s="92"/>
    </row>
    <row r="4319" spans="14:33" x14ac:dyDescent="0.25">
      <c r="N4319" s="130">
        <v>52398</v>
      </c>
      <c r="O4319" s="129">
        <v>4.3531450313318842</v>
      </c>
      <c r="AD4319" s="90">
        <f t="shared" si="201"/>
        <v>50393</v>
      </c>
      <c r="AE4319" s="91">
        <f t="shared" si="200"/>
        <v>4.2589250790143751E-2</v>
      </c>
      <c r="AG4319" s="92"/>
    </row>
    <row r="4320" spans="14:33" x14ac:dyDescent="0.25">
      <c r="N4320" s="130">
        <v>52399</v>
      </c>
      <c r="O4320" s="129">
        <v>4.3531450313318842</v>
      </c>
      <c r="AD4320" s="90">
        <f t="shared" si="201"/>
        <v>50394</v>
      </c>
      <c r="AE4320" s="91">
        <f t="shared" si="200"/>
        <v>4.2589250790143751E-2</v>
      </c>
      <c r="AG4320" s="92"/>
    </row>
    <row r="4321" spans="14:33" x14ac:dyDescent="0.25">
      <c r="N4321" s="130">
        <v>52400</v>
      </c>
      <c r="O4321" s="129">
        <v>4.3539346729699613</v>
      </c>
      <c r="AD4321" s="90">
        <f t="shared" si="201"/>
        <v>50395</v>
      </c>
      <c r="AE4321" s="91">
        <f t="shared" si="200"/>
        <v>4.2584213326950504E-2</v>
      </c>
      <c r="AG4321" s="92"/>
    </row>
    <row r="4322" spans="14:33" x14ac:dyDescent="0.25">
      <c r="N4322" s="130">
        <v>52404</v>
      </c>
      <c r="O4322" s="129">
        <v>4.3531450313318842</v>
      </c>
      <c r="AD4322" s="90">
        <f t="shared" si="201"/>
        <v>50396</v>
      </c>
      <c r="AE4322" s="91">
        <f t="shared" si="200"/>
        <v>4.258421332703044E-2</v>
      </c>
      <c r="AG4322" s="92"/>
    </row>
    <row r="4323" spans="14:33" x14ac:dyDescent="0.25">
      <c r="N4323" s="130">
        <v>52405</v>
      </c>
      <c r="O4323" s="129">
        <v>4.3531450313398778</v>
      </c>
      <c r="AD4323" s="90">
        <f t="shared" si="201"/>
        <v>50397</v>
      </c>
      <c r="AE4323" s="91">
        <f t="shared" si="200"/>
        <v>4.2584213326950504E-2</v>
      </c>
      <c r="AG4323" s="92"/>
    </row>
    <row r="4324" spans="14:33" x14ac:dyDescent="0.25">
      <c r="N4324" s="130">
        <v>52406</v>
      </c>
      <c r="O4324" s="129">
        <v>4.3531450313238906</v>
      </c>
      <c r="AD4324" s="90">
        <f t="shared" si="201"/>
        <v>50398</v>
      </c>
      <c r="AE4324" s="91">
        <f t="shared" si="200"/>
        <v>4.2591769819642078E-2</v>
      </c>
      <c r="AG4324" s="92"/>
    </row>
    <row r="4325" spans="14:33" x14ac:dyDescent="0.25">
      <c r="N4325" s="130">
        <v>52407</v>
      </c>
      <c r="O4325" s="129">
        <v>4.3531450313318842</v>
      </c>
      <c r="AD4325" s="90">
        <f t="shared" si="201"/>
        <v>50399</v>
      </c>
      <c r="AE4325" s="91">
        <f t="shared" si="200"/>
        <v>4.2591769819642078E-2</v>
      </c>
      <c r="AG4325" s="92"/>
    </row>
    <row r="4326" spans="14:33" x14ac:dyDescent="0.25">
      <c r="N4326" s="130">
        <v>52408</v>
      </c>
      <c r="O4326" s="129">
        <v>4.3536714378742403</v>
      </c>
      <c r="AD4326" s="90">
        <f t="shared" si="201"/>
        <v>50400</v>
      </c>
      <c r="AE4326" s="91">
        <f t="shared" si="200"/>
        <v>4.2591769819642078E-2</v>
      </c>
      <c r="AG4326" s="92"/>
    </row>
    <row r="4327" spans="14:33" x14ac:dyDescent="0.25">
      <c r="N4327" s="130">
        <v>52411</v>
      </c>
      <c r="O4327" s="129">
        <v>4.3531450313238906</v>
      </c>
      <c r="AD4327" s="90">
        <f t="shared" si="201"/>
        <v>50401</v>
      </c>
      <c r="AE4327" s="91">
        <f t="shared" si="200"/>
        <v>4.2591769819642078E-2</v>
      </c>
      <c r="AG4327" s="92"/>
    </row>
    <row r="4328" spans="14:33" x14ac:dyDescent="0.25">
      <c r="N4328" s="130">
        <v>52412</v>
      </c>
      <c r="O4328" s="129">
        <v>4.3531450313318842</v>
      </c>
      <c r="AD4328" s="90">
        <f t="shared" si="201"/>
        <v>50402</v>
      </c>
      <c r="AE4328" s="91">
        <f t="shared" si="200"/>
        <v>4.258421332703044E-2</v>
      </c>
      <c r="AG4328" s="92"/>
    </row>
    <row r="4329" spans="14:33" x14ac:dyDescent="0.25">
      <c r="N4329" s="130">
        <v>52413</v>
      </c>
      <c r="O4329" s="129">
        <v>4.3531450313398778</v>
      </c>
      <c r="AD4329" s="90">
        <f t="shared" si="201"/>
        <v>50403</v>
      </c>
      <c r="AE4329" s="91">
        <f t="shared" si="200"/>
        <v>4.2584213326950504E-2</v>
      </c>
      <c r="AG4329" s="92"/>
    </row>
    <row r="4330" spans="14:33" x14ac:dyDescent="0.25">
      <c r="N4330" s="130">
        <v>52414</v>
      </c>
      <c r="O4330" s="129">
        <v>4.3539346729699613</v>
      </c>
      <c r="AD4330" s="90">
        <f t="shared" si="201"/>
        <v>50404</v>
      </c>
      <c r="AE4330" s="91">
        <f t="shared" si="200"/>
        <v>4.258421332703044E-2</v>
      </c>
      <c r="AG4330" s="92"/>
    </row>
    <row r="4331" spans="14:33" x14ac:dyDescent="0.25">
      <c r="N4331" s="130">
        <v>52418</v>
      </c>
      <c r="O4331" s="129">
        <v>4.3531450313318842</v>
      </c>
      <c r="AD4331" s="90">
        <f t="shared" si="201"/>
        <v>50405</v>
      </c>
      <c r="AE4331" s="91">
        <f t="shared" si="200"/>
        <v>4.2591769819622094E-2</v>
      </c>
      <c r="AG4331" s="92"/>
    </row>
    <row r="4332" spans="14:33" x14ac:dyDescent="0.25">
      <c r="N4332" s="130">
        <v>52419</v>
      </c>
      <c r="O4332" s="129">
        <v>4.3531450313238906</v>
      </c>
      <c r="AD4332" s="90">
        <f t="shared" si="201"/>
        <v>50406</v>
      </c>
      <c r="AE4332" s="91">
        <f t="shared" si="200"/>
        <v>4.2591769819622094E-2</v>
      </c>
      <c r="AG4332" s="92"/>
    </row>
    <row r="4333" spans="14:33" x14ac:dyDescent="0.25">
      <c r="N4333" s="130">
        <v>52420</v>
      </c>
      <c r="O4333" s="129">
        <v>4.3531450313318842</v>
      </c>
      <c r="AD4333" s="90">
        <f t="shared" si="201"/>
        <v>50407</v>
      </c>
      <c r="AE4333" s="91">
        <f t="shared" si="200"/>
        <v>4.2591769819622094E-2</v>
      </c>
      <c r="AG4333" s="92"/>
    </row>
    <row r="4334" spans="14:33" x14ac:dyDescent="0.25">
      <c r="N4334" s="130">
        <v>52421</v>
      </c>
      <c r="O4334" s="129">
        <v>4.3531450313318842</v>
      </c>
      <c r="AD4334" s="90">
        <f t="shared" si="201"/>
        <v>50408</v>
      </c>
      <c r="AE4334" s="91">
        <f t="shared" si="200"/>
        <v>4.2591769819622094E-2</v>
      </c>
      <c r="AG4334" s="92"/>
    </row>
    <row r="4335" spans="14:33" x14ac:dyDescent="0.25">
      <c r="N4335" s="130">
        <v>52422</v>
      </c>
      <c r="O4335" s="129">
        <v>4.3536714378742403</v>
      </c>
      <c r="AD4335" s="90">
        <f t="shared" si="201"/>
        <v>50409</v>
      </c>
      <c r="AE4335" s="91">
        <f t="shared" si="200"/>
        <v>4.258421332703044E-2</v>
      </c>
      <c r="AG4335" s="92"/>
    </row>
    <row r="4336" spans="14:33" x14ac:dyDescent="0.25">
      <c r="N4336" s="130">
        <v>52425</v>
      </c>
      <c r="O4336" s="129">
        <v>4.3531450313318842</v>
      </c>
      <c r="AD4336" s="90">
        <f t="shared" si="201"/>
        <v>50410</v>
      </c>
      <c r="AE4336" s="91">
        <f t="shared" si="200"/>
        <v>4.2584213326950504E-2</v>
      </c>
      <c r="AG4336" s="92"/>
    </row>
    <row r="4337" spans="14:33" x14ac:dyDescent="0.25">
      <c r="N4337" s="130">
        <v>52426</v>
      </c>
      <c r="O4337" s="129">
        <v>4.3531450313398778</v>
      </c>
      <c r="AD4337" s="90">
        <f t="shared" si="201"/>
        <v>50411</v>
      </c>
      <c r="AE4337" s="91">
        <f t="shared" si="200"/>
        <v>4.258421332703044E-2</v>
      </c>
      <c r="AG4337" s="92"/>
    </row>
    <row r="4338" spans="14:33" x14ac:dyDescent="0.25">
      <c r="N4338" s="130">
        <v>52427</v>
      </c>
      <c r="O4338" s="129">
        <v>4.3531450313238906</v>
      </c>
      <c r="AD4338" s="90">
        <f t="shared" si="201"/>
        <v>50412</v>
      </c>
      <c r="AE4338" s="91">
        <f t="shared" si="200"/>
        <v>4.258421332703044E-2</v>
      </c>
      <c r="AG4338" s="92"/>
    </row>
    <row r="4339" spans="14:33" x14ac:dyDescent="0.25">
      <c r="N4339" s="130">
        <v>52428</v>
      </c>
      <c r="O4339" s="129">
        <v>4.3531450313318842</v>
      </c>
      <c r="AD4339" s="90">
        <f t="shared" si="201"/>
        <v>50413</v>
      </c>
      <c r="AE4339" s="91">
        <f t="shared" si="200"/>
        <v>4.2589250790117106E-2</v>
      </c>
      <c r="AG4339" s="92"/>
    </row>
    <row r="4340" spans="14:33" x14ac:dyDescent="0.25">
      <c r="N4340" s="130">
        <v>52429</v>
      </c>
      <c r="O4340" s="129">
        <v>4.3536714378742403</v>
      </c>
      <c r="AD4340" s="90">
        <f t="shared" si="201"/>
        <v>50414</v>
      </c>
      <c r="AE4340" s="91">
        <f t="shared" si="200"/>
        <v>4.2589250790117106E-2</v>
      </c>
      <c r="AG4340" s="92"/>
    </row>
    <row r="4341" spans="14:33" x14ac:dyDescent="0.25">
      <c r="N4341" s="130">
        <v>52432</v>
      </c>
      <c r="O4341" s="129">
        <v>4.3531450313318842</v>
      </c>
      <c r="AD4341" s="90">
        <f t="shared" si="201"/>
        <v>50415</v>
      </c>
      <c r="AE4341" s="91">
        <f t="shared" si="200"/>
        <v>4.2589250790117106E-2</v>
      </c>
      <c r="AG4341" s="92"/>
    </row>
    <row r="4342" spans="14:33" x14ac:dyDescent="0.25">
      <c r="N4342" s="130">
        <v>52433</v>
      </c>
      <c r="O4342" s="129">
        <v>4.3531450313318842</v>
      </c>
      <c r="AD4342" s="90">
        <f t="shared" si="201"/>
        <v>50416</v>
      </c>
      <c r="AE4342" s="91">
        <f t="shared" si="200"/>
        <v>4.258421332703044E-2</v>
      </c>
      <c r="AG4342" s="92"/>
    </row>
    <row r="4343" spans="14:33" x14ac:dyDescent="0.25">
      <c r="N4343" s="130">
        <v>52434</v>
      </c>
      <c r="O4343" s="129">
        <v>4.3531450313318842</v>
      </c>
      <c r="AD4343" s="90">
        <f t="shared" si="201"/>
        <v>50417</v>
      </c>
      <c r="AE4343" s="91">
        <f t="shared" si="200"/>
        <v>4.258421332703044E-2</v>
      </c>
      <c r="AG4343" s="92"/>
    </row>
    <row r="4344" spans="14:33" x14ac:dyDescent="0.25">
      <c r="N4344" s="130">
        <v>52435</v>
      </c>
      <c r="O4344" s="129">
        <v>4.3531450313398778</v>
      </c>
      <c r="AD4344" s="90">
        <f t="shared" si="201"/>
        <v>50418</v>
      </c>
      <c r="AE4344" s="91">
        <f t="shared" si="200"/>
        <v>4.2584213326950504E-2</v>
      </c>
      <c r="AG4344" s="92"/>
    </row>
    <row r="4345" spans="14:33" x14ac:dyDescent="0.25">
      <c r="N4345" s="130">
        <v>52436</v>
      </c>
      <c r="O4345" s="129">
        <v>4.3536714378715757</v>
      </c>
      <c r="AD4345" s="90">
        <f t="shared" si="201"/>
        <v>50419</v>
      </c>
      <c r="AE4345" s="91">
        <f t="shared" si="200"/>
        <v>4.258421332703044E-2</v>
      </c>
      <c r="AG4345" s="92"/>
    </row>
    <row r="4346" spans="14:33" x14ac:dyDescent="0.25">
      <c r="N4346" s="130">
        <v>52439</v>
      </c>
      <c r="O4346" s="129">
        <v>4.3531450313318842</v>
      </c>
      <c r="AD4346" s="90">
        <f t="shared" si="201"/>
        <v>50420</v>
      </c>
      <c r="AE4346" s="91">
        <f t="shared" si="200"/>
        <v>4.2591769819642078E-2</v>
      </c>
      <c r="AG4346" s="92"/>
    </row>
    <row r="4347" spans="14:33" x14ac:dyDescent="0.25">
      <c r="N4347" s="130">
        <v>52440</v>
      </c>
      <c r="O4347" s="129">
        <v>4.3531450313238906</v>
      </c>
      <c r="AD4347" s="90">
        <f t="shared" si="201"/>
        <v>50421</v>
      </c>
      <c r="AE4347" s="91">
        <f t="shared" si="200"/>
        <v>4.2591769819642078E-2</v>
      </c>
      <c r="AG4347" s="92"/>
    </row>
    <row r="4348" spans="14:33" x14ac:dyDescent="0.25">
      <c r="N4348" s="130">
        <v>52441</v>
      </c>
      <c r="O4348" s="129">
        <v>4.3531450313318842</v>
      </c>
      <c r="AD4348" s="90">
        <f t="shared" si="201"/>
        <v>50422</v>
      </c>
      <c r="AE4348" s="91">
        <f t="shared" si="200"/>
        <v>4.2591769819642078E-2</v>
      </c>
      <c r="AG4348" s="92"/>
    </row>
    <row r="4349" spans="14:33" x14ac:dyDescent="0.25">
      <c r="N4349" s="130">
        <v>52442</v>
      </c>
      <c r="O4349" s="129">
        <v>4.3531450313398778</v>
      </c>
      <c r="AD4349" s="90">
        <f t="shared" si="201"/>
        <v>50423</v>
      </c>
      <c r="AE4349" s="91">
        <f t="shared" si="200"/>
        <v>4.2591769819642078E-2</v>
      </c>
      <c r="AG4349" s="92"/>
    </row>
    <row r="4350" spans="14:33" x14ac:dyDescent="0.25">
      <c r="N4350" s="130">
        <v>52443</v>
      </c>
      <c r="O4350" s="129">
        <v>4.3536714378715757</v>
      </c>
      <c r="AD4350" s="90">
        <f t="shared" si="201"/>
        <v>50424</v>
      </c>
      <c r="AE4350" s="91">
        <f t="shared" si="200"/>
        <v>4.258421332703044E-2</v>
      </c>
      <c r="AG4350" s="92"/>
    </row>
    <row r="4351" spans="14:33" x14ac:dyDescent="0.25">
      <c r="N4351" s="130">
        <v>52446</v>
      </c>
      <c r="O4351" s="129">
        <v>4.3531450313238906</v>
      </c>
      <c r="AD4351" s="90">
        <f t="shared" si="201"/>
        <v>50425</v>
      </c>
      <c r="AE4351" s="91">
        <f t="shared" si="200"/>
        <v>4.258421332703044E-2</v>
      </c>
      <c r="AG4351" s="92"/>
    </row>
    <row r="4352" spans="14:33" x14ac:dyDescent="0.25">
      <c r="N4352" s="130">
        <v>52447</v>
      </c>
      <c r="O4352" s="129">
        <v>4.3531450313398778</v>
      </c>
      <c r="AD4352" s="90">
        <f t="shared" si="201"/>
        <v>50426</v>
      </c>
      <c r="AE4352" s="91">
        <f t="shared" si="200"/>
        <v>4.2584213326950504E-2</v>
      </c>
      <c r="AG4352" s="92"/>
    </row>
    <row r="4353" spans="14:33" x14ac:dyDescent="0.25">
      <c r="N4353" s="130">
        <v>52448</v>
      </c>
      <c r="O4353" s="129">
        <v>4.3531450313238906</v>
      </c>
      <c r="AD4353" s="90">
        <f t="shared" si="201"/>
        <v>50427</v>
      </c>
      <c r="AE4353" s="91">
        <f t="shared" si="200"/>
        <v>4.2589250790143751E-2</v>
      </c>
      <c r="AG4353" s="92"/>
    </row>
    <row r="4354" spans="14:33" x14ac:dyDescent="0.25">
      <c r="N4354" s="130">
        <v>52449</v>
      </c>
      <c r="O4354" s="129">
        <v>4.3531450313318842</v>
      </c>
      <c r="AD4354" s="90">
        <f t="shared" si="201"/>
        <v>50428</v>
      </c>
      <c r="AE4354" s="91">
        <f t="shared" si="200"/>
        <v>4.2589250790143751E-2</v>
      </c>
      <c r="AG4354" s="92"/>
    </row>
    <row r="4355" spans="14:33" x14ac:dyDescent="0.25">
      <c r="N4355" s="130">
        <v>52450</v>
      </c>
      <c r="O4355" s="129">
        <v>4.3536714378742403</v>
      </c>
      <c r="AD4355" s="90">
        <f t="shared" si="201"/>
        <v>50429</v>
      </c>
      <c r="AE4355" s="91">
        <f t="shared" si="200"/>
        <v>4.2589250790143751E-2</v>
      </c>
      <c r="AG4355" s="92"/>
    </row>
    <row r="4356" spans="14:33" x14ac:dyDescent="0.25">
      <c r="N4356" s="130">
        <v>52453</v>
      </c>
      <c r="O4356" s="129">
        <v>4.3531450313238906</v>
      </c>
      <c r="AD4356" s="90">
        <f t="shared" si="201"/>
        <v>50430</v>
      </c>
      <c r="AE4356" s="91">
        <f t="shared" si="200"/>
        <v>4.2584213326950504E-2</v>
      </c>
      <c r="AG4356" s="92"/>
    </row>
    <row r="4357" spans="14:33" x14ac:dyDescent="0.25">
      <c r="N4357" s="130">
        <v>52454</v>
      </c>
      <c r="O4357" s="129">
        <v>4.3531450313318842</v>
      </c>
      <c r="AD4357" s="90">
        <f t="shared" si="201"/>
        <v>50431</v>
      </c>
      <c r="AE4357" s="91">
        <f t="shared" si="200"/>
        <v>4.2584213326950504E-2</v>
      </c>
      <c r="AG4357" s="92"/>
    </row>
    <row r="4358" spans="14:33" x14ac:dyDescent="0.25">
      <c r="N4358" s="130">
        <v>52455</v>
      </c>
      <c r="O4358" s="129">
        <v>4.3531450313318842</v>
      </c>
      <c r="AD4358" s="90">
        <f t="shared" si="201"/>
        <v>50432</v>
      </c>
      <c r="AE4358" s="91">
        <f t="shared" si="200"/>
        <v>4.258421332703044E-2</v>
      </c>
      <c r="AG4358" s="92"/>
    </row>
    <row r="4359" spans="14:33" x14ac:dyDescent="0.25">
      <c r="N4359" s="130">
        <v>52456</v>
      </c>
      <c r="O4359" s="129">
        <v>4.3531450313318842</v>
      </c>
      <c r="AD4359" s="90">
        <f t="shared" si="201"/>
        <v>50433</v>
      </c>
      <c r="AE4359" s="91">
        <f t="shared" ref="AE4359:AE4422" si="202">_xlfn.IFNA(VLOOKUP(AD4359,N:O,2,FALSE)/100,AE4358)</f>
        <v>4.2584213326950504E-2</v>
      </c>
      <c r="AG4359" s="92"/>
    </row>
    <row r="4360" spans="14:33" x14ac:dyDescent="0.25">
      <c r="N4360" s="130">
        <v>52457</v>
      </c>
      <c r="O4360" s="129">
        <v>4.3536714378715757</v>
      </c>
      <c r="AD4360" s="90">
        <f t="shared" ref="AD4360:AD4423" si="203">AD4359+1</f>
        <v>50434</v>
      </c>
      <c r="AE4360" s="91">
        <f t="shared" si="202"/>
        <v>4.2589250790117106E-2</v>
      </c>
      <c r="AG4360" s="92"/>
    </row>
    <row r="4361" spans="14:33" x14ac:dyDescent="0.25">
      <c r="N4361" s="130">
        <v>52460</v>
      </c>
      <c r="O4361" s="129">
        <v>4.3531450313318842</v>
      </c>
      <c r="AD4361" s="90">
        <f t="shared" si="203"/>
        <v>50435</v>
      </c>
      <c r="AE4361" s="91">
        <f t="shared" si="202"/>
        <v>4.2589250790117106E-2</v>
      </c>
      <c r="AG4361" s="92"/>
    </row>
    <row r="4362" spans="14:33" x14ac:dyDescent="0.25">
      <c r="N4362" s="130">
        <v>52461</v>
      </c>
      <c r="O4362" s="129">
        <v>4.3531450313238906</v>
      </c>
      <c r="AD4362" s="90">
        <f t="shared" si="203"/>
        <v>50436</v>
      </c>
      <c r="AE4362" s="91">
        <f t="shared" si="202"/>
        <v>4.2589250790117106E-2</v>
      </c>
      <c r="AG4362" s="92"/>
    </row>
    <row r="4363" spans="14:33" x14ac:dyDescent="0.25">
      <c r="N4363" s="130">
        <v>52462</v>
      </c>
      <c r="O4363" s="129">
        <v>4.3531450313398778</v>
      </c>
      <c r="AD4363" s="90">
        <f t="shared" si="203"/>
        <v>50437</v>
      </c>
      <c r="AE4363" s="91">
        <f t="shared" si="202"/>
        <v>4.2584213326950504E-2</v>
      </c>
      <c r="AG4363" s="92"/>
    </row>
    <row r="4364" spans="14:33" x14ac:dyDescent="0.25">
      <c r="N4364" s="130">
        <v>52463</v>
      </c>
      <c r="O4364" s="129">
        <v>4.3531450313318842</v>
      </c>
      <c r="AD4364" s="90">
        <f t="shared" si="203"/>
        <v>50438</v>
      </c>
      <c r="AE4364" s="91">
        <f t="shared" si="202"/>
        <v>4.258421332703044E-2</v>
      </c>
      <c r="AG4364" s="92"/>
    </row>
    <row r="4365" spans="14:33" x14ac:dyDescent="0.25">
      <c r="N4365" s="130">
        <v>52464</v>
      </c>
      <c r="O4365" s="129">
        <v>4.3536714378742403</v>
      </c>
      <c r="AD4365" s="90">
        <f t="shared" si="203"/>
        <v>50439</v>
      </c>
      <c r="AE4365" s="91">
        <f t="shared" si="202"/>
        <v>4.258421332703044E-2</v>
      </c>
      <c r="AG4365" s="92"/>
    </row>
    <row r="4366" spans="14:33" x14ac:dyDescent="0.25">
      <c r="N4366" s="130">
        <v>52467</v>
      </c>
      <c r="O4366" s="129">
        <v>4.3531450313318842</v>
      </c>
      <c r="AD4366" s="90">
        <f t="shared" si="203"/>
        <v>50440</v>
      </c>
      <c r="AE4366" s="91">
        <f t="shared" si="202"/>
        <v>4.258421332703044E-2</v>
      </c>
      <c r="AG4366" s="92"/>
    </row>
    <row r="4367" spans="14:33" x14ac:dyDescent="0.25">
      <c r="N4367" s="130">
        <v>52468</v>
      </c>
      <c r="O4367" s="129">
        <v>4.3531450313318842</v>
      </c>
      <c r="AD4367" s="90">
        <f t="shared" si="203"/>
        <v>50441</v>
      </c>
      <c r="AE4367" s="91">
        <f t="shared" si="202"/>
        <v>4.258925079009046E-2</v>
      </c>
      <c r="AG4367" s="92"/>
    </row>
    <row r="4368" spans="14:33" x14ac:dyDescent="0.25">
      <c r="N4368" s="130">
        <v>52469</v>
      </c>
      <c r="O4368" s="129">
        <v>4.3531450313238906</v>
      </c>
      <c r="AD4368" s="90">
        <f t="shared" si="203"/>
        <v>50442</v>
      </c>
      <c r="AE4368" s="91">
        <f t="shared" si="202"/>
        <v>4.258925079009046E-2</v>
      </c>
      <c r="AG4368" s="92"/>
    </row>
    <row r="4369" spans="14:33" x14ac:dyDescent="0.25">
      <c r="N4369" s="130">
        <v>52470</v>
      </c>
      <c r="O4369" s="129">
        <v>4.3531450313318842</v>
      </c>
      <c r="AD4369" s="90">
        <f t="shared" si="203"/>
        <v>50443</v>
      </c>
      <c r="AE4369" s="91">
        <f t="shared" si="202"/>
        <v>4.258925079009046E-2</v>
      </c>
      <c r="AG4369" s="92"/>
    </row>
    <row r="4370" spans="14:33" x14ac:dyDescent="0.25">
      <c r="N4370" s="130">
        <v>52471</v>
      </c>
      <c r="O4370" s="129">
        <v>4.3536714378742403</v>
      </c>
      <c r="AD4370" s="90">
        <f t="shared" si="203"/>
        <v>50444</v>
      </c>
      <c r="AE4370" s="91">
        <f t="shared" si="202"/>
        <v>4.258421332703044E-2</v>
      </c>
      <c r="AG4370" s="92"/>
    </row>
    <row r="4371" spans="14:33" x14ac:dyDescent="0.25">
      <c r="N4371" s="130">
        <v>52474</v>
      </c>
      <c r="O4371" s="129">
        <v>4.3531450313318842</v>
      </c>
      <c r="AD4371" s="90">
        <f t="shared" si="203"/>
        <v>50445</v>
      </c>
      <c r="AE4371" s="91">
        <f t="shared" si="202"/>
        <v>4.2584213326950504E-2</v>
      </c>
      <c r="AG4371" s="92"/>
    </row>
    <row r="4372" spans="14:33" x14ac:dyDescent="0.25">
      <c r="N4372" s="130">
        <v>52475</v>
      </c>
      <c r="O4372" s="129">
        <v>4.3531450313238906</v>
      </c>
      <c r="AD4372" s="90">
        <f t="shared" si="203"/>
        <v>50446</v>
      </c>
      <c r="AE4372" s="91">
        <f t="shared" si="202"/>
        <v>4.258421332703044E-2</v>
      </c>
      <c r="AG4372" s="92"/>
    </row>
    <row r="4373" spans="14:33" x14ac:dyDescent="0.25">
      <c r="N4373" s="130">
        <v>52476</v>
      </c>
      <c r="O4373" s="129">
        <v>4.3531450313318842</v>
      </c>
      <c r="AD4373" s="90">
        <f t="shared" si="203"/>
        <v>50447</v>
      </c>
      <c r="AE4373" s="91">
        <f t="shared" si="202"/>
        <v>4.258421332703044E-2</v>
      </c>
      <c r="AG4373" s="92"/>
    </row>
    <row r="4374" spans="14:33" x14ac:dyDescent="0.25">
      <c r="N4374" s="130">
        <v>52477</v>
      </c>
      <c r="O4374" s="129">
        <v>4.3531450313318842</v>
      </c>
      <c r="AD4374" s="90">
        <f t="shared" si="203"/>
        <v>50448</v>
      </c>
      <c r="AE4374" s="91">
        <f t="shared" si="202"/>
        <v>4.2591769819642078E-2</v>
      </c>
      <c r="AG4374" s="92"/>
    </row>
    <row r="4375" spans="14:33" x14ac:dyDescent="0.25">
      <c r="N4375" s="130">
        <v>52478</v>
      </c>
      <c r="O4375" s="129">
        <v>4.3539346729719597</v>
      </c>
      <c r="AD4375" s="90">
        <f t="shared" si="203"/>
        <v>50449</v>
      </c>
      <c r="AE4375" s="91">
        <f t="shared" si="202"/>
        <v>4.2591769819642078E-2</v>
      </c>
      <c r="AG4375" s="92"/>
    </row>
    <row r="4376" spans="14:33" x14ac:dyDescent="0.25">
      <c r="N4376" s="130">
        <v>52482</v>
      </c>
      <c r="O4376" s="129">
        <v>4.3531450313318842</v>
      </c>
      <c r="AD4376" s="90">
        <f t="shared" si="203"/>
        <v>50450</v>
      </c>
      <c r="AE4376" s="91">
        <f t="shared" si="202"/>
        <v>4.2591769819642078E-2</v>
      </c>
      <c r="AG4376" s="92"/>
    </row>
    <row r="4377" spans="14:33" x14ac:dyDescent="0.25">
      <c r="N4377" s="130">
        <v>52483</v>
      </c>
      <c r="O4377" s="129">
        <v>4.3531450313318842</v>
      </c>
      <c r="AD4377" s="90">
        <f t="shared" si="203"/>
        <v>50451</v>
      </c>
      <c r="AE4377" s="91">
        <f t="shared" si="202"/>
        <v>4.2591769819642078E-2</v>
      </c>
      <c r="AG4377" s="92"/>
    </row>
    <row r="4378" spans="14:33" x14ac:dyDescent="0.25">
      <c r="N4378" s="130">
        <v>52484</v>
      </c>
      <c r="O4378" s="129">
        <v>4.3531450313318842</v>
      </c>
      <c r="AD4378" s="90">
        <f t="shared" si="203"/>
        <v>50452</v>
      </c>
      <c r="AE4378" s="91">
        <f t="shared" si="202"/>
        <v>4.2584213326950504E-2</v>
      </c>
      <c r="AG4378" s="92"/>
    </row>
    <row r="4379" spans="14:33" x14ac:dyDescent="0.25">
      <c r="N4379" s="130">
        <v>52485</v>
      </c>
      <c r="O4379" s="129">
        <v>4.3536714378689112</v>
      </c>
      <c r="AD4379" s="90">
        <f t="shared" si="203"/>
        <v>50453</v>
      </c>
      <c r="AE4379" s="91">
        <f t="shared" si="202"/>
        <v>4.2584213326950504E-2</v>
      </c>
      <c r="AG4379" s="92"/>
    </row>
    <row r="4380" spans="14:33" x14ac:dyDescent="0.25">
      <c r="N4380" s="130">
        <v>52488</v>
      </c>
      <c r="O4380" s="129">
        <v>4.3531450313318842</v>
      </c>
      <c r="AD4380" s="90">
        <f t="shared" si="203"/>
        <v>50454</v>
      </c>
      <c r="AE4380" s="91">
        <f t="shared" si="202"/>
        <v>4.258421332703044E-2</v>
      </c>
      <c r="AG4380" s="92"/>
    </row>
    <row r="4381" spans="14:33" x14ac:dyDescent="0.25">
      <c r="N4381" s="130">
        <v>52489</v>
      </c>
      <c r="O4381" s="129">
        <v>4.3531450313318842</v>
      </c>
      <c r="AD4381" s="90">
        <f t="shared" si="203"/>
        <v>50455</v>
      </c>
      <c r="AE4381" s="91">
        <f t="shared" si="202"/>
        <v>4.258925079009046E-2</v>
      </c>
      <c r="AG4381" s="92"/>
    </row>
    <row r="4382" spans="14:33" x14ac:dyDescent="0.25">
      <c r="N4382" s="130">
        <v>52490</v>
      </c>
      <c r="O4382" s="129">
        <v>4.3531450313318842</v>
      </c>
      <c r="AD4382" s="90">
        <f t="shared" si="203"/>
        <v>50456</v>
      </c>
      <c r="AE4382" s="91">
        <f t="shared" si="202"/>
        <v>4.258925079009046E-2</v>
      </c>
      <c r="AG4382" s="92"/>
    </row>
    <row r="4383" spans="14:33" x14ac:dyDescent="0.25">
      <c r="N4383" s="130">
        <v>52491</v>
      </c>
      <c r="O4383" s="129">
        <v>4.3531450313238906</v>
      </c>
      <c r="AD4383" s="90">
        <f t="shared" si="203"/>
        <v>50457</v>
      </c>
      <c r="AE4383" s="91">
        <f t="shared" si="202"/>
        <v>4.258925079009046E-2</v>
      </c>
      <c r="AG4383" s="92"/>
    </row>
    <row r="4384" spans="14:33" x14ac:dyDescent="0.25">
      <c r="N4384" s="130">
        <v>52492</v>
      </c>
      <c r="O4384" s="129">
        <v>4.3536714378715757</v>
      </c>
      <c r="AD4384" s="90">
        <f t="shared" si="203"/>
        <v>50458</v>
      </c>
      <c r="AE4384" s="91">
        <f t="shared" si="202"/>
        <v>4.258421332703044E-2</v>
      </c>
      <c r="AG4384" s="92"/>
    </row>
    <row r="4385" spans="14:33" x14ac:dyDescent="0.25">
      <c r="N4385" s="130">
        <v>52495</v>
      </c>
      <c r="O4385" s="129">
        <v>4.3531450313398778</v>
      </c>
      <c r="AD4385" s="90">
        <f t="shared" si="203"/>
        <v>50459</v>
      </c>
      <c r="AE4385" s="91">
        <f t="shared" si="202"/>
        <v>4.258421332703044E-2</v>
      </c>
      <c r="AG4385" s="92"/>
    </row>
    <row r="4386" spans="14:33" x14ac:dyDescent="0.25">
      <c r="N4386" s="130">
        <v>52496</v>
      </c>
      <c r="O4386" s="129">
        <v>4.3531450313238906</v>
      </c>
      <c r="AD4386" s="90">
        <f t="shared" si="203"/>
        <v>50460</v>
      </c>
      <c r="AE4386" s="91">
        <f t="shared" si="202"/>
        <v>4.2584213326950504E-2</v>
      </c>
      <c r="AG4386" s="92"/>
    </row>
    <row r="4387" spans="14:33" x14ac:dyDescent="0.25">
      <c r="N4387" s="130">
        <v>52497</v>
      </c>
      <c r="O4387" s="129">
        <v>4.3531450313398778</v>
      </c>
      <c r="AD4387" s="90">
        <f t="shared" si="203"/>
        <v>50461</v>
      </c>
      <c r="AE4387" s="91">
        <f t="shared" si="202"/>
        <v>4.258421332703044E-2</v>
      </c>
      <c r="AG4387" s="92"/>
    </row>
    <row r="4388" spans="14:33" x14ac:dyDescent="0.25">
      <c r="N4388" s="130">
        <v>52498</v>
      </c>
      <c r="O4388" s="129">
        <v>4.3531450313238906</v>
      </c>
      <c r="AD4388" s="90">
        <f t="shared" si="203"/>
        <v>50462</v>
      </c>
      <c r="AE4388" s="91">
        <f t="shared" si="202"/>
        <v>4.2589250790117106E-2</v>
      </c>
      <c r="AG4388" s="92"/>
    </row>
    <row r="4389" spans="14:33" x14ac:dyDescent="0.25">
      <c r="N4389" s="130">
        <v>52499</v>
      </c>
      <c r="O4389" s="129">
        <v>4.3536714378715757</v>
      </c>
      <c r="AD4389" s="90">
        <f t="shared" si="203"/>
        <v>50463</v>
      </c>
      <c r="AE4389" s="91">
        <f t="shared" si="202"/>
        <v>4.2589250790117106E-2</v>
      </c>
      <c r="AG4389" s="92"/>
    </row>
    <row r="4390" spans="14:33" x14ac:dyDescent="0.25">
      <c r="N4390" s="130">
        <v>52502</v>
      </c>
      <c r="O4390" s="129">
        <v>4.3531450313318842</v>
      </c>
      <c r="AD4390" s="90">
        <f t="shared" si="203"/>
        <v>50464</v>
      </c>
      <c r="AE4390" s="91">
        <f t="shared" si="202"/>
        <v>4.2589250790117106E-2</v>
      </c>
      <c r="AG4390" s="92"/>
    </row>
    <row r="4391" spans="14:33" x14ac:dyDescent="0.25">
      <c r="N4391" s="130">
        <v>52503</v>
      </c>
      <c r="O4391" s="129">
        <v>4.3531450313238906</v>
      </c>
      <c r="AD4391" s="90">
        <f t="shared" si="203"/>
        <v>50465</v>
      </c>
      <c r="AE4391" s="91">
        <f t="shared" si="202"/>
        <v>4.2584213327110376E-2</v>
      </c>
      <c r="AG4391" s="92"/>
    </row>
    <row r="4392" spans="14:33" x14ac:dyDescent="0.25">
      <c r="N4392" s="130">
        <v>52504</v>
      </c>
      <c r="O4392" s="129">
        <v>4.3531450313318842</v>
      </c>
      <c r="AD4392" s="90">
        <f t="shared" si="203"/>
        <v>50466</v>
      </c>
      <c r="AE4392" s="91">
        <f t="shared" si="202"/>
        <v>4.2584213326950504E-2</v>
      </c>
      <c r="AG4392" s="92"/>
    </row>
    <row r="4393" spans="14:33" x14ac:dyDescent="0.25">
      <c r="N4393" s="130">
        <v>52505</v>
      </c>
      <c r="O4393" s="129">
        <v>4.3531450313318842</v>
      </c>
      <c r="AD4393" s="90">
        <f t="shared" si="203"/>
        <v>50467</v>
      </c>
      <c r="AE4393" s="91">
        <f t="shared" si="202"/>
        <v>4.2584213326950504E-2</v>
      </c>
      <c r="AG4393" s="92"/>
    </row>
    <row r="4394" spans="14:33" x14ac:dyDescent="0.25">
      <c r="N4394" s="130">
        <v>52506</v>
      </c>
      <c r="O4394" s="129">
        <v>4.3536714378715757</v>
      </c>
      <c r="AD4394" s="90">
        <f t="shared" si="203"/>
        <v>50468</v>
      </c>
      <c r="AE4394" s="91">
        <f t="shared" si="202"/>
        <v>4.258421332703044E-2</v>
      </c>
      <c r="AG4394" s="92"/>
    </row>
    <row r="4395" spans="14:33" x14ac:dyDescent="0.25">
      <c r="N4395" s="130">
        <v>52509</v>
      </c>
      <c r="O4395" s="129">
        <v>4.3531450313318842</v>
      </c>
      <c r="AD4395" s="90">
        <f t="shared" si="203"/>
        <v>50469</v>
      </c>
      <c r="AE4395" s="91">
        <f t="shared" si="202"/>
        <v>4.3986088448324523E-2</v>
      </c>
      <c r="AG4395" s="92"/>
    </row>
    <row r="4396" spans="14:33" x14ac:dyDescent="0.25">
      <c r="N4396" s="130">
        <v>52510</v>
      </c>
      <c r="O4396" s="129">
        <v>4.3531450313318842</v>
      </c>
      <c r="AD4396" s="90">
        <f t="shared" si="203"/>
        <v>50470</v>
      </c>
      <c r="AE4396" s="91">
        <f t="shared" si="202"/>
        <v>4.3986088448324523E-2</v>
      </c>
      <c r="AG4396" s="92"/>
    </row>
    <row r="4397" spans="14:33" x14ac:dyDescent="0.25">
      <c r="N4397" s="130">
        <v>52511</v>
      </c>
      <c r="O4397" s="129">
        <v>4.3531450313318842</v>
      </c>
      <c r="AD4397" s="90">
        <f t="shared" si="203"/>
        <v>50471</v>
      </c>
      <c r="AE4397" s="91">
        <f t="shared" si="202"/>
        <v>4.3986088448324523E-2</v>
      </c>
      <c r="AG4397" s="92"/>
    </row>
    <row r="4398" spans="14:33" x14ac:dyDescent="0.25">
      <c r="N4398" s="130">
        <v>52512</v>
      </c>
      <c r="O4398" s="129">
        <v>4.3531450313238906</v>
      </c>
      <c r="AD4398" s="90">
        <f t="shared" si="203"/>
        <v>50472</v>
      </c>
      <c r="AE4398" s="91">
        <f t="shared" si="202"/>
        <v>4.3980715164799733E-2</v>
      </c>
      <c r="AG4398" s="92"/>
    </row>
    <row r="4399" spans="14:33" x14ac:dyDescent="0.25">
      <c r="N4399" s="130">
        <v>52513</v>
      </c>
      <c r="O4399" s="129">
        <v>4.3539346729719597</v>
      </c>
      <c r="AD4399" s="90">
        <f t="shared" si="203"/>
        <v>50473</v>
      </c>
      <c r="AE4399" s="91">
        <f t="shared" si="202"/>
        <v>4.3980715164879669E-2</v>
      </c>
      <c r="AG4399" s="92"/>
    </row>
    <row r="4400" spans="14:33" x14ac:dyDescent="0.25">
      <c r="N4400" s="130">
        <v>52517</v>
      </c>
      <c r="O4400" s="129">
        <v>4.3531450313318842</v>
      </c>
      <c r="AD4400" s="90">
        <f t="shared" si="203"/>
        <v>50474</v>
      </c>
      <c r="AE4400" s="91">
        <f t="shared" si="202"/>
        <v>4.3980715164719797E-2</v>
      </c>
      <c r="AG4400" s="92"/>
    </row>
    <row r="4401" spans="14:33" x14ac:dyDescent="0.25">
      <c r="N4401" s="130">
        <v>52518</v>
      </c>
      <c r="O4401" s="129">
        <v>4.3531450313318842</v>
      </c>
      <c r="AD4401" s="90">
        <f t="shared" si="203"/>
        <v>50475</v>
      </c>
      <c r="AE4401" s="91">
        <f t="shared" si="202"/>
        <v>4.3980715164799733E-2</v>
      </c>
      <c r="AG4401" s="92"/>
    </row>
    <row r="4402" spans="14:33" x14ac:dyDescent="0.25">
      <c r="N4402" s="130">
        <v>52519</v>
      </c>
      <c r="O4402" s="129">
        <v>4.3531450313238906</v>
      </c>
      <c r="AD4402" s="90">
        <f t="shared" si="203"/>
        <v>50476</v>
      </c>
      <c r="AE4402" s="91">
        <f t="shared" si="202"/>
        <v>4.3986088448324523E-2</v>
      </c>
      <c r="AG4402" s="92"/>
    </row>
    <row r="4403" spans="14:33" x14ac:dyDescent="0.25">
      <c r="N4403" s="130">
        <v>52520</v>
      </c>
      <c r="O4403" s="129">
        <v>4.3536714378742403</v>
      </c>
      <c r="AD4403" s="90">
        <f t="shared" si="203"/>
        <v>50477</v>
      </c>
      <c r="AE4403" s="91">
        <f t="shared" si="202"/>
        <v>4.3986088448324523E-2</v>
      </c>
      <c r="AG4403" s="92"/>
    </row>
    <row r="4404" spans="14:33" x14ac:dyDescent="0.25">
      <c r="N4404" s="130">
        <v>52523</v>
      </c>
      <c r="O4404" s="129">
        <v>4.3531450313238906</v>
      </c>
      <c r="AD4404" s="90">
        <f t="shared" si="203"/>
        <v>50478</v>
      </c>
      <c r="AE4404" s="91">
        <f t="shared" si="202"/>
        <v>4.3986088448324523E-2</v>
      </c>
      <c r="AG4404" s="92"/>
    </row>
    <row r="4405" spans="14:33" x14ac:dyDescent="0.25">
      <c r="N4405" s="130">
        <v>52524</v>
      </c>
      <c r="O4405" s="129">
        <v>4.3531450313398778</v>
      </c>
      <c r="AD4405" s="90">
        <f t="shared" si="203"/>
        <v>50479</v>
      </c>
      <c r="AE4405" s="91">
        <f t="shared" si="202"/>
        <v>4.3980715164719797E-2</v>
      </c>
      <c r="AG4405" s="92"/>
    </row>
    <row r="4406" spans="14:33" x14ac:dyDescent="0.25">
      <c r="N4406" s="130">
        <v>52525</v>
      </c>
      <c r="O4406" s="129">
        <v>4.3531450313318842</v>
      </c>
      <c r="AD4406" s="90">
        <f t="shared" si="203"/>
        <v>50480</v>
      </c>
      <c r="AE4406" s="91">
        <f t="shared" si="202"/>
        <v>4.3980715164879669E-2</v>
      </c>
      <c r="AG4406" s="92"/>
    </row>
    <row r="4407" spans="14:33" x14ac:dyDescent="0.25">
      <c r="N4407" s="130">
        <v>52526</v>
      </c>
      <c r="O4407" s="129">
        <v>4.3531450313318842</v>
      </c>
      <c r="AD4407" s="90">
        <f t="shared" si="203"/>
        <v>50481</v>
      </c>
      <c r="AE4407" s="91">
        <f t="shared" si="202"/>
        <v>4.3980715164719797E-2</v>
      </c>
      <c r="AG4407" s="92"/>
    </row>
    <row r="4408" spans="14:33" x14ac:dyDescent="0.25">
      <c r="N4408" s="130">
        <v>52527</v>
      </c>
      <c r="O4408" s="129">
        <v>4.3536714378715757</v>
      </c>
      <c r="AD4408" s="90">
        <f t="shared" si="203"/>
        <v>50482</v>
      </c>
      <c r="AE4408" s="91">
        <f t="shared" si="202"/>
        <v>4.3980715164799733E-2</v>
      </c>
      <c r="AG4408" s="92"/>
    </row>
    <row r="4409" spans="14:33" x14ac:dyDescent="0.25">
      <c r="N4409" s="130">
        <v>52530</v>
      </c>
      <c r="O4409" s="129">
        <v>4.3531450313318842</v>
      </c>
      <c r="AD4409" s="90">
        <f t="shared" si="203"/>
        <v>50483</v>
      </c>
      <c r="AE4409" s="91">
        <f t="shared" si="202"/>
        <v>4.3986088448324523E-2</v>
      </c>
      <c r="AG4409" s="92"/>
    </row>
    <row r="4410" spans="14:33" x14ac:dyDescent="0.25">
      <c r="N4410" s="130">
        <v>52531</v>
      </c>
      <c r="O4410" s="129">
        <v>4.3531450313238906</v>
      </c>
      <c r="AD4410" s="90">
        <f t="shared" si="203"/>
        <v>50484</v>
      </c>
      <c r="AE4410" s="91">
        <f t="shared" si="202"/>
        <v>4.3986088448324523E-2</v>
      </c>
      <c r="AG4410" s="92"/>
    </row>
    <row r="4411" spans="14:33" x14ac:dyDescent="0.25">
      <c r="N4411" s="130">
        <v>52532</v>
      </c>
      <c r="O4411" s="129">
        <v>4.3531450313398778</v>
      </c>
      <c r="AD4411" s="90">
        <f t="shared" si="203"/>
        <v>50485</v>
      </c>
      <c r="AE4411" s="91">
        <f t="shared" si="202"/>
        <v>4.3986088448324523E-2</v>
      </c>
      <c r="AG4411" s="92"/>
    </row>
    <row r="4412" spans="14:33" x14ac:dyDescent="0.25">
      <c r="N4412" s="130">
        <v>52533</v>
      </c>
      <c r="O4412" s="129">
        <v>4.3531450313238906</v>
      </c>
      <c r="AD4412" s="90">
        <f t="shared" si="203"/>
        <v>50486</v>
      </c>
      <c r="AE4412" s="91">
        <f t="shared" si="202"/>
        <v>4.3980715164799733E-2</v>
      </c>
      <c r="AG4412" s="92"/>
    </row>
    <row r="4413" spans="14:33" x14ac:dyDescent="0.25">
      <c r="N4413" s="130">
        <v>52534</v>
      </c>
      <c r="O4413" s="129">
        <v>4.3536714378742403</v>
      </c>
      <c r="AD4413" s="90">
        <f t="shared" si="203"/>
        <v>50487</v>
      </c>
      <c r="AE4413" s="91">
        <f t="shared" si="202"/>
        <v>4.3980715164799733E-2</v>
      </c>
      <c r="AG4413" s="92"/>
    </row>
    <row r="4414" spans="14:33" x14ac:dyDescent="0.25">
      <c r="N4414" s="130">
        <v>52537</v>
      </c>
      <c r="O4414" s="129">
        <v>4.3531450313318842</v>
      </c>
      <c r="AD4414" s="90">
        <f t="shared" si="203"/>
        <v>50488</v>
      </c>
      <c r="AE4414" s="91">
        <f t="shared" si="202"/>
        <v>4.3980715164719797E-2</v>
      </c>
      <c r="AG4414" s="92"/>
    </row>
    <row r="4415" spans="14:33" x14ac:dyDescent="0.25">
      <c r="N4415" s="130">
        <v>52538</v>
      </c>
      <c r="O4415" s="129">
        <v>4.3531450313318842</v>
      </c>
      <c r="AD4415" s="90">
        <f t="shared" si="203"/>
        <v>50489</v>
      </c>
      <c r="AE4415" s="91">
        <f t="shared" si="202"/>
        <v>4.3980715164799733E-2</v>
      </c>
      <c r="AG4415" s="92"/>
    </row>
    <row r="4416" spans="14:33" x14ac:dyDescent="0.25">
      <c r="N4416" s="130">
        <v>52539</v>
      </c>
      <c r="O4416" s="129">
        <v>4.3531450313318842</v>
      </c>
      <c r="AD4416" s="90">
        <f t="shared" si="203"/>
        <v>50490</v>
      </c>
      <c r="AE4416" s="91">
        <f t="shared" si="202"/>
        <v>4.3986088448297878E-2</v>
      </c>
      <c r="AG4416" s="92"/>
    </row>
    <row r="4417" spans="14:33" x14ac:dyDescent="0.25">
      <c r="N4417" s="130">
        <v>52540</v>
      </c>
      <c r="O4417" s="129">
        <v>4.3531450313398778</v>
      </c>
      <c r="AD4417" s="90">
        <f t="shared" si="203"/>
        <v>50491</v>
      </c>
      <c r="AE4417" s="91">
        <f t="shared" si="202"/>
        <v>4.3986088448297878E-2</v>
      </c>
      <c r="AG4417" s="92"/>
    </row>
    <row r="4418" spans="14:33" x14ac:dyDescent="0.25">
      <c r="N4418" s="130">
        <v>52541</v>
      </c>
      <c r="O4418" s="129">
        <v>4.3536714378715757</v>
      </c>
      <c r="AD4418" s="90">
        <f t="shared" si="203"/>
        <v>50492</v>
      </c>
      <c r="AE4418" s="91">
        <f t="shared" si="202"/>
        <v>4.3986088448297878E-2</v>
      </c>
      <c r="AG4418" s="92"/>
    </row>
    <row r="4419" spans="14:33" x14ac:dyDescent="0.25">
      <c r="N4419" s="130">
        <v>52544</v>
      </c>
      <c r="O4419" s="129">
        <v>4.3531450313318842</v>
      </c>
      <c r="AD4419" s="90">
        <f t="shared" si="203"/>
        <v>50493</v>
      </c>
      <c r="AE4419" s="91">
        <f t="shared" si="202"/>
        <v>4.3980715164799733E-2</v>
      </c>
      <c r="AG4419" s="92"/>
    </row>
    <row r="4420" spans="14:33" x14ac:dyDescent="0.25">
      <c r="N4420" s="130">
        <v>52545</v>
      </c>
      <c r="O4420" s="129">
        <v>4.3534082239955474</v>
      </c>
      <c r="AD4420" s="90">
        <f t="shared" si="203"/>
        <v>50494</v>
      </c>
      <c r="AE4420" s="91">
        <f t="shared" si="202"/>
        <v>4.3980715164799733E-2</v>
      </c>
      <c r="AG4420" s="92"/>
    </row>
    <row r="4421" spans="14:33" x14ac:dyDescent="0.25">
      <c r="N4421" s="130">
        <v>52547</v>
      </c>
      <c r="O4421" s="129">
        <v>4.3531450313318842</v>
      </c>
      <c r="AD4421" s="90">
        <f t="shared" si="203"/>
        <v>50495</v>
      </c>
      <c r="AE4421" s="91">
        <f t="shared" si="202"/>
        <v>4.3980715164799733E-2</v>
      </c>
      <c r="AG4421" s="92"/>
    </row>
    <row r="4422" spans="14:33" x14ac:dyDescent="0.25">
      <c r="N4422" s="130">
        <v>52548</v>
      </c>
      <c r="O4422" s="129">
        <v>4.3536714378742403</v>
      </c>
      <c r="AD4422" s="90">
        <f t="shared" si="203"/>
        <v>50496</v>
      </c>
      <c r="AE4422" s="91">
        <f t="shared" si="202"/>
        <v>4.3980715164799733E-2</v>
      </c>
      <c r="AG4422" s="92"/>
    </row>
    <row r="4423" spans="14:33" x14ac:dyDescent="0.25">
      <c r="N4423" s="130">
        <v>52551</v>
      </c>
      <c r="O4423" s="129">
        <v>4.3531450313318842</v>
      </c>
      <c r="AD4423" s="90">
        <f t="shared" si="203"/>
        <v>50497</v>
      </c>
      <c r="AE4423" s="91">
        <f t="shared" ref="AE4423:AE4486" si="204">_xlfn.IFNA(VLOOKUP(AD4423,N:O,2,FALSE)/100,AE4422)</f>
        <v>4.3986088448324523E-2</v>
      </c>
      <c r="AG4423" s="92"/>
    </row>
    <row r="4424" spans="14:33" x14ac:dyDescent="0.25">
      <c r="N4424" s="130">
        <v>52552</v>
      </c>
      <c r="O4424" s="129">
        <v>4.3531450313318842</v>
      </c>
      <c r="AD4424" s="90">
        <f t="shared" ref="AD4424:AD4487" si="205">AD4423+1</f>
        <v>50498</v>
      </c>
      <c r="AE4424" s="91">
        <f t="shared" si="204"/>
        <v>4.3986088448324523E-2</v>
      </c>
      <c r="AG4424" s="92"/>
    </row>
    <row r="4425" spans="14:33" x14ac:dyDescent="0.25">
      <c r="N4425" s="130">
        <v>52553</v>
      </c>
      <c r="O4425" s="129">
        <v>4.3531450313318842</v>
      </c>
      <c r="AD4425" s="90">
        <f t="shared" si="205"/>
        <v>50499</v>
      </c>
      <c r="AE4425" s="91">
        <f t="shared" si="204"/>
        <v>4.3986088448324523E-2</v>
      </c>
      <c r="AG4425" s="92"/>
    </row>
    <row r="4426" spans="14:33" x14ac:dyDescent="0.25">
      <c r="N4426" s="130">
        <v>52554</v>
      </c>
      <c r="O4426" s="129">
        <v>4.3531450313318842</v>
      </c>
      <c r="AD4426" s="90">
        <f t="shared" si="205"/>
        <v>50500</v>
      </c>
      <c r="AE4426" s="91">
        <f t="shared" si="204"/>
        <v>4.3980715164719797E-2</v>
      </c>
      <c r="AG4426" s="92"/>
    </row>
    <row r="4427" spans="14:33" x14ac:dyDescent="0.25">
      <c r="N4427" s="130">
        <v>52555</v>
      </c>
      <c r="O4427" s="129">
        <v>4.3536714378742403</v>
      </c>
      <c r="AD4427" s="90">
        <f t="shared" si="205"/>
        <v>50501</v>
      </c>
      <c r="AE4427" s="91">
        <f t="shared" si="204"/>
        <v>4.3980715164799733E-2</v>
      </c>
      <c r="AG4427" s="92"/>
    </row>
    <row r="4428" spans="14:33" x14ac:dyDescent="0.25">
      <c r="N4428" s="130">
        <v>52558</v>
      </c>
      <c r="O4428" s="129">
        <v>4.3531450313318842</v>
      </c>
      <c r="AD4428" s="90">
        <f t="shared" si="205"/>
        <v>50502</v>
      </c>
      <c r="AE4428" s="91">
        <f t="shared" si="204"/>
        <v>4.3980715164719797E-2</v>
      </c>
      <c r="AG4428" s="92"/>
    </row>
    <row r="4429" spans="14:33" x14ac:dyDescent="0.25">
      <c r="N4429" s="130">
        <v>52559</v>
      </c>
      <c r="O4429" s="129">
        <v>4.3531450313318842</v>
      </c>
      <c r="AD4429" s="90">
        <f t="shared" si="205"/>
        <v>50503</v>
      </c>
      <c r="AE4429" s="91">
        <f t="shared" si="204"/>
        <v>4.3980715164799733E-2</v>
      </c>
      <c r="AG4429" s="92"/>
    </row>
    <row r="4430" spans="14:33" x14ac:dyDescent="0.25">
      <c r="N4430" s="130">
        <v>52560</v>
      </c>
      <c r="O4430" s="129">
        <v>4.3534082239915506</v>
      </c>
      <c r="AD4430" s="90">
        <f t="shared" si="205"/>
        <v>50504</v>
      </c>
      <c r="AE4430" s="91">
        <f t="shared" si="204"/>
        <v>4.3986088448324523E-2</v>
      </c>
      <c r="AG4430" s="92"/>
    </row>
    <row r="4431" spans="14:33" x14ac:dyDescent="0.25">
      <c r="N4431" s="130">
        <v>52562</v>
      </c>
      <c r="O4431" s="129">
        <v>4.3536714378715757</v>
      </c>
      <c r="AD4431" s="90">
        <f t="shared" si="205"/>
        <v>50505</v>
      </c>
      <c r="AE4431" s="91">
        <f t="shared" si="204"/>
        <v>4.3986088448324523E-2</v>
      </c>
      <c r="AG4431" s="92"/>
    </row>
    <row r="4432" spans="14:33" x14ac:dyDescent="0.25">
      <c r="N4432" s="130">
        <v>52565</v>
      </c>
      <c r="O4432" s="129">
        <v>4.3531450313318842</v>
      </c>
      <c r="AD4432" s="90">
        <f t="shared" si="205"/>
        <v>50506</v>
      </c>
      <c r="AE4432" s="91">
        <f t="shared" si="204"/>
        <v>4.3986088448324523E-2</v>
      </c>
      <c r="AG4432" s="92"/>
    </row>
    <row r="4433" spans="14:33" x14ac:dyDescent="0.25">
      <c r="N4433" s="130">
        <v>52566</v>
      </c>
      <c r="O4433" s="129">
        <v>4.3531450313318842</v>
      </c>
      <c r="AD4433" s="90">
        <f t="shared" si="205"/>
        <v>50507</v>
      </c>
      <c r="AE4433" s="91">
        <f t="shared" si="204"/>
        <v>4.3980715164799733E-2</v>
      </c>
      <c r="AG4433" s="92"/>
    </row>
    <row r="4434" spans="14:33" x14ac:dyDescent="0.25">
      <c r="N4434" s="130">
        <v>52567</v>
      </c>
      <c r="O4434" s="129">
        <v>4.3531450313318842</v>
      </c>
      <c r="AD4434" s="90">
        <f t="shared" si="205"/>
        <v>50508</v>
      </c>
      <c r="AE4434" s="91">
        <f t="shared" si="204"/>
        <v>4.3980715164719797E-2</v>
      </c>
      <c r="AG4434" s="92"/>
    </row>
    <row r="4435" spans="14:33" x14ac:dyDescent="0.25">
      <c r="N4435" s="130">
        <v>52568</v>
      </c>
      <c r="O4435" s="129">
        <v>4.3531450313318842</v>
      </c>
      <c r="AD4435" s="90">
        <f t="shared" si="205"/>
        <v>50509</v>
      </c>
      <c r="AE4435" s="91">
        <f t="shared" si="204"/>
        <v>4.3980715164799733E-2</v>
      </c>
      <c r="AG4435" s="92"/>
    </row>
    <row r="4436" spans="14:33" x14ac:dyDescent="0.25">
      <c r="N4436" s="130">
        <v>52569</v>
      </c>
      <c r="O4436" s="129">
        <v>4.3536714378742403</v>
      </c>
      <c r="AD4436" s="90">
        <f t="shared" si="205"/>
        <v>50510</v>
      </c>
      <c r="AE4436" s="91">
        <f t="shared" si="204"/>
        <v>4.3980715164719797E-2</v>
      </c>
      <c r="AG4436" s="92"/>
    </row>
    <row r="4437" spans="14:33" x14ac:dyDescent="0.25">
      <c r="N4437" s="130">
        <v>52572</v>
      </c>
      <c r="O4437" s="129">
        <v>4.3531450313318842</v>
      </c>
      <c r="AD4437" s="90">
        <f t="shared" si="205"/>
        <v>50511</v>
      </c>
      <c r="AE4437" s="91">
        <f t="shared" si="204"/>
        <v>4.3986088448324523E-2</v>
      </c>
      <c r="AG4437" s="92"/>
    </row>
    <row r="4438" spans="14:33" x14ac:dyDescent="0.25">
      <c r="N4438" s="130">
        <v>52573</v>
      </c>
      <c r="O4438" s="129">
        <v>4.3531450313318842</v>
      </c>
      <c r="AD4438" s="90">
        <f t="shared" si="205"/>
        <v>50512</v>
      </c>
      <c r="AE4438" s="91">
        <f t="shared" si="204"/>
        <v>4.3986088448324523E-2</v>
      </c>
      <c r="AG4438" s="92"/>
    </row>
    <row r="4439" spans="14:33" x14ac:dyDescent="0.25">
      <c r="N4439" s="130">
        <v>52574</v>
      </c>
      <c r="O4439" s="129">
        <v>4.3531450313318842</v>
      </c>
      <c r="AD4439" s="90">
        <f t="shared" si="205"/>
        <v>50513</v>
      </c>
      <c r="AE4439" s="91">
        <f t="shared" si="204"/>
        <v>4.3986088448324523E-2</v>
      </c>
      <c r="AG4439" s="92"/>
    </row>
    <row r="4440" spans="14:33" x14ac:dyDescent="0.25">
      <c r="N4440" s="130">
        <v>52575</v>
      </c>
      <c r="O4440" s="129">
        <v>4.3531450313318842</v>
      </c>
      <c r="AD4440" s="90">
        <f t="shared" si="205"/>
        <v>50514</v>
      </c>
      <c r="AE4440" s="91">
        <f t="shared" si="204"/>
        <v>4.3980715164799733E-2</v>
      </c>
      <c r="AG4440" s="92"/>
    </row>
    <row r="4441" spans="14:33" x14ac:dyDescent="0.25">
      <c r="N4441" s="130">
        <v>52576</v>
      </c>
      <c r="O4441" s="129">
        <v>4.3536714378715757</v>
      </c>
      <c r="AD4441" s="90">
        <f t="shared" si="205"/>
        <v>50515</v>
      </c>
      <c r="AE4441" s="91">
        <f t="shared" si="204"/>
        <v>4.3980715164799733E-2</v>
      </c>
      <c r="AG4441" s="92"/>
    </row>
    <row r="4442" spans="14:33" x14ac:dyDescent="0.25">
      <c r="N4442" s="130">
        <v>52579</v>
      </c>
      <c r="O4442" s="129">
        <v>4.3531450313318842</v>
      </c>
      <c r="AD4442" s="90">
        <f t="shared" si="205"/>
        <v>50516</v>
      </c>
      <c r="AE4442" s="91">
        <f t="shared" si="204"/>
        <v>4.3980715164719797E-2</v>
      </c>
      <c r="AG4442" s="92"/>
    </row>
    <row r="4443" spans="14:33" x14ac:dyDescent="0.25">
      <c r="N4443" s="130">
        <v>52580</v>
      </c>
      <c r="O4443" s="129">
        <v>4.3531450313318842</v>
      </c>
      <c r="AD4443" s="90">
        <f t="shared" si="205"/>
        <v>50517</v>
      </c>
      <c r="AE4443" s="91">
        <f t="shared" si="204"/>
        <v>4.3988775418324355E-2</v>
      </c>
      <c r="AG4443" s="92"/>
    </row>
    <row r="4444" spans="14:33" x14ac:dyDescent="0.25">
      <c r="N4444" s="130">
        <v>52581</v>
      </c>
      <c r="O4444" s="129">
        <v>4.3531450313318842</v>
      </c>
      <c r="AD4444" s="90">
        <f t="shared" si="205"/>
        <v>50518</v>
      </c>
      <c r="AE4444" s="91">
        <f t="shared" si="204"/>
        <v>4.3988775418324355E-2</v>
      </c>
      <c r="AG4444" s="92"/>
    </row>
    <row r="4445" spans="14:33" x14ac:dyDescent="0.25">
      <c r="N4445" s="130">
        <v>52582</v>
      </c>
      <c r="O4445" s="129">
        <v>4.3531450313398778</v>
      </c>
      <c r="AD4445" s="90">
        <f t="shared" si="205"/>
        <v>50519</v>
      </c>
      <c r="AE4445" s="91">
        <f t="shared" si="204"/>
        <v>4.3988775418324355E-2</v>
      </c>
      <c r="AG4445" s="92"/>
    </row>
    <row r="4446" spans="14:33" x14ac:dyDescent="0.25">
      <c r="N4446" s="130">
        <v>52583</v>
      </c>
      <c r="O4446" s="129">
        <v>4.3536714378715757</v>
      </c>
      <c r="AD4446" s="90">
        <f t="shared" si="205"/>
        <v>50520</v>
      </c>
      <c r="AE4446" s="91">
        <f t="shared" si="204"/>
        <v>4.3988775418324355E-2</v>
      </c>
      <c r="AG4446" s="92"/>
    </row>
    <row r="4447" spans="14:33" x14ac:dyDescent="0.25">
      <c r="N4447" s="130">
        <v>52586</v>
      </c>
      <c r="O4447" s="129">
        <v>4.3531450313318842</v>
      </c>
      <c r="AD4447" s="90">
        <f t="shared" si="205"/>
        <v>50521</v>
      </c>
      <c r="AE4447" s="91">
        <f t="shared" si="204"/>
        <v>4.3980715164799733E-2</v>
      </c>
      <c r="AG4447" s="92"/>
    </row>
    <row r="4448" spans="14:33" x14ac:dyDescent="0.25">
      <c r="N4448" s="130">
        <v>52587</v>
      </c>
      <c r="O4448" s="129">
        <v>4.3531450313318842</v>
      </c>
      <c r="AD4448" s="90">
        <f t="shared" si="205"/>
        <v>50522</v>
      </c>
      <c r="AE4448" s="91">
        <f t="shared" si="204"/>
        <v>4.3980715164719797E-2</v>
      </c>
      <c r="AG4448" s="92"/>
    </row>
    <row r="4449" spans="14:33" x14ac:dyDescent="0.25">
      <c r="N4449" s="130">
        <v>52588</v>
      </c>
      <c r="O4449" s="129">
        <v>4.3531450313318842</v>
      </c>
      <c r="AD4449" s="90">
        <f t="shared" si="205"/>
        <v>50523</v>
      </c>
      <c r="AE4449" s="91">
        <f t="shared" si="204"/>
        <v>4.3980715164799733E-2</v>
      </c>
      <c r="AG4449" s="92"/>
    </row>
    <row r="4450" spans="14:33" x14ac:dyDescent="0.25">
      <c r="N4450" s="130">
        <v>52589</v>
      </c>
      <c r="O4450" s="129">
        <v>4.3539346729699613</v>
      </c>
      <c r="AD4450" s="90">
        <f t="shared" si="205"/>
        <v>50524</v>
      </c>
      <c r="AE4450" s="91">
        <f t="shared" si="204"/>
        <v>4.3980715164719797E-2</v>
      </c>
      <c r="AG4450" s="92"/>
    </row>
    <row r="4451" spans="14:33" x14ac:dyDescent="0.25">
      <c r="N4451" s="130">
        <v>52593</v>
      </c>
      <c r="O4451" s="129">
        <v>4.3531450313318842</v>
      </c>
      <c r="AD4451" s="90">
        <f t="shared" si="205"/>
        <v>50525</v>
      </c>
      <c r="AE4451" s="91">
        <f t="shared" si="204"/>
        <v>4.3986088448324523E-2</v>
      </c>
      <c r="AG4451" s="92"/>
    </row>
    <row r="4452" spans="14:33" x14ac:dyDescent="0.25">
      <c r="N4452" s="130">
        <v>52594</v>
      </c>
      <c r="O4452" s="129">
        <v>4.3531450313318842</v>
      </c>
      <c r="AD4452" s="90">
        <f t="shared" si="205"/>
        <v>50526</v>
      </c>
      <c r="AE4452" s="91">
        <f t="shared" si="204"/>
        <v>4.3986088448324523E-2</v>
      </c>
      <c r="AG4452" s="92"/>
    </row>
    <row r="4453" spans="14:33" x14ac:dyDescent="0.25">
      <c r="N4453" s="130">
        <v>52595</v>
      </c>
      <c r="O4453" s="129">
        <v>4.3531450313398778</v>
      </c>
      <c r="AD4453" s="90">
        <f t="shared" si="205"/>
        <v>50527</v>
      </c>
      <c r="AE4453" s="91">
        <f t="shared" si="204"/>
        <v>4.3986088448324523E-2</v>
      </c>
      <c r="AG4453" s="92"/>
    </row>
    <row r="4454" spans="14:33" x14ac:dyDescent="0.25">
      <c r="N4454" s="130">
        <v>52596</v>
      </c>
      <c r="O4454" s="129">
        <v>4.3539346729699613</v>
      </c>
      <c r="AD4454" s="90">
        <f t="shared" si="205"/>
        <v>50528</v>
      </c>
      <c r="AE4454" s="91">
        <f t="shared" si="204"/>
        <v>4.3980715164719797E-2</v>
      </c>
      <c r="AG4454" s="92"/>
    </row>
    <row r="4455" spans="14:33" x14ac:dyDescent="0.25">
      <c r="N4455" s="130">
        <v>52600</v>
      </c>
      <c r="O4455" s="129">
        <v>4.3531450313318842</v>
      </c>
      <c r="AD4455" s="90">
        <f t="shared" si="205"/>
        <v>50529</v>
      </c>
      <c r="AE4455" s="91">
        <f t="shared" si="204"/>
        <v>4.3980715164879669E-2</v>
      </c>
      <c r="AG4455" s="92"/>
    </row>
    <row r="4456" spans="14:33" x14ac:dyDescent="0.25">
      <c r="N4456" s="130">
        <v>52601</v>
      </c>
      <c r="O4456" s="129">
        <v>4.3531450313318842</v>
      </c>
      <c r="AD4456" s="90">
        <f t="shared" si="205"/>
        <v>50530</v>
      </c>
      <c r="AE4456" s="91">
        <f t="shared" si="204"/>
        <v>4.3980715164719797E-2</v>
      </c>
      <c r="AG4456" s="92"/>
    </row>
    <row r="4457" spans="14:33" x14ac:dyDescent="0.25">
      <c r="N4457" s="130">
        <v>52602</v>
      </c>
      <c r="O4457" s="129">
        <v>4.3531450313238906</v>
      </c>
      <c r="AD4457" s="90">
        <f t="shared" si="205"/>
        <v>50531</v>
      </c>
      <c r="AE4457" s="91">
        <f t="shared" si="204"/>
        <v>4.3980715164799733E-2</v>
      </c>
      <c r="AG4457" s="92"/>
    </row>
    <row r="4458" spans="14:33" x14ac:dyDescent="0.25">
      <c r="N4458" s="130">
        <v>52603</v>
      </c>
      <c r="O4458" s="129">
        <v>4.3531450313398778</v>
      </c>
      <c r="AD4458" s="90">
        <f t="shared" si="205"/>
        <v>50532</v>
      </c>
      <c r="AE4458" s="91">
        <f t="shared" si="204"/>
        <v>4.3986088448324523E-2</v>
      </c>
      <c r="AG4458" s="92"/>
    </row>
    <row r="4459" spans="14:33" x14ac:dyDescent="0.25">
      <c r="N4459" s="130">
        <v>52604</v>
      </c>
      <c r="O4459" s="129">
        <v>4.3536714378715757</v>
      </c>
      <c r="AD4459" s="90">
        <f t="shared" si="205"/>
        <v>50533</v>
      </c>
      <c r="AE4459" s="91">
        <f t="shared" si="204"/>
        <v>4.3986088448324523E-2</v>
      </c>
      <c r="AG4459" s="92"/>
    </row>
    <row r="4460" spans="14:33" x14ac:dyDescent="0.25">
      <c r="N4460" s="130">
        <v>52607</v>
      </c>
      <c r="O4460" s="129">
        <v>4.3531450313238906</v>
      </c>
      <c r="AD4460" s="90">
        <f t="shared" si="205"/>
        <v>50534</v>
      </c>
      <c r="AE4460" s="91">
        <f t="shared" si="204"/>
        <v>4.3986088448324523E-2</v>
      </c>
      <c r="AG4460" s="92"/>
    </row>
    <row r="4461" spans="14:33" x14ac:dyDescent="0.25">
      <c r="N4461" s="130">
        <v>52608</v>
      </c>
      <c r="O4461" s="129">
        <v>4.3531450313318842</v>
      </c>
      <c r="AD4461" s="90">
        <f t="shared" si="205"/>
        <v>50535</v>
      </c>
      <c r="AE4461" s="91">
        <f t="shared" si="204"/>
        <v>4.3980715164799733E-2</v>
      </c>
      <c r="AG4461" s="92"/>
    </row>
    <row r="4462" spans="14:33" x14ac:dyDescent="0.25">
      <c r="N4462" s="130">
        <v>52609</v>
      </c>
      <c r="O4462" s="129">
        <v>4.3531450313318842</v>
      </c>
      <c r="AD4462" s="90">
        <f t="shared" si="205"/>
        <v>50536</v>
      </c>
      <c r="AE4462" s="91">
        <f t="shared" si="204"/>
        <v>4.3980715164799733E-2</v>
      </c>
      <c r="AG4462" s="92"/>
    </row>
    <row r="4463" spans="14:33" x14ac:dyDescent="0.25">
      <c r="N4463" s="130">
        <v>52610</v>
      </c>
      <c r="O4463" s="129">
        <v>4.3531450313318842</v>
      </c>
      <c r="AD4463" s="90">
        <f t="shared" si="205"/>
        <v>50537</v>
      </c>
      <c r="AE4463" s="91">
        <f t="shared" si="204"/>
        <v>4.3980715164799733E-2</v>
      </c>
      <c r="AG4463" s="92"/>
    </row>
    <row r="4464" spans="14:33" x14ac:dyDescent="0.25">
      <c r="N4464" s="130">
        <v>52611</v>
      </c>
      <c r="O4464" s="129">
        <v>4.3539346729719597</v>
      </c>
      <c r="AD4464" s="90">
        <f t="shared" si="205"/>
        <v>50538</v>
      </c>
      <c r="AE4464" s="91">
        <f t="shared" si="204"/>
        <v>4.3980715164799733E-2</v>
      </c>
      <c r="AG4464" s="92"/>
    </row>
    <row r="4465" spans="14:33" x14ac:dyDescent="0.25">
      <c r="N4465" s="130">
        <v>52615</v>
      </c>
      <c r="O4465" s="129">
        <v>4.3531450313238906</v>
      </c>
      <c r="AD4465" s="90">
        <f t="shared" si="205"/>
        <v>50539</v>
      </c>
      <c r="AE4465" s="91">
        <f t="shared" si="204"/>
        <v>4.3986088448324523E-2</v>
      </c>
      <c r="AG4465" s="92"/>
    </row>
    <row r="4466" spans="14:33" x14ac:dyDescent="0.25">
      <c r="N4466" s="130">
        <v>52616</v>
      </c>
      <c r="O4466" s="129">
        <v>4.3531450313318842</v>
      </c>
      <c r="AD4466" s="90">
        <f t="shared" si="205"/>
        <v>50540</v>
      </c>
      <c r="AE4466" s="91">
        <f t="shared" si="204"/>
        <v>4.3986088448324523E-2</v>
      </c>
      <c r="AG4466" s="92"/>
    </row>
    <row r="4467" spans="14:33" x14ac:dyDescent="0.25">
      <c r="N4467" s="130">
        <v>52617</v>
      </c>
      <c r="O4467" s="129">
        <v>4.3531450313318842</v>
      </c>
      <c r="AD4467" s="90">
        <f t="shared" si="205"/>
        <v>50541</v>
      </c>
      <c r="AE4467" s="91">
        <f t="shared" si="204"/>
        <v>4.3986088448324523E-2</v>
      </c>
      <c r="AG4467" s="92"/>
    </row>
    <row r="4468" spans="14:33" x14ac:dyDescent="0.25">
      <c r="N4468" s="130">
        <v>52618</v>
      </c>
      <c r="O4468" s="129">
        <v>4.3536714378715757</v>
      </c>
      <c r="AD4468" s="90">
        <f t="shared" si="205"/>
        <v>50542</v>
      </c>
      <c r="AE4468" s="91">
        <f t="shared" si="204"/>
        <v>4.3980715164799733E-2</v>
      </c>
      <c r="AG4468" s="92"/>
    </row>
    <row r="4469" spans="14:33" x14ac:dyDescent="0.25">
      <c r="N4469" s="130">
        <v>52621</v>
      </c>
      <c r="O4469" s="129">
        <v>4.3531450313318842</v>
      </c>
      <c r="AD4469" s="90">
        <f t="shared" si="205"/>
        <v>50543</v>
      </c>
      <c r="AE4469" s="91">
        <f t="shared" si="204"/>
        <v>4.3980715164879669E-2</v>
      </c>
      <c r="AG4469" s="92"/>
    </row>
    <row r="4470" spans="14:33" x14ac:dyDescent="0.25">
      <c r="N4470" s="130">
        <v>52622</v>
      </c>
      <c r="O4470" s="129">
        <v>4.3531450313318842</v>
      </c>
      <c r="AD4470" s="90">
        <f t="shared" si="205"/>
        <v>50544</v>
      </c>
      <c r="AE4470" s="91">
        <f t="shared" si="204"/>
        <v>4.3980715164719797E-2</v>
      </c>
      <c r="AG4470" s="92"/>
    </row>
    <row r="4471" spans="14:33" x14ac:dyDescent="0.25">
      <c r="N4471" s="130">
        <v>52623</v>
      </c>
      <c r="O4471" s="129">
        <v>4.3531450313238906</v>
      </c>
      <c r="AD4471" s="90">
        <f t="shared" si="205"/>
        <v>50545</v>
      </c>
      <c r="AE4471" s="91">
        <f t="shared" si="204"/>
        <v>4.3980715164799733E-2</v>
      </c>
      <c r="AG4471" s="92"/>
    </row>
    <row r="4472" spans="14:33" x14ac:dyDescent="0.25">
      <c r="N4472" s="130">
        <v>52624</v>
      </c>
      <c r="O4472" s="129">
        <v>4.3531450313398778</v>
      </c>
      <c r="AD4472" s="90">
        <f t="shared" si="205"/>
        <v>50546</v>
      </c>
      <c r="AE4472" s="91">
        <f t="shared" si="204"/>
        <v>4.3986088448324523E-2</v>
      </c>
      <c r="AG4472" s="92"/>
    </row>
    <row r="4473" spans="14:33" x14ac:dyDescent="0.25">
      <c r="N4473" s="130">
        <v>52625</v>
      </c>
      <c r="O4473" s="129">
        <v>4.3536714378715757</v>
      </c>
      <c r="AD4473" s="90">
        <f t="shared" si="205"/>
        <v>50547</v>
      </c>
      <c r="AE4473" s="91">
        <f t="shared" si="204"/>
        <v>4.3986088448324523E-2</v>
      </c>
      <c r="AG4473" s="92"/>
    </row>
    <row r="4474" spans="14:33" x14ac:dyDescent="0.25">
      <c r="N4474" s="130">
        <v>52628</v>
      </c>
      <c r="O4474" s="129">
        <v>4.3531450313238906</v>
      </c>
      <c r="AD4474" s="90">
        <f t="shared" si="205"/>
        <v>50548</v>
      </c>
      <c r="AE4474" s="91">
        <f t="shared" si="204"/>
        <v>4.3986088448324523E-2</v>
      </c>
      <c r="AG4474" s="92"/>
    </row>
    <row r="4475" spans="14:33" x14ac:dyDescent="0.25">
      <c r="N4475" s="130">
        <v>52629</v>
      </c>
      <c r="O4475" s="129">
        <v>4.3531450313318842</v>
      </c>
      <c r="AD4475" s="90">
        <f t="shared" si="205"/>
        <v>50549</v>
      </c>
      <c r="AE4475" s="91">
        <f t="shared" si="204"/>
        <v>4.3980715164719797E-2</v>
      </c>
      <c r="AG4475" s="92"/>
    </row>
    <row r="4476" spans="14:33" x14ac:dyDescent="0.25">
      <c r="N4476" s="130">
        <v>52630</v>
      </c>
      <c r="O4476" s="129">
        <v>4.3531450313398778</v>
      </c>
      <c r="AD4476" s="90">
        <f t="shared" si="205"/>
        <v>50550</v>
      </c>
      <c r="AE4476" s="91">
        <f t="shared" si="204"/>
        <v>4.3980715164719797E-2</v>
      </c>
      <c r="AG4476" s="92"/>
    </row>
    <row r="4477" spans="14:33" x14ac:dyDescent="0.25">
      <c r="N4477" s="130">
        <v>52631</v>
      </c>
      <c r="O4477" s="129">
        <v>4.3531450313318842</v>
      </c>
      <c r="AD4477" s="90">
        <f t="shared" si="205"/>
        <v>50551</v>
      </c>
      <c r="AE4477" s="91">
        <f t="shared" si="204"/>
        <v>4.3980715164799733E-2</v>
      </c>
      <c r="AG4477" s="92"/>
    </row>
    <row r="4478" spans="14:33" x14ac:dyDescent="0.25">
      <c r="N4478" s="130">
        <v>52632</v>
      </c>
      <c r="O4478" s="129">
        <v>4.3536714378715757</v>
      </c>
      <c r="AD4478" s="90">
        <f t="shared" si="205"/>
        <v>50552</v>
      </c>
      <c r="AE4478" s="91">
        <f t="shared" si="204"/>
        <v>4.3980715164799733E-2</v>
      </c>
      <c r="AG4478" s="92"/>
    </row>
    <row r="4479" spans="14:33" x14ac:dyDescent="0.25">
      <c r="N4479" s="130">
        <v>52635</v>
      </c>
      <c r="O4479" s="129">
        <v>4.3531450313318842</v>
      </c>
      <c r="AD4479" s="90">
        <f t="shared" si="205"/>
        <v>50553</v>
      </c>
      <c r="AE4479" s="91">
        <f t="shared" si="204"/>
        <v>4.3988775418324355E-2</v>
      </c>
      <c r="AG4479" s="92"/>
    </row>
    <row r="4480" spans="14:33" x14ac:dyDescent="0.25">
      <c r="N4480" s="130">
        <v>52636</v>
      </c>
      <c r="O4480" s="129">
        <v>4.3531450313318842</v>
      </c>
      <c r="AD4480" s="90">
        <f t="shared" si="205"/>
        <v>50554</v>
      </c>
      <c r="AE4480" s="91">
        <f t="shared" si="204"/>
        <v>4.3988775418324355E-2</v>
      </c>
      <c r="AG4480" s="92"/>
    </row>
    <row r="4481" spans="14:33" x14ac:dyDescent="0.25">
      <c r="N4481" s="130">
        <v>52637</v>
      </c>
      <c r="O4481" s="129">
        <v>4.3531450313318842</v>
      </c>
      <c r="AD4481" s="90">
        <f t="shared" si="205"/>
        <v>50555</v>
      </c>
      <c r="AE4481" s="91">
        <f t="shared" si="204"/>
        <v>4.3988775418324355E-2</v>
      </c>
      <c r="AG4481" s="92"/>
    </row>
    <row r="4482" spans="14:33" x14ac:dyDescent="0.25">
      <c r="N4482" s="130">
        <v>52638</v>
      </c>
      <c r="O4482" s="129">
        <v>4.3531450313318842</v>
      </c>
      <c r="AD4482" s="90">
        <f t="shared" si="205"/>
        <v>50556</v>
      </c>
      <c r="AE4482" s="91">
        <f t="shared" si="204"/>
        <v>4.3988775418324355E-2</v>
      </c>
      <c r="AG4482" s="92"/>
    </row>
    <row r="4483" spans="14:33" x14ac:dyDescent="0.25">
      <c r="N4483" s="130">
        <v>52639</v>
      </c>
      <c r="O4483" s="129">
        <v>4.3539346729699613</v>
      </c>
      <c r="AD4483" s="90">
        <f t="shared" si="205"/>
        <v>50557</v>
      </c>
      <c r="AE4483" s="91">
        <f t="shared" si="204"/>
        <v>4.3980715164799733E-2</v>
      </c>
      <c r="AG4483" s="92"/>
    </row>
    <row r="4484" spans="14:33" x14ac:dyDescent="0.25">
      <c r="N4484" s="130">
        <v>52643</v>
      </c>
      <c r="O4484" s="129">
        <v>4.3531450313318842</v>
      </c>
      <c r="AD4484" s="90">
        <f t="shared" si="205"/>
        <v>50558</v>
      </c>
      <c r="AE4484" s="91">
        <f t="shared" si="204"/>
        <v>4.3980715164799733E-2</v>
      </c>
      <c r="AG4484" s="92"/>
    </row>
    <row r="4485" spans="14:33" x14ac:dyDescent="0.25">
      <c r="N4485" s="130">
        <v>52644</v>
      </c>
      <c r="O4485" s="129">
        <v>4.3531450313318842</v>
      </c>
      <c r="AD4485" s="90">
        <f t="shared" si="205"/>
        <v>50559</v>
      </c>
      <c r="AE4485" s="91">
        <f t="shared" si="204"/>
        <v>4.3980715164799733E-2</v>
      </c>
      <c r="AG4485" s="92"/>
    </row>
    <row r="4486" spans="14:33" x14ac:dyDescent="0.25">
      <c r="N4486" s="130">
        <v>52645</v>
      </c>
      <c r="O4486" s="129">
        <v>4.3531450313238906</v>
      </c>
      <c r="AD4486" s="90">
        <f t="shared" si="205"/>
        <v>50560</v>
      </c>
      <c r="AE4486" s="91">
        <f t="shared" si="204"/>
        <v>4.3986088448324523E-2</v>
      </c>
      <c r="AG4486" s="92"/>
    </row>
    <row r="4487" spans="14:33" x14ac:dyDescent="0.25">
      <c r="N4487" s="130">
        <v>52646</v>
      </c>
      <c r="O4487" s="129">
        <v>4.3536714378742403</v>
      </c>
      <c r="AD4487" s="90">
        <f t="shared" si="205"/>
        <v>50561</v>
      </c>
      <c r="AE4487" s="91">
        <f t="shared" ref="AE4487:AE4550" si="206">_xlfn.IFNA(VLOOKUP(AD4487,N:O,2,FALSE)/100,AE4486)</f>
        <v>4.3986088448324523E-2</v>
      </c>
      <c r="AG4487" s="92"/>
    </row>
    <row r="4488" spans="14:33" x14ac:dyDescent="0.25">
      <c r="N4488" s="130">
        <v>52649</v>
      </c>
      <c r="O4488" s="129">
        <v>4.3531450313238906</v>
      </c>
      <c r="AD4488" s="90">
        <f t="shared" ref="AD4488:AD4551" si="207">AD4487+1</f>
        <v>50562</v>
      </c>
      <c r="AE4488" s="91">
        <f t="shared" si="206"/>
        <v>4.3986088448324523E-2</v>
      </c>
      <c r="AG4488" s="92"/>
    </row>
    <row r="4489" spans="14:33" x14ac:dyDescent="0.25">
      <c r="N4489" s="130">
        <v>52650</v>
      </c>
      <c r="O4489" s="129">
        <v>4.3531450313318842</v>
      </c>
      <c r="AD4489" s="90">
        <f t="shared" si="207"/>
        <v>50563</v>
      </c>
      <c r="AE4489" s="91">
        <f t="shared" si="206"/>
        <v>4.3980715164799733E-2</v>
      </c>
      <c r="AG4489" s="92"/>
    </row>
    <row r="4490" spans="14:33" x14ac:dyDescent="0.25">
      <c r="N4490" s="130">
        <v>52651</v>
      </c>
      <c r="O4490" s="129">
        <v>4.3531450313398778</v>
      </c>
      <c r="AD4490" s="90">
        <f t="shared" si="207"/>
        <v>50564</v>
      </c>
      <c r="AE4490" s="91">
        <f t="shared" si="206"/>
        <v>4.3980715164719797E-2</v>
      </c>
      <c r="AG4490" s="92"/>
    </row>
    <row r="4491" spans="14:33" x14ac:dyDescent="0.25">
      <c r="N4491" s="130">
        <v>52652</v>
      </c>
      <c r="O4491" s="129">
        <v>4.3531450313318842</v>
      </c>
      <c r="AD4491" s="90">
        <f t="shared" si="207"/>
        <v>50565</v>
      </c>
      <c r="AE4491" s="91">
        <f t="shared" si="206"/>
        <v>4.3980715164799733E-2</v>
      </c>
      <c r="AG4491" s="92"/>
    </row>
    <row r="4492" spans="14:33" x14ac:dyDescent="0.25">
      <c r="N4492" s="130">
        <v>52653</v>
      </c>
      <c r="O4492" s="129">
        <v>4.3536714378715757</v>
      </c>
      <c r="AD4492" s="90">
        <f t="shared" si="207"/>
        <v>50566</v>
      </c>
      <c r="AE4492" s="91">
        <f t="shared" si="206"/>
        <v>4.3980715164719797E-2</v>
      </c>
      <c r="AG4492" s="92"/>
    </row>
    <row r="4493" spans="14:33" x14ac:dyDescent="0.25">
      <c r="N4493" s="130">
        <v>52656</v>
      </c>
      <c r="O4493" s="129">
        <v>4.3531450313318842</v>
      </c>
      <c r="AD4493" s="90">
        <f t="shared" si="207"/>
        <v>50567</v>
      </c>
      <c r="AE4493" s="91">
        <f t="shared" si="206"/>
        <v>4.3986088448351168E-2</v>
      </c>
      <c r="AG4493" s="92"/>
    </row>
    <row r="4494" spans="14:33" x14ac:dyDescent="0.25">
      <c r="N4494" s="130">
        <v>52657</v>
      </c>
      <c r="O4494" s="129">
        <v>4.3531450313318842</v>
      </c>
      <c r="AD4494" s="90">
        <f t="shared" si="207"/>
        <v>50568</v>
      </c>
      <c r="AE4494" s="91">
        <f t="shared" si="206"/>
        <v>4.3986088448351168E-2</v>
      </c>
      <c r="AG4494" s="92"/>
    </row>
    <row r="4495" spans="14:33" x14ac:dyDescent="0.25">
      <c r="N4495" s="130">
        <v>52658</v>
      </c>
      <c r="O4495" s="129">
        <v>4.3531450313318842</v>
      </c>
      <c r="AD4495" s="90">
        <f t="shared" si="207"/>
        <v>50569</v>
      </c>
      <c r="AE4495" s="91">
        <f t="shared" si="206"/>
        <v>4.3986088448351168E-2</v>
      </c>
      <c r="AG4495" s="92"/>
    </row>
    <row r="4496" spans="14:33" x14ac:dyDescent="0.25">
      <c r="N4496" s="130">
        <v>52659</v>
      </c>
      <c r="O4496" s="129">
        <v>4.3531450313398778</v>
      </c>
      <c r="AD4496" s="90">
        <f t="shared" si="207"/>
        <v>50570</v>
      </c>
      <c r="AE4496" s="91">
        <f t="shared" si="206"/>
        <v>4.3980715164799733E-2</v>
      </c>
      <c r="AG4496" s="92"/>
    </row>
    <row r="4497" spans="14:33" x14ac:dyDescent="0.25">
      <c r="N4497" s="130">
        <v>52660</v>
      </c>
      <c r="O4497" s="129">
        <v>4.3536714378689112</v>
      </c>
      <c r="AD4497" s="90">
        <f t="shared" si="207"/>
        <v>50571</v>
      </c>
      <c r="AE4497" s="91">
        <f t="shared" si="206"/>
        <v>4.3980715164799733E-2</v>
      </c>
      <c r="AG4497" s="92"/>
    </row>
    <row r="4498" spans="14:33" x14ac:dyDescent="0.25">
      <c r="N4498" s="130">
        <v>52663</v>
      </c>
      <c r="O4498" s="129">
        <v>4.3531450313318842</v>
      </c>
      <c r="AD4498" s="90">
        <f t="shared" si="207"/>
        <v>50572</v>
      </c>
      <c r="AE4498" s="91">
        <f t="shared" si="206"/>
        <v>4.3980715164719797E-2</v>
      </c>
      <c r="AG4498" s="92"/>
    </row>
    <row r="4499" spans="14:33" x14ac:dyDescent="0.25">
      <c r="N4499" s="130">
        <v>52664</v>
      </c>
      <c r="O4499" s="129">
        <v>4.3531450313398778</v>
      </c>
      <c r="AD4499" s="90">
        <f t="shared" si="207"/>
        <v>50573</v>
      </c>
      <c r="AE4499" s="91">
        <f t="shared" si="206"/>
        <v>4.3988775418324355E-2</v>
      </c>
      <c r="AG4499" s="92"/>
    </row>
    <row r="4500" spans="14:33" x14ac:dyDescent="0.25">
      <c r="N4500" s="130">
        <v>52665</v>
      </c>
      <c r="O4500" s="129">
        <v>4.3531450313318842</v>
      </c>
      <c r="AD4500" s="90">
        <f t="shared" si="207"/>
        <v>50574</v>
      </c>
      <c r="AE4500" s="91">
        <f t="shared" si="206"/>
        <v>4.3988775418324355E-2</v>
      </c>
      <c r="AG4500" s="92"/>
    </row>
    <row r="4501" spans="14:33" x14ac:dyDescent="0.25">
      <c r="N4501" s="130">
        <v>52666</v>
      </c>
      <c r="O4501" s="129">
        <v>4.3531450313318842</v>
      </c>
      <c r="AD4501" s="90">
        <f t="shared" si="207"/>
        <v>50575</v>
      </c>
      <c r="AE4501" s="91">
        <f t="shared" si="206"/>
        <v>4.3988775418324355E-2</v>
      </c>
      <c r="AG4501" s="92"/>
    </row>
    <row r="4502" spans="14:33" x14ac:dyDescent="0.25">
      <c r="N4502" s="130">
        <v>52667</v>
      </c>
      <c r="O4502" s="129">
        <v>4.3536714378715757</v>
      </c>
      <c r="AD4502" s="90">
        <f t="shared" si="207"/>
        <v>50576</v>
      </c>
      <c r="AE4502" s="91">
        <f t="shared" si="206"/>
        <v>4.3988775418324355E-2</v>
      </c>
      <c r="AG4502" s="92"/>
    </row>
    <row r="4503" spans="14:33" x14ac:dyDescent="0.25">
      <c r="N4503" s="130">
        <v>52670</v>
      </c>
      <c r="O4503" s="129">
        <v>4.3531450313318842</v>
      </c>
      <c r="AD4503" s="90">
        <f t="shared" si="207"/>
        <v>50577</v>
      </c>
      <c r="AE4503" s="91">
        <f t="shared" si="206"/>
        <v>4.3980715164719797E-2</v>
      </c>
      <c r="AG4503" s="92"/>
    </row>
    <row r="4504" spans="14:33" x14ac:dyDescent="0.25">
      <c r="N4504" s="130">
        <v>52671</v>
      </c>
      <c r="O4504" s="129">
        <v>4.3531450313318842</v>
      </c>
      <c r="AD4504" s="90">
        <f t="shared" si="207"/>
        <v>50578</v>
      </c>
      <c r="AE4504" s="91">
        <f t="shared" si="206"/>
        <v>4.3980715164799733E-2</v>
      </c>
      <c r="AG4504" s="92"/>
    </row>
    <row r="4505" spans="14:33" x14ac:dyDescent="0.25">
      <c r="N4505" s="130">
        <v>52672</v>
      </c>
      <c r="O4505" s="129">
        <v>4.3531450313398778</v>
      </c>
      <c r="AD4505" s="90">
        <f t="shared" si="207"/>
        <v>50579</v>
      </c>
      <c r="AE4505" s="91">
        <f t="shared" si="206"/>
        <v>4.3980715164799733E-2</v>
      </c>
      <c r="AG4505" s="92"/>
    </row>
    <row r="4506" spans="14:33" x14ac:dyDescent="0.25">
      <c r="N4506" s="130">
        <v>52673</v>
      </c>
      <c r="O4506" s="129">
        <v>4.3531450313318842</v>
      </c>
      <c r="AD4506" s="90">
        <f t="shared" si="207"/>
        <v>50580</v>
      </c>
      <c r="AE4506" s="91">
        <f t="shared" si="206"/>
        <v>4.3980715164719797E-2</v>
      </c>
      <c r="AG4506" s="92"/>
    </row>
    <row r="4507" spans="14:33" x14ac:dyDescent="0.25">
      <c r="N4507" s="130">
        <v>52674</v>
      </c>
      <c r="O4507" s="129">
        <v>4.3536714378715757</v>
      </c>
      <c r="AD4507" s="90">
        <f t="shared" si="207"/>
        <v>50581</v>
      </c>
      <c r="AE4507" s="91">
        <f t="shared" si="206"/>
        <v>4.3986088448351168E-2</v>
      </c>
      <c r="AG4507" s="92"/>
    </row>
    <row r="4508" spans="14:33" x14ac:dyDescent="0.25">
      <c r="N4508" s="130">
        <v>52677</v>
      </c>
      <c r="O4508" s="129">
        <v>4.3531450313318842</v>
      </c>
      <c r="AD4508" s="90">
        <f t="shared" si="207"/>
        <v>50582</v>
      </c>
      <c r="AE4508" s="91">
        <f t="shared" si="206"/>
        <v>4.3986088448351168E-2</v>
      </c>
      <c r="AG4508" s="92"/>
    </row>
    <row r="4509" spans="14:33" x14ac:dyDescent="0.25">
      <c r="N4509" s="130">
        <v>52678</v>
      </c>
      <c r="O4509" s="129">
        <v>4.3531450313318842</v>
      </c>
      <c r="AD4509" s="90">
        <f t="shared" si="207"/>
        <v>50583</v>
      </c>
      <c r="AE4509" s="91">
        <f t="shared" si="206"/>
        <v>4.3986088448351168E-2</v>
      </c>
      <c r="AG4509" s="92"/>
    </row>
    <row r="4510" spans="14:33" x14ac:dyDescent="0.25">
      <c r="N4510" s="130">
        <v>52679</v>
      </c>
      <c r="O4510" s="129">
        <v>4.3531450313318842</v>
      </c>
      <c r="AD4510" s="90">
        <f t="shared" si="207"/>
        <v>50584</v>
      </c>
      <c r="AE4510" s="91">
        <f t="shared" si="206"/>
        <v>4.3980715164799733E-2</v>
      </c>
      <c r="AG4510" s="92"/>
    </row>
    <row r="4511" spans="14:33" x14ac:dyDescent="0.25">
      <c r="N4511" s="130">
        <v>52680</v>
      </c>
      <c r="O4511" s="129">
        <v>4.3531450313318842</v>
      </c>
      <c r="AD4511" s="90">
        <f t="shared" si="207"/>
        <v>50585</v>
      </c>
      <c r="AE4511" s="91">
        <f t="shared" si="206"/>
        <v>4.3980715164799733E-2</v>
      </c>
      <c r="AG4511" s="92"/>
    </row>
    <row r="4512" spans="14:33" x14ac:dyDescent="0.25">
      <c r="N4512" s="130">
        <v>52681</v>
      </c>
      <c r="O4512" s="129">
        <v>4.3536714378715757</v>
      </c>
      <c r="AD4512" s="90">
        <f t="shared" si="207"/>
        <v>50586</v>
      </c>
      <c r="AE4512" s="91">
        <f t="shared" si="206"/>
        <v>4.3980715164719797E-2</v>
      </c>
      <c r="AG4512" s="92"/>
    </row>
    <row r="4513" spans="14:33" x14ac:dyDescent="0.25">
      <c r="N4513" s="130">
        <v>52684</v>
      </c>
      <c r="O4513" s="129">
        <v>4.3531450313318842</v>
      </c>
      <c r="AD4513" s="90">
        <f t="shared" si="207"/>
        <v>50587</v>
      </c>
      <c r="AE4513" s="91">
        <f t="shared" si="206"/>
        <v>4.3980715164799733E-2</v>
      </c>
      <c r="AG4513" s="92"/>
    </row>
    <row r="4514" spans="14:33" x14ac:dyDescent="0.25">
      <c r="N4514" s="130">
        <v>52685</v>
      </c>
      <c r="O4514" s="129">
        <v>4.3531450313398778</v>
      </c>
      <c r="AD4514" s="90">
        <f t="shared" si="207"/>
        <v>50588</v>
      </c>
      <c r="AE4514" s="91">
        <f t="shared" si="206"/>
        <v>4.3988775418304371E-2</v>
      </c>
      <c r="AG4514" s="92"/>
    </row>
    <row r="4515" spans="14:33" x14ac:dyDescent="0.25">
      <c r="N4515" s="130">
        <v>52686</v>
      </c>
      <c r="O4515" s="129">
        <v>4.3531450313238906</v>
      </c>
      <c r="AD4515" s="90">
        <f t="shared" si="207"/>
        <v>50589</v>
      </c>
      <c r="AE4515" s="91">
        <f t="shared" si="206"/>
        <v>4.3988775418304371E-2</v>
      </c>
      <c r="AG4515" s="92"/>
    </row>
    <row r="4516" spans="14:33" x14ac:dyDescent="0.25">
      <c r="N4516" s="130">
        <v>52687</v>
      </c>
      <c r="O4516" s="129">
        <v>4.3531450313318842</v>
      </c>
      <c r="AD4516" s="90">
        <f t="shared" si="207"/>
        <v>50590</v>
      </c>
      <c r="AE4516" s="91">
        <f t="shared" si="206"/>
        <v>4.3988775418304371E-2</v>
      </c>
      <c r="AG4516" s="92"/>
    </row>
    <row r="4517" spans="14:33" x14ac:dyDescent="0.25">
      <c r="N4517" s="130">
        <v>52688</v>
      </c>
      <c r="O4517" s="129">
        <v>4.3536714378715757</v>
      </c>
      <c r="AD4517" s="90">
        <f t="shared" si="207"/>
        <v>50591</v>
      </c>
      <c r="AE4517" s="91">
        <f t="shared" si="206"/>
        <v>4.3988775418304371E-2</v>
      </c>
      <c r="AG4517" s="92"/>
    </row>
    <row r="4518" spans="14:33" x14ac:dyDescent="0.25">
      <c r="N4518" s="130">
        <v>52691</v>
      </c>
      <c r="O4518" s="129">
        <v>4.3531450313318842</v>
      </c>
      <c r="AD4518" s="90">
        <f t="shared" si="207"/>
        <v>50592</v>
      </c>
      <c r="AE4518" s="91">
        <f t="shared" si="206"/>
        <v>4.3980715164879669E-2</v>
      </c>
      <c r="AG4518" s="92"/>
    </row>
    <row r="4519" spans="14:33" x14ac:dyDescent="0.25">
      <c r="N4519" s="130">
        <v>52692</v>
      </c>
      <c r="O4519" s="129">
        <v>4.3531450313318842</v>
      </c>
      <c r="AD4519" s="90">
        <f t="shared" si="207"/>
        <v>50593</v>
      </c>
      <c r="AE4519" s="91">
        <f t="shared" si="206"/>
        <v>4.3980715164719797E-2</v>
      </c>
      <c r="AG4519" s="92"/>
    </row>
    <row r="4520" spans="14:33" x14ac:dyDescent="0.25">
      <c r="N4520" s="130">
        <v>52693</v>
      </c>
      <c r="O4520" s="129">
        <v>4.3531450313318842</v>
      </c>
      <c r="AD4520" s="90">
        <f t="shared" si="207"/>
        <v>50594</v>
      </c>
      <c r="AE4520" s="91">
        <f t="shared" si="206"/>
        <v>4.3980715164799733E-2</v>
      </c>
      <c r="AG4520" s="92"/>
    </row>
    <row r="4521" spans="14:33" x14ac:dyDescent="0.25">
      <c r="N4521" s="130">
        <v>52694</v>
      </c>
      <c r="O4521" s="129">
        <v>4.3531450313238906</v>
      </c>
      <c r="AD4521" s="90">
        <f t="shared" si="207"/>
        <v>50595</v>
      </c>
      <c r="AE4521" s="91">
        <f t="shared" si="206"/>
        <v>4.3986088448297878E-2</v>
      </c>
      <c r="AG4521" s="92"/>
    </row>
    <row r="4522" spans="14:33" x14ac:dyDescent="0.25">
      <c r="N4522" s="130">
        <v>52695</v>
      </c>
      <c r="O4522" s="129">
        <v>4.3536714378715757</v>
      </c>
      <c r="AD4522" s="90">
        <f t="shared" si="207"/>
        <v>50596</v>
      </c>
      <c r="AE4522" s="91">
        <f t="shared" si="206"/>
        <v>4.3986088448297878E-2</v>
      </c>
      <c r="AG4522" s="92"/>
    </row>
    <row r="4523" spans="14:33" x14ac:dyDescent="0.25">
      <c r="N4523" s="130">
        <v>52698</v>
      </c>
      <c r="O4523" s="129">
        <v>4.3531450313398778</v>
      </c>
      <c r="AD4523" s="90">
        <f t="shared" si="207"/>
        <v>50597</v>
      </c>
      <c r="AE4523" s="91">
        <f t="shared" si="206"/>
        <v>4.3986088448297878E-2</v>
      </c>
      <c r="AG4523" s="92"/>
    </row>
    <row r="4524" spans="14:33" x14ac:dyDescent="0.25">
      <c r="N4524" s="130">
        <v>52699</v>
      </c>
      <c r="O4524" s="129">
        <v>4.3531450313318842</v>
      </c>
      <c r="AD4524" s="90">
        <f t="shared" si="207"/>
        <v>50598</v>
      </c>
      <c r="AE4524" s="91">
        <f t="shared" si="206"/>
        <v>4.3980715164799733E-2</v>
      </c>
      <c r="AG4524" s="92"/>
    </row>
    <row r="4525" spans="14:33" x14ac:dyDescent="0.25">
      <c r="N4525" s="130">
        <v>52700</v>
      </c>
      <c r="O4525" s="129">
        <v>4.3531450313318842</v>
      </c>
      <c r="AD4525" s="90">
        <f t="shared" si="207"/>
        <v>50599</v>
      </c>
      <c r="AE4525" s="91">
        <f t="shared" si="206"/>
        <v>4.3980715164799733E-2</v>
      </c>
      <c r="AG4525" s="92"/>
    </row>
    <row r="4526" spans="14:33" x14ac:dyDescent="0.25">
      <c r="N4526" s="130">
        <v>52701</v>
      </c>
      <c r="O4526" s="129">
        <v>4.3539346729719597</v>
      </c>
      <c r="AD4526" s="90">
        <f t="shared" si="207"/>
        <v>50600</v>
      </c>
      <c r="AE4526" s="91">
        <f t="shared" si="206"/>
        <v>4.3980715164799733E-2</v>
      </c>
      <c r="AG4526" s="92"/>
    </row>
    <row r="4527" spans="14:33" x14ac:dyDescent="0.25">
      <c r="N4527" s="130">
        <v>52705</v>
      </c>
      <c r="O4527" s="129">
        <v>4.3531450313238906</v>
      </c>
      <c r="AD4527" s="90">
        <f t="shared" si="207"/>
        <v>50601</v>
      </c>
      <c r="AE4527" s="91">
        <f t="shared" si="206"/>
        <v>4.3980715164799733E-2</v>
      </c>
      <c r="AG4527" s="92"/>
    </row>
    <row r="4528" spans="14:33" x14ac:dyDescent="0.25">
      <c r="N4528" s="130">
        <v>52706</v>
      </c>
      <c r="O4528" s="129">
        <v>4.3531450313398778</v>
      </c>
      <c r="AD4528" s="90">
        <f t="shared" si="207"/>
        <v>50602</v>
      </c>
      <c r="AE4528" s="91">
        <f t="shared" si="206"/>
        <v>4.3986088448324523E-2</v>
      </c>
      <c r="AG4528" s="92"/>
    </row>
    <row r="4529" spans="14:33" x14ac:dyDescent="0.25">
      <c r="N4529" s="130">
        <v>52707</v>
      </c>
      <c r="O4529" s="129">
        <v>4.3531450313318842</v>
      </c>
      <c r="AD4529" s="90">
        <f t="shared" si="207"/>
        <v>50603</v>
      </c>
      <c r="AE4529" s="91">
        <f t="shared" si="206"/>
        <v>4.3986088448324523E-2</v>
      </c>
      <c r="AG4529" s="92"/>
    </row>
    <row r="4530" spans="14:33" x14ac:dyDescent="0.25">
      <c r="N4530" s="130">
        <v>52708</v>
      </c>
      <c r="O4530" s="129">
        <v>4.3531450313238906</v>
      </c>
      <c r="AD4530" s="90">
        <f t="shared" si="207"/>
        <v>50604</v>
      </c>
      <c r="AE4530" s="91">
        <f t="shared" si="206"/>
        <v>4.3986088448324523E-2</v>
      </c>
      <c r="AG4530" s="92"/>
    </row>
    <row r="4531" spans="14:33" x14ac:dyDescent="0.25">
      <c r="N4531" s="130">
        <v>52709</v>
      </c>
      <c r="O4531" s="129">
        <v>4.3536714378715757</v>
      </c>
      <c r="AD4531" s="90">
        <f t="shared" si="207"/>
        <v>50605</v>
      </c>
      <c r="AE4531" s="91">
        <f t="shared" si="206"/>
        <v>4.3980715164799733E-2</v>
      </c>
      <c r="AG4531" s="92"/>
    </row>
    <row r="4532" spans="14:33" x14ac:dyDescent="0.25">
      <c r="N4532" s="130">
        <v>52712</v>
      </c>
      <c r="O4532" s="129">
        <v>4.3531450313318842</v>
      </c>
      <c r="AD4532" s="90">
        <f t="shared" si="207"/>
        <v>50606</v>
      </c>
      <c r="AE4532" s="91">
        <f t="shared" si="206"/>
        <v>4.3980715164719797E-2</v>
      </c>
      <c r="AG4532" s="92"/>
    </row>
    <row r="4533" spans="14:33" x14ac:dyDescent="0.25">
      <c r="N4533" s="130">
        <v>52713</v>
      </c>
      <c r="O4533" s="129">
        <v>4.3531450313238906</v>
      </c>
      <c r="AD4533" s="90">
        <f t="shared" si="207"/>
        <v>50607</v>
      </c>
      <c r="AE4533" s="91">
        <f t="shared" si="206"/>
        <v>4.3980715164799733E-2</v>
      </c>
      <c r="AG4533" s="92"/>
    </row>
    <row r="4534" spans="14:33" x14ac:dyDescent="0.25">
      <c r="N4534" s="130">
        <v>52714</v>
      </c>
      <c r="O4534" s="129">
        <v>4.3531450313398778</v>
      </c>
      <c r="AD4534" s="90">
        <f t="shared" si="207"/>
        <v>50608</v>
      </c>
      <c r="AE4534" s="91">
        <f t="shared" si="206"/>
        <v>4.3980715164719797E-2</v>
      </c>
      <c r="AG4534" s="92"/>
    </row>
    <row r="4535" spans="14:33" x14ac:dyDescent="0.25">
      <c r="N4535" s="130">
        <v>52715</v>
      </c>
      <c r="O4535" s="129">
        <v>4.3531450313318842</v>
      </c>
      <c r="AD4535" s="90">
        <f t="shared" si="207"/>
        <v>50609</v>
      </c>
      <c r="AE4535" s="91">
        <f t="shared" si="206"/>
        <v>4.3986088448351168E-2</v>
      </c>
      <c r="AG4535" s="92"/>
    </row>
    <row r="4536" spans="14:33" x14ac:dyDescent="0.25">
      <c r="N4536" s="130">
        <v>52716</v>
      </c>
      <c r="O4536" s="129">
        <v>4.3536714378715757</v>
      </c>
      <c r="AD4536" s="90">
        <f t="shared" si="207"/>
        <v>50610</v>
      </c>
      <c r="AE4536" s="91">
        <f t="shared" si="206"/>
        <v>4.3986088448351168E-2</v>
      </c>
      <c r="AG4536" s="92"/>
    </row>
    <row r="4537" spans="14:33" x14ac:dyDescent="0.25">
      <c r="N4537" s="130">
        <v>52719</v>
      </c>
      <c r="O4537" s="129">
        <v>4.3531450313318842</v>
      </c>
      <c r="AD4537" s="90">
        <f t="shared" si="207"/>
        <v>50611</v>
      </c>
      <c r="AE4537" s="91">
        <f t="shared" si="206"/>
        <v>4.3986088448351168E-2</v>
      </c>
      <c r="AG4537" s="92"/>
    </row>
    <row r="4538" spans="14:33" x14ac:dyDescent="0.25">
      <c r="N4538" s="130">
        <v>52720</v>
      </c>
      <c r="O4538" s="129">
        <v>4.3531450313318842</v>
      </c>
      <c r="AD4538" s="90">
        <f t="shared" si="207"/>
        <v>50612</v>
      </c>
      <c r="AE4538" s="91">
        <f t="shared" si="206"/>
        <v>4.3980715164719797E-2</v>
      </c>
      <c r="AG4538" s="92"/>
    </row>
    <row r="4539" spans="14:33" x14ac:dyDescent="0.25">
      <c r="N4539" s="130">
        <v>52721</v>
      </c>
      <c r="O4539" s="129">
        <v>4.3531450313318842</v>
      </c>
      <c r="AD4539" s="90">
        <f t="shared" si="207"/>
        <v>50613</v>
      </c>
      <c r="AE4539" s="91">
        <f t="shared" si="206"/>
        <v>4.3980715164799733E-2</v>
      </c>
      <c r="AG4539" s="92"/>
    </row>
    <row r="4540" spans="14:33" x14ac:dyDescent="0.25">
      <c r="N4540" s="130">
        <v>52722</v>
      </c>
      <c r="O4540" s="129">
        <v>4.3531450313318842</v>
      </c>
      <c r="AD4540" s="90">
        <f t="shared" si="207"/>
        <v>50614</v>
      </c>
      <c r="AE4540" s="91">
        <f t="shared" si="206"/>
        <v>4.3980715164719797E-2</v>
      </c>
      <c r="AG4540" s="92"/>
    </row>
    <row r="4541" spans="14:33" x14ac:dyDescent="0.25">
      <c r="N4541" s="130">
        <v>52723</v>
      </c>
      <c r="O4541" s="129">
        <v>4.3536714378742403</v>
      </c>
      <c r="AD4541" s="90">
        <f t="shared" si="207"/>
        <v>50615</v>
      </c>
      <c r="AE4541" s="91">
        <f t="shared" si="206"/>
        <v>4.3980715164799733E-2</v>
      </c>
      <c r="AG4541" s="92"/>
    </row>
    <row r="4542" spans="14:33" x14ac:dyDescent="0.25">
      <c r="N4542" s="130">
        <v>52726</v>
      </c>
      <c r="O4542" s="129">
        <v>4.3531450313318842</v>
      </c>
      <c r="AD4542" s="90">
        <f t="shared" si="207"/>
        <v>50616</v>
      </c>
      <c r="AE4542" s="91">
        <f t="shared" si="206"/>
        <v>4.3986088448324523E-2</v>
      </c>
      <c r="AG4542" s="92"/>
    </row>
    <row r="4543" spans="14:33" x14ac:dyDescent="0.25">
      <c r="N4543" s="130">
        <v>52727</v>
      </c>
      <c r="O4543" s="129">
        <v>4.3531450313238906</v>
      </c>
      <c r="AD4543" s="90">
        <f t="shared" si="207"/>
        <v>50617</v>
      </c>
      <c r="AE4543" s="91">
        <f t="shared" si="206"/>
        <v>4.3986088448324523E-2</v>
      </c>
      <c r="AG4543" s="92"/>
    </row>
    <row r="4544" spans="14:33" x14ac:dyDescent="0.25">
      <c r="N4544" s="130">
        <v>52728</v>
      </c>
      <c r="O4544" s="129">
        <v>4.3531450313318842</v>
      </c>
      <c r="AD4544" s="90">
        <f t="shared" si="207"/>
        <v>50618</v>
      </c>
      <c r="AE4544" s="91">
        <f t="shared" si="206"/>
        <v>4.3986088448324523E-2</v>
      </c>
      <c r="AG4544" s="92"/>
    </row>
    <row r="4545" spans="14:33" x14ac:dyDescent="0.25">
      <c r="N4545" s="130">
        <v>52729</v>
      </c>
      <c r="O4545" s="129">
        <v>4.3531450313318842</v>
      </c>
      <c r="AD4545" s="90">
        <f t="shared" si="207"/>
        <v>50619</v>
      </c>
      <c r="AE4545" s="91">
        <f t="shared" si="206"/>
        <v>4.3980715164799733E-2</v>
      </c>
      <c r="AG4545" s="92"/>
    </row>
    <row r="4546" spans="14:33" x14ac:dyDescent="0.25">
      <c r="N4546" s="130">
        <v>52730</v>
      </c>
      <c r="O4546" s="129">
        <v>4.3536714378715757</v>
      </c>
      <c r="AD4546" s="90">
        <f t="shared" si="207"/>
        <v>50620</v>
      </c>
      <c r="AE4546" s="91">
        <f t="shared" si="206"/>
        <v>4.3980715164719797E-2</v>
      </c>
      <c r="AG4546" s="92"/>
    </row>
    <row r="4547" spans="14:33" x14ac:dyDescent="0.25">
      <c r="N4547" s="130">
        <v>52733</v>
      </c>
      <c r="O4547" s="129">
        <v>4.3531450313318842</v>
      </c>
      <c r="AD4547" s="90">
        <f t="shared" si="207"/>
        <v>50621</v>
      </c>
      <c r="AE4547" s="91">
        <f t="shared" si="206"/>
        <v>4.3980715164799733E-2</v>
      </c>
      <c r="AG4547" s="92"/>
    </row>
    <row r="4548" spans="14:33" x14ac:dyDescent="0.25">
      <c r="N4548" s="130">
        <v>52734</v>
      </c>
      <c r="O4548" s="129">
        <v>4.3531450313318842</v>
      </c>
      <c r="AD4548" s="90">
        <f t="shared" si="207"/>
        <v>50622</v>
      </c>
      <c r="AE4548" s="91">
        <f t="shared" si="206"/>
        <v>4.3980715164719797E-2</v>
      </c>
      <c r="AG4548" s="92"/>
    </row>
    <row r="4549" spans="14:33" x14ac:dyDescent="0.25">
      <c r="N4549" s="130">
        <v>52735</v>
      </c>
      <c r="O4549" s="129">
        <v>4.3531450313238906</v>
      </c>
      <c r="AD4549" s="90">
        <f t="shared" si="207"/>
        <v>50623</v>
      </c>
      <c r="AE4549" s="91">
        <f t="shared" si="206"/>
        <v>4.3986088448377814E-2</v>
      </c>
      <c r="AG4549" s="92"/>
    </row>
    <row r="4550" spans="14:33" x14ac:dyDescent="0.25">
      <c r="N4550" s="130">
        <v>52736</v>
      </c>
      <c r="O4550" s="129">
        <v>4.3531450313318842</v>
      </c>
      <c r="AD4550" s="90">
        <f t="shared" si="207"/>
        <v>50624</v>
      </c>
      <c r="AE4550" s="91">
        <f t="shared" si="206"/>
        <v>4.3986088448377814E-2</v>
      </c>
      <c r="AG4550" s="92"/>
    </row>
    <row r="4551" spans="14:33" x14ac:dyDescent="0.25">
      <c r="N4551" s="130">
        <v>52737</v>
      </c>
      <c r="O4551" s="129">
        <v>4.3536714378742403</v>
      </c>
      <c r="AD4551" s="90">
        <f t="shared" si="207"/>
        <v>50625</v>
      </c>
      <c r="AE4551" s="91">
        <f t="shared" ref="AE4551:AE4614" si="208">_xlfn.IFNA(VLOOKUP(AD4551,N:O,2,FALSE)/100,AE4550)</f>
        <v>4.3986088448377814E-2</v>
      </c>
      <c r="AG4551" s="92"/>
    </row>
    <row r="4552" spans="14:33" x14ac:dyDescent="0.25">
      <c r="N4552" s="130">
        <v>52740</v>
      </c>
      <c r="O4552" s="129">
        <v>4.3531450313318842</v>
      </c>
      <c r="AD4552" s="90">
        <f t="shared" ref="AD4552:AD4615" si="209">AD4551+1</f>
        <v>50626</v>
      </c>
      <c r="AE4552" s="91">
        <f t="shared" si="208"/>
        <v>4.3980715164719797E-2</v>
      </c>
      <c r="AG4552" s="92"/>
    </row>
    <row r="4553" spans="14:33" x14ac:dyDescent="0.25">
      <c r="N4553" s="130">
        <v>52741</v>
      </c>
      <c r="O4553" s="129">
        <v>4.3531450313318842</v>
      </c>
      <c r="AD4553" s="90">
        <f t="shared" si="209"/>
        <v>50627</v>
      </c>
      <c r="AE4553" s="91">
        <f t="shared" si="208"/>
        <v>4.3980715164719797E-2</v>
      </c>
      <c r="AG4553" s="92"/>
    </row>
    <row r="4554" spans="14:33" x14ac:dyDescent="0.25">
      <c r="N4554" s="130">
        <v>52742</v>
      </c>
      <c r="O4554" s="129">
        <v>4.3531450313398778</v>
      </c>
      <c r="AD4554" s="90">
        <f t="shared" si="209"/>
        <v>50628</v>
      </c>
      <c r="AE4554" s="91">
        <f t="shared" si="208"/>
        <v>4.3980715164799733E-2</v>
      </c>
      <c r="AG4554" s="92"/>
    </row>
    <row r="4555" spans="14:33" x14ac:dyDescent="0.25">
      <c r="N4555" s="130">
        <v>52743</v>
      </c>
      <c r="O4555" s="129">
        <v>4.3531450313318842</v>
      </c>
      <c r="AD4555" s="90">
        <f t="shared" si="209"/>
        <v>50629</v>
      </c>
      <c r="AE4555" s="91">
        <f t="shared" si="208"/>
        <v>4.3980715164799733E-2</v>
      </c>
      <c r="AG4555" s="92"/>
    </row>
    <row r="4556" spans="14:33" x14ac:dyDescent="0.25">
      <c r="N4556" s="130">
        <v>52744</v>
      </c>
      <c r="O4556" s="129">
        <v>4.3539346729699613</v>
      </c>
      <c r="AD4556" s="90">
        <f t="shared" si="209"/>
        <v>50630</v>
      </c>
      <c r="AE4556" s="91">
        <f t="shared" si="208"/>
        <v>4.3986088448297878E-2</v>
      </c>
      <c r="AG4556" s="92"/>
    </row>
    <row r="4557" spans="14:33" x14ac:dyDescent="0.25">
      <c r="N4557" s="130">
        <v>52748</v>
      </c>
      <c r="O4557" s="129">
        <v>4.3531450313318842</v>
      </c>
      <c r="AD4557" s="90">
        <f t="shared" si="209"/>
        <v>50631</v>
      </c>
      <c r="AE4557" s="91">
        <f t="shared" si="208"/>
        <v>4.3986088448297878E-2</v>
      </c>
      <c r="AG4557" s="92"/>
    </row>
    <row r="4558" spans="14:33" x14ac:dyDescent="0.25">
      <c r="N4558" s="130">
        <v>52749</v>
      </c>
      <c r="O4558" s="129">
        <v>4.3531450313318842</v>
      </c>
      <c r="AD4558" s="90">
        <f t="shared" si="209"/>
        <v>50632</v>
      </c>
      <c r="AE4558" s="91">
        <f t="shared" si="208"/>
        <v>4.3986088448297878E-2</v>
      </c>
      <c r="AG4558" s="92"/>
    </row>
    <row r="4559" spans="14:33" x14ac:dyDescent="0.25">
      <c r="N4559" s="130">
        <v>52750</v>
      </c>
      <c r="O4559" s="129">
        <v>4.3531450313238906</v>
      </c>
      <c r="AD4559" s="90">
        <f t="shared" si="209"/>
        <v>50633</v>
      </c>
      <c r="AE4559" s="91">
        <f t="shared" si="208"/>
        <v>4.3980715164799733E-2</v>
      </c>
      <c r="AG4559" s="92"/>
    </row>
    <row r="4560" spans="14:33" x14ac:dyDescent="0.25">
      <c r="N4560" s="130">
        <v>52751</v>
      </c>
      <c r="O4560" s="129">
        <v>4.3536714378715757</v>
      </c>
      <c r="AD4560" s="90">
        <f t="shared" si="209"/>
        <v>50634</v>
      </c>
      <c r="AE4560" s="91">
        <f t="shared" si="208"/>
        <v>4.3980715164799733E-2</v>
      </c>
      <c r="AG4560" s="92"/>
    </row>
    <row r="4561" spans="14:33" x14ac:dyDescent="0.25">
      <c r="N4561" s="130">
        <v>52754</v>
      </c>
      <c r="O4561" s="129">
        <v>4.3531450313318842</v>
      </c>
      <c r="AD4561" s="90">
        <f t="shared" si="209"/>
        <v>50635</v>
      </c>
      <c r="AE4561" s="91">
        <f t="shared" si="208"/>
        <v>4.3980715164799733E-2</v>
      </c>
      <c r="AG4561" s="92"/>
    </row>
    <row r="4562" spans="14:33" x14ac:dyDescent="0.25">
      <c r="N4562" s="130">
        <v>52755</v>
      </c>
      <c r="O4562" s="129">
        <v>4.3531450313318842</v>
      </c>
      <c r="AD4562" s="90">
        <f t="shared" si="209"/>
        <v>50636</v>
      </c>
      <c r="AE4562" s="91">
        <f t="shared" si="208"/>
        <v>4.3980715164799733E-2</v>
      </c>
      <c r="AG4562" s="92"/>
    </row>
    <row r="4563" spans="14:33" x14ac:dyDescent="0.25">
      <c r="N4563" s="130">
        <v>52756</v>
      </c>
      <c r="O4563" s="129">
        <v>4.3531450313238906</v>
      </c>
      <c r="AD4563" s="90">
        <f t="shared" si="209"/>
        <v>50637</v>
      </c>
      <c r="AE4563" s="91">
        <f t="shared" si="208"/>
        <v>4.3986088448324523E-2</v>
      </c>
      <c r="AG4563" s="92"/>
    </row>
    <row r="4564" spans="14:33" x14ac:dyDescent="0.25">
      <c r="N4564" s="130">
        <v>52757</v>
      </c>
      <c r="O4564" s="129">
        <v>4.3531450313318842</v>
      </c>
      <c r="AD4564" s="90">
        <f t="shared" si="209"/>
        <v>50638</v>
      </c>
      <c r="AE4564" s="91">
        <f t="shared" si="208"/>
        <v>4.3986088448324523E-2</v>
      </c>
      <c r="AG4564" s="92"/>
    </row>
    <row r="4565" spans="14:33" x14ac:dyDescent="0.25">
      <c r="N4565" s="130">
        <v>52758</v>
      </c>
      <c r="O4565" s="129">
        <v>4.3536714378742403</v>
      </c>
      <c r="AD4565" s="90">
        <f t="shared" si="209"/>
        <v>50639</v>
      </c>
      <c r="AE4565" s="91">
        <f t="shared" si="208"/>
        <v>4.3986088448324523E-2</v>
      </c>
      <c r="AG4565" s="92"/>
    </row>
    <row r="4566" spans="14:33" x14ac:dyDescent="0.25">
      <c r="N4566" s="130">
        <v>52761</v>
      </c>
      <c r="O4566" s="129">
        <v>4.3531450313318842</v>
      </c>
      <c r="AD4566" s="90">
        <f t="shared" si="209"/>
        <v>50640</v>
      </c>
      <c r="AE4566" s="91">
        <f t="shared" si="208"/>
        <v>4.3980715164719797E-2</v>
      </c>
      <c r="AG4566" s="92"/>
    </row>
    <row r="4567" spans="14:33" x14ac:dyDescent="0.25">
      <c r="N4567" s="130">
        <v>52762</v>
      </c>
      <c r="O4567" s="129">
        <v>4.3531450313318842</v>
      </c>
      <c r="AD4567" s="90">
        <f t="shared" si="209"/>
        <v>50641</v>
      </c>
      <c r="AE4567" s="91">
        <f t="shared" si="208"/>
        <v>4.3980715164799733E-2</v>
      </c>
      <c r="AG4567" s="92"/>
    </row>
    <row r="4568" spans="14:33" x14ac:dyDescent="0.25">
      <c r="N4568" s="130">
        <v>52763</v>
      </c>
      <c r="O4568" s="129">
        <v>4.3531450313318842</v>
      </c>
      <c r="AD4568" s="90">
        <f t="shared" si="209"/>
        <v>50642</v>
      </c>
      <c r="AE4568" s="91">
        <f t="shared" si="208"/>
        <v>4.3980715164799733E-2</v>
      </c>
      <c r="AG4568" s="92"/>
    </row>
    <row r="4569" spans="14:33" x14ac:dyDescent="0.25">
      <c r="N4569" s="130">
        <v>52764</v>
      </c>
      <c r="O4569" s="129">
        <v>4.3531450313318842</v>
      </c>
      <c r="AD4569" s="90">
        <f t="shared" si="209"/>
        <v>50643</v>
      </c>
      <c r="AE4569" s="91">
        <f t="shared" si="208"/>
        <v>4.3980715164719797E-2</v>
      </c>
      <c r="AG4569" s="92"/>
    </row>
    <row r="4570" spans="14:33" x14ac:dyDescent="0.25">
      <c r="N4570" s="130">
        <v>52765</v>
      </c>
      <c r="O4570" s="129">
        <v>4.3539346729719597</v>
      </c>
      <c r="AD4570" s="90">
        <f t="shared" si="209"/>
        <v>50644</v>
      </c>
      <c r="AE4570" s="91">
        <f t="shared" si="208"/>
        <v>4.3986088448324523E-2</v>
      </c>
      <c r="AG4570" s="92"/>
    </row>
    <row r="4571" spans="14:33" x14ac:dyDescent="0.25">
      <c r="N4571" s="130">
        <v>52769</v>
      </c>
      <c r="O4571" s="129">
        <v>4.3531450313318842</v>
      </c>
      <c r="AD4571" s="90">
        <f t="shared" si="209"/>
        <v>50645</v>
      </c>
      <c r="AE4571" s="91">
        <f t="shared" si="208"/>
        <v>4.3986088448324523E-2</v>
      </c>
      <c r="AG4571" s="92"/>
    </row>
    <row r="4572" spans="14:33" x14ac:dyDescent="0.25">
      <c r="N4572" s="130">
        <v>52770</v>
      </c>
      <c r="O4572" s="129">
        <v>4.3531450313398778</v>
      </c>
      <c r="AD4572" s="90">
        <f t="shared" si="209"/>
        <v>50646</v>
      </c>
      <c r="AE4572" s="91">
        <f t="shared" si="208"/>
        <v>4.3986088448324523E-2</v>
      </c>
      <c r="AG4572" s="92"/>
    </row>
    <row r="4573" spans="14:33" x14ac:dyDescent="0.25">
      <c r="N4573" s="130">
        <v>52771</v>
      </c>
      <c r="O4573" s="129">
        <v>4.3531450313238906</v>
      </c>
      <c r="AD4573" s="90">
        <f t="shared" si="209"/>
        <v>50647</v>
      </c>
      <c r="AE4573" s="91">
        <f t="shared" si="208"/>
        <v>4.3980715164799733E-2</v>
      </c>
      <c r="AG4573" s="92"/>
    </row>
    <row r="4574" spans="14:33" x14ac:dyDescent="0.25">
      <c r="N4574" s="130">
        <v>52772</v>
      </c>
      <c r="O4574" s="129">
        <v>4.3536714378715757</v>
      </c>
      <c r="AD4574" s="90">
        <f t="shared" si="209"/>
        <v>50648</v>
      </c>
      <c r="AE4574" s="91">
        <f t="shared" si="208"/>
        <v>4.3980715164719797E-2</v>
      </c>
      <c r="AG4574" s="92"/>
    </row>
    <row r="4575" spans="14:33" x14ac:dyDescent="0.25">
      <c r="N4575" s="130">
        <v>52775</v>
      </c>
      <c r="O4575" s="129">
        <v>4.3531450313318842</v>
      </c>
      <c r="AD4575" s="90">
        <f t="shared" si="209"/>
        <v>50649</v>
      </c>
      <c r="AE4575" s="91">
        <f t="shared" si="208"/>
        <v>4.3980715164799733E-2</v>
      </c>
      <c r="AG4575" s="92"/>
    </row>
    <row r="4576" spans="14:33" x14ac:dyDescent="0.25">
      <c r="N4576" s="130">
        <v>52776</v>
      </c>
      <c r="O4576" s="129">
        <v>4.3531450313318842</v>
      </c>
      <c r="AD4576" s="90">
        <f t="shared" si="209"/>
        <v>50650</v>
      </c>
      <c r="AE4576" s="91">
        <f t="shared" si="208"/>
        <v>4.3980715164719797E-2</v>
      </c>
      <c r="AG4576" s="92"/>
    </row>
    <row r="4577" spans="14:33" x14ac:dyDescent="0.25">
      <c r="N4577" s="130">
        <v>52777</v>
      </c>
      <c r="O4577" s="129">
        <v>4.3531450313318842</v>
      </c>
      <c r="AD4577" s="90">
        <f t="shared" si="209"/>
        <v>50651</v>
      </c>
      <c r="AE4577" s="91">
        <f t="shared" si="208"/>
        <v>4.3988775418324355E-2</v>
      </c>
      <c r="AG4577" s="92"/>
    </row>
    <row r="4578" spans="14:33" x14ac:dyDescent="0.25">
      <c r="N4578" s="130">
        <v>52778</v>
      </c>
      <c r="O4578" s="129">
        <v>4.3531450313318842</v>
      </c>
      <c r="AD4578" s="90">
        <f t="shared" si="209"/>
        <v>50652</v>
      </c>
      <c r="AE4578" s="91">
        <f t="shared" si="208"/>
        <v>4.3988775418324355E-2</v>
      </c>
      <c r="AG4578" s="92"/>
    </row>
    <row r="4579" spans="14:33" x14ac:dyDescent="0.25">
      <c r="N4579" s="130">
        <v>52779</v>
      </c>
      <c r="O4579" s="129">
        <v>4.3539346729719597</v>
      </c>
      <c r="AD4579" s="90">
        <f t="shared" si="209"/>
        <v>50653</v>
      </c>
      <c r="AE4579" s="91">
        <f t="shared" si="208"/>
        <v>4.3988775418324355E-2</v>
      </c>
      <c r="AG4579" s="92"/>
    </row>
    <row r="4580" spans="14:33" x14ac:dyDescent="0.25">
      <c r="N4580" s="130">
        <v>52783</v>
      </c>
      <c r="O4580" s="129">
        <v>4.3531450313238906</v>
      </c>
      <c r="AD4580" s="90">
        <f t="shared" si="209"/>
        <v>50654</v>
      </c>
      <c r="AE4580" s="91">
        <f t="shared" si="208"/>
        <v>4.3988775418324355E-2</v>
      </c>
      <c r="AG4580" s="92"/>
    </row>
    <row r="4581" spans="14:33" x14ac:dyDescent="0.25">
      <c r="N4581" s="130">
        <v>52784</v>
      </c>
      <c r="O4581" s="129">
        <v>4.3531450313318842</v>
      </c>
      <c r="AD4581" s="90">
        <f t="shared" si="209"/>
        <v>50655</v>
      </c>
      <c r="AE4581" s="91">
        <f t="shared" si="208"/>
        <v>4.3980715164799733E-2</v>
      </c>
      <c r="AG4581" s="92"/>
    </row>
    <row r="4582" spans="14:33" x14ac:dyDescent="0.25">
      <c r="N4582" s="130">
        <v>52785</v>
      </c>
      <c r="O4582" s="129">
        <v>4.3531450313318842</v>
      </c>
      <c r="AD4582" s="90">
        <f t="shared" si="209"/>
        <v>50656</v>
      </c>
      <c r="AE4582" s="91">
        <f t="shared" si="208"/>
        <v>4.3980715164799733E-2</v>
      </c>
      <c r="AG4582" s="92"/>
    </row>
    <row r="4583" spans="14:33" x14ac:dyDescent="0.25">
      <c r="N4583" s="130">
        <v>52786</v>
      </c>
      <c r="O4583" s="129">
        <v>4.3536714378742403</v>
      </c>
      <c r="AD4583" s="90">
        <f t="shared" si="209"/>
        <v>50657</v>
      </c>
      <c r="AE4583" s="91">
        <f t="shared" si="208"/>
        <v>4.3980715164799733E-2</v>
      </c>
      <c r="AG4583" s="92"/>
    </row>
    <row r="4584" spans="14:33" x14ac:dyDescent="0.25">
      <c r="N4584" s="130">
        <v>52789</v>
      </c>
      <c r="O4584" s="129">
        <v>4.3531450313398778</v>
      </c>
      <c r="AD4584" s="90">
        <f t="shared" si="209"/>
        <v>50658</v>
      </c>
      <c r="AE4584" s="91">
        <f t="shared" si="208"/>
        <v>4.3986088448297878E-2</v>
      </c>
      <c r="AG4584" s="92"/>
    </row>
    <row r="4585" spans="14:33" x14ac:dyDescent="0.25">
      <c r="N4585" s="130">
        <v>52790</v>
      </c>
      <c r="O4585" s="129">
        <v>4.3531450313238906</v>
      </c>
      <c r="AD4585" s="90">
        <f t="shared" si="209"/>
        <v>50659</v>
      </c>
      <c r="AE4585" s="91">
        <f t="shared" si="208"/>
        <v>4.3986088448297878E-2</v>
      </c>
      <c r="AG4585" s="92"/>
    </row>
    <row r="4586" spans="14:33" x14ac:dyDescent="0.25">
      <c r="N4586" s="130">
        <v>52791</v>
      </c>
      <c r="O4586" s="129">
        <v>4.3531450313398778</v>
      </c>
      <c r="AD4586" s="90">
        <f t="shared" si="209"/>
        <v>50660</v>
      </c>
      <c r="AE4586" s="91">
        <f t="shared" si="208"/>
        <v>4.3986088448297878E-2</v>
      </c>
      <c r="AG4586" s="92"/>
    </row>
    <row r="4587" spans="14:33" x14ac:dyDescent="0.25">
      <c r="N4587" s="130">
        <v>52792</v>
      </c>
      <c r="O4587" s="129">
        <v>4.3531450313238906</v>
      </c>
      <c r="AD4587" s="90">
        <f t="shared" si="209"/>
        <v>50661</v>
      </c>
      <c r="AE4587" s="91">
        <f t="shared" si="208"/>
        <v>4.3980715164799733E-2</v>
      </c>
      <c r="AG4587" s="92"/>
    </row>
    <row r="4588" spans="14:33" x14ac:dyDescent="0.25">
      <c r="N4588" s="130">
        <v>52793</v>
      </c>
      <c r="O4588" s="129">
        <v>4.3536714378742403</v>
      </c>
      <c r="AD4588" s="90">
        <f t="shared" si="209"/>
        <v>50662</v>
      </c>
      <c r="AE4588" s="91">
        <f t="shared" si="208"/>
        <v>4.3980715164799733E-2</v>
      </c>
      <c r="AG4588" s="92"/>
    </row>
    <row r="4589" spans="14:33" x14ac:dyDescent="0.25">
      <c r="N4589" s="130">
        <v>52796</v>
      </c>
      <c r="O4589" s="129">
        <v>4.3531450313318842</v>
      </c>
      <c r="AD4589" s="90">
        <f t="shared" si="209"/>
        <v>50663</v>
      </c>
      <c r="AE4589" s="91">
        <f t="shared" si="208"/>
        <v>4.3980715164719797E-2</v>
      </c>
      <c r="AG4589" s="92"/>
    </row>
    <row r="4590" spans="14:33" x14ac:dyDescent="0.25">
      <c r="N4590" s="130">
        <v>52797</v>
      </c>
      <c r="O4590" s="129">
        <v>4.3531450313318842</v>
      </c>
      <c r="AD4590" s="90">
        <f t="shared" si="209"/>
        <v>50664</v>
      </c>
      <c r="AE4590" s="91">
        <f t="shared" si="208"/>
        <v>4.3980715164799733E-2</v>
      </c>
      <c r="AG4590" s="92"/>
    </row>
    <row r="4591" spans="14:33" x14ac:dyDescent="0.25">
      <c r="N4591" s="130">
        <v>52798</v>
      </c>
      <c r="O4591" s="129">
        <v>4.3531450313238906</v>
      </c>
      <c r="AD4591" s="90">
        <f t="shared" si="209"/>
        <v>50665</v>
      </c>
      <c r="AE4591" s="91">
        <f t="shared" si="208"/>
        <v>4.3986088448324523E-2</v>
      </c>
      <c r="AG4591" s="92"/>
    </row>
    <row r="4592" spans="14:33" x14ac:dyDescent="0.25">
      <c r="N4592" s="130">
        <v>52799</v>
      </c>
      <c r="O4592" s="129">
        <v>4.3531450313398778</v>
      </c>
      <c r="AD4592" s="90">
        <f t="shared" si="209"/>
        <v>50666</v>
      </c>
      <c r="AE4592" s="91">
        <f t="shared" si="208"/>
        <v>4.3986088448324523E-2</v>
      </c>
      <c r="AG4592" s="92"/>
    </row>
    <row r="4593" spans="14:33" x14ac:dyDescent="0.25">
      <c r="N4593" s="130">
        <v>52800</v>
      </c>
      <c r="O4593" s="129">
        <v>4.3536714378742403</v>
      </c>
      <c r="AD4593" s="90">
        <f t="shared" si="209"/>
        <v>50667</v>
      </c>
      <c r="AE4593" s="91">
        <f t="shared" si="208"/>
        <v>4.3986088448324523E-2</v>
      </c>
      <c r="AG4593" s="92"/>
    </row>
    <row r="4594" spans="14:33" x14ac:dyDescent="0.25">
      <c r="N4594" s="130">
        <v>52803</v>
      </c>
      <c r="O4594" s="129">
        <v>4.3531450313238906</v>
      </c>
      <c r="AD4594" s="90">
        <f t="shared" si="209"/>
        <v>50668</v>
      </c>
      <c r="AE4594" s="91">
        <f t="shared" si="208"/>
        <v>4.3980715164719797E-2</v>
      </c>
      <c r="AG4594" s="92"/>
    </row>
    <row r="4595" spans="14:33" x14ac:dyDescent="0.25">
      <c r="N4595" s="130">
        <v>52804</v>
      </c>
      <c r="O4595" s="129">
        <v>4.3531450313398778</v>
      </c>
      <c r="AD4595" s="90">
        <f t="shared" si="209"/>
        <v>50669</v>
      </c>
      <c r="AE4595" s="91">
        <f t="shared" si="208"/>
        <v>4.3980715164799733E-2</v>
      </c>
      <c r="AG4595" s="92"/>
    </row>
    <row r="4596" spans="14:33" x14ac:dyDescent="0.25">
      <c r="N4596" s="130">
        <v>52805</v>
      </c>
      <c r="O4596" s="129">
        <v>4.3531450313238906</v>
      </c>
      <c r="AD4596" s="90">
        <f t="shared" si="209"/>
        <v>50670</v>
      </c>
      <c r="AE4596" s="91">
        <f t="shared" si="208"/>
        <v>4.3980715164799733E-2</v>
      </c>
      <c r="AG4596" s="92"/>
    </row>
    <row r="4597" spans="14:33" x14ac:dyDescent="0.25">
      <c r="N4597" s="130">
        <v>52806</v>
      </c>
      <c r="O4597" s="129">
        <v>4.3531450313318842</v>
      </c>
      <c r="AD4597" s="90">
        <f t="shared" si="209"/>
        <v>50671</v>
      </c>
      <c r="AE4597" s="91">
        <f t="shared" si="208"/>
        <v>4.3980715164799733E-2</v>
      </c>
      <c r="AG4597" s="92"/>
    </row>
    <row r="4598" spans="14:33" x14ac:dyDescent="0.25">
      <c r="N4598" s="130">
        <v>52807</v>
      </c>
      <c r="O4598" s="129">
        <v>4.3536714378689112</v>
      </c>
      <c r="AD4598" s="90">
        <f t="shared" si="209"/>
        <v>50672</v>
      </c>
      <c r="AE4598" s="91">
        <f t="shared" si="208"/>
        <v>4.3986088448297878E-2</v>
      </c>
      <c r="AG4598" s="92"/>
    </row>
    <row r="4599" spans="14:33" x14ac:dyDescent="0.25">
      <c r="N4599" s="130">
        <v>52810</v>
      </c>
      <c r="O4599" s="129">
        <v>4.3531450313398778</v>
      </c>
      <c r="AD4599" s="90">
        <f t="shared" si="209"/>
        <v>50673</v>
      </c>
      <c r="AE4599" s="91">
        <f t="shared" si="208"/>
        <v>4.3986088448297878E-2</v>
      </c>
      <c r="AG4599" s="92"/>
    </row>
    <row r="4600" spans="14:33" x14ac:dyDescent="0.25">
      <c r="N4600" s="130">
        <v>52811</v>
      </c>
      <c r="O4600" s="129">
        <v>4.3531450313398778</v>
      </c>
      <c r="AD4600" s="90">
        <f t="shared" si="209"/>
        <v>50674</v>
      </c>
      <c r="AE4600" s="91">
        <f t="shared" si="208"/>
        <v>4.3986088448297878E-2</v>
      </c>
      <c r="AG4600" s="92"/>
    </row>
    <row r="4601" spans="14:33" x14ac:dyDescent="0.25">
      <c r="N4601" s="130">
        <v>52812</v>
      </c>
      <c r="O4601" s="129">
        <v>4.3531450313318842</v>
      </c>
      <c r="AD4601" s="90">
        <f t="shared" si="209"/>
        <v>50675</v>
      </c>
      <c r="AE4601" s="91">
        <f t="shared" si="208"/>
        <v>4.3980715164799733E-2</v>
      </c>
      <c r="AG4601" s="92"/>
    </row>
    <row r="4602" spans="14:33" x14ac:dyDescent="0.25">
      <c r="N4602" s="130">
        <v>52813</v>
      </c>
      <c r="O4602" s="129">
        <v>4.3531450313318842</v>
      </c>
      <c r="AD4602" s="90">
        <f t="shared" si="209"/>
        <v>50676</v>
      </c>
      <c r="AE4602" s="91">
        <f t="shared" si="208"/>
        <v>4.3980715164799733E-2</v>
      </c>
      <c r="AG4602" s="92"/>
    </row>
    <row r="4603" spans="14:33" x14ac:dyDescent="0.25">
      <c r="N4603" s="130">
        <v>52814</v>
      </c>
      <c r="O4603" s="129">
        <v>4.3536714378715757</v>
      </c>
      <c r="AD4603" s="90">
        <f t="shared" si="209"/>
        <v>50677</v>
      </c>
      <c r="AE4603" s="91">
        <f t="shared" si="208"/>
        <v>4.3980715164799733E-2</v>
      </c>
      <c r="AG4603" s="92"/>
    </row>
    <row r="4604" spans="14:33" x14ac:dyDescent="0.25">
      <c r="N4604" s="130">
        <v>52817</v>
      </c>
      <c r="O4604" s="129">
        <v>4.3531450313318842</v>
      </c>
      <c r="AD4604" s="90">
        <f t="shared" si="209"/>
        <v>50678</v>
      </c>
      <c r="AE4604" s="91">
        <f t="shared" si="208"/>
        <v>4.3980715164799733E-2</v>
      </c>
      <c r="AG4604" s="92"/>
    </row>
    <row r="4605" spans="14:33" x14ac:dyDescent="0.25">
      <c r="N4605" s="130">
        <v>52818</v>
      </c>
      <c r="O4605" s="129">
        <v>4.3531450313318842</v>
      </c>
      <c r="AD4605" s="90">
        <f t="shared" si="209"/>
        <v>50679</v>
      </c>
      <c r="AE4605" s="91">
        <f t="shared" si="208"/>
        <v>4.3986088448297878E-2</v>
      </c>
      <c r="AG4605" s="92"/>
    </row>
    <row r="4606" spans="14:33" x14ac:dyDescent="0.25">
      <c r="N4606" s="130">
        <v>52819</v>
      </c>
      <c r="O4606" s="129">
        <v>4.3531450313238906</v>
      </c>
      <c r="AD4606" s="90">
        <f t="shared" si="209"/>
        <v>50680</v>
      </c>
      <c r="AE4606" s="91">
        <f t="shared" si="208"/>
        <v>4.3986088448297878E-2</v>
      </c>
      <c r="AG4606" s="92"/>
    </row>
    <row r="4607" spans="14:33" x14ac:dyDescent="0.25">
      <c r="N4607" s="130">
        <v>52820</v>
      </c>
      <c r="O4607" s="129">
        <v>4.3531450313398778</v>
      </c>
      <c r="AD4607" s="90">
        <f t="shared" si="209"/>
        <v>50681</v>
      </c>
      <c r="AE4607" s="91">
        <f t="shared" si="208"/>
        <v>4.3986088448297878E-2</v>
      </c>
      <c r="AG4607" s="92"/>
    </row>
    <row r="4608" spans="14:33" x14ac:dyDescent="0.25">
      <c r="N4608" s="130">
        <v>52821</v>
      </c>
      <c r="O4608" s="129">
        <v>4.3536714378689112</v>
      </c>
      <c r="AD4608" s="90">
        <f t="shared" si="209"/>
        <v>50682</v>
      </c>
      <c r="AE4608" s="91">
        <f t="shared" si="208"/>
        <v>4.3980715164799733E-2</v>
      </c>
      <c r="AG4608" s="92"/>
    </row>
    <row r="4609" spans="14:33" x14ac:dyDescent="0.25">
      <c r="N4609" s="130">
        <v>52824</v>
      </c>
      <c r="O4609" s="129">
        <v>4.3531450313318842</v>
      </c>
      <c r="AD4609" s="90">
        <f t="shared" si="209"/>
        <v>50683</v>
      </c>
      <c r="AE4609" s="91">
        <f t="shared" si="208"/>
        <v>4.3980715164799733E-2</v>
      </c>
      <c r="AG4609" s="92"/>
    </row>
    <row r="4610" spans="14:33" x14ac:dyDescent="0.25">
      <c r="N4610" s="130">
        <v>52825</v>
      </c>
      <c r="O4610" s="129">
        <v>4.3531450313238906</v>
      </c>
      <c r="AD4610" s="90">
        <f t="shared" si="209"/>
        <v>50684</v>
      </c>
      <c r="AE4610" s="91">
        <f t="shared" si="208"/>
        <v>4.3980715164719797E-2</v>
      </c>
      <c r="AG4610" s="92"/>
    </row>
    <row r="4611" spans="14:33" x14ac:dyDescent="0.25">
      <c r="N4611" s="130">
        <v>52826</v>
      </c>
      <c r="O4611" s="129">
        <v>4.3531450313398778</v>
      </c>
      <c r="AD4611" s="90">
        <f t="shared" si="209"/>
        <v>50685</v>
      </c>
      <c r="AE4611" s="91">
        <f t="shared" si="208"/>
        <v>4.3980715164799733E-2</v>
      </c>
      <c r="AG4611" s="92"/>
    </row>
    <row r="4612" spans="14:33" x14ac:dyDescent="0.25">
      <c r="N4612" s="130">
        <v>52827</v>
      </c>
      <c r="O4612" s="129">
        <v>4.3531450313318842</v>
      </c>
      <c r="AD4612" s="90">
        <f t="shared" si="209"/>
        <v>50686</v>
      </c>
      <c r="AE4612" s="91">
        <f t="shared" si="208"/>
        <v>4.3988775418324355E-2</v>
      </c>
      <c r="AG4612" s="92"/>
    </row>
    <row r="4613" spans="14:33" x14ac:dyDescent="0.25">
      <c r="N4613" s="130">
        <v>52828</v>
      </c>
      <c r="O4613" s="129">
        <v>4.3536714378715757</v>
      </c>
      <c r="AD4613" s="90">
        <f t="shared" si="209"/>
        <v>50687</v>
      </c>
      <c r="AE4613" s="91">
        <f t="shared" si="208"/>
        <v>4.3988775418324355E-2</v>
      </c>
      <c r="AG4613" s="92"/>
    </row>
    <row r="4614" spans="14:33" x14ac:dyDescent="0.25">
      <c r="N4614" s="130">
        <v>52831</v>
      </c>
      <c r="O4614" s="129">
        <v>4.3531450313318842</v>
      </c>
      <c r="AD4614" s="90">
        <f t="shared" si="209"/>
        <v>50688</v>
      </c>
      <c r="AE4614" s="91">
        <f t="shared" si="208"/>
        <v>4.3988775418324355E-2</v>
      </c>
      <c r="AG4614" s="92"/>
    </row>
    <row r="4615" spans="14:33" x14ac:dyDescent="0.25">
      <c r="N4615" s="130">
        <v>52832</v>
      </c>
      <c r="O4615" s="129">
        <v>4.3531450313318842</v>
      </c>
      <c r="AD4615" s="90">
        <f t="shared" si="209"/>
        <v>50689</v>
      </c>
      <c r="AE4615" s="91">
        <f t="shared" ref="AE4615:AE4678" si="210">_xlfn.IFNA(VLOOKUP(AD4615,N:O,2,FALSE)/100,AE4614)</f>
        <v>4.3988775418324355E-2</v>
      </c>
      <c r="AG4615" s="92"/>
    </row>
    <row r="4616" spans="14:33" x14ac:dyDescent="0.25">
      <c r="N4616" s="130">
        <v>52833</v>
      </c>
      <c r="O4616" s="129">
        <v>4.3531450313318842</v>
      </c>
      <c r="AD4616" s="90">
        <f t="shared" ref="AD4616:AD4679" si="211">AD4615+1</f>
        <v>50690</v>
      </c>
      <c r="AE4616" s="91">
        <f t="shared" si="210"/>
        <v>4.3980715164799733E-2</v>
      </c>
      <c r="AG4616" s="92"/>
    </row>
    <row r="4617" spans="14:33" x14ac:dyDescent="0.25">
      <c r="N4617" s="130">
        <v>52834</v>
      </c>
      <c r="O4617" s="129">
        <v>4.3531450313318842</v>
      </c>
      <c r="AD4617" s="90">
        <f t="shared" si="211"/>
        <v>50691</v>
      </c>
      <c r="AE4617" s="91">
        <f t="shared" si="210"/>
        <v>4.3980715164799733E-2</v>
      </c>
      <c r="AG4617" s="92"/>
    </row>
    <row r="4618" spans="14:33" x14ac:dyDescent="0.25">
      <c r="N4618" s="130">
        <v>52835</v>
      </c>
      <c r="O4618" s="129">
        <v>4.3536714378715757</v>
      </c>
      <c r="AD4618" s="90">
        <f t="shared" si="211"/>
        <v>50692</v>
      </c>
      <c r="AE4618" s="91">
        <f t="shared" si="210"/>
        <v>4.3980715164719797E-2</v>
      </c>
      <c r="AG4618" s="92"/>
    </row>
    <row r="4619" spans="14:33" x14ac:dyDescent="0.25">
      <c r="N4619" s="130">
        <v>52838</v>
      </c>
      <c r="O4619" s="129">
        <v>4.3531450313238906</v>
      </c>
      <c r="AD4619" s="90">
        <f t="shared" si="211"/>
        <v>50693</v>
      </c>
      <c r="AE4619" s="91">
        <f t="shared" si="210"/>
        <v>4.3986088448351168E-2</v>
      </c>
      <c r="AG4619" s="92"/>
    </row>
    <row r="4620" spans="14:33" x14ac:dyDescent="0.25">
      <c r="N4620" s="130">
        <v>52839</v>
      </c>
      <c r="O4620" s="129">
        <v>4.3531450313398778</v>
      </c>
      <c r="AD4620" s="90">
        <f t="shared" si="211"/>
        <v>50694</v>
      </c>
      <c r="AE4620" s="91">
        <f t="shared" si="210"/>
        <v>4.3986088448351168E-2</v>
      </c>
      <c r="AG4620" s="92"/>
    </row>
    <row r="4621" spans="14:33" x14ac:dyDescent="0.25">
      <c r="N4621" s="130">
        <v>52840</v>
      </c>
      <c r="O4621" s="129">
        <v>4.3531450313318842</v>
      </c>
      <c r="AD4621" s="90">
        <f t="shared" si="211"/>
        <v>50695</v>
      </c>
      <c r="AE4621" s="91">
        <f t="shared" si="210"/>
        <v>4.3986088448351168E-2</v>
      </c>
      <c r="AG4621" s="92"/>
    </row>
    <row r="4622" spans="14:33" x14ac:dyDescent="0.25">
      <c r="N4622" s="130">
        <v>52841</v>
      </c>
      <c r="O4622" s="129">
        <v>4.3531450313398778</v>
      </c>
      <c r="AD4622" s="90">
        <f t="shared" si="211"/>
        <v>50696</v>
      </c>
      <c r="AE4622" s="91">
        <f t="shared" si="210"/>
        <v>4.3980715164719797E-2</v>
      </c>
      <c r="AG4622" s="92"/>
    </row>
    <row r="4623" spans="14:33" x14ac:dyDescent="0.25">
      <c r="N4623" s="130">
        <v>52842</v>
      </c>
      <c r="O4623" s="129">
        <v>4.3539346729699613</v>
      </c>
      <c r="AD4623" s="90">
        <f t="shared" si="211"/>
        <v>50697</v>
      </c>
      <c r="AE4623" s="91">
        <f t="shared" si="210"/>
        <v>4.3980715164799733E-2</v>
      </c>
      <c r="AG4623" s="92"/>
    </row>
    <row r="4624" spans="14:33" x14ac:dyDescent="0.25">
      <c r="N4624" s="130">
        <v>52846</v>
      </c>
      <c r="O4624" s="129">
        <v>4.3531450313318842</v>
      </c>
      <c r="AD4624" s="90">
        <f t="shared" si="211"/>
        <v>50698</v>
      </c>
      <c r="AE4624" s="91">
        <f t="shared" si="210"/>
        <v>4.3980715164719797E-2</v>
      </c>
      <c r="AG4624" s="92"/>
    </row>
    <row r="4625" spans="14:33" x14ac:dyDescent="0.25">
      <c r="N4625" s="130">
        <v>52847</v>
      </c>
      <c r="O4625" s="129">
        <v>4.3531450313318842</v>
      </c>
      <c r="AD4625" s="90">
        <f t="shared" si="211"/>
        <v>50699</v>
      </c>
      <c r="AE4625" s="91">
        <f t="shared" si="210"/>
        <v>4.3980715164799733E-2</v>
      </c>
      <c r="AG4625" s="92"/>
    </row>
    <row r="4626" spans="14:33" x14ac:dyDescent="0.25">
      <c r="N4626" s="130">
        <v>52848</v>
      </c>
      <c r="O4626" s="129">
        <v>4.3531450313318842</v>
      </c>
      <c r="AD4626" s="90">
        <f t="shared" si="211"/>
        <v>50700</v>
      </c>
      <c r="AE4626" s="91">
        <f t="shared" si="210"/>
        <v>4.3986088448324523E-2</v>
      </c>
      <c r="AG4626" s="92"/>
    </row>
    <row r="4627" spans="14:33" x14ac:dyDescent="0.25">
      <c r="N4627" s="130">
        <v>52849</v>
      </c>
      <c r="O4627" s="129">
        <v>4.3536714378715757</v>
      </c>
      <c r="AD4627" s="90">
        <f t="shared" si="211"/>
        <v>50701</v>
      </c>
      <c r="AE4627" s="91">
        <f t="shared" si="210"/>
        <v>4.3986088448324523E-2</v>
      </c>
      <c r="AG4627" s="92"/>
    </row>
    <row r="4628" spans="14:33" x14ac:dyDescent="0.25">
      <c r="N4628" s="130">
        <v>52852</v>
      </c>
      <c r="O4628" s="129">
        <v>4.3531450313398778</v>
      </c>
      <c r="AD4628" s="90">
        <f t="shared" si="211"/>
        <v>50702</v>
      </c>
      <c r="AE4628" s="91">
        <f t="shared" si="210"/>
        <v>4.3986088448324523E-2</v>
      </c>
      <c r="AG4628" s="92"/>
    </row>
    <row r="4629" spans="14:33" x14ac:dyDescent="0.25">
      <c r="N4629" s="130">
        <v>52853</v>
      </c>
      <c r="O4629" s="129">
        <v>4.3531450313238906</v>
      </c>
      <c r="AD4629" s="90">
        <f t="shared" si="211"/>
        <v>50703</v>
      </c>
      <c r="AE4629" s="91">
        <f t="shared" si="210"/>
        <v>4.3980715164799733E-2</v>
      </c>
      <c r="AG4629" s="92"/>
    </row>
    <row r="4630" spans="14:33" x14ac:dyDescent="0.25">
      <c r="N4630" s="130">
        <v>52854</v>
      </c>
      <c r="O4630" s="129">
        <v>4.3531450313318842</v>
      </c>
      <c r="AD4630" s="90">
        <f t="shared" si="211"/>
        <v>50704</v>
      </c>
      <c r="AE4630" s="91">
        <f t="shared" si="210"/>
        <v>4.3980715164719797E-2</v>
      </c>
      <c r="AG4630" s="92"/>
    </row>
    <row r="4631" spans="14:33" x14ac:dyDescent="0.25">
      <c r="N4631" s="130">
        <v>52855</v>
      </c>
      <c r="O4631" s="129">
        <v>4.3531450313318842</v>
      </c>
      <c r="AD4631" s="90">
        <f t="shared" si="211"/>
        <v>50705</v>
      </c>
      <c r="AE4631" s="91">
        <f t="shared" si="210"/>
        <v>4.3980715164799733E-2</v>
      </c>
      <c r="AG4631" s="92"/>
    </row>
    <row r="4632" spans="14:33" x14ac:dyDescent="0.25">
      <c r="N4632" s="130">
        <v>52856</v>
      </c>
      <c r="O4632" s="129">
        <v>4.3536714378742403</v>
      </c>
      <c r="AD4632" s="90">
        <f t="shared" si="211"/>
        <v>50706</v>
      </c>
      <c r="AE4632" s="91">
        <f t="shared" si="210"/>
        <v>4.3980715164799733E-2</v>
      </c>
      <c r="AG4632" s="92"/>
    </row>
    <row r="4633" spans="14:33" x14ac:dyDescent="0.25">
      <c r="N4633" s="130">
        <v>52859</v>
      </c>
      <c r="O4633" s="129">
        <v>4.3531450313238906</v>
      </c>
      <c r="AD4633" s="90">
        <f t="shared" si="211"/>
        <v>50707</v>
      </c>
      <c r="AE4633" s="91">
        <f t="shared" si="210"/>
        <v>4.3986088448324523E-2</v>
      </c>
      <c r="AG4633" s="92"/>
    </row>
    <row r="4634" spans="14:33" x14ac:dyDescent="0.25">
      <c r="N4634" s="130">
        <v>52860</v>
      </c>
      <c r="O4634" s="129">
        <v>4.3531450313398778</v>
      </c>
      <c r="AD4634" s="90">
        <f t="shared" si="211"/>
        <v>50708</v>
      </c>
      <c r="AE4634" s="91">
        <f t="shared" si="210"/>
        <v>4.3986088448324523E-2</v>
      </c>
      <c r="AG4634" s="92"/>
    </row>
    <row r="4635" spans="14:33" x14ac:dyDescent="0.25">
      <c r="N4635" s="130">
        <v>52861</v>
      </c>
      <c r="O4635" s="129">
        <v>4.3531450313318842</v>
      </c>
      <c r="AD4635" s="90">
        <f t="shared" si="211"/>
        <v>50709</v>
      </c>
      <c r="AE4635" s="91">
        <f t="shared" si="210"/>
        <v>4.3986088448324523E-2</v>
      </c>
      <c r="AG4635" s="92"/>
    </row>
    <row r="4636" spans="14:33" x14ac:dyDescent="0.25">
      <c r="N4636" s="130">
        <v>52862</v>
      </c>
      <c r="O4636" s="129">
        <v>4.3531450313398778</v>
      </c>
      <c r="AD4636" s="90">
        <f t="shared" si="211"/>
        <v>50710</v>
      </c>
      <c r="AE4636" s="91">
        <f t="shared" si="210"/>
        <v>4.3980715164719797E-2</v>
      </c>
      <c r="AG4636" s="92"/>
    </row>
    <row r="4637" spans="14:33" x14ac:dyDescent="0.25">
      <c r="N4637" s="130">
        <v>52863</v>
      </c>
      <c r="O4637" s="129">
        <v>4.3536714378742403</v>
      </c>
      <c r="AD4637" s="90">
        <f t="shared" si="211"/>
        <v>50711</v>
      </c>
      <c r="AE4637" s="91">
        <f t="shared" si="210"/>
        <v>4.3980715164799733E-2</v>
      </c>
      <c r="AG4637" s="92"/>
    </row>
    <row r="4638" spans="14:33" x14ac:dyDescent="0.25">
      <c r="N4638" s="130">
        <v>52866</v>
      </c>
      <c r="O4638" s="129">
        <v>4.3531450313238906</v>
      </c>
      <c r="AD4638" s="90">
        <f t="shared" si="211"/>
        <v>50712</v>
      </c>
      <c r="AE4638" s="91">
        <f t="shared" si="210"/>
        <v>4.3980715164719797E-2</v>
      </c>
      <c r="AG4638" s="92"/>
    </row>
    <row r="4639" spans="14:33" x14ac:dyDescent="0.25">
      <c r="N4639" s="130">
        <v>52867</v>
      </c>
      <c r="O4639" s="129">
        <v>4.3531450313318842</v>
      </c>
      <c r="AD4639" s="90">
        <f t="shared" si="211"/>
        <v>50713</v>
      </c>
      <c r="AE4639" s="91">
        <f t="shared" si="210"/>
        <v>4.3980715164719797E-2</v>
      </c>
      <c r="AG4639" s="92"/>
    </row>
    <row r="4640" spans="14:33" x14ac:dyDescent="0.25">
      <c r="N4640" s="130">
        <v>52868</v>
      </c>
      <c r="O4640" s="129">
        <v>4.3531450313318842</v>
      </c>
      <c r="AD4640" s="90">
        <f t="shared" si="211"/>
        <v>50714</v>
      </c>
      <c r="AE4640" s="91">
        <f t="shared" si="210"/>
        <v>4.3986088448351168E-2</v>
      </c>
      <c r="AG4640" s="92"/>
    </row>
    <row r="4641" spans="14:33" x14ac:dyDescent="0.25">
      <c r="N4641" s="130">
        <v>52869</v>
      </c>
      <c r="O4641" s="129">
        <v>4.3531450313318842</v>
      </c>
      <c r="AD4641" s="90">
        <f t="shared" si="211"/>
        <v>50715</v>
      </c>
      <c r="AE4641" s="91">
        <f t="shared" si="210"/>
        <v>4.3986088448351168E-2</v>
      </c>
      <c r="AG4641" s="92"/>
    </row>
    <row r="4642" spans="14:33" x14ac:dyDescent="0.25">
      <c r="N4642" s="130">
        <v>52870</v>
      </c>
      <c r="O4642" s="129">
        <v>4.3536714378742403</v>
      </c>
      <c r="AD4642" s="90">
        <f t="shared" si="211"/>
        <v>50716</v>
      </c>
      <c r="AE4642" s="91">
        <f t="shared" si="210"/>
        <v>4.3986088448351168E-2</v>
      </c>
      <c r="AG4642" s="92"/>
    </row>
    <row r="4643" spans="14:33" x14ac:dyDescent="0.25">
      <c r="N4643" s="130">
        <v>52873</v>
      </c>
      <c r="O4643" s="129">
        <v>4.3531450313318842</v>
      </c>
      <c r="AD4643" s="90">
        <f t="shared" si="211"/>
        <v>50717</v>
      </c>
      <c r="AE4643" s="91">
        <f t="shared" si="210"/>
        <v>4.3980715164799733E-2</v>
      </c>
      <c r="AG4643" s="92"/>
    </row>
    <row r="4644" spans="14:33" x14ac:dyDescent="0.25">
      <c r="N4644" s="130">
        <v>52874</v>
      </c>
      <c r="O4644" s="129">
        <v>4.3531450313318842</v>
      </c>
      <c r="AD4644" s="90">
        <f t="shared" si="211"/>
        <v>50718</v>
      </c>
      <c r="AE4644" s="91">
        <f t="shared" si="210"/>
        <v>4.3980715164799733E-2</v>
      </c>
      <c r="AG4644" s="92"/>
    </row>
    <row r="4645" spans="14:33" x14ac:dyDescent="0.25">
      <c r="N4645" s="130">
        <v>52875</v>
      </c>
      <c r="O4645" s="129">
        <v>4.3531450313318842</v>
      </c>
      <c r="AD4645" s="90">
        <f t="shared" si="211"/>
        <v>50719</v>
      </c>
      <c r="AE4645" s="91">
        <f t="shared" si="210"/>
        <v>4.3983401697116342E-2</v>
      </c>
      <c r="AG4645" s="92"/>
    </row>
    <row r="4646" spans="14:33" x14ac:dyDescent="0.25">
      <c r="N4646" s="130">
        <v>52876</v>
      </c>
      <c r="O4646" s="129">
        <v>4.3531450313318842</v>
      </c>
      <c r="AD4646" s="90">
        <f t="shared" si="211"/>
        <v>50720</v>
      </c>
      <c r="AE4646" s="91">
        <f t="shared" si="210"/>
        <v>4.3983401697116342E-2</v>
      </c>
      <c r="AG4646" s="92"/>
    </row>
    <row r="4647" spans="14:33" x14ac:dyDescent="0.25">
      <c r="N4647" s="130">
        <v>52877</v>
      </c>
      <c r="O4647" s="129">
        <v>4.3539346729699613</v>
      </c>
      <c r="AD4647" s="90">
        <f t="shared" si="211"/>
        <v>50721</v>
      </c>
      <c r="AE4647" s="91">
        <f t="shared" si="210"/>
        <v>4.3986088448351168E-2</v>
      </c>
      <c r="AG4647" s="92"/>
    </row>
    <row r="4648" spans="14:33" x14ac:dyDescent="0.25">
      <c r="N4648" s="130">
        <v>52881</v>
      </c>
      <c r="O4648" s="129">
        <v>4.3531450313318842</v>
      </c>
      <c r="AD4648" s="90">
        <f t="shared" si="211"/>
        <v>50722</v>
      </c>
      <c r="AE4648" s="91">
        <f t="shared" si="210"/>
        <v>4.3986088448351168E-2</v>
      </c>
      <c r="AG4648" s="92"/>
    </row>
    <row r="4649" spans="14:33" x14ac:dyDescent="0.25">
      <c r="N4649" s="130">
        <v>52882</v>
      </c>
      <c r="O4649" s="129">
        <v>4.3531450313318842</v>
      </c>
      <c r="AD4649" s="90">
        <f t="shared" si="211"/>
        <v>50723</v>
      </c>
      <c r="AE4649" s="91">
        <f t="shared" si="210"/>
        <v>4.3986088448351168E-2</v>
      </c>
      <c r="AG4649" s="92"/>
    </row>
    <row r="4650" spans="14:33" x14ac:dyDescent="0.25">
      <c r="N4650" s="130">
        <v>52883</v>
      </c>
      <c r="O4650" s="129">
        <v>4.3531450313318842</v>
      </c>
      <c r="AD4650" s="90">
        <f t="shared" si="211"/>
        <v>50724</v>
      </c>
      <c r="AE4650" s="91">
        <f t="shared" si="210"/>
        <v>4.3980715164799733E-2</v>
      </c>
      <c r="AG4650" s="92"/>
    </row>
    <row r="4651" spans="14:33" x14ac:dyDescent="0.25">
      <c r="N4651" s="130">
        <v>52884</v>
      </c>
      <c r="O4651" s="129">
        <v>4.3536714378742403</v>
      </c>
      <c r="AD4651" s="90">
        <f t="shared" si="211"/>
        <v>50725</v>
      </c>
      <c r="AE4651" s="91">
        <f t="shared" si="210"/>
        <v>4.3980715164799733E-2</v>
      </c>
      <c r="AG4651" s="92"/>
    </row>
    <row r="4652" spans="14:33" x14ac:dyDescent="0.25">
      <c r="N4652" s="130">
        <v>52887</v>
      </c>
      <c r="O4652" s="129">
        <v>4.3531450313238906</v>
      </c>
      <c r="AD4652" s="90">
        <f t="shared" si="211"/>
        <v>50726</v>
      </c>
      <c r="AE4652" s="91">
        <f t="shared" si="210"/>
        <v>4.3980715164719797E-2</v>
      </c>
      <c r="AG4652" s="92"/>
    </row>
    <row r="4653" spans="14:33" x14ac:dyDescent="0.25">
      <c r="N4653" s="130">
        <v>52888</v>
      </c>
      <c r="O4653" s="129">
        <v>4.3531450313318842</v>
      </c>
      <c r="AD4653" s="90">
        <f t="shared" si="211"/>
        <v>50727</v>
      </c>
      <c r="AE4653" s="91">
        <f t="shared" si="210"/>
        <v>4.3980715164719797E-2</v>
      </c>
      <c r="AG4653" s="92"/>
    </row>
    <row r="4654" spans="14:33" x14ac:dyDescent="0.25">
      <c r="N4654" s="130">
        <v>52889</v>
      </c>
      <c r="O4654" s="129">
        <v>4.3531450313318842</v>
      </c>
      <c r="AD4654" s="90">
        <f t="shared" si="211"/>
        <v>50728</v>
      </c>
      <c r="AE4654" s="91">
        <f t="shared" si="210"/>
        <v>4.3986088448324523E-2</v>
      </c>
      <c r="AG4654" s="92"/>
    </row>
    <row r="4655" spans="14:33" x14ac:dyDescent="0.25">
      <c r="N4655" s="130">
        <v>52890</v>
      </c>
      <c r="O4655" s="129">
        <v>4.3531450313238906</v>
      </c>
      <c r="AD4655" s="90">
        <f t="shared" si="211"/>
        <v>50729</v>
      </c>
      <c r="AE4655" s="91">
        <f t="shared" si="210"/>
        <v>4.3986088448324523E-2</v>
      </c>
      <c r="AG4655" s="92"/>
    </row>
    <row r="4656" spans="14:33" x14ac:dyDescent="0.25">
      <c r="N4656" s="130">
        <v>52891</v>
      </c>
      <c r="O4656" s="129">
        <v>4.3536714378742403</v>
      </c>
      <c r="AD4656" s="90">
        <f t="shared" si="211"/>
        <v>50730</v>
      </c>
      <c r="AE4656" s="91">
        <f t="shared" si="210"/>
        <v>4.3986088448324523E-2</v>
      </c>
      <c r="AG4656" s="92"/>
    </row>
    <row r="4657" spans="14:33" x14ac:dyDescent="0.25">
      <c r="N4657" s="130">
        <v>52894</v>
      </c>
      <c r="O4657" s="129">
        <v>4.3531450313318842</v>
      </c>
      <c r="AD4657" s="90">
        <f t="shared" si="211"/>
        <v>50731</v>
      </c>
      <c r="AE4657" s="91">
        <f t="shared" si="210"/>
        <v>4.3980715164799733E-2</v>
      </c>
      <c r="AG4657" s="92"/>
    </row>
    <row r="4658" spans="14:33" x14ac:dyDescent="0.25">
      <c r="N4658" s="130">
        <v>52895</v>
      </c>
      <c r="O4658" s="129">
        <v>4.3531450313238906</v>
      </c>
      <c r="AD4658" s="90">
        <f t="shared" si="211"/>
        <v>50732</v>
      </c>
      <c r="AE4658" s="91">
        <f t="shared" si="210"/>
        <v>4.3980715164799733E-2</v>
      </c>
      <c r="AG4658" s="92"/>
    </row>
    <row r="4659" spans="14:33" x14ac:dyDescent="0.25">
      <c r="N4659" s="130">
        <v>52896</v>
      </c>
      <c r="O4659" s="129">
        <v>4.3531450313318842</v>
      </c>
      <c r="AD4659" s="90">
        <f t="shared" si="211"/>
        <v>50733</v>
      </c>
      <c r="AE4659" s="91">
        <f t="shared" si="210"/>
        <v>4.3983401697116342E-2</v>
      </c>
      <c r="AG4659" s="92"/>
    </row>
    <row r="4660" spans="14:33" x14ac:dyDescent="0.25">
      <c r="N4660" s="130">
        <v>52897</v>
      </c>
      <c r="O4660" s="129">
        <v>4.3531450313318842</v>
      </c>
      <c r="AD4660" s="90">
        <f t="shared" si="211"/>
        <v>50734</v>
      </c>
      <c r="AE4660" s="91">
        <f t="shared" si="210"/>
        <v>4.3983401697116342E-2</v>
      </c>
      <c r="AG4660" s="92"/>
    </row>
    <row r="4661" spans="14:33" x14ac:dyDescent="0.25">
      <c r="N4661" s="130">
        <v>52898</v>
      </c>
      <c r="O4661" s="129">
        <v>4.3536714378742403</v>
      </c>
      <c r="AD4661" s="90">
        <f t="shared" si="211"/>
        <v>50735</v>
      </c>
      <c r="AE4661" s="91">
        <f t="shared" si="210"/>
        <v>4.3986088448324523E-2</v>
      </c>
      <c r="AG4661" s="92"/>
    </row>
    <row r="4662" spans="14:33" x14ac:dyDescent="0.25">
      <c r="N4662" s="130">
        <v>52901</v>
      </c>
      <c r="O4662" s="129">
        <v>4.3531450313318842</v>
      </c>
      <c r="AD4662" s="90">
        <f t="shared" si="211"/>
        <v>50736</v>
      </c>
      <c r="AE4662" s="91">
        <f t="shared" si="210"/>
        <v>4.3986088448324523E-2</v>
      </c>
      <c r="AG4662" s="92"/>
    </row>
    <row r="4663" spans="14:33" x14ac:dyDescent="0.25">
      <c r="N4663" s="130">
        <v>52902</v>
      </c>
      <c r="O4663" s="129">
        <v>4.3531450313318842</v>
      </c>
      <c r="AD4663" s="90">
        <f t="shared" si="211"/>
        <v>50737</v>
      </c>
      <c r="AE4663" s="91">
        <f t="shared" si="210"/>
        <v>4.3986088448324523E-2</v>
      </c>
      <c r="AG4663" s="92"/>
    </row>
    <row r="4664" spans="14:33" x14ac:dyDescent="0.25">
      <c r="N4664" s="130">
        <v>52903</v>
      </c>
      <c r="O4664" s="129">
        <v>4.3531450313318842</v>
      </c>
      <c r="AD4664" s="90">
        <f t="shared" si="211"/>
        <v>50738</v>
      </c>
      <c r="AE4664" s="91">
        <f t="shared" si="210"/>
        <v>4.3980715164799733E-2</v>
      </c>
      <c r="AG4664" s="92"/>
    </row>
    <row r="4665" spans="14:33" x14ac:dyDescent="0.25">
      <c r="N4665" s="130">
        <v>52904</v>
      </c>
      <c r="O4665" s="129">
        <v>4.3531450313318842</v>
      </c>
      <c r="AD4665" s="90">
        <f t="shared" si="211"/>
        <v>50739</v>
      </c>
      <c r="AE4665" s="91">
        <f t="shared" si="210"/>
        <v>4.3980715164719797E-2</v>
      </c>
      <c r="AG4665" s="92"/>
    </row>
    <row r="4666" spans="14:33" x14ac:dyDescent="0.25">
      <c r="N4666" s="130">
        <v>52905</v>
      </c>
      <c r="O4666" s="129">
        <v>4.3536714378742403</v>
      </c>
      <c r="AD4666" s="90">
        <f t="shared" si="211"/>
        <v>50740</v>
      </c>
      <c r="AE4666" s="91">
        <f t="shared" si="210"/>
        <v>4.3980715164799733E-2</v>
      </c>
      <c r="AG4666" s="92"/>
    </row>
    <row r="4667" spans="14:33" x14ac:dyDescent="0.25">
      <c r="N4667" s="130">
        <v>52908</v>
      </c>
      <c r="O4667" s="129">
        <v>4.3531450313398778</v>
      </c>
      <c r="AD4667" s="90">
        <f t="shared" si="211"/>
        <v>50741</v>
      </c>
      <c r="AE4667" s="91">
        <f t="shared" si="210"/>
        <v>4.3980715164799733E-2</v>
      </c>
      <c r="AG4667" s="92"/>
    </row>
    <row r="4668" spans="14:33" x14ac:dyDescent="0.25">
      <c r="N4668" s="130">
        <v>52909</v>
      </c>
      <c r="O4668" s="129">
        <v>4.3531450313238906</v>
      </c>
      <c r="AD4668" s="90">
        <f t="shared" si="211"/>
        <v>50742</v>
      </c>
      <c r="AE4668" s="91">
        <f t="shared" si="210"/>
        <v>4.3986088448324523E-2</v>
      </c>
      <c r="AG4668" s="92"/>
    </row>
    <row r="4669" spans="14:33" x14ac:dyDescent="0.25">
      <c r="N4669" s="130">
        <v>52910</v>
      </c>
      <c r="O4669" s="129">
        <v>4.3531450313398778</v>
      </c>
      <c r="AD4669" s="90">
        <f t="shared" si="211"/>
        <v>50743</v>
      </c>
      <c r="AE4669" s="91">
        <f t="shared" si="210"/>
        <v>4.3986088448324523E-2</v>
      </c>
      <c r="AG4669" s="92"/>
    </row>
    <row r="4670" spans="14:33" x14ac:dyDescent="0.25">
      <c r="N4670" s="130">
        <v>52911</v>
      </c>
      <c r="O4670" s="129">
        <v>4.3539346729699613</v>
      </c>
      <c r="AD4670" s="90">
        <f t="shared" si="211"/>
        <v>50744</v>
      </c>
      <c r="AE4670" s="91">
        <f t="shared" si="210"/>
        <v>4.3986088448324523E-2</v>
      </c>
      <c r="AG4670" s="92"/>
    </row>
    <row r="4671" spans="14:33" x14ac:dyDescent="0.25">
      <c r="N4671" s="130">
        <v>52915</v>
      </c>
      <c r="O4671" s="129">
        <v>4.3531450313238906</v>
      </c>
      <c r="AD4671" s="90">
        <f t="shared" si="211"/>
        <v>50745</v>
      </c>
      <c r="AE4671" s="91">
        <f t="shared" si="210"/>
        <v>4.3980715164799733E-2</v>
      </c>
      <c r="AG4671" s="92"/>
    </row>
    <row r="4672" spans="14:33" x14ac:dyDescent="0.25">
      <c r="N4672" s="130">
        <v>52916</v>
      </c>
      <c r="O4672" s="129">
        <v>4.3531450313318842</v>
      </c>
      <c r="AD4672" s="90">
        <f t="shared" si="211"/>
        <v>50746</v>
      </c>
      <c r="AE4672" s="91">
        <f t="shared" si="210"/>
        <v>4.3980715164719797E-2</v>
      </c>
      <c r="AG4672" s="92"/>
    </row>
    <row r="4673" spans="14:33" x14ac:dyDescent="0.25">
      <c r="N4673" s="130">
        <v>52917</v>
      </c>
      <c r="O4673" s="129">
        <v>4.3531450313318842</v>
      </c>
      <c r="AD4673" s="90">
        <f t="shared" si="211"/>
        <v>50747</v>
      </c>
      <c r="AE4673" s="91">
        <f t="shared" si="210"/>
        <v>4.3980715164719797E-2</v>
      </c>
      <c r="AG4673" s="92"/>
    </row>
    <row r="4674" spans="14:33" x14ac:dyDescent="0.25">
      <c r="N4674" s="130">
        <v>52918</v>
      </c>
      <c r="O4674" s="129">
        <v>4.3531450313398778</v>
      </c>
      <c r="AD4674" s="90">
        <f t="shared" si="211"/>
        <v>50748</v>
      </c>
      <c r="AE4674" s="91">
        <f t="shared" si="210"/>
        <v>4.3980715164879669E-2</v>
      </c>
      <c r="AG4674" s="92"/>
    </row>
    <row r="4675" spans="14:33" x14ac:dyDescent="0.25">
      <c r="N4675" s="130">
        <v>52919</v>
      </c>
      <c r="O4675" s="129">
        <v>4.3536714378715757</v>
      </c>
      <c r="AD4675" s="90">
        <f t="shared" si="211"/>
        <v>50749</v>
      </c>
      <c r="AE4675" s="91">
        <f t="shared" si="210"/>
        <v>4.3986088448297878E-2</v>
      </c>
      <c r="AG4675" s="92"/>
    </row>
    <row r="4676" spans="14:33" x14ac:dyDescent="0.25">
      <c r="N4676" s="130">
        <v>52922</v>
      </c>
      <c r="O4676" s="129">
        <v>4.3531450313318842</v>
      </c>
      <c r="AD4676" s="90">
        <f t="shared" si="211"/>
        <v>50750</v>
      </c>
      <c r="AE4676" s="91">
        <f t="shared" si="210"/>
        <v>4.3986088448297878E-2</v>
      </c>
      <c r="AG4676" s="92"/>
    </row>
    <row r="4677" spans="14:33" x14ac:dyDescent="0.25">
      <c r="N4677" s="130">
        <v>52923</v>
      </c>
      <c r="O4677" s="129">
        <v>4.3531450313318842</v>
      </c>
      <c r="AD4677" s="90">
        <f t="shared" si="211"/>
        <v>50751</v>
      </c>
      <c r="AE4677" s="91">
        <f t="shared" si="210"/>
        <v>4.3986088448297878E-2</v>
      </c>
      <c r="AG4677" s="92"/>
    </row>
    <row r="4678" spans="14:33" x14ac:dyDescent="0.25">
      <c r="N4678" s="130">
        <v>52924</v>
      </c>
      <c r="O4678" s="129">
        <v>4.3534082239915506</v>
      </c>
      <c r="AD4678" s="90">
        <f t="shared" si="211"/>
        <v>50752</v>
      </c>
      <c r="AE4678" s="91">
        <f t="shared" si="210"/>
        <v>4.3980715164799733E-2</v>
      </c>
      <c r="AG4678" s="92"/>
    </row>
    <row r="4679" spans="14:33" x14ac:dyDescent="0.25">
      <c r="N4679" s="130">
        <v>52926</v>
      </c>
      <c r="O4679" s="129">
        <v>4.3536714378742403</v>
      </c>
      <c r="AD4679" s="90">
        <f t="shared" si="211"/>
        <v>50753</v>
      </c>
      <c r="AE4679" s="91">
        <f t="shared" ref="AE4679:AE4742" si="212">_xlfn.IFNA(VLOOKUP(AD4679,N:O,2,FALSE)/100,AE4678)</f>
        <v>4.3980715164719797E-2</v>
      </c>
      <c r="AG4679" s="92"/>
    </row>
    <row r="4680" spans="14:33" x14ac:dyDescent="0.25">
      <c r="N4680" s="130">
        <v>52929</v>
      </c>
      <c r="O4680" s="129">
        <v>4.3531450313318842</v>
      </c>
      <c r="AD4680" s="90">
        <f t="shared" ref="AD4680:AD4743" si="213">AD4679+1</f>
        <v>50754</v>
      </c>
      <c r="AE4680" s="91">
        <f t="shared" si="212"/>
        <v>4.3980715164799733E-2</v>
      </c>
      <c r="AG4680" s="92"/>
    </row>
    <row r="4681" spans="14:33" x14ac:dyDescent="0.25">
      <c r="N4681" s="130">
        <v>52930</v>
      </c>
      <c r="O4681" s="129">
        <v>4.3531450313318842</v>
      </c>
      <c r="AD4681" s="90">
        <f t="shared" si="213"/>
        <v>50755</v>
      </c>
      <c r="AE4681" s="91">
        <f t="shared" si="212"/>
        <v>4.3980715164799733E-2</v>
      </c>
      <c r="AG4681" s="92"/>
    </row>
    <row r="4682" spans="14:33" x14ac:dyDescent="0.25">
      <c r="N4682" s="130">
        <v>52931</v>
      </c>
      <c r="O4682" s="129">
        <v>4.3531450313318842</v>
      </c>
      <c r="AD4682" s="90">
        <f t="shared" si="213"/>
        <v>50756</v>
      </c>
      <c r="AE4682" s="91">
        <f t="shared" si="212"/>
        <v>4.3986088448324523E-2</v>
      </c>
      <c r="AG4682" s="92"/>
    </row>
    <row r="4683" spans="14:33" x14ac:dyDescent="0.25">
      <c r="N4683" s="130">
        <v>52932</v>
      </c>
      <c r="O4683" s="129">
        <v>4.3531450313318842</v>
      </c>
      <c r="AD4683" s="90">
        <f t="shared" si="213"/>
        <v>50757</v>
      </c>
      <c r="AE4683" s="91">
        <f t="shared" si="212"/>
        <v>4.3986088448324523E-2</v>
      </c>
      <c r="AG4683" s="92"/>
    </row>
    <row r="4684" spans="14:33" x14ac:dyDescent="0.25">
      <c r="N4684" s="130">
        <v>52933</v>
      </c>
      <c r="O4684" s="129">
        <v>4.3536714378715757</v>
      </c>
      <c r="AD4684" s="90">
        <f t="shared" si="213"/>
        <v>50758</v>
      </c>
      <c r="AE4684" s="91">
        <f t="shared" si="212"/>
        <v>4.3986088448324523E-2</v>
      </c>
      <c r="AG4684" s="92"/>
    </row>
    <row r="4685" spans="14:33" x14ac:dyDescent="0.25">
      <c r="N4685" s="130">
        <v>52936</v>
      </c>
      <c r="O4685" s="129">
        <v>4.3531450313398778</v>
      </c>
      <c r="AD4685" s="90">
        <f t="shared" si="213"/>
        <v>50759</v>
      </c>
      <c r="AE4685" s="91">
        <f t="shared" si="212"/>
        <v>4.3980715164799733E-2</v>
      </c>
      <c r="AG4685" s="92"/>
    </row>
    <row r="4686" spans="14:33" x14ac:dyDescent="0.25">
      <c r="N4686" s="130">
        <v>52937</v>
      </c>
      <c r="O4686" s="129">
        <v>4.3531450313318842</v>
      </c>
      <c r="AD4686" s="90">
        <f t="shared" si="213"/>
        <v>50760</v>
      </c>
      <c r="AE4686" s="91">
        <f t="shared" si="212"/>
        <v>4.3980715164799733E-2</v>
      </c>
      <c r="AG4686" s="92"/>
    </row>
    <row r="4687" spans="14:33" x14ac:dyDescent="0.25">
      <c r="N4687" s="130">
        <v>52938</v>
      </c>
      <c r="O4687" s="129">
        <v>4.3531450313318842</v>
      </c>
      <c r="AD4687" s="90">
        <f t="shared" si="213"/>
        <v>50761</v>
      </c>
      <c r="AE4687" s="91">
        <f t="shared" si="212"/>
        <v>4.3980715164719797E-2</v>
      </c>
      <c r="AG4687" s="92"/>
    </row>
    <row r="4688" spans="14:33" x14ac:dyDescent="0.25">
      <c r="N4688" s="130">
        <v>52939</v>
      </c>
      <c r="O4688" s="129">
        <v>4.3531450313318842</v>
      </c>
      <c r="AD4688" s="90">
        <f t="shared" si="213"/>
        <v>50762</v>
      </c>
      <c r="AE4688" s="91">
        <f t="shared" si="212"/>
        <v>4.3988775418344339E-2</v>
      </c>
      <c r="AG4688" s="92"/>
    </row>
    <row r="4689" spans="14:33" x14ac:dyDescent="0.25">
      <c r="N4689" s="130">
        <v>52940</v>
      </c>
      <c r="O4689" s="129">
        <v>4.3536714378742403</v>
      </c>
      <c r="AD4689" s="90">
        <f t="shared" si="213"/>
        <v>50763</v>
      </c>
      <c r="AE4689" s="91">
        <f t="shared" si="212"/>
        <v>4.3988775418344339E-2</v>
      </c>
      <c r="AG4689" s="92"/>
    </row>
    <row r="4690" spans="14:33" x14ac:dyDescent="0.25">
      <c r="N4690" s="130">
        <v>52943</v>
      </c>
      <c r="O4690" s="129">
        <v>4.3531450313318842</v>
      </c>
      <c r="AD4690" s="90">
        <f t="shared" si="213"/>
        <v>50764</v>
      </c>
      <c r="AE4690" s="91">
        <f t="shared" si="212"/>
        <v>4.3988775418344339E-2</v>
      </c>
      <c r="AG4690" s="92"/>
    </row>
    <row r="4691" spans="14:33" x14ac:dyDescent="0.25">
      <c r="N4691" s="130">
        <v>52944</v>
      </c>
      <c r="O4691" s="129">
        <v>4.3531450313318842</v>
      </c>
      <c r="AD4691" s="90">
        <f t="shared" si="213"/>
        <v>50765</v>
      </c>
      <c r="AE4691" s="91">
        <f t="shared" si="212"/>
        <v>4.3988775418344339E-2</v>
      </c>
      <c r="AG4691" s="92"/>
    </row>
    <row r="4692" spans="14:33" x14ac:dyDescent="0.25">
      <c r="N4692" s="130">
        <v>52945</v>
      </c>
      <c r="O4692" s="129">
        <v>4.3531450313318842</v>
      </c>
      <c r="AD4692" s="90">
        <f t="shared" si="213"/>
        <v>50766</v>
      </c>
      <c r="AE4692" s="91">
        <f t="shared" si="212"/>
        <v>4.3980715164719797E-2</v>
      </c>
      <c r="AG4692" s="92"/>
    </row>
    <row r="4693" spans="14:33" x14ac:dyDescent="0.25">
      <c r="N4693" s="130">
        <v>52946</v>
      </c>
      <c r="O4693" s="129">
        <v>4.3531450313318842</v>
      </c>
      <c r="AD4693" s="90">
        <f t="shared" si="213"/>
        <v>50767</v>
      </c>
      <c r="AE4693" s="91">
        <f t="shared" si="212"/>
        <v>4.3980715164799733E-2</v>
      </c>
      <c r="AG4693" s="92"/>
    </row>
    <row r="4694" spans="14:33" x14ac:dyDescent="0.25">
      <c r="N4694" s="130">
        <v>52947</v>
      </c>
      <c r="O4694" s="129">
        <v>4.3536714378715757</v>
      </c>
      <c r="AD4694" s="90">
        <f t="shared" si="213"/>
        <v>50768</v>
      </c>
      <c r="AE4694" s="91">
        <f t="shared" si="212"/>
        <v>4.3980715164799733E-2</v>
      </c>
      <c r="AG4694" s="92"/>
    </row>
    <row r="4695" spans="14:33" x14ac:dyDescent="0.25">
      <c r="N4695" s="130">
        <v>52950</v>
      </c>
      <c r="O4695" s="129">
        <v>4.3531450313398778</v>
      </c>
      <c r="AD4695" s="90">
        <f t="shared" si="213"/>
        <v>50769</v>
      </c>
      <c r="AE4695" s="91">
        <f t="shared" si="212"/>
        <v>4.3980715164799733E-2</v>
      </c>
      <c r="AG4695" s="92"/>
    </row>
    <row r="4696" spans="14:33" x14ac:dyDescent="0.25">
      <c r="N4696" s="130">
        <v>52951</v>
      </c>
      <c r="O4696" s="129">
        <v>4.3531450313238906</v>
      </c>
      <c r="AD4696" s="90">
        <f t="shared" si="213"/>
        <v>50770</v>
      </c>
      <c r="AE4696" s="91">
        <f t="shared" si="212"/>
        <v>4.3986088448351168E-2</v>
      </c>
      <c r="AG4696" s="92"/>
    </row>
    <row r="4697" spans="14:33" x14ac:dyDescent="0.25">
      <c r="N4697" s="130">
        <v>52952</v>
      </c>
      <c r="O4697" s="129">
        <v>4.3531450313318842</v>
      </c>
      <c r="AD4697" s="90">
        <f t="shared" si="213"/>
        <v>50771</v>
      </c>
      <c r="AE4697" s="91">
        <f t="shared" si="212"/>
        <v>4.3986088448351168E-2</v>
      </c>
      <c r="AG4697" s="92"/>
    </row>
    <row r="4698" spans="14:33" x14ac:dyDescent="0.25">
      <c r="N4698" s="130">
        <v>52953</v>
      </c>
      <c r="O4698" s="129">
        <v>4.3531450313318842</v>
      </c>
      <c r="AD4698" s="90">
        <f t="shared" si="213"/>
        <v>50772</v>
      </c>
      <c r="AE4698" s="91">
        <f t="shared" si="212"/>
        <v>4.3986088448351168E-2</v>
      </c>
      <c r="AG4698" s="92"/>
    </row>
    <row r="4699" spans="14:33" x14ac:dyDescent="0.25">
      <c r="N4699" s="130">
        <v>52954</v>
      </c>
      <c r="O4699" s="129">
        <v>4.3539346729699613</v>
      </c>
      <c r="AD4699" s="90">
        <f t="shared" si="213"/>
        <v>50773</v>
      </c>
      <c r="AE4699" s="91">
        <f t="shared" si="212"/>
        <v>4.3980715164719797E-2</v>
      </c>
      <c r="AG4699" s="92"/>
    </row>
    <row r="4700" spans="14:33" x14ac:dyDescent="0.25">
      <c r="N4700" s="130">
        <v>52958</v>
      </c>
      <c r="O4700" s="129">
        <v>4.3531450313318842</v>
      </c>
      <c r="AD4700" s="90">
        <f t="shared" si="213"/>
        <v>50774</v>
      </c>
      <c r="AE4700" s="91">
        <f t="shared" si="212"/>
        <v>4.3980715164799733E-2</v>
      </c>
      <c r="AG4700" s="92"/>
    </row>
    <row r="4701" spans="14:33" x14ac:dyDescent="0.25">
      <c r="N4701" s="130">
        <v>52959</v>
      </c>
      <c r="O4701" s="129">
        <v>4.3531450313318842</v>
      </c>
      <c r="AD4701" s="90">
        <f t="shared" si="213"/>
        <v>50775</v>
      </c>
      <c r="AE4701" s="91">
        <f t="shared" si="212"/>
        <v>4.3980715164719797E-2</v>
      </c>
      <c r="AG4701" s="92"/>
    </row>
    <row r="4702" spans="14:33" x14ac:dyDescent="0.25">
      <c r="N4702" s="130">
        <v>52960</v>
      </c>
      <c r="O4702" s="129">
        <v>4.3531450313238906</v>
      </c>
      <c r="AD4702" s="90">
        <f t="shared" si="213"/>
        <v>50776</v>
      </c>
      <c r="AE4702" s="91">
        <f t="shared" si="212"/>
        <v>4.3980715164799733E-2</v>
      </c>
      <c r="AG4702" s="92"/>
    </row>
    <row r="4703" spans="14:33" x14ac:dyDescent="0.25">
      <c r="N4703" s="130">
        <v>52961</v>
      </c>
      <c r="O4703" s="129">
        <v>4.3539346729719597</v>
      </c>
      <c r="AD4703" s="90">
        <f t="shared" si="213"/>
        <v>50777</v>
      </c>
      <c r="AE4703" s="91">
        <f t="shared" si="212"/>
        <v>4.3986088448324523E-2</v>
      </c>
      <c r="AG4703" s="92"/>
    </row>
    <row r="4704" spans="14:33" x14ac:dyDescent="0.25">
      <c r="N4704" s="130">
        <v>52965</v>
      </c>
      <c r="O4704" s="129">
        <v>4.3531450313238906</v>
      </c>
      <c r="AD4704" s="90">
        <f t="shared" si="213"/>
        <v>50778</v>
      </c>
      <c r="AE4704" s="91">
        <f t="shared" si="212"/>
        <v>4.3986088448324523E-2</v>
      </c>
      <c r="AG4704" s="92"/>
    </row>
    <row r="4705" spans="14:33" x14ac:dyDescent="0.25">
      <c r="N4705" s="130">
        <v>52966</v>
      </c>
      <c r="O4705" s="129">
        <v>4.3531450313398778</v>
      </c>
      <c r="AD4705" s="90">
        <f t="shared" si="213"/>
        <v>50779</v>
      </c>
      <c r="AE4705" s="91">
        <f t="shared" si="212"/>
        <v>4.3986088448324523E-2</v>
      </c>
      <c r="AG4705" s="92"/>
    </row>
    <row r="4706" spans="14:33" x14ac:dyDescent="0.25">
      <c r="N4706" s="130">
        <v>52967</v>
      </c>
      <c r="O4706" s="129">
        <v>4.3531450313318842</v>
      </c>
      <c r="AD4706" s="90">
        <f t="shared" si="213"/>
        <v>50780</v>
      </c>
      <c r="AE4706" s="91">
        <f t="shared" si="212"/>
        <v>4.3980715164799733E-2</v>
      </c>
      <c r="AG4706" s="92"/>
    </row>
    <row r="4707" spans="14:33" x14ac:dyDescent="0.25">
      <c r="N4707" s="130">
        <v>52968</v>
      </c>
      <c r="O4707" s="129">
        <v>4.3536714378715757</v>
      </c>
      <c r="AD4707" s="90">
        <f t="shared" si="213"/>
        <v>50781</v>
      </c>
      <c r="AE4707" s="91">
        <f t="shared" si="212"/>
        <v>4.3980715164799733E-2</v>
      </c>
      <c r="AG4707" s="92"/>
    </row>
    <row r="4708" spans="14:33" x14ac:dyDescent="0.25">
      <c r="N4708" s="130">
        <v>52971</v>
      </c>
      <c r="O4708" s="129">
        <v>4.3531450313398778</v>
      </c>
      <c r="AD4708" s="90">
        <f t="shared" si="213"/>
        <v>50782</v>
      </c>
      <c r="AE4708" s="91">
        <f t="shared" si="212"/>
        <v>4.3980715164719797E-2</v>
      </c>
      <c r="AG4708" s="92"/>
    </row>
    <row r="4709" spans="14:33" x14ac:dyDescent="0.25">
      <c r="N4709" s="130">
        <v>52972</v>
      </c>
      <c r="O4709" s="129">
        <v>4.3531450313318842</v>
      </c>
      <c r="AD4709" s="90">
        <f t="shared" si="213"/>
        <v>50783</v>
      </c>
      <c r="AE4709" s="91">
        <f t="shared" si="212"/>
        <v>4.3980715164799733E-2</v>
      </c>
      <c r="AG4709" s="92"/>
    </row>
    <row r="4710" spans="14:33" x14ac:dyDescent="0.25">
      <c r="N4710" s="130">
        <v>52973</v>
      </c>
      <c r="O4710" s="129">
        <v>4.3531450313318842</v>
      </c>
      <c r="AD4710" s="90">
        <f t="shared" si="213"/>
        <v>50784</v>
      </c>
      <c r="AE4710" s="91">
        <f t="shared" si="212"/>
        <v>4.3988775418304371E-2</v>
      </c>
      <c r="AG4710" s="92"/>
    </row>
    <row r="4711" spans="14:33" x14ac:dyDescent="0.25">
      <c r="N4711" s="130">
        <v>52974</v>
      </c>
      <c r="O4711" s="129">
        <v>4.3531450313318842</v>
      </c>
      <c r="AD4711" s="90">
        <f t="shared" si="213"/>
        <v>50785</v>
      </c>
      <c r="AE4711" s="91">
        <f t="shared" si="212"/>
        <v>4.3988775418304371E-2</v>
      </c>
      <c r="AG4711" s="92"/>
    </row>
    <row r="4712" spans="14:33" x14ac:dyDescent="0.25">
      <c r="N4712" s="130">
        <v>52975</v>
      </c>
      <c r="O4712" s="129">
        <v>4.3539346729699613</v>
      </c>
      <c r="AD4712" s="90">
        <f t="shared" si="213"/>
        <v>50786</v>
      </c>
      <c r="AE4712" s="91">
        <f t="shared" si="212"/>
        <v>4.3988775418304371E-2</v>
      </c>
      <c r="AG4712" s="92"/>
    </row>
    <row r="4713" spans="14:33" x14ac:dyDescent="0.25">
      <c r="N4713" s="130">
        <v>52979</v>
      </c>
      <c r="O4713" s="129">
        <v>4.3531450313398778</v>
      </c>
      <c r="AD4713" s="90">
        <f t="shared" si="213"/>
        <v>50787</v>
      </c>
      <c r="AE4713" s="91">
        <f t="shared" si="212"/>
        <v>4.3988775418304371E-2</v>
      </c>
      <c r="AG4713" s="92"/>
    </row>
    <row r="4714" spans="14:33" x14ac:dyDescent="0.25">
      <c r="N4714" s="130">
        <v>52980</v>
      </c>
      <c r="O4714" s="129">
        <v>4.3531450313318842</v>
      </c>
      <c r="AD4714" s="90">
        <f t="shared" si="213"/>
        <v>50788</v>
      </c>
      <c r="AE4714" s="91">
        <f t="shared" si="212"/>
        <v>4.3980715164799733E-2</v>
      </c>
      <c r="AG4714" s="92"/>
    </row>
    <row r="4715" spans="14:33" x14ac:dyDescent="0.25">
      <c r="N4715" s="130">
        <v>52981</v>
      </c>
      <c r="O4715" s="129">
        <v>4.3531450313238906</v>
      </c>
      <c r="AD4715" s="90">
        <f t="shared" si="213"/>
        <v>50789</v>
      </c>
      <c r="AE4715" s="91">
        <f t="shared" si="212"/>
        <v>4.3980715164799733E-2</v>
      </c>
      <c r="AG4715" s="92"/>
    </row>
    <row r="4716" spans="14:33" x14ac:dyDescent="0.25">
      <c r="N4716" s="130">
        <v>52982</v>
      </c>
      <c r="O4716" s="129">
        <v>4.3536714378742403</v>
      </c>
      <c r="AD4716" s="90">
        <f t="shared" si="213"/>
        <v>50790</v>
      </c>
      <c r="AE4716" s="91">
        <f t="shared" si="212"/>
        <v>4.3980715164799733E-2</v>
      </c>
      <c r="AG4716" s="92"/>
    </row>
    <row r="4717" spans="14:33" x14ac:dyDescent="0.25">
      <c r="N4717" s="130">
        <v>52985</v>
      </c>
      <c r="O4717" s="129">
        <v>4.3531450313318842</v>
      </c>
      <c r="AD4717" s="90">
        <f t="shared" si="213"/>
        <v>50791</v>
      </c>
      <c r="AE4717" s="91">
        <f t="shared" si="212"/>
        <v>4.3986088448351168E-2</v>
      </c>
      <c r="AG4717" s="92"/>
    </row>
    <row r="4718" spans="14:33" x14ac:dyDescent="0.25">
      <c r="N4718" s="130">
        <v>52986</v>
      </c>
      <c r="O4718" s="129">
        <v>4.3531450313318842</v>
      </c>
      <c r="AD4718" s="90">
        <f t="shared" si="213"/>
        <v>50792</v>
      </c>
      <c r="AE4718" s="91">
        <f t="shared" si="212"/>
        <v>4.3986088448351168E-2</v>
      </c>
      <c r="AG4718" s="92"/>
    </row>
    <row r="4719" spans="14:33" x14ac:dyDescent="0.25">
      <c r="N4719" s="130">
        <v>52987</v>
      </c>
      <c r="O4719" s="129">
        <v>4.3531450313398778</v>
      </c>
      <c r="AD4719" s="90">
        <f t="shared" si="213"/>
        <v>50793</v>
      </c>
      <c r="AE4719" s="91">
        <f t="shared" si="212"/>
        <v>4.3986088448351168E-2</v>
      </c>
      <c r="AG4719" s="92"/>
    </row>
    <row r="4720" spans="14:33" x14ac:dyDescent="0.25">
      <c r="N4720" s="130">
        <v>52988</v>
      </c>
      <c r="O4720" s="129">
        <v>4.3531450313238906</v>
      </c>
      <c r="AD4720" s="90">
        <f t="shared" si="213"/>
        <v>50794</v>
      </c>
      <c r="AE4720" s="91">
        <f t="shared" si="212"/>
        <v>4.3980715164719797E-2</v>
      </c>
      <c r="AG4720" s="92"/>
    </row>
    <row r="4721" spans="14:33" x14ac:dyDescent="0.25">
      <c r="N4721" s="130">
        <v>52989</v>
      </c>
      <c r="O4721" s="129">
        <v>4.3536714378715757</v>
      </c>
      <c r="AD4721" s="90">
        <f t="shared" si="213"/>
        <v>50795</v>
      </c>
      <c r="AE4721" s="91">
        <f t="shared" si="212"/>
        <v>4.3980715164879669E-2</v>
      </c>
      <c r="AG4721" s="92"/>
    </row>
    <row r="4722" spans="14:33" x14ac:dyDescent="0.25">
      <c r="N4722" s="130">
        <v>52992</v>
      </c>
      <c r="O4722" s="129">
        <v>4.3531450313318842</v>
      </c>
      <c r="AD4722" s="90">
        <f t="shared" si="213"/>
        <v>50796</v>
      </c>
      <c r="AE4722" s="91">
        <f t="shared" si="212"/>
        <v>4.3980715164719797E-2</v>
      </c>
      <c r="AG4722" s="92"/>
    </row>
    <row r="4723" spans="14:33" x14ac:dyDescent="0.25">
      <c r="N4723" s="130">
        <v>52993</v>
      </c>
      <c r="O4723" s="129">
        <v>4.3531450313238906</v>
      </c>
      <c r="AD4723" s="90">
        <f t="shared" si="213"/>
        <v>50797</v>
      </c>
      <c r="AE4723" s="91">
        <f t="shared" si="212"/>
        <v>4.3980715164799733E-2</v>
      </c>
      <c r="AG4723" s="92"/>
    </row>
    <row r="4724" spans="14:33" x14ac:dyDescent="0.25">
      <c r="N4724" s="130">
        <v>52994</v>
      </c>
      <c r="O4724" s="129">
        <v>4.3531450313318842</v>
      </c>
      <c r="AD4724" s="90">
        <f t="shared" si="213"/>
        <v>50798</v>
      </c>
      <c r="AE4724" s="91">
        <f t="shared" si="212"/>
        <v>4.3986088448324523E-2</v>
      </c>
      <c r="AG4724" s="92"/>
    </row>
    <row r="4725" spans="14:33" x14ac:dyDescent="0.25">
      <c r="N4725" s="130">
        <v>52995</v>
      </c>
      <c r="O4725" s="129">
        <v>4.3531450313318842</v>
      </c>
      <c r="AD4725" s="90">
        <f t="shared" si="213"/>
        <v>50799</v>
      </c>
      <c r="AE4725" s="91">
        <f t="shared" si="212"/>
        <v>4.3986088448324523E-2</v>
      </c>
      <c r="AG4725" s="92"/>
    </row>
    <row r="4726" spans="14:33" x14ac:dyDescent="0.25">
      <c r="N4726" s="130">
        <v>52996</v>
      </c>
      <c r="O4726" s="129">
        <v>4.3536714378742403</v>
      </c>
      <c r="AD4726" s="90">
        <f t="shared" si="213"/>
        <v>50800</v>
      </c>
      <c r="AE4726" s="91">
        <f t="shared" si="212"/>
        <v>4.3986088448324523E-2</v>
      </c>
      <c r="AG4726" s="92"/>
    </row>
    <row r="4727" spans="14:33" x14ac:dyDescent="0.25">
      <c r="N4727" s="130">
        <v>52999</v>
      </c>
      <c r="O4727" s="129">
        <v>4.3531450313238906</v>
      </c>
      <c r="AD4727" s="90">
        <f t="shared" si="213"/>
        <v>50801</v>
      </c>
      <c r="AE4727" s="91">
        <f t="shared" si="212"/>
        <v>4.3980715164799733E-2</v>
      </c>
      <c r="AG4727" s="92"/>
    </row>
    <row r="4728" spans="14:33" x14ac:dyDescent="0.25">
      <c r="N4728" s="130">
        <v>53000</v>
      </c>
      <c r="O4728" s="129">
        <v>4.3531450313398778</v>
      </c>
      <c r="AD4728" s="90">
        <f t="shared" si="213"/>
        <v>50802</v>
      </c>
      <c r="AE4728" s="91">
        <f t="shared" si="212"/>
        <v>4.3980715164799733E-2</v>
      </c>
      <c r="AG4728" s="92"/>
    </row>
    <row r="4729" spans="14:33" x14ac:dyDescent="0.25">
      <c r="N4729" s="130">
        <v>53001</v>
      </c>
      <c r="O4729" s="129">
        <v>4.3531450313238906</v>
      </c>
      <c r="AD4729" s="90">
        <f t="shared" si="213"/>
        <v>50803</v>
      </c>
      <c r="AE4729" s="91">
        <f t="shared" si="212"/>
        <v>4.3980715164719797E-2</v>
      </c>
      <c r="AG4729" s="92"/>
    </row>
    <row r="4730" spans="14:33" x14ac:dyDescent="0.25">
      <c r="N4730" s="130">
        <v>53002</v>
      </c>
      <c r="O4730" s="129">
        <v>4.3531450313398778</v>
      </c>
      <c r="AD4730" s="90">
        <f t="shared" si="213"/>
        <v>50804</v>
      </c>
      <c r="AE4730" s="91">
        <f t="shared" si="212"/>
        <v>4.3980715164799733E-2</v>
      </c>
      <c r="AG4730" s="92"/>
    </row>
    <row r="4731" spans="14:33" x14ac:dyDescent="0.25">
      <c r="N4731" s="130">
        <v>53003</v>
      </c>
      <c r="O4731" s="129">
        <v>4.3536714378715757</v>
      </c>
      <c r="AD4731" s="90">
        <f t="shared" si="213"/>
        <v>50805</v>
      </c>
      <c r="AE4731" s="91">
        <f t="shared" si="212"/>
        <v>4.3986088448324523E-2</v>
      </c>
      <c r="AG4731" s="92"/>
    </row>
    <row r="4732" spans="14:33" x14ac:dyDescent="0.25">
      <c r="N4732" s="130">
        <v>53006</v>
      </c>
      <c r="O4732" s="129">
        <v>4.3531450313398778</v>
      </c>
      <c r="AD4732" s="90">
        <f t="shared" si="213"/>
        <v>50806</v>
      </c>
      <c r="AE4732" s="91">
        <f t="shared" si="212"/>
        <v>4.3986088448324523E-2</v>
      </c>
      <c r="AG4732" s="92"/>
    </row>
    <row r="4733" spans="14:33" x14ac:dyDescent="0.25">
      <c r="N4733" s="130">
        <v>53007</v>
      </c>
      <c r="O4733" s="129">
        <v>4.3531450313238906</v>
      </c>
      <c r="AD4733" s="90">
        <f t="shared" si="213"/>
        <v>50807</v>
      </c>
      <c r="AE4733" s="91">
        <f t="shared" si="212"/>
        <v>4.3986088448324523E-2</v>
      </c>
      <c r="AG4733" s="92"/>
    </row>
    <row r="4734" spans="14:33" x14ac:dyDescent="0.25">
      <c r="N4734" s="130">
        <v>53008</v>
      </c>
      <c r="O4734" s="129">
        <v>4.3531450313318842</v>
      </c>
      <c r="AD4734" s="90">
        <f t="shared" si="213"/>
        <v>50808</v>
      </c>
      <c r="AE4734" s="91">
        <f t="shared" si="212"/>
        <v>4.3980715164799733E-2</v>
      </c>
      <c r="AG4734" s="92"/>
    </row>
    <row r="4735" spans="14:33" x14ac:dyDescent="0.25">
      <c r="N4735" s="130">
        <v>53009</v>
      </c>
      <c r="O4735" s="129">
        <v>4.3531450313318842</v>
      </c>
      <c r="AD4735" s="90">
        <f t="shared" si="213"/>
        <v>50809</v>
      </c>
      <c r="AE4735" s="91">
        <f t="shared" si="212"/>
        <v>4.3980715164799733E-2</v>
      </c>
      <c r="AG4735" s="92"/>
    </row>
    <row r="4736" spans="14:33" x14ac:dyDescent="0.25">
      <c r="N4736" s="130">
        <v>53010</v>
      </c>
      <c r="O4736" s="129">
        <v>4.3539346729699613</v>
      </c>
      <c r="AD4736" s="90">
        <f t="shared" si="213"/>
        <v>50810</v>
      </c>
      <c r="AE4736" s="91">
        <f t="shared" si="212"/>
        <v>4.3980715164799733E-2</v>
      </c>
      <c r="AG4736" s="92"/>
    </row>
    <row r="4737" spans="14:33" x14ac:dyDescent="0.25">
      <c r="N4737" s="130">
        <v>53014</v>
      </c>
      <c r="O4737" s="129">
        <v>4.3531450313318842</v>
      </c>
      <c r="AD4737" s="90">
        <f t="shared" si="213"/>
        <v>50811</v>
      </c>
      <c r="AE4737" s="91">
        <f t="shared" si="212"/>
        <v>4.3980715164799733E-2</v>
      </c>
      <c r="AG4737" s="92"/>
    </row>
    <row r="4738" spans="14:33" x14ac:dyDescent="0.25">
      <c r="N4738" s="130">
        <v>53015</v>
      </c>
      <c r="O4738" s="129">
        <v>4.3531450313318842</v>
      </c>
      <c r="AD4738" s="90">
        <f t="shared" si="213"/>
        <v>50812</v>
      </c>
      <c r="AE4738" s="91">
        <f t="shared" si="212"/>
        <v>4.3986088448324523E-2</v>
      </c>
      <c r="AG4738" s="92"/>
    </row>
    <row r="4739" spans="14:33" x14ac:dyDescent="0.25">
      <c r="N4739" s="130">
        <v>53016</v>
      </c>
      <c r="O4739" s="129">
        <v>4.3531450313398778</v>
      </c>
      <c r="AD4739" s="90">
        <f t="shared" si="213"/>
        <v>50813</v>
      </c>
      <c r="AE4739" s="91">
        <f t="shared" si="212"/>
        <v>4.3986088448324523E-2</v>
      </c>
      <c r="AG4739" s="92"/>
    </row>
    <row r="4740" spans="14:33" x14ac:dyDescent="0.25">
      <c r="N4740" s="130">
        <v>53017</v>
      </c>
      <c r="O4740" s="129">
        <v>4.3536714378715757</v>
      </c>
      <c r="AD4740" s="90">
        <f t="shared" si="213"/>
        <v>50814</v>
      </c>
      <c r="AE4740" s="91">
        <f t="shared" si="212"/>
        <v>4.3986088448324523E-2</v>
      </c>
      <c r="AG4740" s="92"/>
    </row>
    <row r="4741" spans="14:33" x14ac:dyDescent="0.25">
      <c r="N4741" s="130">
        <v>53020</v>
      </c>
      <c r="O4741" s="129">
        <v>4.3531450313318842</v>
      </c>
      <c r="AD4741" s="90">
        <f t="shared" si="213"/>
        <v>50815</v>
      </c>
      <c r="AE4741" s="91">
        <f t="shared" si="212"/>
        <v>4.3980715164799733E-2</v>
      </c>
      <c r="AG4741" s="92"/>
    </row>
    <row r="4742" spans="14:33" x14ac:dyDescent="0.25">
      <c r="N4742" s="130">
        <v>53021</v>
      </c>
      <c r="O4742" s="129">
        <v>4.3531450313398778</v>
      </c>
      <c r="AD4742" s="90">
        <f t="shared" si="213"/>
        <v>50816</v>
      </c>
      <c r="AE4742" s="91">
        <f t="shared" si="212"/>
        <v>4.3980715164799733E-2</v>
      </c>
      <c r="AG4742" s="92"/>
    </row>
    <row r="4743" spans="14:33" x14ac:dyDescent="0.25">
      <c r="N4743" s="130">
        <v>53022</v>
      </c>
      <c r="O4743" s="129">
        <v>4.3531450313318842</v>
      </c>
      <c r="AD4743" s="90">
        <f t="shared" si="213"/>
        <v>50817</v>
      </c>
      <c r="AE4743" s="91">
        <f t="shared" ref="AE4743:AE4806" si="214">_xlfn.IFNA(VLOOKUP(AD4743,N:O,2,FALSE)/100,AE4742)</f>
        <v>4.3980715164719797E-2</v>
      </c>
      <c r="AG4743" s="92"/>
    </row>
    <row r="4744" spans="14:33" x14ac:dyDescent="0.25">
      <c r="N4744" s="130">
        <v>53023</v>
      </c>
      <c r="O4744" s="129">
        <v>4.3531450313318842</v>
      </c>
      <c r="AD4744" s="90">
        <f t="shared" ref="AD4744:AD4807" si="215">AD4743+1</f>
        <v>50818</v>
      </c>
      <c r="AE4744" s="91">
        <f t="shared" si="214"/>
        <v>4.3980715164879669E-2</v>
      </c>
      <c r="AG4744" s="92"/>
    </row>
    <row r="4745" spans="14:33" x14ac:dyDescent="0.25">
      <c r="N4745" s="130">
        <v>53024</v>
      </c>
      <c r="O4745" s="129">
        <v>4.3536714378715757</v>
      </c>
      <c r="AD4745" s="90">
        <f t="shared" si="215"/>
        <v>50819</v>
      </c>
      <c r="AE4745" s="91">
        <f t="shared" si="214"/>
        <v>4.3988775418324355E-2</v>
      </c>
      <c r="AG4745" s="92"/>
    </row>
    <row r="4746" spans="14:33" x14ac:dyDescent="0.25">
      <c r="N4746" s="130">
        <v>53027</v>
      </c>
      <c r="O4746" s="129">
        <v>4.3531450313318842</v>
      </c>
      <c r="AD4746" s="90">
        <f t="shared" si="215"/>
        <v>50820</v>
      </c>
      <c r="AE4746" s="91">
        <f t="shared" si="214"/>
        <v>4.3988775418324355E-2</v>
      </c>
      <c r="AG4746" s="92"/>
    </row>
    <row r="4747" spans="14:33" x14ac:dyDescent="0.25">
      <c r="N4747" s="130">
        <v>53028</v>
      </c>
      <c r="O4747" s="129">
        <v>4.3531450313318842</v>
      </c>
      <c r="AD4747" s="90">
        <f t="shared" si="215"/>
        <v>50821</v>
      </c>
      <c r="AE4747" s="91">
        <f t="shared" si="214"/>
        <v>4.3988775418324355E-2</v>
      </c>
      <c r="AG4747" s="92"/>
    </row>
    <row r="4748" spans="14:33" x14ac:dyDescent="0.25">
      <c r="N4748" s="130">
        <v>53029</v>
      </c>
      <c r="O4748" s="129">
        <v>4.3531450313398778</v>
      </c>
      <c r="AD4748" s="90">
        <f t="shared" si="215"/>
        <v>50822</v>
      </c>
      <c r="AE4748" s="91">
        <f t="shared" si="214"/>
        <v>4.3988775418324355E-2</v>
      </c>
      <c r="AG4748" s="92"/>
    </row>
    <row r="4749" spans="14:33" x14ac:dyDescent="0.25">
      <c r="N4749" s="130">
        <v>53030</v>
      </c>
      <c r="O4749" s="129">
        <v>4.3531450313318842</v>
      </c>
      <c r="AD4749" s="90">
        <f t="shared" si="215"/>
        <v>50823</v>
      </c>
      <c r="AE4749" s="91">
        <f t="shared" si="214"/>
        <v>4.3980715164799733E-2</v>
      </c>
      <c r="AG4749" s="92"/>
    </row>
    <row r="4750" spans="14:33" x14ac:dyDescent="0.25">
      <c r="N4750" s="130">
        <v>53031</v>
      </c>
      <c r="O4750" s="129">
        <v>4.3536714378715757</v>
      </c>
      <c r="AD4750" s="90">
        <f t="shared" si="215"/>
        <v>50824</v>
      </c>
      <c r="AE4750" s="91">
        <f t="shared" si="214"/>
        <v>4.3980715164799733E-2</v>
      </c>
      <c r="AG4750" s="92"/>
    </row>
    <row r="4751" spans="14:33" x14ac:dyDescent="0.25">
      <c r="N4751" s="130">
        <v>53034</v>
      </c>
      <c r="O4751" s="129">
        <v>4.3531450313318842</v>
      </c>
      <c r="AD4751" s="90">
        <f t="shared" si="215"/>
        <v>50825</v>
      </c>
      <c r="AE4751" s="91">
        <f t="shared" si="214"/>
        <v>4.3980715164799733E-2</v>
      </c>
      <c r="AG4751" s="92"/>
    </row>
    <row r="4752" spans="14:33" x14ac:dyDescent="0.25">
      <c r="N4752" s="130">
        <v>53035</v>
      </c>
      <c r="O4752" s="129">
        <v>4.3531450313318842</v>
      </c>
      <c r="AD4752" s="90">
        <f t="shared" si="215"/>
        <v>50826</v>
      </c>
      <c r="AE4752" s="91">
        <f t="shared" si="214"/>
        <v>4.3986088448297878E-2</v>
      </c>
      <c r="AG4752" s="92"/>
    </row>
    <row r="4753" spans="14:33" x14ac:dyDescent="0.25">
      <c r="N4753" s="130">
        <v>53036</v>
      </c>
      <c r="O4753" s="129">
        <v>4.3531450313318842</v>
      </c>
      <c r="AD4753" s="90">
        <f t="shared" si="215"/>
        <v>50827</v>
      </c>
      <c r="AE4753" s="91">
        <f t="shared" si="214"/>
        <v>4.3986088448297878E-2</v>
      </c>
      <c r="AG4753" s="92"/>
    </row>
    <row r="4754" spans="14:33" x14ac:dyDescent="0.25">
      <c r="N4754" s="130">
        <v>53037</v>
      </c>
      <c r="O4754" s="129">
        <v>4.3531450313318842</v>
      </c>
      <c r="AD4754" s="90">
        <f t="shared" si="215"/>
        <v>50828</v>
      </c>
      <c r="AE4754" s="91">
        <f t="shared" si="214"/>
        <v>4.3986088448297878E-2</v>
      </c>
      <c r="AG4754" s="92"/>
    </row>
    <row r="4755" spans="14:33" x14ac:dyDescent="0.25">
      <c r="N4755" s="130">
        <v>53038</v>
      </c>
      <c r="O4755" s="129">
        <v>4.3536714378742403</v>
      </c>
      <c r="AD4755" s="90">
        <f t="shared" si="215"/>
        <v>50829</v>
      </c>
      <c r="AE4755" s="91">
        <f t="shared" si="214"/>
        <v>4.3980715164799733E-2</v>
      </c>
      <c r="AG4755" s="92"/>
    </row>
    <row r="4756" spans="14:33" x14ac:dyDescent="0.25">
      <c r="N4756" s="130">
        <v>53041</v>
      </c>
      <c r="O4756" s="129">
        <v>4.3531450313238906</v>
      </c>
      <c r="AD4756" s="90">
        <f t="shared" si="215"/>
        <v>50830</v>
      </c>
      <c r="AE4756" s="91">
        <f t="shared" si="214"/>
        <v>4.3980715164719797E-2</v>
      </c>
      <c r="AG4756" s="92"/>
    </row>
    <row r="4757" spans="14:33" x14ac:dyDescent="0.25">
      <c r="N4757" s="130">
        <v>53042</v>
      </c>
      <c r="O4757" s="129">
        <v>4.3531450313398778</v>
      </c>
      <c r="AD4757" s="90">
        <f t="shared" si="215"/>
        <v>50831</v>
      </c>
      <c r="AE4757" s="91">
        <f t="shared" si="214"/>
        <v>4.3980715164799733E-2</v>
      </c>
      <c r="AG4757" s="92"/>
    </row>
    <row r="4758" spans="14:33" x14ac:dyDescent="0.25">
      <c r="N4758" s="130">
        <v>53043</v>
      </c>
      <c r="O4758" s="129">
        <v>4.3531450313318842</v>
      </c>
      <c r="AD4758" s="90">
        <f t="shared" si="215"/>
        <v>50832</v>
      </c>
      <c r="AE4758" s="91">
        <f t="shared" si="214"/>
        <v>4.3980715164799733E-2</v>
      </c>
      <c r="AG4758" s="92"/>
    </row>
    <row r="4759" spans="14:33" x14ac:dyDescent="0.25">
      <c r="N4759" s="130">
        <v>53044</v>
      </c>
      <c r="O4759" s="129">
        <v>4.3531450313238906</v>
      </c>
      <c r="AD4759" s="90">
        <f t="shared" si="215"/>
        <v>50833</v>
      </c>
      <c r="AE4759" s="91">
        <f t="shared" si="214"/>
        <v>4.3986088448297878E-2</v>
      </c>
      <c r="AG4759" s="92"/>
    </row>
    <row r="4760" spans="14:33" x14ac:dyDescent="0.25">
      <c r="N4760" s="130">
        <v>53045</v>
      </c>
      <c r="O4760" s="129">
        <v>4.3536714378742403</v>
      </c>
      <c r="AD4760" s="90">
        <f t="shared" si="215"/>
        <v>50834</v>
      </c>
      <c r="AE4760" s="91">
        <f t="shared" si="214"/>
        <v>4.3986088448297878E-2</v>
      </c>
      <c r="AG4760" s="92"/>
    </row>
    <row r="4761" spans="14:33" x14ac:dyDescent="0.25">
      <c r="N4761" s="130">
        <v>53048</v>
      </c>
      <c r="O4761" s="129">
        <v>4.3531450313398778</v>
      </c>
      <c r="AD4761" s="90">
        <f t="shared" si="215"/>
        <v>50835</v>
      </c>
      <c r="AE4761" s="91">
        <f t="shared" si="214"/>
        <v>4.3986088448297878E-2</v>
      </c>
      <c r="AG4761" s="92"/>
    </row>
    <row r="4762" spans="14:33" x14ac:dyDescent="0.25">
      <c r="N4762" s="130">
        <v>53049</v>
      </c>
      <c r="O4762" s="129">
        <v>4.3531450313238906</v>
      </c>
      <c r="AD4762" s="90">
        <f t="shared" si="215"/>
        <v>50836</v>
      </c>
      <c r="AE4762" s="91">
        <f t="shared" si="214"/>
        <v>4.3980715164719797E-2</v>
      </c>
      <c r="AG4762" s="92"/>
    </row>
    <row r="4763" spans="14:33" x14ac:dyDescent="0.25">
      <c r="N4763" s="130">
        <v>53050</v>
      </c>
      <c r="O4763" s="129">
        <v>4.3531450313238906</v>
      </c>
      <c r="AD4763" s="90">
        <f t="shared" si="215"/>
        <v>50837</v>
      </c>
      <c r="AE4763" s="91">
        <f t="shared" si="214"/>
        <v>4.3980715164879669E-2</v>
      </c>
      <c r="AG4763" s="92"/>
    </row>
    <row r="4764" spans="14:33" x14ac:dyDescent="0.25">
      <c r="N4764" s="130">
        <v>53051</v>
      </c>
      <c r="O4764" s="129">
        <v>4.3531450313398778</v>
      </c>
      <c r="AD4764" s="90">
        <f t="shared" si="215"/>
        <v>50838</v>
      </c>
      <c r="AE4764" s="91">
        <f t="shared" si="214"/>
        <v>4.3980715164799733E-2</v>
      </c>
      <c r="AG4764" s="92"/>
    </row>
    <row r="4765" spans="14:33" x14ac:dyDescent="0.25">
      <c r="N4765" s="130">
        <v>53052</v>
      </c>
      <c r="O4765" s="129">
        <v>4.3536714378715757</v>
      </c>
      <c r="AD4765" s="90">
        <f t="shared" si="215"/>
        <v>50839</v>
      </c>
      <c r="AE4765" s="91">
        <f t="shared" si="214"/>
        <v>4.3980715164719797E-2</v>
      </c>
      <c r="AG4765" s="92"/>
    </row>
    <row r="4766" spans="14:33" x14ac:dyDescent="0.25">
      <c r="N4766" s="130">
        <v>53055</v>
      </c>
      <c r="O4766" s="129">
        <v>4.3531450313318842</v>
      </c>
      <c r="AD4766" s="90">
        <f t="shared" si="215"/>
        <v>50840</v>
      </c>
      <c r="AE4766" s="91">
        <f t="shared" si="214"/>
        <v>4.3986088448351168E-2</v>
      </c>
      <c r="AG4766" s="92"/>
    </row>
    <row r="4767" spans="14:33" x14ac:dyDescent="0.25">
      <c r="N4767" s="130">
        <v>53056</v>
      </c>
      <c r="O4767" s="129">
        <v>4.3531450313318842</v>
      </c>
      <c r="AD4767" s="90">
        <f t="shared" si="215"/>
        <v>50841</v>
      </c>
      <c r="AE4767" s="91">
        <f t="shared" si="214"/>
        <v>4.3986088448351168E-2</v>
      </c>
      <c r="AG4767" s="92"/>
    </row>
    <row r="4768" spans="14:33" x14ac:dyDescent="0.25">
      <c r="N4768" s="130">
        <v>53057</v>
      </c>
      <c r="O4768" s="129">
        <v>4.3531450313318842</v>
      </c>
      <c r="AD4768" s="90">
        <f t="shared" si="215"/>
        <v>50842</v>
      </c>
      <c r="AE4768" s="91">
        <f t="shared" si="214"/>
        <v>4.3986088448351168E-2</v>
      </c>
      <c r="AG4768" s="92"/>
    </row>
    <row r="4769" spans="14:33" x14ac:dyDescent="0.25">
      <c r="N4769" s="130">
        <v>53058</v>
      </c>
      <c r="O4769" s="129">
        <v>4.3539346729719597</v>
      </c>
      <c r="AD4769" s="90">
        <f t="shared" si="215"/>
        <v>50843</v>
      </c>
      <c r="AE4769" s="91">
        <f t="shared" si="214"/>
        <v>4.3980715164719797E-2</v>
      </c>
      <c r="AG4769" s="92"/>
    </row>
    <row r="4770" spans="14:33" x14ac:dyDescent="0.25">
      <c r="N4770" s="130">
        <v>53062</v>
      </c>
      <c r="O4770" s="129">
        <v>4.3531450313318842</v>
      </c>
      <c r="AD4770" s="90">
        <f t="shared" si="215"/>
        <v>50844</v>
      </c>
      <c r="AE4770" s="91">
        <f t="shared" si="214"/>
        <v>4.3980715164719797E-2</v>
      </c>
      <c r="AG4770" s="92"/>
    </row>
    <row r="4771" spans="14:33" x14ac:dyDescent="0.25">
      <c r="N4771" s="130">
        <v>53063</v>
      </c>
      <c r="O4771" s="129">
        <v>4.3531450313238906</v>
      </c>
      <c r="AD4771" s="90">
        <f t="shared" si="215"/>
        <v>50845</v>
      </c>
      <c r="AE4771" s="91">
        <f t="shared" si="214"/>
        <v>4.3980715164879669E-2</v>
      </c>
      <c r="AG4771" s="92"/>
    </row>
    <row r="4772" spans="14:33" x14ac:dyDescent="0.25">
      <c r="N4772" s="130">
        <v>53064</v>
      </c>
      <c r="O4772" s="129">
        <v>4.3531450313318842</v>
      </c>
      <c r="AD4772" s="90">
        <f t="shared" si="215"/>
        <v>50846</v>
      </c>
      <c r="AE4772" s="91">
        <f t="shared" si="214"/>
        <v>4.3980715164799733E-2</v>
      </c>
      <c r="AG4772" s="92"/>
    </row>
    <row r="4773" spans="14:33" x14ac:dyDescent="0.25">
      <c r="N4773" s="130">
        <v>53065</v>
      </c>
      <c r="O4773" s="129">
        <v>4.3531450313398778</v>
      </c>
      <c r="AD4773" s="90">
        <f t="shared" si="215"/>
        <v>50847</v>
      </c>
      <c r="AE4773" s="91">
        <f t="shared" si="214"/>
        <v>4.3986088448324523E-2</v>
      </c>
      <c r="AG4773" s="92"/>
    </row>
    <row r="4774" spans="14:33" x14ac:dyDescent="0.25">
      <c r="N4774" s="130">
        <v>53066</v>
      </c>
      <c r="O4774" s="129">
        <v>4.3536714378715757</v>
      </c>
      <c r="AD4774" s="90">
        <f t="shared" si="215"/>
        <v>50848</v>
      </c>
      <c r="AE4774" s="91">
        <f t="shared" si="214"/>
        <v>4.3986088448324523E-2</v>
      </c>
      <c r="AG4774" s="92"/>
    </row>
    <row r="4775" spans="14:33" x14ac:dyDescent="0.25">
      <c r="N4775" s="130">
        <v>53069</v>
      </c>
      <c r="O4775" s="129">
        <v>4.3531450313398778</v>
      </c>
      <c r="AD4775" s="90">
        <f t="shared" si="215"/>
        <v>50849</v>
      </c>
      <c r="AE4775" s="91">
        <f t="shared" si="214"/>
        <v>4.3986088448324523E-2</v>
      </c>
      <c r="AG4775" s="92"/>
    </row>
    <row r="4776" spans="14:33" x14ac:dyDescent="0.25">
      <c r="N4776" s="130">
        <v>53070</v>
      </c>
      <c r="O4776" s="129">
        <v>4.3531450313238906</v>
      </c>
      <c r="AD4776" s="90">
        <f t="shared" si="215"/>
        <v>50850</v>
      </c>
      <c r="AE4776" s="91">
        <f t="shared" si="214"/>
        <v>4.3980715164799733E-2</v>
      </c>
      <c r="AG4776" s="92"/>
    </row>
    <row r="4777" spans="14:33" x14ac:dyDescent="0.25">
      <c r="N4777" s="130">
        <v>53071</v>
      </c>
      <c r="O4777" s="129">
        <v>4.3531450313318842</v>
      </c>
      <c r="AD4777" s="90">
        <f t="shared" si="215"/>
        <v>50851</v>
      </c>
      <c r="AE4777" s="91">
        <f t="shared" si="214"/>
        <v>4.3980715164799733E-2</v>
      </c>
      <c r="AG4777" s="92"/>
    </row>
    <row r="4778" spans="14:33" x14ac:dyDescent="0.25">
      <c r="N4778" s="130">
        <v>53072</v>
      </c>
      <c r="O4778" s="129">
        <v>4.3531450313318842</v>
      </c>
      <c r="AD4778" s="90">
        <f t="shared" si="215"/>
        <v>50852</v>
      </c>
      <c r="AE4778" s="91">
        <f t="shared" si="214"/>
        <v>4.3980715164799733E-2</v>
      </c>
      <c r="AG4778" s="92"/>
    </row>
    <row r="4779" spans="14:33" x14ac:dyDescent="0.25">
      <c r="N4779" s="130">
        <v>53073</v>
      </c>
      <c r="O4779" s="129">
        <v>4.3536714378742403</v>
      </c>
      <c r="AD4779" s="90">
        <f t="shared" si="215"/>
        <v>50853</v>
      </c>
      <c r="AE4779" s="91">
        <f t="shared" si="214"/>
        <v>4.3980715164719797E-2</v>
      </c>
      <c r="AG4779" s="92"/>
    </row>
    <row r="4780" spans="14:33" x14ac:dyDescent="0.25">
      <c r="N4780" s="130">
        <v>53076</v>
      </c>
      <c r="O4780" s="129">
        <v>4.3531450313238906</v>
      </c>
      <c r="AD4780" s="90">
        <f t="shared" si="215"/>
        <v>50854</v>
      </c>
      <c r="AE4780" s="91">
        <f t="shared" si="214"/>
        <v>4.3986088448324523E-2</v>
      </c>
      <c r="AG4780" s="92"/>
    </row>
    <row r="4781" spans="14:33" x14ac:dyDescent="0.25">
      <c r="N4781" s="130">
        <v>53077</v>
      </c>
      <c r="O4781" s="129">
        <v>4.3531450313398778</v>
      </c>
      <c r="AD4781" s="90">
        <f t="shared" si="215"/>
        <v>50855</v>
      </c>
      <c r="AE4781" s="91">
        <f t="shared" si="214"/>
        <v>4.3986088448324523E-2</v>
      </c>
      <c r="AG4781" s="92"/>
    </row>
    <row r="4782" spans="14:33" x14ac:dyDescent="0.25">
      <c r="N4782" s="130">
        <v>53078</v>
      </c>
      <c r="O4782" s="129">
        <v>4.3531450313318842</v>
      </c>
      <c r="AD4782" s="90">
        <f t="shared" si="215"/>
        <v>50856</v>
      </c>
      <c r="AE4782" s="91">
        <f t="shared" si="214"/>
        <v>4.3986088448324523E-2</v>
      </c>
      <c r="AG4782" s="92"/>
    </row>
    <row r="4783" spans="14:33" x14ac:dyDescent="0.25">
      <c r="N4783" s="130">
        <v>53079</v>
      </c>
      <c r="O4783" s="129">
        <v>4.3531450313238906</v>
      </c>
      <c r="AD4783" s="90">
        <f t="shared" si="215"/>
        <v>50857</v>
      </c>
      <c r="AE4783" s="91">
        <f t="shared" si="214"/>
        <v>4.3980715164799733E-2</v>
      </c>
      <c r="AG4783" s="92"/>
    </row>
    <row r="4784" spans="14:33" x14ac:dyDescent="0.25">
      <c r="N4784" s="130">
        <v>53080</v>
      </c>
      <c r="O4784" s="129">
        <v>4.3536714378742403</v>
      </c>
      <c r="AD4784" s="90">
        <f t="shared" si="215"/>
        <v>50858</v>
      </c>
      <c r="AE4784" s="91">
        <f t="shared" si="214"/>
        <v>4.3980715164799733E-2</v>
      </c>
      <c r="AG4784" s="92"/>
    </row>
    <row r="4785" spans="14:33" x14ac:dyDescent="0.25">
      <c r="N4785" s="130">
        <v>53083</v>
      </c>
      <c r="O4785" s="129">
        <v>4.3531450313318842</v>
      </c>
      <c r="AD4785" s="90">
        <f t="shared" si="215"/>
        <v>50859</v>
      </c>
      <c r="AE4785" s="91">
        <f t="shared" si="214"/>
        <v>4.3980715164719797E-2</v>
      </c>
      <c r="AG4785" s="92"/>
    </row>
    <row r="4786" spans="14:33" x14ac:dyDescent="0.25">
      <c r="N4786" s="130">
        <v>53084</v>
      </c>
      <c r="O4786" s="129">
        <v>4.3531450313238906</v>
      </c>
      <c r="AD4786" s="90">
        <f t="shared" si="215"/>
        <v>50860</v>
      </c>
      <c r="AE4786" s="91">
        <f t="shared" si="214"/>
        <v>4.3980715164799733E-2</v>
      </c>
      <c r="AG4786" s="92"/>
    </row>
    <row r="4787" spans="14:33" x14ac:dyDescent="0.25">
      <c r="N4787" s="130">
        <v>53085</v>
      </c>
      <c r="O4787" s="129">
        <v>4.3531450313398778</v>
      </c>
      <c r="AD4787" s="90">
        <f t="shared" si="215"/>
        <v>50861</v>
      </c>
      <c r="AE4787" s="91">
        <f t="shared" si="214"/>
        <v>4.3986088448324523E-2</v>
      </c>
      <c r="AG4787" s="92"/>
    </row>
    <row r="4788" spans="14:33" x14ac:dyDescent="0.25">
      <c r="N4788" s="130">
        <v>53086</v>
      </c>
      <c r="O4788" s="129">
        <v>4.3531450313318842</v>
      </c>
      <c r="AD4788" s="90">
        <f t="shared" si="215"/>
        <v>50862</v>
      </c>
      <c r="AE4788" s="91">
        <f t="shared" si="214"/>
        <v>4.3986088448324523E-2</v>
      </c>
      <c r="AG4788" s="92"/>
    </row>
    <row r="4789" spans="14:33" x14ac:dyDescent="0.25">
      <c r="N4789" s="130">
        <v>53087</v>
      </c>
      <c r="O4789" s="129">
        <v>4.3536714378715757</v>
      </c>
      <c r="AD4789" s="90">
        <f t="shared" si="215"/>
        <v>50863</v>
      </c>
      <c r="AE4789" s="91">
        <f t="shared" si="214"/>
        <v>4.3986088448324523E-2</v>
      </c>
      <c r="AG4789" s="92"/>
    </row>
    <row r="4790" spans="14:33" x14ac:dyDescent="0.25">
      <c r="N4790" s="130">
        <v>53090</v>
      </c>
      <c r="O4790" s="129">
        <v>4.3531450313318842</v>
      </c>
      <c r="AD4790" s="90">
        <f t="shared" si="215"/>
        <v>50864</v>
      </c>
      <c r="AE4790" s="91">
        <f t="shared" si="214"/>
        <v>4.3980715164799733E-2</v>
      </c>
      <c r="AG4790" s="92"/>
    </row>
    <row r="4791" spans="14:33" x14ac:dyDescent="0.25">
      <c r="N4791" s="130">
        <v>53091</v>
      </c>
      <c r="O4791" s="129">
        <v>4.3531450313318842</v>
      </c>
      <c r="AD4791" s="90">
        <f t="shared" si="215"/>
        <v>50865</v>
      </c>
      <c r="AE4791" s="91">
        <f t="shared" si="214"/>
        <v>4.3980715164719797E-2</v>
      </c>
      <c r="AG4791" s="92"/>
    </row>
    <row r="4792" spans="14:33" x14ac:dyDescent="0.25">
      <c r="N4792" s="130">
        <v>53092</v>
      </c>
      <c r="O4792" s="129">
        <v>4.3531450313318842</v>
      </c>
      <c r="AD4792" s="90">
        <f t="shared" si="215"/>
        <v>50866</v>
      </c>
      <c r="AE4792" s="91">
        <f t="shared" si="214"/>
        <v>4.3980715164799733E-2</v>
      </c>
      <c r="AG4792" s="92"/>
    </row>
    <row r="4793" spans="14:33" x14ac:dyDescent="0.25">
      <c r="N4793" s="130">
        <v>53093</v>
      </c>
      <c r="O4793" s="129">
        <v>4.3531450313318842</v>
      </c>
      <c r="AD4793" s="90">
        <f t="shared" si="215"/>
        <v>50867</v>
      </c>
      <c r="AE4793" s="91">
        <f t="shared" si="214"/>
        <v>4.3988775418344339E-2</v>
      </c>
      <c r="AG4793" s="92"/>
    </row>
    <row r="4794" spans="14:33" x14ac:dyDescent="0.25">
      <c r="N4794" s="130">
        <v>53094</v>
      </c>
      <c r="O4794" s="129">
        <v>4.3536714378715757</v>
      </c>
      <c r="AD4794" s="90">
        <f t="shared" si="215"/>
        <v>50868</v>
      </c>
      <c r="AE4794" s="91">
        <f t="shared" si="214"/>
        <v>4.3988775418344339E-2</v>
      </c>
      <c r="AG4794" s="92"/>
    </row>
    <row r="4795" spans="14:33" x14ac:dyDescent="0.25">
      <c r="N4795" s="130">
        <v>53097</v>
      </c>
      <c r="O4795" s="129">
        <v>4.3531450313318842</v>
      </c>
      <c r="AD4795" s="90">
        <f t="shared" si="215"/>
        <v>50869</v>
      </c>
      <c r="AE4795" s="91">
        <f t="shared" si="214"/>
        <v>4.3988775418344339E-2</v>
      </c>
      <c r="AG4795" s="92"/>
    </row>
    <row r="4796" spans="14:33" x14ac:dyDescent="0.25">
      <c r="N4796" s="130">
        <v>53098</v>
      </c>
      <c r="O4796" s="129">
        <v>4.3531450313318842</v>
      </c>
      <c r="AD4796" s="90">
        <f t="shared" si="215"/>
        <v>50870</v>
      </c>
      <c r="AE4796" s="91">
        <f t="shared" si="214"/>
        <v>4.3988775418344339E-2</v>
      </c>
      <c r="AG4796" s="92"/>
    </row>
    <row r="4797" spans="14:33" x14ac:dyDescent="0.25">
      <c r="N4797" s="130">
        <v>53099</v>
      </c>
      <c r="O4797" s="129">
        <v>4.3531450313318842</v>
      </c>
      <c r="AD4797" s="90">
        <f t="shared" si="215"/>
        <v>50871</v>
      </c>
      <c r="AE4797" s="91">
        <f t="shared" si="214"/>
        <v>4.3980715164799733E-2</v>
      </c>
      <c r="AG4797" s="92"/>
    </row>
    <row r="4798" spans="14:33" x14ac:dyDescent="0.25">
      <c r="N4798" s="130">
        <v>53100</v>
      </c>
      <c r="O4798" s="129">
        <v>4.3531450313318842</v>
      </c>
      <c r="AD4798" s="90">
        <f t="shared" si="215"/>
        <v>50872</v>
      </c>
      <c r="AE4798" s="91">
        <f t="shared" si="214"/>
        <v>4.3980715164719797E-2</v>
      </c>
      <c r="AG4798" s="92"/>
    </row>
    <row r="4799" spans="14:33" x14ac:dyDescent="0.25">
      <c r="N4799" s="130">
        <v>53101</v>
      </c>
      <c r="O4799" s="129">
        <v>4.3536714378742403</v>
      </c>
      <c r="AD4799" s="90">
        <f t="shared" si="215"/>
        <v>50873</v>
      </c>
      <c r="AE4799" s="91">
        <f t="shared" si="214"/>
        <v>4.3980715164879669E-2</v>
      </c>
      <c r="AG4799" s="92"/>
    </row>
    <row r="4800" spans="14:33" x14ac:dyDescent="0.25">
      <c r="N4800" s="130">
        <v>53104</v>
      </c>
      <c r="O4800" s="129">
        <v>4.3531450313238906</v>
      </c>
      <c r="AD4800" s="90">
        <f t="shared" si="215"/>
        <v>50874</v>
      </c>
      <c r="AE4800" s="91">
        <f t="shared" si="214"/>
        <v>4.3980715164799733E-2</v>
      </c>
      <c r="AG4800" s="92"/>
    </row>
    <row r="4801" spans="14:33" x14ac:dyDescent="0.25">
      <c r="N4801" s="130">
        <v>53105</v>
      </c>
      <c r="O4801" s="129">
        <v>4.3531450313318842</v>
      </c>
      <c r="AD4801" s="90">
        <f t="shared" si="215"/>
        <v>50875</v>
      </c>
      <c r="AE4801" s="91">
        <f t="shared" si="214"/>
        <v>4.3986088448324523E-2</v>
      </c>
      <c r="AG4801" s="92"/>
    </row>
    <row r="4802" spans="14:33" x14ac:dyDescent="0.25">
      <c r="N4802" s="130">
        <v>53106</v>
      </c>
      <c r="O4802" s="129">
        <v>4.3531450313318842</v>
      </c>
      <c r="AD4802" s="90">
        <f t="shared" si="215"/>
        <v>50876</v>
      </c>
      <c r="AE4802" s="91">
        <f t="shared" si="214"/>
        <v>4.3986088448324523E-2</v>
      </c>
      <c r="AG4802" s="92"/>
    </row>
    <row r="4803" spans="14:33" x14ac:dyDescent="0.25">
      <c r="N4803" s="130">
        <v>53107</v>
      </c>
      <c r="O4803" s="129">
        <v>4.3531450313238906</v>
      </c>
      <c r="AD4803" s="90">
        <f t="shared" si="215"/>
        <v>50877</v>
      </c>
      <c r="AE4803" s="91">
        <f t="shared" si="214"/>
        <v>4.3986088448324523E-2</v>
      </c>
      <c r="AG4803" s="92"/>
    </row>
    <row r="4804" spans="14:33" x14ac:dyDescent="0.25">
      <c r="N4804" s="130">
        <v>53108</v>
      </c>
      <c r="O4804" s="129">
        <v>4.3539346729719597</v>
      </c>
      <c r="AD4804" s="90">
        <f t="shared" si="215"/>
        <v>50878</v>
      </c>
      <c r="AE4804" s="91">
        <f t="shared" si="214"/>
        <v>4.3980715164719797E-2</v>
      </c>
      <c r="AG4804" s="92"/>
    </row>
    <row r="4805" spans="14:33" x14ac:dyDescent="0.25">
      <c r="N4805" s="130">
        <v>53112</v>
      </c>
      <c r="O4805" s="129">
        <v>4.3531450313318842</v>
      </c>
      <c r="AD4805" s="90">
        <f t="shared" si="215"/>
        <v>50879</v>
      </c>
      <c r="AE4805" s="91">
        <f t="shared" si="214"/>
        <v>4.3980715164799733E-2</v>
      </c>
      <c r="AG4805" s="92"/>
    </row>
    <row r="4806" spans="14:33" x14ac:dyDescent="0.25">
      <c r="N4806" s="130">
        <v>53113</v>
      </c>
      <c r="O4806" s="129">
        <v>4.3531450313318842</v>
      </c>
      <c r="AD4806" s="90">
        <f t="shared" si="215"/>
        <v>50880</v>
      </c>
      <c r="AE4806" s="91">
        <f t="shared" si="214"/>
        <v>4.3980715164719797E-2</v>
      </c>
      <c r="AG4806" s="92"/>
    </row>
    <row r="4807" spans="14:33" x14ac:dyDescent="0.25">
      <c r="N4807" s="130">
        <v>53114</v>
      </c>
      <c r="O4807" s="129">
        <v>4.3531450313318842</v>
      </c>
      <c r="AD4807" s="90">
        <f t="shared" si="215"/>
        <v>50881</v>
      </c>
      <c r="AE4807" s="91">
        <f t="shared" ref="AE4807:AE4870" si="216">_xlfn.IFNA(VLOOKUP(AD4807,N:O,2,FALSE)/100,AE4806)</f>
        <v>4.3980715164879669E-2</v>
      </c>
      <c r="AG4807" s="92"/>
    </row>
    <row r="4808" spans="14:33" x14ac:dyDescent="0.25">
      <c r="N4808" s="130">
        <v>53115</v>
      </c>
      <c r="O4808" s="129">
        <v>4.3536714378689112</v>
      </c>
      <c r="AD4808" s="90">
        <f t="shared" ref="AD4808:AD4871" si="217">AD4807+1</f>
        <v>50882</v>
      </c>
      <c r="AE4808" s="91">
        <f t="shared" si="216"/>
        <v>4.3986088448297878E-2</v>
      </c>
      <c r="AG4808" s="92"/>
    </row>
    <row r="4809" spans="14:33" x14ac:dyDescent="0.25">
      <c r="N4809" s="130">
        <v>53118</v>
      </c>
      <c r="O4809" s="129">
        <v>4.3531450313318842</v>
      </c>
      <c r="AD4809" s="90">
        <f t="shared" si="217"/>
        <v>50883</v>
      </c>
      <c r="AE4809" s="91">
        <f t="shared" si="216"/>
        <v>4.3986088448297878E-2</v>
      </c>
      <c r="AG4809" s="92"/>
    </row>
    <row r="4810" spans="14:33" x14ac:dyDescent="0.25">
      <c r="N4810" s="130">
        <v>53119</v>
      </c>
      <c r="O4810" s="129">
        <v>4.3531450313318842</v>
      </c>
      <c r="AD4810" s="90">
        <f t="shared" si="217"/>
        <v>50884</v>
      </c>
      <c r="AE4810" s="91">
        <f t="shared" si="216"/>
        <v>4.3986088448297878E-2</v>
      </c>
      <c r="AG4810" s="92"/>
    </row>
    <row r="4811" spans="14:33" x14ac:dyDescent="0.25">
      <c r="N4811" s="130">
        <v>53120</v>
      </c>
      <c r="O4811" s="129">
        <v>4.3531450313318842</v>
      </c>
      <c r="AD4811" s="90">
        <f t="shared" si="217"/>
        <v>50885</v>
      </c>
      <c r="AE4811" s="91">
        <f t="shared" si="216"/>
        <v>4.3980715164799733E-2</v>
      </c>
      <c r="AG4811" s="92"/>
    </row>
    <row r="4812" spans="14:33" x14ac:dyDescent="0.25">
      <c r="N4812" s="130">
        <v>53121</v>
      </c>
      <c r="O4812" s="129">
        <v>4.3531450313318842</v>
      </c>
      <c r="AD4812" s="90">
        <f t="shared" si="217"/>
        <v>50886</v>
      </c>
      <c r="AE4812" s="91">
        <f t="shared" si="216"/>
        <v>4.3980715164719797E-2</v>
      </c>
      <c r="AG4812" s="92"/>
    </row>
    <row r="4813" spans="14:33" x14ac:dyDescent="0.25">
      <c r="N4813" s="130">
        <v>53122</v>
      </c>
      <c r="O4813" s="129">
        <v>4.3536714378715757</v>
      </c>
      <c r="AD4813" s="90">
        <f t="shared" si="217"/>
        <v>50887</v>
      </c>
      <c r="AE4813" s="91">
        <f t="shared" si="216"/>
        <v>4.3980715164799733E-2</v>
      </c>
      <c r="AG4813" s="92"/>
    </row>
    <row r="4814" spans="14:33" x14ac:dyDescent="0.25">
      <c r="N4814" s="130">
        <v>53125</v>
      </c>
      <c r="O4814" s="129">
        <v>4.3531450313398778</v>
      </c>
      <c r="AD4814" s="90">
        <f t="shared" si="217"/>
        <v>50888</v>
      </c>
      <c r="AE4814" s="91">
        <f t="shared" si="216"/>
        <v>4.3980715164719797E-2</v>
      </c>
      <c r="AG4814" s="92"/>
    </row>
    <row r="4815" spans="14:33" x14ac:dyDescent="0.25">
      <c r="N4815" s="130">
        <v>53126</v>
      </c>
      <c r="O4815" s="129">
        <v>4.3531450313238906</v>
      </c>
      <c r="AD4815" s="90">
        <f t="shared" si="217"/>
        <v>50889</v>
      </c>
      <c r="AE4815" s="91">
        <f t="shared" si="216"/>
        <v>4.3986088448324523E-2</v>
      </c>
      <c r="AG4815" s="92"/>
    </row>
    <row r="4816" spans="14:33" x14ac:dyDescent="0.25">
      <c r="N4816" s="130">
        <v>53127</v>
      </c>
      <c r="O4816" s="129">
        <v>4.3531450313398778</v>
      </c>
      <c r="AD4816" s="90">
        <f t="shared" si="217"/>
        <v>50890</v>
      </c>
      <c r="AE4816" s="91">
        <f t="shared" si="216"/>
        <v>4.3986088448324523E-2</v>
      </c>
      <c r="AG4816" s="92"/>
    </row>
    <row r="4817" spans="14:33" x14ac:dyDescent="0.25">
      <c r="N4817" s="130">
        <v>53128</v>
      </c>
      <c r="O4817" s="129">
        <v>4.3531450313238906</v>
      </c>
      <c r="AD4817" s="90">
        <f t="shared" si="217"/>
        <v>50891</v>
      </c>
      <c r="AE4817" s="91">
        <f t="shared" si="216"/>
        <v>4.3986088448324523E-2</v>
      </c>
      <c r="AG4817" s="92"/>
    </row>
    <row r="4818" spans="14:33" x14ac:dyDescent="0.25">
      <c r="N4818" s="130">
        <v>53129</v>
      </c>
      <c r="O4818" s="129">
        <v>4.3539346729699613</v>
      </c>
      <c r="AD4818" s="90">
        <f t="shared" si="217"/>
        <v>50892</v>
      </c>
      <c r="AE4818" s="91">
        <f t="shared" si="216"/>
        <v>4.3980715164719797E-2</v>
      </c>
      <c r="AG4818" s="92"/>
    </row>
    <row r="4819" spans="14:33" x14ac:dyDescent="0.25">
      <c r="N4819" s="130">
        <v>53133</v>
      </c>
      <c r="O4819" s="129">
        <v>4.3531450313398778</v>
      </c>
      <c r="AD4819" s="90">
        <f t="shared" si="217"/>
        <v>50893</v>
      </c>
      <c r="AE4819" s="91">
        <f t="shared" si="216"/>
        <v>4.3980715164799733E-2</v>
      </c>
      <c r="AG4819" s="92"/>
    </row>
    <row r="4820" spans="14:33" x14ac:dyDescent="0.25">
      <c r="N4820" s="130">
        <v>53134</v>
      </c>
      <c r="O4820" s="129">
        <v>4.3531450313238906</v>
      </c>
      <c r="AD4820" s="90">
        <f t="shared" si="217"/>
        <v>50894</v>
      </c>
      <c r="AE4820" s="91">
        <f t="shared" si="216"/>
        <v>4.3980715164879669E-2</v>
      </c>
      <c r="AG4820" s="92"/>
    </row>
    <row r="4821" spans="14:33" x14ac:dyDescent="0.25">
      <c r="N4821" s="130">
        <v>53135</v>
      </c>
      <c r="O4821" s="129">
        <v>4.3531450313398778</v>
      </c>
      <c r="AD4821" s="90">
        <f t="shared" si="217"/>
        <v>50895</v>
      </c>
      <c r="AE4821" s="91">
        <f t="shared" si="216"/>
        <v>4.3980715164799733E-2</v>
      </c>
      <c r="AG4821" s="92"/>
    </row>
    <row r="4822" spans="14:33" x14ac:dyDescent="0.25">
      <c r="N4822" s="130">
        <v>53136</v>
      </c>
      <c r="O4822" s="129">
        <v>4.3536714378715757</v>
      </c>
      <c r="AD4822" s="90">
        <f t="shared" si="217"/>
        <v>50896</v>
      </c>
      <c r="AE4822" s="91">
        <f t="shared" si="216"/>
        <v>4.3986088448297878E-2</v>
      </c>
      <c r="AG4822" s="92"/>
    </row>
    <row r="4823" spans="14:33" x14ac:dyDescent="0.25">
      <c r="N4823" s="130">
        <v>53139</v>
      </c>
      <c r="O4823" s="129">
        <v>4.3531450313318842</v>
      </c>
      <c r="AD4823" s="90">
        <f t="shared" si="217"/>
        <v>50897</v>
      </c>
      <c r="AE4823" s="91">
        <f t="shared" si="216"/>
        <v>4.3986088448297878E-2</v>
      </c>
      <c r="AG4823" s="92"/>
    </row>
    <row r="4824" spans="14:33" x14ac:dyDescent="0.25">
      <c r="N4824" s="130">
        <v>53140</v>
      </c>
      <c r="O4824" s="129">
        <v>4.3531450313318842</v>
      </c>
      <c r="AD4824" s="90">
        <f t="shared" si="217"/>
        <v>50898</v>
      </c>
      <c r="AE4824" s="91">
        <f t="shared" si="216"/>
        <v>4.3986088448297878E-2</v>
      </c>
      <c r="AG4824" s="92"/>
    </row>
    <row r="4825" spans="14:33" x14ac:dyDescent="0.25">
      <c r="N4825" s="130">
        <v>53141</v>
      </c>
      <c r="O4825" s="129">
        <v>4.3531450313398778</v>
      </c>
      <c r="AD4825" s="90">
        <f t="shared" si="217"/>
        <v>50899</v>
      </c>
      <c r="AE4825" s="91">
        <f t="shared" si="216"/>
        <v>4.3980715164799733E-2</v>
      </c>
      <c r="AG4825" s="92"/>
    </row>
    <row r="4826" spans="14:33" x14ac:dyDescent="0.25">
      <c r="N4826" s="130">
        <v>53142</v>
      </c>
      <c r="O4826" s="129">
        <v>4.3531450313318842</v>
      </c>
      <c r="AD4826" s="90">
        <f t="shared" si="217"/>
        <v>50900</v>
      </c>
      <c r="AE4826" s="91">
        <f t="shared" si="216"/>
        <v>4.3980715164719797E-2</v>
      </c>
      <c r="AG4826" s="92"/>
    </row>
    <row r="4827" spans="14:33" x14ac:dyDescent="0.25">
      <c r="N4827" s="130">
        <v>53143</v>
      </c>
      <c r="O4827" s="129">
        <v>4.3536714378715757</v>
      </c>
      <c r="AD4827" s="90">
        <f t="shared" si="217"/>
        <v>50901</v>
      </c>
      <c r="AE4827" s="91">
        <f t="shared" si="216"/>
        <v>4.3980715164799733E-2</v>
      </c>
      <c r="AG4827" s="92"/>
    </row>
    <row r="4828" spans="14:33" x14ac:dyDescent="0.25">
      <c r="N4828" s="130">
        <v>53146</v>
      </c>
      <c r="O4828" s="129">
        <v>4.3534082239955474</v>
      </c>
      <c r="AD4828" s="90">
        <f t="shared" si="217"/>
        <v>50902</v>
      </c>
      <c r="AE4828" s="91">
        <f t="shared" si="216"/>
        <v>4.3980715164719797E-2</v>
      </c>
      <c r="AG4828" s="92"/>
    </row>
    <row r="4829" spans="14:33" x14ac:dyDescent="0.25">
      <c r="N4829" s="130">
        <v>53148</v>
      </c>
      <c r="O4829" s="129">
        <v>4.3531450313318842</v>
      </c>
      <c r="AD4829" s="90">
        <f t="shared" si="217"/>
        <v>50903</v>
      </c>
      <c r="AE4829" s="91">
        <f t="shared" si="216"/>
        <v>4.3986088448324523E-2</v>
      </c>
      <c r="AG4829" s="92"/>
    </row>
    <row r="4830" spans="14:33" x14ac:dyDescent="0.25">
      <c r="N4830" s="130">
        <v>53149</v>
      </c>
      <c r="O4830" s="129">
        <v>4.3531450313238906</v>
      </c>
      <c r="AD4830" s="90">
        <f t="shared" si="217"/>
        <v>50904</v>
      </c>
      <c r="AE4830" s="91">
        <f t="shared" si="216"/>
        <v>4.3986088448324523E-2</v>
      </c>
      <c r="AG4830" s="92"/>
    </row>
    <row r="4831" spans="14:33" x14ac:dyDescent="0.25">
      <c r="N4831" s="130">
        <v>53150</v>
      </c>
      <c r="O4831" s="129">
        <v>4.3536714378742403</v>
      </c>
      <c r="AD4831" s="90">
        <f t="shared" si="217"/>
        <v>50905</v>
      </c>
      <c r="AE4831" s="91">
        <f t="shared" si="216"/>
        <v>4.3986088448324523E-2</v>
      </c>
      <c r="AG4831" s="92"/>
    </row>
    <row r="4832" spans="14:33" x14ac:dyDescent="0.25">
      <c r="N4832" s="130">
        <v>53153</v>
      </c>
      <c r="O4832" s="129">
        <v>4.3531450313318842</v>
      </c>
      <c r="AD4832" s="90">
        <f t="shared" si="217"/>
        <v>50906</v>
      </c>
      <c r="AE4832" s="91">
        <f t="shared" si="216"/>
        <v>4.3980715164799733E-2</v>
      </c>
      <c r="AG4832" s="92"/>
    </row>
    <row r="4833" spans="14:33" x14ac:dyDescent="0.25">
      <c r="N4833" s="130">
        <v>53154</v>
      </c>
      <c r="O4833" s="129">
        <v>4.3531450313318842</v>
      </c>
      <c r="AD4833" s="90">
        <f t="shared" si="217"/>
        <v>50907</v>
      </c>
      <c r="AE4833" s="91">
        <f t="shared" si="216"/>
        <v>4.3980715164799733E-2</v>
      </c>
      <c r="AG4833" s="92"/>
    </row>
    <row r="4834" spans="14:33" x14ac:dyDescent="0.25">
      <c r="N4834" s="130">
        <v>53155</v>
      </c>
      <c r="O4834" s="129">
        <v>4.3531450313318842</v>
      </c>
      <c r="AD4834" s="90">
        <f t="shared" si="217"/>
        <v>50908</v>
      </c>
      <c r="AE4834" s="91">
        <f t="shared" si="216"/>
        <v>4.3980715164799733E-2</v>
      </c>
      <c r="AG4834" s="92"/>
    </row>
    <row r="4835" spans="14:33" x14ac:dyDescent="0.25">
      <c r="N4835" s="130">
        <v>53156</v>
      </c>
      <c r="O4835" s="129">
        <v>4.3531450313398778</v>
      </c>
      <c r="AD4835" s="90">
        <f t="shared" si="217"/>
        <v>50909</v>
      </c>
      <c r="AE4835" s="91">
        <f t="shared" si="216"/>
        <v>4.3980715164719797E-2</v>
      </c>
      <c r="AG4835" s="92"/>
    </row>
    <row r="4836" spans="14:33" x14ac:dyDescent="0.25">
      <c r="N4836" s="130">
        <v>53157</v>
      </c>
      <c r="O4836" s="129">
        <v>4.3536714378715757</v>
      </c>
      <c r="AD4836" s="90">
        <f t="shared" si="217"/>
        <v>50910</v>
      </c>
      <c r="AE4836" s="91">
        <f t="shared" si="216"/>
        <v>4.3986088448324523E-2</v>
      </c>
      <c r="AG4836" s="92"/>
    </row>
    <row r="4837" spans="14:33" x14ac:dyDescent="0.25">
      <c r="N4837" s="130">
        <v>53160</v>
      </c>
      <c r="O4837" s="129">
        <v>4.3531450313238906</v>
      </c>
      <c r="AD4837" s="90">
        <f t="shared" si="217"/>
        <v>50911</v>
      </c>
      <c r="AE4837" s="91">
        <f t="shared" si="216"/>
        <v>4.3986088448324523E-2</v>
      </c>
      <c r="AG4837" s="92"/>
    </row>
    <row r="4838" spans="14:33" x14ac:dyDescent="0.25">
      <c r="N4838" s="130">
        <v>53161</v>
      </c>
      <c r="O4838" s="129">
        <v>4.3531450313318842</v>
      </c>
      <c r="AD4838" s="90">
        <f t="shared" si="217"/>
        <v>50912</v>
      </c>
      <c r="AE4838" s="91">
        <f t="shared" si="216"/>
        <v>4.3986088448324523E-2</v>
      </c>
      <c r="AG4838" s="92"/>
    </row>
    <row r="4839" spans="14:33" x14ac:dyDescent="0.25">
      <c r="N4839" s="130">
        <v>53162</v>
      </c>
      <c r="O4839" s="129">
        <v>4.3531450313318842</v>
      </c>
      <c r="AD4839" s="90">
        <f t="shared" si="217"/>
        <v>50913</v>
      </c>
      <c r="AE4839" s="91">
        <f t="shared" si="216"/>
        <v>4.3980715164799733E-2</v>
      </c>
      <c r="AG4839" s="92"/>
    </row>
    <row r="4840" spans="14:33" x14ac:dyDescent="0.25">
      <c r="N4840" s="130">
        <v>53163</v>
      </c>
      <c r="O4840" s="129">
        <v>4.3531450313318842</v>
      </c>
      <c r="AD4840" s="90">
        <f t="shared" si="217"/>
        <v>50914</v>
      </c>
      <c r="AE4840" s="91">
        <f t="shared" si="216"/>
        <v>4.3980715164799733E-2</v>
      </c>
      <c r="AG4840" s="92"/>
    </row>
    <row r="4841" spans="14:33" x14ac:dyDescent="0.25">
      <c r="N4841" s="130">
        <v>53164</v>
      </c>
      <c r="O4841" s="129">
        <v>4.3536714378715757</v>
      </c>
      <c r="AD4841" s="90">
        <f t="shared" si="217"/>
        <v>50915</v>
      </c>
      <c r="AE4841" s="91">
        <f t="shared" si="216"/>
        <v>4.3980715164799733E-2</v>
      </c>
      <c r="AG4841" s="92"/>
    </row>
    <row r="4842" spans="14:33" x14ac:dyDescent="0.25">
      <c r="N4842" s="130">
        <v>53167</v>
      </c>
      <c r="O4842" s="129">
        <v>4.3531450313318842</v>
      </c>
      <c r="AD4842" s="90">
        <f t="shared" si="217"/>
        <v>50916</v>
      </c>
      <c r="AE4842" s="91">
        <f t="shared" si="216"/>
        <v>4.3980715164719797E-2</v>
      </c>
      <c r="AG4842" s="92"/>
    </row>
    <row r="4843" spans="14:33" x14ac:dyDescent="0.25">
      <c r="N4843" s="130">
        <v>53168</v>
      </c>
      <c r="O4843" s="129">
        <v>4.3531450313318842</v>
      </c>
      <c r="AD4843" s="90">
        <f t="shared" si="217"/>
        <v>50917</v>
      </c>
      <c r="AE4843" s="91">
        <f t="shared" si="216"/>
        <v>4.3988775418344339E-2</v>
      </c>
      <c r="AG4843" s="92"/>
    </row>
    <row r="4844" spans="14:33" x14ac:dyDescent="0.25">
      <c r="N4844" s="130">
        <v>53169</v>
      </c>
      <c r="O4844" s="129">
        <v>4.3531450313318842</v>
      </c>
      <c r="AD4844" s="90">
        <f t="shared" si="217"/>
        <v>50918</v>
      </c>
      <c r="AE4844" s="91">
        <f t="shared" si="216"/>
        <v>4.3988775418344339E-2</v>
      </c>
      <c r="AG4844" s="92"/>
    </row>
    <row r="4845" spans="14:33" x14ac:dyDescent="0.25">
      <c r="N4845" s="130">
        <v>53170</v>
      </c>
      <c r="O4845" s="129">
        <v>4.3531450313318842</v>
      </c>
      <c r="AD4845" s="90">
        <f t="shared" si="217"/>
        <v>50919</v>
      </c>
      <c r="AE4845" s="91">
        <f t="shared" si="216"/>
        <v>4.3988775418344339E-2</v>
      </c>
      <c r="AG4845" s="92"/>
    </row>
    <row r="4846" spans="14:33" x14ac:dyDescent="0.25">
      <c r="N4846" s="130">
        <v>53171</v>
      </c>
      <c r="O4846" s="129">
        <v>4.3536714378742403</v>
      </c>
      <c r="AD4846" s="90">
        <f t="shared" si="217"/>
        <v>50920</v>
      </c>
      <c r="AE4846" s="91">
        <f t="shared" si="216"/>
        <v>4.3988775418344339E-2</v>
      </c>
      <c r="AG4846" s="92"/>
    </row>
    <row r="4847" spans="14:33" x14ac:dyDescent="0.25">
      <c r="N4847" s="130">
        <v>53174</v>
      </c>
      <c r="O4847" s="129">
        <v>4.3531450313318842</v>
      </c>
      <c r="AD4847" s="90">
        <f t="shared" si="217"/>
        <v>50921</v>
      </c>
      <c r="AE4847" s="91">
        <f t="shared" si="216"/>
        <v>4.3980715164799733E-2</v>
      </c>
      <c r="AG4847" s="92"/>
    </row>
    <row r="4848" spans="14:33" x14ac:dyDescent="0.25">
      <c r="N4848" s="130">
        <v>53175</v>
      </c>
      <c r="O4848" s="129">
        <v>4.3531450313318842</v>
      </c>
      <c r="AD4848" s="90">
        <f t="shared" si="217"/>
        <v>50922</v>
      </c>
      <c r="AE4848" s="91">
        <f t="shared" si="216"/>
        <v>4.3980715164799733E-2</v>
      </c>
      <c r="AG4848" s="92"/>
    </row>
    <row r="4849" spans="14:33" x14ac:dyDescent="0.25">
      <c r="N4849" s="130">
        <v>53176</v>
      </c>
      <c r="O4849" s="129">
        <v>4.3531450313318842</v>
      </c>
      <c r="AD4849" s="90">
        <f t="shared" si="217"/>
        <v>50923</v>
      </c>
      <c r="AE4849" s="91">
        <f t="shared" si="216"/>
        <v>4.3980715164799733E-2</v>
      </c>
      <c r="AG4849" s="92"/>
    </row>
    <row r="4850" spans="14:33" x14ac:dyDescent="0.25">
      <c r="N4850" s="130">
        <v>53177</v>
      </c>
      <c r="O4850" s="129">
        <v>4.3531450313318842</v>
      </c>
      <c r="AD4850" s="90">
        <f t="shared" si="217"/>
        <v>50924</v>
      </c>
      <c r="AE4850" s="91">
        <f t="shared" si="216"/>
        <v>4.3986088448324523E-2</v>
      </c>
      <c r="AG4850" s="92"/>
    </row>
    <row r="4851" spans="14:33" x14ac:dyDescent="0.25">
      <c r="N4851" s="130">
        <v>53178</v>
      </c>
      <c r="O4851" s="129">
        <v>4.3536714378715757</v>
      </c>
      <c r="AD4851" s="90">
        <f t="shared" si="217"/>
        <v>50925</v>
      </c>
      <c r="AE4851" s="91">
        <f t="shared" si="216"/>
        <v>4.3986088448324523E-2</v>
      </c>
      <c r="AG4851" s="92"/>
    </row>
    <row r="4852" spans="14:33" x14ac:dyDescent="0.25">
      <c r="N4852" s="130">
        <v>53181</v>
      </c>
      <c r="O4852" s="129">
        <v>4.3531450313318842</v>
      </c>
      <c r="AD4852" s="90">
        <f t="shared" si="217"/>
        <v>50926</v>
      </c>
      <c r="AE4852" s="91">
        <f t="shared" si="216"/>
        <v>4.3986088448324523E-2</v>
      </c>
      <c r="AG4852" s="92"/>
    </row>
    <row r="4853" spans="14:33" x14ac:dyDescent="0.25">
      <c r="N4853" s="130">
        <v>53182</v>
      </c>
      <c r="O4853" s="129">
        <v>4.3531450313238906</v>
      </c>
      <c r="AD4853" s="90">
        <f t="shared" si="217"/>
        <v>50927</v>
      </c>
      <c r="AE4853" s="91">
        <f t="shared" si="216"/>
        <v>4.3980715164719797E-2</v>
      </c>
      <c r="AG4853" s="92"/>
    </row>
    <row r="4854" spans="14:33" x14ac:dyDescent="0.25">
      <c r="N4854" s="130">
        <v>53183</v>
      </c>
      <c r="O4854" s="129">
        <v>4.3531450313398778</v>
      </c>
      <c r="AD4854" s="90">
        <f t="shared" si="217"/>
        <v>50928</v>
      </c>
      <c r="AE4854" s="91">
        <f t="shared" si="216"/>
        <v>4.3980715164799733E-2</v>
      </c>
      <c r="AG4854" s="92"/>
    </row>
    <row r="4855" spans="14:33" x14ac:dyDescent="0.25">
      <c r="N4855" s="130">
        <v>53184</v>
      </c>
      <c r="O4855" s="129">
        <v>4.3531450313318842</v>
      </c>
      <c r="AD4855" s="90">
        <f t="shared" si="217"/>
        <v>50929</v>
      </c>
      <c r="AE4855" s="91">
        <f t="shared" si="216"/>
        <v>4.3980715164719797E-2</v>
      </c>
      <c r="AG4855" s="92"/>
    </row>
    <row r="4856" spans="14:33" x14ac:dyDescent="0.25">
      <c r="N4856" s="130">
        <v>53185</v>
      </c>
      <c r="O4856" s="129">
        <v>4.3536714378715757</v>
      </c>
      <c r="AD4856" s="90">
        <f t="shared" si="217"/>
        <v>50930</v>
      </c>
      <c r="AE4856" s="91">
        <f t="shared" si="216"/>
        <v>4.3980715164799733E-2</v>
      </c>
      <c r="AG4856" s="92"/>
    </row>
    <row r="4857" spans="14:33" x14ac:dyDescent="0.25">
      <c r="N4857" s="130">
        <v>53188</v>
      </c>
      <c r="O4857" s="129">
        <v>4.3531450313318842</v>
      </c>
      <c r="AD4857" s="90">
        <f t="shared" si="217"/>
        <v>50931</v>
      </c>
      <c r="AE4857" s="91">
        <f t="shared" si="216"/>
        <v>4.3986088448324523E-2</v>
      </c>
      <c r="AG4857" s="92"/>
    </row>
    <row r="4858" spans="14:33" x14ac:dyDescent="0.25">
      <c r="N4858" s="130">
        <v>53189</v>
      </c>
      <c r="O4858" s="129">
        <v>4.3531450313238906</v>
      </c>
      <c r="AD4858" s="90">
        <f t="shared" si="217"/>
        <v>50932</v>
      </c>
      <c r="AE4858" s="91">
        <f t="shared" si="216"/>
        <v>4.3986088448324523E-2</v>
      </c>
      <c r="AG4858" s="92"/>
    </row>
    <row r="4859" spans="14:33" x14ac:dyDescent="0.25">
      <c r="N4859" s="130">
        <v>53190</v>
      </c>
      <c r="O4859" s="129">
        <v>4.3531450313318842</v>
      </c>
      <c r="AD4859" s="90">
        <f t="shared" si="217"/>
        <v>50933</v>
      </c>
      <c r="AE4859" s="91">
        <f t="shared" si="216"/>
        <v>4.3986088448324523E-2</v>
      </c>
      <c r="AG4859" s="92"/>
    </row>
    <row r="4860" spans="14:33" x14ac:dyDescent="0.25">
      <c r="N4860" s="130">
        <v>53191</v>
      </c>
      <c r="O4860" s="129">
        <v>4.3531450313398778</v>
      </c>
      <c r="AD4860" s="90">
        <f t="shared" si="217"/>
        <v>50934</v>
      </c>
      <c r="AE4860" s="91">
        <f t="shared" si="216"/>
        <v>4.3980715164799733E-2</v>
      </c>
      <c r="AG4860" s="92"/>
    </row>
    <row r="4861" spans="14:33" x14ac:dyDescent="0.25">
      <c r="N4861" s="130">
        <v>53192</v>
      </c>
      <c r="O4861" s="129">
        <v>4.3536714378715757</v>
      </c>
      <c r="AD4861" s="90">
        <f t="shared" si="217"/>
        <v>50935</v>
      </c>
      <c r="AE4861" s="91">
        <f t="shared" si="216"/>
        <v>4.3980715164719797E-2</v>
      </c>
      <c r="AG4861" s="92"/>
    </row>
    <row r="4862" spans="14:33" x14ac:dyDescent="0.25">
      <c r="N4862" s="130">
        <v>53195</v>
      </c>
      <c r="O4862" s="129">
        <v>4.3531450313318842</v>
      </c>
      <c r="AD4862" s="90">
        <f t="shared" si="217"/>
        <v>50936</v>
      </c>
      <c r="AE4862" s="91">
        <f t="shared" si="216"/>
        <v>4.3980715164799733E-2</v>
      </c>
      <c r="AG4862" s="92"/>
    </row>
    <row r="4863" spans="14:33" x14ac:dyDescent="0.25">
      <c r="N4863" s="130">
        <v>53196</v>
      </c>
      <c r="O4863" s="129">
        <v>4.3531450313318842</v>
      </c>
      <c r="AD4863" s="90">
        <f t="shared" si="217"/>
        <v>50937</v>
      </c>
      <c r="AE4863" s="91">
        <f t="shared" si="216"/>
        <v>4.3980715164719797E-2</v>
      </c>
      <c r="AG4863" s="92"/>
    </row>
    <row r="4864" spans="14:33" x14ac:dyDescent="0.25">
      <c r="N4864" s="130">
        <v>53197</v>
      </c>
      <c r="O4864" s="129">
        <v>4.3531450313318842</v>
      </c>
      <c r="AD4864" s="90">
        <f t="shared" si="217"/>
        <v>50938</v>
      </c>
      <c r="AE4864" s="91">
        <f t="shared" si="216"/>
        <v>4.3988775418324355E-2</v>
      </c>
      <c r="AG4864" s="92"/>
    </row>
    <row r="4865" spans="14:33" x14ac:dyDescent="0.25">
      <c r="N4865" s="130">
        <v>53198</v>
      </c>
      <c r="O4865" s="129">
        <v>4.3531450313238906</v>
      </c>
      <c r="AD4865" s="90">
        <f t="shared" si="217"/>
        <v>50939</v>
      </c>
      <c r="AE4865" s="91">
        <f t="shared" si="216"/>
        <v>4.3988775418324355E-2</v>
      </c>
      <c r="AG4865" s="92"/>
    </row>
    <row r="4866" spans="14:33" x14ac:dyDescent="0.25">
      <c r="N4866" s="130">
        <v>53199</v>
      </c>
      <c r="O4866" s="129">
        <v>4.3536714378769048</v>
      </c>
      <c r="AD4866" s="90">
        <f t="shared" si="217"/>
        <v>50940</v>
      </c>
      <c r="AE4866" s="91">
        <f t="shared" si="216"/>
        <v>4.3988775418324355E-2</v>
      </c>
      <c r="AG4866" s="92"/>
    </row>
    <row r="4867" spans="14:33" x14ac:dyDescent="0.25">
      <c r="N4867" s="130">
        <v>53202</v>
      </c>
      <c r="O4867" s="129">
        <v>4.3531450313318842</v>
      </c>
      <c r="AD4867" s="90">
        <f t="shared" si="217"/>
        <v>50941</v>
      </c>
      <c r="AE4867" s="91">
        <f t="shared" si="216"/>
        <v>4.3988775418324355E-2</v>
      </c>
      <c r="AG4867" s="92"/>
    </row>
    <row r="4868" spans="14:33" x14ac:dyDescent="0.25">
      <c r="N4868" s="130">
        <v>53203</v>
      </c>
      <c r="O4868" s="129">
        <v>4.353145031315897</v>
      </c>
      <c r="AD4868" s="90">
        <f t="shared" si="217"/>
        <v>50942</v>
      </c>
      <c r="AE4868" s="91">
        <f t="shared" si="216"/>
        <v>4.3980715164799733E-2</v>
      </c>
      <c r="AG4868" s="92"/>
    </row>
    <row r="4869" spans="14:33" x14ac:dyDescent="0.25">
      <c r="N4869" s="130">
        <v>53204</v>
      </c>
      <c r="O4869" s="129">
        <v>4.3531450313398778</v>
      </c>
      <c r="AD4869" s="90">
        <f t="shared" si="217"/>
        <v>50943</v>
      </c>
      <c r="AE4869" s="91">
        <f t="shared" si="216"/>
        <v>4.3980715164719797E-2</v>
      </c>
      <c r="AG4869" s="92"/>
    </row>
    <row r="4870" spans="14:33" x14ac:dyDescent="0.25">
      <c r="N4870" s="130">
        <v>53205</v>
      </c>
      <c r="O4870" s="129">
        <v>4.3531450313318842</v>
      </c>
      <c r="AD4870" s="90">
        <f t="shared" si="217"/>
        <v>50944</v>
      </c>
      <c r="AE4870" s="91">
        <f t="shared" si="216"/>
        <v>4.3980715164799733E-2</v>
      </c>
      <c r="AG4870" s="92"/>
    </row>
    <row r="4871" spans="14:33" x14ac:dyDescent="0.25">
      <c r="N4871" s="130">
        <v>53206</v>
      </c>
      <c r="O4871" s="129">
        <v>4.3539346729699613</v>
      </c>
      <c r="AD4871" s="90">
        <f t="shared" si="217"/>
        <v>50945</v>
      </c>
      <c r="AE4871" s="91">
        <f t="shared" ref="AE4871:AE4934" si="218">_xlfn.IFNA(VLOOKUP(AD4871,N:O,2,FALSE)/100,AE4870)</f>
        <v>4.3986088448324523E-2</v>
      </c>
      <c r="AG4871" s="92"/>
    </row>
    <row r="4872" spans="14:33" x14ac:dyDescent="0.25">
      <c r="N4872" s="130">
        <v>53210</v>
      </c>
      <c r="O4872" s="129">
        <v>4.3531450313398778</v>
      </c>
      <c r="AD4872" s="90">
        <f t="shared" ref="AD4872:AD4935" si="219">AD4871+1</f>
        <v>50946</v>
      </c>
      <c r="AE4872" s="91">
        <f t="shared" si="218"/>
        <v>4.3986088448324523E-2</v>
      </c>
      <c r="AG4872" s="92"/>
    </row>
    <row r="4873" spans="14:33" x14ac:dyDescent="0.25">
      <c r="N4873" s="130">
        <v>53211</v>
      </c>
      <c r="O4873" s="129">
        <v>4.3531450313238906</v>
      </c>
      <c r="AD4873" s="90">
        <f t="shared" si="219"/>
        <v>50947</v>
      </c>
      <c r="AE4873" s="91">
        <f t="shared" si="218"/>
        <v>4.3986088448324523E-2</v>
      </c>
      <c r="AG4873" s="92"/>
    </row>
    <row r="4874" spans="14:33" x14ac:dyDescent="0.25">
      <c r="N4874" s="130">
        <v>53212</v>
      </c>
      <c r="O4874" s="129">
        <v>4.3531450313318842</v>
      </c>
      <c r="AD4874" s="90">
        <f t="shared" si="219"/>
        <v>50948</v>
      </c>
      <c r="AE4874" s="91">
        <f t="shared" si="218"/>
        <v>4.3980715164799733E-2</v>
      </c>
      <c r="AG4874" s="92"/>
    </row>
    <row r="4875" spans="14:33" x14ac:dyDescent="0.25">
      <c r="N4875" s="130">
        <v>53213</v>
      </c>
      <c r="O4875" s="129">
        <v>4.3536714378742403</v>
      </c>
      <c r="AD4875" s="90">
        <f t="shared" si="219"/>
        <v>50949</v>
      </c>
      <c r="AE4875" s="91">
        <f t="shared" si="218"/>
        <v>4.3980715164799733E-2</v>
      </c>
      <c r="AG4875" s="92"/>
    </row>
    <row r="4876" spans="14:33" x14ac:dyDescent="0.25">
      <c r="N4876" s="130">
        <v>53216</v>
      </c>
      <c r="O4876" s="129">
        <v>4.3531450313318842</v>
      </c>
      <c r="AD4876" s="90">
        <f t="shared" si="219"/>
        <v>50950</v>
      </c>
      <c r="AE4876" s="91">
        <f t="shared" si="218"/>
        <v>4.3980715164719797E-2</v>
      </c>
      <c r="AG4876" s="92"/>
    </row>
    <row r="4877" spans="14:33" x14ac:dyDescent="0.25">
      <c r="N4877" s="130">
        <v>53217</v>
      </c>
      <c r="O4877" s="129">
        <v>4.3531450313398778</v>
      </c>
      <c r="AD4877" s="90">
        <f t="shared" si="219"/>
        <v>50951</v>
      </c>
      <c r="AE4877" s="91">
        <f t="shared" si="218"/>
        <v>4.3980715164799733E-2</v>
      </c>
      <c r="AG4877" s="92"/>
    </row>
    <row r="4878" spans="14:33" x14ac:dyDescent="0.25">
      <c r="N4878" s="130">
        <v>53218</v>
      </c>
      <c r="O4878" s="129">
        <v>4.3531450313238906</v>
      </c>
      <c r="AD4878" s="90">
        <f t="shared" si="219"/>
        <v>50952</v>
      </c>
      <c r="AE4878" s="91">
        <f t="shared" si="218"/>
        <v>4.3988775418324355E-2</v>
      </c>
      <c r="AG4878" s="92"/>
    </row>
    <row r="4879" spans="14:33" x14ac:dyDescent="0.25">
      <c r="N4879" s="130">
        <v>53219</v>
      </c>
      <c r="O4879" s="129">
        <v>4.3531450313398778</v>
      </c>
      <c r="AD4879" s="90">
        <f t="shared" si="219"/>
        <v>50953</v>
      </c>
      <c r="AE4879" s="91">
        <f t="shared" si="218"/>
        <v>4.3988775418324355E-2</v>
      </c>
      <c r="AG4879" s="92"/>
    </row>
    <row r="4880" spans="14:33" x14ac:dyDescent="0.25">
      <c r="N4880" s="130">
        <v>53220</v>
      </c>
      <c r="O4880" s="129">
        <v>4.3536714378715757</v>
      </c>
      <c r="AD4880" s="90">
        <f t="shared" si="219"/>
        <v>50954</v>
      </c>
      <c r="AE4880" s="91">
        <f t="shared" si="218"/>
        <v>4.3988775418324355E-2</v>
      </c>
      <c r="AG4880" s="92"/>
    </row>
    <row r="4881" spans="14:33" x14ac:dyDescent="0.25">
      <c r="N4881" s="130">
        <v>53223</v>
      </c>
      <c r="O4881" s="129">
        <v>4.3531450313318842</v>
      </c>
      <c r="AD4881" s="90">
        <f t="shared" si="219"/>
        <v>50955</v>
      </c>
      <c r="AE4881" s="91">
        <f t="shared" si="218"/>
        <v>4.3988775418324355E-2</v>
      </c>
      <c r="AG4881" s="92"/>
    </row>
    <row r="4882" spans="14:33" x14ac:dyDescent="0.25">
      <c r="N4882" s="130">
        <v>53224</v>
      </c>
      <c r="O4882" s="129">
        <v>4.3531450313318842</v>
      </c>
      <c r="AD4882" s="90">
        <f t="shared" si="219"/>
        <v>50956</v>
      </c>
      <c r="AE4882" s="91">
        <f t="shared" si="218"/>
        <v>4.3980715164799733E-2</v>
      </c>
      <c r="AG4882" s="92"/>
    </row>
    <row r="4883" spans="14:33" x14ac:dyDescent="0.25">
      <c r="N4883" s="130">
        <v>53225</v>
      </c>
      <c r="O4883" s="129">
        <v>4.3531450313318842</v>
      </c>
      <c r="AD4883" s="90">
        <f t="shared" si="219"/>
        <v>50957</v>
      </c>
      <c r="AE4883" s="91">
        <f t="shared" si="218"/>
        <v>4.3980715164799733E-2</v>
      </c>
      <c r="AG4883" s="92"/>
    </row>
    <row r="4884" spans="14:33" x14ac:dyDescent="0.25">
      <c r="N4884" s="130">
        <v>53226</v>
      </c>
      <c r="O4884" s="129">
        <v>4.3531450313318842</v>
      </c>
      <c r="AD4884" s="90">
        <f t="shared" si="219"/>
        <v>50958</v>
      </c>
      <c r="AE4884" s="91">
        <f t="shared" si="218"/>
        <v>4.3980715164719797E-2</v>
      </c>
      <c r="AG4884" s="92"/>
    </row>
    <row r="4885" spans="14:33" x14ac:dyDescent="0.25">
      <c r="N4885" s="130">
        <v>53227</v>
      </c>
      <c r="O4885" s="129">
        <v>4.3536714378742403</v>
      </c>
      <c r="AD4885" s="90">
        <f t="shared" si="219"/>
        <v>50959</v>
      </c>
      <c r="AE4885" s="91">
        <f t="shared" si="218"/>
        <v>4.3986088448351168E-2</v>
      </c>
      <c r="AG4885" s="92"/>
    </row>
    <row r="4886" spans="14:33" x14ac:dyDescent="0.25">
      <c r="N4886" s="130">
        <v>53230</v>
      </c>
      <c r="O4886" s="129">
        <v>4.3531450313318842</v>
      </c>
      <c r="AD4886" s="90">
        <f t="shared" si="219"/>
        <v>50960</v>
      </c>
      <c r="AE4886" s="91">
        <f t="shared" si="218"/>
        <v>4.3986088448351168E-2</v>
      </c>
      <c r="AG4886" s="92"/>
    </row>
    <row r="4887" spans="14:33" x14ac:dyDescent="0.25">
      <c r="N4887" s="130">
        <v>53231</v>
      </c>
      <c r="O4887" s="129">
        <v>4.3531450313238906</v>
      </c>
      <c r="AD4887" s="90">
        <f t="shared" si="219"/>
        <v>50961</v>
      </c>
      <c r="AE4887" s="91">
        <f t="shared" si="218"/>
        <v>4.3986088448351168E-2</v>
      </c>
      <c r="AG4887" s="92"/>
    </row>
    <row r="4888" spans="14:33" x14ac:dyDescent="0.25">
      <c r="N4888" s="130">
        <v>53232</v>
      </c>
      <c r="O4888" s="129">
        <v>4.3531450313318842</v>
      </c>
      <c r="AD4888" s="90">
        <f t="shared" si="219"/>
        <v>50962</v>
      </c>
      <c r="AE4888" s="91">
        <f t="shared" si="218"/>
        <v>4.3980715164639861E-2</v>
      </c>
      <c r="AG4888" s="92"/>
    </row>
    <row r="4889" spans="14:33" x14ac:dyDescent="0.25">
      <c r="N4889" s="130">
        <v>53233</v>
      </c>
      <c r="O4889" s="129">
        <v>4.3531450313318842</v>
      </c>
      <c r="AD4889" s="90">
        <f t="shared" si="219"/>
        <v>50963</v>
      </c>
      <c r="AE4889" s="91">
        <f t="shared" si="218"/>
        <v>4.3980715164799733E-2</v>
      </c>
      <c r="AG4889" s="92"/>
    </row>
    <row r="4890" spans="14:33" x14ac:dyDescent="0.25">
      <c r="N4890" s="130">
        <v>53234</v>
      </c>
      <c r="O4890" s="129">
        <v>4.3536714378742403</v>
      </c>
      <c r="AD4890" s="90">
        <f t="shared" si="219"/>
        <v>50964</v>
      </c>
      <c r="AE4890" s="91">
        <f t="shared" si="218"/>
        <v>4.3980715164799733E-2</v>
      </c>
      <c r="AG4890" s="92"/>
    </row>
    <row r="4891" spans="14:33" x14ac:dyDescent="0.25">
      <c r="N4891" s="130">
        <v>53237</v>
      </c>
      <c r="O4891" s="129">
        <v>4.3531450313238906</v>
      </c>
      <c r="AD4891" s="90">
        <f t="shared" si="219"/>
        <v>50965</v>
      </c>
      <c r="AE4891" s="91">
        <f t="shared" si="218"/>
        <v>4.3980715164799733E-2</v>
      </c>
      <c r="AG4891" s="92"/>
    </row>
    <row r="4892" spans="14:33" x14ac:dyDescent="0.25">
      <c r="N4892" s="130">
        <v>53238</v>
      </c>
      <c r="O4892" s="129">
        <v>4.3531450313318842</v>
      </c>
      <c r="AD4892" s="90">
        <f t="shared" si="219"/>
        <v>50966</v>
      </c>
      <c r="AE4892" s="91">
        <f t="shared" si="218"/>
        <v>4.3986088448324523E-2</v>
      </c>
      <c r="AG4892" s="92"/>
    </row>
    <row r="4893" spans="14:33" x14ac:dyDescent="0.25">
      <c r="N4893" s="130">
        <v>53239</v>
      </c>
      <c r="O4893" s="129">
        <v>4.3531450313318842</v>
      </c>
      <c r="AD4893" s="90">
        <f t="shared" si="219"/>
        <v>50967</v>
      </c>
      <c r="AE4893" s="91">
        <f t="shared" si="218"/>
        <v>4.3986088448324523E-2</v>
      </c>
      <c r="AG4893" s="92"/>
    </row>
    <row r="4894" spans="14:33" x14ac:dyDescent="0.25">
      <c r="N4894" s="130">
        <v>53240</v>
      </c>
      <c r="O4894" s="129">
        <v>4.3531450313238906</v>
      </c>
      <c r="AD4894" s="90">
        <f t="shared" si="219"/>
        <v>50968</v>
      </c>
      <c r="AE4894" s="91">
        <f t="shared" si="218"/>
        <v>4.3986088448324523E-2</v>
      </c>
      <c r="AG4894" s="92"/>
    </row>
    <row r="4895" spans="14:33" x14ac:dyDescent="0.25">
      <c r="N4895" s="130">
        <v>53241</v>
      </c>
      <c r="O4895" s="129">
        <v>4.3539346729699613</v>
      </c>
      <c r="AD4895" s="90">
        <f t="shared" si="219"/>
        <v>50969</v>
      </c>
      <c r="AE4895" s="91">
        <f t="shared" si="218"/>
        <v>4.3980715164719797E-2</v>
      </c>
      <c r="AG4895" s="92"/>
    </row>
    <row r="4896" spans="14:33" x14ac:dyDescent="0.25">
      <c r="N4896" s="130">
        <v>53245</v>
      </c>
      <c r="O4896" s="129">
        <v>4.3531450313318842</v>
      </c>
      <c r="AD4896" s="90">
        <f t="shared" si="219"/>
        <v>50970</v>
      </c>
      <c r="AE4896" s="91">
        <f t="shared" si="218"/>
        <v>4.3980715164799733E-2</v>
      </c>
      <c r="AG4896" s="92"/>
    </row>
    <row r="4897" spans="14:33" x14ac:dyDescent="0.25">
      <c r="N4897" s="130">
        <v>53246</v>
      </c>
      <c r="O4897" s="129">
        <v>4.3531450313318842</v>
      </c>
      <c r="AD4897" s="90">
        <f t="shared" si="219"/>
        <v>50971</v>
      </c>
      <c r="AE4897" s="91">
        <f t="shared" si="218"/>
        <v>4.3980715164719797E-2</v>
      </c>
      <c r="AG4897" s="92"/>
    </row>
    <row r="4898" spans="14:33" x14ac:dyDescent="0.25">
      <c r="N4898" s="130">
        <v>53247</v>
      </c>
      <c r="O4898" s="129">
        <v>4.3531450313318842</v>
      </c>
      <c r="AD4898" s="90">
        <f t="shared" si="219"/>
        <v>50972</v>
      </c>
      <c r="AE4898" s="91">
        <f t="shared" si="218"/>
        <v>4.3980715164799733E-2</v>
      </c>
      <c r="AG4898" s="92"/>
    </row>
    <row r="4899" spans="14:33" x14ac:dyDescent="0.25">
      <c r="N4899" s="130">
        <v>53248</v>
      </c>
      <c r="O4899" s="129">
        <v>4.3536714378715757</v>
      </c>
      <c r="AD4899" s="90">
        <f t="shared" si="219"/>
        <v>50973</v>
      </c>
      <c r="AE4899" s="91">
        <f t="shared" si="218"/>
        <v>4.3986088448297878E-2</v>
      </c>
      <c r="AG4899" s="92"/>
    </row>
    <row r="4900" spans="14:33" x14ac:dyDescent="0.25">
      <c r="N4900" s="130">
        <v>53251</v>
      </c>
      <c r="O4900" s="129">
        <v>4.3531450313318842</v>
      </c>
      <c r="AD4900" s="90">
        <f t="shared" si="219"/>
        <v>50974</v>
      </c>
      <c r="AE4900" s="91">
        <f t="shared" si="218"/>
        <v>4.3986088448297878E-2</v>
      </c>
      <c r="AG4900" s="92"/>
    </row>
    <row r="4901" spans="14:33" x14ac:dyDescent="0.25">
      <c r="N4901" s="130">
        <v>53252</v>
      </c>
      <c r="O4901" s="129">
        <v>4.3531450313398778</v>
      </c>
      <c r="AD4901" s="90">
        <f t="shared" si="219"/>
        <v>50975</v>
      </c>
      <c r="AE4901" s="91">
        <f t="shared" si="218"/>
        <v>4.3986088448297878E-2</v>
      </c>
      <c r="AG4901" s="92"/>
    </row>
    <row r="4902" spans="14:33" x14ac:dyDescent="0.25">
      <c r="N4902" s="130">
        <v>53253</v>
      </c>
      <c r="O4902" s="129">
        <v>4.3531450313318842</v>
      </c>
      <c r="AD4902" s="90">
        <f t="shared" si="219"/>
        <v>50976</v>
      </c>
      <c r="AE4902" s="91">
        <f t="shared" si="218"/>
        <v>4.3980715164799733E-2</v>
      </c>
      <c r="AG4902" s="92"/>
    </row>
    <row r="4903" spans="14:33" x14ac:dyDescent="0.25">
      <c r="N4903" s="130">
        <v>53254</v>
      </c>
      <c r="O4903" s="129">
        <v>4.3531450313318842</v>
      </c>
      <c r="AD4903" s="90">
        <f t="shared" si="219"/>
        <v>50977</v>
      </c>
      <c r="AE4903" s="91">
        <f t="shared" si="218"/>
        <v>4.3980715164799733E-2</v>
      </c>
      <c r="AG4903" s="92"/>
    </row>
    <row r="4904" spans="14:33" x14ac:dyDescent="0.25">
      <c r="N4904" s="130">
        <v>53255</v>
      </c>
      <c r="O4904" s="129">
        <v>4.3536714378715757</v>
      </c>
      <c r="AD4904" s="90">
        <f t="shared" si="219"/>
        <v>50978</v>
      </c>
      <c r="AE4904" s="91">
        <f t="shared" si="218"/>
        <v>4.3980715164799733E-2</v>
      </c>
      <c r="AG4904" s="92"/>
    </row>
    <row r="4905" spans="14:33" x14ac:dyDescent="0.25">
      <c r="N4905" s="130">
        <v>53258</v>
      </c>
      <c r="O4905" s="129">
        <v>4.3531450313318842</v>
      </c>
      <c r="AD4905" s="90">
        <f t="shared" si="219"/>
        <v>50979</v>
      </c>
      <c r="AE4905" s="91">
        <f t="shared" si="218"/>
        <v>4.3980715164719797E-2</v>
      </c>
      <c r="AG4905" s="92"/>
    </row>
    <row r="4906" spans="14:33" x14ac:dyDescent="0.25">
      <c r="N4906" s="130">
        <v>53259</v>
      </c>
      <c r="O4906" s="129">
        <v>4.3531450313318842</v>
      </c>
      <c r="AD4906" s="90">
        <f t="shared" si="219"/>
        <v>50980</v>
      </c>
      <c r="AE4906" s="91">
        <f t="shared" si="218"/>
        <v>4.3986088448324523E-2</v>
      </c>
      <c r="AG4906" s="92"/>
    </row>
    <row r="4907" spans="14:33" x14ac:dyDescent="0.25">
      <c r="N4907" s="130">
        <v>53260</v>
      </c>
      <c r="O4907" s="129">
        <v>4.3531450313238906</v>
      </c>
      <c r="AD4907" s="90">
        <f t="shared" si="219"/>
        <v>50981</v>
      </c>
      <c r="AE4907" s="91">
        <f t="shared" si="218"/>
        <v>4.3986088448324523E-2</v>
      </c>
      <c r="AG4907" s="92"/>
    </row>
    <row r="4908" spans="14:33" x14ac:dyDescent="0.25">
      <c r="N4908" s="130">
        <v>53261</v>
      </c>
      <c r="O4908" s="129">
        <v>4.3531450313318842</v>
      </c>
      <c r="AD4908" s="90">
        <f t="shared" si="219"/>
        <v>50982</v>
      </c>
      <c r="AE4908" s="91">
        <f t="shared" si="218"/>
        <v>4.3986088448324523E-2</v>
      </c>
      <c r="AG4908" s="92"/>
    </row>
    <row r="4909" spans="14:33" x14ac:dyDescent="0.25">
      <c r="N4909" s="130">
        <v>53262</v>
      </c>
      <c r="O4909" s="129">
        <v>4.3536714378742403</v>
      </c>
      <c r="AD4909" s="90">
        <f t="shared" si="219"/>
        <v>50983</v>
      </c>
      <c r="AE4909" s="91">
        <f t="shared" si="218"/>
        <v>4.3980715164799733E-2</v>
      </c>
      <c r="AG4909" s="92"/>
    </row>
    <row r="4910" spans="14:33" x14ac:dyDescent="0.25">
      <c r="N4910" s="130">
        <v>53265</v>
      </c>
      <c r="O4910" s="129">
        <v>4.3531450313318842</v>
      </c>
      <c r="AD4910" s="90">
        <f t="shared" si="219"/>
        <v>50984</v>
      </c>
      <c r="AE4910" s="91">
        <f t="shared" si="218"/>
        <v>4.3980715164719797E-2</v>
      </c>
      <c r="AG4910" s="92"/>
    </row>
    <row r="4911" spans="14:33" x14ac:dyDescent="0.25">
      <c r="N4911" s="130">
        <v>53266</v>
      </c>
      <c r="O4911" s="129">
        <v>4.3531450313238906</v>
      </c>
      <c r="AD4911" s="90">
        <f t="shared" si="219"/>
        <v>50985</v>
      </c>
      <c r="AE4911" s="91">
        <f t="shared" si="218"/>
        <v>4.3980715164879669E-2</v>
      </c>
      <c r="AG4911" s="92"/>
    </row>
    <row r="4912" spans="14:33" x14ac:dyDescent="0.25">
      <c r="N4912" s="130">
        <v>53267</v>
      </c>
      <c r="O4912" s="129">
        <v>4.3531450313398778</v>
      </c>
      <c r="AD4912" s="90">
        <f t="shared" si="219"/>
        <v>50986</v>
      </c>
      <c r="AE4912" s="91">
        <f t="shared" si="218"/>
        <v>4.3980715164719797E-2</v>
      </c>
      <c r="AG4912" s="92"/>
    </row>
    <row r="4913" spans="14:33" x14ac:dyDescent="0.25">
      <c r="N4913" s="130">
        <v>53268</v>
      </c>
      <c r="O4913" s="129">
        <v>4.3531450313318842</v>
      </c>
      <c r="AD4913" s="90">
        <f t="shared" si="219"/>
        <v>50987</v>
      </c>
      <c r="AE4913" s="91">
        <f t="shared" si="218"/>
        <v>4.3986088448324523E-2</v>
      </c>
      <c r="AG4913" s="92"/>
    </row>
    <row r="4914" spans="14:33" x14ac:dyDescent="0.25">
      <c r="N4914" s="130">
        <v>53269</v>
      </c>
      <c r="O4914" s="129">
        <v>4.3536714378715757</v>
      </c>
      <c r="AD4914" s="90">
        <f t="shared" si="219"/>
        <v>50988</v>
      </c>
      <c r="AE4914" s="91">
        <f t="shared" si="218"/>
        <v>4.3986088448324523E-2</v>
      </c>
      <c r="AG4914" s="92"/>
    </row>
    <row r="4915" spans="14:33" x14ac:dyDescent="0.25">
      <c r="N4915" s="130">
        <v>53272</v>
      </c>
      <c r="O4915" s="129">
        <v>4.3531450313318842</v>
      </c>
      <c r="AD4915" s="90">
        <f t="shared" si="219"/>
        <v>50989</v>
      </c>
      <c r="AE4915" s="91">
        <f t="shared" si="218"/>
        <v>4.3986088448324523E-2</v>
      </c>
      <c r="AG4915" s="92"/>
    </row>
    <row r="4916" spans="14:33" x14ac:dyDescent="0.25">
      <c r="N4916" s="130">
        <v>53273</v>
      </c>
      <c r="O4916" s="129">
        <v>4.3531450313318842</v>
      </c>
      <c r="AD4916" s="90">
        <f t="shared" si="219"/>
        <v>50990</v>
      </c>
      <c r="AE4916" s="91">
        <f t="shared" si="218"/>
        <v>4.3980715164719797E-2</v>
      </c>
      <c r="AG4916" s="92"/>
    </row>
    <row r="4917" spans="14:33" x14ac:dyDescent="0.25">
      <c r="N4917" s="130">
        <v>53274</v>
      </c>
      <c r="O4917" s="129">
        <v>4.3531450313318842</v>
      </c>
      <c r="AD4917" s="90">
        <f t="shared" si="219"/>
        <v>50991</v>
      </c>
      <c r="AE4917" s="91">
        <f t="shared" si="218"/>
        <v>4.3980715164799733E-2</v>
      </c>
      <c r="AG4917" s="92"/>
    </row>
    <row r="4918" spans="14:33" x14ac:dyDescent="0.25">
      <c r="N4918" s="130">
        <v>53275</v>
      </c>
      <c r="O4918" s="129">
        <v>4.3531450313318842</v>
      </c>
      <c r="AD4918" s="90">
        <f t="shared" si="219"/>
        <v>50992</v>
      </c>
      <c r="AE4918" s="91">
        <f t="shared" si="218"/>
        <v>4.3980715164799733E-2</v>
      </c>
      <c r="AG4918" s="92"/>
    </row>
    <row r="4919" spans="14:33" x14ac:dyDescent="0.25">
      <c r="N4919" s="130">
        <v>53276</v>
      </c>
      <c r="O4919" s="129">
        <v>4.3536714378742403</v>
      </c>
      <c r="AD4919" s="90">
        <f t="shared" si="219"/>
        <v>50993</v>
      </c>
      <c r="AE4919" s="91">
        <f t="shared" si="218"/>
        <v>4.3980715164799733E-2</v>
      </c>
      <c r="AG4919" s="92"/>
    </row>
    <row r="4920" spans="14:33" x14ac:dyDescent="0.25">
      <c r="N4920" s="130">
        <v>53279</v>
      </c>
      <c r="O4920" s="129">
        <v>4.3531450313238906</v>
      </c>
      <c r="AD4920" s="90">
        <f t="shared" si="219"/>
        <v>50994</v>
      </c>
      <c r="AE4920" s="91">
        <f t="shared" si="218"/>
        <v>4.3986088448324523E-2</v>
      </c>
      <c r="AG4920" s="92"/>
    </row>
    <row r="4921" spans="14:33" x14ac:dyDescent="0.25">
      <c r="N4921" s="130">
        <v>53280</v>
      </c>
      <c r="O4921" s="129">
        <v>4.3531450313318842</v>
      </c>
      <c r="AD4921" s="90">
        <f t="shared" si="219"/>
        <v>50995</v>
      </c>
      <c r="AE4921" s="91">
        <f t="shared" si="218"/>
        <v>4.3986088448324523E-2</v>
      </c>
      <c r="AG4921" s="92"/>
    </row>
    <row r="4922" spans="14:33" x14ac:dyDescent="0.25">
      <c r="N4922" s="130">
        <v>53281</v>
      </c>
      <c r="O4922" s="129">
        <v>4.3531450313238906</v>
      </c>
      <c r="AD4922" s="90">
        <f t="shared" si="219"/>
        <v>50996</v>
      </c>
      <c r="AE4922" s="91">
        <f t="shared" si="218"/>
        <v>4.3986088448324523E-2</v>
      </c>
      <c r="AG4922" s="92"/>
    </row>
    <row r="4923" spans="14:33" x14ac:dyDescent="0.25">
      <c r="N4923" s="130">
        <v>53282</v>
      </c>
      <c r="O4923" s="129">
        <v>4.3531450313318842</v>
      </c>
      <c r="AD4923" s="90">
        <f t="shared" si="219"/>
        <v>50997</v>
      </c>
      <c r="AE4923" s="91">
        <f t="shared" si="218"/>
        <v>4.3980715164799733E-2</v>
      </c>
      <c r="AG4923" s="92"/>
    </row>
    <row r="4924" spans="14:33" x14ac:dyDescent="0.25">
      <c r="N4924" s="130">
        <v>53283</v>
      </c>
      <c r="O4924" s="129">
        <v>4.3536714378715757</v>
      </c>
      <c r="AD4924" s="90">
        <f t="shared" si="219"/>
        <v>50998</v>
      </c>
      <c r="AE4924" s="91">
        <f t="shared" si="218"/>
        <v>4.3980715164799733E-2</v>
      </c>
      <c r="AG4924" s="92"/>
    </row>
    <row r="4925" spans="14:33" x14ac:dyDescent="0.25">
      <c r="N4925" s="130">
        <v>53286</v>
      </c>
      <c r="O4925" s="129">
        <v>4.3531450313398778</v>
      </c>
      <c r="AD4925" s="90">
        <f t="shared" si="219"/>
        <v>50999</v>
      </c>
      <c r="AE4925" s="91">
        <f t="shared" si="218"/>
        <v>4.3980715164719797E-2</v>
      </c>
      <c r="AG4925" s="92"/>
    </row>
    <row r="4926" spans="14:33" x14ac:dyDescent="0.25">
      <c r="N4926" s="130">
        <v>53287</v>
      </c>
      <c r="O4926" s="129">
        <v>4.3531450313318842</v>
      </c>
      <c r="AD4926" s="90">
        <f t="shared" si="219"/>
        <v>51000</v>
      </c>
      <c r="AE4926" s="91">
        <f t="shared" si="218"/>
        <v>4.3980715164799733E-2</v>
      </c>
      <c r="AG4926" s="92"/>
    </row>
    <row r="4927" spans="14:33" x14ac:dyDescent="0.25">
      <c r="N4927" s="130">
        <v>53288</v>
      </c>
      <c r="O4927" s="129">
        <v>4.3534082239955474</v>
      </c>
      <c r="AD4927" s="90">
        <f t="shared" si="219"/>
        <v>51001</v>
      </c>
      <c r="AE4927" s="91">
        <f t="shared" si="218"/>
        <v>4.3986088448324523E-2</v>
      </c>
      <c r="AG4927" s="92"/>
    </row>
    <row r="4928" spans="14:33" x14ac:dyDescent="0.25">
      <c r="N4928" s="130">
        <v>53290</v>
      </c>
      <c r="O4928" s="129">
        <v>4.3536714378715757</v>
      </c>
      <c r="AD4928" s="90">
        <f t="shared" si="219"/>
        <v>51002</v>
      </c>
      <c r="AE4928" s="91">
        <f t="shared" si="218"/>
        <v>4.3986088448324523E-2</v>
      </c>
      <c r="AG4928" s="92"/>
    </row>
    <row r="4929" spans="14:33" x14ac:dyDescent="0.25">
      <c r="N4929" s="130">
        <v>53293</v>
      </c>
      <c r="O4929" s="129">
        <v>4.3531450313318842</v>
      </c>
      <c r="AD4929" s="90">
        <f t="shared" si="219"/>
        <v>51003</v>
      </c>
      <c r="AE4929" s="91">
        <f t="shared" si="218"/>
        <v>4.3986088448324523E-2</v>
      </c>
      <c r="AG4929" s="92"/>
    </row>
    <row r="4930" spans="14:33" x14ac:dyDescent="0.25">
      <c r="N4930" s="130">
        <v>53294</v>
      </c>
      <c r="O4930" s="129">
        <v>4.3531450313318842</v>
      </c>
      <c r="AD4930" s="90">
        <f t="shared" si="219"/>
        <v>51004</v>
      </c>
      <c r="AE4930" s="91">
        <f t="shared" si="218"/>
        <v>4.3980715164799733E-2</v>
      </c>
      <c r="AG4930" s="92"/>
    </row>
    <row r="4931" spans="14:33" x14ac:dyDescent="0.25">
      <c r="N4931" s="130">
        <v>53295</v>
      </c>
      <c r="O4931" s="129">
        <v>4.3531450313318842</v>
      </c>
      <c r="AD4931" s="90">
        <f t="shared" si="219"/>
        <v>51005</v>
      </c>
      <c r="AE4931" s="91">
        <f t="shared" si="218"/>
        <v>4.3980715164799733E-2</v>
      </c>
      <c r="AG4931" s="92"/>
    </row>
    <row r="4932" spans="14:33" x14ac:dyDescent="0.25">
      <c r="N4932" s="130">
        <v>53296</v>
      </c>
      <c r="O4932" s="129">
        <v>4.3531450313318842</v>
      </c>
      <c r="AD4932" s="90">
        <f t="shared" si="219"/>
        <v>51006</v>
      </c>
      <c r="AE4932" s="91">
        <f t="shared" si="218"/>
        <v>4.3980715164799733E-2</v>
      </c>
      <c r="AG4932" s="92"/>
    </row>
    <row r="4933" spans="14:33" x14ac:dyDescent="0.25">
      <c r="N4933" s="130">
        <v>53297</v>
      </c>
      <c r="O4933" s="129">
        <v>4.3536714378715757</v>
      </c>
      <c r="AD4933" s="90">
        <f t="shared" si="219"/>
        <v>51007</v>
      </c>
      <c r="AE4933" s="91">
        <f t="shared" si="218"/>
        <v>4.3980715164799733E-2</v>
      </c>
      <c r="AG4933" s="92"/>
    </row>
    <row r="4934" spans="14:33" x14ac:dyDescent="0.25">
      <c r="N4934" s="130">
        <v>53300</v>
      </c>
      <c r="O4934" s="129">
        <v>4.3531450313398778</v>
      </c>
      <c r="AD4934" s="90">
        <f t="shared" si="219"/>
        <v>51008</v>
      </c>
      <c r="AE4934" s="91">
        <f t="shared" si="218"/>
        <v>4.3986088448324523E-2</v>
      </c>
      <c r="AG4934" s="92"/>
    </row>
    <row r="4935" spans="14:33" x14ac:dyDescent="0.25">
      <c r="N4935" s="130">
        <v>53301</v>
      </c>
      <c r="O4935" s="129">
        <v>4.3531450313238906</v>
      </c>
      <c r="AD4935" s="90">
        <f t="shared" si="219"/>
        <v>51009</v>
      </c>
      <c r="AE4935" s="91">
        <f t="shared" ref="AE4935:AE4998" si="220">_xlfn.IFNA(VLOOKUP(AD4935,N:O,2,FALSE)/100,AE4934)</f>
        <v>4.3986088448324523E-2</v>
      </c>
      <c r="AG4935" s="92"/>
    </row>
    <row r="4936" spans="14:33" x14ac:dyDescent="0.25">
      <c r="N4936" s="130">
        <v>53302</v>
      </c>
      <c r="O4936" s="129">
        <v>4.3531450313398778</v>
      </c>
      <c r="AD4936" s="90">
        <f t="shared" ref="AD4936:AD4999" si="221">AD4935+1</f>
        <v>51010</v>
      </c>
      <c r="AE4936" s="91">
        <f t="shared" si="220"/>
        <v>4.3986088448324523E-2</v>
      </c>
      <c r="AG4936" s="92"/>
    </row>
    <row r="4937" spans="14:33" x14ac:dyDescent="0.25">
      <c r="N4937" s="130">
        <v>53303</v>
      </c>
      <c r="O4937" s="129">
        <v>4.3531450313318842</v>
      </c>
      <c r="AD4937" s="90">
        <f t="shared" si="221"/>
        <v>51011</v>
      </c>
      <c r="AE4937" s="91">
        <f t="shared" si="220"/>
        <v>4.3980715164799733E-2</v>
      </c>
      <c r="AG4937" s="92"/>
    </row>
    <row r="4938" spans="14:33" x14ac:dyDescent="0.25">
      <c r="N4938" s="130">
        <v>53304</v>
      </c>
      <c r="O4938" s="129">
        <v>4.3536714378715757</v>
      </c>
      <c r="AD4938" s="90">
        <f t="shared" si="221"/>
        <v>51012</v>
      </c>
      <c r="AE4938" s="91">
        <f t="shared" si="220"/>
        <v>4.3980715164719797E-2</v>
      </c>
      <c r="AG4938" s="92"/>
    </row>
    <row r="4939" spans="14:33" x14ac:dyDescent="0.25">
      <c r="N4939" s="130">
        <v>53307</v>
      </c>
      <c r="O4939" s="129">
        <v>4.3531450313318842</v>
      </c>
      <c r="AD4939" s="90">
        <f t="shared" si="221"/>
        <v>51013</v>
      </c>
      <c r="AE4939" s="91">
        <f t="shared" si="220"/>
        <v>4.3980715164799733E-2</v>
      </c>
      <c r="AG4939" s="92"/>
    </row>
    <row r="4940" spans="14:33" x14ac:dyDescent="0.25">
      <c r="N4940" s="130">
        <v>53308</v>
      </c>
      <c r="O4940" s="129">
        <v>4.3531450313318842</v>
      </c>
      <c r="AD4940" s="90">
        <f t="shared" si="221"/>
        <v>51014</v>
      </c>
      <c r="AE4940" s="91">
        <f t="shared" si="220"/>
        <v>4.3980715164799733E-2</v>
      </c>
      <c r="AG4940" s="92"/>
    </row>
    <row r="4941" spans="14:33" x14ac:dyDescent="0.25">
      <c r="N4941" s="130">
        <v>53309</v>
      </c>
      <c r="O4941" s="129">
        <v>4.3531450313318842</v>
      </c>
      <c r="AD4941" s="90">
        <f t="shared" si="221"/>
        <v>51015</v>
      </c>
      <c r="AE4941" s="91">
        <f t="shared" si="220"/>
        <v>4.3988775418324355E-2</v>
      </c>
      <c r="AG4941" s="92"/>
    </row>
    <row r="4942" spans="14:33" x14ac:dyDescent="0.25">
      <c r="N4942" s="130">
        <v>53310</v>
      </c>
      <c r="O4942" s="129">
        <v>4.3531450313398778</v>
      </c>
      <c r="AD4942" s="90">
        <f t="shared" si="221"/>
        <v>51016</v>
      </c>
      <c r="AE4942" s="91">
        <f t="shared" si="220"/>
        <v>4.3988775418324355E-2</v>
      </c>
      <c r="AG4942" s="92"/>
    </row>
    <row r="4943" spans="14:33" x14ac:dyDescent="0.25">
      <c r="N4943" s="130">
        <v>53311</v>
      </c>
      <c r="O4943" s="129">
        <v>4.3536714378715757</v>
      </c>
      <c r="AD4943" s="90">
        <f t="shared" si="221"/>
        <v>51017</v>
      </c>
      <c r="AE4943" s="91">
        <f t="shared" si="220"/>
        <v>4.3988775418324355E-2</v>
      </c>
      <c r="AG4943" s="92"/>
    </row>
    <row r="4944" spans="14:33" x14ac:dyDescent="0.25">
      <c r="N4944" s="130">
        <v>53314</v>
      </c>
      <c r="O4944" s="129">
        <v>4.3531450313238906</v>
      </c>
      <c r="AD4944" s="90">
        <f t="shared" si="221"/>
        <v>51018</v>
      </c>
      <c r="AE4944" s="91">
        <f t="shared" si="220"/>
        <v>4.3988775418324355E-2</v>
      </c>
      <c r="AG4944" s="92"/>
    </row>
    <row r="4945" spans="14:33" x14ac:dyDescent="0.25">
      <c r="N4945" s="130">
        <v>53315</v>
      </c>
      <c r="O4945" s="129">
        <v>4.3531450313398778</v>
      </c>
      <c r="AD4945" s="90">
        <f t="shared" si="221"/>
        <v>51019</v>
      </c>
      <c r="AE4945" s="91">
        <f t="shared" si="220"/>
        <v>4.3980715164799733E-2</v>
      </c>
      <c r="AG4945" s="92"/>
    </row>
    <row r="4946" spans="14:33" x14ac:dyDescent="0.25">
      <c r="N4946" s="130">
        <v>53316</v>
      </c>
      <c r="O4946" s="129">
        <v>4.3531450313318842</v>
      </c>
      <c r="AD4946" s="90">
        <f t="shared" si="221"/>
        <v>51020</v>
      </c>
      <c r="AE4946" s="91">
        <f t="shared" si="220"/>
        <v>4.3980715164719797E-2</v>
      </c>
      <c r="AG4946" s="92"/>
    </row>
    <row r="4947" spans="14:33" x14ac:dyDescent="0.25">
      <c r="N4947" s="130">
        <v>53317</v>
      </c>
      <c r="O4947" s="129">
        <v>4.3531450313238906</v>
      </c>
      <c r="AD4947" s="90">
        <f t="shared" si="221"/>
        <v>51021</v>
      </c>
      <c r="AE4947" s="91">
        <f t="shared" si="220"/>
        <v>4.3980715164799733E-2</v>
      </c>
      <c r="AG4947" s="92"/>
    </row>
    <row r="4948" spans="14:33" x14ac:dyDescent="0.25">
      <c r="N4948" s="130">
        <v>53318</v>
      </c>
      <c r="O4948" s="129">
        <v>4.3539346729719597</v>
      </c>
      <c r="AD4948" s="90">
        <f t="shared" si="221"/>
        <v>51022</v>
      </c>
      <c r="AE4948" s="91">
        <f t="shared" si="220"/>
        <v>4.3986088448324523E-2</v>
      </c>
      <c r="AG4948" s="92"/>
    </row>
    <row r="4949" spans="14:33" x14ac:dyDescent="0.25">
      <c r="N4949" s="130">
        <v>53322</v>
      </c>
      <c r="O4949" s="129">
        <v>4.3531450313238906</v>
      </c>
      <c r="AD4949" s="90">
        <f t="shared" si="221"/>
        <v>51023</v>
      </c>
      <c r="AE4949" s="91">
        <f t="shared" si="220"/>
        <v>4.3986088448324523E-2</v>
      </c>
      <c r="AG4949" s="92"/>
    </row>
    <row r="4950" spans="14:33" x14ac:dyDescent="0.25">
      <c r="N4950" s="130">
        <v>53323</v>
      </c>
      <c r="O4950" s="129">
        <v>4.3531450313398778</v>
      </c>
      <c r="AD4950" s="90">
        <f t="shared" si="221"/>
        <v>51024</v>
      </c>
      <c r="AE4950" s="91">
        <f t="shared" si="220"/>
        <v>4.3986088448324523E-2</v>
      </c>
      <c r="AG4950" s="92"/>
    </row>
    <row r="4951" spans="14:33" x14ac:dyDescent="0.25">
      <c r="N4951" s="130">
        <v>53324</v>
      </c>
      <c r="O4951" s="129">
        <v>4.3531450313318842</v>
      </c>
      <c r="AD4951" s="90">
        <f t="shared" si="221"/>
        <v>51025</v>
      </c>
      <c r="AE4951" s="91">
        <f t="shared" si="220"/>
        <v>4.3980715164799733E-2</v>
      </c>
      <c r="AG4951" s="92"/>
    </row>
    <row r="4952" spans="14:33" x14ac:dyDescent="0.25">
      <c r="N4952" s="130">
        <v>53325</v>
      </c>
      <c r="O4952" s="129">
        <v>4.3539346729699613</v>
      </c>
      <c r="AD4952" s="90">
        <f t="shared" si="221"/>
        <v>51026</v>
      </c>
      <c r="AE4952" s="91">
        <f t="shared" si="220"/>
        <v>4.3980715164719797E-2</v>
      </c>
      <c r="AG4952" s="92"/>
    </row>
    <row r="4953" spans="14:33" x14ac:dyDescent="0.25">
      <c r="N4953" s="130">
        <v>53329</v>
      </c>
      <c r="O4953" s="129">
        <v>4.3531450313318842</v>
      </c>
      <c r="AD4953" s="90">
        <f t="shared" si="221"/>
        <v>51027</v>
      </c>
      <c r="AE4953" s="91">
        <f t="shared" si="220"/>
        <v>4.3980715164799733E-2</v>
      </c>
      <c r="AG4953" s="92"/>
    </row>
    <row r="4954" spans="14:33" x14ac:dyDescent="0.25">
      <c r="N4954" s="130">
        <v>53330</v>
      </c>
      <c r="O4954" s="129">
        <v>4.3531450313318842</v>
      </c>
      <c r="AD4954" s="90">
        <f t="shared" si="221"/>
        <v>51028</v>
      </c>
      <c r="AE4954" s="91">
        <f t="shared" si="220"/>
        <v>4.3980715164799733E-2</v>
      </c>
      <c r="AG4954" s="92"/>
    </row>
    <row r="4955" spans="14:33" x14ac:dyDescent="0.25">
      <c r="N4955" s="130">
        <v>53331</v>
      </c>
      <c r="O4955" s="129">
        <v>4.3531450313318842</v>
      </c>
      <c r="AD4955" s="90">
        <f t="shared" si="221"/>
        <v>51029</v>
      </c>
      <c r="AE4955" s="91">
        <f t="shared" si="220"/>
        <v>4.3986088448324523E-2</v>
      </c>
      <c r="AG4955" s="92"/>
    </row>
    <row r="4956" spans="14:33" x14ac:dyDescent="0.25">
      <c r="N4956" s="130">
        <v>53332</v>
      </c>
      <c r="O4956" s="129">
        <v>4.3536714378715757</v>
      </c>
      <c r="AD4956" s="90">
        <f t="shared" si="221"/>
        <v>51030</v>
      </c>
      <c r="AE4956" s="91">
        <f t="shared" si="220"/>
        <v>4.3986088448324523E-2</v>
      </c>
      <c r="AG4956" s="92"/>
    </row>
    <row r="4957" spans="14:33" x14ac:dyDescent="0.25">
      <c r="N4957" s="130">
        <v>53335</v>
      </c>
      <c r="O4957" s="129">
        <v>4.3531450313238906</v>
      </c>
      <c r="AD4957" s="90">
        <f t="shared" si="221"/>
        <v>51031</v>
      </c>
      <c r="AE4957" s="91">
        <f t="shared" si="220"/>
        <v>4.3986088448324523E-2</v>
      </c>
      <c r="AG4957" s="92"/>
    </row>
    <row r="4958" spans="14:33" x14ac:dyDescent="0.25">
      <c r="N4958" s="130">
        <v>53336</v>
      </c>
      <c r="O4958" s="129">
        <v>4.3531450313318842</v>
      </c>
      <c r="AD4958" s="90">
        <f t="shared" si="221"/>
        <v>51032</v>
      </c>
      <c r="AE4958" s="91">
        <f t="shared" si="220"/>
        <v>4.3980715164719797E-2</v>
      </c>
      <c r="AG4958" s="92"/>
    </row>
    <row r="4959" spans="14:33" x14ac:dyDescent="0.25">
      <c r="N4959" s="130">
        <v>53337</v>
      </c>
      <c r="O4959" s="129">
        <v>4.3531450313318842</v>
      </c>
      <c r="AD4959" s="90">
        <f t="shared" si="221"/>
        <v>51033</v>
      </c>
      <c r="AE4959" s="91">
        <f t="shared" si="220"/>
        <v>4.3980715164879669E-2</v>
      </c>
      <c r="AG4959" s="92"/>
    </row>
    <row r="4960" spans="14:33" x14ac:dyDescent="0.25">
      <c r="N4960" s="130">
        <v>53338</v>
      </c>
      <c r="O4960" s="129">
        <v>4.3531450313318842</v>
      </c>
      <c r="AD4960" s="90">
        <f t="shared" si="221"/>
        <v>51034</v>
      </c>
      <c r="AE4960" s="91">
        <f t="shared" si="220"/>
        <v>4.3980715164719797E-2</v>
      </c>
      <c r="AG4960" s="92"/>
    </row>
    <row r="4961" spans="14:33" x14ac:dyDescent="0.25">
      <c r="N4961" s="130">
        <v>53339</v>
      </c>
      <c r="O4961" s="129">
        <v>4.3539346729719597</v>
      </c>
      <c r="AD4961" s="90">
        <f t="shared" si="221"/>
        <v>51035</v>
      </c>
      <c r="AE4961" s="91">
        <f t="shared" si="220"/>
        <v>4.3980715164799733E-2</v>
      </c>
      <c r="AG4961" s="92"/>
    </row>
    <row r="4962" spans="14:33" x14ac:dyDescent="0.25">
      <c r="N4962" s="130">
        <v>53343</v>
      </c>
      <c r="O4962" s="129">
        <v>4.3531450313238906</v>
      </c>
      <c r="AD4962" s="90">
        <f t="shared" si="221"/>
        <v>51036</v>
      </c>
      <c r="AE4962" s="91">
        <f t="shared" si="220"/>
        <v>4.3986088448324523E-2</v>
      </c>
      <c r="AG4962" s="92"/>
    </row>
    <row r="4963" spans="14:33" x14ac:dyDescent="0.25">
      <c r="N4963" s="130">
        <v>53344</v>
      </c>
      <c r="O4963" s="129">
        <v>4.3531450313398778</v>
      </c>
      <c r="AD4963" s="90">
        <f t="shared" si="221"/>
        <v>51037</v>
      </c>
      <c r="AE4963" s="91">
        <f t="shared" si="220"/>
        <v>4.3986088448324523E-2</v>
      </c>
      <c r="AG4963" s="92"/>
    </row>
    <row r="4964" spans="14:33" x14ac:dyDescent="0.25">
      <c r="N4964" s="130">
        <v>53345</v>
      </c>
      <c r="O4964" s="129">
        <v>4.3531450313318842</v>
      </c>
      <c r="AD4964" s="90">
        <f t="shared" si="221"/>
        <v>51038</v>
      </c>
      <c r="AE4964" s="91">
        <f t="shared" si="220"/>
        <v>4.3986088448324523E-2</v>
      </c>
      <c r="AG4964" s="92"/>
    </row>
    <row r="4965" spans="14:33" x14ac:dyDescent="0.25">
      <c r="N4965" s="130">
        <v>53346</v>
      </c>
      <c r="O4965" s="129">
        <v>4.3536714378715757</v>
      </c>
      <c r="AD4965" s="90">
        <f t="shared" si="221"/>
        <v>51039</v>
      </c>
      <c r="AE4965" s="91">
        <f t="shared" si="220"/>
        <v>4.3980715164799733E-2</v>
      </c>
      <c r="AG4965" s="92"/>
    </row>
    <row r="4966" spans="14:33" x14ac:dyDescent="0.25">
      <c r="N4966" s="130">
        <v>53349</v>
      </c>
      <c r="O4966" s="129">
        <v>4.3531450313238906</v>
      </c>
      <c r="AD4966" s="90">
        <f t="shared" si="221"/>
        <v>51040</v>
      </c>
      <c r="AE4966" s="91">
        <f t="shared" si="220"/>
        <v>4.3980715164799733E-2</v>
      </c>
      <c r="AG4966" s="92"/>
    </row>
    <row r="4967" spans="14:33" x14ac:dyDescent="0.25">
      <c r="N4967" s="130">
        <v>53350</v>
      </c>
      <c r="O4967" s="129">
        <v>4.3531450313398778</v>
      </c>
      <c r="AD4967" s="90">
        <f t="shared" si="221"/>
        <v>51041</v>
      </c>
      <c r="AE4967" s="91">
        <f t="shared" si="220"/>
        <v>4.3980715164799733E-2</v>
      </c>
      <c r="AG4967" s="92"/>
    </row>
    <row r="4968" spans="14:33" x14ac:dyDescent="0.25">
      <c r="N4968" s="130">
        <v>53351</v>
      </c>
      <c r="O4968" s="129">
        <v>4.3531450313238906</v>
      </c>
      <c r="AD4968" s="90">
        <f t="shared" si="221"/>
        <v>51042</v>
      </c>
      <c r="AE4968" s="91">
        <f t="shared" si="220"/>
        <v>4.3980715164799733E-2</v>
      </c>
      <c r="AG4968" s="92"/>
    </row>
    <row r="4969" spans="14:33" x14ac:dyDescent="0.25">
      <c r="N4969" s="130">
        <v>53352</v>
      </c>
      <c r="O4969" s="129">
        <v>4.3531450313398778</v>
      </c>
      <c r="AD4969" s="90">
        <f t="shared" si="221"/>
        <v>51043</v>
      </c>
      <c r="AE4969" s="91">
        <f t="shared" si="220"/>
        <v>4.3986088448297878E-2</v>
      </c>
      <c r="AG4969" s="92"/>
    </row>
    <row r="4970" spans="14:33" x14ac:dyDescent="0.25">
      <c r="N4970" s="130">
        <v>53353</v>
      </c>
      <c r="O4970" s="129">
        <v>4.3536714378715757</v>
      </c>
      <c r="AD4970" s="90">
        <f t="shared" si="221"/>
        <v>51044</v>
      </c>
      <c r="AE4970" s="91">
        <f t="shared" si="220"/>
        <v>4.3986088448297878E-2</v>
      </c>
      <c r="AG4970" s="92"/>
    </row>
    <row r="4971" spans="14:33" x14ac:dyDescent="0.25">
      <c r="N4971" s="130">
        <v>53356</v>
      </c>
      <c r="O4971" s="129">
        <v>4.3531450313238906</v>
      </c>
      <c r="AD4971" s="90">
        <f t="shared" si="221"/>
        <v>51045</v>
      </c>
      <c r="AE4971" s="91">
        <f t="shared" si="220"/>
        <v>4.3986088448297878E-2</v>
      </c>
      <c r="AG4971" s="92"/>
    </row>
    <row r="4972" spans="14:33" x14ac:dyDescent="0.25">
      <c r="N4972" s="130">
        <v>53357</v>
      </c>
      <c r="O4972" s="129">
        <v>4.3531450313398778</v>
      </c>
      <c r="AD4972" s="90">
        <f t="shared" si="221"/>
        <v>51046</v>
      </c>
      <c r="AE4972" s="91">
        <f t="shared" si="220"/>
        <v>4.3980715164799733E-2</v>
      </c>
      <c r="AG4972" s="92"/>
    </row>
    <row r="4973" spans="14:33" x14ac:dyDescent="0.25">
      <c r="N4973" s="130">
        <v>53358</v>
      </c>
      <c r="O4973" s="129">
        <v>4.3531450313238906</v>
      </c>
      <c r="AD4973" s="90">
        <f t="shared" si="221"/>
        <v>51047</v>
      </c>
      <c r="AE4973" s="91">
        <f t="shared" si="220"/>
        <v>4.3980715164799733E-2</v>
      </c>
      <c r="AG4973" s="92"/>
    </row>
    <row r="4974" spans="14:33" x14ac:dyDescent="0.25">
      <c r="N4974" s="130">
        <v>53359</v>
      </c>
      <c r="O4974" s="129">
        <v>4.3531450313318842</v>
      </c>
      <c r="AD4974" s="90">
        <f t="shared" si="221"/>
        <v>51048</v>
      </c>
      <c r="AE4974" s="91">
        <f t="shared" si="220"/>
        <v>4.3980715164799733E-2</v>
      </c>
      <c r="AG4974" s="92"/>
    </row>
    <row r="4975" spans="14:33" x14ac:dyDescent="0.25">
      <c r="N4975" s="130">
        <v>53360</v>
      </c>
      <c r="O4975" s="129">
        <v>4.3536714378715757</v>
      </c>
      <c r="AD4975" s="90">
        <f t="shared" si="221"/>
        <v>51049</v>
      </c>
      <c r="AE4975" s="91">
        <f t="shared" si="220"/>
        <v>4.3980715164719797E-2</v>
      </c>
      <c r="AG4975" s="92"/>
    </row>
    <row r="4976" spans="14:33" x14ac:dyDescent="0.25">
      <c r="N4976" s="130">
        <v>53363</v>
      </c>
      <c r="O4976" s="129">
        <v>4.3531450313398778</v>
      </c>
      <c r="AD4976" s="90">
        <f t="shared" si="221"/>
        <v>51050</v>
      </c>
      <c r="AE4976" s="91">
        <f t="shared" si="220"/>
        <v>4.3988775418324355E-2</v>
      </c>
      <c r="AG4976" s="92"/>
    </row>
    <row r="4977" spans="14:33" x14ac:dyDescent="0.25">
      <c r="N4977" s="130">
        <v>53364</v>
      </c>
      <c r="O4977" s="129">
        <v>4.3531450313238906</v>
      </c>
      <c r="AD4977" s="90">
        <f t="shared" si="221"/>
        <v>51051</v>
      </c>
      <c r="AE4977" s="91">
        <f t="shared" si="220"/>
        <v>4.3988775418324355E-2</v>
      </c>
      <c r="AG4977" s="92"/>
    </row>
    <row r="4978" spans="14:33" x14ac:dyDescent="0.25">
      <c r="N4978" s="130">
        <v>53365</v>
      </c>
      <c r="O4978" s="129">
        <v>4.3531450313318842</v>
      </c>
      <c r="AD4978" s="90">
        <f t="shared" si="221"/>
        <v>51052</v>
      </c>
      <c r="AE4978" s="91">
        <f t="shared" si="220"/>
        <v>4.3988775418324355E-2</v>
      </c>
      <c r="AG4978" s="92"/>
    </row>
    <row r="4979" spans="14:33" x14ac:dyDescent="0.25">
      <c r="N4979" s="130">
        <v>53366</v>
      </c>
      <c r="O4979" s="129">
        <v>4.3531450313398778</v>
      </c>
      <c r="AD4979" s="90">
        <f t="shared" si="221"/>
        <v>51053</v>
      </c>
      <c r="AE4979" s="91">
        <f t="shared" si="220"/>
        <v>4.3988775418324355E-2</v>
      </c>
      <c r="AG4979" s="92"/>
    </row>
    <row r="4980" spans="14:33" x14ac:dyDescent="0.25">
      <c r="N4980" s="130">
        <v>53367</v>
      </c>
      <c r="O4980" s="129">
        <v>4.3536714378715757</v>
      </c>
      <c r="AD4980" s="90">
        <f t="shared" si="221"/>
        <v>51054</v>
      </c>
      <c r="AE4980" s="91">
        <f t="shared" si="220"/>
        <v>4.3980715164799733E-2</v>
      </c>
      <c r="AG4980" s="92"/>
    </row>
    <row r="4981" spans="14:33" x14ac:dyDescent="0.25">
      <c r="N4981" s="130">
        <v>53370</v>
      </c>
      <c r="O4981" s="129">
        <v>4.3531450313318842</v>
      </c>
      <c r="AD4981" s="90">
        <f t="shared" si="221"/>
        <v>51055</v>
      </c>
      <c r="AE4981" s="91">
        <f t="shared" si="220"/>
        <v>4.3980715164799733E-2</v>
      </c>
      <c r="AG4981" s="92"/>
    </row>
    <row r="4982" spans="14:33" x14ac:dyDescent="0.25">
      <c r="N4982" s="130">
        <v>53371</v>
      </c>
      <c r="O4982" s="129">
        <v>4.3531450313398778</v>
      </c>
      <c r="AD4982" s="90">
        <f t="shared" si="221"/>
        <v>51056</v>
      </c>
      <c r="AE4982" s="91">
        <f t="shared" si="220"/>
        <v>4.3980715164799733E-2</v>
      </c>
      <c r="AG4982" s="92"/>
    </row>
    <row r="4983" spans="14:33" x14ac:dyDescent="0.25">
      <c r="N4983" s="130">
        <v>53372</v>
      </c>
      <c r="O4983" s="129">
        <v>4.3531450313318842</v>
      </c>
      <c r="AD4983" s="90">
        <f t="shared" si="221"/>
        <v>51057</v>
      </c>
      <c r="AE4983" s="91">
        <f t="shared" si="220"/>
        <v>4.3986088448324523E-2</v>
      </c>
      <c r="AG4983" s="92"/>
    </row>
    <row r="4984" spans="14:33" x14ac:dyDescent="0.25">
      <c r="N4984" s="130">
        <v>53373</v>
      </c>
      <c r="O4984" s="129">
        <v>4.3531450313398778</v>
      </c>
      <c r="AD4984" s="90">
        <f t="shared" si="221"/>
        <v>51058</v>
      </c>
      <c r="AE4984" s="91">
        <f t="shared" si="220"/>
        <v>4.3986088448324523E-2</v>
      </c>
      <c r="AG4984" s="92"/>
    </row>
    <row r="4985" spans="14:33" x14ac:dyDescent="0.25">
      <c r="N4985" s="130">
        <v>53374</v>
      </c>
      <c r="O4985" s="129">
        <v>4.3539346729699613</v>
      </c>
      <c r="AD4985" s="90">
        <f t="shared" si="221"/>
        <v>51059</v>
      </c>
      <c r="AE4985" s="91">
        <f t="shared" si="220"/>
        <v>4.3986088448324523E-2</v>
      </c>
      <c r="AG4985" s="92"/>
    </row>
    <row r="4986" spans="14:33" x14ac:dyDescent="0.25">
      <c r="N4986" s="130">
        <v>53378</v>
      </c>
      <c r="O4986" s="129">
        <v>4.3531450313238906</v>
      </c>
      <c r="AD4986" s="90">
        <f t="shared" si="221"/>
        <v>51060</v>
      </c>
      <c r="AE4986" s="91">
        <f t="shared" si="220"/>
        <v>4.3980715164719797E-2</v>
      </c>
      <c r="AG4986" s="92"/>
    </row>
    <row r="4987" spans="14:33" x14ac:dyDescent="0.25">
      <c r="N4987" s="130">
        <v>53379</v>
      </c>
      <c r="O4987" s="129">
        <v>4.3531450313318842</v>
      </c>
      <c r="AD4987" s="90">
        <f t="shared" si="221"/>
        <v>51061</v>
      </c>
      <c r="AE4987" s="91">
        <f t="shared" si="220"/>
        <v>4.3980715164799733E-2</v>
      </c>
      <c r="AG4987" s="92"/>
    </row>
    <row r="4988" spans="14:33" x14ac:dyDescent="0.25">
      <c r="N4988" s="130">
        <v>53380</v>
      </c>
      <c r="O4988" s="129">
        <v>4.3531450313318842</v>
      </c>
      <c r="AD4988" s="90">
        <f t="shared" si="221"/>
        <v>51062</v>
      </c>
      <c r="AE4988" s="91">
        <f t="shared" si="220"/>
        <v>4.3980715164799733E-2</v>
      </c>
      <c r="AG4988" s="92"/>
    </row>
    <row r="4989" spans="14:33" x14ac:dyDescent="0.25">
      <c r="N4989" s="130">
        <v>53381</v>
      </c>
      <c r="O4989" s="129">
        <v>4.3536714378742403</v>
      </c>
      <c r="AD4989" s="90">
        <f t="shared" si="221"/>
        <v>51063</v>
      </c>
      <c r="AE4989" s="91">
        <f t="shared" si="220"/>
        <v>4.3980715164799733E-2</v>
      </c>
      <c r="AG4989" s="92"/>
    </row>
    <row r="4990" spans="14:33" x14ac:dyDescent="0.25">
      <c r="N4990" s="130">
        <v>0</v>
      </c>
      <c r="O4990" s="129">
        <v>0</v>
      </c>
      <c r="AD4990" s="90">
        <f t="shared" si="221"/>
        <v>51064</v>
      </c>
      <c r="AE4990" s="91">
        <f t="shared" si="220"/>
        <v>4.3986088448351168E-2</v>
      </c>
      <c r="AG4990" s="92"/>
    </row>
    <row r="4991" spans="14:33" x14ac:dyDescent="0.25">
      <c r="N4991" s="60">
        <v>0</v>
      </c>
      <c r="O4991" s="101">
        <v>0</v>
      </c>
      <c r="AD4991" s="90">
        <f t="shared" si="221"/>
        <v>51065</v>
      </c>
      <c r="AE4991" s="91">
        <f t="shared" si="220"/>
        <v>4.3986088448351168E-2</v>
      </c>
      <c r="AG4991" s="92"/>
    </row>
    <row r="4992" spans="14:33" x14ac:dyDescent="0.25">
      <c r="N4992" s="60">
        <v>0</v>
      </c>
      <c r="O4992" s="101">
        <v>0</v>
      </c>
      <c r="AD4992" s="90">
        <f t="shared" si="221"/>
        <v>51066</v>
      </c>
      <c r="AE4992" s="91">
        <f t="shared" si="220"/>
        <v>4.3986088448351168E-2</v>
      </c>
      <c r="AG4992" s="92"/>
    </row>
    <row r="4993" spans="14:33" x14ac:dyDescent="0.25">
      <c r="N4993" s="60">
        <v>0</v>
      </c>
      <c r="O4993" s="101">
        <v>0</v>
      </c>
      <c r="AD4993" s="90">
        <f t="shared" si="221"/>
        <v>51067</v>
      </c>
      <c r="AE4993" s="91">
        <f t="shared" si="220"/>
        <v>4.3980715164719797E-2</v>
      </c>
      <c r="AG4993" s="92"/>
    </row>
    <row r="4994" spans="14:33" x14ac:dyDescent="0.25">
      <c r="N4994" s="60">
        <v>0</v>
      </c>
      <c r="O4994" s="101">
        <v>0</v>
      </c>
      <c r="AD4994" s="90">
        <f t="shared" si="221"/>
        <v>51068</v>
      </c>
      <c r="AE4994" s="91">
        <f t="shared" si="220"/>
        <v>4.3980715164799733E-2</v>
      </c>
      <c r="AG4994" s="92"/>
    </row>
    <row r="4995" spans="14:33" x14ac:dyDescent="0.25">
      <c r="N4995" s="60">
        <v>0</v>
      </c>
      <c r="O4995" s="101">
        <v>0</v>
      </c>
      <c r="AD4995" s="90">
        <f t="shared" si="221"/>
        <v>51069</v>
      </c>
      <c r="AE4995" s="91">
        <f t="shared" si="220"/>
        <v>4.3980715164799733E-2</v>
      </c>
      <c r="AG4995" s="92"/>
    </row>
    <row r="4996" spans="14:33" x14ac:dyDescent="0.25">
      <c r="N4996" s="60">
        <v>0</v>
      </c>
      <c r="O4996" s="101">
        <v>0</v>
      </c>
      <c r="AD4996" s="90">
        <f t="shared" si="221"/>
        <v>51070</v>
      </c>
      <c r="AE4996" s="91">
        <f t="shared" si="220"/>
        <v>4.3980715164799733E-2</v>
      </c>
      <c r="AG4996" s="92"/>
    </row>
    <row r="4997" spans="14:33" x14ac:dyDescent="0.25">
      <c r="N4997" s="60">
        <v>0</v>
      </c>
      <c r="O4997" s="101">
        <v>0</v>
      </c>
      <c r="AD4997" s="90">
        <f t="shared" si="221"/>
        <v>51071</v>
      </c>
      <c r="AE4997" s="91">
        <f t="shared" si="220"/>
        <v>4.3986088448297878E-2</v>
      </c>
      <c r="AG4997" s="92"/>
    </row>
    <row r="4998" spans="14:33" x14ac:dyDescent="0.25">
      <c r="N4998" s="60">
        <v>0</v>
      </c>
      <c r="O4998" s="101">
        <v>0</v>
      </c>
      <c r="AD4998" s="90">
        <f t="shared" si="221"/>
        <v>51072</v>
      </c>
      <c r="AE4998" s="91">
        <f t="shared" si="220"/>
        <v>4.3986088448297878E-2</v>
      </c>
      <c r="AG4998" s="92"/>
    </row>
    <row r="4999" spans="14:33" x14ac:dyDescent="0.25">
      <c r="N4999" s="60">
        <v>0</v>
      </c>
      <c r="O4999" s="101">
        <v>0</v>
      </c>
      <c r="AD4999" s="90">
        <f t="shared" si="221"/>
        <v>51073</v>
      </c>
      <c r="AE4999" s="91">
        <f t="shared" ref="AE4999:AE5062" si="222">_xlfn.IFNA(VLOOKUP(AD4999,N:O,2,FALSE)/100,AE4998)</f>
        <v>4.3986088448297878E-2</v>
      </c>
      <c r="AG4999" s="92"/>
    </row>
    <row r="5000" spans="14:33" x14ac:dyDescent="0.25">
      <c r="N5000" s="60">
        <v>0</v>
      </c>
      <c r="O5000" s="101">
        <v>0</v>
      </c>
      <c r="AD5000" s="90">
        <f t="shared" ref="AD5000:AD5063" si="223">AD4999+1</f>
        <v>51074</v>
      </c>
      <c r="AE5000" s="91">
        <f t="shared" si="222"/>
        <v>4.3980715164799733E-2</v>
      </c>
      <c r="AG5000" s="92"/>
    </row>
    <row r="5001" spans="14:33" x14ac:dyDescent="0.25">
      <c r="N5001" s="60">
        <v>0</v>
      </c>
      <c r="O5001" s="101">
        <v>0</v>
      </c>
      <c r="AD5001" s="90">
        <f t="shared" si="223"/>
        <v>51075</v>
      </c>
      <c r="AE5001" s="91">
        <f t="shared" si="222"/>
        <v>4.3980715164719797E-2</v>
      </c>
      <c r="AG5001" s="92"/>
    </row>
    <row r="5002" spans="14:33" x14ac:dyDescent="0.25">
      <c r="N5002" s="60">
        <v>0</v>
      </c>
      <c r="O5002" s="101">
        <v>0</v>
      </c>
      <c r="AD5002" s="90">
        <f t="shared" si="223"/>
        <v>51076</v>
      </c>
      <c r="AE5002" s="91">
        <f t="shared" si="222"/>
        <v>4.3980715164879669E-2</v>
      </c>
      <c r="AG5002" s="92"/>
    </row>
    <row r="5003" spans="14:33" x14ac:dyDescent="0.25">
      <c r="N5003" s="60">
        <v>0</v>
      </c>
      <c r="O5003" s="101">
        <v>0</v>
      </c>
      <c r="AD5003" s="90">
        <f t="shared" si="223"/>
        <v>51077</v>
      </c>
      <c r="AE5003" s="91">
        <f t="shared" si="222"/>
        <v>4.3980715164719797E-2</v>
      </c>
      <c r="AG5003" s="92"/>
    </row>
    <row r="5004" spans="14:33" x14ac:dyDescent="0.25">
      <c r="N5004" s="60">
        <v>0</v>
      </c>
      <c r="O5004" s="101">
        <v>0</v>
      </c>
      <c r="AD5004" s="90">
        <f t="shared" si="223"/>
        <v>51078</v>
      </c>
      <c r="AE5004" s="91">
        <f t="shared" si="222"/>
        <v>4.3986088448351168E-2</v>
      </c>
      <c r="AG5004" s="92"/>
    </row>
    <row r="5005" spans="14:33" x14ac:dyDescent="0.25">
      <c r="N5005" s="60">
        <v>0</v>
      </c>
      <c r="O5005" s="101">
        <v>0</v>
      </c>
      <c r="AD5005" s="90">
        <f t="shared" si="223"/>
        <v>51079</v>
      </c>
      <c r="AE5005" s="91">
        <f t="shared" si="222"/>
        <v>4.3986088448351168E-2</v>
      </c>
      <c r="AG5005" s="92"/>
    </row>
    <row r="5006" spans="14:33" x14ac:dyDescent="0.25">
      <c r="N5006" s="60">
        <v>0</v>
      </c>
      <c r="O5006" s="101">
        <v>0</v>
      </c>
      <c r="AD5006" s="90">
        <f t="shared" si="223"/>
        <v>51080</v>
      </c>
      <c r="AE5006" s="91">
        <f t="shared" si="222"/>
        <v>4.3986088448351168E-2</v>
      </c>
      <c r="AG5006" s="92"/>
    </row>
    <row r="5007" spans="14:33" x14ac:dyDescent="0.25">
      <c r="N5007" s="60">
        <v>0</v>
      </c>
      <c r="O5007" s="101">
        <v>0</v>
      </c>
      <c r="AD5007" s="90">
        <f t="shared" si="223"/>
        <v>51081</v>
      </c>
      <c r="AE5007" s="91">
        <f t="shared" si="222"/>
        <v>4.3980715164719797E-2</v>
      </c>
      <c r="AG5007" s="92"/>
    </row>
    <row r="5008" spans="14:33" x14ac:dyDescent="0.25">
      <c r="N5008" s="60">
        <v>0</v>
      </c>
      <c r="O5008" s="101">
        <v>0</v>
      </c>
      <c r="AD5008" s="90">
        <f t="shared" si="223"/>
        <v>51082</v>
      </c>
      <c r="AE5008" s="91">
        <f t="shared" si="222"/>
        <v>4.3980715164799733E-2</v>
      </c>
      <c r="AG5008" s="92"/>
    </row>
    <row r="5009" spans="14:33" x14ac:dyDescent="0.25">
      <c r="N5009" s="60">
        <v>0</v>
      </c>
      <c r="O5009" s="101">
        <v>0</v>
      </c>
      <c r="AD5009" s="90">
        <f t="shared" si="223"/>
        <v>51083</v>
      </c>
      <c r="AE5009" s="91">
        <f t="shared" si="222"/>
        <v>4.3980715164719797E-2</v>
      </c>
      <c r="AG5009" s="92"/>
    </row>
    <row r="5010" spans="14:33" x14ac:dyDescent="0.25">
      <c r="N5010" s="60">
        <v>0</v>
      </c>
      <c r="O5010" s="101">
        <v>0</v>
      </c>
      <c r="AD5010" s="90">
        <f t="shared" si="223"/>
        <v>51084</v>
      </c>
      <c r="AE5010" s="91">
        <f t="shared" si="222"/>
        <v>4.3988775418344339E-2</v>
      </c>
      <c r="AG5010" s="92"/>
    </row>
    <row r="5011" spans="14:33" x14ac:dyDescent="0.25">
      <c r="N5011" s="60">
        <v>0</v>
      </c>
      <c r="O5011" s="101">
        <v>0</v>
      </c>
      <c r="AD5011" s="90">
        <f t="shared" si="223"/>
        <v>51085</v>
      </c>
      <c r="AE5011" s="91">
        <f t="shared" si="222"/>
        <v>4.3988775418344339E-2</v>
      </c>
      <c r="AG5011" s="92"/>
    </row>
    <row r="5012" spans="14:33" x14ac:dyDescent="0.25">
      <c r="N5012" s="60">
        <v>0</v>
      </c>
      <c r="O5012" s="101">
        <v>0</v>
      </c>
      <c r="AD5012" s="90">
        <f t="shared" si="223"/>
        <v>51086</v>
      </c>
      <c r="AE5012" s="91">
        <f t="shared" si="222"/>
        <v>4.3988775418344339E-2</v>
      </c>
      <c r="AG5012" s="92"/>
    </row>
    <row r="5013" spans="14:33" x14ac:dyDescent="0.25">
      <c r="N5013" s="60">
        <v>0</v>
      </c>
      <c r="O5013" s="101">
        <v>0</v>
      </c>
      <c r="AD5013" s="90">
        <f t="shared" si="223"/>
        <v>51087</v>
      </c>
      <c r="AE5013" s="91">
        <f t="shared" si="222"/>
        <v>4.3988775418344339E-2</v>
      </c>
      <c r="AG5013" s="92"/>
    </row>
    <row r="5014" spans="14:33" x14ac:dyDescent="0.25">
      <c r="N5014" s="60">
        <v>0</v>
      </c>
      <c r="O5014" s="101">
        <v>0</v>
      </c>
      <c r="AD5014" s="90">
        <f t="shared" si="223"/>
        <v>51088</v>
      </c>
      <c r="AE5014" s="91">
        <f t="shared" si="222"/>
        <v>4.3980715164799733E-2</v>
      </c>
      <c r="AG5014" s="92"/>
    </row>
    <row r="5015" spans="14:33" x14ac:dyDescent="0.25">
      <c r="N5015" s="60">
        <v>0</v>
      </c>
      <c r="O5015" s="101">
        <v>0</v>
      </c>
      <c r="AD5015" s="90">
        <f t="shared" si="223"/>
        <v>51089</v>
      </c>
      <c r="AE5015" s="91">
        <f t="shared" si="222"/>
        <v>4.3980715164719797E-2</v>
      </c>
      <c r="AG5015" s="92"/>
    </row>
    <row r="5016" spans="14:33" x14ac:dyDescent="0.25">
      <c r="N5016" s="60">
        <v>0</v>
      </c>
      <c r="O5016" s="101">
        <v>0</v>
      </c>
      <c r="AD5016" s="90">
        <f t="shared" si="223"/>
        <v>51090</v>
      </c>
      <c r="AE5016" s="91">
        <f t="shared" si="222"/>
        <v>4.3980715164799733E-2</v>
      </c>
      <c r="AG5016" s="92"/>
    </row>
    <row r="5017" spans="14:33" x14ac:dyDescent="0.25">
      <c r="N5017" s="60">
        <v>0</v>
      </c>
      <c r="O5017" s="101">
        <v>0</v>
      </c>
      <c r="AD5017" s="90">
        <f t="shared" si="223"/>
        <v>51091</v>
      </c>
      <c r="AE5017" s="91">
        <f t="shared" si="222"/>
        <v>4.3980715164719797E-2</v>
      </c>
      <c r="AG5017" s="92"/>
    </row>
    <row r="5018" spans="14:33" x14ac:dyDescent="0.25">
      <c r="N5018" s="60">
        <v>0</v>
      </c>
      <c r="O5018" s="101">
        <v>0</v>
      </c>
      <c r="AD5018" s="90">
        <f t="shared" si="223"/>
        <v>51092</v>
      </c>
      <c r="AE5018" s="91">
        <f t="shared" si="222"/>
        <v>4.3986088448324523E-2</v>
      </c>
      <c r="AG5018" s="92"/>
    </row>
    <row r="5019" spans="14:33" x14ac:dyDescent="0.25">
      <c r="N5019" s="60">
        <v>0</v>
      </c>
      <c r="O5019" s="101">
        <v>0</v>
      </c>
      <c r="AD5019" s="90">
        <f t="shared" si="223"/>
        <v>51093</v>
      </c>
      <c r="AE5019" s="91">
        <f t="shared" si="222"/>
        <v>4.3986088448324523E-2</v>
      </c>
      <c r="AG5019" s="92"/>
    </row>
    <row r="5020" spans="14:33" x14ac:dyDescent="0.25">
      <c r="N5020" s="60">
        <v>0</v>
      </c>
      <c r="O5020" s="101">
        <v>0</v>
      </c>
      <c r="AD5020" s="90">
        <f t="shared" si="223"/>
        <v>51094</v>
      </c>
      <c r="AE5020" s="91">
        <f t="shared" si="222"/>
        <v>4.3986088448324523E-2</v>
      </c>
      <c r="AG5020" s="92"/>
    </row>
    <row r="5021" spans="14:33" x14ac:dyDescent="0.25">
      <c r="N5021" s="60">
        <v>0</v>
      </c>
      <c r="O5021" s="101">
        <v>0</v>
      </c>
      <c r="AD5021" s="90">
        <f t="shared" si="223"/>
        <v>51095</v>
      </c>
      <c r="AE5021" s="91">
        <f t="shared" si="222"/>
        <v>4.3980715164719797E-2</v>
      </c>
      <c r="AG5021" s="92"/>
    </row>
    <row r="5022" spans="14:33" x14ac:dyDescent="0.25">
      <c r="N5022" s="60">
        <v>0</v>
      </c>
      <c r="O5022" s="101">
        <v>0</v>
      </c>
      <c r="AD5022" s="90">
        <f t="shared" si="223"/>
        <v>51096</v>
      </c>
      <c r="AE5022" s="91">
        <f t="shared" si="222"/>
        <v>4.3980715164799733E-2</v>
      </c>
      <c r="AG5022" s="92"/>
    </row>
    <row r="5023" spans="14:33" x14ac:dyDescent="0.25">
      <c r="N5023" s="60">
        <v>0</v>
      </c>
      <c r="O5023" s="101">
        <v>0</v>
      </c>
      <c r="AD5023" s="90">
        <f t="shared" si="223"/>
        <v>51097</v>
      </c>
      <c r="AE5023" s="91">
        <f t="shared" si="222"/>
        <v>4.398340169715631E-2</v>
      </c>
      <c r="AG5023" s="92"/>
    </row>
    <row r="5024" spans="14:33" x14ac:dyDescent="0.25">
      <c r="N5024" s="60">
        <v>0</v>
      </c>
      <c r="O5024" s="101">
        <v>0</v>
      </c>
      <c r="AD5024" s="90">
        <f t="shared" si="223"/>
        <v>51098</v>
      </c>
      <c r="AE5024" s="91">
        <f t="shared" si="222"/>
        <v>4.398340169715631E-2</v>
      </c>
      <c r="AG5024" s="92"/>
    </row>
    <row r="5025" spans="14:33" x14ac:dyDescent="0.25">
      <c r="N5025" s="60">
        <v>0</v>
      </c>
      <c r="O5025" s="101">
        <v>0</v>
      </c>
      <c r="AD5025" s="90">
        <f t="shared" si="223"/>
        <v>51099</v>
      </c>
      <c r="AE5025" s="91">
        <f t="shared" si="222"/>
        <v>4.3986088448324523E-2</v>
      </c>
      <c r="AG5025" s="92"/>
    </row>
    <row r="5026" spans="14:33" x14ac:dyDescent="0.25">
      <c r="N5026" s="60">
        <v>0</v>
      </c>
      <c r="O5026" s="101">
        <v>0</v>
      </c>
      <c r="AD5026" s="90">
        <f t="shared" si="223"/>
        <v>51100</v>
      </c>
      <c r="AE5026" s="91">
        <f t="shared" si="222"/>
        <v>4.3986088448324523E-2</v>
      </c>
      <c r="AG5026" s="92"/>
    </row>
    <row r="5027" spans="14:33" x14ac:dyDescent="0.25">
      <c r="N5027" s="60">
        <v>0</v>
      </c>
      <c r="O5027" s="101">
        <v>0</v>
      </c>
      <c r="AD5027" s="90">
        <f t="shared" si="223"/>
        <v>51101</v>
      </c>
      <c r="AE5027" s="91">
        <f t="shared" si="222"/>
        <v>4.3986088448324523E-2</v>
      </c>
      <c r="AG5027" s="92"/>
    </row>
    <row r="5028" spans="14:33" x14ac:dyDescent="0.25">
      <c r="N5028" s="60">
        <v>0</v>
      </c>
      <c r="O5028" s="101">
        <v>0</v>
      </c>
      <c r="AD5028" s="90">
        <f t="shared" si="223"/>
        <v>51102</v>
      </c>
      <c r="AE5028" s="91">
        <f t="shared" si="222"/>
        <v>4.3980715164719797E-2</v>
      </c>
      <c r="AG5028" s="92"/>
    </row>
    <row r="5029" spans="14:33" x14ac:dyDescent="0.25">
      <c r="N5029" s="60">
        <v>0</v>
      </c>
      <c r="O5029" s="101">
        <v>0</v>
      </c>
      <c r="AD5029" s="90">
        <f t="shared" si="223"/>
        <v>51103</v>
      </c>
      <c r="AE5029" s="91">
        <f t="shared" si="222"/>
        <v>4.3980715164879669E-2</v>
      </c>
      <c r="AG5029" s="92"/>
    </row>
    <row r="5030" spans="14:33" x14ac:dyDescent="0.25">
      <c r="N5030" s="60">
        <v>0</v>
      </c>
      <c r="O5030" s="101">
        <v>0</v>
      </c>
      <c r="AD5030" s="90">
        <f t="shared" si="223"/>
        <v>51104</v>
      </c>
      <c r="AE5030" s="91">
        <f t="shared" si="222"/>
        <v>4.3980715164799733E-2</v>
      </c>
      <c r="AG5030" s="92"/>
    </row>
    <row r="5031" spans="14:33" x14ac:dyDescent="0.25">
      <c r="N5031" s="60"/>
      <c r="O5031" s="101"/>
      <c r="AD5031" s="90">
        <f t="shared" si="223"/>
        <v>51105</v>
      </c>
      <c r="AE5031" s="91">
        <f t="shared" si="222"/>
        <v>4.3980715164799733E-2</v>
      </c>
      <c r="AG5031" s="92"/>
    </row>
    <row r="5032" spans="14:33" x14ac:dyDescent="0.25">
      <c r="N5032" s="60"/>
      <c r="O5032" s="101"/>
      <c r="AD5032" s="90">
        <f t="shared" si="223"/>
        <v>51106</v>
      </c>
      <c r="AE5032" s="91">
        <f t="shared" si="222"/>
        <v>4.3986088448297878E-2</v>
      </c>
      <c r="AG5032" s="92"/>
    </row>
    <row r="5033" spans="14:33" x14ac:dyDescent="0.25">
      <c r="N5033" s="60"/>
      <c r="O5033" s="101"/>
      <c r="AD5033" s="90">
        <f t="shared" si="223"/>
        <v>51107</v>
      </c>
      <c r="AE5033" s="91">
        <f t="shared" si="222"/>
        <v>4.3986088448297878E-2</v>
      </c>
      <c r="AG5033" s="92"/>
    </row>
    <row r="5034" spans="14:33" x14ac:dyDescent="0.25">
      <c r="N5034" s="60"/>
      <c r="O5034" s="101"/>
      <c r="AD5034" s="90">
        <f t="shared" si="223"/>
        <v>51108</v>
      </c>
      <c r="AE5034" s="91">
        <f t="shared" si="222"/>
        <v>4.3986088448297878E-2</v>
      </c>
      <c r="AG5034" s="92"/>
    </row>
    <row r="5035" spans="14:33" x14ac:dyDescent="0.25">
      <c r="N5035" s="60"/>
      <c r="O5035" s="101"/>
      <c r="AD5035" s="90">
        <f t="shared" si="223"/>
        <v>51109</v>
      </c>
      <c r="AE5035" s="91">
        <f t="shared" si="222"/>
        <v>4.3980715164799733E-2</v>
      </c>
      <c r="AG5035" s="92"/>
    </row>
    <row r="5036" spans="14:33" x14ac:dyDescent="0.25">
      <c r="N5036" s="60"/>
      <c r="O5036" s="101"/>
      <c r="AD5036" s="90">
        <f t="shared" si="223"/>
        <v>51110</v>
      </c>
      <c r="AE5036" s="91">
        <f t="shared" si="222"/>
        <v>4.3980715164799733E-2</v>
      </c>
      <c r="AG5036" s="92"/>
    </row>
    <row r="5037" spans="14:33" x14ac:dyDescent="0.25">
      <c r="N5037" s="60"/>
      <c r="O5037" s="101"/>
      <c r="AD5037" s="90">
        <f t="shared" si="223"/>
        <v>51111</v>
      </c>
      <c r="AE5037" s="91">
        <f t="shared" si="222"/>
        <v>4.3980715164799733E-2</v>
      </c>
      <c r="AG5037" s="92"/>
    </row>
    <row r="5038" spans="14:33" x14ac:dyDescent="0.25">
      <c r="N5038" s="60"/>
      <c r="O5038" s="101"/>
      <c r="AD5038" s="90">
        <f t="shared" si="223"/>
        <v>51112</v>
      </c>
      <c r="AE5038" s="91">
        <f t="shared" si="222"/>
        <v>4.3980715164799733E-2</v>
      </c>
      <c r="AG5038" s="92"/>
    </row>
    <row r="5039" spans="14:33" x14ac:dyDescent="0.25">
      <c r="N5039" s="60"/>
      <c r="O5039" s="101"/>
      <c r="AD5039" s="90">
        <f t="shared" si="223"/>
        <v>51113</v>
      </c>
      <c r="AE5039" s="91">
        <f t="shared" si="222"/>
        <v>4.3986088448324523E-2</v>
      </c>
      <c r="AG5039" s="92"/>
    </row>
    <row r="5040" spans="14:33" x14ac:dyDescent="0.25">
      <c r="N5040" s="60"/>
      <c r="O5040" s="101"/>
      <c r="AD5040" s="90">
        <f t="shared" si="223"/>
        <v>51114</v>
      </c>
      <c r="AE5040" s="91">
        <f t="shared" si="222"/>
        <v>4.3986088448324523E-2</v>
      </c>
      <c r="AG5040" s="92"/>
    </row>
    <row r="5041" spans="14:33" x14ac:dyDescent="0.25">
      <c r="N5041" s="60"/>
      <c r="O5041" s="101"/>
      <c r="AD5041" s="90">
        <f t="shared" si="223"/>
        <v>51115</v>
      </c>
      <c r="AE5041" s="91">
        <f t="shared" si="222"/>
        <v>4.3986088448324523E-2</v>
      </c>
      <c r="AG5041" s="92"/>
    </row>
    <row r="5042" spans="14:33" x14ac:dyDescent="0.25">
      <c r="N5042" s="60"/>
      <c r="O5042" s="101"/>
      <c r="AD5042" s="90">
        <f t="shared" si="223"/>
        <v>51116</v>
      </c>
      <c r="AE5042" s="91">
        <f t="shared" si="222"/>
        <v>4.3980715164799733E-2</v>
      </c>
      <c r="AG5042" s="92"/>
    </row>
    <row r="5043" spans="14:33" x14ac:dyDescent="0.25">
      <c r="N5043" s="60"/>
      <c r="O5043" s="101"/>
      <c r="AD5043" s="90">
        <f t="shared" si="223"/>
        <v>51117</v>
      </c>
      <c r="AE5043" s="91">
        <f t="shared" si="222"/>
        <v>4.3980715164719797E-2</v>
      </c>
      <c r="AG5043" s="92"/>
    </row>
    <row r="5044" spans="14:33" x14ac:dyDescent="0.25">
      <c r="N5044" s="60"/>
      <c r="O5044" s="101"/>
      <c r="AD5044" s="90">
        <f t="shared" si="223"/>
        <v>51118</v>
      </c>
      <c r="AE5044" s="91">
        <f t="shared" si="222"/>
        <v>4.3980715164799733E-2</v>
      </c>
      <c r="AG5044" s="92"/>
    </row>
    <row r="5045" spans="14:33" x14ac:dyDescent="0.25">
      <c r="N5045" s="60"/>
      <c r="O5045" s="101"/>
      <c r="AD5045" s="90">
        <f t="shared" si="223"/>
        <v>51119</v>
      </c>
      <c r="AE5045" s="91">
        <f t="shared" si="222"/>
        <v>4.3980715164799733E-2</v>
      </c>
      <c r="AG5045" s="92"/>
    </row>
    <row r="5046" spans="14:33" x14ac:dyDescent="0.25">
      <c r="N5046" s="60"/>
      <c r="O5046" s="101"/>
      <c r="AD5046" s="90">
        <f t="shared" si="223"/>
        <v>51120</v>
      </c>
      <c r="AE5046" s="91">
        <f t="shared" si="222"/>
        <v>4.3986088448324523E-2</v>
      </c>
      <c r="AG5046" s="92"/>
    </row>
    <row r="5047" spans="14:33" x14ac:dyDescent="0.25">
      <c r="N5047" s="60"/>
      <c r="O5047" s="101"/>
      <c r="AD5047" s="90">
        <f t="shared" si="223"/>
        <v>51121</v>
      </c>
      <c r="AE5047" s="91">
        <f t="shared" si="222"/>
        <v>4.3986088448324523E-2</v>
      </c>
      <c r="AG5047" s="92"/>
    </row>
    <row r="5048" spans="14:33" x14ac:dyDescent="0.25">
      <c r="N5048" s="60"/>
      <c r="O5048" s="101"/>
      <c r="AD5048" s="90">
        <f t="shared" si="223"/>
        <v>51122</v>
      </c>
      <c r="AE5048" s="91">
        <f t="shared" si="222"/>
        <v>4.3986088448324523E-2</v>
      </c>
      <c r="AG5048" s="92"/>
    </row>
    <row r="5049" spans="14:33" x14ac:dyDescent="0.25">
      <c r="N5049" s="60"/>
      <c r="O5049" s="101"/>
      <c r="AD5049" s="90">
        <f t="shared" si="223"/>
        <v>51123</v>
      </c>
      <c r="AE5049" s="91">
        <f t="shared" si="222"/>
        <v>4.3980715164799733E-2</v>
      </c>
      <c r="AG5049" s="92"/>
    </row>
    <row r="5050" spans="14:33" x14ac:dyDescent="0.25">
      <c r="N5050" s="60"/>
      <c r="O5050" s="101"/>
      <c r="AD5050" s="90">
        <f t="shared" si="223"/>
        <v>51124</v>
      </c>
      <c r="AE5050" s="91">
        <f t="shared" si="222"/>
        <v>4.3980715164799733E-2</v>
      </c>
      <c r="AG5050" s="92"/>
    </row>
    <row r="5051" spans="14:33" x14ac:dyDescent="0.25">
      <c r="N5051" s="60"/>
      <c r="O5051" s="101"/>
      <c r="AD5051" s="90">
        <f t="shared" si="223"/>
        <v>51125</v>
      </c>
      <c r="AE5051" s="91">
        <f t="shared" si="222"/>
        <v>4.3980715164799733E-2</v>
      </c>
      <c r="AG5051" s="92"/>
    </row>
    <row r="5052" spans="14:33" x14ac:dyDescent="0.25">
      <c r="N5052" s="60"/>
      <c r="O5052" s="101"/>
      <c r="AD5052" s="90">
        <f t="shared" si="223"/>
        <v>51126</v>
      </c>
      <c r="AE5052" s="91">
        <f t="shared" si="222"/>
        <v>4.3980715164719797E-2</v>
      </c>
      <c r="AG5052" s="92"/>
    </row>
    <row r="5053" spans="14:33" x14ac:dyDescent="0.25">
      <c r="N5053" s="60"/>
      <c r="O5053" s="101"/>
      <c r="AD5053" s="90">
        <f t="shared" si="223"/>
        <v>51127</v>
      </c>
      <c r="AE5053" s="91">
        <f t="shared" si="222"/>
        <v>4.3988775418324355E-2</v>
      </c>
      <c r="AG5053" s="92"/>
    </row>
    <row r="5054" spans="14:33" x14ac:dyDescent="0.25">
      <c r="N5054" s="60"/>
      <c r="O5054" s="101"/>
      <c r="AD5054" s="90">
        <f t="shared" si="223"/>
        <v>51128</v>
      </c>
      <c r="AE5054" s="91">
        <f t="shared" si="222"/>
        <v>4.3988775418324355E-2</v>
      </c>
      <c r="AG5054" s="92"/>
    </row>
    <row r="5055" spans="14:33" x14ac:dyDescent="0.25">
      <c r="N5055" s="60"/>
      <c r="O5055" s="101"/>
      <c r="AD5055" s="90">
        <f t="shared" si="223"/>
        <v>51129</v>
      </c>
      <c r="AE5055" s="91">
        <f t="shared" si="222"/>
        <v>4.3988775418324355E-2</v>
      </c>
      <c r="AG5055" s="92"/>
    </row>
    <row r="5056" spans="14:33" x14ac:dyDescent="0.25">
      <c r="N5056" s="60"/>
      <c r="O5056" s="101"/>
      <c r="AD5056" s="90">
        <f t="shared" si="223"/>
        <v>51130</v>
      </c>
      <c r="AE5056" s="91">
        <f t="shared" si="222"/>
        <v>4.3988775418324355E-2</v>
      </c>
      <c r="AG5056" s="92"/>
    </row>
    <row r="5057" spans="14:33" x14ac:dyDescent="0.25">
      <c r="N5057" s="60"/>
      <c r="O5057" s="101"/>
      <c r="AD5057" s="90">
        <f t="shared" si="223"/>
        <v>51131</v>
      </c>
      <c r="AE5057" s="91">
        <f t="shared" si="222"/>
        <v>4.3980715164879669E-2</v>
      </c>
      <c r="AG5057" s="92"/>
    </row>
    <row r="5058" spans="14:33" x14ac:dyDescent="0.25">
      <c r="N5058" s="60"/>
      <c r="O5058" s="101"/>
      <c r="AD5058" s="90">
        <f t="shared" si="223"/>
        <v>51132</v>
      </c>
      <c r="AE5058" s="91">
        <f t="shared" si="222"/>
        <v>4.3980715164719797E-2</v>
      </c>
      <c r="AG5058" s="92"/>
    </row>
    <row r="5059" spans="14:33" x14ac:dyDescent="0.25">
      <c r="N5059" s="60"/>
      <c r="O5059" s="101"/>
      <c r="AD5059" s="90">
        <f t="shared" si="223"/>
        <v>51133</v>
      </c>
      <c r="AE5059" s="91">
        <f t="shared" si="222"/>
        <v>4.3980715164799733E-2</v>
      </c>
      <c r="AG5059" s="92"/>
    </row>
    <row r="5060" spans="14:33" x14ac:dyDescent="0.25">
      <c r="N5060" s="60"/>
      <c r="O5060" s="101"/>
      <c r="AD5060" s="90">
        <f t="shared" si="223"/>
        <v>51134</v>
      </c>
      <c r="AE5060" s="91">
        <f t="shared" si="222"/>
        <v>4.3988775418324355E-2</v>
      </c>
      <c r="AG5060" s="92"/>
    </row>
    <row r="5061" spans="14:33" x14ac:dyDescent="0.25">
      <c r="N5061" s="60"/>
      <c r="O5061" s="101"/>
      <c r="AD5061" s="90">
        <f t="shared" si="223"/>
        <v>51135</v>
      </c>
      <c r="AE5061" s="91">
        <f t="shared" si="222"/>
        <v>4.3988775418324355E-2</v>
      </c>
      <c r="AG5061" s="92"/>
    </row>
    <row r="5062" spans="14:33" x14ac:dyDescent="0.25">
      <c r="N5062" s="60"/>
      <c r="O5062" s="101"/>
      <c r="AD5062" s="90">
        <f t="shared" si="223"/>
        <v>51136</v>
      </c>
      <c r="AE5062" s="91">
        <f t="shared" si="222"/>
        <v>4.3988775418324355E-2</v>
      </c>
      <c r="AG5062" s="92"/>
    </row>
    <row r="5063" spans="14:33" x14ac:dyDescent="0.25">
      <c r="N5063" s="60"/>
      <c r="O5063" s="101"/>
      <c r="AD5063" s="90">
        <f t="shared" si="223"/>
        <v>51137</v>
      </c>
      <c r="AE5063" s="91">
        <f t="shared" ref="AE5063:AE5126" si="224">_xlfn.IFNA(VLOOKUP(AD5063,N:O,2,FALSE)/100,AE5062)</f>
        <v>4.3988775418324355E-2</v>
      </c>
      <c r="AG5063" s="92"/>
    </row>
    <row r="5064" spans="14:33" x14ac:dyDescent="0.25">
      <c r="N5064" s="60"/>
      <c r="O5064" s="101"/>
      <c r="AD5064" s="90">
        <f t="shared" ref="AD5064:AD5127" si="225">AD5063+1</f>
        <v>51138</v>
      </c>
      <c r="AE5064" s="91">
        <f t="shared" si="224"/>
        <v>4.3980715164719797E-2</v>
      </c>
      <c r="AG5064" s="92"/>
    </row>
    <row r="5065" spans="14:33" x14ac:dyDescent="0.25">
      <c r="N5065" s="60"/>
      <c r="O5065" s="101"/>
      <c r="AD5065" s="90">
        <f t="shared" si="225"/>
        <v>51139</v>
      </c>
      <c r="AE5065" s="91">
        <f t="shared" si="224"/>
        <v>4.3980715164799733E-2</v>
      </c>
      <c r="AG5065" s="92"/>
    </row>
    <row r="5066" spans="14:33" x14ac:dyDescent="0.25">
      <c r="N5066" s="60"/>
      <c r="O5066" s="101"/>
      <c r="AD5066" s="90">
        <f t="shared" si="225"/>
        <v>51140</v>
      </c>
      <c r="AE5066" s="91">
        <f t="shared" si="224"/>
        <v>4.3980715164799733E-2</v>
      </c>
      <c r="AG5066" s="92"/>
    </row>
    <row r="5067" spans="14:33" x14ac:dyDescent="0.25">
      <c r="N5067" s="60"/>
      <c r="O5067" s="101"/>
      <c r="AD5067" s="90">
        <f t="shared" si="225"/>
        <v>51141</v>
      </c>
      <c r="AE5067" s="91">
        <f t="shared" si="224"/>
        <v>4.3986088448324523E-2</v>
      </c>
      <c r="AG5067" s="92"/>
    </row>
    <row r="5068" spans="14:33" x14ac:dyDescent="0.25">
      <c r="N5068" s="60"/>
      <c r="O5068" s="101"/>
      <c r="AD5068" s="90">
        <f t="shared" si="225"/>
        <v>51142</v>
      </c>
      <c r="AE5068" s="91">
        <f t="shared" si="224"/>
        <v>4.3986088448324523E-2</v>
      </c>
      <c r="AG5068" s="92"/>
    </row>
    <row r="5069" spans="14:33" x14ac:dyDescent="0.25">
      <c r="N5069" s="60"/>
      <c r="O5069" s="101"/>
      <c r="AD5069" s="90">
        <f t="shared" si="225"/>
        <v>51143</v>
      </c>
      <c r="AE5069" s="91">
        <f t="shared" si="224"/>
        <v>4.3986088448324523E-2</v>
      </c>
      <c r="AG5069" s="92"/>
    </row>
    <row r="5070" spans="14:33" x14ac:dyDescent="0.25">
      <c r="N5070" s="60"/>
      <c r="O5070" s="101"/>
      <c r="AD5070" s="90">
        <f t="shared" si="225"/>
        <v>51144</v>
      </c>
      <c r="AE5070" s="91">
        <f t="shared" si="224"/>
        <v>4.3980715164799733E-2</v>
      </c>
      <c r="AG5070" s="92"/>
    </row>
    <row r="5071" spans="14:33" x14ac:dyDescent="0.25">
      <c r="N5071" s="60"/>
      <c r="O5071" s="101"/>
      <c r="AD5071" s="90">
        <f t="shared" si="225"/>
        <v>51145</v>
      </c>
      <c r="AE5071" s="91">
        <f t="shared" si="224"/>
        <v>4.3980715164799733E-2</v>
      </c>
      <c r="AG5071" s="92"/>
    </row>
    <row r="5072" spans="14:33" x14ac:dyDescent="0.25">
      <c r="N5072" s="60"/>
      <c r="O5072" s="101"/>
      <c r="AD5072" s="90">
        <f t="shared" si="225"/>
        <v>51146</v>
      </c>
      <c r="AE5072" s="91">
        <f t="shared" si="224"/>
        <v>4.3980715164719797E-2</v>
      </c>
      <c r="AG5072" s="92"/>
    </row>
    <row r="5073" spans="14:33" x14ac:dyDescent="0.25">
      <c r="N5073" s="60"/>
      <c r="O5073" s="101"/>
      <c r="AD5073" s="90">
        <f t="shared" si="225"/>
        <v>51147</v>
      </c>
      <c r="AE5073" s="91">
        <f t="shared" si="224"/>
        <v>4.3980715164719797E-2</v>
      </c>
      <c r="AG5073" s="92"/>
    </row>
    <row r="5074" spans="14:33" x14ac:dyDescent="0.25">
      <c r="N5074" s="60"/>
      <c r="O5074" s="101"/>
      <c r="AD5074" s="90">
        <f t="shared" si="225"/>
        <v>51148</v>
      </c>
      <c r="AE5074" s="91">
        <f t="shared" si="224"/>
        <v>4.3988775418324355E-2</v>
      </c>
      <c r="AG5074" s="92"/>
    </row>
    <row r="5075" spans="14:33" x14ac:dyDescent="0.25">
      <c r="N5075" s="60"/>
      <c r="O5075" s="101"/>
      <c r="AD5075" s="90">
        <f t="shared" si="225"/>
        <v>51149</v>
      </c>
      <c r="AE5075" s="91">
        <f t="shared" si="224"/>
        <v>4.3988775418324355E-2</v>
      </c>
      <c r="AG5075" s="92"/>
    </row>
    <row r="5076" spans="14:33" x14ac:dyDescent="0.25">
      <c r="N5076" s="60"/>
      <c r="O5076" s="101"/>
      <c r="AD5076" s="90">
        <f t="shared" si="225"/>
        <v>51150</v>
      </c>
      <c r="AE5076" s="91">
        <f t="shared" si="224"/>
        <v>4.3988775418324355E-2</v>
      </c>
      <c r="AG5076" s="92"/>
    </row>
    <row r="5077" spans="14:33" x14ac:dyDescent="0.25">
      <c r="N5077" s="60"/>
      <c r="O5077" s="101"/>
      <c r="AD5077" s="90">
        <f t="shared" si="225"/>
        <v>51151</v>
      </c>
      <c r="AE5077" s="91">
        <f t="shared" si="224"/>
        <v>4.3988775418324355E-2</v>
      </c>
      <c r="AG5077" s="92"/>
    </row>
    <row r="5078" spans="14:33" x14ac:dyDescent="0.25">
      <c r="N5078" s="60"/>
      <c r="O5078" s="101"/>
      <c r="AD5078" s="90">
        <f t="shared" si="225"/>
        <v>51152</v>
      </c>
      <c r="AE5078" s="91">
        <f t="shared" si="224"/>
        <v>4.3980715164799733E-2</v>
      </c>
      <c r="AG5078" s="92"/>
    </row>
    <row r="5079" spans="14:33" x14ac:dyDescent="0.25">
      <c r="N5079" s="60"/>
      <c r="O5079" s="101"/>
      <c r="AD5079" s="90">
        <f t="shared" si="225"/>
        <v>51153</v>
      </c>
      <c r="AE5079" s="91">
        <f t="shared" si="224"/>
        <v>4.3980715164799733E-2</v>
      </c>
      <c r="AG5079" s="92"/>
    </row>
    <row r="5080" spans="14:33" x14ac:dyDescent="0.25">
      <c r="N5080" s="60"/>
      <c r="O5080" s="101"/>
      <c r="AD5080" s="90">
        <f t="shared" si="225"/>
        <v>51154</v>
      </c>
      <c r="AE5080" s="91">
        <f t="shared" si="224"/>
        <v>4.3980715164799733E-2</v>
      </c>
      <c r="AG5080" s="92"/>
    </row>
    <row r="5081" spans="14:33" x14ac:dyDescent="0.25">
      <c r="N5081" s="60"/>
      <c r="O5081" s="101"/>
      <c r="AD5081" s="90">
        <f t="shared" si="225"/>
        <v>51155</v>
      </c>
      <c r="AE5081" s="91">
        <f t="shared" si="224"/>
        <v>4.3986088448297878E-2</v>
      </c>
      <c r="AG5081" s="92"/>
    </row>
    <row r="5082" spans="14:33" x14ac:dyDescent="0.25">
      <c r="N5082" s="60"/>
      <c r="O5082" s="101"/>
      <c r="AD5082" s="90">
        <f t="shared" si="225"/>
        <v>51156</v>
      </c>
      <c r="AE5082" s="91">
        <f t="shared" si="224"/>
        <v>4.3986088448297878E-2</v>
      </c>
      <c r="AG5082" s="92"/>
    </row>
    <row r="5083" spans="14:33" x14ac:dyDescent="0.25">
      <c r="N5083" s="60"/>
      <c r="O5083" s="101"/>
      <c r="AD5083" s="90">
        <f t="shared" si="225"/>
        <v>51157</v>
      </c>
      <c r="AE5083" s="91">
        <f t="shared" si="224"/>
        <v>4.3986088448297878E-2</v>
      </c>
      <c r="AG5083" s="92"/>
    </row>
    <row r="5084" spans="14:33" x14ac:dyDescent="0.25">
      <c r="N5084" s="60"/>
      <c r="O5084" s="101"/>
      <c r="AD5084" s="90">
        <f t="shared" si="225"/>
        <v>51158</v>
      </c>
      <c r="AE5084" s="91">
        <f t="shared" si="224"/>
        <v>4.3980715164879669E-2</v>
      </c>
      <c r="AG5084" s="92"/>
    </row>
    <row r="5085" spans="14:33" x14ac:dyDescent="0.25">
      <c r="N5085" s="60"/>
      <c r="O5085" s="101"/>
      <c r="AD5085" s="90">
        <f t="shared" si="225"/>
        <v>51159</v>
      </c>
      <c r="AE5085" s="91">
        <f t="shared" si="224"/>
        <v>4.3980715164719797E-2</v>
      </c>
      <c r="AG5085" s="92"/>
    </row>
    <row r="5086" spans="14:33" x14ac:dyDescent="0.25">
      <c r="N5086" s="60"/>
      <c r="O5086" s="101"/>
      <c r="AD5086" s="90">
        <f t="shared" si="225"/>
        <v>51160</v>
      </c>
      <c r="AE5086" s="91">
        <f t="shared" si="224"/>
        <v>4.3980715164799733E-2</v>
      </c>
      <c r="AG5086" s="92"/>
    </row>
    <row r="5087" spans="14:33" x14ac:dyDescent="0.25">
      <c r="N5087" s="60"/>
      <c r="O5087" s="101"/>
      <c r="AD5087" s="90">
        <f t="shared" si="225"/>
        <v>51161</v>
      </c>
      <c r="AE5087" s="91">
        <f t="shared" si="224"/>
        <v>4.3980715164799733E-2</v>
      </c>
      <c r="AG5087" s="92"/>
    </row>
    <row r="5088" spans="14:33" x14ac:dyDescent="0.25">
      <c r="N5088" s="60"/>
      <c r="O5088" s="101"/>
      <c r="AD5088" s="90">
        <f t="shared" si="225"/>
        <v>51162</v>
      </c>
      <c r="AE5088" s="91">
        <f t="shared" si="224"/>
        <v>4.3986088448297878E-2</v>
      </c>
      <c r="AG5088" s="92"/>
    </row>
    <row r="5089" spans="14:33" x14ac:dyDescent="0.25">
      <c r="N5089" s="60"/>
      <c r="O5089" s="101"/>
      <c r="AD5089" s="90">
        <f t="shared" si="225"/>
        <v>51163</v>
      </c>
      <c r="AE5089" s="91">
        <f t="shared" si="224"/>
        <v>4.3986088448297878E-2</v>
      </c>
      <c r="AG5089" s="92"/>
    </row>
    <row r="5090" spans="14:33" x14ac:dyDescent="0.25">
      <c r="N5090" s="60"/>
      <c r="O5090" s="101"/>
      <c r="AD5090" s="90">
        <f t="shared" si="225"/>
        <v>51164</v>
      </c>
      <c r="AE5090" s="91">
        <f t="shared" si="224"/>
        <v>4.3986088448297878E-2</v>
      </c>
      <c r="AG5090" s="92"/>
    </row>
    <row r="5091" spans="14:33" x14ac:dyDescent="0.25">
      <c r="N5091" s="60"/>
      <c r="O5091" s="101"/>
      <c r="AD5091" s="90">
        <f t="shared" si="225"/>
        <v>51165</v>
      </c>
      <c r="AE5091" s="91">
        <f t="shared" si="224"/>
        <v>4.3980715164799733E-2</v>
      </c>
      <c r="AG5091" s="92"/>
    </row>
    <row r="5092" spans="14:33" x14ac:dyDescent="0.25">
      <c r="N5092" s="60"/>
      <c r="O5092" s="101"/>
      <c r="AD5092" s="90">
        <f t="shared" si="225"/>
        <v>51166</v>
      </c>
      <c r="AE5092" s="91">
        <f t="shared" si="224"/>
        <v>4.3980715164719797E-2</v>
      </c>
      <c r="AG5092" s="92"/>
    </row>
    <row r="5093" spans="14:33" x14ac:dyDescent="0.25">
      <c r="N5093" s="60"/>
      <c r="O5093" s="101"/>
      <c r="AD5093" s="90">
        <f t="shared" si="225"/>
        <v>51167</v>
      </c>
      <c r="AE5093" s="91">
        <f t="shared" si="224"/>
        <v>4.3980715164799733E-2</v>
      </c>
      <c r="AG5093" s="92"/>
    </row>
    <row r="5094" spans="14:33" x14ac:dyDescent="0.25">
      <c r="N5094" s="60"/>
      <c r="O5094" s="101"/>
      <c r="AD5094" s="90">
        <f t="shared" si="225"/>
        <v>51168</v>
      </c>
      <c r="AE5094" s="91">
        <f t="shared" si="224"/>
        <v>4.3980715164799733E-2</v>
      </c>
      <c r="AG5094" s="92"/>
    </row>
    <row r="5095" spans="14:33" x14ac:dyDescent="0.25">
      <c r="N5095" s="60"/>
      <c r="O5095" s="101"/>
      <c r="AD5095" s="90">
        <f t="shared" si="225"/>
        <v>51169</v>
      </c>
      <c r="AE5095" s="91">
        <f t="shared" si="224"/>
        <v>4.3986088448324523E-2</v>
      </c>
      <c r="AG5095" s="92"/>
    </row>
    <row r="5096" spans="14:33" x14ac:dyDescent="0.25">
      <c r="N5096" s="60"/>
      <c r="O5096" s="101"/>
      <c r="AD5096" s="90">
        <f t="shared" si="225"/>
        <v>51170</v>
      </c>
      <c r="AE5096" s="91">
        <f t="shared" si="224"/>
        <v>4.3986088448324523E-2</v>
      </c>
      <c r="AG5096" s="92"/>
    </row>
    <row r="5097" spans="14:33" x14ac:dyDescent="0.25">
      <c r="N5097" s="60"/>
      <c r="O5097" s="101"/>
      <c r="AD5097" s="90">
        <f t="shared" si="225"/>
        <v>51171</v>
      </c>
      <c r="AE5097" s="91">
        <f t="shared" si="224"/>
        <v>4.3986088448324523E-2</v>
      </c>
      <c r="AG5097" s="92"/>
    </row>
    <row r="5098" spans="14:33" x14ac:dyDescent="0.25">
      <c r="N5098" s="60"/>
      <c r="O5098" s="101"/>
      <c r="AD5098" s="90">
        <f t="shared" si="225"/>
        <v>51172</v>
      </c>
      <c r="AE5098" s="91">
        <f t="shared" si="224"/>
        <v>4.3980715164799733E-2</v>
      </c>
      <c r="AG5098" s="92"/>
    </row>
    <row r="5099" spans="14:33" x14ac:dyDescent="0.25">
      <c r="N5099" s="60"/>
      <c r="O5099" s="101"/>
      <c r="AD5099" s="90">
        <f t="shared" si="225"/>
        <v>51173</v>
      </c>
      <c r="AE5099" s="91">
        <f t="shared" si="224"/>
        <v>4.3980715164799733E-2</v>
      </c>
      <c r="AG5099" s="92"/>
    </row>
    <row r="5100" spans="14:33" x14ac:dyDescent="0.25">
      <c r="N5100" s="60"/>
      <c r="O5100" s="101"/>
      <c r="AD5100" s="90">
        <f t="shared" si="225"/>
        <v>51174</v>
      </c>
      <c r="AE5100" s="91">
        <f t="shared" si="224"/>
        <v>4.3980715164719797E-2</v>
      </c>
      <c r="AG5100" s="92"/>
    </row>
    <row r="5101" spans="14:33" x14ac:dyDescent="0.25">
      <c r="N5101" s="60"/>
      <c r="O5101" s="101"/>
      <c r="AD5101" s="90">
        <f t="shared" si="225"/>
        <v>51175</v>
      </c>
      <c r="AE5101" s="91">
        <f t="shared" si="224"/>
        <v>4.3980715164799733E-2</v>
      </c>
      <c r="AG5101" s="92"/>
    </row>
    <row r="5102" spans="14:33" x14ac:dyDescent="0.25">
      <c r="N5102" s="60"/>
      <c r="O5102" s="101"/>
      <c r="AD5102" s="90">
        <f t="shared" si="225"/>
        <v>51176</v>
      </c>
      <c r="AE5102" s="91">
        <f t="shared" si="224"/>
        <v>4.3986088448324523E-2</v>
      </c>
      <c r="AG5102" s="92"/>
    </row>
    <row r="5103" spans="14:33" x14ac:dyDescent="0.25">
      <c r="N5103" s="60"/>
      <c r="O5103" s="101"/>
      <c r="AD5103" s="90">
        <f t="shared" si="225"/>
        <v>51177</v>
      </c>
      <c r="AE5103" s="91">
        <f t="shared" si="224"/>
        <v>4.3986088448324523E-2</v>
      </c>
      <c r="AG5103" s="92"/>
    </row>
    <row r="5104" spans="14:33" x14ac:dyDescent="0.25">
      <c r="N5104" s="60"/>
      <c r="O5104" s="101"/>
      <c r="AD5104" s="90">
        <f t="shared" si="225"/>
        <v>51178</v>
      </c>
      <c r="AE5104" s="91">
        <f t="shared" si="224"/>
        <v>4.3986088448324523E-2</v>
      </c>
      <c r="AG5104" s="92"/>
    </row>
    <row r="5105" spans="14:33" x14ac:dyDescent="0.25">
      <c r="N5105" s="60"/>
      <c r="O5105" s="101"/>
      <c r="AD5105" s="90">
        <f t="shared" si="225"/>
        <v>51179</v>
      </c>
      <c r="AE5105" s="91">
        <f t="shared" si="224"/>
        <v>4.3980715164799733E-2</v>
      </c>
      <c r="AG5105" s="92"/>
    </row>
    <row r="5106" spans="14:33" x14ac:dyDescent="0.25">
      <c r="N5106" s="60"/>
      <c r="O5106" s="101"/>
      <c r="AD5106" s="90">
        <f t="shared" si="225"/>
        <v>51180</v>
      </c>
      <c r="AE5106" s="91">
        <f t="shared" si="224"/>
        <v>4.3980715164799733E-2</v>
      </c>
      <c r="AG5106" s="92"/>
    </row>
    <row r="5107" spans="14:33" x14ac:dyDescent="0.25">
      <c r="N5107" s="60"/>
      <c r="O5107" s="101"/>
      <c r="AD5107" s="90">
        <f t="shared" si="225"/>
        <v>51181</v>
      </c>
      <c r="AE5107" s="91">
        <f t="shared" si="224"/>
        <v>4.3980715164639861E-2</v>
      </c>
      <c r="AG5107" s="92"/>
    </row>
    <row r="5108" spans="14:33" x14ac:dyDescent="0.25">
      <c r="N5108" s="60"/>
      <c r="O5108" s="101"/>
      <c r="AD5108" s="90">
        <f t="shared" si="225"/>
        <v>51182</v>
      </c>
      <c r="AE5108" s="91">
        <f t="shared" si="224"/>
        <v>4.3980715164799733E-2</v>
      </c>
      <c r="AG5108" s="92"/>
    </row>
    <row r="5109" spans="14:33" x14ac:dyDescent="0.25">
      <c r="N5109" s="60"/>
      <c r="O5109" s="101"/>
      <c r="AD5109" s="90">
        <f t="shared" si="225"/>
        <v>51183</v>
      </c>
      <c r="AE5109" s="91">
        <f t="shared" si="224"/>
        <v>4.3988775418344339E-2</v>
      </c>
      <c r="AG5109" s="92"/>
    </row>
    <row r="5110" spans="14:33" x14ac:dyDescent="0.25">
      <c r="N5110" s="60"/>
      <c r="O5110" s="101"/>
      <c r="AD5110" s="90">
        <f t="shared" si="225"/>
        <v>51184</v>
      </c>
      <c r="AE5110" s="91">
        <f t="shared" si="224"/>
        <v>4.3988775418344339E-2</v>
      </c>
      <c r="AG5110" s="92"/>
    </row>
    <row r="5111" spans="14:33" x14ac:dyDescent="0.25">
      <c r="N5111" s="60"/>
      <c r="O5111" s="101"/>
      <c r="AD5111" s="90">
        <f t="shared" si="225"/>
        <v>51185</v>
      </c>
      <c r="AE5111" s="91">
        <f t="shared" si="224"/>
        <v>4.3988775418344339E-2</v>
      </c>
      <c r="AG5111" s="92"/>
    </row>
    <row r="5112" spans="14:33" x14ac:dyDescent="0.25">
      <c r="N5112" s="60"/>
      <c r="O5112" s="101"/>
      <c r="AD5112" s="90">
        <f t="shared" si="225"/>
        <v>51186</v>
      </c>
      <c r="AE5112" s="91">
        <f t="shared" si="224"/>
        <v>4.3988775418344339E-2</v>
      </c>
      <c r="AG5112" s="92"/>
    </row>
    <row r="5113" spans="14:33" x14ac:dyDescent="0.25">
      <c r="N5113" s="60"/>
      <c r="O5113" s="101"/>
      <c r="AD5113" s="90">
        <f t="shared" si="225"/>
        <v>51187</v>
      </c>
      <c r="AE5113" s="91">
        <f t="shared" si="224"/>
        <v>4.3980715164799733E-2</v>
      </c>
      <c r="AG5113" s="92"/>
    </row>
    <row r="5114" spans="14:33" x14ac:dyDescent="0.25">
      <c r="N5114" s="60"/>
      <c r="O5114" s="101"/>
      <c r="AD5114" s="90">
        <f t="shared" si="225"/>
        <v>51188</v>
      </c>
      <c r="AE5114" s="91">
        <f t="shared" si="224"/>
        <v>4.3980715164799733E-2</v>
      </c>
      <c r="AG5114" s="92"/>
    </row>
    <row r="5115" spans="14:33" x14ac:dyDescent="0.25">
      <c r="N5115" s="60"/>
      <c r="O5115" s="101"/>
      <c r="AD5115" s="90">
        <f t="shared" si="225"/>
        <v>51189</v>
      </c>
      <c r="AE5115" s="91">
        <f t="shared" si="224"/>
        <v>4.3980715164799733E-2</v>
      </c>
      <c r="AG5115" s="92"/>
    </row>
    <row r="5116" spans="14:33" x14ac:dyDescent="0.25">
      <c r="N5116" s="60"/>
      <c r="O5116" s="101"/>
      <c r="AD5116" s="90">
        <f t="shared" si="225"/>
        <v>51190</v>
      </c>
      <c r="AE5116" s="91">
        <f t="shared" si="224"/>
        <v>4.3986088448324523E-2</v>
      </c>
      <c r="AG5116" s="92"/>
    </row>
    <row r="5117" spans="14:33" x14ac:dyDescent="0.25">
      <c r="N5117" s="60"/>
      <c r="O5117" s="101"/>
      <c r="AD5117" s="90">
        <f t="shared" si="225"/>
        <v>51191</v>
      </c>
      <c r="AE5117" s="91">
        <f t="shared" si="224"/>
        <v>4.3986088448324523E-2</v>
      </c>
      <c r="AG5117" s="92"/>
    </row>
    <row r="5118" spans="14:33" x14ac:dyDescent="0.25">
      <c r="N5118" s="60"/>
      <c r="O5118" s="101"/>
      <c r="AD5118" s="90">
        <f t="shared" si="225"/>
        <v>51192</v>
      </c>
      <c r="AE5118" s="91">
        <f t="shared" si="224"/>
        <v>4.3986088448324523E-2</v>
      </c>
      <c r="AG5118" s="92"/>
    </row>
    <row r="5119" spans="14:33" x14ac:dyDescent="0.25">
      <c r="N5119" s="60"/>
      <c r="O5119" s="101"/>
      <c r="AD5119" s="90">
        <f t="shared" si="225"/>
        <v>51193</v>
      </c>
      <c r="AE5119" s="91">
        <f t="shared" si="224"/>
        <v>4.3980715164719797E-2</v>
      </c>
      <c r="AG5119" s="92"/>
    </row>
    <row r="5120" spans="14:33" x14ac:dyDescent="0.25">
      <c r="N5120" s="60"/>
      <c r="O5120" s="101"/>
      <c r="AD5120" s="90">
        <f t="shared" si="225"/>
        <v>51194</v>
      </c>
      <c r="AE5120" s="91">
        <f t="shared" si="224"/>
        <v>4.3980715164719797E-2</v>
      </c>
      <c r="AG5120" s="92"/>
    </row>
    <row r="5121" spans="14:33" x14ac:dyDescent="0.25">
      <c r="N5121" s="60"/>
      <c r="O5121" s="101"/>
      <c r="AD5121" s="90">
        <f t="shared" si="225"/>
        <v>51195</v>
      </c>
      <c r="AE5121" s="91">
        <f t="shared" si="224"/>
        <v>4.3980715164799733E-2</v>
      </c>
      <c r="AG5121" s="92"/>
    </row>
    <row r="5122" spans="14:33" x14ac:dyDescent="0.25">
      <c r="N5122" s="60"/>
      <c r="O5122" s="101"/>
      <c r="AD5122" s="90">
        <f t="shared" si="225"/>
        <v>51196</v>
      </c>
      <c r="AE5122" s="91">
        <f t="shared" si="224"/>
        <v>4.3980715164799733E-2</v>
      </c>
      <c r="AG5122" s="92"/>
    </row>
    <row r="5123" spans="14:33" x14ac:dyDescent="0.25">
      <c r="N5123" s="60"/>
      <c r="O5123" s="101"/>
      <c r="AD5123" s="90">
        <f t="shared" si="225"/>
        <v>51197</v>
      </c>
      <c r="AE5123" s="91">
        <f t="shared" si="224"/>
        <v>4.3986088448324523E-2</v>
      </c>
      <c r="AG5123" s="92"/>
    </row>
    <row r="5124" spans="14:33" x14ac:dyDescent="0.25">
      <c r="N5124" s="60"/>
      <c r="O5124" s="101"/>
      <c r="AD5124" s="90">
        <f t="shared" si="225"/>
        <v>51198</v>
      </c>
      <c r="AE5124" s="91">
        <f t="shared" si="224"/>
        <v>4.3986088448324523E-2</v>
      </c>
      <c r="AG5124" s="92"/>
    </row>
    <row r="5125" spans="14:33" x14ac:dyDescent="0.25">
      <c r="N5125" s="60"/>
      <c r="O5125" s="101"/>
      <c r="AD5125" s="90">
        <f t="shared" si="225"/>
        <v>51199</v>
      </c>
      <c r="AE5125" s="91">
        <f t="shared" si="224"/>
        <v>4.3986088448324523E-2</v>
      </c>
      <c r="AG5125" s="92"/>
    </row>
    <row r="5126" spans="14:33" x14ac:dyDescent="0.25">
      <c r="N5126" s="60"/>
      <c r="O5126" s="101"/>
      <c r="AD5126" s="90">
        <f t="shared" si="225"/>
        <v>51200</v>
      </c>
      <c r="AE5126" s="91">
        <f t="shared" si="224"/>
        <v>4.3980715164719797E-2</v>
      </c>
      <c r="AG5126" s="92"/>
    </row>
    <row r="5127" spans="14:33" x14ac:dyDescent="0.25">
      <c r="N5127" s="60"/>
      <c r="O5127" s="101"/>
      <c r="AD5127" s="90">
        <f t="shared" si="225"/>
        <v>51201</v>
      </c>
      <c r="AE5127" s="91">
        <f t="shared" ref="AE5127:AE5190" si="226">_xlfn.IFNA(VLOOKUP(AD5127,N:O,2,FALSE)/100,AE5126)</f>
        <v>4.3980715164879669E-2</v>
      </c>
      <c r="AG5127" s="92"/>
    </row>
    <row r="5128" spans="14:33" x14ac:dyDescent="0.25">
      <c r="N5128" s="60"/>
      <c r="O5128" s="101"/>
      <c r="AD5128" s="90">
        <f t="shared" ref="AD5128:AD5191" si="227">AD5127+1</f>
        <v>51202</v>
      </c>
      <c r="AE5128" s="91">
        <f t="shared" si="226"/>
        <v>4.3980715164719797E-2</v>
      </c>
      <c r="AG5128" s="92"/>
    </row>
    <row r="5129" spans="14:33" x14ac:dyDescent="0.25">
      <c r="N5129" s="60"/>
      <c r="O5129" s="101"/>
      <c r="AD5129" s="90">
        <f t="shared" si="227"/>
        <v>51203</v>
      </c>
      <c r="AE5129" s="91">
        <f t="shared" si="226"/>
        <v>4.3980715164719797E-2</v>
      </c>
      <c r="AG5129" s="92"/>
    </row>
    <row r="5130" spans="14:33" x14ac:dyDescent="0.25">
      <c r="N5130" s="60"/>
      <c r="O5130" s="101"/>
      <c r="AD5130" s="90">
        <f t="shared" si="227"/>
        <v>51204</v>
      </c>
      <c r="AE5130" s="91">
        <f t="shared" si="226"/>
        <v>4.3986088448351168E-2</v>
      </c>
      <c r="AG5130" s="92"/>
    </row>
    <row r="5131" spans="14:33" x14ac:dyDescent="0.25">
      <c r="N5131" s="60"/>
      <c r="O5131" s="101"/>
      <c r="AD5131" s="90">
        <f t="shared" si="227"/>
        <v>51205</v>
      </c>
      <c r="AE5131" s="91">
        <f t="shared" si="226"/>
        <v>4.3986088448351168E-2</v>
      </c>
      <c r="AG5131" s="92"/>
    </row>
    <row r="5132" spans="14:33" x14ac:dyDescent="0.25">
      <c r="N5132" s="60"/>
      <c r="O5132" s="101"/>
      <c r="AD5132" s="90">
        <f t="shared" si="227"/>
        <v>51206</v>
      </c>
      <c r="AE5132" s="91">
        <f t="shared" si="226"/>
        <v>4.3986088448351168E-2</v>
      </c>
      <c r="AG5132" s="92"/>
    </row>
    <row r="5133" spans="14:33" x14ac:dyDescent="0.25">
      <c r="N5133" s="60"/>
      <c r="O5133" s="101"/>
      <c r="AD5133" s="90">
        <f t="shared" si="227"/>
        <v>51207</v>
      </c>
      <c r="AE5133" s="91">
        <f t="shared" si="226"/>
        <v>4.3980715164719797E-2</v>
      </c>
      <c r="AG5133" s="92"/>
    </row>
    <row r="5134" spans="14:33" x14ac:dyDescent="0.25">
      <c r="N5134" s="60"/>
      <c r="O5134" s="101"/>
      <c r="AD5134" s="90">
        <f t="shared" si="227"/>
        <v>51208</v>
      </c>
      <c r="AE5134" s="91">
        <f t="shared" si="226"/>
        <v>4.3980715164799733E-2</v>
      </c>
      <c r="AG5134" s="92"/>
    </row>
    <row r="5135" spans="14:33" x14ac:dyDescent="0.25">
      <c r="N5135" s="60"/>
      <c r="O5135" s="101"/>
      <c r="AD5135" s="90">
        <f t="shared" si="227"/>
        <v>51209</v>
      </c>
      <c r="AE5135" s="91">
        <f t="shared" si="226"/>
        <v>4.3980715164879669E-2</v>
      </c>
      <c r="AG5135" s="92"/>
    </row>
    <row r="5136" spans="14:33" x14ac:dyDescent="0.25">
      <c r="N5136" s="60"/>
      <c r="O5136" s="101"/>
      <c r="AD5136" s="90">
        <f t="shared" si="227"/>
        <v>51210</v>
      </c>
      <c r="AE5136" s="91">
        <f t="shared" si="226"/>
        <v>4.3980715164719797E-2</v>
      </c>
      <c r="AG5136" s="92"/>
    </row>
    <row r="5137" spans="14:33" x14ac:dyDescent="0.25">
      <c r="N5137" s="60"/>
      <c r="O5137" s="101"/>
      <c r="AD5137" s="90">
        <f t="shared" si="227"/>
        <v>51211</v>
      </c>
      <c r="AE5137" s="91">
        <f t="shared" si="226"/>
        <v>4.3986088448324523E-2</v>
      </c>
      <c r="AG5137" s="92"/>
    </row>
    <row r="5138" spans="14:33" x14ac:dyDescent="0.25">
      <c r="N5138" s="60"/>
      <c r="O5138" s="101"/>
      <c r="AD5138" s="90">
        <f t="shared" si="227"/>
        <v>51212</v>
      </c>
      <c r="AE5138" s="91">
        <f t="shared" si="226"/>
        <v>4.3986088448324523E-2</v>
      </c>
      <c r="AG5138" s="92"/>
    </row>
    <row r="5139" spans="14:33" x14ac:dyDescent="0.25">
      <c r="N5139" s="60"/>
      <c r="O5139" s="101"/>
      <c r="AD5139" s="90">
        <f t="shared" si="227"/>
        <v>51213</v>
      </c>
      <c r="AE5139" s="91">
        <f t="shared" si="226"/>
        <v>4.3986088448324523E-2</v>
      </c>
      <c r="AG5139" s="92"/>
    </row>
    <row r="5140" spans="14:33" x14ac:dyDescent="0.25">
      <c r="N5140" s="60"/>
      <c r="O5140" s="101"/>
      <c r="AD5140" s="90">
        <f t="shared" si="227"/>
        <v>51214</v>
      </c>
      <c r="AE5140" s="91">
        <f t="shared" si="226"/>
        <v>4.3980715164799733E-2</v>
      </c>
      <c r="AG5140" s="92"/>
    </row>
    <row r="5141" spans="14:33" x14ac:dyDescent="0.25">
      <c r="N5141" s="60"/>
      <c r="O5141" s="101"/>
      <c r="AD5141" s="90">
        <f t="shared" si="227"/>
        <v>51215</v>
      </c>
      <c r="AE5141" s="91">
        <f t="shared" si="226"/>
        <v>4.3980715164719797E-2</v>
      </c>
      <c r="AG5141" s="92"/>
    </row>
    <row r="5142" spans="14:33" x14ac:dyDescent="0.25">
      <c r="N5142" s="60"/>
      <c r="O5142" s="101"/>
      <c r="AD5142" s="90">
        <f t="shared" si="227"/>
        <v>51216</v>
      </c>
      <c r="AE5142" s="91">
        <f t="shared" si="226"/>
        <v>4.3980715164719797E-2</v>
      </c>
      <c r="AG5142" s="92"/>
    </row>
    <row r="5143" spans="14:33" x14ac:dyDescent="0.25">
      <c r="N5143" s="60"/>
      <c r="O5143" s="101"/>
      <c r="AD5143" s="90">
        <f t="shared" si="227"/>
        <v>51217</v>
      </c>
      <c r="AE5143" s="91">
        <f t="shared" si="226"/>
        <v>4.3980715164879669E-2</v>
      </c>
      <c r="AG5143" s="92"/>
    </row>
    <row r="5144" spans="14:33" x14ac:dyDescent="0.25">
      <c r="N5144" s="60"/>
      <c r="O5144" s="101"/>
      <c r="AD5144" s="90">
        <f t="shared" si="227"/>
        <v>51218</v>
      </c>
      <c r="AE5144" s="91">
        <f t="shared" si="226"/>
        <v>4.3986088448324523E-2</v>
      </c>
      <c r="AG5144" s="92"/>
    </row>
    <row r="5145" spans="14:33" x14ac:dyDescent="0.25">
      <c r="N5145" s="60"/>
      <c r="O5145" s="101"/>
      <c r="AD5145" s="90">
        <f t="shared" si="227"/>
        <v>51219</v>
      </c>
      <c r="AE5145" s="91">
        <f t="shared" si="226"/>
        <v>4.3986088448324523E-2</v>
      </c>
      <c r="AG5145" s="92"/>
    </row>
    <row r="5146" spans="14:33" x14ac:dyDescent="0.25">
      <c r="N5146" s="60"/>
      <c r="O5146" s="101"/>
      <c r="AD5146" s="90">
        <f t="shared" si="227"/>
        <v>51220</v>
      </c>
      <c r="AE5146" s="91">
        <f t="shared" si="226"/>
        <v>4.3986088448324523E-2</v>
      </c>
      <c r="AG5146" s="92"/>
    </row>
    <row r="5147" spans="14:33" x14ac:dyDescent="0.25">
      <c r="N5147" s="60"/>
      <c r="O5147" s="101"/>
      <c r="AD5147" s="90">
        <f t="shared" si="227"/>
        <v>51221</v>
      </c>
      <c r="AE5147" s="91">
        <f t="shared" si="226"/>
        <v>4.3980715164879669E-2</v>
      </c>
      <c r="AG5147" s="92"/>
    </row>
    <row r="5148" spans="14:33" x14ac:dyDescent="0.25">
      <c r="N5148" s="60"/>
      <c r="O5148" s="101"/>
      <c r="AD5148" s="90">
        <f t="shared" si="227"/>
        <v>51222</v>
      </c>
      <c r="AE5148" s="91">
        <f t="shared" si="226"/>
        <v>4.3980715164639861E-2</v>
      </c>
      <c r="AG5148" s="92"/>
    </row>
    <row r="5149" spans="14:33" x14ac:dyDescent="0.25">
      <c r="N5149" s="60"/>
      <c r="O5149" s="101"/>
      <c r="AD5149" s="90">
        <f t="shared" si="227"/>
        <v>51223</v>
      </c>
      <c r="AE5149" s="91">
        <f t="shared" si="226"/>
        <v>4.3980715164879669E-2</v>
      </c>
      <c r="AG5149" s="92"/>
    </row>
    <row r="5150" spans="14:33" x14ac:dyDescent="0.25">
      <c r="N5150" s="60"/>
      <c r="O5150" s="101"/>
      <c r="AD5150" s="90">
        <f t="shared" si="227"/>
        <v>51224</v>
      </c>
      <c r="AE5150" s="91">
        <f t="shared" si="226"/>
        <v>4.3988775418324355E-2</v>
      </c>
      <c r="AG5150" s="92"/>
    </row>
    <row r="5151" spans="14:33" x14ac:dyDescent="0.25">
      <c r="N5151" s="60"/>
      <c r="O5151" s="101"/>
      <c r="AD5151" s="90">
        <f t="shared" si="227"/>
        <v>51225</v>
      </c>
      <c r="AE5151" s="91">
        <f t="shared" si="226"/>
        <v>4.3988775418324355E-2</v>
      </c>
      <c r="AG5151" s="92"/>
    </row>
    <row r="5152" spans="14:33" x14ac:dyDescent="0.25">
      <c r="N5152" s="60"/>
      <c r="O5152" s="101"/>
      <c r="AD5152" s="90">
        <f t="shared" si="227"/>
        <v>51226</v>
      </c>
      <c r="AE5152" s="91">
        <f t="shared" si="226"/>
        <v>4.3988775418324355E-2</v>
      </c>
      <c r="AG5152" s="92"/>
    </row>
    <row r="5153" spans="14:33" x14ac:dyDescent="0.25">
      <c r="N5153" s="60"/>
      <c r="O5153" s="101"/>
      <c r="AD5153" s="90">
        <f t="shared" si="227"/>
        <v>51227</v>
      </c>
      <c r="AE5153" s="91">
        <f t="shared" si="226"/>
        <v>4.3988775418324355E-2</v>
      </c>
      <c r="AG5153" s="92"/>
    </row>
    <row r="5154" spans="14:33" x14ac:dyDescent="0.25">
      <c r="N5154" s="60"/>
      <c r="O5154" s="101"/>
      <c r="AD5154" s="90">
        <f t="shared" si="227"/>
        <v>51228</v>
      </c>
      <c r="AE5154" s="91">
        <f t="shared" si="226"/>
        <v>4.3980715164799733E-2</v>
      </c>
      <c r="AG5154" s="92"/>
    </row>
    <row r="5155" spans="14:33" x14ac:dyDescent="0.25">
      <c r="N5155" s="60"/>
      <c r="O5155" s="101"/>
      <c r="AD5155" s="90">
        <f t="shared" si="227"/>
        <v>51229</v>
      </c>
      <c r="AE5155" s="91">
        <f t="shared" si="226"/>
        <v>4.3980715164719797E-2</v>
      </c>
      <c r="AG5155" s="92"/>
    </row>
    <row r="5156" spans="14:33" x14ac:dyDescent="0.25">
      <c r="N5156" s="60"/>
      <c r="O5156" s="101"/>
      <c r="AD5156" s="90">
        <f t="shared" si="227"/>
        <v>51230</v>
      </c>
      <c r="AE5156" s="91">
        <f t="shared" si="226"/>
        <v>4.3980715164879669E-2</v>
      </c>
      <c r="AG5156" s="92"/>
    </row>
    <row r="5157" spans="14:33" x14ac:dyDescent="0.25">
      <c r="N5157" s="60"/>
      <c r="O5157" s="101"/>
      <c r="AD5157" s="90">
        <f t="shared" si="227"/>
        <v>51231</v>
      </c>
      <c r="AE5157" s="91">
        <f t="shared" si="226"/>
        <v>4.3980715164799733E-2</v>
      </c>
      <c r="AG5157" s="92"/>
    </row>
    <row r="5158" spans="14:33" x14ac:dyDescent="0.25">
      <c r="N5158" s="60"/>
      <c r="O5158" s="101"/>
      <c r="AD5158" s="90">
        <f t="shared" si="227"/>
        <v>51232</v>
      </c>
      <c r="AE5158" s="91">
        <f t="shared" si="226"/>
        <v>4.3986088448297878E-2</v>
      </c>
      <c r="AG5158" s="92"/>
    </row>
    <row r="5159" spans="14:33" x14ac:dyDescent="0.25">
      <c r="N5159" s="60"/>
      <c r="O5159" s="101"/>
      <c r="AD5159" s="90">
        <f t="shared" si="227"/>
        <v>51233</v>
      </c>
      <c r="AE5159" s="91">
        <f t="shared" si="226"/>
        <v>4.3986088448297878E-2</v>
      </c>
      <c r="AG5159" s="92"/>
    </row>
    <row r="5160" spans="14:33" x14ac:dyDescent="0.25">
      <c r="N5160" s="60"/>
      <c r="O5160" s="101"/>
      <c r="AD5160" s="90">
        <f t="shared" si="227"/>
        <v>51234</v>
      </c>
      <c r="AE5160" s="91">
        <f t="shared" si="226"/>
        <v>4.3986088448297878E-2</v>
      </c>
      <c r="AG5160" s="92"/>
    </row>
    <row r="5161" spans="14:33" x14ac:dyDescent="0.25">
      <c r="N5161" s="60"/>
      <c r="O5161" s="101"/>
      <c r="AD5161" s="90">
        <f t="shared" si="227"/>
        <v>51235</v>
      </c>
      <c r="AE5161" s="91">
        <f t="shared" si="226"/>
        <v>4.3980715164879669E-2</v>
      </c>
      <c r="AG5161" s="92"/>
    </row>
    <row r="5162" spans="14:33" x14ac:dyDescent="0.25">
      <c r="N5162" s="60"/>
      <c r="O5162" s="101"/>
      <c r="AD5162" s="90">
        <f t="shared" si="227"/>
        <v>51236</v>
      </c>
      <c r="AE5162" s="91">
        <f t="shared" si="226"/>
        <v>4.3980715164719797E-2</v>
      </c>
      <c r="AG5162" s="92"/>
    </row>
    <row r="5163" spans="14:33" x14ac:dyDescent="0.25">
      <c r="N5163" s="60"/>
      <c r="O5163" s="101"/>
      <c r="AD5163" s="90">
        <f t="shared" si="227"/>
        <v>51237</v>
      </c>
      <c r="AE5163" s="91">
        <f t="shared" si="226"/>
        <v>4.3980715164719797E-2</v>
      </c>
      <c r="AG5163" s="92"/>
    </row>
    <row r="5164" spans="14:33" x14ac:dyDescent="0.25">
      <c r="N5164" s="60"/>
      <c r="O5164" s="101"/>
      <c r="AD5164" s="90">
        <f t="shared" si="227"/>
        <v>51238</v>
      </c>
      <c r="AE5164" s="91">
        <f t="shared" si="226"/>
        <v>4.3980715164879669E-2</v>
      </c>
      <c r="AG5164" s="92"/>
    </row>
    <row r="5165" spans="14:33" x14ac:dyDescent="0.25">
      <c r="N5165" s="60"/>
      <c r="O5165" s="101"/>
      <c r="AD5165" s="90">
        <f t="shared" si="227"/>
        <v>51239</v>
      </c>
      <c r="AE5165" s="91">
        <f t="shared" si="226"/>
        <v>4.3986088448324523E-2</v>
      </c>
      <c r="AG5165" s="92"/>
    </row>
    <row r="5166" spans="14:33" x14ac:dyDescent="0.25">
      <c r="N5166" s="60"/>
      <c r="O5166" s="101"/>
      <c r="AD5166" s="90">
        <f t="shared" si="227"/>
        <v>51240</v>
      </c>
      <c r="AE5166" s="91">
        <f t="shared" si="226"/>
        <v>4.3986088448324523E-2</v>
      </c>
      <c r="AG5166" s="92"/>
    </row>
    <row r="5167" spans="14:33" x14ac:dyDescent="0.25">
      <c r="N5167" s="60"/>
      <c r="O5167" s="101"/>
      <c r="AD5167" s="90">
        <f t="shared" si="227"/>
        <v>51241</v>
      </c>
      <c r="AE5167" s="91">
        <f t="shared" si="226"/>
        <v>4.3986088448324523E-2</v>
      </c>
      <c r="AG5167" s="92"/>
    </row>
    <row r="5168" spans="14:33" x14ac:dyDescent="0.25">
      <c r="N5168" s="60"/>
      <c r="O5168" s="101"/>
      <c r="AD5168" s="90">
        <f t="shared" si="227"/>
        <v>51242</v>
      </c>
      <c r="AE5168" s="91">
        <f t="shared" si="226"/>
        <v>4.3980715164719797E-2</v>
      </c>
      <c r="AG5168" s="92"/>
    </row>
    <row r="5169" spans="14:33" x14ac:dyDescent="0.25">
      <c r="N5169" s="60"/>
      <c r="O5169" s="101"/>
      <c r="AD5169" s="90">
        <f t="shared" si="227"/>
        <v>51243</v>
      </c>
      <c r="AE5169" s="91">
        <f t="shared" si="226"/>
        <v>4.3980715164799733E-2</v>
      </c>
      <c r="AG5169" s="92"/>
    </row>
    <row r="5170" spans="14:33" x14ac:dyDescent="0.25">
      <c r="N5170" s="60"/>
      <c r="O5170" s="101"/>
      <c r="AD5170" s="90">
        <f t="shared" si="227"/>
        <v>51244</v>
      </c>
      <c r="AE5170" s="91">
        <f t="shared" si="226"/>
        <v>4.3980715164719797E-2</v>
      </c>
      <c r="AG5170" s="92"/>
    </row>
    <row r="5171" spans="14:33" x14ac:dyDescent="0.25">
      <c r="N5171" s="60"/>
      <c r="O5171" s="101"/>
      <c r="AD5171" s="90">
        <f t="shared" si="227"/>
        <v>51245</v>
      </c>
      <c r="AE5171" s="91">
        <f t="shared" si="226"/>
        <v>4.3980715164719797E-2</v>
      </c>
      <c r="AG5171" s="92"/>
    </row>
    <row r="5172" spans="14:33" x14ac:dyDescent="0.25">
      <c r="N5172" s="60"/>
      <c r="O5172" s="101"/>
      <c r="AD5172" s="90">
        <f t="shared" si="227"/>
        <v>51246</v>
      </c>
      <c r="AE5172" s="91">
        <f t="shared" si="226"/>
        <v>4.3986088448324523E-2</v>
      </c>
      <c r="AG5172" s="92"/>
    </row>
    <row r="5173" spans="14:33" x14ac:dyDescent="0.25">
      <c r="N5173" s="60"/>
      <c r="O5173" s="101"/>
      <c r="AD5173" s="90">
        <f t="shared" si="227"/>
        <v>51247</v>
      </c>
      <c r="AE5173" s="91">
        <f t="shared" si="226"/>
        <v>4.3986088448324523E-2</v>
      </c>
      <c r="AG5173" s="92"/>
    </row>
    <row r="5174" spans="14:33" x14ac:dyDescent="0.25">
      <c r="N5174" s="60"/>
      <c r="O5174" s="101"/>
      <c r="AD5174" s="90">
        <f t="shared" si="227"/>
        <v>51248</v>
      </c>
      <c r="AE5174" s="91">
        <f t="shared" si="226"/>
        <v>4.3986088448324523E-2</v>
      </c>
      <c r="AG5174" s="92"/>
    </row>
    <row r="5175" spans="14:33" x14ac:dyDescent="0.25">
      <c r="N5175" s="60"/>
      <c r="O5175" s="101"/>
      <c r="AD5175" s="90">
        <f t="shared" si="227"/>
        <v>51249</v>
      </c>
      <c r="AE5175" s="91">
        <f t="shared" si="226"/>
        <v>4.3980715164799733E-2</v>
      </c>
      <c r="AG5175" s="92"/>
    </row>
    <row r="5176" spans="14:33" x14ac:dyDescent="0.25">
      <c r="N5176" s="60"/>
      <c r="O5176" s="101"/>
      <c r="AD5176" s="90">
        <f t="shared" si="227"/>
        <v>51250</v>
      </c>
      <c r="AE5176" s="91">
        <f t="shared" si="226"/>
        <v>4.3980715164799733E-2</v>
      </c>
      <c r="AG5176" s="92"/>
    </row>
    <row r="5177" spans="14:33" x14ac:dyDescent="0.25">
      <c r="N5177" s="60"/>
      <c r="O5177" s="101"/>
      <c r="AD5177" s="90">
        <f t="shared" si="227"/>
        <v>51251</v>
      </c>
      <c r="AE5177" s="91">
        <f t="shared" si="226"/>
        <v>4.3980715164799733E-2</v>
      </c>
      <c r="AG5177" s="92"/>
    </row>
    <row r="5178" spans="14:33" x14ac:dyDescent="0.25">
      <c r="N5178" s="60"/>
      <c r="O5178" s="101"/>
      <c r="AD5178" s="90">
        <f t="shared" si="227"/>
        <v>51252</v>
      </c>
      <c r="AE5178" s="91">
        <f t="shared" si="226"/>
        <v>4.3980715164719797E-2</v>
      </c>
      <c r="AG5178" s="92"/>
    </row>
    <row r="5179" spans="14:33" x14ac:dyDescent="0.25">
      <c r="N5179" s="60"/>
      <c r="O5179" s="101"/>
      <c r="AD5179" s="90">
        <f t="shared" si="227"/>
        <v>51253</v>
      </c>
      <c r="AE5179" s="91">
        <f t="shared" si="226"/>
        <v>4.3986088448351168E-2</v>
      </c>
      <c r="AG5179" s="92"/>
    </row>
    <row r="5180" spans="14:33" x14ac:dyDescent="0.25">
      <c r="N5180" s="60"/>
      <c r="O5180" s="101"/>
      <c r="AD5180" s="90">
        <f t="shared" si="227"/>
        <v>51254</v>
      </c>
      <c r="AE5180" s="91">
        <f t="shared" si="226"/>
        <v>4.3986088448351168E-2</v>
      </c>
      <c r="AG5180" s="92"/>
    </row>
    <row r="5181" spans="14:33" x14ac:dyDescent="0.25">
      <c r="N5181" s="60"/>
      <c r="O5181" s="101"/>
      <c r="AD5181" s="90">
        <f t="shared" si="227"/>
        <v>51255</v>
      </c>
      <c r="AE5181" s="91">
        <f t="shared" si="226"/>
        <v>4.3986088448351168E-2</v>
      </c>
      <c r="AG5181" s="92"/>
    </row>
    <row r="5182" spans="14:33" x14ac:dyDescent="0.25">
      <c r="N5182" s="60"/>
      <c r="O5182" s="101"/>
      <c r="AD5182" s="90">
        <f t="shared" si="227"/>
        <v>51256</v>
      </c>
      <c r="AE5182" s="91">
        <f t="shared" si="226"/>
        <v>4.3980715164799733E-2</v>
      </c>
      <c r="AG5182" s="92"/>
    </row>
    <row r="5183" spans="14:33" x14ac:dyDescent="0.25">
      <c r="N5183" s="60"/>
      <c r="O5183" s="101"/>
      <c r="AD5183" s="90">
        <f t="shared" si="227"/>
        <v>51257</v>
      </c>
      <c r="AE5183" s="91">
        <f t="shared" si="226"/>
        <v>4.3980715164719797E-2</v>
      </c>
      <c r="AG5183" s="92"/>
    </row>
    <row r="5184" spans="14:33" x14ac:dyDescent="0.25">
      <c r="N5184" s="60"/>
      <c r="O5184" s="101"/>
      <c r="AD5184" s="90">
        <f t="shared" si="227"/>
        <v>51258</v>
      </c>
      <c r="AE5184" s="91">
        <f t="shared" si="226"/>
        <v>4.3980715164799733E-2</v>
      </c>
      <c r="AG5184" s="92"/>
    </row>
    <row r="5185" spans="14:33" x14ac:dyDescent="0.25">
      <c r="N5185" s="60"/>
      <c r="O5185" s="101"/>
      <c r="AD5185" s="90">
        <f t="shared" si="227"/>
        <v>51259</v>
      </c>
      <c r="AE5185" s="91">
        <f t="shared" si="226"/>
        <v>4.3980715164799733E-2</v>
      </c>
      <c r="AG5185" s="92"/>
    </row>
    <row r="5186" spans="14:33" x14ac:dyDescent="0.25">
      <c r="N5186" s="60"/>
      <c r="O5186" s="101"/>
      <c r="AD5186" s="90">
        <f t="shared" si="227"/>
        <v>51260</v>
      </c>
      <c r="AE5186" s="91">
        <f t="shared" si="226"/>
        <v>4.3986088448297878E-2</v>
      </c>
      <c r="AG5186" s="92"/>
    </row>
    <row r="5187" spans="14:33" x14ac:dyDescent="0.25">
      <c r="N5187" s="60"/>
      <c r="O5187" s="101"/>
      <c r="AD5187" s="90">
        <f t="shared" si="227"/>
        <v>51261</v>
      </c>
      <c r="AE5187" s="91">
        <f t="shared" si="226"/>
        <v>4.3986088448297878E-2</v>
      </c>
      <c r="AG5187" s="92"/>
    </row>
    <row r="5188" spans="14:33" x14ac:dyDescent="0.25">
      <c r="N5188" s="60"/>
      <c r="O5188" s="101"/>
      <c r="AD5188" s="90">
        <f t="shared" si="227"/>
        <v>51262</v>
      </c>
      <c r="AE5188" s="91">
        <f t="shared" si="226"/>
        <v>4.3986088448297878E-2</v>
      </c>
      <c r="AG5188" s="92"/>
    </row>
    <row r="5189" spans="14:33" x14ac:dyDescent="0.25">
      <c r="N5189" s="60"/>
      <c r="O5189" s="101"/>
      <c r="AD5189" s="90">
        <f t="shared" si="227"/>
        <v>51263</v>
      </c>
      <c r="AE5189" s="91">
        <f t="shared" si="226"/>
        <v>4.3980715164719797E-2</v>
      </c>
      <c r="AG5189" s="92"/>
    </row>
    <row r="5190" spans="14:33" x14ac:dyDescent="0.25">
      <c r="N5190" s="60"/>
      <c r="O5190" s="101"/>
      <c r="AD5190" s="90">
        <f t="shared" si="227"/>
        <v>51264</v>
      </c>
      <c r="AE5190" s="91">
        <f t="shared" si="226"/>
        <v>4.3980715164879669E-2</v>
      </c>
      <c r="AG5190" s="92"/>
    </row>
    <row r="5191" spans="14:33" x14ac:dyDescent="0.25">
      <c r="N5191" s="60"/>
      <c r="O5191" s="101"/>
      <c r="AD5191" s="90">
        <f t="shared" si="227"/>
        <v>51265</v>
      </c>
      <c r="AE5191" s="91">
        <f t="shared" ref="AE5191:AE5254" si="228">_xlfn.IFNA(VLOOKUP(AD5191,N:O,2,FALSE)/100,AE5190)</f>
        <v>4.3980715164719797E-2</v>
      </c>
      <c r="AG5191" s="92"/>
    </row>
    <row r="5192" spans="14:33" x14ac:dyDescent="0.25">
      <c r="N5192" s="60"/>
      <c r="O5192" s="101"/>
      <c r="AD5192" s="90">
        <f t="shared" ref="AD5192:AD5255" si="229">AD5191+1</f>
        <v>51266</v>
      </c>
      <c r="AE5192" s="91">
        <f t="shared" si="228"/>
        <v>4.3980715164799733E-2</v>
      </c>
      <c r="AG5192" s="92"/>
    </row>
    <row r="5193" spans="14:33" x14ac:dyDescent="0.25">
      <c r="N5193" s="60"/>
      <c r="O5193" s="101"/>
      <c r="AD5193" s="90">
        <f t="shared" si="229"/>
        <v>51267</v>
      </c>
      <c r="AE5193" s="91">
        <f t="shared" si="228"/>
        <v>4.3986088448324523E-2</v>
      </c>
      <c r="AG5193" s="92"/>
    </row>
    <row r="5194" spans="14:33" x14ac:dyDescent="0.25">
      <c r="N5194" s="60"/>
      <c r="O5194" s="101"/>
      <c r="AD5194" s="90">
        <f t="shared" si="229"/>
        <v>51268</v>
      </c>
      <c r="AE5194" s="91">
        <f t="shared" si="228"/>
        <v>4.3986088448324523E-2</v>
      </c>
      <c r="AG5194" s="92"/>
    </row>
    <row r="5195" spans="14:33" x14ac:dyDescent="0.25">
      <c r="N5195" s="60"/>
      <c r="O5195" s="101"/>
      <c r="AD5195" s="90">
        <f t="shared" si="229"/>
        <v>51269</v>
      </c>
      <c r="AE5195" s="91">
        <f t="shared" si="228"/>
        <v>4.3986088448324523E-2</v>
      </c>
      <c r="AG5195" s="92"/>
    </row>
    <row r="5196" spans="14:33" x14ac:dyDescent="0.25">
      <c r="N5196" s="60"/>
      <c r="O5196" s="101"/>
      <c r="AD5196" s="90">
        <f t="shared" si="229"/>
        <v>51270</v>
      </c>
      <c r="AE5196" s="91">
        <f t="shared" si="228"/>
        <v>4.3980715164799733E-2</v>
      </c>
      <c r="AG5196" s="92"/>
    </row>
    <row r="5197" spans="14:33" x14ac:dyDescent="0.25">
      <c r="N5197" s="60"/>
      <c r="O5197" s="101"/>
      <c r="AD5197" s="90">
        <f t="shared" si="229"/>
        <v>51271</v>
      </c>
      <c r="AE5197" s="91">
        <f t="shared" si="228"/>
        <v>4.3980715164719797E-2</v>
      </c>
      <c r="AG5197" s="92"/>
    </row>
    <row r="5198" spans="14:33" x14ac:dyDescent="0.25">
      <c r="N5198" s="60"/>
      <c r="O5198" s="101"/>
      <c r="AD5198" s="90">
        <f t="shared" si="229"/>
        <v>51272</v>
      </c>
      <c r="AE5198" s="91">
        <f t="shared" si="228"/>
        <v>4.3980715164879669E-2</v>
      </c>
      <c r="AG5198" s="92"/>
    </row>
    <row r="5199" spans="14:33" x14ac:dyDescent="0.25">
      <c r="N5199" s="60"/>
      <c r="O5199" s="101"/>
      <c r="AD5199" s="90">
        <f t="shared" si="229"/>
        <v>51273</v>
      </c>
      <c r="AE5199" s="91">
        <f t="shared" si="228"/>
        <v>4.3980715164799733E-2</v>
      </c>
      <c r="AG5199" s="92"/>
    </row>
    <row r="5200" spans="14:33" x14ac:dyDescent="0.25">
      <c r="N5200" s="60"/>
      <c r="O5200" s="101"/>
      <c r="AD5200" s="90">
        <f t="shared" si="229"/>
        <v>51274</v>
      </c>
      <c r="AE5200" s="91">
        <f t="shared" si="228"/>
        <v>4.3986088448297878E-2</v>
      </c>
      <c r="AG5200" s="92"/>
    </row>
    <row r="5201" spans="14:33" x14ac:dyDescent="0.25">
      <c r="N5201" s="60"/>
      <c r="O5201" s="101"/>
      <c r="AD5201" s="90">
        <f t="shared" si="229"/>
        <v>51275</v>
      </c>
      <c r="AE5201" s="91">
        <f t="shared" si="228"/>
        <v>4.3986088448297878E-2</v>
      </c>
      <c r="AG5201" s="92"/>
    </row>
    <row r="5202" spans="14:33" x14ac:dyDescent="0.25">
      <c r="N5202" s="60"/>
      <c r="O5202" s="101"/>
      <c r="AD5202" s="90">
        <f t="shared" si="229"/>
        <v>51276</v>
      </c>
      <c r="AE5202" s="91">
        <f t="shared" si="228"/>
        <v>4.3986088448297878E-2</v>
      </c>
      <c r="AG5202" s="92"/>
    </row>
    <row r="5203" spans="14:33" x14ac:dyDescent="0.25">
      <c r="N5203" s="60"/>
      <c r="O5203" s="101"/>
      <c r="AD5203" s="90">
        <f t="shared" si="229"/>
        <v>51277</v>
      </c>
      <c r="AE5203" s="91">
        <f t="shared" si="228"/>
        <v>4.3980715164719797E-2</v>
      </c>
      <c r="AG5203" s="92"/>
    </row>
    <row r="5204" spans="14:33" x14ac:dyDescent="0.25">
      <c r="N5204" s="60"/>
      <c r="O5204" s="101"/>
      <c r="AD5204" s="90">
        <f t="shared" si="229"/>
        <v>51278</v>
      </c>
      <c r="AE5204" s="91">
        <f t="shared" si="228"/>
        <v>4.3980715164879669E-2</v>
      </c>
      <c r="AG5204" s="92"/>
    </row>
    <row r="5205" spans="14:33" x14ac:dyDescent="0.25">
      <c r="N5205" s="60"/>
      <c r="O5205" s="101"/>
      <c r="AD5205" s="90">
        <f t="shared" si="229"/>
        <v>51279</v>
      </c>
      <c r="AE5205" s="91">
        <f t="shared" si="228"/>
        <v>4.3980715164719797E-2</v>
      </c>
      <c r="AG5205" s="92"/>
    </row>
    <row r="5206" spans="14:33" x14ac:dyDescent="0.25">
      <c r="N5206" s="60"/>
      <c r="O5206" s="101"/>
      <c r="AD5206" s="90">
        <f t="shared" si="229"/>
        <v>51280</v>
      </c>
      <c r="AE5206" s="91">
        <f t="shared" si="228"/>
        <v>4.3980715164799733E-2</v>
      </c>
      <c r="AG5206" s="92"/>
    </row>
    <row r="5207" spans="14:33" x14ac:dyDescent="0.25">
      <c r="N5207" s="60"/>
      <c r="O5207" s="101"/>
      <c r="AD5207" s="90">
        <f t="shared" si="229"/>
        <v>51281</v>
      </c>
      <c r="AE5207" s="91">
        <f t="shared" si="228"/>
        <v>4.3988775418344339E-2</v>
      </c>
      <c r="AG5207" s="92"/>
    </row>
    <row r="5208" spans="14:33" x14ac:dyDescent="0.25">
      <c r="N5208" s="60"/>
      <c r="O5208" s="101"/>
      <c r="AD5208" s="90">
        <f t="shared" si="229"/>
        <v>51282</v>
      </c>
      <c r="AE5208" s="91">
        <f t="shared" si="228"/>
        <v>4.3988775418344339E-2</v>
      </c>
      <c r="AG5208" s="92"/>
    </row>
    <row r="5209" spans="14:33" x14ac:dyDescent="0.25">
      <c r="N5209" s="60"/>
      <c r="O5209" s="101"/>
      <c r="AD5209" s="90">
        <f t="shared" si="229"/>
        <v>51283</v>
      </c>
      <c r="AE5209" s="91">
        <f t="shared" si="228"/>
        <v>4.3988775418344339E-2</v>
      </c>
      <c r="AG5209" s="92"/>
    </row>
    <row r="5210" spans="14:33" x14ac:dyDescent="0.25">
      <c r="N5210" s="60"/>
      <c r="O5210" s="101"/>
      <c r="AD5210" s="90">
        <f t="shared" si="229"/>
        <v>51284</v>
      </c>
      <c r="AE5210" s="91">
        <f t="shared" si="228"/>
        <v>4.3988775418344339E-2</v>
      </c>
      <c r="AG5210" s="92"/>
    </row>
    <row r="5211" spans="14:33" x14ac:dyDescent="0.25">
      <c r="N5211" s="60"/>
      <c r="O5211" s="101"/>
      <c r="AD5211" s="90">
        <f t="shared" si="229"/>
        <v>51285</v>
      </c>
      <c r="AE5211" s="91">
        <f t="shared" si="228"/>
        <v>4.3980715164719797E-2</v>
      </c>
      <c r="AG5211" s="92"/>
    </row>
    <row r="5212" spans="14:33" x14ac:dyDescent="0.25">
      <c r="N5212" s="60"/>
      <c r="O5212" s="101"/>
      <c r="AD5212" s="90">
        <f t="shared" si="229"/>
        <v>51286</v>
      </c>
      <c r="AE5212" s="91">
        <f t="shared" si="228"/>
        <v>4.3980715164799733E-2</v>
      </c>
      <c r="AG5212" s="92"/>
    </row>
    <row r="5213" spans="14:33" x14ac:dyDescent="0.25">
      <c r="N5213" s="60"/>
      <c r="O5213" s="101"/>
      <c r="AD5213" s="90">
        <f t="shared" si="229"/>
        <v>51287</v>
      </c>
      <c r="AE5213" s="91">
        <f t="shared" si="228"/>
        <v>4.3980715164799733E-2</v>
      </c>
      <c r="AG5213" s="92"/>
    </row>
    <row r="5214" spans="14:33" x14ac:dyDescent="0.25">
      <c r="N5214" s="60"/>
      <c r="O5214" s="101"/>
      <c r="AD5214" s="90">
        <f t="shared" si="229"/>
        <v>51288</v>
      </c>
      <c r="AE5214" s="91">
        <f t="shared" si="228"/>
        <v>4.3986088448324523E-2</v>
      </c>
      <c r="AG5214" s="92"/>
    </row>
    <row r="5215" spans="14:33" x14ac:dyDescent="0.25">
      <c r="N5215" s="60"/>
      <c r="O5215" s="101"/>
      <c r="AD5215" s="90">
        <f t="shared" si="229"/>
        <v>51289</v>
      </c>
      <c r="AE5215" s="91">
        <f t="shared" si="228"/>
        <v>4.3986088448324523E-2</v>
      </c>
      <c r="AG5215" s="92"/>
    </row>
    <row r="5216" spans="14:33" x14ac:dyDescent="0.25">
      <c r="N5216" s="60"/>
      <c r="O5216" s="101"/>
      <c r="AD5216" s="90">
        <f t="shared" si="229"/>
        <v>51290</v>
      </c>
      <c r="AE5216" s="91">
        <f t="shared" si="228"/>
        <v>4.3986088448324523E-2</v>
      </c>
      <c r="AG5216" s="92"/>
    </row>
    <row r="5217" spans="14:33" x14ac:dyDescent="0.25">
      <c r="N5217" s="60"/>
      <c r="O5217" s="101"/>
      <c r="AD5217" s="90">
        <f t="shared" si="229"/>
        <v>51291</v>
      </c>
      <c r="AE5217" s="91">
        <f t="shared" si="228"/>
        <v>4.3980715164799733E-2</v>
      </c>
      <c r="AG5217" s="92"/>
    </row>
    <row r="5218" spans="14:33" x14ac:dyDescent="0.25">
      <c r="N5218" s="60"/>
      <c r="O5218" s="101"/>
      <c r="AD5218" s="90">
        <f t="shared" si="229"/>
        <v>51292</v>
      </c>
      <c r="AE5218" s="91">
        <f t="shared" si="228"/>
        <v>4.3980715164799733E-2</v>
      </c>
      <c r="AG5218" s="92"/>
    </row>
    <row r="5219" spans="14:33" x14ac:dyDescent="0.25">
      <c r="N5219" s="60"/>
      <c r="O5219" s="101"/>
      <c r="AD5219" s="90">
        <f t="shared" si="229"/>
        <v>51293</v>
      </c>
      <c r="AE5219" s="91">
        <f t="shared" si="228"/>
        <v>4.3980715164799733E-2</v>
      </c>
      <c r="AG5219" s="92"/>
    </row>
    <row r="5220" spans="14:33" x14ac:dyDescent="0.25">
      <c r="N5220" s="60"/>
      <c r="O5220" s="101"/>
      <c r="AD5220" s="90">
        <f t="shared" si="229"/>
        <v>51294</v>
      </c>
      <c r="AE5220" s="91">
        <f t="shared" si="228"/>
        <v>4.3980715164799733E-2</v>
      </c>
      <c r="AG5220" s="92"/>
    </row>
    <row r="5221" spans="14:33" x14ac:dyDescent="0.25">
      <c r="N5221" s="60"/>
      <c r="O5221" s="101"/>
      <c r="AD5221" s="90">
        <f t="shared" si="229"/>
        <v>51295</v>
      </c>
      <c r="AE5221" s="91">
        <f t="shared" si="228"/>
        <v>4.3986088448324523E-2</v>
      </c>
      <c r="AG5221" s="92"/>
    </row>
    <row r="5222" spans="14:33" x14ac:dyDescent="0.25">
      <c r="N5222" s="60"/>
      <c r="O5222" s="101"/>
      <c r="AD5222" s="90">
        <f t="shared" si="229"/>
        <v>51296</v>
      </c>
      <c r="AE5222" s="91">
        <f t="shared" si="228"/>
        <v>4.3986088448324523E-2</v>
      </c>
      <c r="AG5222" s="92"/>
    </row>
    <row r="5223" spans="14:33" x14ac:dyDescent="0.25">
      <c r="N5223" s="60"/>
      <c r="O5223" s="101"/>
      <c r="AD5223" s="90">
        <f t="shared" si="229"/>
        <v>51297</v>
      </c>
      <c r="AE5223" s="91">
        <f t="shared" si="228"/>
        <v>4.3986088448324523E-2</v>
      </c>
      <c r="AG5223" s="92"/>
    </row>
    <row r="5224" spans="14:33" x14ac:dyDescent="0.25">
      <c r="N5224" s="60"/>
      <c r="O5224" s="101"/>
      <c r="AD5224" s="90">
        <f t="shared" si="229"/>
        <v>51298</v>
      </c>
      <c r="AE5224" s="91">
        <f t="shared" si="228"/>
        <v>4.3980715164719797E-2</v>
      </c>
      <c r="AG5224" s="92"/>
    </row>
    <row r="5225" spans="14:33" x14ac:dyDescent="0.25">
      <c r="N5225" s="60"/>
      <c r="O5225" s="101"/>
      <c r="AD5225" s="90">
        <f t="shared" si="229"/>
        <v>51299</v>
      </c>
      <c r="AE5225" s="91">
        <f t="shared" si="228"/>
        <v>4.3980715164879669E-2</v>
      </c>
      <c r="AG5225" s="92"/>
    </row>
    <row r="5226" spans="14:33" x14ac:dyDescent="0.25">
      <c r="N5226" s="60"/>
      <c r="O5226" s="101"/>
      <c r="AD5226" s="90">
        <f t="shared" si="229"/>
        <v>51300</v>
      </c>
      <c r="AE5226" s="91">
        <f t="shared" si="228"/>
        <v>4.3980715164799733E-2</v>
      </c>
      <c r="AG5226" s="92"/>
    </row>
    <row r="5227" spans="14:33" x14ac:dyDescent="0.25">
      <c r="N5227" s="60"/>
      <c r="O5227" s="101"/>
      <c r="AD5227" s="90">
        <f t="shared" si="229"/>
        <v>51301</v>
      </c>
      <c r="AE5227" s="91">
        <f t="shared" si="228"/>
        <v>4.3980715164719797E-2</v>
      </c>
      <c r="AG5227" s="92"/>
    </row>
    <row r="5228" spans="14:33" x14ac:dyDescent="0.25">
      <c r="N5228" s="60"/>
      <c r="O5228" s="101"/>
      <c r="AD5228" s="90">
        <f t="shared" si="229"/>
        <v>51302</v>
      </c>
      <c r="AE5228" s="91">
        <f t="shared" si="228"/>
        <v>4.3986088448351168E-2</v>
      </c>
      <c r="AG5228" s="92"/>
    </row>
    <row r="5229" spans="14:33" x14ac:dyDescent="0.25">
      <c r="N5229" s="60"/>
      <c r="O5229" s="101"/>
      <c r="AD5229" s="90">
        <f t="shared" si="229"/>
        <v>51303</v>
      </c>
      <c r="AE5229" s="91">
        <f t="shared" si="228"/>
        <v>4.3986088448351168E-2</v>
      </c>
      <c r="AG5229" s="92"/>
    </row>
    <row r="5230" spans="14:33" x14ac:dyDescent="0.25">
      <c r="N5230" s="60"/>
      <c r="O5230" s="101"/>
      <c r="AD5230" s="90">
        <f t="shared" si="229"/>
        <v>51304</v>
      </c>
      <c r="AE5230" s="91">
        <f t="shared" si="228"/>
        <v>4.3986088448351168E-2</v>
      </c>
      <c r="AG5230" s="92"/>
    </row>
    <row r="5231" spans="14:33" x14ac:dyDescent="0.25">
      <c r="N5231" s="60"/>
      <c r="O5231" s="101"/>
      <c r="AD5231" s="90">
        <f t="shared" si="229"/>
        <v>51305</v>
      </c>
      <c r="AE5231" s="91">
        <f t="shared" si="228"/>
        <v>4.3983401697116342E-2</v>
      </c>
      <c r="AG5231" s="92"/>
    </row>
    <row r="5232" spans="14:33" x14ac:dyDescent="0.25">
      <c r="N5232" s="60"/>
      <c r="O5232" s="101"/>
      <c r="AD5232" s="90">
        <f t="shared" si="229"/>
        <v>51306</v>
      </c>
      <c r="AE5232" s="91">
        <f t="shared" si="228"/>
        <v>4.3983401697116342E-2</v>
      </c>
      <c r="AG5232" s="92"/>
    </row>
    <row r="5233" spans="14:33" x14ac:dyDescent="0.25">
      <c r="N5233" s="60"/>
      <c r="O5233" s="101"/>
      <c r="AD5233" s="90">
        <f t="shared" si="229"/>
        <v>51307</v>
      </c>
      <c r="AE5233" s="91">
        <f t="shared" si="228"/>
        <v>4.3980715164799733E-2</v>
      </c>
      <c r="AG5233" s="92"/>
    </row>
    <row r="5234" spans="14:33" x14ac:dyDescent="0.25">
      <c r="N5234" s="60"/>
      <c r="O5234" s="101"/>
      <c r="AD5234" s="90">
        <f t="shared" si="229"/>
        <v>51308</v>
      </c>
      <c r="AE5234" s="91">
        <f t="shared" si="228"/>
        <v>4.3980715164799733E-2</v>
      </c>
      <c r="AG5234" s="92"/>
    </row>
    <row r="5235" spans="14:33" x14ac:dyDescent="0.25">
      <c r="N5235" s="60"/>
      <c r="O5235" s="101"/>
      <c r="AD5235" s="90">
        <f t="shared" si="229"/>
        <v>51309</v>
      </c>
      <c r="AE5235" s="91">
        <f t="shared" si="228"/>
        <v>4.3986088448351168E-2</v>
      </c>
      <c r="AG5235" s="92"/>
    </row>
    <row r="5236" spans="14:33" x14ac:dyDescent="0.25">
      <c r="N5236" s="60"/>
      <c r="O5236" s="101"/>
      <c r="AD5236" s="90">
        <f t="shared" si="229"/>
        <v>51310</v>
      </c>
      <c r="AE5236" s="91">
        <f t="shared" si="228"/>
        <v>4.3986088448351168E-2</v>
      </c>
      <c r="AG5236" s="92"/>
    </row>
    <row r="5237" spans="14:33" x14ac:dyDescent="0.25">
      <c r="N5237" s="60"/>
      <c r="O5237" s="101"/>
      <c r="AD5237" s="90">
        <f t="shared" si="229"/>
        <v>51311</v>
      </c>
      <c r="AE5237" s="91">
        <f t="shared" si="228"/>
        <v>4.3986088448351168E-2</v>
      </c>
      <c r="AG5237" s="92"/>
    </row>
    <row r="5238" spans="14:33" x14ac:dyDescent="0.25">
      <c r="N5238" s="60"/>
      <c r="O5238" s="101"/>
      <c r="AD5238" s="90">
        <f t="shared" si="229"/>
        <v>51312</v>
      </c>
      <c r="AE5238" s="91">
        <f t="shared" si="228"/>
        <v>4.3980715164799733E-2</v>
      </c>
      <c r="AG5238" s="92"/>
    </row>
    <row r="5239" spans="14:33" x14ac:dyDescent="0.25">
      <c r="N5239" s="60"/>
      <c r="O5239" s="101"/>
      <c r="AD5239" s="90">
        <f t="shared" si="229"/>
        <v>51313</v>
      </c>
      <c r="AE5239" s="91">
        <f t="shared" si="228"/>
        <v>4.3980715164719797E-2</v>
      </c>
      <c r="AG5239" s="92"/>
    </row>
    <row r="5240" spans="14:33" x14ac:dyDescent="0.25">
      <c r="N5240" s="60"/>
      <c r="O5240" s="101"/>
      <c r="AD5240" s="90">
        <f t="shared" si="229"/>
        <v>51314</v>
      </c>
      <c r="AE5240" s="91">
        <f t="shared" si="228"/>
        <v>4.3980715164799733E-2</v>
      </c>
      <c r="AG5240" s="92"/>
    </row>
    <row r="5241" spans="14:33" x14ac:dyDescent="0.25">
      <c r="N5241" s="60"/>
      <c r="O5241" s="101"/>
      <c r="AD5241" s="90">
        <f t="shared" si="229"/>
        <v>51315</v>
      </c>
      <c r="AE5241" s="91">
        <f t="shared" si="228"/>
        <v>4.3980715164719797E-2</v>
      </c>
      <c r="AG5241" s="92"/>
    </row>
    <row r="5242" spans="14:33" x14ac:dyDescent="0.25">
      <c r="N5242" s="60"/>
      <c r="O5242" s="101"/>
      <c r="AD5242" s="90">
        <f t="shared" si="229"/>
        <v>51316</v>
      </c>
      <c r="AE5242" s="91">
        <f t="shared" si="228"/>
        <v>4.3986088448324523E-2</v>
      </c>
      <c r="AG5242" s="92"/>
    </row>
    <row r="5243" spans="14:33" x14ac:dyDescent="0.25">
      <c r="N5243" s="60"/>
      <c r="O5243" s="101"/>
      <c r="AD5243" s="90">
        <f t="shared" si="229"/>
        <v>51317</v>
      </c>
      <c r="AE5243" s="91">
        <f t="shared" si="228"/>
        <v>4.3986088448324523E-2</v>
      </c>
      <c r="AG5243" s="92"/>
    </row>
    <row r="5244" spans="14:33" x14ac:dyDescent="0.25">
      <c r="N5244" s="60"/>
      <c r="O5244" s="101"/>
      <c r="AD5244" s="90">
        <f t="shared" si="229"/>
        <v>51318</v>
      </c>
      <c r="AE5244" s="91">
        <f t="shared" si="228"/>
        <v>4.3986088448324523E-2</v>
      </c>
      <c r="AG5244" s="92"/>
    </row>
    <row r="5245" spans="14:33" x14ac:dyDescent="0.25">
      <c r="N5245" s="60"/>
      <c r="O5245" s="101"/>
      <c r="AD5245" s="90">
        <f t="shared" si="229"/>
        <v>51319</v>
      </c>
      <c r="AE5245" s="91">
        <f t="shared" si="228"/>
        <v>4.3980715164879669E-2</v>
      </c>
      <c r="AG5245" s="92"/>
    </row>
    <row r="5246" spans="14:33" x14ac:dyDescent="0.25">
      <c r="N5246" s="60"/>
      <c r="O5246" s="101"/>
      <c r="AD5246" s="90">
        <f t="shared" si="229"/>
        <v>51320</v>
      </c>
      <c r="AE5246" s="91">
        <f t="shared" si="228"/>
        <v>4.398340169715631E-2</v>
      </c>
      <c r="AG5246" s="92"/>
    </row>
    <row r="5247" spans="14:33" x14ac:dyDescent="0.25">
      <c r="N5247" s="60"/>
      <c r="O5247" s="101"/>
      <c r="AD5247" s="90">
        <f t="shared" si="229"/>
        <v>51321</v>
      </c>
      <c r="AE5247" s="91">
        <f t="shared" si="228"/>
        <v>4.398340169715631E-2</v>
      </c>
      <c r="AG5247" s="92"/>
    </row>
    <row r="5248" spans="14:33" x14ac:dyDescent="0.25">
      <c r="N5248" s="60"/>
      <c r="O5248" s="101"/>
      <c r="AD5248" s="90">
        <f t="shared" si="229"/>
        <v>51322</v>
      </c>
      <c r="AE5248" s="91">
        <f t="shared" si="228"/>
        <v>4.3980715164719797E-2</v>
      </c>
      <c r="AG5248" s="92"/>
    </row>
    <row r="5249" spans="14:33" x14ac:dyDescent="0.25">
      <c r="N5249" s="60"/>
      <c r="O5249" s="101"/>
      <c r="AD5249" s="90">
        <f t="shared" si="229"/>
        <v>51323</v>
      </c>
      <c r="AE5249" s="91">
        <f t="shared" si="228"/>
        <v>4.3986088448324523E-2</v>
      </c>
      <c r="AG5249" s="92"/>
    </row>
    <row r="5250" spans="14:33" x14ac:dyDescent="0.25">
      <c r="N5250" s="60"/>
      <c r="O5250" s="101"/>
      <c r="AD5250" s="90">
        <f t="shared" si="229"/>
        <v>51324</v>
      </c>
      <c r="AE5250" s="91">
        <f t="shared" si="228"/>
        <v>4.3986088448324523E-2</v>
      </c>
      <c r="AG5250" s="92"/>
    </row>
    <row r="5251" spans="14:33" x14ac:dyDescent="0.25">
      <c r="N5251" s="60"/>
      <c r="O5251" s="101"/>
      <c r="AD5251" s="90">
        <f t="shared" si="229"/>
        <v>51325</v>
      </c>
      <c r="AE5251" s="91">
        <f t="shared" si="228"/>
        <v>4.3986088448324523E-2</v>
      </c>
      <c r="AG5251" s="92"/>
    </row>
    <row r="5252" spans="14:33" x14ac:dyDescent="0.25">
      <c r="N5252" s="60"/>
      <c r="O5252" s="101"/>
      <c r="AD5252" s="90">
        <f t="shared" si="229"/>
        <v>51326</v>
      </c>
      <c r="AE5252" s="91">
        <f t="shared" si="228"/>
        <v>4.3980715164799733E-2</v>
      </c>
      <c r="AG5252" s="92"/>
    </row>
    <row r="5253" spans="14:33" x14ac:dyDescent="0.25">
      <c r="N5253" s="60"/>
      <c r="O5253" s="101"/>
      <c r="AD5253" s="90">
        <f t="shared" si="229"/>
        <v>51327</v>
      </c>
      <c r="AE5253" s="91">
        <f t="shared" si="228"/>
        <v>4.3980715164799733E-2</v>
      </c>
      <c r="AG5253" s="92"/>
    </row>
    <row r="5254" spans="14:33" x14ac:dyDescent="0.25">
      <c r="N5254" s="60"/>
      <c r="O5254" s="101"/>
      <c r="AD5254" s="90">
        <f t="shared" si="229"/>
        <v>51328</v>
      </c>
      <c r="AE5254" s="91">
        <f t="shared" si="228"/>
        <v>4.3980715164799733E-2</v>
      </c>
      <c r="AG5254" s="92"/>
    </row>
    <row r="5255" spans="14:33" x14ac:dyDescent="0.25">
      <c r="N5255" s="60"/>
      <c r="O5255" s="101"/>
      <c r="AD5255" s="90">
        <f t="shared" si="229"/>
        <v>51329</v>
      </c>
      <c r="AE5255" s="91">
        <f t="shared" ref="AE5255:AE5318" si="230">_xlfn.IFNA(VLOOKUP(AD5255,N:O,2,FALSE)/100,AE5254)</f>
        <v>4.3980715164799733E-2</v>
      </c>
      <c r="AG5255" s="92"/>
    </row>
    <row r="5256" spans="14:33" x14ac:dyDescent="0.25">
      <c r="N5256" s="60"/>
      <c r="O5256" s="101"/>
      <c r="AD5256" s="90">
        <f t="shared" ref="AD5256:AD5319" si="231">AD5255+1</f>
        <v>51330</v>
      </c>
      <c r="AE5256" s="91">
        <f t="shared" si="230"/>
        <v>4.3986088448297878E-2</v>
      </c>
      <c r="AG5256" s="92"/>
    </row>
    <row r="5257" spans="14:33" x14ac:dyDescent="0.25">
      <c r="N5257" s="60"/>
      <c r="O5257" s="101"/>
      <c r="AD5257" s="90">
        <f t="shared" si="231"/>
        <v>51331</v>
      </c>
      <c r="AE5257" s="91">
        <f t="shared" si="230"/>
        <v>4.3986088448297878E-2</v>
      </c>
      <c r="AG5257" s="92"/>
    </row>
    <row r="5258" spans="14:33" x14ac:dyDescent="0.25">
      <c r="N5258" s="60"/>
      <c r="O5258" s="101"/>
      <c r="AD5258" s="90">
        <f t="shared" si="231"/>
        <v>51332</v>
      </c>
      <c r="AE5258" s="91">
        <f t="shared" si="230"/>
        <v>4.3986088448297878E-2</v>
      </c>
      <c r="AG5258" s="92"/>
    </row>
    <row r="5259" spans="14:33" x14ac:dyDescent="0.25">
      <c r="N5259" s="60"/>
      <c r="O5259" s="101"/>
      <c r="AD5259" s="90">
        <f t="shared" si="231"/>
        <v>51333</v>
      </c>
      <c r="AE5259" s="91">
        <f t="shared" si="230"/>
        <v>4.3980715164879669E-2</v>
      </c>
      <c r="AG5259" s="92"/>
    </row>
    <row r="5260" spans="14:33" x14ac:dyDescent="0.25">
      <c r="N5260" s="60"/>
      <c r="O5260" s="101"/>
      <c r="AD5260" s="90">
        <f t="shared" si="231"/>
        <v>51334</v>
      </c>
      <c r="AE5260" s="91">
        <f t="shared" si="230"/>
        <v>4.3980715164639861E-2</v>
      </c>
      <c r="AG5260" s="92"/>
    </row>
    <row r="5261" spans="14:33" x14ac:dyDescent="0.25">
      <c r="N5261" s="60"/>
      <c r="O5261" s="101"/>
      <c r="AD5261" s="90">
        <f t="shared" si="231"/>
        <v>51335</v>
      </c>
      <c r="AE5261" s="91">
        <f t="shared" si="230"/>
        <v>4.3980715164799733E-2</v>
      </c>
      <c r="AG5261" s="92"/>
    </row>
    <row r="5262" spans="14:33" x14ac:dyDescent="0.25">
      <c r="N5262" s="60"/>
      <c r="O5262" s="101"/>
      <c r="AD5262" s="90">
        <f t="shared" si="231"/>
        <v>51336</v>
      </c>
      <c r="AE5262" s="91">
        <f t="shared" si="230"/>
        <v>4.3980715164799733E-2</v>
      </c>
      <c r="AG5262" s="92"/>
    </row>
    <row r="5263" spans="14:33" x14ac:dyDescent="0.25">
      <c r="N5263" s="60"/>
      <c r="O5263" s="101"/>
      <c r="AD5263" s="90">
        <f t="shared" si="231"/>
        <v>51337</v>
      </c>
      <c r="AE5263" s="91">
        <f t="shared" si="230"/>
        <v>4.3986088448324523E-2</v>
      </c>
      <c r="AG5263" s="92"/>
    </row>
    <row r="5264" spans="14:33" x14ac:dyDescent="0.25">
      <c r="N5264" s="60"/>
      <c r="O5264" s="101"/>
      <c r="AD5264" s="90">
        <f t="shared" si="231"/>
        <v>51338</v>
      </c>
      <c r="AE5264" s="91">
        <f t="shared" si="230"/>
        <v>4.3986088448324523E-2</v>
      </c>
      <c r="AG5264" s="92"/>
    </row>
    <row r="5265" spans="14:33" x14ac:dyDescent="0.25">
      <c r="N5265" s="60"/>
      <c r="O5265" s="101"/>
      <c r="AD5265" s="90">
        <f t="shared" si="231"/>
        <v>51339</v>
      </c>
      <c r="AE5265" s="91">
        <f t="shared" si="230"/>
        <v>4.3986088448324523E-2</v>
      </c>
      <c r="AG5265" s="92"/>
    </row>
    <row r="5266" spans="14:33" x14ac:dyDescent="0.25">
      <c r="N5266" s="60"/>
      <c r="O5266" s="101"/>
      <c r="AD5266" s="90">
        <f t="shared" si="231"/>
        <v>51340</v>
      </c>
      <c r="AE5266" s="91">
        <f t="shared" si="230"/>
        <v>4.3980715164799733E-2</v>
      </c>
      <c r="AG5266" s="92"/>
    </row>
    <row r="5267" spans="14:33" x14ac:dyDescent="0.25">
      <c r="N5267" s="60"/>
      <c r="O5267" s="101"/>
      <c r="AD5267" s="90">
        <f t="shared" si="231"/>
        <v>51341</v>
      </c>
      <c r="AE5267" s="91">
        <f t="shared" si="230"/>
        <v>4.3980715164719797E-2</v>
      </c>
      <c r="AG5267" s="92"/>
    </row>
    <row r="5268" spans="14:33" x14ac:dyDescent="0.25">
      <c r="N5268" s="60"/>
      <c r="O5268" s="101"/>
      <c r="AD5268" s="90">
        <f t="shared" si="231"/>
        <v>51342</v>
      </c>
      <c r="AE5268" s="91">
        <f t="shared" si="230"/>
        <v>4.3980715164799733E-2</v>
      </c>
      <c r="AG5268" s="92"/>
    </row>
    <row r="5269" spans="14:33" x14ac:dyDescent="0.25">
      <c r="N5269" s="60"/>
      <c r="O5269" s="101"/>
      <c r="AD5269" s="90">
        <f t="shared" si="231"/>
        <v>51343</v>
      </c>
      <c r="AE5269" s="91">
        <f t="shared" si="230"/>
        <v>4.3980715164799733E-2</v>
      </c>
      <c r="AG5269" s="92"/>
    </row>
    <row r="5270" spans="14:33" x14ac:dyDescent="0.25">
      <c r="N5270" s="60"/>
      <c r="O5270" s="101"/>
      <c r="AD5270" s="90">
        <f t="shared" si="231"/>
        <v>51344</v>
      </c>
      <c r="AE5270" s="91">
        <f t="shared" si="230"/>
        <v>4.3986088448351168E-2</v>
      </c>
      <c r="AG5270" s="92"/>
    </row>
    <row r="5271" spans="14:33" x14ac:dyDescent="0.25">
      <c r="N5271" s="60"/>
      <c r="O5271" s="101"/>
      <c r="AD5271" s="90">
        <f t="shared" si="231"/>
        <v>51345</v>
      </c>
      <c r="AE5271" s="91">
        <f t="shared" si="230"/>
        <v>4.3986088448351168E-2</v>
      </c>
      <c r="AG5271" s="92"/>
    </row>
    <row r="5272" spans="14:33" x14ac:dyDescent="0.25">
      <c r="N5272" s="60"/>
      <c r="O5272" s="101"/>
      <c r="AD5272" s="90">
        <f t="shared" si="231"/>
        <v>51346</v>
      </c>
      <c r="AE5272" s="91">
        <f t="shared" si="230"/>
        <v>4.3986088448351168E-2</v>
      </c>
      <c r="AG5272" s="92"/>
    </row>
    <row r="5273" spans="14:33" x14ac:dyDescent="0.25">
      <c r="N5273" s="60"/>
      <c r="O5273" s="101"/>
      <c r="AD5273" s="90">
        <f t="shared" si="231"/>
        <v>51347</v>
      </c>
      <c r="AE5273" s="91">
        <f t="shared" si="230"/>
        <v>4.3980715164719797E-2</v>
      </c>
      <c r="AG5273" s="92"/>
    </row>
    <row r="5274" spans="14:33" x14ac:dyDescent="0.25">
      <c r="N5274" s="60"/>
      <c r="O5274" s="101"/>
      <c r="AD5274" s="90">
        <f t="shared" si="231"/>
        <v>51348</v>
      </c>
      <c r="AE5274" s="91">
        <f t="shared" si="230"/>
        <v>4.3980715164799733E-2</v>
      </c>
      <c r="AG5274" s="92"/>
    </row>
    <row r="5275" spans="14:33" x14ac:dyDescent="0.25">
      <c r="N5275" s="60"/>
      <c r="O5275" s="101"/>
      <c r="AD5275" s="90">
        <f t="shared" si="231"/>
        <v>51349</v>
      </c>
      <c r="AE5275" s="91">
        <f t="shared" si="230"/>
        <v>4.3980715164799733E-2</v>
      </c>
      <c r="AG5275" s="92"/>
    </row>
    <row r="5276" spans="14:33" x14ac:dyDescent="0.25">
      <c r="N5276" s="60"/>
      <c r="O5276" s="101"/>
      <c r="AD5276" s="90">
        <f t="shared" si="231"/>
        <v>51350</v>
      </c>
      <c r="AE5276" s="91">
        <f t="shared" si="230"/>
        <v>4.3980715164719797E-2</v>
      </c>
      <c r="AG5276" s="92"/>
    </row>
    <row r="5277" spans="14:33" x14ac:dyDescent="0.25">
      <c r="N5277" s="60"/>
      <c r="O5277" s="101"/>
      <c r="AD5277" s="90">
        <f t="shared" si="231"/>
        <v>51351</v>
      </c>
      <c r="AE5277" s="91">
        <f t="shared" si="230"/>
        <v>4.3986088448324523E-2</v>
      </c>
      <c r="AG5277" s="92"/>
    </row>
    <row r="5278" spans="14:33" x14ac:dyDescent="0.25">
      <c r="N5278" s="60"/>
      <c r="O5278" s="101"/>
      <c r="AD5278" s="90">
        <f t="shared" si="231"/>
        <v>51352</v>
      </c>
      <c r="AE5278" s="91">
        <f t="shared" si="230"/>
        <v>4.3986088448324523E-2</v>
      </c>
      <c r="AG5278" s="92"/>
    </row>
    <row r="5279" spans="14:33" x14ac:dyDescent="0.25">
      <c r="N5279" s="60"/>
      <c r="O5279" s="101"/>
      <c r="AD5279" s="90">
        <f t="shared" si="231"/>
        <v>51353</v>
      </c>
      <c r="AE5279" s="91">
        <f t="shared" si="230"/>
        <v>4.3986088448324523E-2</v>
      </c>
      <c r="AG5279" s="92"/>
    </row>
    <row r="5280" spans="14:33" x14ac:dyDescent="0.25">
      <c r="N5280" s="60"/>
      <c r="O5280" s="101"/>
      <c r="AD5280" s="90">
        <f t="shared" si="231"/>
        <v>51354</v>
      </c>
      <c r="AE5280" s="91">
        <f t="shared" si="230"/>
        <v>4.3980715164799733E-2</v>
      </c>
      <c r="AG5280" s="92"/>
    </row>
    <row r="5281" spans="14:33" x14ac:dyDescent="0.25">
      <c r="N5281" s="60"/>
      <c r="O5281" s="101"/>
      <c r="AD5281" s="90">
        <f t="shared" si="231"/>
        <v>51355</v>
      </c>
      <c r="AE5281" s="91">
        <f t="shared" si="230"/>
        <v>4.3980715164719797E-2</v>
      </c>
      <c r="AG5281" s="92"/>
    </row>
    <row r="5282" spans="14:33" x14ac:dyDescent="0.25">
      <c r="N5282" s="60"/>
      <c r="O5282" s="101"/>
      <c r="AD5282" s="90">
        <f t="shared" si="231"/>
        <v>51356</v>
      </c>
      <c r="AE5282" s="91">
        <f t="shared" si="230"/>
        <v>4.3980715164879669E-2</v>
      </c>
      <c r="AG5282" s="92"/>
    </row>
    <row r="5283" spans="14:33" x14ac:dyDescent="0.25">
      <c r="N5283" s="60"/>
      <c r="O5283" s="101"/>
      <c r="AD5283" s="90">
        <f t="shared" si="231"/>
        <v>51357</v>
      </c>
      <c r="AE5283" s="91">
        <f t="shared" si="230"/>
        <v>4.3980715164799733E-2</v>
      </c>
      <c r="AG5283" s="92"/>
    </row>
    <row r="5284" spans="14:33" x14ac:dyDescent="0.25">
      <c r="N5284" s="60"/>
      <c r="O5284" s="101"/>
      <c r="AD5284" s="90">
        <f t="shared" si="231"/>
        <v>51358</v>
      </c>
      <c r="AE5284" s="91">
        <f t="shared" si="230"/>
        <v>4.3986088448297878E-2</v>
      </c>
      <c r="AG5284" s="92"/>
    </row>
    <row r="5285" spans="14:33" x14ac:dyDescent="0.25">
      <c r="N5285" s="60"/>
      <c r="O5285" s="101"/>
      <c r="AD5285" s="90">
        <f t="shared" si="231"/>
        <v>51359</v>
      </c>
      <c r="AE5285" s="91">
        <f t="shared" si="230"/>
        <v>4.3986088448297878E-2</v>
      </c>
      <c r="AG5285" s="92"/>
    </row>
    <row r="5286" spans="14:33" x14ac:dyDescent="0.25">
      <c r="N5286" s="60"/>
      <c r="O5286" s="101"/>
      <c r="AD5286" s="90">
        <f t="shared" si="231"/>
        <v>51360</v>
      </c>
      <c r="AE5286" s="91">
        <f t="shared" si="230"/>
        <v>4.3986088448297878E-2</v>
      </c>
      <c r="AG5286" s="92"/>
    </row>
    <row r="5287" spans="14:33" x14ac:dyDescent="0.25">
      <c r="N5287" s="60"/>
      <c r="O5287" s="101"/>
      <c r="AD5287" s="90">
        <f t="shared" si="231"/>
        <v>51361</v>
      </c>
      <c r="AE5287" s="91">
        <f t="shared" si="230"/>
        <v>4.3980715164799733E-2</v>
      </c>
      <c r="AG5287" s="92"/>
    </row>
    <row r="5288" spans="14:33" x14ac:dyDescent="0.25">
      <c r="N5288" s="60"/>
      <c r="O5288" s="101"/>
      <c r="AD5288" s="90">
        <f t="shared" si="231"/>
        <v>51362</v>
      </c>
      <c r="AE5288" s="91">
        <f t="shared" si="230"/>
        <v>4.3980715164719797E-2</v>
      </c>
      <c r="AG5288" s="92"/>
    </row>
    <row r="5289" spans="14:33" x14ac:dyDescent="0.25">
      <c r="N5289" s="60"/>
      <c r="O5289" s="101"/>
      <c r="AD5289" s="90">
        <f t="shared" si="231"/>
        <v>51363</v>
      </c>
      <c r="AE5289" s="91">
        <f t="shared" si="230"/>
        <v>4.3980715164879669E-2</v>
      </c>
      <c r="AG5289" s="92"/>
    </row>
    <row r="5290" spans="14:33" x14ac:dyDescent="0.25">
      <c r="N5290" s="60"/>
      <c r="O5290" s="101"/>
      <c r="AD5290" s="90">
        <f t="shared" si="231"/>
        <v>51364</v>
      </c>
      <c r="AE5290" s="91">
        <f t="shared" si="230"/>
        <v>4.3980715164719797E-2</v>
      </c>
      <c r="AG5290" s="92"/>
    </row>
    <row r="5291" spans="14:33" x14ac:dyDescent="0.25">
      <c r="N5291" s="60"/>
      <c r="O5291" s="101"/>
      <c r="AD5291" s="90">
        <f t="shared" si="231"/>
        <v>51365</v>
      </c>
      <c r="AE5291" s="91">
        <f t="shared" si="230"/>
        <v>4.3986088448351168E-2</v>
      </c>
      <c r="AG5291" s="92"/>
    </row>
    <row r="5292" spans="14:33" x14ac:dyDescent="0.25">
      <c r="N5292" s="60"/>
      <c r="O5292" s="101"/>
      <c r="AD5292" s="90">
        <f t="shared" si="231"/>
        <v>51366</v>
      </c>
      <c r="AE5292" s="91">
        <f t="shared" si="230"/>
        <v>4.3986088448351168E-2</v>
      </c>
      <c r="AG5292" s="92"/>
    </row>
    <row r="5293" spans="14:33" x14ac:dyDescent="0.25">
      <c r="N5293" s="60"/>
      <c r="O5293" s="101"/>
      <c r="AD5293" s="90">
        <f t="shared" si="231"/>
        <v>51367</v>
      </c>
      <c r="AE5293" s="91">
        <f t="shared" si="230"/>
        <v>4.3986088448351168E-2</v>
      </c>
      <c r="AG5293" s="92"/>
    </row>
    <row r="5294" spans="14:33" x14ac:dyDescent="0.25">
      <c r="N5294" s="60"/>
      <c r="O5294" s="101"/>
      <c r="AD5294" s="90">
        <f t="shared" si="231"/>
        <v>51368</v>
      </c>
      <c r="AE5294" s="91">
        <f t="shared" si="230"/>
        <v>4.3980715164799733E-2</v>
      </c>
      <c r="AG5294" s="92"/>
    </row>
    <row r="5295" spans="14:33" x14ac:dyDescent="0.25">
      <c r="N5295" s="60"/>
      <c r="O5295" s="101"/>
      <c r="AD5295" s="90">
        <f t="shared" si="231"/>
        <v>51369</v>
      </c>
      <c r="AE5295" s="91">
        <f t="shared" si="230"/>
        <v>4.3980715164799733E-2</v>
      </c>
      <c r="AG5295" s="92"/>
    </row>
    <row r="5296" spans="14:33" x14ac:dyDescent="0.25">
      <c r="N5296" s="60"/>
      <c r="O5296" s="101"/>
      <c r="AD5296" s="90">
        <f t="shared" si="231"/>
        <v>51370</v>
      </c>
      <c r="AE5296" s="91">
        <f t="shared" si="230"/>
        <v>4.3980715164719797E-2</v>
      </c>
      <c r="AG5296" s="92"/>
    </row>
    <row r="5297" spans="14:33" x14ac:dyDescent="0.25">
      <c r="N5297" s="60"/>
      <c r="O5297" s="101"/>
      <c r="AD5297" s="90">
        <f t="shared" si="231"/>
        <v>51371</v>
      </c>
      <c r="AE5297" s="91">
        <f t="shared" si="230"/>
        <v>4.3980715164799733E-2</v>
      </c>
      <c r="AG5297" s="92"/>
    </row>
    <row r="5298" spans="14:33" x14ac:dyDescent="0.25">
      <c r="N5298" s="60"/>
      <c r="O5298" s="101"/>
      <c r="AD5298" s="90">
        <f t="shared" si="231"/>
        <v>51372</v>
      </c>
      <c r="AE5298" s="91">
        <f t="shared" si="230"/>
        <v>4.3986088448351168E-2</v>
      </c>
      <c r="AG5298" s="92"/>
    </row>
    <row r="5299" spans="14:33" x14ac:dyDescent="0.25">
      <c r="N5299" s="60"/>
      <c r="O5299" s="101"/>
      <c r="AD5299" s="90">
        <f t="shared" si="231"/>
        <v>51373</v>
      </c>
      <c r="AE5299" s="91">
        <f t="shared" si="230"/>
        <v>4.3986088448351168E-2</v>
      </c>
      <c r="AG5299" s="92"/>
    </row>
    <row r="5300" spans="14:33" x14ac:dyDescent="0.25">
      <c r="N5300" s="60"/>
      <c r="O5300" s="101"/>
      <c r="AD5300" s="90">
        <f t="shared" si="231"/>
        <v>51374</v>
      </c>
      <c r="AE5300" s="91">
        <f t="shared" si="230"/>
        <v>4.3986088448351168E-2</v>
      </c>
      <c r="AG5300" s="92"/>
    </row>
    <row r="5301" spans="14:33" x14ac:dyDescent="0.25">
      <c r="N5301" s="60"/>
      <c r="O5301" s="101"/>
      <c r="AD5301" s="90">
        <f t="shared" si="231"/>
        <v>51375</v>
      </c>
      <c r="AE5301" s="91">
        <f t="shared" si="230"/>
        <v>4.3980715164719797E-2</v>
      </c>
      <c r="AG5301" s="92"/>
    </row>
    <row r="5302" spans="14:33" x14ac:dyDescent="0.25">
      <c r="N5302" s="60"/>
      <c r="O5302" s="101"/>
      <c r="AD5302" s="90">
        <f t="shared" si="231"/>
        <v>51376</v>
      </c>
      <c r="AE5302" s="91">
        <f t="shared" si="230"/>
        <v>4.3980715164799733E-2</v>
      </c>
      <c r="AG5302" s="92"/>
    </row>
    <row r="5303" spans="14:33" x14ac:dyDescent="0.25">
      <c r="N5303" s="60"/>
      <c r="O5303" s="101"/>
      <c r="AD5303" s="90">
        <f t="shared" si="231"/>
        <v>51377</v>
      </c>
      <c r="AE5303" s="91">
        <f t="shared" si="230"/>
        <v>4.3980715164799733E-2</v>
      </c>
      <c r="AG5303" s="92"/>
    </row>
    <row r="5304" spans="14:33" x14ac:dyDescent="0.25">
      <c r="N5304" s="60"/>
      <c r="O5304" s="101"/>
      <c r="AD5304" s="90">
        <f t="shared" si="231"/>
        <v>51378</v>
      </c>
      <c r="AE5304" s="91">
        <f t="shared" si="230"/>
        <v>4.3980715164719797E-2</v>
      </c>
      <c r="AG5304" s="92"/>
    </row>
    <row r="5305" spans="14:33" x14ac:dyDescent="0.25">
      <c r="N5305" s="60"/>
      <c r="O5305" s="101"/>
      <c r="AD5305" s="90">
        <f t="shared" si="231"/>
        <v>51379</v>
      </c>
      <c r="AE5305" s="91">
        <f t="shared" si="230"/>
        <v>4.3988775418344339E-2</v>
      </c>
      <c r="AG5305" s="92"/>
    </row>
    <row r="5306" spans="14:33" x14ac:dyDescent="0.25">
      <c r="N5306" s="60"/>
      <c r="O5306" s="101"/>
      <c r="AD5306" s="90">
        <f t="shared" si="231"/>
        <v>51380</v>
      </c>
      <c r="AE5306" s="91">
        <f t="shared" si="230"/>
        <v>4.3988775418344339E-2</v>
      </c>
      <c r="AG5306" s="92"/>
    </row>
    <row r="5307" spans="14:33" x14ac:dyDescent="0.25">
      <c r="N5307" s="60"/>
      <c r="O5307" s="101"/>
      <c r="AD5307" s="90">
        <f t="shared" si="231"/>
        <v>51381</v>
      </c>
      <c r="AE5307" s="91">
        <f t="shared" si="230"/>
        <v>4.3988775418344339E-2</v>
      </c>
      <c r="AG5307" s="92"/>
    </row>
    <row r="5308" spans="14:33" x14ac:dyDescent="0.25">
      <c r="N5308" s="60"/>
      <c r="O5308" s="101"/>
      <c r="AD5308" s="90">
        <f t="shared" si="231"/>
        <v>51382</v>
      </c>
      <c r="AE5308" s="91">
        <f t="shared" si="230"/>
        <v>4.3988775418344339E-2</v>
      </c>
      <c r="AG5308" s="92"/>
    </row>
    <row r="5309" spans="14:33" x14ac:dyDescent="0.25">
      <c r="N5309" s="60"/>
      <c r="O5309" s="101"/>
      <c r="AD5309" s="90">
        <f t="shared" si="231"/>
        <v>51383</v>
      </c>
      <c r="AE5309" s="91">
        <f t="shared" si="230"/>
        <v>4.3980715164799733E-2</v>
      </c>
      <c r="AG5309" s="92"/>
    </row>
    <row r="5310" spans="14:33" x14ac:dyDescent="0.25">
      <c r="N5310" s="60"/>
      <c r="O5310" s="101"/>
      <c r="AD5310" s="90">
        <f t="shared" si="231"/>
        <v>51384</v>
      </c>
      <c r="AE5310" s="91">
        <f t="shared" si="230"/>
        <v>4.3980715164799733E-2</v>
      </c>
      <c r="AG5310" s="92"/>
    </row>
    <row r="5311" spans="14:33" x14ac:dyDescent="0.25">
      <c r="N5311" s="60"/>
      <c r="O5311" s="101"/>
      <c r="AD5311" s="90">
        <f t="shared" si="231"/>
        <v>51385</v>
      </c>
      <c r="AE5311" s="91">
        <f t="shared" si="230"/>
        <v>4.3980715164719797E-2</v>
      </c>
      <c r="AG5311" s="92"/>
    </row>
    <row r="5312" spans="14:33" x14ac:dyDescent="0.25">
      <c r="N5312" s="60"/>
      <c r="O5312" s="101"/>
      <c r="AD5312" s="90">
        <f t="shared" si="231"/>
        <v>51386</v>
      </c>
      <c r="AE5312" s="91">
        <f t="shared" si="230"/>
        <v>4.3986088448297878E-2</v>
      </c>
      <c r="AG5312" s="92"/>
    </row>
    <row r="5313" spans="14:33" x14ac:dyDescent="0.25">
      <c r="N5313" s="60"/>
      <c r="O5313" s="101"/>
      <c r="AD5313" s="90">
        <f t="shared" si="231"/>
        <v>51387</v>
      </c>
      <c r="AE5313" s="91">
        <f t="shared" si="230"/>
        <v>4.3986088448297878E-2</v>
      </c>
      <c r="AG5313" s="92"/>
    </row>
    <row r="5314" spans="14:33" x14ac:dyDescent="0.25">
      <c r="N5314" s="60"/>
      <c r="O5314" s="101"/>
      <c r="AD5314" s="90">
        <f t="shared" si="231"/>
        <v>51388</v>
      </c>
      <c r="AE5314" s="91">
        <f t="shared" si="230"/>
        <v>4.3986088448297878E-2</v>
      </c>
      <c r="AG5314" s="92"/>
    </row>
    <row r="5315" spans="14:33" x14ac:dyDescent="0.25">
      <c r="N5315" s="60"/>
      <c r="O5315" s="101"/>
      <c r="AD5315" s="90">
        <f t="shared" si="231"/>
        <v>51389</v>
      </c>
      <c r="AE5315" s="91">
        <f t="shared" si="230"/>
        <v>4.3980715164799733E-2</v>
      </c>
      <c r="AG5315" s="92"/>
    </row>
    <row r="5316" spans="14:33" x14ac:dyDescent="0.25">
      <c r="N5316" s="60"/>
      <c r="O5316" s="101"/>
      <c r="AD5316" s="90">
        <f t="shared" si="231"/>
        <v>51390</v>
      </c>
      <c r="AE5316" s="91">
        <f t="shared" si="230"/>
        <v>4.3980715164719797E-2</v>
      </c>
      <c r="AG5316" s="92"/>
    </row>
    <row r="5317" spans="14:33" x14ac:dyDescent="0.25">
      <c r="N5317" s="60"/>
      <c r="O5317" s="101"/>
      <c r="AD5317" s="90">
        <f t="shared" si="231"/>
        <v>51391</v>
      </c>
      <c r="AE5317" s="91">
        <f t="shared" si="230"/>
        <v>4.3980715164799733E-2</v>
      </c>
      <c r="AG5317" s="92"/>
    </row>
    <row r="5318" spans="14:33" x14ac:dyDescent="0.25">
      <c r="N5318" s="60"/>
      <c r="O5318" s="101"/>
      <c r="AD5318" s="90">
        <f t="shared" si="231"/>
        <v>51392</v>
      </c>
      <c r="AE5318" s="91">
        <f t="shared" si="230"/>
        <v>4.3980715164799733E-2</v>
      </c>
      <c r="AG5318" s="92"/>
    </row>
    <row r="5319" spans="14:33" x14ac:dyDescent="0.25">
      <c r="N5319" s="60"/>
      <c r="O5319" s="101"/>
      <c r="AD5319" s="90">
        <f t="shared" si="231"/>
        <v>51393</v>
      </c>
      <c r="AE5319" s="91">
        <f t="shared" ref="AE5319:AE5382" si="232">_xlfn.IFNA(VLOOKUP(AD5319,N:O,2,FALSE)/100,AE5318)</f>
        <v>4.3986088448324523E-2</v>
      </c>
      <c r="AG5319" s="92"/>
    </row>
    <row r="5320" spans="14:33" x14ac:dyDescent="0.25">
      <c r="N5320" s="60"/>
      <c r="O5320" s="101"/>
      <c r="AD5320" s="90">
        <f t="shared" ref="AD5320:AD5383" si="233">AD5319+1</f>
        <v>51394</v>
      </c>
      <c r="AE5320" s="91">
        <f t="shared" si="232"/>
        <v>4.3986088448324523E-2</v>
      </c>
      <c r="AG5320" s="92"/>
    </row>
    <row r="5321" spans="14:33" x14ac:dyDescent="0.25">
      <c r="N5321" s="60"/>
      <c r="O5321" s="101"/>
      <c r="AD5321" s="90">
        <f t="shared" si="233"/>
        <v>51395</v>
      </c>
      <c r="AE5321" s="91">
        <f t="shared" si="232"/>
        <v>4.3986088448324523E-2</v>
      </c>
      <c r="AG5321" s="92"/>
    </row>
    <row r="5322" spans="14:33" x14ac:dyDescent="0.25">
      <c r="N5322" s="60"/>
      <c r="O5322" s="101"/>
      <c r="AD5322" s="90">
        <f t="shared" si="233"/>
        <v>51396</v>
      </c>
      <c r="AE5322" s="91">
        <f t="shared" si="232"/>
        <v>4.3980715164719797E-2</v>
      </c>
      <c r="AG5322" s="92"/>
    </row>
    <row r="5323" spans="14:33" x14ac:dyDescent="0.25">
      <c r="N5323" s="60"/>
      <c r="O5323" s="101"/>
      <c r="AD5323" s="90">
        <f t="shared" si="233"/>
        <v>51397</v>
      </c>
      <c r="AE5323" s="91">
        <f t="shared" si="232"/>
        <v>4.3980715164879669E-2</v>
      </c>
      <c r="AG5323" s="92"/>
    </row>
    <row r="5324" spans="14:33" x14ac:dyDescent="0.25">
      <c r="N5324" s="60"/>
      <c r="O5324" s="101"/>
      <c r="AD5324" s="90">
        <f t="shared" si="233"/>
        <v>51398</v>
      </c>
      <c r="AE5324" s="91">
        <f t="shared" si="232"/>
        <v>4.3980715164719797E-2</v>
      </c>
      <c r="AG5324" s="92"/>
    </row>
    <row r="5325" spans="14:33" x14ac:dyDescent="0.25">
      <c r="N5325" s="60"/>
      <c r="O5325" s="101"/>
      <c r="AD5325" s="90">
        <f t="shared" si="233"/>
        <v>51399</v>
      </c>
      <c r="AE5325" s="91">
        <f t="shared" si="232"/>
        <v>4.3980715164719797E-2</v>
      </c>
      <c r="AG5325" s="92"/>
    </row>
    <row r="5326" spans="14:33" x14ac:dyDescent="0.25">
      <c r="N5326" s="60"/>
      <c r="O5326" s="101"/>
      <c r="AD5326" s="90">
        <f t="shared" si="233"/>
        <v>51400</v>
      </c>
      <c r="AE5326" s="91">
        <f t="shared" si="232"/>
        <v>4.3986088448377814E-2</v>
      </c>
      <c r="AG5326" s="92"/>
    </row>
    <row r="5327" spans="14:33" x14ac:dyDescent="0.25">
      <c r="N5327" s="60"/>
      <c r="O5327" s="101"/>
      <c r="AD5327" s="90">
        <f t="shared" si="233"/>
        <v>51401</v>
      </c>
      <c r="AE5327" s="91">
        <f t="shared" si="232"/>
        <v>4.3986088448377814E-2</v>
      </c>
      <c r="AG5327" s="92"/>
    </row>
    <row r="5328" spans="14:33" x14ac:dyDescent="0.25">
      <c r="N5328" s="60"/>
      <c r="O5328" s="101"/>
      <c r="AD5328" s="90">
        <f t="shared" si="233"/>
        <v>51402</v>
      </c>
      <c r="AE5328" s="91">
        <f t="shared" si="232"/>
        <v>4.3986088448377814E-2</v>
      </c>
      <c r="AG5328" s="92"/>
    </row>
    <row r="5329" spans="14:33" x14ac:dyDescent="0.25">
      <c r="N5329" s="60"/>
      <c r="O5329" s="101"/>
      <c r="AD5329" s="90">
        <f t="shared" si="233"/>
        <v>51403</v>
      </c>
      <c r="AE5329" s="91">
        <f t="shared" si="232"/>
        <v>4.3980715164719797E-2</v>
      </c>
      <c r="AG5329" s="92"/>
    </row>
    <row r="5330" spans="14:33" x14ac:dyDescent="0.25">
      <c r="N5330" s="60"/>
      <c r="O5330" s="101"/>
      <c r="AD5330" s="90">
        <f t="shared" si="233"/>
        <v>51404</v>
      </c>
      <c r="AE5330" s="91">
        <f t="shared" si="232"/>
        <v>4.3980715164719797E-2</v>
      </c>
      <c r="AG5330" s="92"/>
    </row>
    <row r="5331" spans="14:33" x14ac:dyDescent="0.25">
      <c r="N5331" s="60"/>
      <c r="O5331" s="101"/>
      <c r="AD5331" s="90">
        <f t="shared" si="233"/>
        <v>51405</v>
      </c>
      <c r="AE5331" s="91">
        <f t="shared" si="232"/>
        <v>4.3980715164799733E-2</v>
      </c>
      <c r="AG5331" s="92"/>
    </row>
    <row r="5332" spans="14:33" x14ac:dyDescent="0.25">
      <c r="N5332" s="60"/>
      <c r="O5332" s="101"/>
      <c r="AD5332" s="90">
        <f t="shared" si="233"/>
        <v>51406</v>
      </c>
      <c r="AE5332" s="91">
        <f t="shared" si="232"/>
        <v>4.3980715164799733E-2</v>
      </c>
      <c r="AG5332" s="92"/>
    </row>
    <row r="5333" spans="14:33" x14ac:dyDescent="0.25">
      <c r="N5333" s="60"/>
      <c r="O5333" s="101"/>
      <c r="AD5333" s="90">
        <f t="shared" si="233"/>
        <v>51407</v>
      </c>
      <c r="AE5333" s="91">
        <f t="shared" si="232"/>
        <v>4.3986088448324523E-2</v>
      </c>
      <c r="AG5333" s="92"/>
    </row>
    <row r="5334" spans="14:33" x14ac:dyDescent="0.25">
      <c r="N5334" s="60"/>
      <c r="O5334" s="101"/>
      <c r="AD5334" s="90">
        <f t="shared" si="233"/>
        <v>51408</v>
      </c>
      <c r="AE5334" s="91">
        <f t="shared" si="232"/>
        <v>4.3986088448324523E-2</v>
      </c>
      <c r="AG5334" s="92"/>
    </row>
    <row r="5335" spans="14:33" x14ac:dyDescent="0.25">
      <c r="N5335" s="60"/>
      <c r="O5335" s="101"/>
      <c r="AD5335" s="90">
        <f t="shared" si="233"/>
        <v>51409</v>
      </c>
      <c r="AE5335" s="91">
        <f t="shared" si="232"/>
        <v>4.3986088448324523E-2</v>
      </c>
      <c r="AG5335" s="92"/>
    </row>
    <row r="5336" spans="14:33" x14ac:dyDescent="0.25">
      <c r="N5336" s="60"/>
      <c r="O5336" s="101"/>
      <c r="AD5336" s="90">
        <f t="shared" si="233"/>
        <v>51410</v>
      </c>
      <c r="AE5336" s="91">
        <f t="shared" si="232"/>
        <v>4.3980715164799733E-2</v>
      </c>
      <c r="AG5336" s="92"/>
    </row>
    <row r="5337" spans="14:33" x14ac:dyDescent="0.25">
      <c r="N5337" s="60"/>
      <c r="O5337" s="101"/>
      <c r="AD5337" s="90">
        <f t="shared" si="233"/>
        <v>51411</v>
      </c>
      <c r="AE5337" s="91">
        <f t="shared" si="232"/>
        <v>4.3980715164799733E-2</v>
      </c>
      <c r="AG5337" s="92"/>
    </row>
    <row r="5338" spans="14:33" x14ac:dyDescent="0.25">
      <c r="N5338" s="60"/>
      <c r="O5338" s="101"/>
      <c r="AD5338" s="90">
        <f t="shared" si="233"/>
        <v>51412</v>
      </c>
      <c r="AE5338" s="91">
        <f t="shared" si="232"/>
        <v>4.3980715164719797E-2</v>
      </c>
      <c r="AG5338" s="92"/>
    </row>
    <row r="5339" spans="14:33" x14ac:dyDescent="0.25">
      <c r="N5339" s="60"/>
      <c r="O5339" s="101"/>
      <c r="AD5339" s="90">
        <f t="shared" si="233"/>
        <v>51413</v>
      </c>
      <c r="AE5339" s="91">
        <f t="shared" si="232"/>
        <v>4.3980715164799733E-2</v>
      </c>
      <c r="AG5339" s="92"/>
    </row>
    <row r="5340" spans="14:33" x14ac:dyDescent="0.25">
      <c r="N5340" s="60"/>
      <c r="O5340" s="101"/>
      <c r="AD5340" s="90">
        <f t="shared" si="233"/>
        <v>51414</v>
      </c>
      <c r="AE5340" s="91">
        <f t="shared" si="232"/>
        <v>4.3988775418324355E-2</v>
      </c>
      <c r="AG5340" s="92"/>
    </row>
    <row r="5341" spans="14:33" x14ac:dyDescent="0.25">
      <c r="N5341" s="60"/>
      <c r="O5341" s="101"/>
      <c r="AD5341" s="90">
        <f t="shared" si="233"/>
        <v>51415</v>
      </c>
      <c r="AE5341" s="91">
        <f t="shared" si="232"/>
        <v>4.3988775418324355E-2</v>
      </c>
      <c r="AG5341" s="92"/>
    </row>
    <row r="5342" spans="14:33" x14ac:dyDescent="0.25">
      <c r="N5342" s="60"/>
      <c r="O5342" s="101"/>
      <c r="AD5342" s="90">
        <f t="shared" si="233"/>
        <v>51416</v>
      </c>
      <c r="AE5342" s="91">
        <f t="shared" si="232"/>
        <v>4.3988775418324355E-2</v>
      </c>
      <c r="AG5342" s="92"/>
    </row>
    <row r="5343" spans="14:33" x14ac:dyDescent="0.25">
      <c r="N5343" s="60"/>
      <c r="O5343" s="101"/>
      <c r="AD5343" s="90">
        <f t="shared" si="233"/>
        <v>51417</v>
      </c>
      <c r="AE5343" s="91">
        <f t="shared" si="232"/>
        <v>4.3988775418324355E-2</v>
      </c>
      <c r="AG5343" s="92"/>
    </row>
    <row r="5344" spans="14:33" x14ac:dyDescent="0.25">
      <c r="N5344" s="60"/>
      <c r="O5344" s="101"/>
      <c r="AD5344" s="90">
        <f t="shared" si="233"/>
        <v>51418</v>
      </c>
      <c r="AE5344" s="91">
        <f t="shared" si="232"/>
        <v>4.3980715164799733E-2</v>
      </c>
      <c r="AG5344" s="92"/>
    </row>
    <row r="5345" spans="14:33" x14ac:dyDescent="0.25">
      <c r="N5345" s="60"/>
      <c r="O5345" s="101"/>
      <c r="AD5345" s="90">
        <f t="shared" si="233"/>
        <v>51419</v>
      </c>
      <c r="AE5345" s="91">
        <f t="shared" si="232"/>
        <v>4.3980715164719797E-2</v>
      </c>
      <c r="AG5345" s="92"/>
    </row>
    <row r="5346" spans="14:33" x14ac:dyDescent="0.25">
      <c r="N5346" s="60"/>
      <c r="O5346" s="101"/>
      <c r="AD5346" s="90">
        <f t="shared" si="233"/>
        <v>51420</v>
      </c>
      <c r="AE5346" s="91">
        <f t="shared" si="232"/>
        <v>4.3980715164799733E-2</v>
      </c>
      <c r="AG5346" s="92"/>
    </row>
    <row r="5347" spans="14:33" x14ac:dyDescent="0.25">
      <c r="N5347" s="60"/>
      <c r="O5347" s="101"/>
      <c r="AD5347" s="90">
        <f t="shared" si="233"/>
        <v>51421</v>
      </c>
      <c r="AE5347" s="91">
        <f t="shared" si="232"/>
        <v>4.3986088448297878E-2</v>
      </c>
      <c r="AG5347" s="92"/>
    </row>
    <row r="5348" spans="14:33" x14ac:dyDescent="0.25">
      <c r="N5348" s="60"/>
      <c r="O5348" s="101"/>
      <c r="AD5348" s="90">
        <f t="shared" si="233"/>
        <v>51422</v>
      </c>
      <c r="AE5348" s="91">
        <f t="shared" si="232"/>
        <v>4.3986088448297878E-2</v>
      </c>
      <c r="AG5348" s="92"/>
    </row>
    <row r="5349" spans="14:33" x14ac:dyDescent="0.25">
      <c r="N5349" s="60"/>
      <c r="O5349" s="101"/>
      <c r="AD5349" s="90">
        <f t="shared" si="233"/>
        <v>51423</v>
      </c>
      <c r="AE5349" s="91">
        <f t="shared" si="232"/>
        <v>4.3986088448297878E-2</v>
      </c>
      <c r="AG5349" s="92"/>
    </row>
    <row r="5350" spans="14:33" x14ac:dyDescent="0.25">
      <c r="N5350" s="60"/>
      <c r="O5350" s="101"/>
      <c r="AD5350" s="90">
        <f t="shared" si="233"/>
        <v>51424</v>
      </c>
      <c r="AE5350" s="91">
        <f t="shared" si="232"/>
        <v>4.3980715164719797E-2</v>
      </c>
      <c r="AG5350" s="92"/>
    </row>
    <row r="5351" spans="14:33" x14ac:dyDescent="0.25">
      <c r="N5351" s="60"/>
      <c r="O5351" s="101"/>
      <c r="AD5351" s="90">
        <f t="shared" si="233"/>
        <v>51425</v>
      </c>
      <c r="AE5351" s="91">
        <f t="shared" si="232"/>
        <v>4.3980715164879669E-2</v>
      </c>
      <c r="AG5351" s="92"/>
    </row>
    <row r="5352" spans="14:33" x14ac:dyDescent="0.25">
      <c r="N5352" s="60"/>
      <c r="O5352" s="101"/>
      <c r="AD5352" s="90">
        <f t="shared" si="233"/>
        <v>51426</v>
      </c>
      <c r="AE5352" s="91">
        <f t="shared" si="232"/>
        <v>4.3980715164719797E-2</v>
      </c>
      <c r="AG5352" s="92"/>
    </row>
    <row r="5353" spans="14:33" x14ac:dyDescent="0.25">
      <c r="N5353" s="60"/>
      <c r="O5353" s="101"/>
      <c r="AD5353" s="90">
        <f t="shared" si="233"/>
        <v>51427</v>
      </c>
      <c r="AE5353" s="91">
        <f t="shared" si="232"/>
        <v>4.3980715164799733E-2</v>
      </c>
      <c r="AG5353" s="92"/>
    </row>
    <row r="5354" spans="14:33" x14ac:dyDescent="0.25">
      <c r="N5354" s="60"/>
      <c r="O5354" s="101"/>
      <c r="AD5354" s="90">
        <f t="shared" si="233"/>
        <v>51428</v>
      </c>
      <c r="AE5354" s="91">
        <f t="shared" si="232"/>
        <v>4.3986088448324523E-2</v>
      </c>
      <c r="AG5354" s="92"/>
    </row>
    <row r="5355" spans="14:33" x14ac:dyDescent="0.25">
      <c r="N5355" s="60"/>
      <c r="O5355" s="101"/>
      <c r="AD5355" s="90">
        <f t="shared" si="233"/>
        <v>51429</v>
      </c>
      <c r="AE5355" s="91">
        <f t="shared" si="232"/>
        <v>4.3986088448324523E-2</v>
      </c>
      <c r="AG5355" s="92"/>
    </row>
    <row r="5356" spans="14:33" x14ac:dyDescent="0.25">
      <c r="N5356" s="60"/>
      <c r="O5356" s="101"/>
      <c r="AD5356" s="90">
        <f t="shared" si="233"/>
        <v>51430</v>
      </c>
      <c r="AE5356" s="91">
        <f t="shared" si="232"/>
        <v>4.3986088448324523E-2</v>
      </c>
      <c r="AG5356" s="92"/>
    </row>
    <row r="5357" spans="14:33" x14ac:dyDescent="0.25">
      <c r="N5357" s="60"/>
      <c r="O5357" s="101"/>
      <c r="AD5357" s="90">
        <f t="shared" si="233"/>
        <v>51431</v>
      </c>
      <c r="AE5357" s="91">
        <f t="shared" si="232"/>
        <v>4.3980715164719797E-2</v>
      </c>
      <c r="AG5357" s="92"/>
    </row>
    <row r="5358" spans="14:33" x14ac:dyDescent="0.25">
      <c r="N5358" s="60"/>
      <c r="O5358" s="101"/>
      <c r="AD5358" s="90">
        <f t="shared" si="233"/>
        <v>51432</v>
      </c>
      <c r="AE5358" s="91">
        <f t="shared" si="232"/>
        <v>4.3980715164799733E-2</v>
      </c>
      <c r="AG5358" s="92"/>
    </row>
    <row r="5359" spans="14:33" x14ac:dyDescent="0.25">
      <c r="N5359" s="60"/>
      <c r="O5359" s="101"/>
      <c r="AD5359" s="90">
        <f t="shared" si="233"/>
        <v>51433</v>
      </c>
      <c r="AE5359" s="91">
        <f t="shared" si="232"/>
        <v>4.3980715164799733E-2</v>
      </c>
      <c r="AG5359" s="92"/>
    </row>
    <row r="5360" spans="14:33" x14ac:dyDescent="0.25">
      <c r="N5360" s="60"/>
      <c r="O5360" s="101"/>
      <c r="AD5360" s="90">
        <f t="shared" si="233"/>
        <v>51434</v>
      </c>
      <c r="AE5360" s="91">
        <f t="shared" si="232"/>
        <v>4.3980715164719797E-2</v>
      </c>
      <c r="AG5360" s="92"/>
    </row>
    <row r="5361" spans="14:33" x14ac:dyDescent="0.25">
      <c r="N5361" s="60"/>
      <c r="O5361" s="101"/>
      <c r="AD5361" s="90">
        <f t="shared" si="233"/>
        <v>51435</v>
      </c>
      <c r="AE5361" s="91">
        <f t="shared" si="232"/>
        <v>4.3986088448324523E-2</v>
      </c>
      <c r="AG5361" s="92"/>
    </row>
    <row r="5362" spans="14:33" x14ac:dyDescent="0.25">
      <c r="N5362" s="60"/>
      <c r="O5362" s="101"/>
      <c r="AD5362" s="90">
        <f t="shared" si="233"/>
        <v>51436</v>
      </c>
      <c r="AE5362" s="91">
        <f t="shared" si="232"/>
        <v>4.3986088448324523E-2</v>
      </c>
      <c r="AG5362" s="92"/>
    </row>
    <row r="5363" spans="14:33" x14ac:dyDescent="0.25">
      <c r="N5363" s="60"/>
      <c r="O5363" s="101"/>
      <c r="AD5363" s="90">
        <f t="shared" si="233"/>
        <v>51437</v>
      </c>
      <c r="AE5363" s="91">
        <f t="shared" si="232"/>
        <v>4.3986088448324523E-2</v>
      </c>
      <c r="AG5363" s="92"/>
    </row>
    <row r="5364" spans="14:33" x14ac:dyDescent="0.25">
      <c r="N5364" s="60"/>
      <c r="O5364" s="101"/>
      <c r="AD5364" s="90">
        <f t="shared" si="233"/>
        <v>51438</v>
      </c>
      <c r="AE5364" s="91">
        <f t="shared" si="232"/>
        <v>4.3980715164879669E-2</v>
      </c>
      <c r="AG5364" s="92"/>
    </row>
    <row r="5365" spans="14:33" x14ac:dyDescent="0.25">
      <c r="N5365" s="60"/>
      <c r="O5365" s="101"/>
      <c r="AD5365" s="90">
        <f t="shared" si="233"/>
        <v>51439</v>
      </c>
      <c r="AE5365" s="91">
        <f t="shared" si="232"/>
        <v>4.3980715164719797E-2</v>
      </c>
      <c r="AG5365" s="92"/>
    </row>
    <row r="5366" spans="14:33" x14ac:dyDescent="0.25">
      <c r="N5366" s="60"/>
      <c r="O5366" s="101"/>
      <c r="AD5366" s="90">
        <f t="shared" si="233"/>
        <v>51440</v>
      </c>
      <c r="AE5366" s="91">
        <f t="shared" si="232"/>
        <v>4.3980715164719797E-2</v>
      </c>
      <c r="AG5366" s="92"/>
    </row>
    <row r="5367" spans="14:33" x14ac:dyDescent="0.25">
      <c r="N5367" s="60"/>
      <c r="O5367" s="101"/>
      <c r="AD5367" s="90">
        <f t="shared" si="233"/>
        <v>51441</v>
      </c>
      <c r="AE5367" s="91">
        <f t="shared" si="232"/>
        <v>4.3980715164799733E-2</v>
      </c>
      <c r="AG5367" s="92"/>
    </row>
    <row r="5368" spans="14:33" x14ac:dyDescent="0.25">
      <c r="N5368" s="60"/>
      <c r="O5368" s="101"/>
      <c r="AD5368" s="90">
        <f t="shared" si="233"/>
        <v>51442</v>
      </c>
      <c r="AE5368" s="91">
        <f t="shared" si="232"/>
        <v>4.3986088448324523E-2</v>
      </c>
      <c r="AG5368" s="92"/>
    </row>
    <row r="5369" spans="14:33" x14ac:dyDescent="0.25">
      <c r="N5369" s="60"/>
      <c r="O5369" s="101"/>
      <c r="AD5369" s="90">
        <f t="shared" si="233"/>
        <v>51443</v>
      </c>
      <c r="AE5369" s="91">
        <f t="shared" si="232"/>
        <v>4.3986088448324523E-2</v>
      </c>
      <c r="AG5369" s="92"/>
    </row>
    <row r="5370" spans="14:33" x14ac:dyDescent="0.25">
      <c r="N5370" s="60"/>
      <c r="O5370" s="101"/>
      <c r="AD5370" s="90">
        <f t="shared" si="233"/>
        <v>51444</v>
      </c>
      <c r="AE5370" s="91">
        <f t="shared" si="232"/>
        <v>4.3986088448324523E-2</v>
      </c>
      <c r="AG5370" s="92"/>
    </row>
    <row r="5371" spans="14:33" x14ac:dyDescent="0.25">
      <c r="N5371" s="60"/>
      <c r="O5371" s="101"/>
      <c r="AD5371" s="90">
        <f t="shared" si="233"/>
        <v>51445</v>
      </c>
      <c r="AE5371" s="91">
        <f t="shared" si="232"/>
        <v>4.3980715164799733E-2</v>
      </c>
      <c r="AG5371" s="92"/>
    </row>
    <row r="5372" spans="14:33" x14ac:dyDescent="0.25">
      <c r="N5372" s="60"/>
      <c r="O5372" s="101"/>
      <c r="AD5372" s="90">
        <f t="shared" si="233"/>
        <v>51446</v>
      </c>
      <c r="AE5372" s="91">
        <f t="shared" si="232"/>
        <v>4.3980715164799733E-2</v>
      </c>
      <c r="AG5372" s="92"/>
    </row>
    <row r="5373" spans="14:33" x14ac:dyDescent="0.25">
      <c r="N5373" s="60"/>
      <c r="O5373" s="101"/>
      <c r="AD5373" s="90">
        <f t="shared" si="233"/>
        <v>51447</v>
      </c>
      <c r="AE5373" s="91">
        <f t="shared" si="232"/>
        <v>4.3980715164719797E-2</v>
      </c>
      <c r="AG5373" s="92"/>
    </row>
    <row r="5374" spans="14:33" x14ac:dyDescent="0.25">
      <c r="N5374" s="60"/>
      <c r="O5374" s="101"/>
      <c r="AD5374" s="90">
        <f t="shared" si="233"/>
        <v>51448</v>
      </c>
      <c r="AE5374" s="91">
        <f t="shared" si="232"/>
        <v>4.3980715164799733E-2</v>
      </c>
      <c r="AG5374" s="92"/>
    </row>
    <row r="5375" spans="14:33" x14ac:dyDescent="0.25">
      <c r="N5375" s="60"/>
      <c r="O5375" s="101"/>
      <c r="AD5375" s="90">
        <f t="shared" si="233"/>
        <v>51449</v>
      </c>
      <c r="AE5375" s="91">
        <f t="shared" si="232"/>
        <v>4.3988775418324355E-2</v>
      </c>
      <c r="AG5375" s="92"/>
    </row>
    <row r="5376" spans="14:33" x14ac:dyDescent="0.25">
      <c r="N5376" s="60"/>
      <c r="O5376" s="101"/>
      <c r="AD5376" s="90">
        <f t="shared" si="233"/>
        <v>51450</v>
      </c>
      <c r="AE5376" s="91">
        <f t="shared" si="232"/>
        <v>4.3988775418324355E-2</v>
      </c>
      <c r="AG5376" s="92"/>
    </row>
    <row r="5377" spans="14:33" x14ac:dyDescent="0.25">
      <c r="N5377" s="60"/>
      <c r="O5377" s="101"/>
      <c r="AD5377" s="90">
        <f t="shared" si="233"/>
        <v>51451</v>
      </c>
      <c r="AE5377" s="91">
        <f t="shared" si="232"/>
        <v>4.3988775418324355E-2</v>
      </c>
      <c r="AG5377" s="92"/>
    </row>
    <row r="5378" spans="14:33" x14ac:dyDescent="0.25">
      <c r="N5378" s="60"/>
      <c r="O5378" s="101"/>
      <c r="AD5378" s="90">
        <f t="shared" si="233"/>
        <v>51452</v>
      </c>
      <c r="AE5378" s="91">
        <f t="shared" si="232"/>
        <v>4.3988775418324355E-2</v>
      </c>
      <c r="AG5378" s="92"/>
    </row>
    <row r="5379" spans="14:33" x14ac:dyDescent="0.25">
      <c r="N5379" s="60"/>
      <c r="O5379" s="101"/>
      <c r="AD5379" s="90">
        <f t="shared" si="233"/>
        <v>51453</v>
      </c>
      <c r="AE5379" s="91">
        <f t="shared" si="232"/>
        <v>4.3980715164799733E-2</v>
      </c>
      <c r="AG5379" s="92"/>
    </row>
    <row r="5380" spans="14:33" x14ac:dyDescent="0.25">
      <c r="N5380" s="60"/>
      <c r="O5380" s="101"/>
      <c r="AD5380" s="90">
        <f t="shared" si="233"/>
        <v>51454</v>
      </c>
      <c r="AE5380" s="91">
        <f t="shared" si="232"/>
        <v>4.3980715164879669E-2</v>
      </c>
      <c r="AG5380" s="92"/>
    </row>
    <row r="5381" spans="14:33" x14ac:dyDescent="0.25">
      <c r="N5381" s="60"/>
      <c r="O5381" s="101"/>
      <c r="AD5381" s="90">
        <f t="shared" si="233"/>
        <v>51455</v>
      </c>
      <c r="AE5381" s="91">
        <f t="shared" si="232"/>
        <v>4.3980715164799733E-2</v>
      </c>
      <c r="AG5381" s="92"/>
    </row>
    <row r="5382" spans="14:33" x14ac:dyDescent="0.25">
      <c r="N5382" s="60"/>
      <c r="O5382" s="101"/>
      <c r="AD5382" s="90">
        <f t="shared" si="233"/>
        <v>51456</v>
      </c>
      <c r="AE5382" s="91">
        <f t="shared" si="232"/>
        <v>4.3986088448297878E-2</v>
      </c>
      <c r="AG5382" s="92"/>
    </row>
    <row r="5383" spans="14:33" x14ac:dyDescent="0.25">
      <c r="N5383" s="60"/>
      <c r="O5383" s="101"/>
      <c r="AD5383" s="90">
        <f t="shared" si="233"/>
        <v>51457</v>
      </c>
      <c r="AE5383" s="91">
        <f t="shared" ref="AE5383:AE5446" si="234">_xlfn.IFNA(VLOOKUP(AD5383,N:O,2,FALSE)/100,AE5382)</f>
        <v>4.3986088448297878E-2</v>
      </c>
      <c r="AG5383" s="92"/>
    </row>
    <row r="5384" spans="14:33" x14ac:dyDescent="0.25">
      <c r="N5384" s="60"/>
      <c r="O5384" s="101"/>
      <c r="AD5384" s="90">
        <f t="shared" ref="AD5384:AD5447" si="235">AD5383+1</f>
        <v>51458</v>
      </c>
      <c r="AE5384" s="91">
        <f t="shared" si="234"/>
        <v>4.3986088448297878E-2</v>
      </c>
      <c r="AG5384" s="92"/>
    </row>
    <row r="5385" spans="14:33" x14ac:dyDescent="0.25">
      <c r="N5385" s="60"/>
      <c r="O5385" s="101"/>
      <c r="AD5385" s="90">
        <f t="shared" si="235"/>
        <v>51459</v>
      </c>
      <c r="AE5385" s="91">
        <f t="shared" si="234"/>
        <v>4.3980715164799733E-2</v>
      </c>
      <c r="AG5385" s="92"/>
    </row>
    <row r="5386" spans="14:33" x14ac:dyDescent="0.25">
      <c r="N5386" s="60"/>
      <c r="O5386" s="101"/>
      <c r="AD5386" s="90">
        <f t="shared" si="235"/>
        <v>51460</v>
      </c>
      <c r="AE5386" s="91">
        <f t="shared" si="234"/>
        <v>4.3980715164799733E-2</v>
      </c>
      <c r="AG5386" s="92"/>
    </row>
    <row r="5387" spans="14:33" x14ac:dyDescent="0.25">
      <c r="N5387" s="60"/>
      <c r="O5387" s="101"/>
      <c r="AD5387" s="90">
        <f t="shared" si="235"/>
        <v>51461</v>
      </c>
      <c r="AE5387" s="91">
        <f t="shared" si="234"/>
        <v>4.3983401697076374E-2</v>
      </c>
      <c r="AG5387" s="92"/>
    </row>
    <row r="5388" spans="14:33" x14ac:dyDescent="0.25">
      <c r="N5388" s="60"/>
      <c r="O5388" s="101"/>
      <c r="AD5388" s="90">
        <f t="shared" si="235"/>
        <v>51462</v>
      </c>
      <c r="AE5388" s="91">
        <f t="shared" si="234"/>
        <v>4.3983401697076374E-2</v>
      </c>
      <c r="AG5388" s="92"/>
    </row>
    <row r="5389" spans="14:33" x14ac:dyDescent="0.25">
      <c r="N5389" s="60"/>
      <c r="O5389" s="101"/>
      <c r="AD5389" s="90">
        <f t="shared" si="235"/>
        <v>51463</v>
      </c>
      <c r="AE5389" s="91">
        <f t="shared" si="234"/>
        <v>4.3986088448324523E-2</v>
      </c>
      <c r="AG5389" s="92"/>
    </row>
    <row r="5390" spans="14:33" x14ac:dyDescent="0.25">
      <c r="N5390" s="60"/>
      <c r="O5390" s="101"/>
      <c r="AD5390" s="90">
        <f t="shared" si="235"/>
        <v>51464</v>
      </c>
      <c r="AE5390" s="91">
        <f t="shared" si="234"/>
        <v>4.3986088448324523E-2</v>
      </c>
      <c r="AG5390" s="92"/>
    </row>
    <row r="5391" spans="14:33" x14ac:dyDescent="0.25">
      <c r="N5391" s="60"/>
      <c r="O5391" s="101"/>
      <c r="AD5391" s="90">
        <f t="shared" si="235"/>
        <v>51465</v>
      </c>
      <c r="AE5391" s="91">
        <f t="shared" si="234"/>
        <v>4.3986088448324523E-2</v>
      </c>
      <c r="AG5391" s="92"/>
    </row>
    <row r="5392" spans="14:33" x14ac:dyDescent="0.25">
      <c r="N5392" s="60"/>
      <c r="O5392" s="101"/>
      <c r="AD5392" s="90">
        <f t="shared" si="235"/>
        <v>51466</v>
      </c>
      <c r="AE5392" s="91">
        <f t="shared" si="234"/>
        <v>4.3980715164799733E-2</v>
      </c>
      <c r="AG5392" s="92"/>
    </row>
    <row r="5393" spans="14:33" x14ac:dyDescent="0.25">
      <c r="N5393" s="60"/>
      <c r="O5393" s="101"/>
      <c r="AD5393" s="90">
        <f t="shared" si="235"/>
        <v>51467</v>
      </c>
      <c r="AE5393" s="91">
        <f t="shared" si="234"/>
        <v>4.3980715164799733E-2</v>
      </c>
      <c r="AG5393" s="92"/>
    </row>
    <row r="5394" spans="14:33" x14ac:dyDescent="0.25">
      <c r="N5394" s="60"/>
      <c r="O5394" s="101"/>
      <c r="AD5394" s="90">
        <f t="shared" si="235"/>
        <v>51468</v>
      </c>
      <c r="AE5394" s="91">
        <f t="shared" si="234"/>
        <v>4.3980715164719797E-2</v>
      </c>
      <c r="AG5394" s="92"/>
    </row>
    <row r="5395" spans="14:33" x14ac:dyDescent="0.25">
      <c r="N5395" s="60"/>
      <c r="O5395" s="101"/>
      <c r="AD5395" s="90">
        <f t="shared" si="235"/>
        <v>51469</v>
      </c>
      <c r="AE5395" s="91">
        <f t="shared" si="234"/>
        <v>4.3980715164879669E-2</v>
      </c>
      <c r="AG5395" s="92"/>
    </row>
    <row r="5396" spans="14:33" x14ac:dyDescent="0.25">
      <c r="N5396" s="60"/>
      <c r="O5396" s="101"/>
      <c r="AD5396" s="90">
        <f t="shared" si="235"/>
        <v>51470</v>
      </c>
      <c r="AE5396" s="91">
        <f t="shared" si="234"/>
        <v>4.3986088448324523E-2</v>
      </c>
      <c r="AG5396" s="92"/>
    </row>
    <row r="5397" spans="14:33" x14ac:dyDescent="0.25">
      <c r="N5397" s="60"/>
      <c r="O5397" s="101"/>
      <c r="AD5397" s="90">
        <f t="shared" si="235"/>
        <v>51471</v>
      </c>
      <c r="AE5397" s="91">
        <f t="shared" si="234"/>
        <v>4.3986088448324523E-2</v>
      </c>
      <c r="AG5397" s="92"/>
    </row>
    <row r="5398" spans="14:33" x14ac:dyDescent="0.25">
      <c r="N5398" s="60"/>
      <c r="O5398" s="101"/>
      <c r="AD5398" s="90">
        <f t="shared" si="235"/>
        <v>51472</v>
      </c>
      <c r="AE5398" s="91">
        <f t="shared" si="234"/>
        <v>4.3986088448324523E-2</v>
      </c>
      <c r="AG5398" s="92"/>
    </row>
    <row r="5399" spans="14:33" x14ac:dyDescent="0.25">
      <c r="N5399" s="60"/>
      <c r="O5399" s="101"/>
      <c r="AD5399" s="90">
        <f t="shared" si="235"/>
        <v>51473</v>
      </c>
      <c r="AE5399" s="91">
        <f t="shared" si="234"/>
        <v>4.3980715164719797E-2</v>
      </c>
      <c r="AG5399" s="92"/>
    </row>
    <row r="5400" spans="14:33" x14ac:dyDescent="0.25">
      <c r="N5400" s="60"/>
      <c r="O5400" s="101"/>
      <c r="AD5400" s="90">
        <f t="shared" si="235"/>
        <v>51474</v>
      </c>
      <c r="AE5400" s="91">
        <f t="shared" si="234"/>
        <v>4.3980715164799733E-2</v>
      </c>
      <c r="AG5400" s="92"/>
    </row>
    <row r="5401" spans="14:33" x14ac:dyDescent="0.25">
      <c r="N5401" s="60"/>
      <c r="O5401" s="101"/>
      <c r="AD5401" s="90">
        <f t="shared" si="235"/>
        <v>51475</v>
      </c>
      <c r="AE5401" s="91">
        <f t="shared" si="234"/>
        <v>4.3980715164799733E-2</v>
      </c>
      <c r="AG5401" s="92"/>
    </row>
    <row r="5402" spans="14:33" x14ac:dyDescent="0.25">
      <c r="N5402" s="60"/>
      <c r="O5402" s="101"/>
      <c r="AD5402" s="90">
        <f t="shared" si="235"/>
        <v>51476</v>
      </c>
      <c r="AE5402" s="91">
        <f t="shared" si="234"/>
        <v>4.3980715164799733E-2</v>
      </c>
      <c r="AG5402" s="92"/>
    </row>
    <row r="5403" spans="14:33" x14ac:dyDescent="0.25">
      <c r="N5403" s="60"/>
      <c r="O5403" s="101"/>
      <c r="AD5403" s="90">
        <f t="shared" si="235"/>
        <v>51477</v>
      </c>
      <c r="AE5403" s="91">
        <f t="shared" si="234"/>
        <v>4.3986088448324523E-2</v>
      </c>
      <c r="AG5403" s="92"/>
    </row>
    <row r="5404" spans="14:33" x14ac:dyDescent="0.25">
      <c r="N5404" s="60"/>
      <c r="O5404" s="101"/>
      <c r="AD5404" s="90">
        <f t="shared" si="235"/>
        <v>51478</v>
      </c>
      <c r="AE5404" s="91">
        <f t="shared" si="234"/>
        <v>4.3986088448324523E-2</v>
      </c>
      <c r="AG5404" s="92"/>
    </row>
    <row r="5405" spans="14:33" x14ac:dyDescent="0.25">
      <c r="N5405" s="60"/>
      <c r="O5405" s="101"/>
      <c r="AD5405" s="90">
        <f t="shared" si="235"/>
        <v>51479</v>
      </c>
      <c r="AE5405" s="91">
        <f t="shared" si="234"/>
        <v>4.3986088448324523E-2</v>
      </c>
      <c r="AG5405" s="92"/>
    </row>
    <row r="5406" spans="14:33" x14ac:dyDescent="0.25">
      <c r="N5406" s="60"/>
      <c r="O5406" s="101"/>
      <c r="AD5406" s="90">
        <f t="shared" si="235"/>
        <v>51480</v>
      </c>
      <c r="AE5406" s="91">
        <f t="shared" si="234"/>
        <v>4.3980715164719797E-2</v>
      </c>
      <c r="AG5406" s="92"/>
    </row>
    <row r="5407" spans="14:33" x14ac:dyDescent="0.25">
      <c r="N5407" s="60"/>
      <c r="O5407" s="101"/>
      <c r="AD5407" s="90">
        <f t="shared" si="235"/>
        <v>51481</v>
      </c>
      <c r="AE5407" s="91">
        <f t="shared" si="234"/>
        <v>4.3980715164799733E-2</v>
      </c>
      <c r="AG5407" s="92"/>
    </row>
    <row r="5408" spans="14:33" x14ac:dyDescent="0.25">
      <c r="N5408" s="60"/>
      <c r="O5408" s="101"/>
      <c r="AD5408" s="90">
        <f t="shared" si="235"/>
        <v>51482</v>
      </c>
      <c r="AE5408" s="91">
        <f t="shared" si="234"/>
        <v>4.3980715164799733E-2</v>
      </c>
      <c r="AG5408" s="92"/>
    </row>
    <row r="5409" spans="14:33" x14ac:dyDescent="0.25">
      <c r="N5409" s="60"/>
      <c r="O5409" s="101"/>
      <c r="AD5409" s="90">
        <f t="shared" si="235"/>
        <v>51483</v>
      </c>
      <c r="AE5409" s="91">
        <f t="shared" si="234"/>
        <v>4.3980715164799733E-2</v>
      </c>
      <c r="AG5409" s="92"/>
    </row>
    <row r="5410" spans="14:33" x14ac:dyDescent="0.25">
      <c r="N5410" s="60"/>
      <c r="O5410" s="101"/>
      <c r="AD5410" s="90">
        <f t="shared" si="235"/>
        <v>51484</v>
      </c>
      <c r="AE5410" s="91">
        <f t="shared" si="234"/>
        <v>4.3986088448324523E-2</v>
      </c>
      <c r="AG5410" s="92"/>
    </row>
    <row r="5411" spans="14:33" x14ac:dyDescent="0.25">
      <c r="N5411" s="60"/>
      <c r="O5411" s="101"/>
      <c r="AD5411" s="90">
        <f t="shared" si="235"/>
        <v>51485</v>
      </c>
      <c r="AE5411" s="91">
        <f t="shared" si="234"/>
        <v>4.3986088448324523E-2</v>
      </c>
      <c r="AG5411" s="92"/>
    </row>
    <row r="5412" spans="14:33" x14ac:dyDescent="0.25">
      <c r="N5412" s="60"/>
      <c r="O5412" s="101"/>
      <c r="AD5412" s="90">
        <f t="shared" si="235"/>
        <v>51486</v>
      </c>
      <c r="AE5412" s="91">
        <f t="shared" si="234"/>
        <v>4.3986088448324523E-2</v>
      </c>
      <c r="AG5412" s="92"/>
    </row>
    <row r="5413" spans="14:33" x14ac:dyDescent="0.25">
      <c r="N5413" s="60"/>
      <c r="O5413" s="101"/>
      <c r="AD5413" s="90">
        <f t="shared" si="235"/>
        <v>51487</v>
      </c>
      <c r="AE5413" s="91">
        <f t="shared" si="234"/>
        <v>4.3980715164799733E-2</v>
      </c>
      <c r="AG5413" s="92"/>
    </row>
    <row r="5414" spans="14:33" x14ac:dyDescent="0.25">
      <c r="N5414" s="60"/>
      <c r="O5414" s="101"/>
      <c r="AD5414" s="90">
        <f t="shared" si="235"/>
        <v>51488</v>
      </c>
      <c r="AE5414" s="91">
        <f t="shared" si="234"/>
        <v>4.3980715164719797E-2</v>
      </c>
      <c r="AG5414" s="92"/>
    </row>
    <row r="5415" spans="14:33" x14ac:dyDescent="0.25">
      <c r="N5415" s="60"/>
      <c r="O5415" s="101"/>
      <c r="AD5415" s="90">
        <f t="shared" si="235"/>
        <v>51489</v>
      </c>
      <c r="AE5415" s="91">
        <f t="shared" si="234"/>
        <v>4.3980715164799733E-2</v>
      </c>
      <c r="AG5415" s="92"/>
    </row>
    <row r="5416" spans="14:33" x14ac:dyDescent="0.25">
      <c r="N5416" s="60"/>
      <c r="O5416" s="101"/>
      <c r="AD5416" s="90">
        <f t="shared" si="235"/>
        <v>51490</v>
      </c>
      <c r="AE5416" s="91">
        <f t="shared" si="234"/>
        <v>4.3980715164719797E-2</v>
      </c>
      <c r="AG5416" s="92"/>
    </row>
    <row r="5417" spans="14:33" x14ac:dyDescent="0.25">
      <c r="N5417" s="60"/>
      <c r="O5417" s="101"/>
      <c r="AD5417" s="90">
        <f t="shared" si="235"/>
        <v>51491</v>
      </c>
      <c r="AE5417" s="91">
        <f t="shared" si="234"/>
        <v>4.3986088448324523E-2</v>
      </c>
      <c r="AG5417" s="92"/>
    </row>
    <row r="5418" spans="14:33" x14ac:dyDescent="0.25">
      <c r="N5418" s="60"/>
      <c r="O5418" s="101"/>
      <c r="AD5418" s="90">
        <f t="shared" si="235"/>
        <v>51492</v>
      </c>
      <c r="AE5418" s="91">
        <f t="shared" si="234"/>
        <v>4.3986088448324523E-2</v>
      </c>
      <c r="AG5418" s="92"/>
    </row>
    <row r="5419" spans="14:33" x14ac:dyDescent="0.25">
      <c r="N5419" s="60"/>
      <c r="O5419" s="101"/>
      <c r="AD5419" s="90">
        <f t="shared" si="235"/>
        <v>51493</v>
      </c>
      <c r="AE5419" s="91">
        <f t="shared" si="234"/>
        <v>4.3986088448324523E-2</v>
      </c>
      <c r="AG5419" s="92"/>
    </row>
    <row r="5420" spans="14:33" x14ac:dyDescent="0.25">
      <c r="N5420" s="60"/>
      <c r="O5420" s="101"/>
      <c r="AD5420" s="90">
        <f t="shared" si="235"/>
        <v>51494</v>
      </c>
      <c r="AE5420" s="91">
        <f t="shared" si="234"/>
        <v>4.3983401697116342E-2</v>
      </c>
      <c r="AG5420" s="92"/>
    </row>
    <row r="5421" spans="14:33" x14ac:dyDescent="0.25">
      <c r="N5421" s="60"/>
      <c r="O5421" s="101"/>
      <c r="AD5421" s="90">
        <f t="shared" si="235"/>
        <v>51495</v>
      </c>
      <c r="AE5421" s="91">
        <f t="shared" si="234"/>
        <v>4.3983401697116342E-2</v>
      </c>
      <c r="AG5421" s="92"/>
    </row>
    <row r="5422" spans="14:33" x14ac:dyDescent="0.25">
      <c r="N5422" s="60"/>
      <c r="O5422" s="101"/>
      <c r="AD5422" s="90">
        <f t="shared" si="235"/>
        <v>51496</v>
      </c>
      <c r="AE5422" s="91">
        <f t="shared" si="234"/>
        <v>4.3980715164799733E-2</v>
      </c>
      <c r="AG5422" s="92"/>
    </row>
    <row r="5423" spans="14:33" x14ac:dyDescent="0.25">
      <c r="N5423" s="60"/>
      <c r="O5423" s="101"/>
      <c r="AD5423" s="90">
        <f t="shared" si="235"/>
        <v>51497</v>
      </c>
      <c r="AE5423" s="91">
        <f t="shared" si="234"/>
        <v>4.3980715164799733E-2</v>
      </c>
      <c r="AG5423" s="92"/>
    </row>
    <row r="5424" spans="14:33" x14ac:dyDescent="0.25">
      <c r="N5424" s="60"/>
      <c r="O5424" s="101"/>
      <c r="AD5424" s="90">
        <f t="shared" si="235"/>
        <v>51498</v>
      </c>
      <c r="AE5424" s="91">
        <f t="shared" si="234"/>
        <v>4.3986088448324523E-2</v>
      </c>
      <c r="AG5424" s="92"/>
    </row>
    <row r="5425" spans="14:33" x14ac:dyDescent="0.25">
      <c r="N5425" s="60"/>
      <c r="O5425" s="101"/>
      <c r="AD5425" s="90">
        <f t="shared" si="235"/>
        <v>51499</v>
      </c>
      <c r="AE5425" s="91">
        <f t="shared" si="234"/>
        <v>4.3986088448324523E-2</v>
      </c>
      <c r="AG5425" s="92"/>
    </row>
    <row r="5426" spans="14:33" x14ac:dyDescent="0.25">
      <c r="N5426" s="60"/>
      <c r="O5426" s="101"/>
      <c r="AD5426" s="90">
        <f t="shared" si="235"/>
        <v>51500</v>
      </c>
      <c r="AE5426" s="91">
        <f t="shared" si="234"/>
        <v>4.3986088448324523E-2</v>
      </c>
      <c r="AG5426" s="92"/>
    </row>
    <row r="5427" spans="14:33" x14ac:dyDescent="0.25">
      <c r="N5427" s="60"/>
      <c r="O5427" s="101"/>
      <c r="AD5427" s="90">
        <f t="shared" si="235"/>
        <v>51501</v>
      </c>
      <c r="AE5427" s="91">
        <f t="shared" si="234"/>
        <v>4.398340169715631E-2</v>
      </c>
      <c r="AG5427" s="92"/>
    </row>
    <row r="5428" spans="14:33" x14ac:dyDescent="0.25">
      <c r="N5428" s="60"/>
      <c r="O5428" s="101"/>
      <c r="AD5428" s="90">
        <f t="shared" si="235"/>
        <v>51502</v>
      </c>
      <c r="AE5428" s="91">
        <f t="shared" si="234"/>
        <v>4.398340169715631E-2</v>
      </c>
      <c r="AG5428" s="92"/>
    </row>
    <row r="5429" spans="14:33" x14ac:dyDescent="0.25">
      <c r="N5429" s="60"/>
      <c r="O5429" s="101"/>
      <c r="AD5429" s="90">
        <f t="shared" si="235"/>
        <v>51503</v>
      </c>
      <c r="AE5429" s="91">
        <f t="shared" si="234"/>
        <v>4.3980715164719797E-2</v>
      </c>
      <c r="AG5429" s="92"/>
    </row>
    <row r="5430" spans="14:33" x14ac:dyDescent="0.25">
      <c r="N5430" s="60"/>
      <c r="O5430" s="101"/>
      <c r="AD5430" s="90">
        <f t="shared" si="235"/>
        <v>51504</v>
      </c>
      <c r="AE5430" s="91">
        <f t="shared" si="234"/>
        <v>4.3980715164799733E-2</v>
      </c>
      <c r="AG5430" s="92"/>
    </row>
    <row r="5431" spans="14:33" x14ac:dyDescent="0.25">
      <c r="N5431" s="60"/>
      <c r="O5431" s="101"/>
      <c r="AD5431" s="90">
        <f t="shared" si="235"/>
        <v>51505</v>
      </c>
      <c r="AE5431" s="91">
        <f t="shared" si="234"/>
        <v>4.3986088448324523E-2</v>
      </c>
      <c r="AG5431" s="92"/>
    </row>
    <row r="5432" spans="14:33" x14ac:dyDescent="0.25">
      <c r="N5432" s="60"/>
      <c r="O5432" s="101"/>
      <c r="AD5432" s="90">
        <f t="shared" si="235"/>
        <v>51506</v>
      </c>
      <c r="AE5432" s="91">
        <f t="shared" si="234"/>
        <v>4.3986088448324523E-2</v>
      </c>
      <c r="AG5432" s="92"/>
    </row>
    <row r="5433" spans="14:33" x14ac:dyDescent="0.25">
      <c r="N5433" s="60"/>
      <c r="O5433" s="101"/>
      <c r="AD5433" s="90">
        <f t="shared" si="235"/>
        <v>51507</v>
      </c>
      <c r="AE5433" s="91">
        <f t="shared" si="234"/>
        <v>4.3986088448324523E-2</v>
      </c>
      <c r="AG5433" s="92"/>
    </row>
    <row r="5434" spans="14:33" x14ac:dyDescent="0.25">
      <c r="N5434" s="60"/>
      <c r="O5434" s="101"/>
      <c r="AD5434" s="90">
        <f t="shared" si="235"/>
        <v>51508</v>
      </c>
      <c r="AE5434" s="91">
        <f t="shared" si="234"/>
        <v>4.3980715164799733E-2</v>
      </c>
      <c r="AG5434" s="92"/>
    </row>
    <row r="5435" spans="14:33" x14ac:dyDescent="0.25">
      <c r="N5435" s="60"/>
      <c r="O5435" s="101"/>
      <c r="AD5435" s="90">
        <f t="shared" si="235"/>
        <v>51509</v>
      </c>
      <c r="AE5435" s="91">
        <f t="shared" si="234"/>
        <v>4.3980715164879669E-2</v>
      </c>
      <c r="AG5435" s="92"/>
    </row>
    <row r="5436" spans="14:33" x14ac:dyDescent="0.25">
      <c r="N5436" s="60"/>
      <c r="O5436" s="101"/>
      <c r="AD5436" s="90">
        <f t="shared" si="235"/>
        <v>51510</v>
      </c>
      <c r="AE5436" s="91">
        <f t="shared" si="234"/>
        <v>4.3980715164719797E-2</v>
      </c>
      <c r="AG5436" s="92"/>
    </row>
    <row r="5437" spans="14:33" x14ac:dyDescent="0.25">
      <c r="N5437" s="60"/>
      <c r="O5437" s="101"/>
      <c r="AD5437" s="90">
        <f t="shared" si="235"/>
        <v>51511</v>
      </c>
      <c r="AE5437" s="91">
        <f t="shared" si="234"/>
        <v>4.3980715164719797E-2</v>
      </c>
      <c r="AG5437" s="92"/>
    </row>
    <row r="5438" spans="14:33" x14ac:dyDescent="0.25">
      <c r="N5438" s="60"/>
      <c r="O5438" s="101"/>
      <c r="AD5438" s="90">
        <f t="shared" si="235"/>
        <v>51512</v>
      </c>
      <c r="AE5438" s="91">
        <f t="shared" si="234"/>
        <v>4.3986088448351168E-2</v>
      </c>
      <c r="AG5438" s="92"/>
    </row>
    <row r="5439" spans="14:33" x14ac:dyDescent="0.25">
      <c r="N5439" s="60"/>
      <c r="O5439" s="101"/>
      <c r="AD5439" s="90">
        <f t="shared" si="235"/>
        <v>51513</v>
      </c>
      <c r="AE5439" s="91">
        <f t="shared" si="234"/>
        <v>4.3986088448351168E-2</v>
      </c>
      <c r="AG5439" s="92"/>
    </row>
    <row r="5440" spans="14:33" x14ac:dyDescent="0.25">
      <c r="N5440" s="60"/>
      <c r="O5440" s="101"/>
      <c r="AD5440" s="90">
        <f t="shared" si="235"/>
        <v>51514</v>
      </c>
      <c r="AE5440" s="91">
        <f t="shared" si="234"/>
        <v>4.3986088448351168E-2</v>
      </c>
      <c r="AG5440" s="92"/>
    </row>
    <row r="5441" spans="14:33" x14ac:dyDescent="0.25">
      <c r="N5441" s="60"/>
      <c r="O5441" s="101"/>
      <c r="AD5441" s="90">
        <f t="shared" si="235"/>
        <v>51515</v>
      </c>
      <c r="AE5441" s="91">
        <f t="shared" si="234"/>
        <v>4.3980715164799733E-2</v>
      </c>
      <c r="AG5441" s="92"/>
    </row>
    <row r="5442" spans="14:33" x14ac:dyDescent="0.25">
      <c r="N5442" s="60"/>
      <c r="O5442" s="101"/>
      <c r="AD5442" s="90">
        <f t="shared" si="235"/>
        <v>51516</v>
      </c>
      <c r="AE5442" s="91">
        <f t="shared" si="234"/>
        <v>4.3980715164719797E-2</v>
      </c>
      <c r="AG5442" s="92"/>
    </row>
    <row r="5443" spans="14:33" x14ac:dyDescent="0.25">
      <c r="N5443" s="60"/>
      <c r="O5443" s="101"/>
      <c r="AD5443" s="90">
        <f t="shared" si="235"/>
        <v>51517</v>
      </c>
      <c r="AE5443" s="91">
        <f t="shared" si="234"/>
        <v>4.3980715164879669E-2</v>
      </c>
      <c r="AG5443" s="92"/>
    </row>
    <row r="5444" spans="14:33" x14ac:dyDescent="0.25">
      <c r="N5444" s="60"/>
      <c r="O5444" s="101"/>
      <c r="AD5444" s="90">
        <f t="shared" si="235"/>
        <v>51518</v>
      </c>
      <c r="AE5444" s="91">
        <f t="shared" si="234"/>
        <v>4.3980715164719797E-2</v>
      </c>
      <c r="AG5444" s="92"/>
    </row>
    <row r="5445" spans="14:33" x14ac:dyDescent="0.25">
      <c r="N5445" s="60"/>
      <c r="O5445" s="101"/>
      <c r="AD5445" s="90">
        <f t="shared" si="235"/>
        <v>51519</v>
      </c>
      <c r="AE5445" s="91">
        <f t="shared" si="234"/>
        <v>4.3988775418344339E-2</v>
      </c>
      <c r="AG5445" s="92"/>
    </row>
    <row r="5446" spans="14:33" x14ac:dyDescent="0.25">
      <c r="N5446" s="60"/>
      <c r="O5446" s="101"/>
      <c r="AD5446" s="90">
        <f t="shared" si="235"/>
        <v>51520</v>
      </c>
      <c r="AE5446" s="91">
        <f t="shared" si="234"/>
        <v>4.3988775418344339E-2</v>
      </c>
      <c r="AG5446" s="92"/>
    </row>
    <row r="5447" spans="14:33" x14ac:dyDescent="0.25">
      <c r="N5447" s="60"/>
      <c r="O5447" s="101"/>
      <c r="AD5447" s="90">
        <f t="shared" si="235"/>
        <v>51521</v>
      </c>
      <c r="AE5447" s="91">
        <f t="shared" ref="AE5447:AE5510" si="236">_xlfn.IFNA(VLOOKUP(AD5447,N:O,2,FALSE)/100,AE5446)</f>
        <v>4.3988775418344339E-2</v>
      </c>
      <c r="AG5447" s="92"/>
    </row>
    <row r="5448" spans="14:33" x14ac:dyDescent="0.25">
      <c r="N5448" s="60"/>
      <c r="O5448" s="101"/>
      <c r="AD5448" s="90">
        <f t="shared" ref="AD5448:AD5511" si="237">AD5447+1</f>
        <v>51522</v>
      </c>
      <c r="AE5448" s="91">
        <f t="shared" si="236"/>
        <v>4.3988775418344339E-2</v>
      </c>
      <c r="AG5448" s="92"/>
    </row>
    <row r="5449" spans="14:33" x14ac:dyDescent="0.25">
      <c r="N5449" s="60"/>
      <c r="O5449" s="101"/>
      <c r="AD5449" s="90">
        <f t="shared" si="237"/>
        <v>51523</v>
      </c>
      <c r="AE5449" s="91">
        <f t="shared" si="236"/>
        <v>4.3980715164799733E-2</v>
      </c>
      <c r="AG5449" s="92"/>
    </row>
    <row r="5450" spans="14:33" x14ac:dyDescent="0.25">
      <c r="N5450" s="60"/>
      <c r="O5450" s="101"/>
      <c r="AD5450" s="90">
        <f t="shared" si="237"/>
        <v>51524</v>
      </c>
      <c r="AE5450" s="91">
        <f t="shared" si="236"/>
        <v>4.3980715164799733E-2</v>
      </c>
      <c r="AG5450" s="92"/>
    </row>
    <row r="5451" spans="14:33" x14ac:dyDescent="0.25">
      <c r="N5451" s="60"/>
      <c r="O5451" s="101"/>
      <c r="AD5451" s="90">
        <f t="shared" si="237"/>
        <v>51525</v>
      </c>
      <c r="AE5451" s="91">
        <f t="shared" si="236"/>
        <v>4.3980715164799733E-2</v>
      </c>
      <c r="AG5451" s="92"/>
    </row>
    <row r="5452" spans="14:33" x14ac:dyDescent="0.25">
      <c r="N5452" s="60"/>
      <c r="O5452" s="101"/>
      <c r="AD5452" s="90">
        <f t="shared" si="237"/>
        <v>51526</v>
      </c>
      <c r="AE5452" s="91">
        <f t="shared" si="236"/>
        <v>4.3986088448324523E-2</v>
      </c>
      <c r="AG5452" s="92"/>
    </row>
    <row r="5453" spans="14:33" x14ac:dyDescent="0.25">
      <c r="N5453" s="60"/>
      <c r="O5453" s="101"/>
      <c r="AD5453" s="90">
        <f t="shared" si="237"/>
        <v>51527</v>
      </c>
      <c r="AE5453" s="91">
        <f t="shared" si="236"/>
        <v>4.3986088448324523E-2</v>
      </c>
      <c r="AG5453" s="92"/>
    </row>
    <row r="5454" spans="14:33" x14ac:dyDescent="0.25">
      <c r="N5454" s="60"/>
      <c r="O5454" s="101"/>
      <c r="AD5454" s="90">
        <f t="shared" si="237"/>
        <v>51528</v>
      </c>
      <c r="AE5454" s="91">
        <f t="shared" si="236"/>
        <v>4.3986088448324523E-2</v>
      </c>
      <c r="AG5454" s="92"/>
    </row>
    <row r="5455" spans="14:33" x14ac:dyDescent="0.25">
      <c r="N5455" s="60"/>
      <c r="O5455" s="101"/>
      <c r="AD5455" s="90">
        <f t="shared" si="237"/>
        <v>51529</v>
      </c>
      <c r="AE5455" s="91">
        <f t="shared" si="236"/>
        <v>4.3980715164719797E-2</v>
      </c>
      <c r="AG5455" s="92"/>
    </row>
    <row r="5456" spans="14:33" x14ac:dyDescent="0.25">
      <c r="N5456" s="60"/>
      <c r="O5456" s="101"/>
      <c r="AD5456" s="90">
        <f t="shared" si="237"/>
        <v>51530</v>
      </c>
      <c r="AE5456" s="91">
        <f t="shared" si="236"/>
        <v>4.3980715164799733E-2</v>
      </c>
      <c r="AG5456" s="92"/>
    </row>
    <row r="5457" spans="14:33" x14ac:dyDescent="0.25">
      <c r="N5457" s="60"/>
      <c r="O5457" s="101"/>
      <c r="AD5457" s="90">
        <f t="shared" si="237"/>
        <v>51531</v>
      </c>
      <c r="AE5457" s="91">
        <f t="shared" si="236"/>
        <v>4.3980715164719797E-2</v>
      </c>
      <c r="AG5457" s="92"/>
    </row>
    <row r="5458" spans="14:33" x14ac:dyDescent="0.25">
      <c r="N5458" s="60"/>
      <c r="O5458" s="101"/>
      <c r="AD5458" s="90">
        <f t="shared" si="237"/>
        <v>51532</v>
      </c>
      <c r="AE5458" s="91">
        <f t="shared" si="236"/>
        <v>4.3980715164719797E-2</v>
      </c>
      <c r="AG5458" s="92"/>
    </row>
    <row r="5459" spans="14:33" x14ac:dyDescent="0.25">
      <c r="N5459" s="60"/>
      <c r="O5459" s="101"/>
      <c r="AD5459" s="90">
        <f t="shared" si="237"/>
        <v>51533</v>
      </c>
      <c r="AE5459" s="91">
        <f t="shared" si="236"/>
        <v>4.3986088448324523E-2</v>
      </c>
      <c r="AG5459" s="92"/>
    </row>
    <row r="5460" spans="14:33" x14ac:dyDescent="0.25">
      <c r="N5460" s="60"/>
      <c r="O5460" s="101"/>
      <c r="AD5460" s="90">
        <f t="shared" si="237"/>
        <v>51534</v>
      </c>
      <c r="AE5460" s="91">
        <f t="shared" si="236"/>
        <v>4.3986088448324523E-2</v>
      </c>
      <c r="AG5460" s="92"/>
    </row>
    <row r="5461" spans="14:33" x14ac:dyDescent="0.25">
      <c r="N5461" s="60"/>
      <c r="O5461" s="101"/>
      <c r="AD5461" s="90">
        <f t="shared" si="237"/>
        <v>51535</v>
      </c>
      <c r="AE5461" s="91">
        <f t="shared" si="236"/>
        <v>4.3986088448324523E-2</v>
      </c>
      <c r="AG5461" s="92"/>
    </row>
    <row r="5462" spans="14:33" x14ac:dyDescent="0.25">
      <c r="N5462" s="60"/>
      <c r="O5462" s="101"/>
      <c r="AD5462" s="90">
        <f t="shared" si="237"/>
        <v>51536</v>
      </c>
      <c r="AE5462" s="91">
        <f t="shared" si="236"/>
        <v>4.3980715164799733E-2</v>
      </c>
      <c r="AG5462" s="92"/>
    </row>
    <row r="5463" spans="14:33" x14ac:dyDescent="0.25">
      <c r="N5463" s="60"/>
      <c r="O5463" s="101"/>
      <c r="AD5463" s="90">
        <f t="shared" si="237"/>
        <v>51537</v>
      </c>
      <c r="AE5463" s="91">
        <f t="shared" si="236"/>
        <v>4.3980715164719797E-2</v>
      </c>
      <c r="AG5463" s="92"/>
    </row>
    <row r="5464" spans="14:33" x14ac:dyDescent="0.25">
      <c r="N5464" s="60"/>
      <c r="O5464" s="101"/>
      <c r="AD5464" s="90">
        <f t="shared" si="237"/>
        <v>51538</v>
      </c>
      <c r="AE5464" s="91">
        <f t="shared" si="236"/>
        <v>4.3980715164879669E-2</v>
      </c>
      <c r="AG5464" s="92"/>
    </row>
    <row r="5465" spans="14:33" x14ac:dyDescent="0.25">
      <c r="N5465" s="60"/>
      <c r="O5465" s="101"/>
      <c r="AD5465" s="90">
        <f t="shared" si="237"/>
        <v>51539</v>
      </c>
      <c r="AE5465" s="91">
        <f t="shared" si="236"/>
        <v>4.3980715164719797E-2</v>
      </c>
      <c r="AG5465" s="92"/>
    </row>
    <row r="5466" spans="14:33" x14ac:dyDescent="0.25">
      <c r="N5466" s="60"/>
      <c r="O5466" s="101"/>
      <c r="AD5466" s="90">
        <f t="shared" si="237"/>
        <v>51540</v>
      </c>
      <c r="AE5466" s="91">
        <f t="shared" si="236"/>
        <v>4.3986088448324523E-2</v>
      </c>
      <c r="AG5466" s="92"/>
    </row>
    <row r="5467" spans="14:33" x14ac:dyDescent="0.25">
      <c r="N5467" s="60"/>
      <c r="O5467" s="101"/>
      <c r="AD5467" s="90">
        <f t="shared" si="237"/>
        <v>51541</v>
      </c>
      <c r="AE5467" s="91">
        <f t="shared" si="236"/>
        <v>4.3986088448324523E-2</v>
      </c>
      <c r="AG5467" s="92"/>
    </row>
    <row r="5468" spans="14:33" x14ac:dyDescent="0.25">
      <c r="N5468" s="60"/>
      <c r="O5468" s="101"/>
      <c r="AD5468" s="90">
        <f t="shared" si="237"/>
        <v>51542</v>
      </c>
      <c r="AE5468" s="91">
        <f t="shared" si="236"/>
        <v>4.3986088448324523E-2</v>
      </c>
      <c r="AG5468" s="92"/>
    </row>
    <row r="5469" spans="14:33" x14ac:dyDescent="0.25">
      <c r="N5469" s="60"/>
      <c r="O5469" s="101"/>
      <c r="AD5469" s="90">
        <f t="shared" si="237"/>
        <v>51543</v>
      </c>
      <c r="AE5469" s="91">
        <f t="shared" si="236"/>
        <v>4.3980715164719797E-2</v>
      </c>
      <c r="AG5469" s="92"/>
    </row>
    <row r="5470" spans="14:33" x14ac:dyDescent="0.25">
      <c r="N5470" s="60"/>
      <c r="O5470" s="101"/>
      <c r="AD5470" s="90">
        <f t="shared" si="237"/>
        <v>51544</v>
      </c>
      <c r="AE5470" s="91">
        <f t="shared" si="236"/>
        <v>4.3980715164799733E-2</v>
      </c>
      <c r="AG5470" s="92"/>
    </row>
    <row r="5471" spans="14:33" x14ac:dyDescent="0.25">
      <c r="N5471" s="60"/>
      <c r="O5471" s="101"/>
      <c r="AD5471" s="90">
        <f t="shared" si="237"/>
        <v>51545</v>
      </c>
      <c r="AE5471" s="91">
        <f t="shared" si="236"/>
        <v>4.3980715164799733E-2</v>
      </c>
      <c r="AG5471" s="92"/>
    </row>
    <row r="5472" spans="14:33" x14ac:dyDescent="0.25">
      <c r="N5472" s="60"/>
      <c r="O5472" s="101"/>
      <c r="AD5472" s="90">
        <f t="shared" si="237"/>
        <v>51546</v>
      </c>
      <c r="AE5472" s="91">
        <f t="shared" si="236"/>
        <v>4.3980715164719797E-2</v>
      </c>
      <c r="AG5472" s="92"/>
    </row>
    <row r="5473" spans="14:33" x14ac:dyDescent="0.25">
      <c r="N5473" s="60"/>
      <c r="O5473" s="101"/>
      <c r="AD5473" s="90">
        <f t="shared" si="237"/>
        <v>51547</v>
      </c>
      <c r="AE5473" s="91">
        <f t="shared" si="236"/>
        <v>4.3988775418324355E-2</v>
      </c>
      <c r="AG5473" s="92"/>
    </row>
    <row r="5474" spans="14:33" x14ac:dyDescent="0.25">
      <c r="N5474" s="60"/>
      <c r="O5474" s="101"/>
      <c r="AD5474" s="90">
        <f t="shared" si="237"/>
        <v>51548</v>
      </c>
      <c r="AE5474" s="91">
        <f t="shared" si="236"/>
        <v>4.3988775418324355E-2</v>
      </c>
      <c r="AG5474" s="92"/>
    </row>
    <row r="5475" spans="14:33" x14ac:dyDescent="0.25">
      <c r="N5475" s="60"/>
      <c r="O5475" s="101"/>
      <c r="AD5475" s="90">
        <f t="shared" si="237"/>
        <v>51549</v>
      </c>
      <c r="AE5475" s="91">
        <f t="shared" si="236"/>
        <v>4.3988775418324355E-2</v>
      </c>
      <c r="AG5475" s="92"/>
    </row>
    <row r="5476" spans="14:33" x14ac:dyDescent="0.25">
      <c r="N5476" s="60"/>
      <c r="O5476" s="101"/>
      <c r="AD5476" s="90">
        <f t="shared" si="237"/>
        <v>51550</v>
      </c>
      <c r="AE5476" s="91">
        <f t="shared" si="236"/>
        <v>4.3988775418324355E-2</v>
      </c>
      <c r="AG5476" s="92"/>
    </row>
    <row r="5477" spans="14:33" x14ac:dyDescent="0.25">
      <c r="N5477" s="60"/>
      <c r="O5477" s="101"/>
      <c r="AD5477" s="90">
        <f t="shared" si="237"/>
        <v>51551</v>
      </c>
      <c r="AE5477" s="91">
        <f t="shared" si="236"/>
        <v>4.3980715164719797E-2</v>
      </c>
      <c r="AG5477" s="92"/>
    </row>
    <row r="5478" spans="14:33" x14ac:dyDescent="0.25">
      <c r="N5478" s="60"/>
      <c r="O5478" s="101"/>
      <c r="AD5478" s="90">
        <f t="shared" si="237"/>
        <v>51552</v>
      </c>
      <c r="AE5478" s="91">
        <f t="shared" si="236"/>
        <v>4.3980715164799733E-2</v>
      </c>
      <c r="AG5478" s="92"/>
    </row>
    <row r="5479" spans="14:33" x14ac:dyDescent="0.25">
      <c r="N5479" s="60"/>
      <c r="O5479" s="101"/>
      <c r="AD5479" s="90">
        <f t="shared" si="237"/>
        <v>51553</v>
      </c>
      <c r="AE5479" s="91">
        <f t="shared" si="236"/>
        <v>4.3980715164719797E-2</v>
      </c>
      <c r="AG5479" s="92"/>
    </row>
    <row r="5480" spans="14:33" x14ac:dyDescent="0.25">
      <c r="N5480" s="60"/>
      <c r="O5480" s="101"/>
      <c r="AD5480" s="90">
        <f t="shared" si="237"/>
        <v>51554</v>
      </c>
      <c r="AE5480" s="91">
        <f t="shared" si="236"/>
        <v>4.3986088448324523E-2</v>
      </c>
      <c r="AG5480" s="92"/>
    </row>
    <row r="5481" spans="14:33" x14ac:dyDescent="0.25">
      <c r="N5481" s="60"/>
      <c r="O5481" s="101"/>
      <c r="AD5481" s="90">
        <f t="shared" si="237"/>
        <v>51555</v>
      </c>
      <c r="AE5481" s="91">
        <f t="shared" si="236"/>
        <v>4.3986088448324523E-2</v>
      </c>
      <c r="AG5481" s="92"/>
    </row>
    <row r="5482" spans="14:33" x14ac:dyDescent="0.25">
      <c r="N5482" s="60"/>
      <c r="O5482" s="101"/>
      <c r="AD5482" s="90">
        <f t="shared" si="237"/>
        <v>51556</v>
      </c>
      <c r="AE5482" s="91">
        <f t="shared" si="236"/>
        <v>4.3986088448324523E-2</v>
      </c>
      <c r="AG5482" s="92"/>
    </row>
    <row r="5483" spans="14:33" x14ac:dyDescent="0.25">
      <c r="N5483" s="60"/>
      <c r="O5483" s="101"/>
      <c r="AD5483" s="90">
        <f t="shared" si="237"/>
        <v>51557</v>
      </c>
      <c r="AE5483" s="91">
        <f t="shared" si="236"/>
        <v>4.3980715164799733E-2</v>
      </c>
      <c r="AG5483" s="92"/>
    </row>
    <row r="5484" spans="14:33" x14ac:dyDescent="0.25">
      <c r="N5484" s="60"/>
      <c r="O5484" s="101"/>
      <c r="AD5484" s="90">
        <f t="shared" si="237"/>
        <v>51558</v>
      </c>
      <c r="AE5484" s="91">
        <f t="shared" si="236"/>
        <v>4.3980715164799733E-2</v>
      </c>
      <c r="AG5484" s="92"/>
    </row>
    <row r="5485" spans="14:33" x14ac:dyDescent="0.25">
      <c r="N5485" s="60"/>
      <c r="O5485" s="101"/>
      <c r="AD5485" s="90">
        <f t="shared" si="237"/>
        <v>51559</v>
      </c>
      <c r="AE5485" s="91">
        <f t="shared" si="236"/>
        <v>4.3980715164799733E-2</v>
      </c>
      <c r="AG5485" s="92"/>
    </row>
    <row r="5486" spans="14:33" x14ac:dyDescent="0.25">
      <c r="N5486" s="60"/>
      <c r="O5486" s="101"/>
      <c r="AD5486" s="90">
        <f t="shared" si="237"/>
        <v>51560</v>
      </c>
      <c r="AE5486" s="91">
        <f t="shared" si="236"/>
        <v>4.3980715164799733E-2</v>
      </c>
      <c r="AG5486" s="92"/>
    </row>
    <row r="5487" spans="14:33" x14ac:dyDescent="0.25">
      <c r="N5487" s="60"/>
      <c r="O5487" s="101"/>
      <c r="AD5487" s="90">
        <f t="shared" si="237"/>
        <v>51561</v>
      </c>
      <c r="AE5487" s="91">
        <f t="shared" si="236"/>
        <v>4.3986088448324523E-2</v>
      </c>
      <c r="AG5487" s="92"/>
    </row>
    <row r="5488" spans="14:33" x14ac:dyDescent="0.25">
      <c r="N5488" s="60"/>
      <c r="O5488" s="101"/>
      <c r="AD5488" s="90">
        <f t="shared" si="237"/>
        <v>51562</v>
      </c>
      <c r="AE5488" s="91">
        <f t="shared" si="236"/>
        <v>4.3986088448324523E-2</v>
      </c>
      <c r="AG5488" s="92"/>
    </row>
    <row r="5489" spans="14:33" x14ac:dyDescent="0.25">
      <c r="N5489" s="60"/>
      <c r="O5489" s="101"/>
      <c r="AD5489" s="90">
        <f t="shared" si="237"/>
        <v>51563</v>
      </c>
      <c r="AE5489" s="91">
        <f t="shared" si="236"/>
        <v>4.3986088448324523E-2</v>
      </c>
      <c r="AG5489" s="92"/>
    </row>
    <row r="5490" spans="14:33" x14ac:dyDescent="0.25">
      <c r="N5490" s="60"/>
      <c r="O5490" s="101"/>
      <c r="AD5490" s="90">
        <f t="shared" si="237"/>
        <v>51564</v>
      </c>
      <c r="AE5490" s="91">
        <f t="shared" si="236"/>
        <v>4.3980715164799733E-2</v>
      </c>
      <c r="AG5490" s="92"/>
    </row>
    <row r="5491" spans="14:33" x14ac:dyDescent="0.25">
      <c r="N5491" s="60"/>
      <c r="O5491" s="101"/>
      <c r="AD5491" s="90">
        <f t="shared" si="237"/>
        <v>51565</v>
      </c>
      <c r="AE5491" s="91">
        <f t="shared" si="236"/>
        <v>4.3980715164799733E-2</v>
      </c>
      <c r="AG5491" s="92"/>
    </row>
    <row r="5492" spans="14:33" x14ac:dyDescent="0.25">
      <c r="N5492" s="60"/>
      <c r="O5492" s="101"/>
      <c r="AD5492" s="90">
        <f t="shared" si="237"/>
        <v>51566</v>
      </c>
      <c r="AE5492" s="91">
        <f t="shared" si="236"/>
        <v>4.3531450313398778E-2</v>
      </c>
      <c r="AG5492" s="92"/>
    </row>
    <row r="5493" spans="14:33" x14ac:dyDescent="0.25">
      <c r="N5493" s="60"/>
      <c r="O5493" s="101"/>
      <c r="AD5493" s="90">
        <f t="shared" si="237"/>
        <v>51567</v>
      </c>
      <c r="AE5493" s="91">
        <f t="shared" si="236"/>
        <v>4.3531450313238906E-2</v>
      </c>
      <c r="AG5493" s="92"/>
    </row>
    <row r="5494" spans="14:33" x14ac:dyDescent="0.25">
      <c r="N5494" s="60"/>
      <c r="O5494" s="101"/>
      <c r="AD5494" s="90">
        <f t="shared" si="237"/>
        <v>51568</v>
      </c>
      <c r="AE5494" s="91">
        <f t="shared" si="236"/>
        <v>4.3536714378742403E-2</v>
      </c>
      <c r="AG5494" s="92"/>
    </row>
    <row r="5495" spans="14:33" x14ac:dyDescent="0.25">
      <c r="N5495" s="60"/>
      <c r="O5495" s="101"/>
      <c r="AD5495" s="90">
        <f t="shared" si="237"/>
        <v>51569</v>
      </c>
      <c r="AE5495" s="91">
        <f t="shared" si="236"/>
        <v>4.3536714378742403E-2</v>
      </c>
      <c r="AG5495" s="92"/>
    </row>
    <row r="5496" spans="14:33" x14ac:dyDescent="0.25">
      <c r="N5496" s="60"/>
      <c r="O5496" s="101"/>
      <c r="AD5496" s="90">
        <f t="shared" si="237"/>
        <v>51570</v>
      </c>
      <c r="AE5496" s="91">
        <f t="shared" si="236"/>
        <v>4.3536714378742403E-2</v>
      </c>
      <c r="AG5496" s="92"/>
    </row>
    <row r="5497" spans="14:33" x14ac:dyDescent="0.25">
      <c r="N5497" s="60"/>
      <c r="O5497" s="101"/>
      <c r="AD5497" s="90">
        <f t="shared" si="237"/>
        <v>51571</v>
      </c>
      <c r="AE5497" s="91">
        <f t="shared" si="236"/>
        <v>4.3531450313318842E-2</v>
      </c>
      <c r="AG5497" s="92"/>
    </row>
    <row r="5498" spans="14:33" x14ac:dyDescent="0.25">
      <c r="N5498" s="60"/>
      <c r="O5498" s="101"/>
      <c r="AD5498" s="90">
        <f t="shared" si="237"/>
        <v>51572</v>
      </c>
      <c r="AE5498" s="91">
        <f t="shared" si="236"/>
        <v>4.3531450313318842E-2</v>
      </c>
      <c r="AG5498" s="92"/>
    </row>
    <row r="5499" spans="14:33" x14ac:dyDescent="0.25">
      <c r="N5499" s="60"/>
      <c r="O5499" s="101"/>
      <c r="AD5499" s="90">
        <f t="shared" si="237"/>
        <v>51573</v>
      </c>
      <c r="AE5499" s="91">
        <f t="shared" si="236"/>
        <v>4.3531450313238906E-2</v>
      </c>
      <c r="AG5499" s="92"/>
    </row>
    <row r="5500" spans="14:33" x14ac:dyDescent="0.25">
      <c r="N5500" s="60"/>
      <c r="O5500" s="101"/>
      <c r="AD5500" s="90">
        <f t="shared" si="237"/>
        <v>51574</v>
      </c>
      <c r="AE5500" s="91">
        <f t="shared" si="236"/>
        <v>4.3531450313398778E-2</v>
      </c>
      <c r="AG5500" s="92"/>
    </row>
    <row r="5501" spans="14:33" x14ac:dyDescent="0.25">
      <c r="N5501" s="60"/>
      <c r="O5501" s="101"/>
      <c r="AD5501" s="90">
        <f t="shared" si="237"/>
        <v>51575</v>
      </c>
      <c r="AE5501" s="91">
        <f t="shared" si="236"/>
        <v>4.3536714378715757E-2</v>
      </c>
      <c r="AG5501" s="92"/>
    </row>
    <row r="5502" spans="14:33" x14ac:dyDescent="0.25">
      <c r="N5502" s="60"/>
      <c r="O5502" s="101"/>
      <c r="AD5502" s="90">
        <f t="shared" si="237"/>
        <v>51576</v>
      </c>
      <c r="AE5502" s="91">
        <f t="shared" si="236"/>
        <v>4.3536714378715757E-2</v>
      </c>
      <c r="AG5502" s="92"/>
    </row>
    <row r="5503" spans="14:33" x14ac:dyDescent="0.25">
      <c r="N5503" s="60"/>
      <c r="O5503" s="101"/>
      <c r="AD5503" s="90">
        <f t="shared" si="237"/>
        <v>51577</v>
      </c>
      <c r="AE5503" s="91">
        <f t="shared" si="236"/>
        <v>4.3536714378715757E-2</v>
      </c>
      <c r="AG5503" s="92"/>
    </row>
    <row r="5504" spans="14:33" x14ac:dyDescent="0.25">
      <c r="N5504" s="60"/>
      <c r="O5504" s="101"/>
      <c r="AD5504" s="90">
        <f t="shared" si="237"/>
        <v>51578</v>
      </c>
      <c r="AE5504" s="91">
        <f t="shared" si="236"/>
        <v>4.3531450313398778E-2</v>
      </c>
      <c r="AG5504" s="92"/>
    </row>
    <row r="5505" spans="14:33" x14ac:dyDescent="0.25">
      <c r="N5505" s="60"/>
      <c r="O5505" s="101"/>
      <c r="AD5505" s="90">
        <f t="shared" si="237"/>
        <v>51579</v>
      </c>
      <c r="AE5505" s="91">
        <f t="shared" si="236"/>
        <v>4.3531450313238906E-2</v>
      </c>
      <c r="AG5505" s="92"/>
    </row>
    <row r="5506" spans="14:33" x14ac:dyDescent="0.25">
      <c r="N5506" s="60"/>
      <c r="O5506" s="101"/>
      <c r="AD5506" s="90">
        <f t="shared" si="237"/>
        <v>51580</v>
      </c>
      <c r="AE5506" s="91">
        <f t="shared" si="236"/>
        <v>4.3531450313318842E-2</v>
      </c>
      <c r="AG5506" s="92"/>
    </row>
    <row r="5507" spans="14:33" x14ac:dyDescent="0.25">
      <c r="N5507" s="60"/>
      <c r="O5507" s="101"/>
      <c r="AD5507" s="90">
        <f t="shared" si="237"/>
        <v>51581</v>
      </c>
      <c r="AE5507" s="91">
        <f t="shared" si="236"/>
        <v>4.3531450313318842E-2</v>
      </c>
      <c r="AG5507" s="92"/>
    </row>
    <row r="5508" spans="14:33" x14ac:dyDescent="0.25">
      <c r="N5508" s="60"/>
      <c r="O5508" s="101"/>
      <c r="AD5508" s="90">
        <f t="shared" si="237"/>
        <v>51582</v>
      </c>
      <c r="AE5508" s="91">
        <f t="shared" si="236"/>
        <v>4.3536714378742403E-2</v>
      </c>
      <c r="AG5508" s="92"/>
    </row>
    <row r="5509" spans="14:33" x14ac:dyDescent="0.25">
      <c r="N5509" s="60"/>
      <c r="O5509" s="101"/>
      <c r="AD5509" s="90">
        <f t="shared" si="237"/>
        <v>51583</v>
      </c>
      <c r="AE5509" s="91">
        <f t="shared" si="236"/>
        <v>4.3536714378742403E-2</v>
      </c>
      <c r="AG5509" s="92"/>
    </row>
    <row r="5510" spans="14:33" x14ac:dyDescent="0.25">
      <c r="N5510" s="60"/>
      <c r="O5510" s="101"/>
      <c r="AD5510" s="90">
        <f t="shared" si="237"/>
        <v>51584</v>
      </c>
      <c r="AE5510" s="91">
        <f t="shared" si="236"/>
        <v>4.3536714378742403E-2</v>
      </c>
      <c r="AG5510" s="92"/>
    </row>
    <row r="5511" spans="14:33" x14ac:dyDescent="0.25">
      <c r="N5511" s="60"/>
      <c r="O5511" s="101"/>
      <c r="AD5511" s="90">
        <f t="shared" si="237"/>
        <v>51585</v>
      </c>
      <c r="AE5511" s="91">
        <f t="shared" ref="AE5511:AE5574" si="238">_xlfn.IFNA(VLOOKUP(AD5511,N:O,2,FALSE)/100,AE5510)</f>
        <v>4.3531450313318842E-2</v>
      </c>
      <c r="AG5511" s="92"/>
    </row>
    <row r="5512" spans="14:33" x14ac:dyDescent="0.25">
      <c r="N5512" s="60"/>
      <c r="O5512" s="101"/>
      <c r="AD5512" s="90">
        <f t="shared" ref="AD5512:AD5575" si="239">AD5511+1</f>
        <v>51586</v>
      </c>
      <c r="AE5512" s="91">
        <f t="shared" si="238"/>
        <v>4.3531450313318842E-2</v>
      </c>
      <c r="AG5512" s="92"/>
    </row>
    <row r="5513" spans="14:33" x14ac:dyDescent="0.25">
      <c r="N5513" s="60"/>
      <c r="O5513" s="101"/>
      <c r="AD5513" s="90">
        <f t="shared" si="239"/>
        <v>51587</v>
      </c>
      <c r="AE5513" s="91">
        <f t="shared" si="238"/>
        <v>4.3531450313318842E-2</v>
      </c>
      <c r="AG5513" s="92"/>
    </row>
    <row r="5514" spans="14:33" x14ac:dyDescent="0.25">
      <c r="N5514" s="60"/>
      <c r="O5514" s="101"/>
      <c r="AD5514" s="90">
        <f t="shared" si="239"/>
        <v>51588</v>
      </c>
      <c r="AE5514" s="91">
        <f t="shared" si="238"/>
        <v>4.3531450313238906E-2</v>
      </c>
      <c r="AG5514" s="92"/>
    </row>
    <row r="5515" spans="14:33" x14ac:dyDescent="0.25">
      <c r="N5515" s="60"/>
      <c r="O5515" s="101"/>
      <c r="AD5515" s="90">
        <f t="shared" si="239"/>
        <v>51589</v>
      </c>
      <c r="AE5515" s="91">
        <f t="shared" si="238"/>
        <v>4.3536714378742403E-2</v>
      </c>
      <c r="AG5515" s="92"/>
    </row>
    <row r="5516" spans="14:33" x14ac:dyDescent="0.25">
      <c r="N5516" s="60"/>
      <c r="O5516" s="101"/>
      <c r="AD5516" s="90">
        <f t="shared" si="239"/>
        <v>51590</v>
      </c>
      <c r="AE5516" s="91">
        <f t="shared" si="238"/>
        <v>4.3536714378742403E-2</v>
      </c>
      <c r="AG5516" s="92"/>
    </row>
    <row r="5517" spans="14:33" x14ac:dyDescent="0.25">
      <c r="N5517" s="60"/>
      <c r="O5517" s="101"/>
      <c r="AD5517" s="90">
        <f t="shared" si="239"/>
        <v>51591</v>
      </c>
      <c r="AE5517" s="91">
        <f t="shared" si="238"/>
        <v>4.3536714378742403E-2</v>
      </c>
      <c r="AG5517" s="92"/>
    </row>
    <row r="5518" spans="14:33" x14ac:dyDescent="0.25">
      <c r="N5518" s="60"/>
      <c r="O5518" s="101"/>
      <c r="AD5518" s="90">
        <f t="shared" si="239"/>
        <v>51592</v>
      </c>
      <c r="AE5518" s="91">
        <f t="shared" si="238"/>
        <v>4.3531450313318842E-2</v>
      </c>
      <c r="AG5518" s="92"/>
    </row>
    <row r="5519" spans="14:33" x14ac:dyDescent="0.25">
      <c r="N5519" s="60"/>
      <c r="O5519" s="101"/>
      <c r="AD5519" s="90">
        <f t="shared" si="239"/>
        <v>51593</v>
      </c>
      <c r="AE5519" s="91">
        <f t="shared" si="238"/>
        <v>4.3531450313398778E-2</v>
      </c>
      <c r="AG5519" s="92"/>
    </row>
    <row r="5520" spans="14:33" x14ac:dyDescent="0.25">
      <c r="N5520" s="60"/>
      <c r="O5520" s="101"/>
      <c r="AD5520" s="90">
        <f t="shared" si="239"/>
        <v>51594</v>
      </c>
      <c r="AE5520" s="91">
        <f t="shared" si="238"/>
        <v>4.3531450313238906E-2</v>
      </c>
      <c r="AG5520" s="92"/>
    </row>
    <row r="5521" spans="14:33" x14ac:dyDescent="0.25">
      <c r="N5521" s="60"/>
      <c r="O5521" s="101"/>
      <c r="AD5521" s="90">
        <f t="shared" si="239"/>
        <v>51595</v>
      </c>
      <c r="AE5521" s="91">
        <f t="shared" si="238"/>
        <v>4.3531450313318842E-2</v>
      </c>
      <c r="AG5521" s="92"/>
    </row>
    <row r="5522" spans="14:33" x14ac:dyDescent="0.25">
      <c r="N5522" s="60"/>
      <c r="O5522" s="101"/>
      <c r="AD5522" s="90">
        <f t="shared" si="239"/>
        <v>51596</v>
      </c>
      <c r="AE5522" s="91">
        <f t="shared" si="238"/>
        <v>4.3536714378715757E-2</v>
      </c>
      <c r="AG5522" s="92"/>
    </row>
    <row r="5523" spans="14:33" x14ac:dyDescent="0.25">
      <c r="N5523" s="60"/>
      <c r="O5523" s="101"/>
      <c r="AD5523" s="90">
        <f t="shared" si="239"/>
        <v>51597</v>
      </c>
      <c r="AE5523" s="91">
        <f t="shared" si="238"/>
        <v>4.3536714378715757E-2</v>
      </c>
      <c r="AG5523" s="92"/>
    </row>
    <row r="5524" spans="14:33" x14ac:dyDescent="0.25">
      <c r="N5524" s="60"/>
      <c r="O5524" s="101"/>
      <c r="AD5524" s="90">
        <f t="shared" si="239"/>
        <v>51598</v>
      </c>
      <c r="AE5524" s="91">
        <f t="shared" si="238"/>
        <v>4.3536714378715757E-2</v>
      </c>
      <c r="AG5524" s="92"/>
    </row>
    <row r="5525" spans="14:33" x14ac:dyDescent="0.25">
      <c r="N5525" s="60"/>
      <c r="O5525" s="101"/>
      <c r="AD5525" s="90">
        <f t="shared" si="239"/>
        <v>51599</v>
      </c>
      <c r="AE5525" s="91">
        <f t="shared" si="238"/>
        <v>4.3531450313398778E-2</v>
      </c>
      <c r="AG5525" s="92"/>
    </row>
    <row r="5526" spans="14:33" x14ac:dyDescent="0.25">
      <c r="N5526" s="60"/>
      <c r="O5526" s="101"/>
      <c r="AD5526" s="90">
        <f t="shared" si="239"/>
        <v>51600</v>
      </c>
      <c r="AE5526" s="91">
        <f t="shared" si="238"/>
        <v>4.353145031315897E-2</v>
      </c>
      <c r="AG5526" s="92"/>
    </row>
    <row r="5527" spans="14:33" x14ac:dyDescent="0.25">
      <c r="N5527" s="60"/>
      <c r="O5527" s="101"/>
      <c r="AD5527" s="90">
        <f t="shared" si="239"/>
        <v>51601</v>
      </c>
      <c r="AE5527" s="91">
        <f t="shared" si="238"/>
        <v>4.3531450313318842E-2</v>
      </c>
      <c r="AG5527" s="92"/>
    </row>
    <row r="5528" spans="14:33" x14ac:dyDescent="0.25">
      <c r="N5528" s="60"/>
      <c r="O5528" s="101"/>
      <c r="AD5528" s="90">
        <f t="shared" si="239"/>
        <v>51602</v>
      </c>
      <c r="AE5528" s="91">
        <f t="shared" si="238"/>
        <v>4.3531450313318842E-2</v>
      </c>
      <c r="AG5528" s="92"/>
    </row>
    <row r="5529" spans="14:33" x14ac:dyDescent="0.25">
      <c r="N5529" s="60"/>
      <c r="O5529" s="101"/>
      <c r="AD5529" s="90">
        <f t="shared" si="239"/>
        <v>51603</v>
      </c>
      <c r="AE5529" s="91">
        <f t="shared" si="238"/>
        <v>4.3536714378715757E-2</v>
      </c>
      <c r="AG5529" s="92"/>
    </row>
    <row r="5530" spans="14:33" x14ac:dyDescent="0.25">
      <c r="N5530" s="60"/>
      <c r="O5530" s="101"/>
      <c r="AD5530" s="90">
        <f t="shared" si="239"/>
        <v>51604</v>
      </c>
      <c r="AE5530" s="91">
        <f t="shared" si="238"/>
        <v>4.3536714378715757E-2</v>
      </c>
      <c r="AG5530" s="92"/>
    </row>
    <row r="5531" spans="14:33" x14ac:dyDescent="0.25">
      <c r="N5531" s="60"/>
      <c r="O5531" s="101"/>
      <c r="AD5531" s="90">
        <f t="shared" si="239"/>
        <v>51605</v>
      </c>
      <c r="AE5531" s="91">
        <f t="shared" si="238"/>
        <v>4.3536714378715757E-2</v>
      </c>
      <c r="AG5531" s="92"/>
    </row>
    <row r="5532" spans="14:33" x14ac:dyDescent="0.25">
      <c r="N5532" s="60"/>
      <c r="O5532" s="101"/>
      <c r="AD5532" s="90">
        <f t="shared" si="239"/>
        <v>51606</v>
      </c>
      <c r="AE5532" s="91">
        <f t="shared" si="238"/>
        <v>4.3531450313318842E-2</v>
      </c>
      <c r="AG5532" s="92"/>
    </row>
    <row r="5533" spans="14:33" x14ac:dyDescent="0.25">
      <c r="N5533" s="60"/>
      <c r="O5533" s="101"/>
      <c r="AD5533" s="90">
        <f t="shared" si="239"/>
        <v>51607</v>
      </c>
      <c r="AE5533" s="91">
        <f t="shared" si="238"/>
        <v>4.3531450313238906E-2</v>
      </c>
      <c r="AG5533" s="92"/>
    </row>
    <row r="5534" spans="14:33" x14ac:dyDescent="0.25">
      <c r="N5534" s="60"/>
      <c r="O5534" s="101"/>
      <c r="AD5534" s="90">
        <f t="shared" si="239"/>
        <v>51608</v>
      </c>
      <c r="AE5534" s="91">
        <f t="shared" si="238"/>
        <v>4.3531450313398778E-2</v>
      </c>
      <c r="AG5534" s="92"/>
    </row>
    <row r="5535" spans="14:33" x14ac:dyDescent="0.25">
      <c r="N5535" s="60"/>
      <c r="O5535" s="101"/>
      <c r="AD5535" s="90">
        <f t="shared" si="239"/>
        <v>51609</v>
      </c>
      <c r="AE5535" s="91">
        <f t="shared" si="238"/>
        <v>4.3539346729699613E-2</v>
      </c>
      <c r="AG5535" s="92"/>
    </row>
    <row r="5536" spans="14:33" x14ac:dyDescent="0.25">
      <c r="N5536" s="60"/>
      <c r="O5536" s="101"/>
      <c r="AD5536" s="90">
        <f t="shared" si="239"/>
        <v>51610</v>
      </c>
      <c r="AE5536" s="91">
        <f t="shared" si="238"/>
        <v>4.3539346729699613E-2</v>
      </c>
      <c r="AG5536" s="92"/>
    </row>
    <row r="5537" spans="14:33" x14ac:dyDescent="0.25">
      <c r="N5537" s="60"/>
      <c r="O5537" s="101"/>
      <c r="AD5537" s="90">
        <f t="shared" si="239"/>
        <v>51611</v>
      </c>
      <c r="AE5537" s="91">
        <f t="shared" si="238"/>
        <v>4.3539346729699613E-2</v>
      </c>
      <c r="AG5537" s="92"/>
    </row>
    <row r="5538" spans="14:33" x14ac:dyDescent="0.25">
      <c r="N5538" s="60"/>
      <c r="O5538" s="101"/>
      <c r="AD5538" s="90">
        <f t="shared" si="239"/>
        <v>51612</v>
      </c>
      <c r="AE5538" s="91">
        <f t="shared" si="238"/>
        <v>4.3539346729699613E-2</v>
      </c>
      <c r="AG5538" s="92"/>
    </row>
    <row r="5539" spans="14:33" x14ac:dyDescent="0.25">
      <c r="N5539" s="60"/>
      <c r="O5539" s="101"/>
      <c r="AD5539" s="90">
        <f t="shared" si="239"/>
        <v>51613</v>
      </c>
      <c r="AE5539" s="91">
        <f t="shared" si="238"/>
        <v>4.3531450313318842E-2</v>
      </c>
      <c r="AG5539" s="92"/>
    </row>
    <row r="5540" spans="14:33" x14ac:dyDescent="0.25">
      <c r="N5540" s="60"/>
      <c r="O5540" s="101"/>
      <c r="AD5540" s="90">
        <f t="shared" si="239"/>
        <v>51614</v>
      </c>
      <c r="AE5540" s="91">
        <f t="shared" si="238"/>
        <v>4.3531450313318842E-2</v>
      </c>
      <c r="AG5540" s="92"/>
    </row>
    <row r="5541" spans="14:33" x14ac:dyDescent="0.25">
      <c r="N5541" s="60"/>
      <c r="O5541" s="101"/>
      <c r="AD5541" s="90">
        <f t="shared" si="239"/>
        <v>51615</v>
      </c>
      <c r="AE5541" s="91">
        <f t="shared" si="238"/>
        <v>4.3531450313398778E-2</v>
      </c>
      <c r="AG5541" s="92"/>
    </row>
    <row r="5542" spans="14:33" x14ac:dyDescent="0.25">
      <c r="N5542" s="60"/>
      <c r="O5542" s="101"/>
      <c r="AD5542" s="90">
        <f t="shared" si="239"/>
        <v>51616</v>
      </c>
      <c r="AE5542" s="91">
        <f t="shared" si="238"/>
        <v>4.3531450313318842E-2</v>
      </c>
      <c r="AG5542" s="92"/>
    </row>
    <row r="5543" spans="14:33" x14ac:dyDescent="0.25">
      <c r="N5543" s="60"/>
      <c r="O5543" s="101"/>
      <c r="AD5543" s="90">
        <f t="shared" si="239"/>
        <v>51617</v>
      </c>
      <c r="AE5543" s="91">
        <f t="shared" si="238"/>
        <v>4.3536714378742403E-2</v>
      </c>
      <c r="AG5543" s="92"/>
    </row>
    <row r="5544" spans="14:33" x14ac:dyDescent="0.25">
      <c r="N5544" s="60"/>
      <c r="O5544" s="101"/>
      <c r="AD5544" s="90">
        <f t="shared" si="239"/>
        <v>51618</v>
      </c>
      <c r="AE5544" s="91">
        <f t="shared" si="238"/>
        <v>4.3536714378742403E-2</v>
      </c>
      <c r="AG5544" s="92"/>
    </row>
    <row r="5545" spans="14:33" x14ac:dyDescent="0.25">
      <c r="N5545" s="60"/>
      <c r="O5545" s="101"/>
      <c r="AD5545" s="90">
        <f t="shared" si="239"/>
        <v>51619</v>
      </c>
      <c r="AE5545" s="91">
        <f t="shared" si="238"/>
        <v>4.3536714378742403E-2</v>
      </c>
      <c r="AG5545" s="92"/>
    </row>
    <row r="5546" spans="14:33" x14ac:dyDescent="0.25">
      <c r="N5546" s="60"/>
      <c r="O5546" s="101"/>
      <c r="AD5546" s="90">
        <f t="shared" si="239"/>
        <v>51620</v>
      </c>
      <c r="AE5546" s="91">
        <f t="shared" si="238"/>
        <v>4.3531450313318842E-2</v>
      </c>
      <c r="AG5546" s="92"/>
    </row>
    <row r="5547" spans="14:33" x14ac:dyDescent="0.25">
      <c r="N5547" s="60"/>
      <c r="O5547" s="101"/>
      <c r="AD5547" s="90">
        <f t="shared" si="239"/>
        <v>51621</v>
      </c>
      <c r="AE5547" s="91">
        <f t="shared" si="238"/>
        <v>4.3531450313238906E-2</v>
      </c>
      <c r="AG5547" s="92"/>
    </row>
    <row r="5548" spans="14:33" x14ac:dyDescent="0.25">
      <c r="N5548" s="60"/>
      <c r="O5548" s="101"/>
      <c r="AD5548" s="90">
        <f t="shared" si="239"/>
        <v>51622</v>
      </c>
      <c r="AE5548" s="91">
        <f t="shared" si="238"/>
        <v>4.3531450313318842E-2</v>
      </c>
      <c r="AG5548" s="92"/>
    </row>
    <row r="5549" spans="14:33" x14ac:dyDescent="0.25">
      <c r="N5549" s="60"/>
      <c r="O5549" s="101"/>
      <c r="AD5549" s="90">
        <f t="shared" si="239"/>
        <v>51623</v>
      </c>
      <c r="AE5549" s="91">
        <f t="shared" si="238"/>
        <v>4.3531450313318842E-2</v>
      </c>
      <c r="AG5549" s="92"/>
    </row>
    <row r="5550" spans="14:33" x14ac:dyDescent="0.25">
      <c r="N5550" s="60"/>
      <c r="O5550" s="101"/>
      <c r="AD5550" s="90">
        <f t="shared" si="239"/>
        <v>51624</v>
      </c>
      <c r="AE5550" s="91">
        <f t="shared" si="238"/>
        <v>4.3536714378742403E-2</v>
      </c>
      <c r="AG5550" s="92"/>
    </row>
    <row r="5551" spans="14:33" x14ac:dyDescent="0.25">
      <c r="N5551" s="60"/>
      <c r="O5551" s="101"/>
      <c r="AD5551" s="90">
        <f t="shared" si="239"/>
        <v>51625</v>
      </c>
      <c r="AE5551" s="91">
        <f t="shared" si="238"/>
        <v>4.3536714378742403E-2</v>
      </c>
      <c r="AG5551" s="92"/>
    </row>
    <row r="5552" spans="14:33" x14ac:dyDescent="0.25">
      <c r="N5552" s="60"/>
      <c r="O5552" s="101"/>
      <c r="AD5552" s="90">
        <f t="shared" si="239"/>
        <v>51626</v>
      </c>
      <c r="AE5552" s="91">
        <f t="shared" si="238"/>
        <v>4.3536714378742403E-2</v>
      </c>
      <c r="AG5552" s="92"/>
    </row>
    <row r="5553" spans="14:33" x14ac:dyDescent="0.25">
      <c r="N5553" s="60"/>
      <c r="O5553" s="101"/>
      <c r="AD5553" s="90">
        <f t="shared" si="239"/>
        <v>51627</v>
      </c>
      <c r="AE5553" s="91">
        <f t="shared" si="238"/>
        <v>4.3531450313318842E-2</v>
      </c>
      <c r="AG5553" s="92"/>
    </row>
    <row r="5554" spans="14:33" x14ac:dyDescent="0.25">
      <c r="N5554" s="60"/>
      <c r="O5554" s="101"/>
      <c r="AD5554" s="90">
        <f t="shared" si="239"/>
        <v>51628</v>
      </c>
      <c r="AE5554" s="91">
        <f t="shared" si="238"/>
        <v>4.3531450313318842E-2</v>
      </c>
      <c r="AG5554" s="92"/>
    </row>
    <row r="5555" spans="14:33" x14ac:dyDescent="0.25">
      <c r="N5555" s="60"/>
      <c r="O5555" s="101"/>
      <c r="AD5555" s="90">
        <f t="shared" si="239"/>
        <v>51629</v>
      </c>
      <c r="AE5555" s="91">
        <f t="shared" si="238"/>
        <v>4.3531450313238906E-2</v>
      </c>
      <c r="AG5555" s="92"/>
    </row>
    <row r="5556" spans="14:33" x14ac:dyDescent="0.25">
      <c r="N5556" s="60"/>
      <c r="O5556" s="101"/>
      <c r="AD5556" s="90">
        <f t="shared" si="239"/>
        <v>51630</v>
      </c>
      <c r="AE5556" s="91">
        <f t="shared" si="238"/>
        <v>4.3531450313318842E-2</v>
      </c>
      <c r="AG5556" s="92"/>
    </row>
    <row r="5557" spans="14:33" x14ac:dyDescent="0.25">
      <c r="N5557" s="60"/>
      <c r="O5557" s="101"/>
      <c r="AD5557" s="90">
        <f t="shared" si="239"/>
        <v>51631</v>
      </c>
      <c r="AE5557" s="91">
        <f t="shared" si="238"/>
        <v>4.3536714378715757E-2</v>
      </c>
      <c r="AG5557" s="92"/>
    </row>
    <row r="5558" spans="14:33" x14ac:dyDescent="0.25">
      <c r="N5558" s="60"/>
      <c r="O5558" s="101"/>
      <c r="AD5558" s="90">
        <f t="shared" si="239"/>
        <v>51632</v>
      </c>
      <c r="AE5558" s="91">
        <f t="shared" si="238"/>
        <v>4.3536714378715757E-2</v>
      </c>
      <c r="AG5558" s="92"/>
    </row>
    <row r="5559" spans="14:33" x14ac:dyDescent="0.25">
      <c r="N5559" s="60"/>
      <c r="O5559" s="101"/>
      <c r="AD5559" s="90">
        <f t="shared" si="239"/>
        <v>51633</v>
      </c>
      <c r="AE5559" s="91">
        <f t="shared" si="238"/>
        <v>4.3536714378715757E-2</v>
      </c>
      <c r="AG5559" s="92"/>
    </row>
    <row r="5560" spans="14:33" x14ac:dyDescent="0.25">
      <c r="N5560" s="60"/>
      <c r="O5560" s="101"/>
      <c r="AD5560" s="90">
        <f t="shared" si="239"/>
        <v>51634</v>
      </c>
      <c r="AE5560" s="91">
        <f t="shared" si="238"/>
        <v>4.3531450313398778E-2</v>
      </c>
      <c r="AG5560" s="92"/>
    </row>
    <row r="5561" spans="14:33" x14ac:dyDescent="0.25">
      <c r="N5561" s="60"/>
      <c r="O5561" s="101"/>
      <c r="AD5561" s="90">
        <f t="shared" si="239"/>
        <v>51635</v>
      </c>
      <c r="AE5561" s="91">
        <f t="shared" si="238"/>
        <v>4.3531450313238906E-2</v>
      </c>
      <c r="AG5561" s="92"/>
    </row>
    <row r="5562" spans="14:33" x14ac:dyDescent="0.25">
      <c r="N5562" s="60"/>
      <c r="O5562" s="101"/>
      <c r="AD5562" s="90">
        <f t="shared" si="239"/>
        <v>51636</v>
      </c>
      <c r="AE5562" s="91">
        <f t="shared" si="238"/>
        <v>4.3531450313398778E-2</v>
      </c>
      <c r="AG5562" s="92"/>
    </row>
    <row r="5563" spans="14:33" x14ac:dyDescent="0.25">
      <c r="N5563" s="60"/>
      <c r="O5563" s="101"/>
      <c r="AD5563" s="90">
        <f t="shared" si="239"/>
        <v>51637</v>
      </c>
      <c r="AE5563" s="91">
        <f t="shared" si="238"/>
        <v>4.3531450313238906E-2</v>
      </c>
      <c r="AG5563" s="92"/>
    </row>
    <row r="5564" spans="14:33" x14ac:dyDescent="0.25">
      <c r="N5564" s="60"/>
      <c r="O5564" s="101"/>
      <c r="AD5564" s="90">
        <f t="shared" si="239"/>
        <v>51638</v>
      </c>
      <c r="AE5564" s="91">
        <f t="shared" si="238"/>
        <v>4.3536714378742403E-2</v>
      </c>
      <c r="AG5564" s="92"/>
    </row>
    <row r="5565" spans="14:33" x14ac:dyDescent="0.25">
      <c r="N5565" s="60"/>
      <c r="O5565" s="101"/>
      <c r="AD5565" s="90">
        <f t="shared" si="239"/>
        <v>51639</v>
      </c>
      <c r="AE5565" s="91">
        <f t="shared" si="238"/>
        <v>4.3536714378742403E-2</v>
      </c>
      <c r="AG5565" s="92"/>
    </row>
    <row r="5566" spans="14:33" x14ac:dyDescent="0.25">
      <c r="N5566" s="60"/>
      <c r="O5566" s="101"/>
      <c r="AD5566" s="90">
        <f t="shared" si="239"/>
        <v>51640</v>
      </c>
      <c r="AE5566" s="91">
        <f t="shared" si="238"/>
        <v>4.3536714378742403E-2</v>
      </c>
      <c r="AG5566" s="92"/>
    </row>
    <row r="5567" spans="14:33" x14ac:dyDescent="0.25">
      <c r="N5567" s="60"/>
      <c r="O5567" s="101"/>
      <c r="AD5567" s="90">
        <f t="shared" si="239"/>
        <v>51641</v>
      </c>
      <c r="AE5567" s="91">
        <f t="shared" si="238"/>
        <v>4.3531450313318842E-2</v>
      </c>
      <c r="AG5567" s="92"/>
    </row>
    <row r="5568" spans="14:33" x14ac:dyDescent="0.25">
      <c r="N5568" s="60"/>
      <c r="O5568" s="101"/>
      <c r="AD5568" s="90">
        <f t="shared" si="239"/>
        <v>51642</v>
      </c>
      <c r="AE5568" s="91">
        <f t="shared" si="238"/>
        <v>4.3531450313398778E-2</v>
      </c>
      <c r="AG5568" s="92"/>
    </row>
    <row r="5569" spans="14:33" x14ac:dyDescent="0.25">
      <c r="N5569" s="60"/>
      <c r="O5569" s="101"/>
      <c r="AD5569" s="90">
        <f t="shared" si="239"/>
        <v>51643</v>
      </c>
      <c r="AE5569" s="91">
        <f t="shared" si="238"/>
        <v>4.3531450313318842E-2</v>
      </c>
      <c r="AG5569" s="92"/>
    </row>
    <row r="5570" spans="14:33" x14ac:dyDescent="0.25">
      <c r="N5570" s="60"/>
      <c r="O5570" s="101"/>
      <c r="AD5570" s="90">
        <f t="shared" si="239"/>
        <v>51644</v>
      </c>
      <c r="AE5570" s="91">
        <f t="shared" si="238"/>
        <v>4.3531450313318842E-2</v>
      </c>
      <c r="AG5570" s="92"/>
    </row>
    <row r="5571" spans="14:33" x14ac:dyDescent="0.25">
      <c r="N5571" s="60"/>
      <c r="O5571" s="101"/>
      <c r="AD5571" s="90">
        <f t="shared" si="239"/>
        <v>51645</v>
      </c>
      <c r="AE5571" s="91">
        <f t="shared" si="238"/>
        <v>4.3539346729699613E-2</v>
      </c>
      <c r="AG5571" s="92"/>
    </row>
    <row r="5572" spans="14:33" x14ac:dyDescent="0.25">
      <c r="N5572" s="60"/>
      <c r="O5572" s="101"/>
      <c r="AD5572" s="90">
        <f t="shared" si="239"/>
        <v>51646</v>
      </c>
      <c r="AE5572" s="91">
        <f t="shared" si="238"/>
        <v>4.3539346729699613E-2</v>
      </c>
      <c r="AG5572" s="92"/>
    </row>
    <row r="5573" spans="14:33" x14ac:dyDescent="0.25">
      <c r="N5573" s="60"/>
      <c r="O5573" s="101"/>
      <c r="AD5573" s="90">
        <f t="shared" si="239"/>
        <v>51647</v>
      </c>
      <c r="AE5573" s="91">
        <f t="shared" si="238"/>
        <v>4.3539346729699613E-2</v>
      </c>
      <c r="AG5573" s="92"/>
    </row>
    <row r="5574" spans="14:33" x14ac:dyDescent="0.25">
      <c r="N5574" s="60"/>
      <c r="O5574" s="101"/>
      <c r="AD5574" s="90">
        <f t="shared" si="239"/>
        <v>51648</v>
      </c>
      <c r="AE5574" s="91">
        <f t="shared" si="238"/>
        <v>4.3539346729699613E-2</v>
      </c>
      <c r="AG5574" s="92"/>
    </row>
    <row r="5575" spans="14:33" x14ac:dyDescent="0.25">
      <c r="N5575" s="60"/>
      <c r="O5575" s="101"/>
      <c r="AD5575" s="90">
        <f t="shared" si="239"/>
        <v>51649</v>
      </c>
      <c r="AE5575" s="91">
        <f t="shared" ref="AE5575:AE5638" si="240">_xlfn.IFNA(VLOOKUP(AD5575,N:O,2,FALSE)/100,AE5574)</f>
        <v>4.3531450313318842E-2</v>
      </c>
      <c r="AG5575" s="92"/>
    </row>
    <row r="5576" spans="14:33" x14ac:dyDescent="0.25">
      <c r="N5576" s="60"/>
      <c r="O5576" s="101"/>
      <c r="AD5576" s="90">
        <f t="shared" ref="AD5576:AD5639" si="241">AD5575+1</f>
        <v>51650</v>
      </c>
      <c r="AE5576" s="91">
        <f t="shared" si="240"/>
        <v>4.3531450313398778E-2</v>
      </c>
      <c r="AG5576" s="92"/>
    </row>
    <row r="5577" spans="14:33" x14ac:dyDescent="0.25">
      <c r="N5577" s="60"/>
      <c r="O5577" s="101"/>
      <c r="AD5577" s="90">
        <f t="shared" si="241"/>
        <v>51651</v>
      </c>
      <c r="AE5577" s="91">
        <f t="shared" si="240"/>
        <v>4.3531450313238906E-2</v>
      </c>
      <c r="AG5577" s="92"/>
    </row>
    <row r="5578" spans="14:33" x14ac:dyDescent="0.25">
      <c r="N5578" s="60"/>
      <c r="O5578" s="101"/>
      <c r="AD5578" s="90">
        <f t="shared" si="241"/>
        <v>51652</v>
      </c>
      <c r="AE5578" s="91">
        <f t="shared" si="240"/>
        <v>4.3536714378742403E-2</v>
      </c>
      <c r="AG5578" s="92"/>
    </row>
    <row r="5579" spans="14:33" x14ac:dyDescent="0.25">
      <c r="N5579" s="60"/>
      <c r="O5579" s="101"/>
      <c r="AD5579" s="90">
        <f t="shared" si="241"/>
        <v>51653</v>
      </c>
      <c r="AE5579" s="91">
        <f t="shared" si="240"/>
        <v>4.3536714378742403E-2</v>
      </c>
      <c r="AG5579" s="92"/>
    </row>
    <row r="5580" spans="14:33" x14ac:dyDescent="0.25">
      <c r="N5580" s="60"/>
      <c r="O5580" s="101"/>
      <c r="AD5580" s="90">
        <f t="shared" si="241"/>
        <v>51654</v>
      </c>
      <c r="AE5580" s="91">
        <f t="shared" si="240"/>
        <v>4.3536714378742403E-2</v>
      </c>
      <c r="AG5580" s="92"/>
    </row>
    <row r="5581" spans="14:33" x14ac:dyDescent="0.25">
      <c r="N5581" s="60"/>
      <c r="O5581" s="101"/>
      <c r="AD5581" s="90">
        <f t="shared" si="241"/>
        <v>51655</v>
      </c>
      <c r="AE5581" s="91">
        <f t="shared" si="240"/>
        <v>4.3531450313318842E-2</v>
      </c>
      <c r="AG5581" s="92"/>
    </row>
    <row r="5582" spans="14:33" x14ac:dyDescent="0.25">
      <c r="N5582" s="60"/>
      <c r="O5582" s="101"/>
      <c r="AD5582" s="90">
        <f t="shared" si="241"/>
        <v>51656</v>
      </c>
      <c r="AE5582" s="91">
        <f t="shared" si="240"/>
        <v>4.3531450313318842E-2</v>
      </c>
      <c r="AG5582" s="92"/>
    </row>
    <row r="5583" spans="14:33" x14ac:dyDescent="0.25">
      <c r="N5583" s="60"/>
      <c r="O5583" s="101"/>
      <c r="AD5583" s="90">
        <f t="shared" si="241"/>
        <v>51657</v>
      </c>
      <c r="AE5583" s="91">
        <f t="shared" si="240"/>
        <v>4.3531450313318842E-2</v>
      </c>
      <c r="AG5583" s="92"/>
    </row>
    <row r="5584" spans="14:33" x14ac:dyDescent="0.25">
      <c r="N5584" s="60"/>
      <c r="O5584" s="101"/>
      <c r="AD5584" s="90">
        <f t="shared" si="241"/>
        <v>51658</v>
      </c>
      <c r="AE5584" s="91">
        <f t="shared" si="240"/>
        <v>4.3531450313318842E-2</v>
      </c>
      <c r="AG5584" s="92"/>
    </row>
    <row r="5585" spans="14:33" x14ac:dyDescent="0.25">
      <c r="N5585" s="60"/>
      <c r="O5585" s="101"/>
      <c r="AD5585" s="90">
        <f t="shared" si="241"/>
        <v>51659</v>
      </c>
      <c r="AE5585" s="91">
        <f t="shared" si="240"/>
        <v>4.3536714378715757E-2</v>
      </c>
      <c r="AG5585" s="92"/>
    </row>
    <row r="5586" spans="14:33" x14ac:dyDescent="0.25">
      <c r="N5586" s="60"/>
      <c r="O5586" s="101"/>
      <c r="AD5586" s="90">
        <f t="shared" si="241"/>
        <v>51660</v>
      </c>
      <c r="AE5586" s="91">
        <f t="shared" si="240"/>
        <v>4.3536714378715757E-2</v>
      </c>
      <c r="AG5586" s="92"/>
    </row>
    <row r="5587" spans="14:33" x14ac:dyDescent="0.25">
      <c r="N5587" s="60"/>
      <c r="O5587" s="101"/>
      <c r="AD5587" s="90">
        <f t="shared" si="241"/>
        <v>51661</v>
      </c>
      <c r="AE5587" s="91">
        <f t="shared" si="240"/>
        <v>4.3536714378715757E-2</v>
      </c>
      <c r="AG5587" s="92"/>
    </row>
    <row r="5588" spans="14:33" x14ac:dyDescent="0.25">
      <c r="N5588" s="60"/>
      <c r="O5588" s="101"/>
      <c r="AD5588" s="90">
        <f t="shared" si="241"/>
        <v>51662</v>
      </c>
      <c r="AE5588" s="91">
        <f t="shared" si="240"/>
        <v>4.3531450313238906E-2</v>
      </c>
      <c r="AG5588" s="92"/>
    </row>
    <row r="5589" spans="14:33" x14ac:dyDescent="0.25">
      <c r="N5589" s="60"/>
      <c r="O5589" s="101"/>
      <c r="AD5589" s="90">
        <f t="shared" si="241"/>
        <v>51663</v>
      </c>
      <c r="AE5589" s="91">
        <f t="shared" si="240"/>
        <v>4.3531450313398778E-2</v>
      </c>
      <c r="AG5589" s="92"/>
    </row>
    <row r="5590" spans="14:33" x14ac:dyDescent="0.25">
      <c r="N5590" s="60"/>
      <c r="O5590" s="101"/>
      <c r="AD5590" s="90">
        <f t="shared" si="241"/>
        <v>51664</v>
      </c>
      <c r="AE5590" s="91">
        <f t="shared" si="240"/>
        <v>4.3531450313318842E-2</v>
      </c>
      <c r="AG5590" s="92"/>
    </row>
    <row r="5591" spans="14:33" x14ac:dyDescent="0.25">
      <c r="N5591" s="60"/>
      <c r="O5591" s="101"/>
      <c r="AD5591" s="90">
        <f t="shared" si="241"/>
        <v>51665</v>
      </c>
      <c r="AE5591" s="91">
        <f t="shared" si="240"/>
        <v>4.3531450313398778E-2</v>
      </c>
      <c r="AG5591" s="92"/>
    </row>
    <row r="5592" spans="14:33" x14ac:dyDescent="0.25">
      <c r="N5592" s="60"/>
      <c r="O5592" s="101"/>
      <c r="AD5592" s="90">
        <f t="shared" si="241"/>
        <v>51666</v>
      </c>
      <c r="AE5592" s="91">
        <f t="shared" si="240"/>
        <v>4.3536714378742403E-2</v>
      </c>
      <c r="AG5592" s="92"/>
    </row>
    <row r="5593" spans="14:33" x14ac:dyDescent="0.25">
      <c r="N5593" s="60"/>
      <c r="O5593" s="101"/>
      <c r="AD5593" s="90">
        <f t="shared" si="241"/>
        <v>51667</v>
      </c>
      <c r="AE5593" s="91">
        <f t="shared" si="240"/>
        <v>4.3536714378742403E-2</v>
      </c>
      <c r="AG5593" s="92"/>
    </row>
    <row r="5594" spans="14:33" x14ac:dyDescent="0.25">
      <c r="N5594" s="60"/>
      <c r="O5594" s="101"/>
      <c r="AD5594" s="90">
        <f t="shared" si="241"/>
        <v>51668</v>
      </c>
      <c r="AE5594" s="91">
        <f t="shared" si="240"/>
        <v>4.3536714378742403E-2</v>
      </c>
      <c r="AG5594" s="92"/>
    </row>
    <row r="5595" spans="14:33" x14ac:dyDescent="0.25">
      <c r="N5595" s="60"/>
      <c r="O5595" s="101"/>
      <c r="AD5595" s="90">
        <f t="shared" si="241"/>
        <v>51669</v>
      </c>
      <c r="AE5595" s="91">
        <f t="shared" si="240"/>
        <v>4.3531450313238906E-2</v>
      </c>
      <c r="AG5595" s="92"/>
    </row>
    <row r="5596" spans="14:33" x14ac:dyDescent="0.25">
      <c r="N5596" s="60"/>
      <c r="O5596" s="101"/>
      <c r="AD5596" s="90">
        <f t="shared" si="241"/>
        <v>51670</v>
      </c>
      <c r="AE5596" s="91">
        <f t="shared" si="240"/>
        <v>4.3534082239955474E-2</v>
      </c>
      <c r="AG5596" s="92"/>
    </row>
    <row r="5597" spans="14:33" x14ac:dyDescent="0.25">
      <c r="N5597" s="60"/>
      <c r="O5597" s="101"/>
      <c r="AD5597" s="90">
        <f t="shared" si="241"/>
        <v>51671</v>
      </c>
      <c r="AE5597" s="91">
        <f t="shared" si="240"/>
        <v>4.3534082239955474E-2</v>
      </c>
      <c r="AG5597" s="92"/>
    </row>
    <row r="5598" spans="14:33" x14ac:dyDescent="0.25">
      <c r="N5598" s="60"/>
      <c r="O5598" s="101"/>
      <c r="AD5598" s="90">
        <f t="shared" si="241"/>
        <v>51672</v>
      </c>
      <c r="AE5598" s="91">
        <f t="shared" si="240"/>
        <v>4.3531450313398778E-2</v>
      </c>
      <c r="AG5598" s="92"/>
    </row>
    <row r="5599" spans="14:33" x14ac:dyDescent="0.25">
      <c r="N5599" s="60"/>
      <c r="O5599" s="101"/>
      <c r="AD5599" s="90">
        <f t="shared" si="241"/>
        <v>51673</v>
      </c>
      <c r="AE5599" s="91">
        <f t="shared" si="240"/>
        <v>4.3536714378715757E-2</v>
      </c>
      <c r="AG5599" s="92"/>
    </row>
    <row r="5600" spans="14:33" x14ac:dyDescent="0.25">
      <c r="N5600" s="60"/>
      <c r="O5600" s="101"/>
      <c r="AD5600" s="90">
        <f t="shared" si="241"/>
        <v>51674</v>
      </c>
      <c r="AE5600" s="91">
        <f t="shared" si="240"/>
        <v>4.3536714378715757E-2</v>
      </c>
      <c r="AG5600" s="92"/>
    </row>
    <row r="5601" spans="14:33" x14ac:dyDescent="0.25">
      <c r="N5601" s="60"/>
      <c r="O5601" s="101"/>
      <c r="AD5601" s="90">
        <f t="shared" si="241"/>
        <v>51675</v>
      </c>
      <c r="AE5601" s="91">
        <f t="shared" si="240"/>
        <v>4.3536714378715757E-2</v>
      </c>
      <c r="AG5601" s="92"/>
    </row>
    <row r="5602" spans="14:33" x14ac:dyDescent="0.25">
      <c r="N5602" s="60"/>
      <c r="O5602" s="101"/>
      <c r="AD5602" s="90">
        <f t="shared" si="241"/>
        <v>51676</v>
      </c>
      <c r="AE5602" s="91">
        <f t="shared" si="240"/>
        <v>4.3531450313318842E-2</v>
      </c>
      <c r="AG5602" s="92"/>
    </row>
    <row r="5603" spans="14:33" x14ac:dyDescent="0.25">
      <c r="N5603" s="60"/>
      <c r="O5603" s="101"/>
      <c r="AD5603" s="90">
        <f t="shared" si="241"/>
        <v>51677</v>
      </c>
      <c r="AE5603" s="91">
        <f t="shared" si="240"/>
        <v>4.3531450313318842E-2</v>
      </c>
      <c r="AG5603" s="92"/>
    </row>
    <row r="5604" spans="14:33" x14ac:dyDescent="0.25">
      <c r="N5604" s="60"/>
      <c r="O5604" s="101"/>
      <c r="AD5604" s="90">
        <f t="shared" si="241"/>
        <v>51678</v>
      </c>
      <c r="AE5604" s="91">
        <f t="shared" si="240"/>
        <v>4.3531450313398778E-2</v>
      </c>
      <c r="AG5604" s="92"/>
    </row>
    <row r="5605" spans="14:33" x14ac:dyDescent="0.25">
      <c r="N5605" s="60"/>
      <c r="O5605" s="101"/>
      <c r="AD5605" s="90">
        <f t="shared" si="241"/>
        <v>51679</v>
      </c>
      <c r="AE5605" s="91">
        <f t="shared" si="240"/>
        <v>4.3531450313318842E-2</v>
      </c>
      <c r="AG5605" s="92"/>
    </row>
    <row r="5606" spans="14:33" x14ac:dyDescent="0.25">
      <c r="N5606" s="60"/>
      <c r="O5606" s="101"/>
      <c r="AD5606" s="90">
        <f t="shared" si="241"/>
        <v>51680</v>
      </c>
      <c r="AE5606" s="91">
        <f t="shared" si="240"/>
        <v>4.3536714378715757E-2</v>
      </c>
      <c r="AG5606" s="92"/>
    </row>
    <row r="5607" spans="14:33" x14ac:dyDescent="0.25">
      <c r="N5607" s="60"/>
      <c r="O5607" s="101"/>
      <c r="AD5607" s="90">
        <f t="shared" si="241"/>
        <v>51681</v>
      </c>
      <c r="AE5607" s="91">
        <f t="shared" si="240"/>
        <v>4.3536714378715757E-2</v>
      </c>
      <c r="AG5607" s="92"/>
    </row>
    <row r="5608" spans="14:33" x14ac:dyDescent="0.25">
      <c r="N5608" s="60"/>
      <c r="O5608" s="101"/>
      <c r="AD5608" s="90">
        <f t="shared" si="241"/>
        <v>51682</v>
      </c>
      <c r="AE5608" s="91">
        <f t="shared" si="240"/>
        <v>4.3536714378715757E-2</v>
      </c>
      <c r="AG5608" s="92"/>
    </row>
    <row r="5609" spans="14:33" x14ac:dyDescent="0.25">
      <c r="N5609" s="60"/>
      <c r="O5609" s="101"/>
      <c r="AD5609" s="90">
        <f t="shared" si="241"/>
        <v>51683</v>
      </c>
      <c r="AE5609" s="91">
        <f t="shared" si="240"/>
        <v>4.3531450313318842E-2</v>
      </c>
      <c r="AG5609" s="92"/>
    </row>
    <row r="5610" spans="14:33" x14ac:dyDescent="0.25">
      <c r="N5610" s="60"/>
      <c r="O5610" s="101"/>
      <c r="AD5610" s="90">
        <f t="shared" si="241"/>
        <v>51684</v>
      </c>
      <c r="AE5610" s="91">
        <f t="shared" si="240"/>
        <v>4.3531450313318842E-2</v>
      </c>
      <c r="AG5610" s="92"/>
    </row>
    <row r="5611" spans="14:33" x14ac:dyDescent="0.25">
      <c r="N5611" s="60"/>
      <c r="O5611" s="101"/>
      <c r="AD5611" s="90">
        <f t="shared" si="241"/>
        <v>51685</v>
      </c>
      <c r="AE5611" s="91">
        <f t="shared" si="240"/>
        <v>4.3534082239915506E-2</v>
      </c>
      <c r="AG5611" s="92"/>
    </row>
    <row r="5612" spans="14:33" x14ac:dyDescent="0.25">
      <c r="N5612" s="60"/>
      <c r="O5612" s="101"/>
      <c r="AD5612" s="90">
        <f t="shared" si="241"/>
        <v>51686</v>
      </c>
      <c r="AE5612" s="91">
        <f t="shared" si="240"/>
        <v>4.3534082239915506E-2</v>
      </c>
      <c r="AG5612" s="92"/>
    </row>
    <row r="5613" spans="14:33" x14ac:dyDescent="0.25">
      <c r="N5613" s="60"/>
      <c r="O5613" s="101"/>
      <c r="AD5613" s="90">
        <f t="shared" si="241"/>
        <v>51687</v>
      </c>
      <c r="AE5613" s="91">
        <f t="shared" si="240"/>
        <v>4.3536714378742403E-2</v>
      </c>
      <c r="AG5613" s="92"/>
    </row>
    <row r="5614" spans="14:33" x14ac:dyDescent="0.25">
      <c r="N5614" s="60"/>
      <c r="O5614" s="101"/>
      <c r="AD5614" s="90">
        <f t="shared" si="241"/>
        <v>51688</v>
      </c>
      <c r="AE5614" s="91">
        <f t="shared" si="240"/>
        <v>4.3536714378742403E-2</v>
      </c>
      <c r="AG5614" s="92"/>
    </row>
    <row r="5615" spans="14:33" x14ac:dyDescent="0.25">
      <c r="N5615" s="60"/>
      <c r="O5615" s="101"/>
      <c r="AD5615" s="90">
        <f t="shared" si="241"/>
        <v>51689</v>
      </c>
      <c r="AE5615" s="91">
        <f t="shared" si="240"/>
        <v>4.3536714378742403E-2</v>
      </c>
      <c r="AG5615" s="92"/>
    </row>
    <row r="5616" spans="14:33" x14ac:dyDescent="0.25">
      <c r="N5616" s="60"/>
      <c r="O5616" s="101"/>
      <c r="AD5616" s="90">
        <f t="shared" si="241"/>
        <v>51690</v>
      </c>
      <c r="AE5616" s="91">
        <f t="shared" si="240"/>
        <v>4.3531450313318842E-2</v>
      </c>
      <c r="AG5616" s="92"/>
    </row>
    <row r="5617" spans="14:33" x14ac:dyDescent="0.25">
      <c r="N5617" s="60"/>
      <c r="O5617" s="101"/>
      <c r="AD5617" s="90">
        <f t="shared" si="241"/>
        <v>51691</v>
      </c>
      <c r="AE5617" s="91">
        <f t="shared" si="240"/>
        <v>4.3531450313398778E-2</v>
      </c>
      <c r="AG5617" s="92"/>
    </row>
    <row r="5618" spans="14:33" x14ac:dyDescent="0.25">
      <c r="N5618" s="60"/>
      <c r="O5618" s="101"/>
      <c r="AD5618" s="90">
        <f t="shared" si="241"/>
        <v>51692</v>
      </c>
      <c r="AE5618" s="91">
        <f t="shared" si="240"/>
        <v>4.3531450313398778E-2</v>
      </c>
      <c r="AG5618" s="92"/>
    </row>
    <row r="5619" spans="14:33" x14ac:dyDescent="0.25">
      <c r="N5619" s="60"/>
      <c r="O5619" s="101"/>
      <c r="AD5619" s="90">
        <f t="shared" si="241"/>
        <v>51693</v>
      </c>
      <c r="AE5619" s="91">
        <f t="shared" si="240"/>
        <v>4.3531450313318842E-2</v>
      </c>
      <c r="AG5619" s="92"/>
    </row>
    <row r="5620" spans="14:33" x14ac:dyDescent="0.25">
      <c r="N5620" s="60"/>
      <c r="O5620" s="101"/>
      <c r="AD5620" s="90">
        <f t="shared" si="241"/>
        <v>51694</v>
      </c>
      <c r="AE5620" s="91">
        <f t="shared" si="240"/>
        <v>4.3536714378742403E-2</v>
      </c>
      <c r="AG5620" s="92"/>
    </row>
    <row r="5621" spans="14:33" x14ac:dyDescent="0.25">
      <c r="N5621" s="60"/>
      <c r="O5621" s="101"/>
      <c r="AD5621" s="90">
        <f t="shared" si="241"/>
        <v>51695</v>
      </c>
      <c r="AE5621" s="91">
        <f t="shared" si="240"/>
        <v>4.3536714378742403E-2</v>
      </c>
      <c r="AG5621" s="92"/>
    </row>
    <row r="5622" spans="14:33" x14ac:dyDescent="0.25">
      <c r="N5622" s="60"/>
      <c r="O5622" s="101"/>
      <c r="AD5622" s="90">
        <f t="shared" si="241"/>
        <v>51696</v>
      </c>
      <c r="AE5622" s="91">
        <f t="shared" si="240"/>
        <v>4.3536714378742403E-2</v>
      </c>
      <c r="AG5622" s="92"/>
    </row>
    <row r="5623" spans="14:33" x14ac:dyDescent="0.25">
      <c r="N5623" s="60"/>
      <c r="O5623" s="101"/>
      <c r="AD5623" s="90">
        <f t="shared" si="241"/>
        <v>51697</v>
      </c>
      <c r="AE5623" s="91">
        <f t="shared" si="240"/>
        <v>4.3531450313318842E-2</v>
      </c>
      <c r="AG5623" s="92"/>
    </row>
    <row r="5624" spans="14:33" x14ac:dyDescent="0.25">
      <c r="N5624" s="60"/>
      <c r="O5624" s="101"/>
      <c r="AD5624" s="90">
        <f t="shared" si="241"/>
        <v>51698</v>
      </c>
      <c r="AE5624" s="91">
        <f t="shared" si="240"/>
        <v>4.3531450313318842E-2</v>
      </c>
      <c r="AG5624" s="92"/>
    </row>
    <row r="5625" spans="14:33" x14ac:dyDescent="0.25">
      <c r="N5625" s="60"/>
      <c r="O5625" s="101"/>
      <c r="AD5625" s="90">
        <f t="shared" si="241"/>
        <v>51699</v>
      </c>
      <c r="AE5625" s="91">
        <f t="shared" si="240"/>
        <v>4.3531450313238906E-2</v>
      </c>
      <c r="AG5625" s="92"/>
    </row>
    <row r="5626" spans="14:33" x14ac:dyDescent="0.25">
      <c r="N5626" s="60"/>
      <c r="O5626" s="101"/>
      <c r="AD5626" s="90">
        <f t="shared" si="241"/>
        <v>51700</v>
      </c>
      <c r="AE5626" s="91">
        <f t="shared" si="240"/>
        <v>4.3531450313318842E-2</v>
      </c>
      <c r="AG5626" s="92"/>
    </row>
    <row r="5627" spans="14:33" x14ac:dyDescent="0.25">
      <c r="N5627" s="60"/>
      <c r="O5627" s="101"/>
      <c r="AD5627" s="90">
        <f t="shared" si="241"/>
        <v>51701</v>
      </c>
      <c r="AE5627" s="91">
        <f t="shared" si="240"/>
        <v>4.3536714378742403E-2</v>
      </c>
      <c r="AG5627" s="92"/>
    </row>
    <row r="5628" spans="14:33" x14ac:dyDescent="0.25">
      <c r="N5628" s="60"/>
      <c r="O5628" s="101"/>
      <c r="AD5628" s="90">
        <f t="shared" si="241"/>
        <v>51702</v>
      </c>
      <c r="AE5628" s="91">
        <f t="shared" si="240"/>
        <v>4.3536714378742403E-2</v>
      </c>
      <c r="AG5628" s="92"/>
    </row>
    <row r="5629" spans="14:33" x14ac:dyDescent="0.25">
      <c r="N5629" s="60"/>
      <c r="O5629" s="101"/>
      <c r="AD5629" s="90">
        <f t="shared" si="241"/>
        <v>51703</v>
      </c>
      <c r="AE5629" s="91">
        <f t="shared" si="240"/>
        <v>4.3536714378742403E-2</v>
      </c>
      <c r="AG5629" s="92"/>
    </row>
    <row r="5630" spans="14:33" x14ac:dyDescent="0.25">
      <c r="N5630" s="60"/>
      <c r="O5630" s="101"/>
      <c r="AD5630" s="90">
        <f t="shared" si="241"/>
        <v>51704</v>
      </c>
      <c r="AE5630" s="91">
        <f t="shared" si="240"/>
        <v>4.3531450313318842E-2</v>
      </c>
      <c r="AG5630" s="92"/>
    </row>
    <row r="5631" spans="14:33" x14ac:dyDescent="0.25">
      <c r="N5631" s="60"/>
      <c r="O5631" s="101"/>
      <c r="AD5631" s="90">
        <f t="shared" si="241"/>
        <v>51705</v>
      </c>
      <c r="AE5631" s="91">
        <f t="shared" si="240"/>
        <v>4.3531450313398778E-2</v>
      </c>
      <c r="AG5631" s="92"/>
    </row>
    <row r="5632" spans="14:33" x14ac:dyDescent="0.25">
      <c r="N5632" s="60"/>
      <c r="O5632" s="101"/>
      <c r="AD5632" s="90">
        <f t="shared" si="241"/>
        <v>51706</v>
      </c>
      <c r="AE5632" s="91">
        <f t="shared" si="240"/>
        <v>4.3531450313318842E-2</v>
      </c>
      <c r="AG5632" s="92"/>
    </row>
    <row r="5633" spans="14:33" x14ac:dyDescent="0.25">
      <c r="N5633" s="60"/>
      <c r="O5633" s="101"/>
      <c r="AD5633" s="90">
        <f t="shared" si="241"/>
        <v>51707</v>
      </c>
      <c r="AE5633" s="91">
        <f t="shared" si="240"/>
        <v>4.3531450313238906E-2</v>
      </c>
      <c r="AG5633" s="92"/>
    </row>
    <row r="5634" spans="14:33" x14ac:dyDescent="0.25">
      <c r="N5634" s="60"/>
      <c r="O5634" s="101"/>
      <c r="AD5634" s="90">
        <f t="shared" si="241"/>
        <v>51708</v>
      </c>
      <c r="AE5634" s="91">
        <f t="shared" si="240"/>
        <v>4.3536714378715757E-2</v>
      </c>
      <c r="AG5634" s="92"/>
    </row>
    <row r="5635" spans="14:33" x14ac:dyDescent="0.25">
      <c r="N5635" s="60"/>
      <c r="O5635" s="101"/>
      <c r="AD5635" s="90">
        <f t="shared" si="241"/>
        <v>51709</v>
      </c>
      <c r="AE5635" s="91">
        <f t="shared" si="240"/>
        <v>4.3536714378715757E-2</v>
      </c>
      <c r="AG5635" s="92"/>
    </row>
    <row r="5636" spans="14:33" x14ac:dyDescent="0.25">
      <c r="N5636" s="60"/>
      <c r="O5636" s="101"/>
      <c r="AD5636" s="90">
        <f t="shared" si="241"/>
        <v>51710</v>
      </c>
      <c r="AE5636" s="91">
        <f t="shared" si="240"/>
        <v>4.3536714378715757E-2</v>
      </c>
      <c r="AG5636" s="92"/>
    </row>
    <row r="5637" spans="14:33" x14ac:dyDescent="0.25">
      <c r="N5637" s="60"/>
      <c r="O5637" s="101"/>
      <c r="AD5637" s="90">
        <f t="shared" si="241"/>
        <v>51711</v>
      </c>
      <c r="AE5637" s="91">
        <f t="shared" si="240"/>
        <v>4.3531450313318842E-2</v>
      </c>
      <c r="AG5637" s="92"/>
    </row>
    <row r="5638" spans="14:33" x14ac:dyDescent="0.25">
      <c r="N5638" s="60"/>
      <c r="O5638" s="101"/>
      <c r="AD5638" s="90">
        <f t="shared" si="241"/>
        <v>51712</v>
      </c>
      <c r="AE5638" s="91">
        <f t="shared" si="240"/>
        <v>4.3531450313318842E-2</v>
      </c>
      <c r="AG5638" s="92"/>
    </row>
    <row r="5639" spans="14:33" x14ac:dyDescent="0.25">
      <c r="N5639" s="60"/>
      <c r="O5639" s="101"/>
      <c r="AD5639" s="90">
        <f t="shared" si="241"/>
        <v>51713</v>
      </c>
      <c r="AE5639" s="91">
        <f t="shared" ref="AE5639:AE5702" si="242">_xlfn.IFNA(VLOOKUP(AD5639,N:O,2,FALSE)/100,AE5638)</f>
        <v>4.3531450313318842E-2</v>
      </c>
      <c r="AG5639" s="92"/>
    </row>
    <row r="5640" spans="14:33" x14ac:dyDescent="0.25">
      <c r="N5640" s="60"/>
      <c r="O5640" s="101"/>
      <c r="AD5640" s="90">
        <f t="shared" ref="AD5640:AD5703" si="243">AD5639+1</f>
        <v>51714</v>
      </c>
      <c r="AE5640" s="91">
        <f t="shared" si="242"/>
        <v>4.3531450313398778E-2</v>
      </c>
      <c r="AG5640" s="92"/>
    </row>
    <row r="5641" spans="14:33" x14ac:dyDescent="0.25">
      <c r="N5641" s="60"/>
      <c r="O5641" s="101"/>
      <c r="AD5641" s="90">
        <f t="shared" si="243"/>
        <v>51715</v>
      </c>
      <c r="AE5641" s="91">
        <f t="shared" si="242"/>
        <v>4.3536714378715757E-2</v>
      </c>
      <c r="AG5641" s="92"/>
    </row>
    <row r="5642" spans="14:33" x14ac:dyDescent="0.25">
      <c r="N5642" s="60"/>
      <c r="O5642" s="101"/>
      <c r="AD5642" s="90">
        <f t="shared" si="243"/>
        <v>51716</v>
      </c>
      <c r="AE5642" s="91">
        <f t="shared" si="242"/>
        <v>4.3536714378715757E-2</v>
      </c>
      <c r="AG5642" s="92"/>
    </row>
    <row r="5643" spans="14:33" x14ac:dyDescent="0.25">
      <c r="N5643" s="60"/>
      <c r="O5643" s="101"/>
      <c r="AD5643" s="90">
        <f t="shared" si="243"/>
        <v>51717</v>
      </c>
      <c r="AE5643" s="91">
        <f t="shared" si="242"/>
        <v>4.3536714378715757E-2</v>
      </c>
      <c r="AG5643" s="92"/>
    </row>
    <row r="5644" spans="14:33" x14ac:dyDescent="0.25">
      <c r="N5644" s="60"/>
      <c r="O5644" s="101"/>
      <c r="AD5644" s="90">
        <f t="shared" si="243"/>
        <v>51718</v>
      </c>
      <c r="AE5644" s="91">
        <f t="shared" si="242"/>
        <v>4.3531450313318842E-2</v>
      </c>
      <c r="AG5644" s="92"/>
    </row>
    <row r="5645" spans="14:33" x14ac:dyDescent="0.25">
      <c r="N5645" s="60"/>
      <c r="O5645" s="101"/>
      <c r="AD5645" s="90">
        <f t="shared" si="243"/>
        <v>51719</v>
      </c>
      <c r="AE5645" s="91">
        <f t="shared" si="242"/>
        <v>4.3531450313238906E-2</v>
      </c>
      <c r="AG5645" s="92"/>
    </row>
    <row r="5646" spans="14:33" x14ac:dyDescent="0.25">
      <c r="N5646" s="60"/>
      <c r="O5646" s="101"/>
      <c r="AD5646" s="90">
        <f t="shared" si="243"/>
        <v>51720</v>
      </c>
      <c r="AE5646" s="91">
        <f t="shared" si="242"/>
        <v>4.3531450313398778E-2</v>
      </c>
      <c r="AG5646" s="92"/>
    </row>
    <row r="5647" spans="14:33" x14ac:dyDescent="0.25">
      <c r="N5647" s="60"/>
      <c r="O5647" s="101"/>
      <c r="AD5647" s="90">
        <f t="shared" si="243"/>
        <v>51721</v>
      </c>
      <c r="AE5647" s="91">
        <f t="shared" si="242"/>
        <v>4.3531450313318842E-2</v>
      </c>
      <c r="AG5647" s="92"/>
    </row>
    <row r="5648" spans="14:33" x14ac:dyDescent="0.25">
      <c r="N5648" s="60"/>
      <c r="O5648" s="101"/>
      <c r="AD5648" s="90">
        <f t="shared" si="243"/>
        <v>51722</v>
      </c>
      <c r="AE5648" s="91">
        <f t="shared" si="242"/>
        <v>4.3536714378715757E-2</v>
      </c>
      <c r="AG5648" s="92"/>
    </row>
    <row r="5649" spans="14:33" x14ac:dyDescent="0.25">
      <c r="N5649" s="60"/>
      <c r="O5649" s="101"/>
      <c r="AD5649" s="90">
        <f t="shared" si="243"/>
        <v>51723</v>
      </c>
      <c r="AE5649" s="91">
        <f t="shared" si="242"/>
        <v>4.3536714378715757E-2</v>
      </c>
      <c r="AG5649" s="92"/>
    </row>
    <row r="5650" spans="14:33" x14ac:dyDescent="0.25">
      <c r="N5650" s="60"/>
      <c r="O5650" s="101"/>
      <c r="AD5650" s="90">
        <f t="shared" si="243"/>
        <v>51724</v>
      </c>
      <c r="AE5650" s="91">
        <f t="shared" si="242"/>
        <v>4.3536714378715757E-2</v>
      </c>
      <c r="AG5650" s="92"/>
    </row>
    <row r="5651" spans="14:33" x14ac:dyDescent="0.25">
      <c r="N5651" s="60"/>
      <c r="O5651" s="101"/>
      <c r="AD5651" s="90">
        <f t="shared" si="243"/>
        <v>51725</v>
      </c>
      <c r="AE5651" s="91">
        <f t="shared" si="242"/>
        <v>4.3531450313398778E-2</v>
      </c>
      <c r="AG5651" s="92"/>
    </row>
    <row r="5652" spans="14:33" x14ac:dyDescent="0.25">
      <c r="N5652" s="60"/>
      <c r="O5652" s="101"/>
      <c r="AD5652" s="90">
        <f t="shared" si="243"/>
        <v>51726</v>
      </c>
      <c r="AE5652" s="91">
        <f t="shared" si="242"/>
        <v>4.3531450313318842E-2</v>
      </c>
      <c r="AG5652" s="92"/>
    </row>
    <row r="5653" spans="14:33" x14ac:dyDescent="0.25">
      <c r="N5653" s="60"/>
      <c r="O5653" s="101"/>
      <c r="AD5653" s="90">
        <f t="shared" si="243"/>
        <v>51727</v>
      </c>
      <c r="AE5653" s="91">
        <f t="shared" si="242"/>
        <v>4.3531450313238906E-2</v>
      </c>
      <c r="AG5653" s="92"/>
    </row>
    <row r="5654" spans="14:33" x14ac:dyDescent="0.25">
      <c r="N5654" s="60"/>
      <c r="O5654" s="101"/>
      <c r="AD5654" s="90">
        <f t="shared" si="243"/>
        <v>51728</v>
      </c>
      <c r="AE5654" s="91">
        <f t="shared" si="242"/>
        <v>4.3531450313398778E-2</v>
      </c>
      <c r="AG5654" s="92"/>
    </row>
    <row r="5655" spans="14:33" x14ac:dyDescent="0.25">
      <c r="N5655" s="60"/>
      <c r="O5655" s="101"/>
      <c r="AD5655" s="90">
        <f t="shared" si="243"/>
        <v>51729</v>
      </c>
      <c r="AE5655" s="91">
        <f t="shared" si="242"/>
        <v>4.3536714378689112E-2</v>
      </c>
      <c r="AG5655" s="92"/>
    </row>
    <row r="5656" spans="14:33" x14ac:dyDescent="0.25">
      <c r="N5656" s="60"/>
      <c r="O5656" s="101"/>
      <c r="AD5656" s="90">
        <f t="shared" si="243"/>
        <v>51730</v>
      </c>
      <c r="AE5656" s="91">
        <f t="shared" si="242"/>
        <v>4.3536714378689112E-2</v>
      </c>
      <c r="AG5656" s="92"/>
    </row>
    <row r="5657" spans="14:33" x14ac:dyDescent="0.25">
      <c r="N5657" s="60"/>
      <c r="O5657" s="101"/>
      <c r="AD5657" s="90">
        <f t="shared" si="243"/>
        <v>51731</v>
      </c>
      <c r="AE5657" s="91">
        <f t="shared" si="242"/>
        <v>4.3536714378689112E-2</v>
      </c>
      <c r="AG5657" s="92"/>
    </row>
    <row r="5658" spans="14:33" x14ac:dyDescent="0.25">
      <c r="N5658" s="60"/>
      <c r="O5658" s="101"/>
      <c r="AD5658" s="90">
        <f t="shared" si="243"/>
        <v>51732</v>
      </c>
      <c r="AE5658" s="91">
        <f t="shared" si="242"/>
        <v>4.3531450313398778E-2</v>
      </c>
      <c r="AG5658" s="92"/>
    </row>
    <row r="5659" spans="14:33" x14ac:dyDescent="0.25">
      <c r="N5659" s="60"/>
      <c r="O5659" s="101"/>
      <c r="AD5659" s="90">
        <f t="shared" si="243"/>
        <v>51733</v>
      </c>
      <c r="AE5659" s="91">
        <f t="shared" si="242"/>
        <v>4.3531450313238906E-2</v>
      </c>
      <c r="AG5659" s="92"/>
    </row>
    <row r="5660" spans="14:33" x14ac:dyDescent="0.25">
      <c r="N5660" s="60"/>
      <c r="O5660" s="101"/>
      <c r="AD5660" s="90">
        <f t="shared" si="243"/>
        <v>51734</v>
      </c>
      <c r="AE5660" s="91">
        <f t="shared" si="242"/>
        <v>4.3531450313318842E-2</v>
      </c>
      <c r="AG5660" s="92"/>
    </row>
    <row r="5661" spans="14:33" x14ac:dyDescent="0.25">
      <c r="N5661" s="60"/>
      <c r="O5661" s="101"/>
      <c r="AD5661" s="90">
        <f t="shared" si="243"/>
        <v>51735</v>
      </c>
      <c r="AE5661" s="91">
        <f t="shared" si="242"/>
        <v>4.3531450313318842E-2</v>
      </c>
      <c r="AG5661" s="92"/>
    </row>
    <row r="5662" spans="14:33" x14ac:dyDescent="0.25">
      <c r="N5662" s="60"/>
      <c r="O5662" s="101"/>
      <c r="AD5662" s="90">
        <f t="shared" si="243"/>
        <v>51736</v>
      </c>
      <c r="AE5662" s="91">
        <f t="shared" si="242"/>
        <v>4.3536714378689112E-2</v>
      </c>
      <c r="AG5662" s="92"/>
    </row>
    <row r="5663" spans="14:33" x14ac:dyDescent="0.25">
      <c r="N5663" s="60"/>
      <c r="O5663" s="101"/>
      <c r="AD5663" s="90">
        <f t="shared" si="243"/>
        <v>51737</v>
      </c>
      <c r="AE5663" s="91">
        <f t="shared" si="242"/>
        <v>4.3536714378689112E-2</v>
      </c>
      <c r="AG5663" s="92"/>
    </row>
    <row r="5664" spans="14:33" x14ac:dyDescent="0.25">
      <c r="N5664" s="60"/>
      <c r="O5664" s="101"/>
      <c r="AD5664" s="90">
        <f t="shared" si="243"/>
        <v>51738</v>
      </c>
      <c r="AE5664" s="91">
        <f t="shared" si="242"/>
        <v>4.3536714378689112E-2</v>
      </c>
      <c r="AG5664" s="92"/>
    </row>
    <row r="5665" spans="14:33" x14ac:dyDescent="0.25">
      <c r="N5665" s="60"/>
      <c r="O5665" s="101"/>
      <c r="AD5665" s="90">
        <f t="shared" si="243"/>
        <v>51739</v>
      </c>
      <c r="AE5665" s="91">
        <f t="shared" si="242"/>
        <v>4.3531450313318842E-2</v>
      </c>
      <c r="AG5665" s="92"/>
    </row>
    <row r="5666" spans="14:33" x14ac:dyDescent="0.25">
      <c r="N5666" s="60"/>
      <c r="O5666" s="101"/>
      <c r="AD5666" s="90">
        <f t="shared" si="243"/>
        <v>51740</v>
      </c>
      <c r="AE5666" s="91">
        <f t="shared" si="242"/>
        <v>4.3531450313398778E-2</v>
      </c>
      <c r="AG5666" s="92"/>
    </row>
    <row r="5667" spans="14:33" x14ac:dyDescent="0.25">
      <c r="N5667" s="60"/>
      <c r="O5667" s="101"/>
      <c r="AD5667" s="90">
        <f t="shared" si="243"/>
        <v>51741</v>
      </c>
      <c r="AE5667" s="91">
        <f t="shared" si="242"/>
        <v>4.3531450313318842E-2</v>
      </c>
      <c r="AG5667" s="92"/>
    </row>
    <row r="5668" spans="14:33" x14ac:dyDescent="0.25">
      <c r="N5668" s="60"/>
      <c r="O5668" s="101"/>
      <c r="AD5668" s="90">
        <f t="shared" si="243"/>
        <v>51742</v>
      </c>
      <c r="AE5668" s="91">
        <f t="shared" si="242"/>
        <v>4.3531450313318842E-2</v>
      </c>
      <c r="AG5668" s="92"/>
    </row>
    <row r="5669" spans="14:33" x14ac:dyDescent="0.25">
      <c r="N5669" s="60"/>
      <c r="O5669" s="101"/>
      <c r="AD5669" s="90">
        <f t="shared" si="243"/>
        <v>51743</v>
      </c>
      <c r="AE5669" s="91">
        <f t="shared" si="242"/>
        <v>4.3539346729699613E-2</v>
      </c>
      <c r="AG5669" s="92"/>
    </row>
    <row r="5670" spans="14:33" x14ac:dyDescent="0.25">
      <c r="N5670" s="60"/>
      <c r="O5670" s="101"/>
      <c r="AD5670" s="90">
        <f t="shared" si="243"/>
        <v>51744</v>
      </c>
      <c r="AE5670" s="91">
        <f t="shared" si="242"/>
        <v>4.3539346729699613E-2</v>
      </c>
      <c r="AG5670" s="92"/>
    </row>
    <row r="5671" spans="14:33" x14ac:dyDescent="0.25">
      <c r="N5671" s="60"/>
      <c r="O5671" s="101"/>
      <c r="AD5671" s="90">
        <f t="shared" si="243"/>
        <v>51745</v>
      </c>
      <c r="AE5671" s="91">
        <f t="shared" si="242"/>
        <v>4.3539346729699613E-2</v>
      </c>
      <c r="AG5671" s="92"/>
    </row>
    <row r="5672" spans="14:33" x14ac:dyDescent="0.25">
      <c r="N5672" s="60"/>
      <c r="O5672" s="101"/>
      <c r="AD5672" s="90">
        <f t="shared" si="243"/>
        <v>51746</v>
      </c>
      <c r="AE5672" s="91">
        <f t="shared" si="242"/>
        <v>4.3539346729699613E-2</v>
      </c>
      <c r="AG5672" s="92"/>
    </row>
    <row r="5673" spans="14:33" x14ac:dyDescent="0.25">
      <c r="N5673" s="60"/>
      <c r="O5673" s="101"/>
      <c r="AD5673" s="90">
        <f t="shared" si="243"/>
        <v>51747</v>
      </c>
      <c r="AE5673" s="91">
        <f t="shared" si="242"/>
        <v>4.3531450313318842E-2</v>
      </c>
      <c r="AG5673" s="92"/>
    </row>
    <row r="5674" spans="14:33" x14ac:dyDescent="0.25">
      <c r="N5674" s="60"/>
      <c r="O5674" s="101"/>
      <c r="AD5674" s="90">
        <f t="shared" si="243"/>
        <v>51748</v>
      </c>
      <c r="AE5674" s="91">
        <f t="shared" si="242"/>
        <v>4.3531450313318842E-2</v>
      </c>
      <c r="AG5674" s="92"/>
    </row>
    <row r="5675" spans="14:33" x14ac:dyDescent="0.25">
      <c r="N5675" s="60"/>
      <c r="O5675" s="101"/>
      <c r="AD5675" s="90">
        <f t="shared" si="243"/>
        <v>51749</v>
      </c>
      <c r="AE5675" s="91">
        <f t="shared" si="242"/>
        <v>4.3531450313318842E-2</v>
      </c>
      <c r="AG5675" s="92"/>
    </row>
    <row r="5676" spans="14:33" x14ac:dyDescent="0.25">
      <c r="N5676" s="60"/>
      <c r="O5676" s="101"/>
      <c r="AD5676" s="90">
        <f t="shared" si="243"/>
        <v>51750</v>
      </c>
      <c r="AE5676" s="91">
        <f t="shared" si="242"/>
        <v>4.3536714378715757E-2</v>
      </c>
      <c r="AG5676" s="92"/>
    </row>
    <row r="5677" spans="14:33" x14ac:dyDescent="0.25">
      <c r="N5677" s="60"/>
      <c r="O5677" s="101"/>
      <c r="AD5677" s="90">
        <f t="shared" si="243"/>
        <v>51751</v>
      </c>
      <c r="AE5677" s="91">
        <f t="shared" si="242"/>
        <v>4.3536714378715757E-2</v>
      </c>
      <c r="AG5677" s="92"/>
    </row>
    <row r="5678" spans="14:33" x14ac:dyDescent="0.25">
      <c r="N5678" s="60"/>
      <c r="O5678" s="101"/>
      <c r="AD5678" s="90">
        <f t="shared" si="243"/>
        <v>51752</v>
      </c>
      <c r="AE5678" s="91">
        <f t="shared" si="242"/>
        <v>4.3536714378715757E-2</v>
      </c>
      <c r="AG5678" s="92"/>
    </row>
    <row r="5679" spans="14:33" x14ac:dyDescent="0.25">
      <c r="N5679" s="60"/>
      <c r="O5679" s="101"/>
      <c r="AD5679" s="90">
        <f t="shared" si="243"/>
        <v>51753</v>
      </c>
      <c r="AE5679" s="91">
        <f t="shared" si="242"/>
        <v>4.3531450313318842E-2</v>
      </c>
      <c r="AG5679" s="92"/>
    </row>
    <row r="5680" spans="14:33" x14ac:dyDescent="0.25">
      <c r="N5680" s="60"/>
      <c r="O5680" s="101"/>
      <c r="AD5680" s="90">
        <f t="shared" si="243"/>
        <v>51754</v>
      </c>
      <c r="AE5680" s="91">
        <f t="shared" si="242"/>
        <v>4.3531450313318842E-2</v>
      </c>
      <c r="AG5680" s="92"/>
    </row>
    <row r="5681" spans="14:33" x14ac:dyDescent="0.25">
      <c r="N5681" s="60"/>
      <c r="O5681" s="101"/>
      <c r="AD5681" s="90">
        <f t="shared" si="243"/>
        <v>51755</v>
      </c>
      <c r="AE5681" s="91">
        <f t="shared" si="242"/>
        <v>4.3531450313398778E-2</v>
      </c>
      <c r="AG5681" s="92"/>
    </row>
    <row r="5682" spans="14:33" x14ac:dyDescent="0.25">
      <c r="N5682" s="60"/>
      <c r="O5682" s="101"/>
      <c r="AD5682" s="90">
        <f t="shared" si="243"/>
        <v>51756</v>
      </c>
      <c r="AE5682" s="91">
        <f t="shared" si="242"/>
        <v>4.3531450313238906E-2</v>
      </c>
      <c r="AG5682" s="92"/>
    </row>
    <row r="5683" spans="14:33" x14ac:dyDescent="0.25">
      <c r="N5683" s="60"/>
      <c r="O5683" s="101"/>
      <c r="AD5683" s="90">
        <f t="shared" si="243"/>
        <v>51757</v>
      </c>
      <c r="AE5683" s="91">
        <f t="shared" si="242"/>
        <v>4.3536714378742403E-2</v>
      </c>
      <c r="AG5683" s="92"/>
    </row>
    <row r="5684" spans="14:33" x14ac:dyDescent="0.25">
      <c r="N5684" s="60"/>
      <c r="O5684" s="101"/>
      <c r="AD5684" s="90">
        <f t="shared" si="243"/>
        <v>51758</v>
      </c>
      <c r="AE5684" s="91">
        <f t="shared" si="242"/>
        <v>4.3536714378742403E-2</v>
      </c>
      <c r="AG5684" s="92"/>
    </row>
    <row r="5685" spans="14:33" x14ac:dyDescent="0.25">
      <c r="N5685" s="60"/>
      <c r="O5685" s="101"/>
      <c r="AD5685" s="90">
        <f t="shared" si="243"/>
        <v>51759</v>
      </c>
      <c r="AE5685" s="91">
        <f t="shared" si="242"/>
        <v>4.3536714378742403E-2</v>
      </c>
      <c r="AG5685" s="92"/>
    </row>
    <row r="5686" spans="14:33" x14ac:dyDescent="0.25">
      <c r="N5686" s="60"/>
      <c r="O5686" s="101"/>
      <c r="AD5686" s="90">
        <f t="shared" si="243"/>
        <v>51760</v>
      </c>
      <c r="AE5686" s="91">
        <f t="shared" si="242"/>
        <v>4.3531450313318842E-2</v>
      </c>
      <c r="AG5686" s="92"/>
    </row>
    <row r="5687" spans="14:33" x14ac:dyDescent="0.25">
      <c r="N5687" s="60"/>
      <c r="O5687" s="101"/>
      <c r="AD5687" s="90">
        <f t="shared" si="243"/>
        <v>51761</v>
      </c>
      <c r="AE5687" s="91">
        <f t="shared" si="242"/>
        <v>4.3531450313398778E-2</v>
      </c>
      <c r="AG5687" s="92"/>
    </row>
    <row r="5688" spans="14:33" x14ac:dyDescent="0.25">
      <c r="N5688" s="60"/>
      <c r="O5688" s="101"/>
      <c r="AD5688" s="90">
        <f t="shared" si="243"/>
        <v>51762</v>
      </c>
      <c r="AE5688" s="91">
        <f t="shared" si="242"/>
        <v>4.3531450313238906E-2</v>
      </c>
      <c r="AG5688" s="92"/>
    </row>
    <row r="5689" spans="14:33" x14ac:dyDescent="0.25">
      <c r="N5689" s="60"/>
      <c r="O5689" s="101"/>
      <c r="AD5689" s="90">
        <f t="shared" si="243"/>
        <v>51763</v>
      </c>
      <c r="AE5689" s="91">
        <f t="shared" si="242"/>
        <v>4.3531450313398778E-2</v>
      </c>
      <c r="AG5689" s="92"/>
    </row>
    <row r="5690" spans="14:33" x14ac:dyDescent="0.25">
      <c r="N5690" s="60"/>
      <c r="O5690" s="101"/>
      <c r="AD5690" s="90">
        <f t="shared" si="243"/>
        <v>51764</v>
      </c>
      <c r="AE5690" s="91">
        <f t="shared" si="242"/>
        <v>4.3536714378715757E-2</v>
      </c>
      <c r="AG5690" s="92"/>
    </row>
    <row r="5691" spans="14:33" x14ac:dyDescent="0.25">
      <c r="N5691" s="60"/>
      <c r="O5691" s="101"/>
      <c r="AD5691" s="90">
        <f t="shared" si="243"/>
        <v>51765</v>
      </c>
      <c r="AE5691" s="91">
        <f t="shared" si="242"/>
        <v>4.3536714378715757E-2</v>
      </c>
      <c r="AG5691" s="92"/>
    </row>
    <row r="5692" spans="14:33" x14ac:dyDescent="0.25">
      <c r="N5692" s="60"/>
      <c r="O5692" s="101"/>
      <c r="AD5692" s="90">
        <f t="shared" si="243"/>
        <v>51766</v>
      </c>
      <c r="AE5692" s="91">
        <f t="shared" si="242"/>
        <v>4.3536714378715757E-2</v>
      </c>
      <c r="AG5692" s="92"/>
    </row>
    <row r="5693" spans="14:33" x14ac:dyDescent="0.25">
      <c r="N5693" s="60"/>
      <c r="O5693" s="101"/>
      <c r="AD5693" s="90">
        <f t="shared" si="243"/>
        <v>51767</v>
      </c>
      <c r="AE5693" s="91">
        <f t="shared" si="242"/>
        <v>4.3531450313238906E-2</v>
      </c>
      <c r="AG5693" s="92"/>
    </row>
    <row r="5694" spans="14:33" x14ac:dyDescent="0.25">
      <c r="N5694" s="60"/>
      <c r="O5694" s="101"/>
      <c r="AD5694" s="90">
        <f t="shared" si="243"/>
        <v>51768</v>
      </c>
      <c r="AE5694" s="91">
        <f t="shared" si="242"/>
        <v>4.3531450313318842E-2</v>
      </c>
      <c r="AG5694" s="92"/>
    </row>
    <row r="5695" spans="14:33" x14ac:dyDescent="0.25">
      <c r="N5695" s="60"/>
      <c r="O5695" s="101"/>
      <c r="AD5695" s="90">
        <f t="shared" si="243"/>
        <v>51769</v>
      </c>
      <c r="AE5695" s="91">
        <f t="shared" si="242"/>
        <v>4.3531450313318842E-2</v>
      </c>
      <c r="AG5695" s="92"/>
    </row>
    <row r="5696" spans="14:33" x14ac:dyDescent="0.25">
      <c r="N5696" s="60"/>
      <c r="O5696" s="101"/>
      <c r="AD5696" s="90">
        <f t="shared" si="243"/>
        <v>51770</v>
      </c>
      <c r="AE5696" s="91">
        <f t="shared" si="242"/>
        <v>4.3531450313318842E-2</v>
      </c>
      <c r="AG5696" s="92"/>
    </row>
    <row r="5697" spans="14:33" x14ac:dyDescent="0.25">
      <c r="N5697" s="60"/>
      <c r="O5697" s="101"/>
      <c r="AD5697" s="90">
        <f t="shared" si="243"/>
        <v>51771</v>
      </c>
      <c r="AE5697" s="91">
        <f t="shared" si="242"/>
        <v>4.3536714378742403E-2</v>
      </c>
      <c r="AG5697" s="92"/>
    </row>
    <row r="5698" spans="14:33" x14ac:dyDescent="0.25">
      <c r="N5698" s="60"/>
      <c r="O5698" s="101"/>
      <c r="AD5698" s="90">
        <f t="shared" si="243"/>
        <v>51772</v>
      </c>
      <c r="AE5698" s="91">
        <f t="shared" si="242"/>
        <v>4.3536714378742403E-2</v>
      </c>
      <c r="AG5698" s="92"/>
    </row>
    <row r="5699" spans="14:33" x14ac:dyDescent="0.25">
      <c r="N5699" s="60"/>
      <c r="O5699" s="101"/>
      <c r="AD5699" s="90">
        <f t="shared" si="243"/>
        <v>51773</v>
      </c>
      <c r="AE5699" s="91">
        <f t="shared" si="242"/>
        <v>4.3536714378742403E-2</v>
      </c>
      <c r="AG5699" s="92"/>
    </row>
    <row r="5700" spans="14:33" x14ac:dyDescent="0.25">
      <c r="N5700" s="60"/>
      <c r="O5700" s="101"/>
      <c r="AD5700" s="90">
        <f t="shared" si="243"/>
        <v>51774</v>
      </c>
      <c r="AE5700" s="91">
        <f t="shared" si="242"/>
        <v>4.3531450313238906E-2</v>
      </c>
      <c r="AG5700" s="92"/>
    </row>
    <row r="5701" spans="14:33" x14ac:dyDescent="0.25">
      <c r="N5701" s="60"/>
      <c r="O5701" s="101"/>
      <c r="AD5701" s="90">
        <f t="shared" si="243"/>
        <v>51775</v>
      </c>
      <c r="AE5701" s="91">
        <f t="shared" si="242"/>
        <v>4.3531450313398778E-2</v>
      </c>
      <c r="AG5701" s="92"/>
    </row>
    <row r="5702" spans="14:33" x14ac:dyDescent="0.25">
      <c r="N5702" s="60"/>
      <c r="O5702" s="101"/>
      <c r="AD5702" s="90">
        <f t="shared" si="243"/>
        <v>51776</v>
      </c>
      <c r="AE5702" s="91">
        <f t="shared" si="242"/>
        <v>4.3531450313238906E-2</v>
      </c>
      <c r="AG5702" s="92"/>
    </row>
    <row r="5703" spans="14:33" x14ac:dyDescent="0.25">
      <c r="N5703" s="60"/>
      <c r="O5703" s="101"/>
      <c r="AD5703" s="90">
        <f t="shared" si="243"/>
        <v>51777</v>
      </c>
      <c r="AE5703" s="91">
        <f t="shared" ref="AE5703:AE5766" si="244">_xlfn.IFNA(VLOOKUP(AD5703,N:O,2,FALSE)/100,AE5702)</f>
        <v>4.3531450313318842E-2</v>
      </c>
      <c r="AG5703" s="92"/>
    </row>
    <row r="5704" spans="14:33" x14ac:dyDescent="0.25">
      <c r="N5704" s="60"/>
      <c r="O5704" s="101"/>
      <c r="AD5704" s="90">
        <f t="shared" ref="AD5704:AD5767" si="245">AD5703+1</f>
        <v>51778</v>
      </c>
      <c r="AE5704" s="91">
        <f t="shared" si="244"/>
        <v>4.3536714378715757E-2</v>
      </c>
      <c r="AG5704" s="92"/>
    </row>
    <row r="5705" spans="14:33" x14ac:dyDescent="0.25">
      <c r="N5705" s="60"/>
      <c r="O5705" s="101"/>
      <c r="AD5705" s="90">
        <f t="shared" si="245"/>
        <v>51779</v>
      </c>
      <c r="AE5705" s="91">
        <f t="shared" si="244"/>
        <v>4.3536714378715757E-2</v>
      </c>
      <c r="AG5705" s="92"/>
    </row>
    <row r="5706" spans="14:33" x14ac:dyDescent="0.25">
      <c r="N5706" s="60"/>
      <c r="O5706" s="101"/>
      <c r="AD5706" s="90">
        <f t="shared" si="245"/>
        <v>51780</v>
      </c>
      <c r="AE5706" s="91">
        <f t="shared" si="244"/>
        <v>4.3536714378715757E-2</v>
      </c>
      <c r="AG5706" s="92"/>
    </row>
    <row r="5707" spans="14:33" x14ac:dyDescent="0.25">
      <c r="N5707" s="60"/>
      <c r="O5707" s="101"/>
      <c r="AD5707" s="90">
        <f t="shared" si="245"/>
        <v>51781</v>
      </c>
      <c r="AE5707" s="91">
        <f t="shared" si="244"/>
        <v>4.3531450313238906E-2</v>
      </c>
      <c r="AG5707" s="92"/>
    </row>
    <row r="5708" spans="14:33" x14ac:dyDescent="0.25">
      <c r="N5708" s="60"/>
      <c r="O5708" s="101"/>
      <c r="AD5708" s="90">
        <f t="shared" si="245"/>
        <v>51782</v>
      </c>
      <c r="AE5708" s="91">
        <f t="shared" si="244"/>
        <v>4.3531450313398778E-2</v>
      </c>
      <c r="AG5708" s="92"/>
    </row>
    <row r="5709" spans="14:33" x14ac:dyDescent="0.25">
      <c r="N5709" s="60"/>
      <c r="O5709" s="101"/>
      <c r="AD5709" s="90">
        <f t="shared" si="245"/>
        <v>51783</v>
      </c>
      <c r="AE5709" s="91">
        <f t="shared" si="244"/>
        <v>4.3531450313318842E-2</v>
      </c>
      <c r="AG5709" s="92"/>
    </row>
    <row r="5710" spans="14:33" x14ac:dyDescent="0.25">
      <c r="N5710" s="60"/>
      <c r="O5710" s="101"/>
      <c r="AD5710" s="90">
        <f t="shared" si="245"/>
        <v>51784</v>
      </c>
      <c r="AE5710" s="91">
        <f t="shared" si="244"/>
        <v>4.3531450313238906E-2</v>
      </c>
      <c r="AG5710" s="92"/>
    </row>
    <row r="5711" spans="14:33" x14ac:dyDescent="0.25">
      <c r="N5711" s="60"/>
      <c r="O5711" s="101"/>
      <c r="AD5711" s="90">
        <f t="shared" si="245"/>
        <v>51785</v>
      </c>
      <c r="AE5711" s="91">
        <f t="shared" si="244"/>
        <v>4.3539346729719597E-2</v>
      </c>
      <c r="AG5711" s="92"/>
    </row>
    <row r="5712" spans="14:33" x14ac:dyDescent="0.25">
      <c r="N5712" s="60"/>
      <c r="O5712" s="101"/>
      <c r="AD5712" s="90">
        <f t="shared" si="245"/>
        <v>51786</v>
      </c>
      <c r="AE5712" s="91">
        <f t="shared" si="244"/>
        <v>4.3539346729719597E-2</v>
      </c>
      <c r="AG5712" s="92"/>
    </row>
    <row r="5713" spans="14:33" x14ac:dyDescent="0.25">
      <c r="N5713" s="60"/>
      <c r="O5713" s="101"/>
      <c r="AD5713" s="90">
        <f t="shared" si="245"/>
        <v>51787</v>
      </c>
      <c r="AE5713" s="91">
        <f t="shared" si="244"/>
        <v>4.3539346729719597E-2</v>
      </c>
      <c r="AG5713" s="92"/>
    </row>
    <row r="5714" spans="14:33" x14ac:dyDescent="0.25">
      <c r="N5714" s="60"/>
      <c r="O5714" s="101"/>
      <c r="AD5714" s="90">
        <f t="shared" si="245"/>
        <v>51788</v>
      </c>
      <c r="AE5714" s="91">
        <f t="shared" si="244"/>
        <v>4.3539346729719597E-2</v>
      </c>
      <c r="AG5714" s="92"/>
    </row>
    <row r="5715" spans="14:33" x14ac:dyDescent="0.25">
      <c r="N5715" s="60"/>
      <c r="O5715" s="101"/>
      <c r="AD5715" s="90">
        <f t="shared" si="245"/>
        <v>51789</v>
      </c>
      <c r="AE5715" s="91">
        <f t="shared" si="244"/>
        <v>4.3531450313318842E-2</v>
      </c>
      <c r="AG5715" s="92"/>
    </row>
    <row r="5716" spans="14:33" x14ac:dyDescent="0.25">
      <c r="N5716" s="60"/>
      <c r="O5716" s="101"/>
      <c r="AD5716" s="90">
        <f t="shared" si="245"/>
        <v>51790</v>
      </c>
      <c r="AE5716" s="91">
        <f t="shared" si="244"/>
        <v>4.3531450313398778E-2</v>
      </c>
      <c r="AG5716" s="92"/>
    </row>
    <row r="5717" spans="14:33" x14ac:dyDescent="0.25">
      <c r="N5717" s="60"/>
      <c r="O5717" s="101"/>
      <c r="AD5717" s="90">
        <f t="shared" si="245"/>
        <v>51791</v>
      </c>
      <c r="AE5717" s="91">
        <f t="shared" si="244"/>
        <v>4.3531450313318842E-2</v>
      </c>
      <c r="AG5717" s="92"/>
    </row>
    <row r="5718" spans="14:33" x14ac:dyDescent="0.25">
      <c r="N5718" s="60"/>
      <c r="O5718" s="101"/>
      <c r="AD5718" s="90">
        <f t="shared" si="245"/>
        <v>51792</v>
      </c>
      <c r="AE5718" s="91">
        <f t="shared" si="244"/>
        <v>4.3536714378689112E-2</v>
      </c>
      <c r="AG5718" s="92"/>
    </row>
    <row r="5719" spans="14:33" x14ac:dyDescent="0.25">
      <c r="N5719" s="60"/>
      <c r="O5719" s="101"/>
      <c r="AD5719" s="90">
        <f t="shared" si="245"/>
        <v>51793</v>
      </c>
      <c r="AE5719" s="91">
        <f t="shared" si="244"/>
        <v>4.3536714378689112E-2</v>
      </c>
      <c r="AG5719" s="92"/>
    </row>
    <row r="5720" spans="14:33" x14ac:dyDescent="0.25">
      <c r="N5720" s="60"/>
      <c r="O5720" s="101"/>
      <c r="AD5720" s="90">
        <f t="shared" si="245"/>
        <v>51794</v>
      </c>
      <c r="AE5720" s="91">
        <f t="shared" si="244"/>
        <v>4.3536714378689112E-2</v>
      </c>
      <c r="AG5720" s="92"/>
    </row>
    <row r="5721" spans="14:33" x14ac:dyDescent="0.25">
      <c r="N5721" s="60"/>
      <c r="O5721" s="101"/>
      <c r="AD5721" s="90">
        <f t="shared" si="245"/>
        <v>51795</v>
      </c>
      <c r="AE5721" s="91">
        <f t="shared" si="244"/>
        <v>4.3531450313398778E-2</v>
      </c>
      <c r="AG5721" s="92"/>
    </row>
    <row r="5722" spans="14:33" x14ac:dyDescent="0.25">
      <c r="N5722" s="60"/>
      <c r="O5722" s="101"/>
      <c r="AD5722" s="90">
        <f t="shared" si="245"/>
        <v>51796</v>
      </c>
      <c r="AE5722" s="91">
        <f t="shared" si="244"/>
        <v>4.3531450313238906E-2</v>
      </c>
      <c r="AG5722" s="92"/>
    </row>
    <row r="5723" spans="14:33" x14ac:dyDescent="0.25">
      <c r="N5723" s="60"/>
      <c r="O5723" s="101"/>
      <c r="AD5723" s="90">
        <f t="shared" si="245"/>
        <v>51797</v>
      </c>
      <c r="AE5723" s="91">
        <f t="shared" si="244"/>
        <v>4.3531450313318842E-2</v>
      </c>
      <c r="AG5723" s="92"/>
    </row>
    <row r="5724" spans="14:33" x14ac:dyDescent="0.25">
      <c r="N5724" s="60"/>
      <c r="O5724" s="101"/>
      <c r="AD5724" s="90">
        <f t="shared" si="245"/>
        <v>51798</v>
      </c>
      <c r="AE5724" s="91">
        <f t="shared" si="244"/>
        <v>4.3531450313318842E-2</v>
      </c>
      <c r="AG5724" s="92"/>
    </row>
    <row r="5725" spans="14:33" x14ac:dyDescent="0.25">
      <c r="N5725" s="60"/>
      <c r="O5725" s="101"/>
      <c r="AD5725" s="90">
        <f t="shared" si="245"/>
        <v>51799</v>
      </c>
      <c r="AE5725" s="91">
        <f t="shared" si="244"/>
        <v>4.3536714378715757E-2</v>
      </c>
      <c r="AG5725" s="92"/>
    </row>
    <row r="5726" spans="14:33" x14ac:dyDescent="0.25">
      <c r="N5726" s="60"/>
      <c r="O5726" s="101"/>
      <c r="AD5726" s="90">
        <f t="shared" si="245"/>
        <v>51800</v>
      </c>
      <c r="AE5726" s="91">
        <f t="shared" si="244"/>
        <v>4.3536714378715757E-2</v>
      </c>
      <c r="AG5726" s="92"/>
    </row>
    <row r="5727" spans="14:33" x14ac:dyDescent="0.25">
      <c r="N5727" s="60"/>
      <c r="O5727" s="101"/>
      <c r="AD5727" s="90">
        <f t="shared" si="245"/>
        <v>51801</v>
      </c>
      <c r="AE5727" s="91">
        <f t="shared" si="244"/>
        <v>4.3536714378715757E-2</v>
      </c>
      <c r="AG5727" s="92"/>
    </row>
    <row r="5728" spans="14:33" x14ac:dyDescent="0.25">
      <c r="N5728" s="60"/>
      <c r="O5728" s="101"/>
      <c r="AD5728" s="90">
        <f t="shared" si="245"/>
        <v>51802</v>
      </c>
      <c r="AE5728" s="91">
        <f t="shared" si="244"/>
        <v>4.3531450313318842E-2</v>
      </c>
      <c r="AG5728" s="92"/>
    </row>
    <row r="5729" spans="14:33" x14ac:dyDescent="0.25">
      <c r="N5729" s="60"/>
      <c r="O5729" s="101"/>
      <c r="AD5729" s="90">
        <f t="shared" si="245"/>
        <v>51803</v>
      </c>
      <c r="AE5729" s="91">
        <f t="shared" si="244"/>
        <v>4.3531450313318842E-2</v>
      </c>
      <c r="AG5729" s="92"/>
    </row>
    <row r="5730" spans="14:33" x14ac:dyDescent="0.25">
      <c r="N5730" s="60"/>
      <c r="O5730" s="101"/>
      <c r="AD5730" s="90">
        <f t="shared" si="245"/>
        <v>51804</v>
      </c>
      <c r="AE5730" s="91">
        <f t="shared" si="244"/>
        <v>4.3531450313318842E-2</v>
      </c>
      <c r="AG5730" s="92"/>
    </row>
    <row r="5731" spans="14:33" x14ac:dyDescent="0.25">
      <c r="N5731" s="60"/>
      <c r="O5731" s="101"/>
      <c r="AD5731" s="90">
        <f t="shared" si="245"/>
        <v>51805</v>
      </c>
      <c r="AE5731" s="91">
        <f t="shared" si="244"/>
        <v>4.3531450313318842E-2</v>
      </c>
      <c r="AG5731" s="92"/>
    </row>
    <row r="5732" spans="14:33" x14ac:dyDescent="0.25">
      <c r="N5732" s="60"/>
      <c r="O5732" s="101"/>
      <c r="AD5732" s="90">
        <f t="shared" si="245"/>
        <v>51806</v>
      </c>
      <c r="AE5732" s="91">
        <f t="shared" si="244"/>
        <v>4.3536714378715757E-2</v>
      </c>
      <c r="AG5732" s="92"/>
    </row>
    <row r="5733" spans="14:33" x14ac:dyDescent="0.25">
      <c r="N5733" s="60"/>
      <c r="O5733" s="101"/>
      <c r="AD5733" s="90">
        <f t="shared" si="245"/>
        <v>51807</v>
      </c>
      <c r="AE5733" s="91">
        <f t="shared" si="244"/>
        <v>4.3536714378715757E-2</v>
      </c>
      <c r="AG5733" s="92"/>
    </row>
    <row r="5734" spans="14:33" x14ac:dyDescent="0.25">
      <c r="N5734" s="60"/>
      <c r="O5734" s="101"/>
      <c r="AD5734" s="90">
        <f t="shared" si="245"/>
        <v>51808</v>
      </c>
      <c r="AE5734" s="91">
        <f t="shared" si="244"/>
        <v>4.3536714378715757E-2</v>
      </c>
      <c r="AG5734" s="92"/>
    </row>
    <row r="5735" spans="14:33" x14ac:dyDescent="0.25">
      <c r="N5735" s="60"/>
      <c r="O5735" s="101"/>
      <c r="AD5735" s="90">
        <f t="shared" si="245"/>
        <v>51809</v>
      </c>
      <c r="AE5735" s="91">
        <f t="shared" si="244"/>
        <v>4.3531450313318842E-2</v>
      </c>
      <c r="AG5735" s="92"/>
    </row>
    <row r="5736" spans="14:33" x14ac:dyDescent="0.25">
      <c r="N5736" s="60"/>
      <c r="O5736" s="101"/>
      <c r="AD5736" s="90">
        <f t="shared" si="245"/>
        <v>51810</v>
      </c>
      <c r="AE5736" s="91">
        <f t="shared" si="244"/>
        <v>4.3531450313238906E-2</v>
      </c>
      <c r="AG5736" s="92"/>
    </row>
    <row r="5737" spans="14:33" x14ac:dyDescent="0.25">
      <c r="N5737" s="60"/>
      <c r="O5737" s="101"/>
      <c r="AD5737" s="90">
        <f t="shared" si="245"/>
        <v>51811</v>
      </c>
      <c r="AE5737" s="91">
        <f t="shared" si="244"/>
        <v>4.3531450313398778E-2</v>
      </c>
      <c r="AG5737" s="92"/>
    </row>
    <row r="5738" spans="14:33" x14ac:dyDescent="0.25">
      <c r="N5738" s="60"/>
      <c r="O5738" s="101"/>
      <c r="AD5738" s="90">
        <f t="shared" si="245"/>
        <v>51812</v>
      </c>
      <c r="AE5738" s="91">
        <f t="shared" si="244"/>
        <v>4.3531450313318842E-2</v>
      </c>
      <c r="AG5738" s="92"/>
    </row>
    <row r="5739" spans="14:33" x14ac:dyDescent="0.25">
      <c r="N5739" s="60"/>
      <c r="O5739" s="101"/>
      <c r="AD5739" s="90">
        <f t="shared" si="245"/>
        <v>51813</v>
      </c>
      <c r="AE5739" s="91">
        <f t="shared" si="244"/>
        <v>4.3539346729699613E-2</v>
      </c>
      <c r="AG5739" s="92"/>
    </row>
    <row r="5740" spans="14:33" x14ac:dyDescent="0.25">
      <c r="N5740" s="60"/>
      <c r="O5740" s="101"/>
      <c r="AD5740" s="90">
        <f t="shared" si="245"/>
        <v>51814</v>
      </c>
      <c r="AE5740" s="91">
        <f t="shared" si="244"/>
        <v>4.3539346729699613E-2</v>
      </c>
      <c r="AG5740" s="92"/>
    </row>
    <row r="5741" spans="14:33" x14ac:dyDescent="0.25">
      <c r="N5741" s="60"/>
      <c r="O5741" s="101"/>
      <c r="AD5741" s="90">
        <f t="shared" si="245"/>
        <v>51815</v>
      </c>
      <c r="AE5741" s="91">
        <f t="shared" si="244"/>
        <v>4.3539346729699613E-2</v>
      </c>
      <c r="AG5741" s="92"/>
    </row>
    <row r="5742" spans="14:33" x14ac:dyDescent="0.25">
      <c r="N5742" s="60"/>
      <c r="O5742" s="101"/>
      <c r="AD5742" s="90">
        <f t="shared" si="245"/>
        <v>51816</v>
      </c>
      <c r="AE5742" s="91">
        <f t="shared" si="244"/>
        <v>4.3539346729699613E-2</v>
      </c>
      <c r="AG5742" s="92"/>
    </row>
    <row r="5743" spans="14:33" x14ac:dyDescent="0.25">
      <c r="N5743" s="60"/>
      <c r="O5743" s="101"/>
      <c r="AD5743" s="90">
        <f t="shared" si="245"/>
        <v>51817</v>
      </c>
      <c r="AE5743" s="91">
        <f t="shared" si="244"/>
        <v>4.3531450313318842E-2</v>
      </c>
      <c r="AG5743" s="92"/>
    </row>
    <row r="5744" spans="14:33" x14ac:dyDescent="0.25">
      <c r="N5744" s="60"/>
      <c r="O5744" s="101"/>
      <c r="AD5744" s="90">
        <f t="shared" si="245"/>
        <v>51818</v>
      </c>
      <c r="AE5744" s="91">
        <f t="shared" si="244"/>
        <v>4.3531450313318842E-2</v>
      </c>
      <c r="AG5744" s="92"/>
    </row>
    <row r="5745" spans="14:33" x14ac:dyDescent="0.25">
      <c r="N5745" s="60"/>
      <c r="O5745" s="101"/>
      <c r="AD5745" s="90">
        <f t="shared" si="245"/>
        <v>51819</v>
      </c>
      <c r="AE5745" s="91">
        <f t="shared" si="244"/>
        <v>4.3531450313238906E-2</v>
      </c>
      <c r="AG5745" s="92"/>
    </row>
    <row r="5746" spans="14:33" x14ac:dyDescent="0.25">
      <c r="N5746" s="60"/>
      <c r="O5746" s="101"/>
      <c r="AD5746" s="90">
        <f t="shared" si="245"/>
        <v>51820</v>
      </c>
      <c r="AE5746" s="91">
        <f t="shared" si="244"/>
        <v>4.3536714378742403E-2</v>
      </c>
      <c r="AG5746" s="92"/>
    </row>
    <row r="5747" spans="14:33" x14ac:dyDescent="0.25">
      <c r="N5747" s="60"/>
      <c r="O5747" s="101"/>
      <c r="AD5747" s="90">
        <f t="shared" si="245"/>
        <v>51821</v>
      </c>
      <c r="AE5747" s="91">
        <f t="shared" si="244"/>
        <v>4.3536714378742403E-2</v>
      </c>
      <c r="AG5747" s="92"/>
    </row>
    <row r="5748" spans="14:33" x14ac:dyDescent="0.25">
      <c r="N5748" s="60"/>
      <c r="O5748" s="101"/>
      <c r="AD5748" s="90">
        <f t="shared" si="245"/>
        <v>51822</v>
      </c>
      <c r="AE5748" s="91">
        <f t="shared" si="244"/>
        <v>4.3536714378742403E-2</v>
      </c>
      <c r="AG5748" s="92"/>
    </row>
    <row r="5749" spans="14:33" x14ac:dyDescent="0.25">
      <c r="N5749" s="60"/>
      <c r="O5749" s="101"/>
      <c r="AD5749" s="90">
        <f t="shared" si="245"/>
        <v>51823</v>
      </c>
      <c r="AE5749" s="91">
        <f t="shared" si="244"/>
        <v>4.3531450313398778E-2</v>
      </c>
      <c r="AG5749" s="92"/>
    </row>
    <row r="5750" spans="14:33" x14ac:dyDescent="0.25">
      <c r="N5750" s="60"/>
      <c r="O5750" s="101"/>
      <c r="AD5750" s="90">
        <f t="shared" si="245"/>
        <v>51824</v>
      </c>
      <c r="AE5750" s="91">
        <f t="shared" si="244"/>
        <v>4.3531450313318842E-2</v>
      </c>
      <c r="AG5750" s="92"/>
    </row>
    <row r="5751" spans="14:33" x14ac:dyDescent="0.25">
      <c r="N5751" s="60"/>
      <c r="O5751" s="101"/>
      <c r="AD5751" s="90">
        <f t="shared" si="245"/>
        <v>51825</v>
      </c>
      <c r="AE5751" s="91">
        <f t="shared" si="244"/>
        <v>4.3531450313318842E-2</v>
      </c>
      <c r="AG5751" s="92"/>
    </row>
    <row r="5752" spans="14:33" x14ac:dyDescent="0.25">
      <c r="N5752" s="60"/>
      <c r="O5752" s="101"/>
      <c r="AD5752" s="90">
        <f t="shared" si="245"/>
        <v>51826</v>
      </c>
      <c r="AE5752" s="91">
        <f t="shared" si="244"/>
        <v>4.3531450313318842E-2</v>
      </c>
      <c r="AG5752" s="92"/>
    </row>
    <row r="5753" spans="14:33" x14ac:dyDescent="0.25">
      <c r="N5753" s="60"/>
      <c r="O5753" s="101"/>
      <c r="AD5753" s="90">
        <f t="shared" si="245"/>
        <v>51827</v>
      </c>
      <c r="AE5753" s="91">
        <f t="shared" si="244"/>
        <v>4.3536714378742403E-2</v>
      </c>
      <c r="AG5753" s="92"/>
    </row>
    <row r="5754" spans="14:33" x14ac:dyDescent="0.25">
      <c r="N5754" s="60"/>
      <c r="O5754" s="101"/>
      <c r="AD5754" s="90">
        <f t="shared" si="245"/>
        <v>51828</v>
      </c>
      <c r="AE5754" s="91">
        <f t="shared" si="244"/>
        <v>4.3536714378742403E-2</v>
      </c>
      <c r="AG5754" s="92"/>
    </row>
    <row r="5755" spans="14:33" x14ac:dyDescent="0.25">
      <c r="N5755" s="60"/>
      <c r="O5755" s="101"/>
      <c r="AD5755" s="90">
        <f t="shared" si="245"/>
        <v>51829</v>
      </c>
      <c r="AE5755" s="91">
        <f t="shared" si="244"/>
        <v>4.3536714378742403E-2</v>
      </c>
      <c r="AG5755" s="92"/>
    </row>
    <row r="5756" spans="14:33" x14ac:dyDescent="0.25">
      <c r="N5756" s="60"/>
      <c r="O5756" s="101"/>
      <c r="AD5756" s="90">
        <f t="shared" si="245"/>
        <v>51830</v>
      </c>
      <c r="AE5756" s="91">
        <f t="shared" si="244"/>
        <v>4.3531450313238906E-2</v>
      </c>
      <c r="AG5756" s="92"/>
    </row>
    <row r="5757" spans="14:33" x14ac:dyDescent="0.25">
      <c r="N5757" s="60"/>
      <c r="O5757" s="101"/>
      <c r="AD5757" s="90">
        <f t="shared" si="245"/>
        <v>51831</v>
      </c>
      <c r="AE5757" s="91">
        <f t="shared" si="244"/>
        <v>4.3531450313318842E-2</v>
      </c>
      <c r="AG5757" s="92"/>
    </row>
    <row r="5758" spans="14:33" x14ac:dyDescent="0.25">
      <c r="N5758" s="60"/>
      <c r="O5758" s="101"/>
      <c r="AD5758" s="90">
        <f t="shared" si="245"/>
        <v>51832</v>
      </c>
      <c r="AE5758" s="91">
        <f t="shared" si="244"/>
        <v>4.3534082239955474E-2</v>
      </c>
      <c r="AG5758" s="92"/>
    </row>
    <row r="5759" spans="14:33" x14ac:dyDescent="0.25">
      <c r="N5759" s="60"/>
      <c r="O5759" s="101"/>
      <c r="AD5759" s="90">
        <f t="shared" si="245"/>
        <v>51833</v>
      </c>
      <c r="AE5759" s="91">
        <f t="shared" si="244"/>
        <v>4.3534082239955474E-2</v>
      </c>
      <c r="AG5759" s="92"/>
    </row>
    <row r="5760" spans="14:33" x14ac:dyDescent="0.25">
      <c r="N5760" s="60"/>
      <c r="O5760" s="101"/>
      <c r="AD5760" s="90">
        <f t="shared" si="245"/>
        <v>51834</v>
      </c>
      <c r="AE5760" s="91">
        <f t="shared" si="244"/>
        <v>4.3536714378715757E-2</v>
      </c>
      <c r="AG5760" s="92"/>
    </row>
    <row r="5761" spans="14:33" x14ac:dyDescent="0.25">
      <c r="N5761" s="60"/>
      <c r="O5761" s="101"/>
      <c r="AD5761" s="90">
        <f t="shared" si="245"/>
        <v>51835</v>
      </c>
      <c r="AE5761" s="91">
        <f t="shared" si="244"/>
        <v>4.3536714378715757E-2</v>
      </c>
      <c r="AG5761" s="92"/>
    </row>
    <row r="5762" spans="14:33" x14ac:dyDescent="0.25">
      <c r="N5762" s="60"/>
      <c r="O5762" s="101"/>
      <c r="AD5762" s="90">
        <f t="shared" si="245"/>
        <v>51836</v>
      </c>
      <c r="AE5762" s="91">
        <f t="shared" si="244"/>
        <v>4.3536714378715757E-2</v>
      </c>
      <c r="AG5762" s="92"/>
    </row>
    <row r="5763" spans="14:33" x14ac:dyDescent="0.25">
      <c r="N5763" s="60"/>
      <c r="O5763" s="101"/>
      <c r="AD5763" s="90">
        <f t="shared" si="245"/>
        <v>51837</v>
      </c>
      <c r="AE5763" s="91">
        <f t="shared" si="244"/>
        <v>4.3531450313318842E-2</v>
      </c>
      <c r="AG5763" s="92"/>
    </row>
    <row r="5764" spans="14:33" x14ac:dyDescent="0.25">
      <c r="N5764" s="60"/>
      <c r="O5764" s="101"/>
      <c r="AD5764" s="90">
        <f t="shared" si="245"/>
        <v>51838</v>
      </c>
      <c r="AE5764" s="91">
        <f t="shared" si="244"/>
        <v>4.3531450313398778E-2</v>
      </c>
      <c r="AG5764" s="92"/>
    </row>
    <row r="5765" spans="14:33" x14ac:dyDescent="0.25">
      <c r="N5765" s="60"/>
      <c r="O5765" s="101"/>
      <c r="AD5765" s="90">
        <f t="shared" si="245"/>
        <v>51839</v>
      </c>
      <c r="AE5765" s="91">
        <f t="shared" si="244"/>
        <v>4.3531450313318842E-2</v>
      </c>
      <c r="AG5765" s="92"/>
    </row>
    <row r="5766" spans="14:33" x14ac:dyDescent="0.25">
      <c r="N5766" s="60"/>
      <c r="O5766" s="101"/>
      <c r="AD5766" s="90">
        <f t="shared" si="245"/>
        <v>51840</v>
      </c>
      <c r="AE5766" s="91">
        <f t="shared" si="244"/>
        <v>4.3531450313318842E-2</v>
      </c>
      <c r="AG5766" s="92"/>
    </row>
    <row r="5767" spans="14:33" x14ac:dyDescent="0.25">
      <c r="N5767" s="60"/>
      <c r="O5767" s="101"/>
      <c r="AD5767" s="90">
        <f t="shared" si="245"/>
        <v>51841</v>
      </c>
      <c r="AE5767" s="91">
        <f t="shared" ref="AE5767:AE5830" si="246">_xlfn.IFNA(VLOOKUP(AD5767,N:O,2,FALSE)/100,AE5766)</f>
        <v>4.3536714378715757E-2</v>
      </c>
      <c r="AG5767" s="92"/>
    </row>
    <row r="5768" spans="14:33" x14ac:dyDescent="0.25">
      <c r="N5768" s="60"/>
      <c r="O5768" s="101"/>
      <c r="AD5768" s="90">
        <f t="shared" ref="AD5768:AD5831" si="247">AD5767+1</f>
        <v>51842</v>
      </c>
      <c r="AE5768" s="91">
        <f t="shared" si="246"/>
        <v>4.3536714378715757E-2</v>
      </c>
      <c r="AG5768" s="92"/>
    </row>
    <row r="5769" spans="14:33" x14ac:dyDescent="0.25">
      <c r="N5769" s="60"/>
      <c r="O5769" s="101"/>
      <c r="AD5769" s="90">
        <f t="shared" si="247"/>
        <v>51843</v>
      </c>
      <c r="AE5769" s="91">
        <f t="shared" si="246"/>
        <v>4.3536714378715757E-2</v>
      </c>
      <c r="AG5769" s="92"/>
    </row>
    <row r="5770" spans="14:33" x14ac:dyDescent="0.25">
      <c r="N5770" s="60"/>
      <c r="O5770" s="101"/>
      <c r="AD5770" s="90">
        <f t="shared" si="247"/>
        <v>51844</v>
      </c>
      <c r="AE5770" s="91">
        <f t="shared" si="246"/>
        <v>4.3531450313318842E-2</v>
      </c>
      <c r="AG5770" s="92"/>
    </row>
    <row r="5771" spans="14:33" x14ac:dyDescent="0.25">
      <c r="N5771" s="60"/>
      <c r="O5771" s="101"/>
      <c r="AD5771" s="90">
        <f t="shared" si="247"/>
        <v>51845</v>
      </c>
      <c r="AE5771" s="91">
        <f t="shared" si="246"/>
        <v>4.3531450313318842E-2</v>
      </c>
      <c r="AG5771" s="92"/>
    </row>
    <row r="5772" spans="14:33" x14ac:dyDescent="0.25">
      <c r="N5772" s="60"/>
      <c r="O5772" s="101"/>
      <c r="AD5772" s="90">
        <f t="shared" si="247"/>
        <v>51846</v>
      </c>
      <c r="AE5772" s="91">
        <f t="shared" si="246"/>
        <v>4.3531450313398778E-2</v>
      </c>
      <c r="AG5772" s="92"/>
    </row>
    <row r="5773" spans="14:33" x14ac:dyDescent="0.25">
      <c r="N5773" s="60"/>
      <c r="O5773" s="101"/>
      <c r="AD5773" s="90">
        <f t="shared" si="247"/>
        <v>51847</v>
      </c>
      <c r="AE5773" s="91">
        <f t="shared" si="246"/>
        <v>4.3531450313238906E-2</v>
      </c>
      <c r="AG5773" s="92"/>
    </row>
    <row r="5774" spans="14:33" x14ac:dyDescent="0.25">
      <c r="N5774" s="60"/>
      <c r="O5774" s="101"/>
      <c r="AD5774" s="90">
        <f t="shared" si="247"/>
        <v>51848</v>
      </c>
      <c r="AE5774" s="91">
        <f t="shared" si="246"/>
        <v>4.3536714378742403E-2</v>
      </c>
      <c r="AG5774" s="92"/>
    </row>
    <row r="5775" spans="14:33" x14ac:dyDescent="0.25">
      <c r="N5775" s="60"/>
      <c r="O5775" s="101"/>
      <c r="AD5775" s="90">
        <f t="shared" si="247"/>
        <v>51849</v>
      </c>
      <c r="AE5775" s="91">
        <f t="shared" si="246"/>
        <v>4.3536714378742403E-2</v>
      </c>
      <c r="AG5775" s="92"/>
    </row>
    <row r="5776" spans="14:33" x14ac:dyDescent="0.25">
      <c r="N5776" s="60"/>
      <c r="O5776" s="101"/>
      <c r="AD5776" s="90">
        <f t="shared" si="247"/>
        <v>51850</v>
      </c>
      <c r="AE5776" s="91">
        <f t="shared" si="246"/>
        <v>4.3536714378742403E-2</v>
      </c>
      <c r="AG5776" s="92"/>
    </row>
    <row r="5777" spans="14:33" x14ac:dyDescent="0.25">
      <c r="N5777" s="60"/>
      <c r="O5777" s="101"/>
      <c r="AD5777" s="90">
        <f t="shared" si="247"/>
        <v>51851</v>
      </c>
      <c r="AE5777" s="91">
        <f t="shared" si="246"/>
        <v>4.3531450313318842E-2</v>
      </c>
      <c r="AG5777" s="92"/>
    </row>
    <row r="5778" spans="14:33" x14ac:dyDescent="0.25">
      <c r="N5778" s="60"/>
      <c r="O5778" s="101"/>
      <c r="AD5778" s="90">
        <f t="shared" si="247"/>
        <v>51852</v>
      </c>
      <c r="AE5778" s="91">
        <f t="shared" si="246"/>
        <v>4.3531450313318842E-2</v>
      </c>
      <c r="AG5778" s="92"/>
    </row>
    <row r="5779" spans="14:33" x14ac:dyDescent="0.25">
      <c r="N5779" s="60"/>
      <c r="O5779" s="101"/>
      <c r="AD5779" s="90">
        <f t="shared" si="247"/>
        <v>51853</v>
      </c>
      <c r="AE5779" s="91">
        <f t="shared" si="246"/>
        <v>4.3531450313318842E-2</v>
      </c>
      <c r="AG5779" s="92"/>
    </row>
    <row r="5780" spans="14:33" x14ac:dyDescent="0.25">
      <c r="N5780" s="60"/>
      <c r="O5780" s="101"/>
      <c r="AD5780" s="90">
        <f t="shared" si="247"/>
        <v>51854</v>
      </c>
      <c r="AE5780" s="91">
        <f t="shared" si="246"/>
        <v>4.3531450313398778E-2</v>
      </c>
      <c r="AG5780" s="92"/>
    </row>
    <row r="5781" spans="14:33" x14ac:dyDescent="0.25">
      <c r="N5781" s="60"/>
      <c r="O5781" s="101"/>
      <c r="AD5781" s="90">
        <f t="shared" si="247"/>
        <v>51855</v>
      </c>
      <c r="AE5781" s="91">
        <f t="shared" si="246"/>
        <v>4.3536714378715757E-2</v>
      </c>
      <c r="AG5781" s="92"/>
    </row>
    <row r="5782" spans="14:33" x14ac:dyDescent="0.25">
      <c r="N5782" s="60"/>
      <c r="O5782" s="101"/>
      <c r="AD5782" s="90">
        <f t="shared" si="247"/>
        <v>51856</v>
      </c>
      <c r="AE5782" s="91">
        <f t="shared" si="246"/>
        <v>4.3536714378715757E-2</v>
      </c>
      <c r="AG5782" s="92"/>
    </row>
    <row r="5783" spans="14:33" x14ac:dyDescent="0.25">
      <c r="N5783" s="60"/>
      <c r="O5783" s="101"/>
      <c r="AD5783" s="90">
        <f t="shared" si="247"/>
        <v>51857</v>
      </c>
      <c r="AE5783" s="91">
        <f t="shared" si="246"/>
        <v>4.3536714378715757E-2</v>
      </c>
      <c r="AG5783" s="92"/>
    </row>
    <row r="5784" spans="14:33" x14ac:dyDescent="0.25">
      <c r="N5784" s="60"/>
      <c r="O5784" s="101"/>
      <c r="AD5784" s="90">
        <f t="shared" si="247"/>
        <v>51858</v>
      </c>
      <c r="AE5784" s="91">
        <f t="shared" si="246"/>
        <v>4.3531450313238906E-2</v>
      </c>
      <c r="AG5784" s="92"/>
    </row>
    <row r="5785" spans="14:33" x14ac:dyDescent="0.25">
      <c r="N5785" s="60"/>
      <c r="O5785" s="101"/>
      <c r="AD5785" s="90">
        <f t="shared" si="247"/>
        <v>51859</v>
      </c>
      <c r="AE5785" s="91">
        <f t="shared" si="246"/>
        <v>4.3534082239955474E-2</v>
      </c>
      <c r="AG5785" s="92"/>
    </row>
    <row r="5786" spans="14:33" x14ac:dyDescent="0.25">
      <c r="N5786" s="60"/>
      <c r="O5786" s="101"/>
      <c r="AD5786" s="90">
        <f t="shared" si="247"/>
        <v>51860</v>
      </c>
      <c r="AE5786" s="91">
        <f t="shared" si="246"/>
        <v>4.3534082239955474E-2</v>
      </c>
      <c r="AG5786" s="92"/>
    </row>
    <row r="5787" spans="14:33" x14ac:dyDescent="0.25">
      <c r="N5787" s="60"/>
      <c r="O5787" s="101"/>
      <c r="AD5787" s="90">
        <f t="shared" si="247"/>
        <v>51861</v>
      </c>
      <c r="AE5787" s="91">
        <f t="shared" si="246"/>
        <v>4.3531450313318842E-2</v>
      </c>
      <c r="AG5787" s="92"/>
    </row>
    <row r="5788" spans="14:33" x14ac:dyDescent="0.25">
      <c r="N5788" s="60"/>
      <c r="O5788" s="101"/>
      <c r="AD5788" s="90">
        <f t="shared" si="247"/>
        <v>51862</v>
      </c>
      <c r="AE5788" s="91">
        <f t="shared" si="246"/>
        <v>4.3536714378715757E-2</v>
      </c>
      <c r="AG5788" s="92"/>
    </row>
    <row r="5789" spans="14:33" x14ac:dyDescent="0.25">
      <c r="N5789" s="60"/>
      <c r="O5789" s="101"/>
      <c r="AD5789" s="90">
        <f t="shared" si="247"/>
        <v>51863</v>
      </c>
      <c r="AE5789" s="91">
        <f t="shared" si="246"/>
        <v>4.3536714378715757E-2</v>
      </c>
      <c r="AG5789" s="92"/>
    </row>
    <row r="5790" spans="14:33" x14ac:dyDescent="0.25">
      <c r="N5790" s="60"/>
      <c r="O5790" s="101"/>
      <c r="AD5790" s="90">
        <f t="shared" si="247"/>
        <v>51864</v>
      </c>
      <c r="AE5790" s="91">
        <f t="shared" si="246"/>
        <v>4.3536714378715757E-2</v>
      </c>
      <c r="AG5790" s="92"/>
    </row>
    <row r="5791" spans="14:33" x14ac:dyDescent="0.25">
      <c r="N5791" s="60"/>
      <c r="O5791" s="101"/>
      <c r="AD5791" s="90">
        <f t="shared" si="247"/>
        <v>51865</v>
      </c>
      <c r="AE5791" s="91">
        <f t="shared" si="246"/>
        <v>4.3531450313398778E-2</v>
      </c>
      <c r="AG5791" s="92"/>
    </row>
    <row r="5792" spans="14:33" x14ac:dyDescent="0.25">
      <c r="N5792" s="60"/>
      <c r="O5792" s="101"/>
      <c r="AD5792" s="90">
        <f t="shared" si="247"/>
        <v>51866</v>
      </c>
      <c r="AE5792" s="91">
        <f t="shared" si="246"/>
        <v>4.3534082239955474E-2</v>
      </c>
      <c r="AG5792" s="92"/>
    </row>
    <row r="5793" spans="14:33" x14ac:dyDescent="0.25">
      <c r="N5793" s="60"/>
      <c r="O5793" s="101"/>
      <c r="AD5793" s="90">
        <f t="shared" si="247"/>
        <v>51867</v>
      </c>
      <c r="AE5793" s="91">
        <f t="shared" si="246"/>
        <v>4.3534082239955474E-2</v>
      </c>
      <c r="AG5793" s="92"/>
    </row>
    <row r="5794" spans="14:33" x14ac:dyDescent="0.25">
      <c r="N5794" s="60"/>
      <c r="O5794" s="101"/>
      <c r="AD5794" s="90">
        <f t="shared" si="247"/>
        <v>51868</v>
      </c>
      <c r="AE5794" s="91">
        <f t="shared" si="246"/>
        <v>4.3531450313238906E-2</v>
      </c>
      <c r="AG5794" s="92"/>
    </row>
    <row r="5795" spans="14:33" x14ac:dyDescent="0.25">
      <c r="N5795" s="60"/>
      <c r="O5795" s="101"/>
      <c r="AD5795" s="90">
        <f t="shared" si="247"/>
        <v>51869</v>
      </c>
      <c r="AE5795" s="91">
        <f t="shared" si="246"/>
        <v>4.3536714378715757E-2</v>
      </c>
      <c r="AG5795" s="92"/>
    </row>
    <row r="5796" spans="14:33" x14ac:dyDescent="0.25">
      <c r="N5796" s="60"/>
      <c r="O5796" s="101"/>
      <c r="AD5796" s="90">
        <f t="shared" si="247"/>
        <v>51870</v>
      </c>
      <c r="AE5796" s="91">
        <f t="shared" si="246"/>
        <v>4.3536714378715757E-2</v>
      </c>
      <c r="AG5796" s="92"/>
    </row>
    <row r="5797" spans="14:33" x14ac:dyDescent="0.25">
      <c r="N5797" s="60"/>
      <c r="O5797" s="101"/>
      <c r="AD5797" s="90">
        <f t="shared" si="247"/>
        <v>51871</v>
      </c>
      <c r="AE5797" s="91">
        <f t="shared" si="246"/>
        <v>4.3536714378715757E-2</v>
      </c>
      <c r="AG5797" s="92"/>
    </row>
    <row r="5798" spans="14:33" x14ac:dyDescent="0.25">
      <c r="N5798" s="60"/>
      <c r="O5798" s="101"/>
      <c r="AD5798" s="90">
        <f t="shared" si="247"/>
        <v>51872</v>
      </c>
      <c r="AE5798" s="91">
        <f t="shared" si="246"/>
        <v>4.3531450313398778E-2</v>
      </c>
      <c r="AG5798" s="92"/>
    </row>
    <row r="5799" spans="14:33" x14ac:dyDescent="0.25">
      <c r="N5799" s="60"/>
      <c r="O5799" s="101"/>
      <c r="AD5799" s="90">
        <f t="shared" si="247"/>
        <v>51873</v>
      </c>
      <c r="AE5799" s="91">
        <f t="shared" si="246"/>
        <v>4.3531450313318842E-2</v>
      </c>
      <c r="AG5799" s="92"/>
    </row>
    <row r="5800" spans="14:33" x14ac:dyDescent="0.25">
      <c r="N5800" s="60"/>
      <c r="O5800" s="101"/>
      <c r="AD5800" s="90">
        <f t="shared" si="247"/>
        <v>51874</v>
      </c>
      <c r="AE5800" s="91">
        <f t="shared" si="246"/>
        <v>4.3531450313318842E-2</v>
      </c>
      <c r="AG5800" s="92"/>
    </row>
    <row r="5801" spans="14:33" x14ac:dyDescent="0.25">
      <c r="N5801" s="60"/>
      <c r="O5801" s="101"/>
      <c r="AD5801" s="90">
        <f t="shared" si="247"/>
        <v>51875</v>
      </c>
      <c r="AE5801" s="91">
        <f t="shared" si="246"/>
        <v>4.3531450313398778E-2</v>
      </c>
      <c r="AG5801" s="92"/>
    </row>
    <row r="5802" spans="14:33" x14ac:dyDescent="0.25">
      <c r="N5802" s="60"/>
      <c r="O5802" s="101"/>
      <c r="AD5802" s="90">
        <f t="shared" si="247"/>
        <v>51876</v>
      </c>
      <c r="AE5802" s="91">
        <f t="shared" si="246"/>
        <v>4.3536714378715757E-2</v>
      </c>
      <c r="AG5802" s="92"/>
    </row>
    <row r="5803" spans="14:33" x14ac:dyDescent="0.25">
      <c r="N5803" s="60"/>
      <c r="O5803" s="101"/>
      <c r="AD5803" s="90">
        <f t="shared" si="247"/>
        <v>51877</v>
      </c>
      <c r="AE5803" s="91">
        <f t="shared" si="246"/>
        <v>4.3536714378715757E-2</v>
      </c>
      <c r="AG5803" s="92"/>
    </row>
    <row r="5804" spans="14:33" x14ac:dyDescent="0.25">
      <c r="N5804" s="60"/>
      <c r="O5804" s="101"/>
      <c r="AD5804" s="90">
        <f t="shared" si="247"/>
        <v>51878</v>
      </c>
      <c r="AE5804" s="91">
        <f t="shared" si="246"/>
        <v>4.3536714378715757E-2</v>
      </c>
      <c r="AG5804" s="92"/>
    </row>
    <row r="5805" spans="14:33" x14ac:dyDescent="0.25">
      <c r="N5805" s="60"/>
      <c r="O5805" s="101"/>
      <c r="AD5805" s="90">
        <f t="shared" si="247"/>
        <v>51879</v>
      </c>
      <c r="AE5805" s="91">
        <f t="shared" si="246"/>
        <v>4.3531450313318842E-2</v>
      </c>
      <c r="AG5805" s="92"/>
    </row>
    <row r="5806" spans="14:33" x14ac:dyDescent="0.25">
      <c r="N5806" s="60"/>
      <c r="O5806" s="101"/>
      <c r="AD5806" s="90">
        <f t="shared" si="247"/>
        <v>51880</v>
      </c>
      <c r="AE5806" s="91">
        <f t="shared" si="246"/>
        <v>4.3531450313238906E-2</v>
      </c>
      <c r="AG5806" s="92"/>
    </row>
    <row r="5807" spans="14:33" x14ac:dyDescent="0.25">
      <c r="N5807" s="60"/>
      <c r="O5807" s="101"/>
      <c r="AD5807" s="90">
        <f t="shared" si="247"/>
        <v>51881</v>
      </c>
      <c r="AE5807" s="91">
        <f t="shared" si="246"/>
        <v>4.3531450313318842E-2</v>
      </c>
      <c r="AG5807" s="92"/>
    </row>
    <row r="5808" spans="14:33" x14ac:dyDescent="0.25">
      <c r="N5808" s="60"/>
      <c r="O5808" s="101"/>
      <c r="AD5808" s="90">
        <f t="shared" si="247"/>
        <v>51882</v>
      </c>
      <c r="AE5808" s="91">
        <f t="shared" si="246"/>
        <v>4.3531450313318842E-2</v>
      </c>
      <c r="AG5808" s="92"/>
    </row>
    <row r="5809" spans="14:33" x14ac:dyDescent="0.25">
      <c r="N5809" s="60"/>
      <c r="O5809" s="101"/>
      <c r="AD5809" s="90">
        <f t="shared" si="247"/>
        <v>51883</v>
      </c>
      <c r="AE5809" s="91">
        <f t="shared" si="246"/>
        <v>4.3539346729699613E-2</v>
      </c>
      <c r="AG5809" s="92"/>
    </row>
    <row r="5810" spans="14:33" x14ac:dyDescent="0.25">
      <c r="N5810" s="60"/>
      <c r="O5810" s="101"/>
      <c r="AD5810" s="90">
        <f t="shared" si="247"/>
        <v>51884</v>
      </c>
      <c r="AE5810" s="91">
        <f t="shared" si="246"/>
        <v>4.3539346729699613E-2</v>
      </c>
      <c r="AG5810" s="92"/>
    </row>
    <row r="5811" spans="14:33" x14ac:dyDescent="0.25">
      <c r="N5811" s="60"/>
      <c r="O5811" s="101"/>
      <c r="AD5811" s="90">
        <f t="shared" si="247"/>
        <v>51885</v>
      </c>
      <c r="AE5811" s="91">
        <f t="shared" si="246"/>
        <v>4.3539346729699613E-2</v>
      </c>
      <c r="AG5811" s="92"/>
    </row>
    <row r="5812" spans="14:33" x14ac:dyDescent="0.25">
      <c r="N5812" s="60"/>
      <c r="O5812" s="101"/>
      <c r="AD5812" s="90">
        <f t="shared" si="247"/>
        <v>51886</v>
      </c>
      <c r="AE5812" s="91">
        <f t="shared" si="246"/>
        <v>4.3539346729699613E-2</v>
      </c>
      <c r="AG5812" s="92"/>
    </row>
    <row r="5813" spans="14:33" x14ac:dyDescent="0.25">
      <c r="N5813" s="60"/>
      <c r="O5813" s="101"/>
      <c r="AD5813" s="90">
        <f t="shared" si="247"/>
        <v>51887</v>
      </c>
      <c r="AE5813" s="91">
        <f t="shared" si="246"/>
        <v>4.3531450313318842E-2</v>
      </c>
      <c r="AG5813" s="92"/>
    </row>
    <row r="5814" spans="14:33" x14ac:dyDescent="0.25">
      <c r="N5814" s="60"/>
      <c r="O5814" s="101"/>
      <c r="AD5814" s="90">
        <f t="shared" si="247"/>
        <v>51888</v>
      </c>
      <c r="AE5814" s="91">
        <f t="shared" si="246"/>
        <v>4.3531450313398778E-2</v>
      </c>
      <c r="AG5814" s="92"/>
    </row>
    <row r="5815" spans="14:33" x14ac:dyDescent="0.25">
      <c r="N5815" s="60"/>
      <c r="O5815" s="101"/>
      <c r="AD5815" s="90">
        <f t="shared" si="247"/>
        <v>51889</v>
      </c>
      <c r="AE5815" s="91">
        <f t="shared" si="246"/>
        <v>4.3531450313318842E-2</v>
      </c>
      <c r="AG5815" s="92"/>
    </row>
    <row r="5816" spans="14:33" x14ac:dyDescent="0.25">
      <c r="N5816" s="60"/>
      <c r="O5816" s="101"/>
      <c r="AD5816" s="90">
        <f t="shared" si="247"/>
        <v>51890</v>
      </c>
      <c r="AE5816" s="91">
        <f t="shared" si="246"/>
        <v>4.3536714378715757E-2</v>
      </c>
      <c r="AG5816" s="92"/>
    </row>
    <row r="5817" spans="14:33" x14ac:dyDescent="0.25">
      <c r="N5817" s="60"/>
      <c r="O5817" s="101"/>
      <c r="AD5817" s="90">
        <f t="shared" si="247"/>
        <v>51891</v>
      </c>
      <c r="AE5817" s="91">
        <f t="shared" si="246"/>
        <v>4.3536714378715757E-2</v>
      </c>
      <c r="AG5817" s="92"/>
    </row>
    <row r="5818" spans="14:33" x14ac:dyDescent="0.25">
      <c r="N5818" s="60"/>
      <c r="O5818" s="101"/>
      <c r="AD5818" s="90">
        <f t="shared" si="247"/>
        <v>51892</v>
      </c>
      <c r="AE5818" s="91">
        <f t="shared" si="246"/>
        <v>4.3536714378715757E-2</v>
      </c>
      <c r="AG5818" s="92"/>
    </row>
    <row r="5819" spans="14:33" x14ac:dyDescent="0.25">
      <c r="N5819" s="60"/>
      <c r="O5819" s="101"/>
      <c r="AD5819" s="90">
        <f t="shared" si="247"/>
        <v>51893</v>
      </c>
      <c r="AE5819" s="91">
        <f t="shared" si="246"/>
        <v>4.3531450313318842E-2</v>
      </c>
      <c r="AG5819" s="92"/>
    </row>
    <row r="5820" spans="14:33" x14ac:dyDescent="0.25">
      <c r="N5820" s="60"/>
      <c r="O5820" s="101"/>
      <c r="AD5820" s="90">
        <f t="shared" si="247"/>
        <v>51894</v>
      </c>
      <c r="AE5820" s="91">
        <f t="shared" si="246"/>
        <v>4.3531450313318842E-2</v>
      </c>
      <c r="AG5820" s="92"/>
    </row>
    <row r="5821" spans="14:33" x14ac:dyDescent="0.25">
      <c r="N5821" s="60"/>
      <c r="O5821" s="101"/>
      <c r="AD5821" s="90">
        <f t="shared" si="247"/>
        <v>51895</v>
      </c>
      <c r="AE5821" s="91">
        <f t="shared" si="246"/>
        <v>4.3531450313398778E-2</v>
      </c>
      <c r="AG5821" s="92"/>
    </row>
    <row r="5822" spans="14:33" x14ac:dyDescent="0.25">
      <c r="N5822" s="60"/>
      <c r="O5822" s="101"/>
      <c r="AD5822" s="90">
        <f t="shared" si="247"/>
        <v>51896</v>
      </c>
      <c r="AE5822" s="91">
        <f t="shared" si="246"/>
        <v>4.3531450313238906E-2</v>
      </c>
      <c r="AG5822" s="92"/>
    </row>
    <row r="5823" spans="14:33" x14ac:dyDescent="0.25">
      <c r="N5823" s="60"/>
      <c r="O5823" s="101"/>
      <c r="AD5823" s="90">
        <f t="shared" si="247"/>
        <v>51897</v>
      </c>
      <c r="AE5823" s="91">
        <f t="shared" si="246"/>
        <v>4.3536714378742403E-2</v>
      </c>
      <c r="AG5823" s="92"/>
    </row>
    <row r="5824" spans="14:33" x14ac:dyDescent="0.25">
      <c r="N5824" s="60"/>
      <c r="O5824" s="101"/>
      <c r="AD5824" s="90">
        <f t="shared" si="247"/>
        <v>51898</v>
      </c>
      <c r="AE5824" s="91">
        <f t="shared" si="246"/>
        <v>4.3536714378742403E-2</v>
      </c>
      <c r="AG5824" s="92"/>
    </row>
    <row r="5825" spans="14:33" x14ac:dyDescent="0.25">
      <c r="N5825" s="60"/>
      <c r="O5825" s="101"/>
      <c r="AD5825" s="90">
        <f t="shared" si="247"/>
        <v>51899</v>
      </c>
      <c r="AE5825" s="91">
        <f t="shared" si="246"/>
        <v>4.3536714378742403E-2</v>
      </c>
      <c r="AG5825" s="92"/>
    </row>
    <row r="5826" spans="14:33" x14ac:dyDescent="0.25">
      <c r="N5826" s="60"/>
      <c r="O5826" s="101"/>
      <c r="AD5826" s="90">
        <f t="shared" si="247"/>
        <v>51900</v>
      </c>
      <c r="AE5826" s="91">
        <f t="shared" si="246"/>
        <v>4.3531450313318842E-2</v>
      </c>
      <c r="AG5826" s="92"/>
    </row>
    <row r="5827" spans="14:33" x14ac:dyDescent="0.25">
      <c r="N5827" s="60"/>
      <c r="O5827" s="101"/>
      <c r="AD5827" s="90">
        <f t="shared" si="247"/>
        <v>51901</v>
      </c>
      <c r="AE5827" s="91">
        <f t="shared" si="246"/>
        <v>4.3531450313238906E-2</v>
      </c>
      <c r="AG5827" s="92"/>
    </row>
    <row r="5828" spans="14:33" x14ac:dyDescent="0.25">
      <c r="N5828" s="60"/>
      <c r="O5828" s="101"/>
      <c r="AD5828" s="90">
        <f t="shared" si="247"/>
        <v>51902</v>
      </c>
      <c r="AE5828" s="91">
        <f t="shared" si="246"/>
        <v>4.3531450313398778E-2</v>
      </c>
      <c r="AG5828" s="92"/>
    </row>
    <row r="5829" spans="14:33" x14ac:dyDescent="0.25">
      <c r="N5829" s="60"/>
      <c r="O5829" s="101"/>
      <c r="AD5829" s="90">
        <f t="shared" si="247"/>
        <v>51903</v>
      </c>
      <c r="AE5829" s="91">
        <f t="shared" si="246"/>
        <v>4.3531450313318842E-2</v>
      </c>
      <c r="AG5829" s="92"/>
    </row>
    <row r="5830" spans="14:33" x14ac:dyDescent="0.25">
      <c r="N5830" s="60"/>
      <c r="O5830" s="101"/>
      <c r="AD5830" s="90">
        <f t="shared" si="247"/>
        <v>51904</v>
      </c>
      <c r="AE5830" s="91">
        <f t="shared" si="246"/>
        <v>4.3536714378715757E-2</v>
      </c>
      <c r="AG5830" s="92"/>
    </row>
    <row r="5831" spans="14:33" x14ac:dyDescent="0.25">
      <c r="N5831" s="60"/>
      <c r="O5831" s="101"/>
      <c r="AD5831" s="90">
        <f t="shared" si="247"/>
        <v>51905</v>
      </c>
      <c r="AE5831" s="91">
        <f t="shared" ref="AE5831:AE5894" si="248">_xlfn.IFNA(VLOOKUP(AD5831,N:O,2,FALSE)/100,AE5830)</f>
        <v>4.3536714378715757E-2</v>
      </c>
      <c r="AG5831" s="92"/>
    </row>
    <row r="5832" spans="14:33" x14ac:dyDescent="0.25">
      <c r="N5832" s="60"/>
      <c r="O5832" s="101"/>
      <c r="AD5832" s="90">
        <f t="shared" ref="AD5832:AD5895" si="249">AD5831+1</f>
        <v>51906</v>
      </c>
      <c r="AE5832" s="91">
        <f t="shared" si="248"/>
        <v>4.3536714378715757E-2</v>
      </c>
      <c r="AG5832" s="92"/>
    </row>
    <row r="5833" spans="14:33" x14ac:dyDescent="0.25">
      <c r="N5833" s="60"/>
      <c r="O5833" s="101"/>
      <c r="AD5833" s="90">
        <f t="shared" si="249"/>
        <v>51907</v>
      </c>
      <c r="AE5833" s="91">
        <f t="shared" si="248"/>
        <v>4.3531450313318842E-2</v>
      </c>
      <c r="AG5833" s="92"/>
    </row>
    <row r="5834" spans="14:33" x14ac:dyDescent="0.25">
      <c r="N5834" s="60"/>
      <c r="O5834" s="101"/>
      <c r="AD5834" s="90">
        <f t="shared" si="249"/>
        <v>51908</v>
      </c>
      <c r="AE5834" s="91">
        <f t="shared" si="248"/>
        <v>4.3531450313318842E-2</v>
      </c>
      <c r="AG5834" s="92"/>
    </row>
    <row r="5835" spans="14:33" x14ac:dyDescent="0.25">
      <c r="N5835" s="60"/>
      <c r="O5835" s="101"/>
      <c r="AD5835" s="90">
        <f t="shared" si="249"/>
        <v>51909</v>
      </c>
      <c r="AE5835" s="91">
        <f t="shared" si="248"/>
        <v>4.3531450313318842E-2</v>
      </c>
      <c r="AG5835" s="92"/>
    </row>
    <row r="5836" spans="14:33" x14ac:dyDescent="0.25">
      <c r="N5836" s="60"/>
      <c r="O5836" s="101"/>
      <c r="AD5836" s="90">
        <f t="shared" si="249"/>
        <v>51910</v>
      </c>
      <c r="AE5836" s="91">
        <f t="shared" si="248"/>
        <v>4.3531450313318842E-2</v>
      </c>
      <c r="AG5836" s="92"/>
    </row>
    <row r="5837" spans="14:33" x14ac:dyDescent="0.25">
      <c r="N5837" s="60"/>
      <c r="O5837" s="101"/>
      <c r="AD5837" s="90">
        <f t="shared" si="249"/>
        <v>51911</v>
      </c>
      <c r="AE5837" s="91">
        <f t="shared" si="248"/>
        <v>4.3539346729699613E-2</v>
      </c>
      <c r="AG5837" s="92"/>
    </row>
    <row r="5838" spans="14:33" x14ac:dyDescent="0.25">
      <c r="N5838" s="60"/>
      <c r="O5838" s="101"/>
      <c r="AD5838" s="90">
        <f t="shared" si="249"/>
        <v>51912</v>
      </c>
      <c r="AE5838" s="91">
        <f t="shared" si="248"/>
        <v>4.3539346729699613E-2</v>
      </c>
      <c r="AG5838" s="92"/>
    </row>
    <row r="5839" spans="14:33" x14ac:dyDescent="0.25">
      <c r="N5839" s="60"/>
      <c r="O5839" s="101"/>
      <c r="AD5839" s="90">
        <f t="shared" si="249"/>
        <v>51913</v>
      </c>
      <c r="AE5839" s="91">
        <f t="shared" si="248"/>
        <v>4.3539346729699613E-2</v>
      </c>
      <c r="AG5839" s="92"/>
    </row>
    <row r="5840" spans="14:33" x14ac:dyDescent="0.25">
      <c r="N5840" s="60"/>
      <c r="O5840" s="101"/>
      <c r="AD5840" s="90">
        <f t="shared" si="249"/>
        <v>51914</v>
      </c>
      <c r="AE5840" s="91">
        <f t="shared" si="248"/>
        <v>4.3539346729699613E-2</v>
      </c>
      <c r="AG5840" s="92"/>
    </row>
    <row r="5841" spans="14:33" x14ac:dyDescent="0.25">
      <c r="N5841" s="60"/>
      <c r="O5841" s="101"/>
      <c r="AD5841" s="90">
        <f t="shared" si="249"/>
        <v>51915</v>
      </c>
      <c r="AE5841" s="91">
        <f t="shared" si="248"/>
        <v>4.3531450313398778E-2</v>
      </c>
      <c r="AG5841" s="92"/>
    </row>
    <row r="5842" spans="14:33" x14ac:dyDescent="0.25">
      <c r="N5842" s="60"/>
      <c r="O5842" s="101"/>
      <c r="AD5842" s="90">
        <f t="shared" si="249"/>
        <v>51916</v>
      </c>
      <c r="AE5842" s="91">
        <f t="shared" si="248"/>
        <v>4.3531450313238906E-2</v>
      </c>
      <c r="AG5842" s="92"/>
    </row>
    <row r="5843" spans="14:33" x14ac:dyDescent="0.25">
      <c r="N5843" s="60"/>
      <c r="O5843" s="101"/>
      <c r="AD5843" s="90">
        <f t="shared" si="249"/>
        <v>51917</v>
      </c>
      <c r="AE5843" s="91">
        <f t="shared" si="248"/>
        <v>4.3531450313238906E-2</v>
      </c>
      <c r="AG5843" s="92"/>
    </row>
    <row r="5844" spans="14:33" x14ac:dyDescent="0.25">
      <c r="N5844" s="60"/>
      <c r="O5844" s="101"/>
      <c r="AD5844" s="90">
        <f t="shared" si="249"/>
        <v>51918</v>
      </c>
      <c r="AE5844" s="91">
        <f t="shared" si="248"/>
        <v>4.3536714378769048E-2</v>
      </c>
      <c r="AG5844" s="92"/>
    </row>
    <row r="5845" spans="14:33" x14ac:dyDescent="0.25">
      <c r="N5845" s="60"/>
      <c r="O5845" s="101"/>
      <c r="AD5845" s="90">
        <f t="shared" si="249"/>
        <v>51919</v>
      </c>
      <c r="AE5845" s="91">
        <f t="shared" si="248"/>
        <v>4.3536714378769048E-2</v>
      </c>
      <c r="AG5845" s="92"/>
    </row>
    <row r="5846" spans="14:33" x14ac:dyDescent="0.25">
      <c r="N5846" s="60"/>
      <c r="O5846" s="101"/>
      <c r="AD5846" s="90">
        <f t="shared" si="249"/>
        <v>51920</v>
      </c>
      <c r="AE5846" s="91">
        <f t="shared" si="248"/>
        <v>4.3536714378769048E-2</v>
      </c>
      <c r="AG5846" s="92"/>
    </row>
    <row r="5847" spans="14:33" x14ac:dyDescent="0.25">
      <c r="N5847" s="60"/>
      <c r="O5847" s="101"/>
      <c r="AD5847" s="90">
        <f t="shared" si="249"/>
        <v>51921</v>
      </c>
      <c r="AE5847" s="91">
        <f t="shared" si="248"/>
        <v>4.3531450313238906E-2</v>
      </c>
      <c r="AG5847" s="92"/>
    </row>
    <row r="5848" spans="14:33" x14ac:dyDescent="0.25">
      <c r="N5848" s="60"/>
      <c r="O5848" s="101"/>
      <c r="AD5848" s="90">
        <f t="shared" si="249"/>
        <v>51922</v>
      </c>
      <c r="AE5848" s="91">
        <f t="shared" si="248"/>
        <v>4.3531450313318842E-2</v>
      </c>
      <c r="AG5848" s="92"/>
    </row>
    <row r="5849" spans="14:33" x14ac:dyDescent="0.25">
      <c r="N5849" s="60"/>
      <c r="O5849" s="101"/>
      <c r="AD5849" s="90">
        <f t="shared" si="249"/>
        <v>51923</v>
      </c>
      <c r="AE5849" s="91">
        <f t="shared" si="248"/>
        <v>4.3531450313398778E-2</v>
      </c>
      <c r="AG5849" s="92"/>
    </row>
    <row r="5850" spans="14:33" x14ac:dyDescent="0.25">
      <c r="N5850" s="60"/>
      <c r="O5850" s="101"/>
      <c r="AD5850" s="90">
        <f t="shared" si="249"/>
        <v>51924</v>
      </c>
      <c r="AE5850" s="91">
        <f t="shared" si="248"/>
        <v>4.3531450313318842E-2</v>
      </c>
      <c r="AG5850" s="92"/>
    </row>
    <row r="5851" spans="14:33" x14ac:dyDescent="0.25">
      <c r="N5851" s="60"/>
      <c r="O5851" s="101"/>
      <c r="AD5851" s="90">
        <f t="shared" si="249"/>
        <v>51925</v>
      </c>
      <c r="AE5851" s="91">
        <f t="shared" si="248"/>
        <v>4.3536714378715757E-2</v>
      </c>
      <c r="AG5851" s="92"/>
    </row>
    <row r="5852" spans="14:33" x14ac:dyDescent="0.25">
      <c r="N5852" s="60"/>
      <c r="O5852" s="101"/>
      <c r="AD5852" s="90">
        <f t="shared" si="249"/>
        <v>51926</v>
      </c>
      <c r="AE5852" s="91">
        <f t="shared" si="248"/>
        <v>4.3536714378715757E-2</v>
      </c>
      <c r="AG5852" s="92"/>
    </row>
    <row r="5853" spans="14:33" x14ac:dyDescent="0.25">
      <c r="N5853" s="60"/>
      <c r="O5853" s="101"/>
      <c r="AD5853" s="90">
        <f t="shared" si="249"/>
        <v>51927</v>
      </c>
      <c r="AE5853" s="91">
        <f t="shared" si="248"/>
        <v>4.3536714378715757E-2</v>
      </c>
      <c r="AG5853" s="92"/>
    </row>
    <row r="5854" spans="14:33" x14ac:dyDescent="0.25">
      <c r="N5854" s="60"/>
      <c r="O5854" s="101"/>
      <c r="AD5854" s="90">
        <f t="shared" si="249"/>
        <v>51928</v>
      </c>
      <c r="AE5854" s="91">
        <f t="shared" si="248"/>
        <v>4.3531450313398778E-2</v>
      </c>
      <c r="AG5854" s="92"/>
    </row>
    <row r="5855" spans="14:33" x14ac:dyDescent="0.25">
      <c r="N5855" s="60"/>
      <c r="O5855" s="101"/>
      <c r="AD5855" s="90">
        <f t="shared" si="249"/>
        <v>51929</v>
      </c>
      <c r="AE5855" s="91">
        <f t="shared" si="248"/>
        <v>4.3531450313318842E-2</v>
      </c>
      <c r="AG5855" s="92"/>
    </row>
    <row r="5856" spans="14:33" x14ac:dyDescent="0.25">
      <c r="N5856" s="60"/>
      <c r="O5856" s="101"/>
      <c r="AD5856" s="90">
        <f t="shared" si="249"/>
        <v>51930</v>
      </c>
      <c r="AE5856" s="91">
        <f t="shared" si="248"/>
        <v>4.3531450313318842E-2</v>
      </c>
      <c r="AG5856" s="92"/>
    </row>
    <row r="5857" spans="14:33" x14ac:dyDescent="0.25">
      <c r="N5857" s="60"/>
      <c r="O5857" s="101"/>
      <c r="AD5857" s="90">
        <f t="shared" si="249"/>
        <v>51931</v>
      </c>
      <c r="AE5857" s="91">
        <f t="shared" si="248"/>
        <v>4.3531450313318842E-2</v>
      </c>
      <c r="AG5857" s="92"/>
    </row>
    <row r="5858" spans="14:33" x14ac:dyDescent="0.25">
      <c r="N5858" s="60"/>
      <c r="O5858" s="101"/>
      <c r="AD5858" s="90">
        <f t="shared" si="249"/>
        <v>51932</v>
      </c>
      <c r="AE5858" s="91">
        <f t="shared" si="248"/>
        <v>4.3536714378742403E-2</v>
      </c>
      <c r="AG5858" s="92"/>
    </row>
    <row r="5859" spans="14:33" x14ac:dyDescent="0.25">
      <c r="N5859" s="60"/>
      <c r="O5859" s="101"/>
      <c r="AD5859" s="90">
        <f t="shared" si="249"/>
        <v>51933</v>
      </c>
      <c r="AE5859" s="91">
        <f t="shared" si="248"/>
        <v>4.3536714378742403E-2</v>
      </c>
      <c r="AG5859" s="92"/>
    </row>
    <row r="5860" spans="14:33" x14ac:dyDescent="0.25">
      <c r="N5860" s="60"/>
      <c r="O5860" s="101"/>
      <c r="AD5860" s="90">
        <f t="shared" si="249"/>
        <v>51934</v>
      </c>
      <c r="AE5860" s="91">
        <f t="shared" si="248"/>
        <v>4.3536714378742403E-2</v>
      </c>
      <c r="AG5860" s="92"/>
    </row>
    <row r="5861" spans="14:33" x14ac:dyDescent="0.25">
      <c r="N5861" s="60"/>
      <c r="O5861" s="101"/>
      <c r="AD5861" s="90">
        <f t="shared" si="249"/>
        <v>51935</v>
      </c>
      <c r="AE5861" s="91">
        <f t="shared" si="248"/>
        <v>4.3531450313318842E-2</v>
      </c>
      <c r="AG5861" s="92"/>
    </row>
    <row r="5862" spans="14:33" x14ac:dyDescent="0.25">
      <c r="N5862" s="60"/>
      <c r="O5862" s="101"/>
      <c r="AD5862" s="90">
        <f t="shared" si="249"/>
        <v>51936</v>
      </c>
      <c r="AE5862" s="91">
        <f t="shared" si="248"/>
        <v>4.3531450313318842E-2</v>
      </c>
      <c r="AG5862" s="92"/>
    </row>
    <row r="5863" spans="14:33" x14ac:dyDescent="0.25">
      <c r="N5863" s="60"/>
      <c r="O5863" s="101"/>
      <c r="AD5863" s="90">
        <f t="shared" si="249"/>
        <v>51937</v>
      </c>
      <c r="AE5863" s="91">
        <f t="shared" si="248"/>
        <v>4.3531450313318842E-2</v>
      </c>
      <c r="AG5863" s="92"/>
    </row>
    <row r="5864" spans="14:33" x14ac:dyDescent="0.25">
      <c r="N5864" s="60"/>
      <c r="O5864" s="101"/>
      <c r="AD5864" s="90">
        <f t="shared" si="249"/>
        <v>51938</v>
      </c>
      <c r="AE5864" s="91">
        <f t="shared" si="248"/>
        <v>4.3531450313238906E-2</v>
      </c>
      <c r="AG5864" s="92"/>
    </row>
    <row r="5865" spans="14:33" x14ac:dyDescent="0.25">
      <c r="N5865" s="60"/>
      <c r="O5865" s="101"/>
      <c r="AD5865" s="90">
        <f t="shared" si="249"/>
        <v>51939</v>
      </c>
      <c r="AE5865" s="91">
        <f t="shared" si="248"/>
        <v>4.3536714378769048E-2</v>
      </c>
      <c r="AG5865" s="92"/>
    </row>
    <row r="5866" spans="14:33" x14ac:dyDescent="0.25">
      <c r="N5866" s="60"/>
      <c r="O5866" s="101"/>
      <c r="AD5866" s="90">
        <f t="shared" si="249"/>
        <v>51940</v>
      </c>
      <c r="AE5866" s="91">
        <f t="shared" si="248"/>
        <v>4.3536714378769048E-2</v>
      </c>
      <c r="AG5866" s="92"/>
    </row>
    <row r="5867" spans="14:33" x14ac:dyDescent="0.25">
      <c r="N5867" s="60"/>
      <c r="O5867" s="101"/>
      <c r="AD5867" s="90">
        <f t="shared" si="249"/>
        <v>51941</v>
      </c>
      <c r="AE5867" s="91">
        <f t="shared" si="248"/>
        <v>4.3536714378769048E-2</v>
      </c>
      <c r="AG5867" s="92"/>
    </row>
    <row r="5868" spans="14:33" x14ac:dyDescent="0.25">
      <c r="N5868" s="60"/>
      <c r="O5868" s="101"/>
      <c r="AD5868" s="90">
        <f t="shared" si="249"/>
        <v>51942</v>
      </c>
      <c r="AE5868" s="91">
        <f t="shared" si="248"/>
        <v>4.3531450313318842E-2</v>
      </c>
      <c r="AG5868" s="92"/>
    </row>
    <row r="5869" spans="14:33" x14ac:dyDescent="0.25">
      <c r="N5869" s="60"/>
      <c r="O5869" s="101"/>
      <c r="AD5869" s="90">
        <f t="shared" si="249"/>
        <v>51943</v>
      </c>
      <c r="AE5869" s="91">
        <f t="shared" si="248"/>
        <v>4.3531450313318842E-2</v>
      </c>
      <c r="AG5869" s="92"/>
    </row>
    <row r="5870" spans="14:33" x14ac:dyDescent="0.25">
      <c r="N5870" s="60"/>
      <c r="O5870" s="101"/>
      <c r="AD5870" s="90">
        <f t="shared" si="249"/>
        <v>51944</v>
      </c>
      <c r="AE5870" s="91">
        <f t="shared" si="248"/>
        <v>4.3531450313318842E-2</v>
      </c>
      <c r="AG5870" s="92"/>
    </row>
    <row r="5871" spans="14:33" x14ac:dyDescent="0.25">
      <c r="N5871" s="60"/>
      <c r="O5871" s="101"/>
      <c r="AD5871" s="90">
        <f t="shared" si="249"/>
        <v>51945</v>
      </c>
      <c r="AE5871" s="91">
        <f t="shared" si="248"/>
        <v>4.3531450313318842E-2</v>
      </c>
      <c r="AG5871" s="92"/>
    </row>
    <row r="5872" spans="14:33" x14ac:dyDescent="0.25">
      <c r="N5872" s="60"/>
      <c r="O5872" s="101"/>
      <c r="AD5872" s="90">
        <f t="shared" si="249"/>
        <v>51946</v>
      </c>
      <c r="AE5872" s="91">
        <f t="shared" si="248"/>
        <v>4.3536714378689112E-2</v>
      </c>
      <c r="AG5872" s="92"/>
    </row>
    <row r="5873" spans="14:33" x14ac:dyDescent="0.25">
      <c r="N5873" s="60"/>
      <c r="O5873" s="101"/>
      <c r="AD5873" s="90">
        <f t="shared" si="249"/>
        <v>51947</v>
      </c>
      <c r="AE5873" s="91">
        <f t="shared" si="248"/>
        <v>4.3536714378689112E-2</v>
      </c>
      <c r="AG5873" s="92"/>
    </row>
    <row r="5874" spans="14:33" x14ac:dyDescent="0.25">
      <c r="N5874" s="60"/>
      <c r="O5874" s="101"/>
      <c r="AD5874" s="90">
        <f t="shared" si="249"/>
        <v>51948</v>
      </c>
      <c r="AE5874" s="91">
        <f t="shared" si="248"/>
        <v>4.3536714378689112E-2</v>
      </c>
      <c r="AG5874" s="92"/>
    </row>
    <row r="5875" spans="14:33" x14ac:dyDescent="0.25">
      <c r="N5875" s="60"/>
      <c r="O5875" s="101"/>
      <c r="AD5875" s="90">
        <f t="shared" si="249"/>
        <v>51949</v>
      </c>
      <c r="AE5875" s="91">
        <f t="shared" si="248"/>
        <v>4.3531450313398778E-2</v>
      </c>
      <c r="AG5875" s="92"/>
    </row>
    <row r="5876" spans="14:33" x14ac:dyDescent="0.25">
      <c r="N5876" s="60"/>
      <c r="O5876" s="101"/>
      <c r="AD5876" s="90">
        <f t="shared" si="249"/>
        <v>51950</v>
      </c>
      <c r="AE5876" s="91">
        <f t="shared" si="248"/>
        <v>4.3531450313318842E-2</v>
      </c>
      <c r="AG5876" s="92"/>
    </row>
    <row r="5877" spans="14:33" x14ac:dyDescent="0.25">
      <c r="N5877" s="60"/>
      <c r="O5877" s="101"/>
      <c r="AD5877" s="90">
        <f t="shared" si="249"/>
        <v>51951</v>
      </c>
      <c r="AE5877" s="91">
        <f t="shared" si="248"/>
        <v>4.3531450313238906E-2</v>
      </c>
      <c r="AG5877" s="92"/>
    </row>
    <row r="5878" spans="14:33" x14ac:dyDescent="0.25">
      <c r="N5878" s="60"/>
      <c r="O5878" s="101"/>
      <c r="AD5878" s="90">
        <f t="shared" si="249"/>
        <v>51952</v>
      </c>
      <c r="AE5878" s="91">
        <f t="shared" si="248"/>
        <v>4.3531450313318842E-2</v>
      </c>
      <c r="AG5878" s="92"/>
    </row>
    <row r="5879" spans="14:33" x14ac:dyDescent="0.25">
      <c r="N5879" s="60"/>
      <c r="O5879" s="101"/>
      <c r="AD5879" s="90">
        <f t="shared" si="249"/>
        <v>51953</v>
      </c>
      <c r="AE5879" s="91">
        <f t="shared" si="248"/>
        <v>4.3536714378742403E-2</v>
      </c>
      <c r="AG5879" s="92"/>
    </row>
    <row r="5880" spans="14:33" x14ac:dyDescent="0.25">
      <c r="N5880" s="60"/>
      <c r="O5880" s="101"/>
      <c r="AD5880" s="90">
        <f t="shared" si="249"/>
        <v>51954</v>
      </c>
      <c r="AE5880" s="91">
        <f t="shared" si="248"/>
        <v>4.3536714378742403E-2</v>
      </c>
      <c r="AG5880" s="92"/>
    </row>
    <row r="5881" spans="14:33" x14ac:dyDescent="0.25">
      <c r="N5881" s="60"/>
      <c r="O5881" s="101"/>
      <c r="AD5881" s="90">
        <f t="shared" si="249"/>
        <v>51955</v>
      </c>
      <c r="AE5881" s="91">
        <f t="shared" si="248"/>
        <v>4.3536714378742403E-2</v>
      </c>
      <c r="AG5881" s="92"/>
    </row>
    <row r="5882" spans="14:33" x14ac:dyDescent="0.25">
      <c r="N5882" s="60"/>
      <c r="O5882" s="101"/>
      <c r="AD5882" s="90">
        <f t="shared" si="249"/>
        <v>51956</v>
      </c>
      <c r="AE5882" s="91">
        <f t="shared" si="248"/>
        <v>4.3531450313238906E-2</v>
      </c>
      <c r="AG5882" s="92"/>
    </row>
    <row r="5883" spans="14:33" x14ac:dyDescent="0.25">
      <c r="N5883" s="60"/>
      <c r="O5883" s="101"/>
      <c r="AD5883" s="90">
        <f t="shared" si="249"/>
        <v>51957</v>
      </c>
      <c r="AE5883" s="91">
        <f t="shared" si="248"/>
        <v>4.3531450313318842E-2</v>
      </c>
      <c r="AG5883" s="92"/>
    </row>
    <row r="5884" spans="14:33" x14ac:dyDescent="0.25">
      <c r="N5884" s="60"/>
      <c r="O5884" s="101"/>
      <c r="AD5884" s="90">
        <f t="shared" si="249"/>
        <v>51958</v>
      </c>
      <c r="AE5884" s="91">
        <f t="shared" si="248"/>
        <v>4.3531450313318842E-2</v>
      </c>
      <c r="AG5884" s="92"/>
    </row>
    <row r="5885" spans="14:33" x14ac:dyDescent="0.25">
      <c r="N5885" s="60"/>
      <c r="O5885" s="101"/>
      <c r="AD5885" s="90">
        <f t="shared" si="249"/>
        <v>51959</v>
      </c>
      <c r="AE5885" s="91">
        <f t="shared" si="248"/>
        <v>4.3539346729699613E-2</v>
      </c>
      <c r="AG5885" s="92"/>
    </row>
    <row r="5886" spans="14:33" x14ac:dyDescent="0.25">
      <c r="N5886" s="60"/>
      <c r="O5886" s="101"/>
      <c r="AD5886" s="90">
        <f t="shared" si="249"/>
        <v>51960</v>
      </c>
      <c r="AE5886" s="91">
        <f t="shared" si="248"/>
        <v>4.3539346729699613E-2</v>
      </c>
      <c r="AG5886" s="92"/>
    </row>
    <row r="5887" spans="14:33" x14ac:dyDescent="0.25">
      <c r="N5887" s="60"/>
      <c r="O5887" s="101"/>
      <c r="AD5887" s="90">
        <f t="shared" si="249"/>
        <v>51961</v>
      </c>
      <c r="AE5887" s="91">
        <f t="shared" si="248"/>
        <v>4.3539346729699613E-2</v>
      </c>
      <c r="AG5887" s="92"/>
    </row>
    <row r="5888" spans="14:33" x14ac:dyDescent="0.25">
      <c r="N5888" s="60"/>
      <c r="O5888" s="101"/>
      <c r="AD5888" s="90">
        <f t="shared" si="249"/>
        <v>51962</v>
      </c>
      <c r="AE5888" s="91">
        <f t="shared" si="248"/>
        <v>4.3539346729699613E-2</v>
      </c>
      <c r="AG5888" s="92"/>
    </row>
    <row r="5889" spans="14:33" x14ac:dyDescent="0.25">
      <c r="N5889" s="60"/>
      <c r="O5889" s="101"/>
      <c r="AD5889" s="90">
        <f t="shared" si="249"/>
        <v>51963</v>
      </c>
      <c r="AE5889" s="91">
        <f t="shared" si="248"/>
        <v>4.3531450313318842E-2</v>
      </c>
      <c r="AG5889" s="92"/>
    </row>
    <row r="5890" spans="14:33" x14ac:dyDescent="0.25">
      <c r="N5890" s="60"/>
      <c r="O5890" s="101"/>
      <c r="AD5890" s="90">
        <f t="shared" si="249"/>
        <v>51964</v>
      </c>
      <c r="AE5890" s="91">
        <f t="shared" si="248"/>
        <v>4.3531450313318842E-2</v>
      </c>
      <c r="AG5890" s="92"/>
    </row>
    <row r="5891" spans="14:33" x14ac:dyDescent="0.25">
      <c r="N5891" s="60"/>
      <c r="O5891" s="101"/>
      <c r="AD5891" s="90">
        <f t="shared" si="249"/>
        <v>51965</v>
      </c>
      <c r="AE5891" s="91">
        <f t="shared" si="248"/>
        <v>4.3531450313318842E-2</v>
      </c>
      <c r="AG5891" s="92"/>
    </row>
    <row r="5892" spans="14:33" x14ac:dyDescent="0.25">
      <c r="N5892" s="60"/>
      <c r="O5892" s="101"/>
      <c r="AD5892" s="90">
        <f t="shared" si="249"/>
        <v>51966</v>
      </c>
      <c r="AE5892" s="91">
        <f t="shared" si="248"/>
        <v>4.3531450313318842E-2</v>
      </c>
      <c r="AG5892" s="92"/>
    </row>
    <row r="5893" spans="14:33" x14ac:dyDescent="0.25">
      <c r="N5893" s="60"/>
      <c r="O5893" s="101"/>
      <c r="AD5893" s="90">
        <f t="shared" si="249"/>
        <v>51967</v>
      </c>
      <c r="AE5893" s="91">
        <f t="shared" si="248"/>
        <v>4.3536714378742403E-2</v>
      </c>
      <c r="AG5893" s="92"/>
    </row>
    <row r="5894" spans="14:33" x14ac:dyDescent="0.25">
      <c r="N5894" s="60"/>
      <c r="O5894" s="101"/>
      <c r="AD5894" s="90">
        <f t="shared" si="249"/>
        <v>51968</v>
      </c>
      <c r="AE5894" s="91">
        <f t="shared" si="248"/>
        <v>4.3536714378742403E-2</v>
      </c>
      <c r="AG5894" s="92"/>
    </row>
    <row r="5895" spans="14:33" x14ac:dyDescent="0.25">
      <c r="N5895" s="60"/>
      <c r="O5895" s="101"/>
      <c r="AD5895" s="90">
        <f t="shared" si="249"/>
        <v>51969</v>
      </c>
      <c r="AE5895" s="91">
        <f t="shared" ref="AE5895:AE5958" si="250">_xlfn.IFNA(VLOOKUP(AD5895,N:O,2,FALSE)/100,AE5894)</f>
        <v>4.3536714378742403E-2</v>
      </c>
      <c r="AG5895" s="92"/>
    </row>
    <row r="5896" spans="14:33" x14ac:dyDescent="0.25">
      <c r="N5896" s="60"/>
      <c r="O5896" s="101"/>
      <c r="AD5896" s="90">
        <f t="shared" ref="AD5896:AD5959" si="251">AD5895+1</f>
        <v>51970</v>
      </c>
      <c r="AE5896" s="91">
        <f t="shared" si="250"/>
        <v>4.3531450313318842E-2</v>
      </c>
      <c r="AG5896" s="92"/>
    </row>
    <row r="5897" spans="14:33" x14ac:dyDescent="0.25">
      <c r="N5897" s="60"/>
      <c r="O5897" s="101"/>
      <c r="AD5897" s="90">
        <f t="shared" si="251"/>
        <v>51971</v>
      </c>
      <c r="AE5897" s="91">
        <f t="shared" si="250"/>
        <v>4.3531450313318842E-2</v>
      </c>
      <c r="AG5897" s="92"/>
    </row>
    <row r="5898" spans="14:33" x14ac:dyDescent="0.25">
      <c r="N5898" s="60"/>
      <c r="O5898" s="101"/>
      <c r="AD5898" s="90">
        <f t="shared" si="251"/>
        <v>51972</v>
      </c>
      <c r="AE5898" s="91">
        <f t="shared" si="250"/>
        <v>4.3531450313238906E-2</v>
      </c>
      <c r="AG5898" s="92"/>
    </row>
    <row r="5899" spans="14:33" x14ac:dyDescent="0.25">
      <c r="N5899" s="60"/>
      <c r="O5899" s="101"/>
      <c r="AD5899" s="90">
        <f t="shared" si="251"/>
        <v>51973</v>
      </c>
      <c r="AE5899" s="91">
        <f t="shared" si="250"/>
        <v>4.3531450313398778E-2</v>
      </c>
      <c r="AG5899" s="92"/>
    </row>
    <row r="5900" spans="14:33" x14ac:dyDescent="0.25">
      <c r="N5900" s="60"/>
      <c r="O5900" s="101"/>
      <c r="AD5900" s="90">
        <f t="shared" si="251"/>
        <v>51974</v>
      </c>
      <c r="AE5900" s="91">
        <f t="shared" si="250"/>
        <v>4.3536714378742403E-2</v>
      </c>
      <c r="AG5900" s="92"/>
    </row>
    <row r="5901" spans="14:33" x14ac:dyDescent="0.25">
      <c r="N5901" s="60"/>
      <c r="O5901" s="101"/>
      <c r="AD5901" s="90">
        <f t="shared" si="251"/>
        <v>51975</v>
      </c>
      <c r="AE5901" s="91">
        <f t="shared" si="250"/>
        <v>4.3536714378742403E-2</v>
      </c>
      <c r="AG5901" s="92"/>
    </row>
    <row r="5902" spans="14:33" x14ac:dyDescent="0.25">
      <c r="N5902" s="60"/>
      <c r="O5902" s="101"/>
      <c r="AD5902" s="90">
        <f t="shared" si="251"/>
        <v>51976</v>
      </c>
      <c r="AE5902" s="91">
        <f t="shared" si="250"/>
        <v>4.3536714378742403E-2</v>
      </c>
      <c r="AG5902" s="92"/>
    </row>
    <row r="5903" spans="14:33" x14ac:dyDescent="0.25">
      <c r="N5903" s="60"/>
      <c r="O5903" s="101"/>
      <c r="AD5903" s="90">
        <f t="shared" si="251"/>
        <v>51977</v>
      </c>
      <c r="AE5903" s="91">
        <f t="shared" si="250"/>
        <v>4.3531450313238906E-2</v>
      </c>
      <c r="AG5903" s="92"/>
    </row>
    <row r="5904" spans="14:33" x14ac:dyDescent="0.25">
      <c r="N5904" s="60"/>
      <c r="O5904" s="101"/>
      <c r="AD5904" s="90">
        <f t="shared" si="251"/>
        <v>51978</v>
      </c>
      <c r="AE5904" s="91">
        <f t="shared" si="250"/>
        <v>4.3531450313318842E-2</v>
      </c>
      <c r="AG5904" s="92"/>
    </row>
    <row r="5905" spans="14:33" x14ac:dyDescent="0.25">
      <c r="N5905" s="60"/>
      <c r="O5905" s="101"/>
      <c r="AD5905" s="90">
        <f t="shared" si="251"/>
        <v>51979</v>
      </c>
      <c r="AE5905" s="91">
        <f t="shared" si="250"/>
        <v>4.3531450313238906E-2</v>
      </c>
      <c r="AG5905" s="92"/>
    </row>
    <row r="5906" spans="14:33" x14ac:dyDescent="0.25">
      <c r="N5906" s="60"/>
      <c r="O5906" s="101"/>
      <c r="AD5906" s="90">
        <f t="shared" si="251"/>
        <v>51980</v>
      </c>
      <c r="AE5906" s="91">
        <f t="shared" si="250"/>
        <v>4.3531450313318842E-2</v>
      </c>
      <c r="AG5906" s="92"/>
    </row>
    <row r="5907" spans="14:33" x14ac:dyDescent="0.25">
      <c r="N5907" s="60"/>
      <c r="O5907" s="101"/>
      <c r="AD5907" s="90">
        <f t="shared" si="251"/>
        <v>51981</v>
      </c>
      <c r="AE5907" s="91">
        <f t="shared" si="250"/>
        <v>4.3536714378715757E-2</v>
      </c>
      <c r="AG5907" s="92"/>
    </row>
    <row r="5908" spans="14:33" x14ac:dyDescent="0.25">
      <c r="N5908" s="60"/>
      <c r="O5908" s="101"/>
      <c r="AD5908" s="90">
        <f t="shared" si="251"/>
        <v>51982</v>
      </c>
      <c r="AE5908" s="91">
        <f t="shared" si="250"/>
        <v>4.3536714378715757E-2</v>
      </c>
      <c r="AG5908" s="92"/>
    </row>
    <row r="5909" spans="14:33" x14ac:dyDescent="0.25">
      <c r="N5909" s="60"/>
      <c r="O5909" s="101"/>
      <c r="AD5909" s="90">
        <f t="shared" si="251"/>
        <v>51983</v>
      </c>
      <c r="AE5909" s="91">
        <f t="shared" si="250"/>
        <v>4.3536714378715757E-2</v>
      </c>
      <c r="AG5909" s="92"/>
    </row>
    <row r="5910" spans="14:33" x14ac:dyDescent="0.25">
      <c r="N5910" s="60"/>
      <c r="O5910" s="101"/>
      <c r="AD5910" s="90">
        <f t="shared" si="251"/>
        <v>51984</v>
      </c>
      <c r="AE5910" s="91">
        <f t="shared" si="250"/>
        <v>4.3531450313318842E-2</v>
      </c>
      <c r="AG5910" s="92"/>
    </row>
    <row r="5911" spans="14:33" x14ac:dyDescent="0.25">
      <c r="N5911" s="60"/>
      <c r="O5911" s="101"/>
      <c r="AD5911" s="90">
        <f t="shared" si="251"/>
        <v>51985</v>
      </c>
      <c r="AE5911" s="91">
        <f t="shared" si="250"/>
        <v>4.3531450313238906E-2</v>
      </c>
      <c r="AG5911" s="92"/>
    </row>
    <row r="5912" spans="14:33" x14ac:dyDescent="0.25">
      <c r="N5912" s="60"/>
      <c r="O5912" s="101"/>
      <c r="AD5912" s="90">
        <f t="shared" si="251"/>
        <v>51986</v>
      </c>
      <c r="AE5912" s="91">
        <f t="shared" si="250"/>
        <v>4.3531450313398778E-2</v>
      </c>
      <c r="AG5912" s="92"/>
    </row>
    <row r="5913" spans="14:33" x14ac:dyDescent="0.25">
      <c r="N5913" s="60"/>
      <c r="O5913" s="101"/>
      <c r="AD5913" s="90">
        <f t="shared" si="251"/>
        <v>51987</v>
      </c>
      <c r="AE5913" s="91">
        <f t="shared" si="250"/>
        <v>4.3531450313238906E-2</v>
      </c>
      <c r="AG5913" s="92"/>
    </row>
    <row r="5914" spans="14:33" x14ac:dyDescent="0.25">
      <c r="N5914" s="60"/>
      <c r="O5914" s="101"/>
      <c r="AD5914" s="90">
        <f t="shared" si="251"/>
        <v>51988</v>
      </c>
      <c r="AE5914" s="91">
        <f t="shared" si="250"/>
        <v>4.3536714378715757E-2</v>
      </c>
      <c r="AG5914" s="92"/>
    </row>
    <row r="5915" spans="14:33" x14ac:dyDescent="0.25">
      <c r="N5915" s="60"/>
      <c r="O5915" s="101"/>
      <c r="AD5915" s="90">
        <f t="shared" si="251"/>
        <v>51989</v>
      </c>
      <c r="AE5915" s="91">
        <f t="shared" si="250"/>
        <v>4.3536714378715757E-2</v>
      </c>
      <c r="AG5915" s="92"/>
    </row>
    <row r="5916" spans="14:33" x14ac:dyDescent="0.25">
      <c r="N5916" s="60"/>
      <c r="O5916" s="101"/>
      <c r="AD5916" s="90">
        <f t="shared" si="251"/>
        <v>51990</v>
      </c>
      <c r="AE5916" s="91">
        <f t="shared" si="250"/>
        <v>4.3536714378715757E-2</v>
      </c>
      <c r="AG5916" s="92"/>
    </row>
    <row r="5917" spans="14:33" x14ac:dyDescent="0.25">
      <c r="N5917" s="60"/>
      <c r="O5917" s="101"/>
      <c r="AD5917" s="90">
        <f t="shared" si="251"/>
        <v>51991</v>
      </c>
      <c r="AE5917" s="91">
        <f t="shared" si="250"/>
        <v>4.3531450313318842E-2</v>
      </c>
      <c r="AG5917" s="92"/>
    </row>
    <row r="5918" spans="14:33" x14ac:dyDescent="0.25">
      <c r="N5918" s="60"/>
      <c r="O5918" s="101"/>
      <c r="AD5918" s="90">
        <f t="shared" si="251"/>
        <v>51992</v>
      </c>
      <c r="AE5918" s="91">
        <f t="shared" si="250"/>
        <v>4.3531450313318842E-2</v>
      </c>
      <c r="AG5918" s="92"/>
    </row>
    <row r="5919" spans="14:33" x14ac:dyDescent="0.25">
      <c r="N5919" s="60"/>
      <c r="O5919" s="101"/>
      <c r="AD5919" s="90">
        <f t="shared" si="251"/>
        <v>51993</v>
      </c>
      <c r="AE5919" s="91">
        <f t="shared" si="250"/>
        <v>4.3531450313398778E-2</v>
      </c>
      <c r="AG5919" s="92"/>
    </row>
    <row r="5920" spans="14:33" x14ac:dyDescent="0.25">
      <c r="N5920" s="60"/>
      <c r="O5920" s="101"/>
      <c r="AD5920" s="90">
        <f t="shared" si="251"/>
        <v>51994</v>
      </c>
      <c r="AE5920" s="91">
        <f t="shared" si="250"/>
        <v>4.3531450313318842E-2</v>
      </c>
      <c r="AG5920" s="92"/>
    </row>
    <row r="5921" spans="14:33" x14ac:dyDescent="0.25">
      <c r="N5921" s="60"/>
      <c r="O5921" s="101"/>
      <c r="AD5921" s="90">
        <f t="shared" si="251"/>
        <v>51995</v>
      </c>
      <c r="AE5921" s="91">
        <f t="shared" si="250"/>
        <v>4.3536714378715757E-2</v>
      </c>
      <c r="AG5921" s="92"/>
    </row>
    <row r="5922" spans="14:33" x14ac:dyDescent="0.25">
      <c r="N5922" s="60"/>
      <c r="O5922" s="101"/>
      <c r="AD5922" s="90">
        <f t="shared" si="251"/>
        <v>51996</v>
      </c>
      <c r="AE5922" s="91">
        <f t="shared" si="250"/>
        <v>4.3536714378715757E-2</v>
      </c>
      <c r="AG5922" s="92"/>
    </row>
    <row r="5923" spans="14:33" x14ac:dyDescent="0.25">
      <c r="N5923" s="60"/>
      <c r="O5923" s="101"/>
      <c r="AD5923" s="90">
        <f t="shared" si="251"/>
        <v>51997</v>
      </c>
      <c r="AE5923" s="91">
        <f t="shared" si="250"/>
        <v>4.3536714378715757E-2</v>
      </c>
      <c r="AG5923" s="92"/>
    </row>
    <row r="5924" spans="14:33" x14ac:dyDescent="0.25">
      <c r="N5924" s="60"/>
      <c r="O5924" s="101"/>
      <c r="AD5924" s="90">
        <f t="shared" si="251"/>
        <v>51998</v>
      </c>
      <c r="AE5924" s="91">
        <f t="shared" si="250"/>
        <v>4.3531450313318842E-2</v>
      </c>
      <c r="AG5924" s="92"/>
    </row>
    <row r="5925" spans="14:33" x14ac:dyDescent="0.25">
      <c r="N5925" s="60"/>
      <c r="O5925" s="101"/>
      <c r="AD5925" s="90">
        <f t="shared" si="251"/>
        <v>51999</v>
      </c>
      <c r="AE5925" s="91">
        <f t="shared" si="250"/>
        <v>4.3531450313318842E-2</v>
      </c>
      <c r="AG5925" s="92"/>
    </row>
    <row r="5926" spans="14:33" x14ac:dyDescent="0.25">
      <c r="N5926" s="60"/>
      <c r="O5926" s="101"/>
      <c r="AD5926" s="90">
        <f t="shared" si="251"/>
        <v>52000</v>
      </c>
      <c r="AE5926" s="91">
        <f t="shared" si="250"/>
        <v>4.3531450313318842E-2</v>
      </c>
      <c r="AG5926" s="92"/>
    </row>
    <row r="5927" spans="14:33" x14ac:dyDescent="0.25">
      <c r="N5927" s="60"/>
      <c r="O5927" s="101"/>
      <c r="AD5927" s="90">
        <f t="shared" si="251"/>
        <v>52001</v>
      </c>
      <c r="AE5927" s="91">
        <f t="shared" si="250"/>
        <v>4.3531450313238906E-2</v>
      </c>
      <c r="AG5927" s="92"/>
    </row>
    <row r="5928" spans="14:33" x14ac:dyDescent="0.25">
      <c r="N5928" s="60"/>
      <c r="O5928" s="101"/>
      <c r="AD5928" s="90">
        <f t="shared" si="251"/>
        <v>52002</v>
      </c>
      <c r="AE5928" s="91">
        <f t="shared" si="250"/>
        <v>4.3536714378715757E-2</v>
      </c>
      <c r="AG5928" s="92"/>
    </row>
    <row r="5929" spans="14:33" x14ac:dyDescent="0.25">
      <c r="N5929" s="60"/>
      <c r="O5929" s="101"/>
      <c r="AD5929" s="90">
        <f t="shared" si="251"/>
        <v>52003</v>
      </c>
      <c r="AE5929" s="91">
        <f t="shared" si="250"/>
        <v>4.3536714378715757E-2</v>
      </c>
      <c r="AG5929" s="92"/>
    </row>
    <row r="5930" spans="14:33" x14ac:dyDescent="0.25">
      <c r="N5930" s="60"/>
      <c r="O5930" s="101"/>
      <c r="AD5930" s="90">
        <f t="shared" si="251"/>
        <v>52004</v>
      </c>
      <c r="AE5930" s="91">
        <f t="shared" si="250"/>
        <v>4.3536714378715757E-2</v>
      </c>
      <c r="AG5930" s="92"/>
    </row>
    <row r="5931" spans="14:33" x14ac:dyDescent="0.25">
      <c r="N5931" s="60"/>
      <c r="O5931" s="101"/>
      <c r="AD5931" s="90">
        <f t="shared" si="251"/>
        <v>52005</v>
      </c>
      <c r="AE5931" s="91">
        <f t="shared" si="250"/>
        <v>4.3531450313398778E-2</v>
      </c>
      <c r="AG5931" s="92"/>
    </row>
    <row r="5932" spans="14:33" x14ac:dyDescent="0.25">
      <c r="N5932" s="60"/>
      <c r="O5932" s="101"/>
      <c r="AD5932" s="90">
        <f t="shared" si="251"/>
        <v>52006</v>
      </c>
      <c r="AE5932" s="91">
        <f t="shared" si="250"/>
        <v>4.3531450313318842E-2</v>
      </c>
      <c r="AG5932" s="92"/>
    </row>
    <row r="5933" spans="14:33" x14ac:dyDescent="0.25">
      <c r="N5933" s="60"/>
      <c r="O5933" s="101"/>
      <c r="AD5933" s="90">
        <f t="shared" si="251"/>
        <v>52007</v>
      </c>
      <c r="AE5933" s="91">
        <f t="shared" si="250"/>
        <v>4.3531450313238906E-2</v>
      </c>
      <c r="AG5933" s="92"/>
    </row>
    <row r="5934" spans="14:33" x14ac:dyDescent="0.25">
      <c r="N5934" s="60"/>
      <c r="O5934" s="101"/>
      <c r="AD5934" s="90">
        <f t="shared" si="251"/>
        <v>52008</v>
      </c>
      <c r="AE5934" s="91">
        <f t="shared" si="250"/>
        <v>4.3531450313398778E-2</v>
      </c>
      <c r="AG5934" s="92"/>
    </row>
    <row r="5935" spans="14:33" x14ac:dyDescent="0.25">
      <c r="N5935" s="60"/>
      <c r="O5935" s="101"/>
      <c r="AD5935" s="90">
        <f t="shared" si="251"/>
        <v>52009</v>
      </c>
      <c r="AE5935" s="91">
        <f t="shared" si="250"/>
        <v>4.3539346729679629E-2</v>
      </c>
      <c r="AG5935" s="92"/>
    </row>
    <row r="5936" spans="14:33" x14ac:dyDescent="0.25">
      <c r="N5936" s="60"/>
      <c r="O5936" s="101"/>
      <c r="AD5936" s="90">
        <f t="shared" si="251"/>
        <v>52010</v>
      </c>
      <c r="AE5936" s="91">
        <f t="shared" si="250"/>
        <v>4.3539346729679629E-2</v>
      </c>
      <c r="AG5936" s="92"/>
    </row>
    <row r="5937" spans="14:33" x14ac:dyDescent="0.25">
      <c r="N5937" s="60"/>
      <c r="O5937" s="101"/>
      <c r="AD5937" s="90">
        <f t="shared" si="251"/>
        <v>52011</v>
      </c>
      <c r="AE5937" s="91">
        <f t="shared" si="250"/>
        <v>4.3539346729679629E-2</v>
      </c>
      <c r="AG5937" s="92"/>
    </row>
    <row r="5938" spans="14:33" x14ac:dyDescent="0.25">
      <c r="N5938" s="60"/>
      <c r="O5938" s="101"/>
      <c r="AD5938" s="90">
        <f t="shared" si="251"/>
        <v>52012</v>
      </c>
      <c r="AE5938" s="91">
        <f t="shared" si="250"/>
        <v>4.3539346729679629E-2</v>
      </c>
      <c r="AG5938" s="92"/>
    </row>
    <row r="5939" spans="14:33" x14ac:dyDescent="0.25">
      <c r="N5939" s="60"/>
      <c r="O5939" s="101"/>
      <c r="AD5939" s="90">
        <f t="shared" si="251"/>
        <v>52013</v>
      </c>
      <c r="AE5939" s="91">
        <f t="shared" si="250"/>
        <v>4.3531450313398778E-2</v>
      </c>
      <c r="AG5939" s="92"/>
    </row>
    <row r="5940" spans="14:33" x14ac:dyDescent="0.25">
      <c r="N5940" s="60"/>
      <c r="O5940" s="101"/>
      <c r="AD5940" s="90">
        <f t="shared" si="251"/>
        <v>52014</v>
      </c>
      <c r="AE5940" s="91">
        <f t="shared" si="250"/>
        <v>4.3531450313398778E-2</v>
      </c>
      <c r="AG5940" s="92"/>
    </row>
    <row r="5941" spans="14:33" x14ac:dyDescent="0.25">
      <c r="N5941" s="60"/>
      <c r="O5941" s="101"/>
      <c r="AD5941" s="90">
        <f t="shared" si="251"/>
        <v>52015</v>
      </c>
      <c r="AE5941" s="91">
        <f t="shared" si="250"/>
        <v>4.3531450313238906E-2</v>
      </c>
      <c r="AG5941" s="92"/>
    </row>
    <row r="5942" spans="14:33" x14ac:dyDescent="0.25">
      <c r="N5942" s="60"/>
      <c r="O5942" s="101"/>
      <c r="AD5942" s="90">
        <f t="shared" si="251"/>
        <v>52016</v>
      </c>
      <c r="AE5942" s="91">
        <f t="shared" si="250"/>
        <v>4.3536714378715757E-2</v>
      </c>
      <c r="AG5942" s="92"/>
    </row>
    <row r="5943" spans="14:33" x14ac:dyDescent="0.25">
      <c r="N5943" s="60"/>
      <c r="O5943" s="101"/>
      <c r="AD5943" s="90">
        <f t="shared" si="251"/>
        <v>52017</v>
      </c>
      <c r="AE5943" s="91">
        <f t="shared" si="250"/>
        <v>4.3536714378715757E-2</v>
      </c>
      <c r="AG5943" s="92"/>
    </row>
    <row r="5944" spans="14:33" x14ac:dyDescent="0.25">
      <c r="N5944" s="60"/>
      <c r="O5944" s="101"/>
      <c r="AD5944" s="90">
        <f t="shared" si="251"/>
        <v>52018</v>
      </c>
      <c r="AE5944" s="91">
        <f t="shared" si="250"/>
        <v>4.3536714378715757E-2</v>
      </c>
      <c r="AG5944" s="92"/>
    </row>
    <row r="5945" spans="14:33" x14ac:dyDescent="0.25">
      <c r="N5945" s="60"/>
      <c r="O5945" s="101"/>
      <c r="AD5945" s="90">
        <f t="shared" si="251"/>
        <v>52019</v>
      </c>
      <c r="AE5945" s="91">
        <f t="shared" si="250"/>
        <v>4.3531450313318842E-2</v>
      </c>
      <c r="AG5945" s="92"/>
    </row>
    <row r="5946" spans="14:33" x14ac:dyDescent="0.25">
      <c r="N5946" s="60"/>
      <c r="O5946" s="101"/>
      <c r="AD5946" s="90">
        <f t="shared" si="251"/>
        <v>52020</v>
      </c>
      <c r="AE5946" s="91">
        <f t="shared" si="250"/>
        <v>4.3531450313318842E-2</v>
      </c>
      <c r="AG5946" s="92"/>
    </row>
    <row r="5947" spans="14:33" x14ac:dyDescent="0.25">
      <c r="N5947" s="60"/>
      <c r="O5947" s="101"/>
      <c r="AD5947" s="90">
        <f t="shared" si="251"/>
        <v>52021</v>
      </c>
      <c r="AE5947" s="91">
        <f t="shared" si="250"/>
        <v>4.3531450313398778E-2</v>
      </c>
      <c r="AG5947" s="92"/>
    </row>
    <row r="5948" spans="14:33" x14ac:dyDescent="0.25">
      <c r="N5948" s="60"/>
      <c r="O5948" s="101"/>
      <c r="AD5948" s="90">
        <f t="shared" si="251"/>
        <v>52022</v>
      </c>
      <c r="AE5948" s="91">
        <f t="shared" si="250"/>
        <v>4.3531450313238906E-2</v>
      </c>
      <c r="AG5948" s="92"/>
    </row>
    <row r="5949" spans="14:33" x14ac:dyDescent="0.25">
      <c r="N5949" s="60"/>
      <c r="O5949" s="101"/>
      <c r="AD5949" s="90">
        <f t="shared" si="251"/>
        <v>52023</v>
      </c>
      <c r="AE5949" s="91">
        <f t="shared" si="250"/>
        <v>4.3536714378715757E-2</v>
      </c>
      <c r="AG5949" s="92"/>
    </row>
    <row r="5950" spans="14:33" x14ac:dyDescent="0.25">
      <c r="N5950" s="60"/>
      <c r="O5950" s="101"/>
      <c r="AD5950" s="90">
        <f t="shared" si="251"/>
        <v>52024</v>
      </c>
      <c r="AE5950" s="91">
        <f t="shared" si="250"/>
        <v>4.3536714378715757E-2</v>
      </c>
      <c r="AG5950" s="92"/>
    </row>
    <row r="5951" spans="14:33" x14ac:dyDescent="0.25">
      <c r="N5951" s="60"/>
      <c r="O5951" s="101"/>
      <c r="AD5951" s="90">
        <f t="shared" si="251"/>
        <v>52025</v>
      </c>
      <c r="AE5951" s="91">
        <f t="shared" si="250"/>
        <v>4.3536714378715757E-2</v>
      </c>
      <c r="AG5951" s="92"/>
    </row>
    <row r="5952" spans="14:33" x14ac:dyDescent="0.25">
      <c r="N5952" s="60"/>
      <c r="O5952" s="101"/>
      <c r="AD5952" s="90">
        <f t="shared" si="251"/>
        <v>52026</v>
      </c>
      <c r="AE5952" s="91">
        <f t="shared" si="250"/>
        <v>4.3531450313318842E-2</v>
      </c>
      <c r="AG5952" s="92"/>
    </row>
    <row r="5953" spans="14:33" x14ac:dyDescent="0.25">
      <c r="N5953" s="60"/>
      <c r="O5953" s="101"/>
      <c r="AD5953" s="90">
        <f t="shared" si="251"/>
        <v>52027</v>
      </c>
      <c r="AE5953" s="91">
        <f t="shared" si="250"/>
        <v>4.3531450313318842E-2</v>
      </c>
      <c r="AG5953" s="92"/>
    </row>
    <row r="5954" spans="14:33" x14ac:dyDescent="0.25">
      <c r="N5954" s="60"/>
      <c r="O5954" s="101"/>
      <c r="AD5954" s="90">
        <f t="shared" si="251"/>
        <v>52028</v>
      </c>
      <c r="AE5954" s="91">
        <f t="shared" si="250"/>
        <v>4.3531450313238906E-2</v>
      </c>
      <c r="AG5954" s="92"/>
    </row>
    <row r="5955" spans="14:33" x14ac:dyDescent="0.25">
      <c r="N5955" s="60"/>
      <c r="O5955" s="101"/>
      <c r="AD5955" s="90">
        <f t="shared" si="251"/>
        <v>52029</v>
      </c>
      <c r="AE5955" s="91">
        <f t="shared" si="250"/>
        <v>4.3531450313398778E-2</v>
      </c>
      <c r="AG5955" s="92"/>
    </row>
    <row r="5956" spans="14:33" x14ac:dyDescent="0.25">
      <c r="N5956" s="60"/>
      <c r="O5956" s="101"/>
      <c r="AD5956" s="90">
        <f t="shared" si="251"/>
        <v>52030</v>
      </c>
      <c r="AE5956" s="91">
        <f t="shared" si="250"/>
        <v>4.3536714378715757E-2</v>
      </c>
      <c r="AG5956" s="92"/>
    </row>
    <row r="5957" spans="14:33" x14ac:dyDescent="0.25">
      <c r="N5957" s="60"/>
      <c r="O5957" s="101"/>
      <c r="AD5957" s="90">
        <f t="shared" si="251"/>
        <v>52031</v>
      </c>
      <c r="AE5957" s="91">
        <f t="shared" si="250"/>
        <v>4.3536714378715757E-2</v>
      </c>
      <c r="AG5957" s="92"/>
    </row>
    <row r="5958" spans="14:33" x14ac:dyDescent="0.25">
      <c r="N5958" s="60"/>
      <c r="O5958" s="101"/>
      <c r="AD5958" s="90">
        <f t="shared" si="251"/>
        <v>52032</v>
      </c>
      <c r="AE5958" s="91">
        <f t="shared" si="250"/>
        <v>4.3536714378715757E-2</v>
      </c>
      <c r="AG5958" s="92"/>
    </row>
    <row r="5959" spans="14:33" x14ac:dyDescent="0.25">
      <c r="N5959" s="60"/>
      <c r="O5959" s="101"/>
      <c r="AD5959" s="90">
        <f t="shared" si="251"/>
        <v>52033</v>
      </c>
      <c r="AE5959" s="91">
        <f t="shared" ref="AE5959:AE6022" si="252">_xlfn.IFNA(VLOOKUP(AD5959,N:O,2,FALSE)/100,AE5958)</f>
        <v>4.3531450313318842E-2</v>
      </c>
      <c r="AG5959" s="92"/>
    </row>
    <row r="5960" spans="14:33" x14ac:dyDescent="0.25">
      <c r="N5960" s="60"/>
      <c r="O5960" s="101"/>
      <c r="AD5960" s="90">
        <f t="shared" ref="AD5960:AD6023" si="253">AD5959+1</f>
        <v>52034</v>
      </c>
      <c r="AE5960" s="91">
        <f t="shared" si="252"/>
        <v>4.3531450313318842E-2</v>
      </c>
      <c r="AG5960" s="92"/>
    </row>
    <row r="5961" spans="14:33" x14ac:dyDescent="0.25">
      <c r="N5961" s="60"/>
      <c r="O5961" s="101"/>
      <c r="AD5961" s="90">
        <f t="shared" si="253"/>
        <v>52035</v>
      </c>
      <c r="AE5961" s="91">
        <f t="shared" si="252"/>
        <v>4.3534082239915506E-2</v>
      </c>
      <c r="AG5961" s="92"/>
    </row>
    <row r="5962" spans="14:33" x14ac:dyDescent="0.25">
      <c r="N5962" s="60"/>
      <c r="O5962" s="101"/>
      <c r="AD5962" s="90">
        <f t="shared" si="253"/>
        <v>52036</v>
      </c>
      <c r="AE5962" s="91">
        <f t="shared" si="252"/>
        <v>4.3534082239915506E-2</v>
      </c>
      <c r="AG5962" s="92"/>
    </row>
    <row r="5963" spans="14:33" x14ac:dyDescent="0.25">
      <c r="N5963" s="60"/>
      <c r="O5963" s="101"/>
      <c r="AD5963" s="90">
        <f t="shared" si="253"/>
        <v>52037</v>
      </c>
      <c r="AE5963" s="91">
        <f t="shared" si="252"/>
        <v>4.3536714378769048E-2</v>
      </c>
      <c r="AG5963" s="92"/>
    </row>
    <row r="5964" spans="14:33" x14ac:dyDescent="0.25">
      <c r="N5964" s="60"/>
      <c r="O5964" s="101"/>
      <c r="AD5964" s="90">
        <f t="shared" si="253"/>
        <v>52038</v>
      </c>
      <c r="AE5964" s="91">
        <f t="shared" si="252"/>
        <v>4.3536714378769048E-2</v>
      </c>
      <c r="AG5964" s="92"/>
    </row>
    <row r="5965" spans="14:33" x14ac:dyDescent="0.25">
      <c r="N5965" s="60"/>
      <c r="O5965" s="101"/>
      <c r="AD5965" s="90">
        <f t="shared" si="253"/>
        <v>52039</v>
      </c>
      <c r="AE5965" s="91">
        <f t="shared" si="252"/>
        <v>4.3536714378769048E-2</v>
      </c>
      <c r="AG5965" s="92"/>
    </row>
    <row r="5966" spans="14:33" x14ac:dyDescent="0.25">
      <c r="N5966" s="60"/>
      <c r="O5966" s="101"/>
      <c r="AD5966" s="90">
        <f t="shared" si="253"/>
        <v>52040</v>
      </c>
      <c r="AE5966" s="91">
        <f t="shared" si="252"/>
        <v>4.3531450313238906E-2</v>
      </c>
      <c r="AG5966" s="92"/>
    </row>
    <row r="5967" spans="14:33" x14ac:dyDescent="0.25">
      <c r="N5967" s="60"/>
      <c r="O5967" s="101"/>
      <c r="AD5967" s="90">
        <f t="shared" si="253"/>
        <v>52041</v>
      </c>
      <c r="AE5967" s="91">
        <f t="shared" si="252"/>
        <v>4.3531450313318842E-2</v>
      </c>
      <c r="AG5967" s="92"/>
    </row>
    <row r="5968" spans="14:33" x14ac:dyDescent="0.25">
      <c r="N5968" s="60"/>
      <c r="O5968" s="101"/>
      <c r="AD5968" s="90">
        <f t="shared" si="253"/>
        <v>52042</v>
      </c>
      <c r="AE5968" s="91">
        <f t="shared" si="252"/>
        <v>4.3531450313318842E-2</v>
      </c>
      <c r="AG5968" s="92"/>
    </row>
    <row r="5969" spans="14:33" x14ac:dyDescent="0.25">
      <c r="N5969" s="60"/>
      <c r="O5969" s="101"/>
      <c r="AD5969" s="90">
        <f t="shared" si="253"/>
        <v>52043</v>
      </c>
      <c r="AE5969" s="91">
        <f t="shared" si="252"/>
        <v>4.3531450313238906E-2</v>
      </c>
      <c r="AG5969" s="92"/>
    </row>
    <row r="5970" spans="14:33" x14ac:dyDescent="0.25">
      <c r="N5970" s="60"/>
      <c r="O5970" s="101"/>
      <c r="AD5970" s="90">
        <f t="shared" si="253"/>
        <v>52044</v>
      </c>
      <c r="AE5970" s="91">
        <f t="shared" si="252"/>
        <v>4.3536714378715757E-2</v>
      </c>
      <c r="AG5970" s="92"/>
    </row>
    <row r="5971" spans="14:33" x14ac:dyDescent="0.25">
      <c r="N5971" s="60"/>
      <c r="O5971" s="101"/>
      <c r="AD5971" s="90">
        <f t="shared" si="253"/>
        <v>52045</v>
      </c>
      <c r="AE5971" s="91">
        <f t="shared" si="252"/>
        <v>4.3536714378715757E-2</v>
      </c>
      <c r="AG5971" s="92"/>
    </row>
    <row r="5972" spans="14:33" x14ac:dyDescent="0.25">
      <c r="N5972" s="60"/>
      <c r="O5972" s="101"/>
      <c r="AD5972" s="90">
        <f t="shared" si="253"/>
        <v>52046</v>
      </c>
      <c r="AE5972" s="91">
        <f t="shared" si="252"/>
        <v>4.3536714378715757E-2</v>
      </c>
      <c r="AG5972" s="92"/>
    </row>
    <row r="5973" spans="14:33" x14ac:dyDescent="0.25">
      <c r="N5973" s="60"/>
      <c r="O5973" s="101"/>
      <c r="AD5973" s="90">
        <f t="shared" si="253"/>
        <v>52047</v>
      </c>
      <c r="AE5973" s="91">
        <f t="shared" si="252"/>
        <v>4.3531450313478715E-2</v>
      </c>
      <c r="AG5973" s="92"/>
    </row>
    <row r="5974" spans="14:33" x14ac:dyDescent="0.25">
      <c r="N5974" s="60"/>
      <c r="O5974" s="101"/>
      <c r="AD5974" s="90">
        <f t="shared" si="253"/>
        <v>52048</v>
      </c>
      <c r="AE5974" s="91">
        <f t="shared" si="252"/>
        <v>4.3531450313238906E-2</v>
      </c>
      <c r="AG5974" s="92"/>
    </row>
    <row r="5975" spans="14:33" x14ac:dyDescent="0.25">
      <c r="N5975" s="60"/>
      <c r="O5975" s="101"/>
      <c r="AD5975" s="90">
        <f t="shared" si="253"/>
        <v>52049</v>
      </c>
      <c r="AE5975" s="91">
        <f t="shared" si="252"/>
        <v>4.3531450313318842E-2</v>
      </c>
      <c r="AG5975" s="92"/>
    </row>
    <row r="5976" spans="14:33" x14ac:dyDescent="0.25">
      <c r="N5976" s="60"/>
      <c r="O5976" s="101"/>
      <c r="AD5976" s="90">
        <f t="shared" si="253"/>
        <v>52050</v>
      </c>
      <c r="AE5976" s="91">
        <f t="shared" si="252"/>
        <v>4.3539346729719597E-2</v>
      </c>
      <c r="AG5976" s="92"/>
    </row>
    <row r="5977" spans="14:33" x14ac:dyDescent="0.25">
      <c r="N5977" s="60"/>
      <c r="O5977" s="101"/>
      <c r="AD5977" s="90">
        <f t="shared" si="253"/>
        <v>52051</v>
      </c>
      <c r="AE5977" s="91">
        <f t="shared" si="252"/>
        <v>4.3539346729719597E-2</v>
      </c>
      <c r="AG5977" s="92"/>
    </row>
    <row r="5978" spans="14:33" x14ac:dyDescent="0.25">
      <c r="N5978" s="60"/>
      <c r="O5978" s="101"/>
      <c r="AD5978" s="90">
        <f t="shared" si="253"/>
        <v>52052</v>
      </c>
      <c r="AE5978" s="91">
        <f t="shared" si="252"/>
        <v>4.3539346729719597E-2</v>
      </c>
      <c r="AG5978" s="92"/>
    </row>
    <row r="5979" spans="14:33" x14ac:dyDescent="0.25">
      <c r="N5979" s="60"/>
      <c r="O5979" s="101"/>
      <c r="AD5979" s="90">
        <f t="shared" si="253"/>
        <v>52053</v>
      </c>
      <c r="AE5979" s="91">
        <f t="shared" si="252"/>
        <v>4.3539346729719597E-2</v>
      </c>
      <c r="AG5979" s="92"/>
    </row>
    <row r="5980" spans="14:33" x14ac:dyDescent="0.25">
      <c r="N5980" s="60"/>
      <c r="O5980" s="101"/>
      <c r="AD5980" s="90">
        <f t="shared" si="253"/>
        <v>52054</v>
      </c>
      <c r="AE5980" s="91">
        <f t="shared" si="252"/>
        <v>4.3531450313318842E-2</v>
      </c>
      <c r="AG5980" s="92"/>
    </row>
    <row r="5981" spans="14:33" x14ac:dyDescent="0.25">
      <c r="N5981" s="60"/>
      <c r="O5981" s="101"/>
      <c r="AD5981" s="90">
        <f t="shared" si="253"/>
        <v>52055</v>
      </c>
      <c r="AE5981" s="91">
        <f t="shared" si="252"/>
        <v>4.3531450313318842E-2</v>
      </c>
      <c r="AG5981" s="92"/>
    </row>
    <row r="5982" spans="14:33" x14ac:dyDescent="0.25">
      <c r="N5982" s="60"/>
      <c r="O5982" s="101"/>
      <c r="AD5982" s="90">
        <f t="shared" si="253"/>
        <v>52056</v>
      </c>
      <c r="AE5982" s="91">
        <f t="shared" si="252"/>
        <v>4.3531450313318842E-2</v>
      </c>
      <c r="AG5982" s="92"/>
    </row>
    <row r="5983" spans="14:33" x14ac:dyDescent="0.25">
      <c r="N5983" s="60"/>
      <c r="O5983" s="101"/>
      <c r="AD5983" s="90">
        <f t="shared" si="253"/>
        <v>52057</v>
      </c>
      <c r="AE5983" s="91">
        <f t="shared" si="252"/>
        <v>4.3531450313318842E-2</v>
      </c>
      <c r="AG5983" s="92"/>
    </row>
    <row r="5984" spans="14:33" x14ac:dyDescent="0.25">
      <c r="N5984" s="60"/>
      <c r="O5984" s="101"/>
      <c r="AD5984" s="90">
        <f t="shared" si="253"/>
        <v>52058</v>
      </c>
      <c r="AE5984" s="91">
        <f t="shared" si="252"/>
        <v>4.3536714378742403E-2</v>
      </c>
      <c r="AG5984" s="92"/>
    </row>
    <row r="5985" spans="14:33" x14ac:dyDescent="0.25">
      <c r="N5985" s="60"/>
      <c r="O5985" s="101"/>
      <c r="AD5985" s="90">
        <f t="shared" si="253"/>
        <v>52059</v>
      </c>
      <c r="AE5985" s="91">
        <f t="shared" si="252"/>
        <v>4.3536714378742403E-2</v>
      </c>
      <c r="AG5985" s="92"/>
    </row>
    <row r="5986" spans="14:33" x14ac:dyDescent="0.25">
      <c r="N5986" s="60"/>
      <c r="O5986" s="101"/>
      <c r="AD5986" s="90">
        <f t="shared" si="253"/>
        <v>52060</v>
      </c>
      <c r="AE5986" s="91">
        <f t="shared" si="252"/>
        <v>4.3536714378742403E-2</v>
      </c>
      <c r="AG5986" s="92"/>
    </row>
    <row r="5987" spans="14:33" x14ac:dyDescent="0.25">
      <c r="N5987" s="60"/>
      <c r="O5987" s="101"/>
      <c r="AD5987" s="90">
        <f t="shared" si="253"/>
        <v>52061</v>
      </c>
      <c r="AE5987" s="91">
        <f t="shared" si="252"/>
        <v>4.3531450313238906E-2</v>
      </c>
      <c r="AG5987" s="92"/>
    </row>
    <row r="5988" spans="14:33" x14ac:dyDescent="0.25">
      <c r="N5988" s="60"/>
      <c r="O5988" s="101"/>
      <c r="AD5988" s="90">
        <f t="shared" si="253"/>
        <v>52062</v>
      </c>
      <c r="AE5988" s="91">
        <f t="shared" si="252"/>
        <v>4.3531450313318842E-2</v>
      </c>
      <c r="AG5988" s="92"/>
    </row>
    <row r="5989" spans="14:33" x14ac:dyDescent="0.25">
      <c r="N5989" s="60"/>
      <c r="O5989" s="101"/>
      <c r="AD5989" s="90">
        <f t="shared" si="253"/>
        <v>52063</v>
      </c>
      <c r="AE5989" s="91">
        <f t="shared" si="252"/>
        <v>4.3531450313398778E-2</v>
      </c>
      <c r="AG5989" s="92"/>
    </row>
    <row r="5990" spans="14:33" x14ac:dyDescent="0.25">
      <c r="N5990" s="60"/>
      <c r="O5990" s="101"/>
      <c r="AD5990" s="90">
        <f t="shared" si="253"/>
        <v>52064</v>
      </c>
      <c r="AE5990" s="91">
        <f t="shared" si="252"/>
        <v>4.3531450313318842E-2</v>
      </c>
      <c r="AG5990" s="92"/>
    </row>
    <row r="5991" spans="14:33" x14ac:dyDescent="0.25">
      <c r="N5991" s="60"/>
      <c r="O5991" s="101"/>
      <c r="AD5991" s="90">
        <f t="shared" si="253"/>
        <v>52065</v>
      </c>
      <c r="AE5991" s="91">
        <f t="shared" si="252"/>
        <v>4.3536714378715757E-2</v>
      </c>
      <c r="AG5991" s="92"/>
    </row>
    <row r="5992" spans="14:33" x14ac:dyDescent="0.25">
      <c r="N5992" s="60"/>
      <c r="O5992" s="101"/>
      <c r="AD5992" s="90">
        <f t="shared" si="253"/>
        <v>52066</v>
      </c>
      <c r="AE5992" s="91">
        <f t="shared" si="252"/>
        <v>4.3536714378715757E-2</v>
      </c>
      <c r="AG5992" s="92"/>
    </row>
    <row r="5993" spans="14:33" x14ac:dyDescent="0.25">
      <c r="N5993" s="60"/>
      <c r="O5993" s="101"/>
      <c r="AD5993" s="90">
        <f t="shared" si="253"/>
        <v>52067</v>
      </c>
      <c r="AE5993" s="91">
        <f t="shared" si="252"/>
        <v>4.3536714378715757E-2</v>
      </c>
      <c r="AG5993" s="92"/>
    </row>
    <row r="5994" spans="14:33" x14ac:dyDescent="0.25">
      <c r="N5994" s="60"/>
      <c r="O5994" s="101"/>
      <c r="AD5994" s="90">
        <f t="shared" si="253"/>
        <v>52068</v>
      </c>
      <c r="AE5994" s="91">
        <f t="shared" si="252"/>
        <v>4.3531450313318842E-2</v>
      </c>
      <c r="AG5994" s="92"/>
    </row>
    <row r="5995" spans="14:33" x14ac:dyDescent="0.25">
      <c r="N5995" s="60"/>
      <c r="O5995" s="101"/>
      <c r="AD5995" s="90">
        <f t="shared" si="253"/>
        <v>52069</v>
      </c>
      <c r="AE5995" s="91">
        <f t="shared" si="252"/>
        <v>4.3531450313318842E-2</v>
      </c>
      <c r="AG5995" s="92"/>
    </row>
    <row r="5996" spans="14:33" x14ac:dyDescent="0.25">
      <c r="N5996" s="60"/>
      <c r="O5996" s="101"/>
      <c r="AD5996" s="90">
        <f t="shared" si="253"/>
        <v>52070</v>
      </c>
      <c r="AE5996" s="91">
        <f t="shared" si="252"/>
        <v>4.3531450313318842E-2</v>
      </c>
      <c r="AG5996" s="92"/>
    </row>
    <row r="5997" spans="14:33" x14ac:dyDescent="0.25">
      <c r="N5997" s="60"/>
      <c r="O5997" s="101"/>
      <c r="AD5997" s="90">
        <f t="shared" si="253"/>
        <v>52071</v>
      </c>
      <c r="AE5997" s="91">
        <f t="shared" si="252"/>
        <v>4.3531450313398778E-2</v>
      </c>
      <c r="AG5997" s="92"/>
    </row>
    <row r="5998" spans="14:33" x14ac:dyDescent="0.25">
      <c r="N5998" s="60"/>
      <c r="O5998" s="101"/>
      <c r="AD5998" s="90">
        <f t="shared" si="253"/>
        <v>52072</v>
      </c>
      <c r="AE5998" s="91">
        <f t="shared" si="252"/>
        <v>4.3536714378689112E-2</v>
      </c>
      <c r="AG5998" s="92"/>
    </row>
    <row r="5999" spans="14:33" x14ac:dyDescent="0.25">
      <c r="N5999" s="60"/>
      <c r="O5999" s="101"/>
      <c r="AD5999" s="90">
        <f t="shared" si="253"/>
        <v>52073</v>
      </c>
      <c r="AE5999" s="91">
        <f t="shared" si="252"/>
        <v>4.3536714378689112E-2</v>
      </c>
      <c r="AG5999" s="92"/>
    </row>
    <row r="6000" spans="14:33" x14ac:dyDescent="0.25">
      <c r="N6000" s="60"/>
      <c r="O6000" s="101"/>
      <c r="AD6000" s="90">
        <f t="shared" si="253"/>
        <v>52074</v>
      </c>
      <c r="AE6000" s="91">
        <f t="shared" si="252"/>
        <v>4.3536714378689112E-2</v>
      </c>
      <c r="AG6000" s="92"/>
    </row>
    <row r="6001" spans="14:33" x14ac:dyDescent="0.25">
      <c r="N6001" s="60"/>
      <c r="O6001" s="101"/>
      <c r="AD6001" s="90">
        <f t="shared" si="253"/>
        <v>52075</v>
      </c>
      <c r="AE6001" s="91">
        <f t="shared" si="252"/>
        <v>4.3531450313318842E-2</v>
      </c>
      <c r="AG6001" s="92"/>
    </row>
    <row r="6002" spans="14:33" x14ac:dyDescent="0.25">
      <c r="N6002" s="60"/>
      <c r="O6002" s="101"/>
      <c r="AD6002" s="90">
        <f t="shared" si="253"/>
        <v>52076</v>
      </c>
      <c r="AE6002" s="91">
        <f t="shared" si="252"/>
        <v>4.3531450313318842E-2</v>
      </c>
      <c r="AG6002" s="92"/>
    </row>
    <row r="6003" spans="14:33" x14ac:dyDescent="0.25">
      <c r="N6003" s="60"/>
      <c r="O6003" s="101"/>
      <c r="AD6003" s="90">
        <f t="shared" si="253"/>
        <v>52077</v>
      </c>
      <c r="AE6003" s="91">
        <f t="shared" si="252"/>
        <v>4.3531450313318842E-2</v>
      </c>
      <c r="AG6003" s="92"/>
    </row>
    <row r="6004" spans="14:33" x14ac:dyDescent="0.25">
      <c r="N6004" s="60"/>
      <c r="O6004" s="101"/>
      <c r="AD6004" s="90">
        <f t="shared" si="253"/>
        <v>52078</v>
      </c>
      <c r="AE6004" s="91">
        <f t="shared" si="252"/>
        <v>4.3531450313318842E-2</v>
      </c>
      <c r="AG6004" s="92"/>
    </row>
    <row r="6005" spans="14:33" x14ac:dyDescent="0.25">
      <c r="N6005" s="60"/>
      <c r="O6005" s="101"/>
      <c r="AD6005" s="90">
        <f t="shared" si="253"/>
        <v>52079</v>
      </c>
      <c r="AE6005" s="91">
        <f t="shared" si="252"/>
        <v>4.3536714378715757E-2</v>
      </c>
      <c r="AG6005" s="92"/>
    </row>
    <row r="6006" spans="14:33" x14ac:dyDescent="0.25">
      <c r="N6006" s="60"/>
      <c r="O6006" s="101"/>
      <c r="AD6006" s="90">
        <f t="shared" si="253"/>
        <v>52080</v>
      </c>
      <c r="AE6006" s="91">
        <f t="shared" si="252"/>
        <v>4.3536714378715757E-2</v>
      </c>
      <c r="AG6006" s="92"/>
    </row>
    <row r="6007" spans="14:33" x14ac:dyDescent="0.25">
      <c r="N6007" s="60"/>
      <c r="O6007" s="101"/>
      <c r="AD6007" s="90">
        <f t="shared" si="253"/>
        <v>52081</v>
      </c>
      <c r="AE6007" s="91">
        <f t="shared" si="252"/>
        <v>4.3536714378715757E-2</v>
      </c>
      <c r="AG6007" s="92"/>
    </row>
    <row r="6008" spans="14:33" x14ac:dyDescent="0.25">
      <c r="N6008" s="60"/>
      <c r="O6008" s="101"/>
      <c r="AD6008" s="90">
        <f t="shared" si="253"/>
        <v>52082</v>
      </c>
      <c r="AE6008" s="91">
        <f t="shared" si="252"/>
        <v>4.3531450313398778E-2</v>
      </c>
      <c r="AG6008" s="92"/>
    </row>
    <row r="6009" spans="14:33" x14ac:dyDescent="0.25">
      <c r="N6009" s="60"/>
      <c r="O6009" s="101"/>
      <c r="AD6009" s="90">
        <f t="shared" si="253"/>
        <v>52083</v>
      </c>
      <c r="AE6009" s="91">
        <f t="shared" si="252"/>
        <v>4.3531450313318842E-2</v>
      </c>
      <c r="AG6009" s="92"/>
    </row>
    <row r="6010" spans="14:33" x14ac:dyDescent="0.25">
      <c r="N6010" s="60"/>
      <c r="O6010" s="101"/>
      <c r="AD6010" s="90">
        <f t="shared" si="253"/>
        <v>52084</v>
      </c>
      <c r="AE6010" s="91">
        <f t="shared" si="252"/>
        <v>4.3531450313318842E-2</v>
      </c>
      <c r="AG6010" s="92"/>
    </row>
    <row r="6011" spans="14:33" x14ac:dyDescent="0.25">
      <c r="N6011" s="60"/>
      <c r="O6011" s="101"/>
      <c r="AD6011" s="90">
        <f t="shared" si="253"/>
        <v>52085</v>
      </c>
      <c r="AE6011" s="91">
        <f t="shared" si="252"/>
        <v>4.3531450313318842E-2</v>
      </c>
      <c r="AG6011" s="92"/>
    </row>
    <row r="6012" spans="14:33" x14ac:dyDescent="0.25">
      <c r="N6012" s="60"/>
      <c r="O6012" s="101"/>
      <c r="AD6012" s="90">
        <f t="shared" si="253"/>
        <v>52086</v>
      </c>
      <c r="AE6012" s="91">
        <f t="shared" si="252"/>
        <v>4.3536714378715757E-2</v>
      </c>
      <c r="AG6012" s="92"/>
    </row>
    <row r="6013" spans="14:33" x14ac:dyDescent="0.25">
      <c r="N6013" s="60"/>
      <c r="O6013" s="101"/>
      <c r="AD6013" s="90">
        <f t="shared" si="253"/>
        <v>52087</v>
      </c>
      <c r="AE6013" s="91">
        <f t="shared" si="252"/>
        <v>4.3536714378715757E-2</v>
      </c>
      <c r="AG6013" s="92"/>
    </row>
    <row r="6014" spans="14:33" x14ac:dyDescent="0.25">
      <c r="N6014" s="60"/>
      <c r="O6014" s="101"/>
      <c r="AD6014" s="90">
        <f t="shared" si="253"/>
        <v>52088</v>
      </c>
      <c r="AE6014" s="91">
        <f t="shared" si="252"/>
        <v>4.3536714378715757E-2</v>
      </c>
      <c r="AG6014" s="92"/>
    </row>
    <row r="6015" spans="14:33" x14ac:dyDescent="0.25">
      <c r="N6015" s="60"/>
      <c r="O6015" s="101"/>
      <c r="AD6015" s="90">
        <f t="shared" si="253"/>
        <v>52089</v>
      </c>
      <c r="AE6015" s="91">
        <f t="shared" si="252"/>
        <v>4.3531450313238906E-2</v>
      </c>
      <c r="AG6015" s="92"/>
    </row>
    <row r="6016" spans="14:33" x14ac:dyDescent="0.25">
      <c r="N6016" s="60"/>
      <c r="O6016" s="101"/>
      <c r="AD6016" s="90">
        <f t="shared" si="253"/>
        <v>52090</v>
      </c>
      <c r="AE6016" s="91">
        <f t="shared" si="252"/>
        <v>4.3531450313398778E-2</v>
      </c>
      <c r="AG6016" s="92"/>
    </row>
    <row r="6017" spans="14:33" x14ac:dyDescent="0.25">
      <c r="N6017" s="60"/>
      <c r="O6017" s="101"/>
      <c r="AD6017" s="90">
        <f t="shared" si="253"/>
        <v>52091</v>
      </c>
      <c r="AE6017" s="91">
        <f t="shared" si="252"/>
        <v>4.3531450313318842E-2</v>
      </c>
      <c r="AG6017" s="92"/>
    </row>
    <row r="6018" spans="14:33" x14ac:dyDescent="0.25">
      <c r="N6018" s="60"/>
      <c r="O6018" s="101"/>
      <c r="AD6018" s="90">
        <f t="shared" si="253"/>
        <v>52092</v>
      </c>
      <c r="AE6018" s="91">
        <f t="shared" si="252"/>
        <v>4.3531450313398778E-2</v>
      </c>
      <c r="AG6018" s="92"/>
    </row>
    <row r="6019" spans="14:33" x14ac:dyDescent="0.25">
      <c r="N6019" s="60"/>
      <c r="O6019" s="101"/>
      <c r="AD6019" s="90">
        <f t="shared" si="253"/>
        <v>52093</v>
      </c>
      <c r="AE6019" s="91">
        <f t="shared" si="252"/>
        <v>4.3536714378715757E-2</v>
      </c>
      <c r="AG6019" s="92"/>
    </row>
    <row r="6020" spans="14:33" x14ac:dyDescent="0.25">
      <c r="N6020" s="60"/>
      <c r="O6020" s="101"/>
      <c r="AD6020" s="90">
        <f t="shared" si="253"/>
        <v>52094</v>
      </c>
      <c r="AE6020" s="91">
        <f t="shared" si="252"/>
        <v>4.3536714378715757E-2</v>
      </c>
      <c r="AG6020" s="92"/>
    </row>
    <row r="6021" spans="14:33" x14ac:dyDescent="0.25">
      <c r="N6021" s="60"/>
      <c r="O6021" s="101"/>
      <c r="AD6021" s="90">
        <f t="shared" si="253"/>
        <v>52095</v>
      </c>
      <c r="AE6021" s="91">
        <f t="shared" si="252"/>
        <v>4.3536714378715757E-2</v>
      </c>
      <c r="AG6021" s="92"/>
    </row>
    <row r="6022" spans="14:33" x14ac:dyDescent="0.25">
      <c r="N6022" s="60"/>
      <c r="O6022" s="101"/>
      <c r="AD6022" s="90">
        <f t="shared" si="253"/>
        <v>52096</v>
      </c>
      <c r="AE6022" s="91">
        <f t="shared" si="252"/>
        <v>4.3531450313318842E-2</v>
      </c>
      <c r="AG6022" s="92"/>
    </row>
    <row r="6023" spans="14:33" x14ac:dyDescent="0.25">
      <c r="N6023" s="60"/>
      <c r="O6023" s="101"/>
      <c r="AD6023" s="90">
        <f t="shared" si="253"/>
        <v>52097</v>
      </c>
      <c r="AE6023" s="91">
        <f t="shared" ref="AE6023:AE6086" si="254">_xlfn.IFNA(VLOOKUP(AD6023,N:O,2,FALSE)/100,AE6022)</f>
        <v>4.3531450313318842E-2</v>
      </c>
      <c r="AG6023" s="92"/>
    </row>
    <row r="6024" spans="14:33" x14ac:dyDescent="0.25">
      <c r="N6024" s="60"/>
      <c r="O6024" s="101"/>
      <c r="AD6024" s="90">
        <f t="shared" ref="AD6024:AD6087" si="255">AD6023+1</f>
        <v>52098</v>
      </c>
      <c r="AE6024" s="91">
        <f t="shared" si="254"/>
        <v>4.3531450313318842E-2</v>
      </c>
      <c r="AG6024" s="92"/>
    </row>
    <row r="6025" spans="14:33" x14ac:dyDescent="0.25">
      <c r="N6025" s="60"/>
      <c r="O6025" s="101"/>
      <c r="AD6025" s="90">
        <f t="shared" si="255"/>
        <v>52099</v>
      </c>
      <c r="AE6025" s="91">
        <f t="shared" si="254"/>
        <v>4.3531450313318842E-2</v>
      </c>
      <c r="AG6025" s="92"/>
    </row>
    <row r="6026" spans="14:33" x14ac:dyDescent="0.25">
      <c r="N6026" s="60"/>
      <c r="O6026" s="101"/>
      <c r="AD6026" s="90">
        <f t="shared" si="255"/>
        <v>52100</v>
      </c>
      <c r="AE6026" s="91">
        <f t="shared" si="254"/>
        <v>4.3536714378689112E-2</v>
      </c>
      <c r="AG6026" s="92"/>
    </row>
    <row r="6027" spans="14:33" x14ac:dyDescent="0.25">
      <c r="N6027" s="60"/>
      <c r="O6027" s="101"/>
      <c r="AD6027" s="90">
        <f t="shared" si="255"/>
        <v>52101</v>
      </c>
      <c r="AE6027" s="91">
        <f t="shared" si="254"/>
        <v>4.3536714378689112E-2</v>
      </c>
      <c r="AG6027" s="92"/>
    </row>
    <row r="6028" spans="14:33" x14ac:dyDescent="0.25">
      <c r="N6028" s="60"/>
      <c r="O6028" s="101"/>
      <c r="AD6028" s="90">
        <f t="shared" si="255"/>
        <v>52102</v>
      </c>
      <c r="AE6028" s="91">
        <f t="shared" si="254"/>
        <v>4.3536714378689112E-2</v>
      </c>
      <c r="AG6028" s="92"/>
    </row>
    <row r="6029" spans="14:33" x14ac:dyDescent="0.25">
      <c r="N6029" s="60"/>
      <c r="O6029" s="101"/>
      <c r="AD6029" s="90">
        <f t="shared" si="255"/>
        <v>52103</v>
      </c>
      <c r="AE6029" s="91">
        <f t="shared" si="254"/>
        <v>4.3531450313398778E-2</v>
      </c>
      <c r="AG6029" s="92"/>
    </row>
    <row r="6030" spans="14:33" x14ac:dyDescent="0.25">
      <c r="N6030" s="60"/>
      <c r="O6030" s="101"/>
      <c r="AD6030" s="90">
        <f t="shared" si="255"/>
        <v>52104</v>
      </c>
      <c r="AE6030" s="91">
        <f t="shared" si="254"/>
        <v>4.3531450313318842E-2</v>
      </c>
      <c r="AG6030" s="92"/>
    </row>
    <row r="6031" spans="14:33" x14ac:dyDescent="0.25">
      <c r="N6031" s="60"/>
      <c r="O6031" s="101"/>
      <c r="AD6031" s="90">
        <f t="shared" si="255"/>
        <v>52105</v>
      </c>
      <c r="AE6031" s="91">
        <f t="shared" si="254"/>
        <v>4.3531450313238906E-2</v>
      </c>
      <c r="AG6031" s="92"/>
    </row>
    <row r="6032" spans="14:33" x14ac:dyDescent="0.25">
      <c r="N6032" s="60"/>
      <c r="O6032" s="101"/>
      <c r="AD6032" s="90">
        <f t="shared" si="255"/>
        <v>52106</v>
      </c>
      <c r="AE6032" s="91">
        <f t="shared" si="254"/>
        <v>4.3531450313398778E-2</v>
      </c>
      <c r="AG6032" s="92"/>
    </row>
    <row r="6033" spans="14:33" x14ac:dyDescent="0.25">
      <c r="N6033" s="60"/>
      <c r="O6033" s="101"/>
      <c r="AD6033" s="90">
        <f t="shared" si="255"/>
        <v>52107</v>
      </c>
      <c r="AE6033" s="91">
        <f t="shared" si="254"/>
        <v>4.3539346729719597E-2</v>
      </c>
      <c r="AG6033" s="92"/>
    </row>
    <row r="6034" spans="14:33" x14ac:dyDescent="0.25">
      <c r="N6034" s="60"/>
      <c r="O6034" s="101"/>
      <c r="AD6034" s="90">
        <f t="shared" si="255"/>
        <v>52108</v>
      </c>
      <c r="AE6034" s="91">
        <f t="shared" si="254"/>
        <v>4.3539346729719597E-2</v>
      </c>
      <c r="AG6034" s="92"/>
    </row>
    <row r="6035" spans="14:33" x14ac:dyDescent="0.25">
      <c r="N6035" s="60"/>
      <c r="O6035" s="101"/>
      <c r="AD6035" s="90">
        <f t="shared" si="255"/>
        <v>52109</v>
      </c>
      <c r="AE6035" s="91">
        <f t="shared" si="254"/>
        <v>4.3539346729719597E-2</v>
      </c>
      <c r="AG6035" s="92"/>
    </row>
    <row r="6036" spans="14:33" x14ac:dyDescent="0.25">
      <c r="N6036" s="60"/>
      <c r="O6036" s="101"/>
      <c r="AD6036" s="90">
        <f t="shared" si="255"/>
        <v>52110</v>
      </c>
      <c r="AE6036" s="91">
        <f t="shared" si="254"/>
        <v>4.3539346729719597E-2</v>
      </c>
      <c r="AG6036" s="92"/>
    </row>
    <row r="6037" spans="14:33" x14ac:dyDescent="0.25">
      <c r="N6037" s="60"/>
      <c r="O6037" s="101"/>
      <c r="AD6037" s="90">
        <f t="shared" si="255"/>
        <v>52111</v>
      </c>
      <c r="AE6037" s="91">
        <f t="shared" si="254"/>
        <v>4.3531450313238906E-2</v>
      </c>
      <c r="AG6037" s="92"/>
    </row>
    <row r="6038" spans="14:33" x14ac:dyDescent="0.25">
      <c r="N6038" s="60"/>
      <c r="O6038" s="101"/>
      <c r="AD6038" s="90">
        <f t="shared" si="255"/>
        <v>52112</v>
      </c>
      <c r="AE6038" s="91">
        <f t="shared" si="254"/>
        <v>4.3531450313398778E-2</v>
      </c>
      <c r="AG6038" s="92"/>
    </row>
    <row r="6039" spans="14:33" x14ac:dyDescent="0.25">
      <c r="N6039" s="60"/>
      <c r="O6039" s="101"/>
      <c r="AD6039" s="90">
        <f t="shared" si="255"/>
        <v>52113</v>
      </c>
      <c r="AE6039" s="91">
        <f t="shared" si="254"/>
        <v>4.3531450313318842E-2</v>
      </c>
      <c r="AG6039" s="92"/>
    </row>
    <row r="6040" spans="14:33" x14ac:dyDescent="0.25">
      <c r="N6040" s="60"/>
      <c r="O6040" s="101"/>
      <c r="AD6040" s="90">
        <f t="shared" si="255"/>
        <v>52114</v>
      </c>
      <c r="AE6040" s="91">
        <f t="shared" si="254"/>
        <v>4.3536714378689112E-2</v>
      </c>
      <c r="AG6040" s="92"/>
    </row>
    <row r="6041" spans="14:33" x14ac:dyDescent="0.25">
      <c r="N6041" s="60"/>
      <c r="O6041" s="101"/>
      <c r="AD6041" s="90">
        <f t="shared" si="255"/>
        <v>52115</v>
      </c>
      <c r="AE6041" s="91">
        <f t="shared" si="254"/>
        <v>4.3536714378689112E-2</v>
      </c>
      <c r="AG6041" s="92"/>
    </row>
    <row r="6042" spans="14:33" x14ac:dyDescent="0.25">
      <c r="N6042" s="60"/>
      <c r="O6042" s="101"/>
      <c r="AD6042" s="90">
        <f t="shared" si="255"/>
        <v>52116</v>
      </c>
      <c r="AE6042" s="91">
        <f t="shared" si="254"/>
        <v>4.3536714378689112E-2</v>
      </c>
      <c r="AG6042" s="92"/>
    </row>
    <row r="6043" spans="14:33" x14ac:dyDescent="0.25">
      <c r="N6043" s="60"/>
      <c r="O6043" s="101"/>
      <c r="AD6043" s="90">
        <f t="shared" si="255"/>
        <v>52117</v>
      </c>
      <c r="AE6043" s="91">
        <f t="shared" si="254"/>
        <v>4.3531450313318842E-2</v>
      </c>
      <c r="AG6043" s="92"/>
    </row>
    <row r="6044" spans="14:33" x14ac:dyDescent="0.25">
      <c r="N6044" s="60"/>
      <c r="O6044" s="101"/>
      <c r="AD6044" s="90">
        <f t="shared" si="255"/>
        <v>52118</v>
      </c>
      <c r="AE6044" s="91">
        <f t="shared" si="254"/>
        <v>4.3531450313238906E-2</v>
      </c>
      <c r="AG6044" s="92"/>
    </row>
    <row r="6045" spans="14:33" x14ac:dyDescent="0.25">
      <c r="N6045" s="60"/>
      <c r="O6045" s="101"/>
      <c r="AD6045" s="90">
        <f t="shared" si="255"/>
        <v>52119</v>
      </c>
      <c r="AE6045" s="91">
        <f t="shared" si="254"/>
        <v>4.3531450313398778E-2</v>
      </c>
      <c r="AG6045" s="92"/>
    </row>
    <row r="6046" spans="14:33" x14ac:dyDescent="0.25">
      <c r="N6046" s="60"/>
      <c r="O6046" s="101"/>
      <c r="AD6046" s="90">
        <f t="shared" si="255"/>
        <v>52120</v>
      </c>
      <c r="AE6046" s="91">
        <f t="shared" si="254"/>
        <v>4.3531450313238906E-2</v>
      </c>
      <c r="AG6046" s="92"/>
    </row>
    <row r="6047" spans="14:33" x14ac:dyDescent="0.25">
      <c r="N6047" s="60"/>
      <c r="O6047" s="101"/>
      <c r="AD6047" s="90">
        <f t="shared" si="255"/>
        <v>52121</v>
      </c>
      <c r="AE6047" s="91">
        <f t="shared" si="254"/>
        <v>4.3536714378742403E-2</v>
      </c>
      <c r="AG6047" s="92"/>
    </row>
    <row r="6048" spans="14:33" x14ac:dyDescent="0.25">
      <c r="N6048" s="60"/>
      <c r="O6048" s="101"/>
      <c r="AD6048" s="90">
        <f t="shared" si="255"/>
        <v>52122</v>
      </c>
      <c r="AE6048" s="91">
        <f t="shared" si="254"/>
        <v>4.3536714378742403E-2</v>
      </c>
      <c r="AG6048" s="92"/>
    </row>
    <row r="6049" spans="14:33" x14ac:dyDescent="0.25">
      <c r="N6049" s="60"/>
      <c r="O6049" s="101"/>
      <c r="AD6049" s="90">
        <f t="shared" si="255"/>
        <v>52123</v>
      </c>
      <c r="AE6049" s="91">
        <f t="shared" si="254"/>
        <v>4.3536714378742403E-2</v>
      </c>
      <c r="AG6049" s="92"/>
    </row>
    <row r="6050" spans="14:33" x14ac:dyDescent="0.25">
      <c r="N6050" s="60"/>
      <c r="O6050" s="101"/>
      <c r="AD6050" s="90">
        <f t="shared" si="255"/>
        <v>52124</v>
      </c>
      <c r="AE6050" s="91">
        <f t="shared" si="254"/>
        <v>4.3531450313398778E-2</v>
      </c>
      <c r="AG6050" s="92"/>
    </row>
    <row r="6051" spans="14:33" x14ac:dyDescent="0.25">
      <c r="N6051" s="60"/>
      <c r="O6051" s="101"/>
      <c r="AD6051" s="90">
        <f t="shared" si="255"/>
        <v>52125</v>
      </c>
      <c r="AE6051" s="91">
        <f t="shared" si="254"/>
        <v>4.3531450313318842E-2</v>
      </c>
      <c r="AG6051" s="92"/>
    </row>
    <row r="6052" spans="14:33" x14ac:dyDescent="0.25">
      <c r="N6052" s="60"/>
      <c r="O6052" s="101"/>
      <c r="AD6052" s="90">
        <f t="shared" si="255"/>
        <v>52126</v>
      </c>
      <c r="AE6052" s="91">
        <f t="shared" si="254"/>
        <v>4.3531450313238906E-2</v>
      </c>
      <c r="AG6052" s="92"/>
    </row>
    <row r="6053" spans="14:33" x14ac:dyDescent="0.25">
      <c r="N6053" s="60"/>
      <c r="O6053" s="101"/>
      <c r="AD6053" s="90">
        <f t="shared" si="255"/>
        <v>52127</v>
      </c>
      <c r="AE6053" s="91">
        <f t="shared" si="254"/>
        <v>4.3531450313398778E-2</v>
      </c>
      <c r="AG6053" s="92"/>
    </row>
    <row r="6054" spans="14:33" x14ac:dyDescent="0.25">
      <c r="N6054" s="60"/>
      <c r="O6054" s="101"/>
      <c r="AD6054" s="90">
        <f t="shared" si="255"/>
        <v>52128</v>
      </c>
      <c r="AE6054" s="91">
        <f t="shared" si="254"/>
        <v>4.3536714378715757E-2</v>
      </c>
      <c r="AG6054" s="92"/>
    </row>
    <row r="6055" spans="14:33" x14ac:dyDescent="0.25">
      <c r="N6055" s="60"/>
      <c r="O6055" s="101"/>
      <c r="AD6055" s="90">
        <f t="shared" si="255"/>
        <v>52129</v>
      </c>
      <c r="AE6055" s="91">
        <f t="shared" si="254"/>
        <v>4.3536714378715757E-2</v>
      </c>
      <c r="AG6055" s="92"/>
    </row>
    <row r="6056" spans="14:33" x14ac:dyDescent="0.25">
      <c r="N6056" s="60"/>
      <c r="O6056" s="101"/>
      <c r="AD6056" s="90">
        <f t="shared" si="255"/>
        <v>52130</v>
      </c>
      <c r="AE6056" s="91">
        <f t="shared" si="254"/>
        <v>4.3536714378715757E-2</v>
      </c>
      <c r="AG6056" s="92"/>
    </row>
    <row r="6057" spans="14:33" x14ac:dyDescent="0.25">
      <c r="N6057" s="60"/>
      <c r="O6057" s="101"/>
      <c r="AD6057" s="90">
        <f t="shared" si="255"/>
        <v>52131</v>
      </c>
      <c r="AE6057" s="91">
        <f t="shared" si="254"/>
        <v>4.3531450313238906E-2</v>
      </c>
      <c r="AG6057" s="92"/>
    </row>
    <row r="6058" spans="14:33" x14ac:dyDescent="0.25">
      <c r="N6058" s="60"/>
      <c r="O6058" s="101"/>
      <c r="AD6058" s="90">
        <f t="shared" si="255"/>
        <v>52132</v>
      </c>
      <c r="AE6058" s="91">
        <f t="shared" si="254"/>
        <v>4.3531450313398778E-2</v>
      </c>
      <c r="AG6058" s="92"/>
    </row>
    <row r="6059" spans="14:33" x14ac:dyDescent="0.25">
      <c r="N6059" s="60"/>
      <c r="O6059" s="101"/>
      <c r="AD6059" s="90">
        <f t="shared" si="255"/>
        <v>52133</v>
      </c>
      <c r="AE6059" s="91">
        <f t="shared" si="254"/>
        <v>4.3531450313238906E-2</v>
      </c>
      <c r="AG6059" s="92"/>
    </row>
    <row r="6060" spans="14:33" x14ac:dyDescent="0.25">
      <c r="N6060" s="60"/>
      <c r="O6060" s="101"/>
      <c r="AD6060" s="90">
        <f t="shared" si="255"/>
        <v>52134</v>
      </c>
      <c r="AE6060" s="91">
        <f t="shared" si="254"/>
        <v>4.3531450313318842E-2</v>
      </c>
      <c r="AG6060" s="92"/>
    </row>
    <row r="6061" spans="14:33" x14ac:dyDescent="0.25">
      <c r="N6061" s="60"/>
      <c r="O6061" s="101"/>
      <c r="AD6061" s="90">
        <f t="shared" si="255"/>
        <v>52135</v>
      </c>
      <c r="AE6061" s="91">
        <f t="shared" si="254"/>
        <v>4.3536714378742403E-2</v>
      </c>
      <c r="AG6061" s="92"/>
    </row>
    <row r="6062" spans="14:33" x14ac:dyDescent="0.25">
      <c r="N6062" s="60"/>
      <c r="O6062" s="101"/>
      <c r="AD6062" s="90">
        <f t="shared" si="255"/>
        <v>52136</v>
      </c>
      <c r="AE6062" s="91">
        <f t="shared" si="254"/>
        <v>4.3536714378742403E-2</v>
      </c>
      <c r="AG6062" s="92"/>
    </row>
    <row r="6063" spans="14:33" x14ac:dyDescent="0.25">
      <c r="N6063" s="60"/>
      <c r="O6063" s="101"/>
      <c r="AD6063" s="90">
        <f t="shared" si="255"/>
        <v>52137</v>
      </c>
      <c r="AE6063" s="91">
        <f t="shared" si="254"/>
        <v>4.3536714378742403E-2</v>
      </c>
      <c r="AG6063" s="92"/>
    </row>
    <row r="6064" spans="14:33" x14ac:dyDescent="0.25">
      <c r="N6064" s="60"/>
      <c r="O6064" s="101"/>
      <c r="AD6064" s="90">
        <f t="shared" si="255"/>
        <v>52138</v>
      </c>
      <c r="AE6064" s="91">
        <f t="shared" si="254"/>
        <v>4.3531450313238906E-2</v>
      </c>
      <c r="AG6064" s="92"/>
    </row>
    <row r="6065" spans="14:33" x14ac:dyDescent="0.25">
      <c r="N6065" s="60"/>
      <c r="O6065" s="101"/>
      <c r="AD6065" s="90">
        <f t="shared" si="255"/>
        <v>52139</v>
      </c>
      <c r="AE6065" s="91">
        <f t="shared" si="254"/>
        <v>4.3531450313318842E-2</v>
      </c>
      <c r="AG6065" s="92"/>
    </row>
    <row r="6066" spans="14:33" x14ac:dyDescent="0.25">
      <c r="N6066" s="60"/>
      <c r="O6066" s="101"/>
      <c r="AD6066" s="90">
        <f t="shared" si="255"/>
        <v>52140</v>
      </c>
      <c r="AE6066" s="91">
        <f t="shared" si="254"/>
        <v>4.3531450313398778E-2</v>
      </c>
      <c r="AG6066" s="92"/>
    </row>
    <row r="6067" spans="14:33" x14ac:dyDescent="0.25">
      <c r="N6067" s="60"/>
      <c r="O6067" s="101"/>
      <c r="AD6067" s="90">
        <f t="shared" si="255"/>
        <v>52141</v>
      </c>
      <c r="AE6067" s="91">
        <f t="shared" si="254"/>
        <v>4.3531450313238906E-2</v>
      </c>
      <c r="AG6067" s="92"/>
    </row>
    <row r="6068" spans="14:33" x14ac:dyDescent="0.25">
      <c r="N6068" s="60"/>
      <c r="O6068" s="101"/>
      <c r="AD6068" s="90">
        <f t="shared" si="255"/>
        <v>52142</v>
      </c>
      <c r="AE6068" s="91">
        <f t="shared" si="254"/>
        <v>4.3536714378715757E-2</v>
      </c>
      <c r="AG6068" s="92"/>
    </row>
    <row r="6069" spans="14:33" x14ac:dyDescent="0.25">
      <c r="N6069" s="60"/>
      <c r="O6069" s="101"/>
      <c r="AD6069" s="90">
        <f t="shared" si="255"/>
        <v>52143</v>
      </c>
      <c r="AE6069" s="91">
        <f t="shared" si="254"/>
        <v>4.3536714378715757E-2</v>
      </c>
      <c r="AG6069" s="92"/>
    </row>
    <row r="6070" spans="14:33" x14ac:dyDescent="0.25">
      <c r="N6070" s="60"/>
      <c r="O6070" s="101"/>
      <c r="AD6070" s="90">
        <f t="shared" si="255"/>
        <v>52144</v>
      </c>
      <c r="AE6070" s="91">
        <f t="shared" si="254"/>
        <v>4.3536714378715757E-2</v>
      </c>
      <c r="AG6070" s="92"/>
    </row>
    <row r="6071" spans="14:33" x14ac:dyDescent="0.25">
      <c r="N6071" s="60"/>
      <c r="O6071" s="101"/>
      <c r="AD6071" s="90">
        <f t="shared" si="255"/>
        <v>52145</v>
      </c>
      <c r="AE6071" s="91">
        <f t="shared" si="254"/>
        <v>4.3531450313398778E-2</v>
      </c>
      <c r="AG6071" s="92"/>
    </row>
    <row r="6072" spans="14:33" x14ac:dyDescent="0.25">
      <c r="N6072" s="60"/>
      <c r="O6072" s="101"/>
      <c r="AD6072" s="90">
        <f t="shared" si="255"/>
        <v>52146</v>
      </c>
      <c r="AE6072" s="91">
        <f t="shared" si="254"/>
        <v>4.3531450313238906E-2</v>
      </c>
      <c r="AG6072" s="92"/>
    </row>
    <row r="6073" spans="14:33" x14ac:dyDescent="0.25">
      <c r="N6073" s="60"/>
      <c r="O6073" s="101"/>
      <c r="AD6073" s="90">
        <f t="shared" si="255"/>
        <v>52147</v>
      </c>
      <c r="AE6073" s="91">
        <f t="shared" si="254"/>
        <v>4.3531450313318842E-2</v>
      </c>
      <c r="AG6073" s="92"/>
    </row>
    <row r="6074" spans="14:33" x14ac:dyDescent="0.25">
      <c r="N6074" s="60"/>
      <c r="O6074" s="101"/>
      <c r="AD6074" s="90">
        <f t="shared" si="255"/>
        <v>52148</v>
      </c>
      <c r="AE6074" s="91">
        <f t="shared" si="254"/>
        <v>4.3531450313398778E-2</v>
      </c>
      <c r="AG6074" s="92"/>
    </row>
    <row r="6075" spans="14:33" x14ac:dyDescent="0.25">
      <c r="N6075" s="60"/>
      <c r="O6075" s="101"/>
      <c r="AD6075" s="90">
        <f t="shared" si="255"/>
        <v>52149</v>
      </c>
      <c r="AE6075" s="91">
        <f t="shared" si="254"/>
        <v>4.3539346729679629E-2</v>
      </c>
      <c r="AG6075" s="92"/>
    </row>
    <row r="6076" spans="14:33" x14ac:dyDescent="0.25">
      <c r="N6076" s="60"/>
      <c r="O6076" s="101"/>
      <c r="AD6076" s="90">
        <f t="shared" si="255"/>
        <v>52150</v>
      </c>
      <c r="AE6076" s="91">
        <f t="shared" si="254"/>
        <v>4.3539346729679629E-2</v>
      </c>
      <c r="AG6076" s="92"/>
    </row>
    <row r="6077" spans="14:33" x14ac:dyDescent="0.25">
      <c r="N6077" s="60"/>
      <c r="O6077" s="101"/>
      <c r="AD6077" s="90">
        <f t="shared" si="255"/>
        <v>52151</v>
      </c>
      <c r="AE6077" s="91">
        <f t="shared" si="254"/>
        <v>4.3539346729679629E-2</v>
      </c>
      <c r="AG6077" s="92"/>
    </row>
    <row r="6078" spans="14:33" x14ac:dyDescent="0.25">
      <c r="N6078" s="60"/>
      <c r="O6078" s="101"/>
      <c r="AD6078" s="90">
        <f t="shared" si="255"/>
        <v>52152</v>
      </c>
      <c r="AE6078" s="91">
        <f t="shared" si="254"/>
        <v>4.3539346729679629E-2</v>
      </c>
      <c r="AG6078" s="92"/>
    </row>
    <row r="6079" spans="14:33" x14ac:dyDescent="0.25">
      <c r="N6079" s="60"/>
      <c r="O6079" s="101"/>
      <c r="AD6079" s="90">
        <f t="shared" si="255"/>
        <v>52153</v>
      </c>
      <c r="AE6079" s="91">
        <f t="shared" si="254"/>
        <v>4.3531450313318842E-2</v>
      </c>
      <c r="AG6079" s="92"/>
    </row>
    <row r="6080" spans="14:33" x14ac:dyDescent="0.25">
      <c r="N6080" s="60"/>
      <c r="O6080" s="101"/>
      <c r="AD6080" s="90">
        <f t="shared" si="255"/>
        <v>52154</v>
      </c>
      <c r="AE6080" s="91">
        <f t="shared" si="254"/>
        <v>4.3531450313398778E-2</v>
      </c>
      <c r="AG6080" s="92"/>
    </row>
    <row r="6081" spans="14:33" x14ac:dyDescent="0.25">
      <c r="N6081" s="60"/>
      <c r="O6081" s="101"/>
      <c r="AD6081" s="90">
        <f t="shared" si="255"/>
        <v>52155</v>
      </c>
      <c r="AE6081" s="91">
        <f t="shared" si="254"/>
        <v>4.3531450313238906E-2</v>
      </c>
      <c r="AG6081" s="92"/>
    </row>
    <row r="6082" spans="14:33" x14ac:dyDescent="0.25">
      <c r="N6082" s="60"/>
      <c r="O6082" s="101"/>
      <c r="AD6082" s="90">
        <f t="shared" si="255"/>
        <v>52156</v>
      </c>
      <c r="AE6082" s="91">
        <f t="shared" si="254"/>
        <v>4.3536714378742403E-2</v>
      </c>
      <c r="AG6082" s="92"/>
    </row>
    <row r="6083" spans="14:33" x14ac:dyDescent="0.25">
      <c r="N6083" s="60"/>
      <c r="O6083" s="101"/>
      <c r="AD6083" s="90">
        <f t="shared" si="255"/>
        <v>52157</v>
      </c>
      <c r="AE6083" s="91">
        <f t="shared" si="254"/>
        <v>4.3536714378742403E-2</v>
      </c>
      <c r="AG6083" s="92"/>
    </row>
    <row r="6084" spans="14:33" x14ac:dyDescent="0.25">
      <c r="N6084" s="60"/>
      <c r="O6084" s="101"/>
      <c r="AD6084" s="90">
        <f t="shared" si="255"/>
        <v>52158</v>
      </c>
      <c r="AE6084" s="91">
        <f t="shared" si="254"/>
        <v>4.3536714378742403E-2</v>
      </c>
      <c r="AG6084" s="92"/>
    </row>
    <row r="6085" spans="14:33" x14ac:dyDescent="0.25">
      <c r="N6085" s="60"/>
      <c r="O6085" s="101"/>
      <c r="AD6085" s="90">
        <f t="shared" si="255"/>
        <v>52159</v>
      </c>
      <c r="AE6085" s="91">
        <f t="shared" si="254"/>
        <v>4.3531450313318842E-2</v>
      </c>
      <c r="AG6085" s="92"/>
    </row>
    <row r="6086" spans="14:33" x14ac:dyDescent="0.25">
      <c r="N6086" s="60"/>
      <c r="O6086" s="101"/>
      <c r="AD6086" s="90">
        <f t="shared" si="255"/>
        <v>52160</v>
      </c>
      <c r="AE6086" s="91">
        <f t="shared" si="254"/>
        <v>4.3531450313398778E-2</v>
      </c>
      <c r="AG6086" s="92"/>
    </row>
    <row r="6087" spans="14:33" x14ac:dyDescent="0.25">
      <c r="N6087" s="60"/>
      <c r="O6087" s="101"/>
      <c r="AD6087" s="90">
        <f t="shared" si="255"/>
        <v>52161</v>
      </c>
      <c r="AE6087" s="91">
        <f t="shared" ref="AE6087:AE6150" si="256">_xlfn.IFNA(VLOOKUP(AD6087,N:O,2,FALSE)/100,AE6086)</f>
        <v>4.3531450313238906E-2</v>
      </c>
      <c r="AG6087" s="92"/>
    </row>
    <row r="6088" spans="14:33" x14ac:dyDescent="0.25">
      <c r="N6088" s="60"/>
      <c r="O6088" s="101"/>
      <c r="AD6088" s="90">
        <f t="shared" ref="AD6088:AD6151" si="257">AD6087+1</f>
        <v>52162</v>
      </c>
      <c r="AE6088" s="91">
        <f t="shared" si="256"/>
        <v>4.3531450313318842E-2</v>
      </c>
      <c r="AG6088" s="92"/>
    </row>
    <row r="6089" spans="14:33" x14ac:dyDescent="0.25">
      <c r="N6089" s="60"/>
      <c r="O6089" s="101"/>
      <c r="AD6089" s="90">
        <f t="shared" si="257"/>
        <v>52163</v>
      </c>
      <c r="AE6089" s="91">
        <f t="shared" si="256"/>
        <v>4.3536714378742403E-2</v>
      </c>
      <c r="AG6089" s="92"/>
    </row>
    <row r="6090" spans="14:33" x14ac:dyDescent="0.25">
      <c r="N6090" s="60"/>
      <c r="O6090" s="101"/>
      <c r="AD6090" s="90">
        <f t="shared" si="257"/>
        <v>52164</v>
      </c>
      <c r="AE6090" s="91">
        <f t="shared" si="256"/>
        <v>4.3536714378742403E-2</v>
      </c>
      <c r="AG6090" s="92"/>
    </row>
    <row r="6091" spans="14:33" x14ac:dyDescent="0.25">
      <c r="N6091" s="60"/>
      <c r="O6091" s="101"/>
      <c r="AD6091" s="90">
        <f t="shared" si="257"/>
        <v>52165</v>
      </c>
      <c r="AE6091" s="91">
        <f t="shared" si="256"/>
        <v>4.3536714378742403E-2</v>
      </c>
      <c r="AG6091" s="92"/>
    </row>
    <row r="6092" spans="14:33" x14ac:dyDescent="0.25">
      <c r="N6092" s="60"/>
      <c r="O6092" s="101"/>
      <c r="AD6092" s="90">
        <f t="shared" si="257"/>
        <v>52166</v>
      </c>
      <c r="AE6092" s="91">
        <f t="shared" si="256"/>
        <v>4.3531450313318842E-2</v>
      </c>
      <c r="AG6092" s="92"/>
    </row>
    <row r="6093" spans="14:33" x14ac:dyDescent="0.25">
      <c r="N6093" s="60"/>
      <c r="O6093" s="101"/>
      <c r="AD6093" s="90">
        <f t="shared" si="257"/>
        <v>52167</v>
      </c>
      <c r="AE6093" s="91">
        <f t="shared" si="256"/>
        <v>4.3531450313318842E-2</v>
      </c>
      <c r="AG6093" s="92"/>
    </row>
    <row r="6094" spans="14:33" x14ac:dyDescent="0.25">
      <c r="N6094" s="60"/>
      <c r="O6094" s="101"/>
      <c r="AD6094" s="90">
        <f t="shared" si="257"/>
        <v>52168</v>
      </c>
      <c r="AE6094" s="91">
        <f t="shared" si="256"/>
        <v>4.3531450313238906E-2</v>
      </c>
      <c r="AG6094" s="92"/>
    </row>
    <row r="6095" spans="14:33" x14ac:dyDescent="0.25">
      <c r="N6095" s="60"/>
      <c r="O6095" s="101"/>
      <c r="AD6095" s="90">
        <f t="shared" si="257"/>
        <v>52169</v>
      </c>
      <c r="AE6095" s="91">
        <f t="shared" si="256"/>
        <v>4.3531450313398778E-2</v>
      </c>
      <c r="AG6095" s="92"/>
    </row>
    <row r="6096" spans="14:33" x14ac:dyDescent="0.25">
      <c r="N6096" s="60"/>
      <c r="O6096" s="101"/>
      <c r="AD6096" s="90">
        <f t="shared" si="257"/>
        <v>52170</v>
      </c>
      <c r="AE6096" s="91">
        <f t="shared" si="256"/>
        <v>4.3536714378689112E-2</v>
      </c>
      <c r="AG6096" s="92"/>
    </row>
    <row r="6097" spans="14:33" x14ac:dyDescent="0.25">
      <c r="N6097" s="60"/>
      <c r="O6097" s="101"/>
      <c r="AD6097" s="90">
        <f t="shared" si="257"/>
        <v>52171</v>
      </c>
      <c r="AE6097" s="91">
        <f t="shared" si="256"/>
        <v>4.3536714378689112E-2</v>
      </c>
      <c r="AG6097" s="92"/>
    </row>
    <row r="6098" spans="14:33" x14ac:dyDescent="0.25">
      <c r="N6098" s="60"/>
      <c r="O6098" s="101"/>
      <c r="AD6098" s="90">
        <f t="shared" si="257"/>
        <v>52172</v>
      </c>
      <c r="AE6098" s="91">
        <f t="shared" si="256"/>
        <v>4.3536714378689112E-2</v>
      </c>
      <c r="AG6098" s="92"/>
    </row>
    <row r="6099" spans="14:33" x14ac:dyDescent="0.25">
      <c r="N6099" s="60"/>
      <c r="O6099" s="101"/>
      <c r="AD6099" s="90">
        <f t="shared" si="257"/>
        <v>52173</v>
      </c>
      <c r="AE6099" s="91">
        <f t="shared" si="256"/>
        <v>4.3531450313318842E-2</v>
      </c>
      <c r="AG6099" s="92"/>
    </row>
    <row r="6100" spans="14:33" x14ac:dyDescent="0.25">
      <c r="N6100" s="60"/>
      <c r="O6100" s="101"/>
      <c r="AD6100" s="90">
        <f t="shared" si="257"/>
        <v>52174</v>
      </c>
      <c r="AE6100" s="91">
        <f t="shared" si="256"/>
        <v>4.3531450313318842E-2</v>
      </c>
      <c r="AG6100" s="92"/>
    </row>
    <row r="6101" spans="14:33" x14ac:dyDescent="0.25">
      <c r="N6101" s="60"/>
      <c r="O6101" s="101"/>
      <c r="AD6101" s="90">
        <f t="shared" si="257"/>
        <v>52175</v>
      </c>
      <c r="AE6101" s="91">
        <f t="shared" si="256"/>
        <v>4.3531450313398778E-2</v>
      </c>
      <c r="AG6101" s="92"/>
    </row>
    <row r="6102" spans="14:33" x14ac:dyDescent="0.25">
      <c r="N6102" s="60"/>
      <c r="O6102" s="101"/>
      <c r="AD6102" s="90">
        <f t="shared" si="257"/>
        <v>52176</v>
      </c>
      <c r="AE6102" s="91">
        <f t="shared" si="256"/>
        <v>4.3531450313238906E-2</v>
      </c>
      <c r="AG6102" s="92"/>
    </row>
    <row r="6103" spans="14:33" x14ac:dyDescent="0.25">
      <c r="N6103" s="60"/>
      <c r="O6103" s="101"/>
      <c r="AD6103" s="90">
        <f t="shared" si="257"/>
        <v>52177</v>
      </c>
      <c r="AE6103" s="91">
        <f t="shared" si="256"/>
        <v>4.3536714378715757E-2</v>
      </c>
      <c r="AG6103" s="92"/>
    </row>
    <row r="6104" spans="14:33" x14ac:dyDescent="0.25">
      <c r="N6104" s="60"/>
      <c r="O6104" s="101"/>
      <c r="AD6104" s="90">
        <f t="shared" si="257"/>
        <v>52178</v>
      </c>
      <c r="AE6104" s="91">
        <f t="shared" si="256"/>
        <v>4.3536714378715757E-2</v>
      </c>
      <c r="AG6104" s="92"/>
    </row>
    <row r="6105" spans="14:33" x14ac:dyDescent="0.25">
      <c r="N6105" s="60"/>
      <c r="O6105" s="101"/>
      <c r="AD6105" s="90">
        <f t="shared" si="257"/>
        <v>52179</v>
      </c>
      <c r="AE6105" s="91">
        <f t="shared" si="256"/>
        <v>4.3536714378715757E-2</v>
      </c>
      <c r="AG6105" s="92"/>
    </row>
    <row r="6106" spans="14:33" x14ac:dyDescent="0.25">
      <c r="N6106" s="60"/>
      <c r="O6106" s="101"/>
      <c r="AD6106" s="90">
        <f t="shared" si="257"/>
        <v>52180</v>
      </c>
      <c r="AE6106" s="91">
        <f t="shared" si="256"/>
        <v>4.3534082239995442E-2</v>
      </c>
      <c r="AG6106" s="92"/>
    </row>
    <row r="6107" spans="14:33" x14ac:dyDescent="0.25">
      <c r="N6107" s="60"/>
      <c r="O6107" s="101"/>
      <c r="AD6107" s="90">
        <f t="shared" si="257"/>
        <v>52181</v>
      </c>
      <c r="AE6107" s="91">
        <f t="shared" si="256"/>
        <v>4.3534082239995442E-2</v>
      </c>
      <c r="AG6107" s="92"/>
    </row>
    <row r="6108" spans="14:33" x14ac:dyDescent="0.25">
      <c r="N6108" s="60"/>
      <c r="O6108" s="101"/>
      <c r="AD6108" s="90">
        <f t="shared" si="257"/>
        <v>52182</v>
      </c>
      <c r="AE6108" s="91">
        <f t="shared" si="256"/>
        <v>4.3531450313318842E-2</v>
      </c>
      <c r="AG6108" s="92"/>
    </row>
    <row r="6109" spans="14:33" x14ac:dyDescent="0.25">
      <c r="N6109" s="60"/>
      <c r="O6109" s="101"/>
      <c r="AD6109" s="90">
        <f t="shared" si="257"/>
        <v>52183</v>
      </c>
      <c r="AE6109" s="91">
        <f t="shared" si="256"/>
        <v>4.3531450313238906E-2</v>
      </c>
      <c r="AG6109" s="92"/>
    </row>
    <row r="6110" spans="14:33" x14ac:dyDescent="0.25">
      <c r="N6110" s="60"/>
      <c r="O6110" s="101"/>
      <c r="AD6110" s="90">
        <f t="shared" si="257"/>
        <v>52184</v>
      </c>
      <c r="AE6110" s="91">
        <f t="shared" si="256"/>
        <v>4.3536714378715757E-2</v>
      </c>
      <c r="AG6110" s="92"/>
    </row>
    <row r="6111" spans="14:33" x14ac:dyDescent="0.25">
      <c r="N6111" s="60"/>
      <c r="O6111" s="101"/>
      <c r="AD6111" s="90">
        <f t="shared" si="257"/>
        <v>52185</v>
      </c>
      <c r="AE6111" s="91">
        <f t="shared" si="256"/>
        <v>4.3536714378715757E-2</v>
      </c>
      <c r="AG6111" s="92"/>
    </row>
    <row r="6112" spans="14:33" x14ac:dyDescent="0.25">
      <c r="N6112" s="60"/>
      <c r="O6112" s="101"/>
      <c r="AD6112" s="90">
        <f t="shared" si="257"/>
        <v>52186</v>
      </c>
      <c r="AE6112" s="91">
        <f t="shared" si="256"/>
        <v>4.3536714378715757E-2</v>
      </c>
      <c r="AG6112" s="92"/>
    </row>
    <row r="6113" spans="14:33" x14ac:dyDescent="0.25">
      <c r="N6113" s="60"/>
      <c r="O6113" s="101"/>
      <c r="AD6113" s="90">
        <f t="shared" si="257"/>
        <v>52187</v>
      </c>
      <c r="AE6113" s="91">
        <f t="shared" si="256"/>
        <v>4.3531450313238906E-2</v>
      </c>
      <c r="AG6113" s="92"/>
    </row>
    <row r="6114" spans="14:33" x14ac:dyDescent="0.25">
      <c r="N6114" s="60"/>
      <c r="O6114" s="101"/>
      <c r="AD6114" s="90">
        <f t="shared" si="257"/>
        <v>52188</v>
      </c>
      <c r="AE6114" s="91">
        <f t="shared" si="256"/>
        <v>4.3531450313478715E-2</v>
      </c>
      <c r="AG6114" s="92"/>
    </row>
    <row r="6115" spans="14:33" x14ac:dyDescent="0.25">
      <c r="N6115" s="60"/>
      <c r="O6115" s="101"/>
      <c r="AD6115" s="90">
        <f t="shared" si="257"/>
        <v>52189</v>
      </c>
      <c r="AE6115" s="91">
        <f t="shared" si="256"/>
        <v>4.3531450313238906E-2</v>
      </c>
      <c r="AG6115" s="92"/>
    </row>
    <row r="6116" spans="14:33" x14ac:dyDescent="0.25">
      <c r="N6116" s="60"/>
      <c r="O6116" s="101"/>
      <c r="AD6116" s="90">
        <f t="shared" si="257"/>
        <v>52190</v>
      </c>
      <c r="AE6116" s="91">
        <f t="shared" si="256"/>
        <v>4.3531450313398778E-2</v>
      </c>
      <c r="AG6116" s="92"/>
    </row>
    <row r="6117" spans="14:33" x14ac:dyDescent="0.25">
      <c r="N6117" s="60"/>
      <c r="O6117" s="101"/>
      <c r="AD6117" s="90">
        <f t="shared" si="257"/>
        <v>52191</v>
      </c>
      <c r="AE6117" s="91">
        <f t="shared" si="256"/>
        <v>4.3536714378742403E-2</v>
      </c>
      <c r="AG6117" s="92"/>
    </row>
    <row r="6118" spans="14:33" x14ac:dyDescent="0.25">
      <c r="N6118" s="60"/>
      <c r="O6118" s="101"/>
      <c r="AD6118" s="90">
        <f t="shared" si="257"/>
        <v>52192</v>
      </c>
      <c r="AE6118" s="91">
        <f t="shared" si="256"/>
        <v>4.3536714378742403E-2</v>
      </c>
      <c r="AG6118" s="92"/>
    </row>
    <row r="6119" spans="14:33" x14ac:dyDescent="0.25">
      <c r="N6119" s="60"/>
      <c r="O6119" s="101"/>
      <c r="AD6119" s="90">
        <f t="shared" si="257"/>
        <v>52193</v>
      </c>
      <c r="AE6119" s="91">
        <f t="shared" si="256"/>
        <v>4.3536714378742403E-2</v>
      </c>
      <c r="AG6119" s="92"/>
    </row>
    <row r="6120" spans="14:33" x14ac:dyDescent="0.25">
      <c r="N6120" s="60"/>
      <c r="O6120" s="101"/>
      <c r="AD6120" s="90">
        <f t="shared" si="257"/>
        <v>52194</v>
      </c>
      <c r="AE6120" s="91">
        <f t="shared" si="256"/>
        <v>4.3531450313238906E-2</v>
      </c>
      <c r="AG6120" s="92"/>
    </row>
    <row r="6121" spans="14:33" x14ac:dyDescent="0.25">
      <c r="N6121" s="60"/>
      <c r="O6121" s="101"/>
      <c r="AD6121" s="90">
        <f t="shared" si="257"/>
        <v>52195</v>
      </c>
      <c r="AE6121" s="91">
        <f t="shared" si="256"/>
        <v>4.3531450313318842E-2</v>
      </c>
      <c r="AG6121" s="92"/>
    </row>
    <row r="6122" spans="14:33" x14ac:dyDescent="0.25">
      <c r="N6122" s="60"/>
      <c r="O6122" s="101"/>
      <c r="AD6122" s="90">
        <f t="shared" si="257"/>
        <v>52196</v>
      </c>
      <c r="AE6122" s="91">
        <f t="shared" si="256"/>
        <v>4.3534082239955474E-2</v>
      </c>
      <c r="AG6122" s="92"/>
    </row>
    <row r="6123" spans="14:33" x14ac:dyDescent="0.25">
      <c r="N6123" s="60"/>
      <c r="O6123" s="101"/>
      <c r="AD6123" s="90">
        <f t="shared" si="257"/>
        <v>52197</v>
      </c>
      <c r="AE6123" s="91">
        <f t="shared" si="256"/>
        <v>4.3534082239955474E-2</v>
      </c>
      <c r="AG6123" s="92"/>
    </row>
    <row r="6124" spans="14:33" x14ac:dyDescent="0.25">
      <c r="N6124" s="60"/>
      <c r="O6124" s="101"/>
      <c r="AD6124" s="90">
        <f t="shared" si="257"/>
        <v>52198</v>
      </c>
      <c r="AE6124" s="91">
        <f t="shared" si="256"/>
        <v>4.3536714378742403E-2</v>
      </c>
      <c r="AG6124" s="92"/>
    </row>
    <row r="6125" spans="14:33" x14ac:dyDescent="0.25">
      <c r="N6125" s="60"/>
      <c r="O6125" s="101"/>
      <c r="AD6125" s="90">
        <f t="shared" si="257"/>
        <v>52199</v>
      </c>
      <c r="AE6125" s="91">
        <f t="shared" si="256"/>
        <v>4.3536714378742403E-2</v>
      </c>
      <c r="AG6125" s="92"/>
    </row>
    <row r="6126" spans="14:33" x14ac:dyDescent="0.25">
      <c r="N6126" s="60"/>
      <c r="O6126" s="101"/>
      <c r="AD6126" s="90">
        <f t="shared" si="257"/>
        <v>52200</v>
      </c>
      <c r="AE6126" s="91">
        <f t="shared" si="256"/>
        <v>4.3536714378742403E-2</v>
      </c>
      <c r="AG6126" s="92"/>
    </row>
    <row r="6127" spans="14:33" x14ac:dyDescent="0.25">
      <c r="N6127" s="60"/>
      <c r="O6127" s="101"/>
      <c r="AD6127" s="90">
        <f t="shared" si="257"/>
        <v>52201</v>
      </c>
      <c r="AE6127" s="91">
        <f t="shared" si="256"/>
        <v>4.3531450313318842E-2</v>
      </c>
      <c r="AG6127" s="92"/>
    </row>
    <row r="6128" spans="14:33" x14ac:dyDescent="0.25">
      <c r="N6128" s="60"/>
      <c r="O6128" s="101"/>
      <c r="AD6128" s="90">
        <f t="shared" si="257"/>
        <v>52202</v>
      </c>
      <c r="AE6128" s="91">
        <f t="shared" si="256"/>
        <v>4.3531450313318842E-2</v>
      </c>
      <c r="AG6128" s="92"/>
    </row>
    <row r="6129" spans="14:33" x14ac:dyDescent="0.25">
      <c r="N6129" s="60"/>
      <c r="O6129" s="101"/>
      <c r="AD6129" s="90">
        <f t="shared" si="257"/>
        <v>52203</v>
      </c>
      <c r="AE6129" s="91">
        <f t="shared" si="256"/>
        <v>4.3531450313318842E-2</v>
      </c>
      <c r="AG6129" s="92"/>
    </row>
    <row r="6130" spans="14:33" x14ac:dyDescent="0.25">
      <c r="N6130" s="60"/>
      <c r="O6130" s="101"/>
      <c r="AD6130" s="90">
        <f t="shared" si="257"/>
        <v>52204</v>
      </c>
      <c r="AE6130" s="91">
        <f t="shared" si="256"/>
        <v>4.3531450313318842E-2</v>
      </c>
      <c r="AG6130" s="92"/>
    </row>
    <row r="6131" spans="14:33" x14ac:dyDescent="0.25">
      <c r="N6131" s="60"/>
      <c r="O6131" s="101"/>
      <c r="AD6131" s="90">
        <f t="shared" si="257"/>
        <v>52205</v>
      </c>
      <c r="AE6131" s="91">
        <f t="shared" si="256"/>
        <v>4.3536714378742403E-2</v>
      </c>
      <c r="AG6131" s="92"/>
    </row>
    <row r="6132" spans="14:33" x14ac:dyDescent="0.25">
      <c r="N6132" s="60"/>
      <c r="O6132" s="101"/>
      <c r="AD6132" s="90">
        <f t="shared" si="257"/>
        <v>52206</v>
      </c>
      <c r="AE6132" s="91">
        <f t="shared" si="256"/>
        <v>4.3536714378742403E-2</v>
      </c>
      <c r="AG6132" s="92"/>
    </row>
    <row r="6133" spans="14:33" x14ac:dyDescent="0.25">
      <c r="N6133" s="60"/>
      <c r="O6133" s="101"/>
      <c r="AD6133" s="90">
        <f t="shared" si="257"/>
        <v>52207</v>
      </c>
      <c r="AE6133" s="91">
        <f t="shared" si="256"/>
        <v>4.3536714378742403E-2</v>
      </c>
      <c r="AG6133" s="92"/>
    </row>
    <row r="6134" spans="14:33" x14ac:dyDescent="0.25">
      <c r="N6134" s="60"/>
      <c r="O6134" s="101"/>
      <c r="AD6134" s="90">
        <f t="shared" si="257"/>
        <v>52208</v>
      </c>
      <c r="AE6134" s="91">
        <f t="shared" si="256"/>
        <v>4.3531450313318842E-2</v>
      </c>
      <c r="AG6134" s="92"/>
    </row>
    <row r="6135" spans="14:33" x14ac:dyDescent="0.25">
      <c r="N6135" s="60"/>
      <c r="O6135" s="101"/>
      <c r="AD6135" s="90">
        <f t="shared" si="257"/>
        <v>52209</v>
      </c>
      <c r="AE6135" s="91">
        <f t="shared" si="256"/>
        <v>4.3531450313318842E-2</v>
      </c>
      <c r="AG6135" s="92"/>
    </row>
    <row r="6136" spans="14:33" x14ac:dyDescent="0.25">
      <c r="N6136" s="60"/>
      <c r="O6136" s="101"/>
      <c r="AD6136" s="90">
        <f t="shared" si="257"/>
        <v>52210</v>
      </c>
      <c r="AE6136" s="91">
        <f t="shared" si="256"/>
        <v>4.3531450313238906E-2</v>
      </c>
      <c r="AG6136" s="92"/>
    </row>
    <row r="6137" spans="14:33" x14ac:dyDescent="0.25">
      <c r="N6137" s="60"/>
      <c r="O6137" s="101"/>
      <c r="AD6137" s="90">
        <f t="shared" si="257"/>
        <v>52211</v>
      </c>
      <c r="AE6137" s="91">
        <f t="shared" si="256"/>
        <v>4.3531450313318842E-2</v>
      </c>
      <c r="AG6137" s="92"/>
    </row>
    <row r="6138" spans="14:33" x14ac:dyDescent="0.25">
      <c r="N6138" s="60"/>
      <c r="O6138" s="101"/>
      <c r="AD6138" s="90">
        <f t="shared" si="257"/>
        <v>52212</v>
      </c>
      <c r="AE6138" s="91">
        <f t="shared" si="256"/>
        <v>4.3536714378742403E-2</v>
      </c>
      <c r="AG6138" s="92"/>
    </row>
    <row r="6139" spans="14:33" x14ac:dyDescent="0.25">
      <c r="N6139" s="60"/>
      <c r="O6139" s="101"/>
      <c r="AD6139" s="90">
        <f t="shared" si="257"/>
        <v>52213</v>
      </c>
      <c r="AE6139" s="91">
        <f t="shared" si="256"/>
        <v>4.3536714378742403E-2</v>
      </c>
      <c r="AG6139" s="92"/>
    </row>
    <row r="6140" spans="14:33" x14ac:dyDescent="0.25">
      <c r="N6140" s="60"/>
      <c r="O6140" s="101"/>
      <c r="AD6140" s="90">
        <f t="shared" si="257"/>
        <v>52214</v>
      </c>
      <c r="AE6140" s="91">
        <f t="shared" si="256"/>
        <v>4.3536714378742403E-2</v>
      </c>
      <c r="AG6140" s="92"/>
    </row>
    <row r="6141" spans="14:33" x14ac:dyDescent="0.25">
      <c r="N6141" s="60"/>
      <c r="O6141" s="101"/>
      <c r="AD6141" s="90">
        <f t="shared" si="257"/>
        <v>52215</v>
      </c>
      <c r="AE6141" s="91">
        <f t="shared" si="256"/>
        <v>4.3531450313238906E-2</v>
      </c>
      <c r="AG6141" s="92"/>
    </row>
    <row r="6142" spans="14:33" x14ac:dyDescent="0.25">
      <c r="N6142" s="60"/>
      <c r="O6142" s="101"/>
      <c r="AD6142" s="90">
        <f t="shared" si="257"/>
        <v>52216</v>
      </c>
      <c r="AE6142" s="91">
        <f t="shared" si="256"/>
        <v>4.3531450313318842E-2</v>
      </c>
      <c r="AG6142" s="92"/>
    </row>
    <row r="6143" spans="14:33" x14ac:dyDescent="0.25">
      <c r="N6143" s="60"/>
      <c r="O6143" s="101"/>
      <c r="AD6143" s="90">
        <f t="shared" si="257"/>
        <v>52217</v>
      </c>
      <c r="AE6143" s="91">
        <f t="shared" si="256"/>
        <v>4.3531450313318842E-2</v>
      </c>
      <c r="AG6143" s="92"/>
    </row>
    <row r="6144" spans="14:33" x14ac:dyDescent="0.25">
      <c r="N6144" s="60"/>
      <c r="O6144" s="101"/>
      <c r="AD6144" s="90">
        <f t="shared" si="257"/>
        <v>52218</v>
      </c>
      <c r="AE6144" s="91">
        <f t="shared" si="256"/>
        <v>4.3531450313318842E-2</v>
      </c>
      <c r="AG6144" s="92"/>
    </row>
    <row r="6145" spans="14:33" x14ac:dyDescent="0.25">
      <c r="N6145" s="60"/>
      <c r="O6145" s="101"/>
      <c r="AD6145" s="90">
        <f t="shared" si="257"/>
        <v>52219</v>
      </c>
      <c r="AE6145" s="91">
        <f t="shared" si="256"/>
        <v>4.3536714378715757E-2</v>
      </c>
      <c r="AG6145" s="92"/>
    </row>
    <row r="6146" spans="14:33" x14ac:dyDescent="0.25">
      <c r="N6146" s="60"/>
      <c r="O6146" s="101"/>
      <c r="AD6146" s="90">
        <f t="shared" si="257"/>
        <v>52220</v>
      </c>
      <c r="AE6146" s="91">
        <f t="shared" si="256"/>
        <v>4.3536714378715757E-2</v>
      </c>
      <c r="AG6146" s="92"/>
    </row>
    <row r="6147" spans="14:33" x14ac:dyDescent="0.25">
      <c r="N6147" s="60"/>
      <c r="O6147" s="101"/>
      <c r="AD6147" s="90">
        <f t="shared" si="257"/>
        <v>52221</v>
      </c>
      <c r="AE6147" s="91">
        <f t="shared" si="256"/>
        <v>4.3536714378715757E-2</v>
      </c>
      <c r="AG6147" s="92"/>
    </row>
    <row r="6148" spans="14:33" x14ac:dyDescent="0.25">
      <c r="N6148" s="60"/>
      <c r="O6148" s="101"/>
      <c r="AD6148" s="90">
        <f t="shared" si="257"/>
        <v>52222</v>
      </c>
      <c r="AE6148" s="91">
        <f t="shared" si="256"/>
        <v>4.3531450313398778E-2</v>
      </c>
      <c r="AG6148" s="92"/>
    </row>
    <row r="6149" spans="14:33" x14ac:dyDescent="0.25">
      <c r="N6149" s="60"/>
      <c r="O6149" s="101"/>
      <c r="AD6149" s="90">
        <f t="shared" si="257"/>
        <v>52223</v>
      </c>
      <c r="AE6149" s="91">
        <f t="shared" si="256"/>
        <v>4.3531450313318842E-2</v>
      </c>
      <c r="AG6149" s="92"/>
    </row>
    <row r="6150" spans="14:33" x14ac:dyDescent="0.25">
      <c r="N6150" s="60"/>
      <c r="O6150" s="101"/>
      <c r="AD6150" s="90">
        <f t="shared" si="257"/>
        <v>52224</v>
      </c>
      <c r="AE6150" s="91">
        <f t="shared" si="256"/>
        <v>4.3534082239955474E-2</v>
      </c>
      <c r="AG6150" s="92"/>
    </row>
    <row r="6151" spans="14:33" x14ac:dyDescent="0.25">
      <c r="N6151" s="60"/>
      <c r="O6151" s="101"/>
      <c r="AD6151" s="90">
        <f t="shared" si="257"/>
        <v>52225</v>
      </c>
      <c r="AE6151" s="91">
        <f t="shared" ref="AE6151:AE6214" si="258">_xlfn.IFNA(VLOOKUP(AD6151,N:O,2,FALSE)/100,AE6150)</f>
        <v>4.3534082239955474E-2</v>
      </c>
      <c r="AG6151" s="92"/>
    </row>
    <row r="6152" spans="14:33" x14ac:dyDescent="0.25">
      <c r="N6152" s="60"/>
      <c r="O6152" s="101"/>
      <c r="AD6152" s="90">
        <f t="shared" ref="AD6152:AD6215" si="259">AD6151+1</f>
        <v>52226</v>
      </c>
      <c r="AE6152" s="91">
        <f t="shared" si="258"/>
        <v>4.3536714378689112E-2</v>
      </c>
      <c r="AG6152" s="92"/>
    </row>
    <row r="6153" spans="14:33" x14ac:dyDescent="0.25">
      <c r="N6153" s="60"/>
      <c r="O6153" s="101"/>
      <c r="AD6153" s="90">
        <f t="shared" si="259"/>
        <v>52227</v>
      </c>
      <c r="AE6153" s="91">
        <f t="shared" si="258"/>
        <v>4.3536714378689112E-2</v>
      </c>
      <c r="AG6153" s="92"/>
    </row>
    <row r="6154" spans="14:33" x14ac:dyDescent="0.25">
      <c r="N6154" s="60"/>
      <c r="O6154" s="101"/>
      <c r="AD6154" s="90">
        <f t="shared" si="259"/>
        <v>52228</v>
      </c>
      <c r="AE6154" s="91">
        <f t="shared" si="258"/>
        <v>4.3536714378689112E-2</v>
      </c>
      <c r="AG6154" s="92"/>
    </row>
    <row r="6155" spans="14:33" x14ac:dyDescent="0.25">
      <c r="N6155" s="60"/>
      <c r="O6155" s="101"/>
      <c r="AD6155" s="90">
        <f t="shared" si="259"/>
        <v>52229</v>
      </c>
      <c r="AE6155" s="91">
        <f t="shared" si="258"/>
        <v>4.3531450313318842E-2</v>
      </c>
      <c r="AG6155" s="92"/>
    </row>
    <row r="6156" spans="14:33" x14ac:dyDescent="0.25">
      <c r="N6156" s="60"/>
      <c r="O6156" s="101"/>
      <c r="AD6156" s="90">
        <f t="shared" si="259"/>
        <v>52230</v>
      </c>
      <c r="AE6156" s="91">
        <f t="shared" si="258"/>
        <v>4.3531450313398778E-2</v>
      </c>
      <c r="AG6156" s="92"/>
    </row>
    <row r="6157" spans="14:33" x14ac:dyDescent="0.25">
      <c r="N6157" s="60"/>
      <c r="O6157" s="101"/>
      <c r="AD6157" s="90">
        <f t="shared" si="259"/>
        <v>52231</v>
      </c>
      <c r="AE6157" s="91">
        <f t="shared" si="258"/>
        <v>4.3534082239875538E-2</v>
      </c>
      <c r="AG6157" s="92"/>
    </row>
    <row r="6158" spans="14:33" x14ac:dyDescent="0.25">
      <c r="N6158" s="60"/>
      <c r="O6158" s="101"/>
      <c r="AD6158" s="90">
        <f t="shared" si="259"/>
        <v>52232</v>
      </c>
      <c r="AE6158" s="91">
        <f t="shared" si="258"/>
        <v>4.3534082239875538E-2</v>
      </c>
      <c r="AG6158" s="92"/>
    </row>
    <row r="6159" spans="14:33" x14ac:dyDescent="0.25">
      <c r="N6159" s="60"/>
      <c r="O6159" s="101"/>
      <c r="AD6159" s="90">
        <f t="shared" si="259"/>
        <v>52233</v>
      </c>
      <c r="AE6159" s="91">
        <f t="shared" si="258"/>
        <v>4.3536714378742403E-2</v>
      </c>
      <c r="AG6159" s="92"/>
    </row>
    <row r="6160" spans="14:33" x14ac:dyDescent="0.25">
      <c r="N6160" s="60"/>
      <c r="O6160" s="101"/>
      <c r="AD6160" s="90">
        <f t="shared" si="259"/>
        <v>52234</v>
      </c>
      <c r="AE6160" s="91">
        <f t="shared" si="258"/>
        <v>4.3536714378742403E-2</v>
      </c>
      <c r="AG6160" s="92"/>
    </row>
    <row r="6161" spans="14:33" x14ac:dyDescent="0.25">
      <c r="N6161" s="60"/>
      <c r="O6161" s="101"/>
      <c r="AD6161" s="90">
        <f t="shared" si="259"/>
        <v>52235</v>
      </c>
      <c r="AE6161" s="91">
        <f t="shared" si="258"/>
        <v>4.3536714378742403E-2</v>
      </c>
      <c r="AG6161" s="92"/>
    </row>
    <row r="6162" spans="14:33" x14ac:dyDescent="0.25">
      <c r="N6162" s="60"/>
      <c r="O6162" s="101"/>
      <c r="AD6162" s="90">
        <f t="shared" si="259"/>
        <v>52236</v>
      </c>
      <c r="AE6162" s="91">
        <f t="shared" si="258"/>
        <v>4.3531450313318842E-2</v>
      </c>
      <c r="AG6162" s="92"/>
    </row>
    <row r="6163" spans="14:33" x14ac:dyDescent="0.25">
      <c r="N6163" s="60"/>
      <c r="O6163" s="101"/>
      <c r="AD6163" s="90">
        <f t="shared" si="259"/>
        <v>52237</v>
      </c>
      <c r="AE6163" s="91">
        <f t="shared" si="258"/>
        <v>4.3531450313318842E-2</v>
      </c>
      <c r="AG6163" s="92"/>
    </row>
    <row r="6164" spans="14:33" x14ac:dyDescent="0.25">
      <c r="N6164" s="60"/>
      <c r="O6164" s="101"/>
      <c r="AD6164" s="90">
        <f t="shared" si="259"/>
        <v>52238</v>
      </c>
      <c r="AE6164" s="91">
        <f t="shared" si="258"/>
        <v>4.3531450313318842E-2</v>
      </c>
      <c r="AG6164" s="92"/>
    </row>
    <row r="6165" spans="14:33" x14ac:dyDescent="0.25">
      <c r="N6165" s="60"/>
      <c r="O6165" s="101"/>
      <c r="AD6165" s="90">
        <f t="shared" si="259"/>
        <v>52239</v>
      </c>
      <c r="AE6165" s="91">
        <f t="shared" si="258"/>
        <v>4.3531450313318842E-2</v>
      </c>
      <c r="AG6165" s="92"/>
    </row>
    <row r="6166" spans="14:33" x14ac:dyDescent="0.25">
      <c r="N6166" s="60"/>
      <c r="O6166" s="101"/>
      <c r="AD6166" s="90">
        <f t="shared" si="259"/>
        <v>52240</v>
      </c>
      <c r="AE6166" s="91">
        <f t="shared" si="258"/>
        <v>4.3536714378715757E-2</v>
      </c>
      <c r="AG6166" s="92"/>
    </row>
    <row r="6167" spans="14:33" x14ac:dyDescent="0.25">
      <c r="N6167" s="60"/>
      <c r="O6167" s="101"/>
      <c r="AD6167" s="90">
        <f t="shared" si="259"/>
        <v>52241</v>
      </c>
      <c r="AE6167" s="91">
        <f t="shared" si="258"/>
        <v>4.3536714378715757E-2</v>
      </c>
      <c r="AG6167" s="92"/>
    </row>
    <row r="6168" spans="14:33" x14ac:dyDescent="0.25">
      <c r="N6168" s="60"/>
      <c r="O6168" s="101"/>
      <c r="AD6168" s="90">
        <f t="shared" si="259"/>
        <v>52242</v>
      </c>
      <c r="AE6168" s="91">
        <f t="shared" si="258"/>
        <v>4.3536714378715757E-2</v>
      </c>
      <c r="AG6168" s="92"/>
    </row>
    <row r="6169" spans="14:33" x14ac:dyDescent="0.25">
      <c r="N6169" s="60"/>
      <c r="O6169" s="101"/>
      <c r="AD6169" s="90">
        <f t="shared" si="259"/>
        <v>52243</v>
      </c>
      <c r="AE6169" s="91">
        <f t="shared" si="258"/>
        <v>4.3531450313318842E-2</v>
      </c>
      <c r="AG6169" s="92"/>
    </row>
    <row r="6170" spans="14:33" x14ac:dyDescent="0.25">
      <c r="N6170" s="60"/>
      <c r="O6170" s="101"/>
      <c r="AD6170" s="90">
        <f t="shared" si="259"/>
        <v>52244</v>
      </c>
      <c r="AE6170" s="91">
        <f t="shared" si="258"/>
        <v>4.3531450313238906E-2</v>
      </c>
      <c r="AG6170" s="92"/>
    </row>
    <row r="6171" spans="14:33" x14ac:dyDescent="0.25">
      <c r="N6171" s="60"/>
      <c r="O6171" s="101"/>
      <c r="AD6171" s="90">
        <f t="shared" si="259"/>
        <v>52245</v>
      </c>
      <c r="AE6171" s="91">
        <f t="shared" si="258"/>
        <v>4.3531450313318842E-2</v>
      </c>
      <c r="AG6171" s="92"/>
    </row>
    <row r="6172" spans="14:33" x14ac:dyDescent="0.25">
      <c r="N6172" s="60"/>
      <c r="O6172" s="101"/>
      <c r="AD6172" s="90">
        <f t="shared" si="259"/>
        <v>52246</v>
      </c>
      <c r="AE6172" s="91">
        <f t="shared" si="258"/>
        <v>4.3531450313318842E-2</v>
      </c>
      <c r="AG6172" s="92"/>
    </row>
    <row r="6173" spans="14:33" x14ac:dyDescent="0.25">
      <c r="N6173" s="60"/>
      <c r="O6173" s="101"/>
      <c r="AD6173" s="90">
        <f t="shared" si="259"/>
        <v>52247</v>
      </c>
      <c r="AE6173" s="91">
        <f t="shared" si="258"/>
        <v>4.3539346729699613E-2</v>
      </c>
      <c r="AG6173" s="92"/>
    </row>
    <row r="6174" spans="14:33" x14ac:dyDescent="0.25">
      <c r="N6174" s="60"/>
      <c r="O6174" s="101"/>
      <c r="AD6174" s="90">
        <f t="shared" si="259"/>
        <v>52248</v>
      </c>
      <c r="AE6174" s="91">
        <f t="shared" si="258"/>
        <v>4.3539346729699613E-2</v>
      </c>
      <c r="AG6174" s="92"/>
    </row>
    <row r="6175" spans="14:33" x14ac:dyDescent="0.25">
      <c r="N6175" s="60"/>
      <c r="O6175" s="101"/>
      <c r="AD6175" s="90">
        <f t="shared" si="259"/>
        <v>52249</v>
      </c>
      <c r="AE6175" s="91">
        <f t="shared" si="258"/>
        <v>4.3539346729699613E-2</v>
      </c>
      <c r="AG6175" s="92"/>
    </row>
    <row r="6176" spans="14:33" x14ac:dyDescent="0.25">
      <c r="N6176" s="60"/>
      <c r="O6176" s="101"/>
      <c r="AD6176" s="90">
        <f t="shared" si="259"/>
        <v>52250</v>
      </c>
      <c r="AE6176" s="91">
        <f t="shared" si="258"/>
        <v>4.3539346729699613E-2</v>
      </c>
      <c r="AG6176" s="92"/>
    </row>
    <row r="6177" spans="14:33" x14ac:dyDescent="0.25">
      <c r="N6177" s="60"/>
      <c r="O6177" s="101"/>
      <c r="AD6177" s="90">
        <f t="shared" si="259"/>
        <v>52251</v>
      </c>
      <c r="AE6177" s="91">
        <f t="shared" si="258"/>
        <v>4.3531450313318842E-2</v>
      </c>
      <c r="AG6177" s="92"/>
    </row>
    <row r="6178" spans="14:33" x14ac:dyDescent="0.25">
      <c r="N6178" s="60"/>
      <c r="O6178" s="101"/>
      <c r="AD6178" s="90">
        <f t="shared" si="259"/>
        <v>52252</v>
      </c>
      <c r="AE6178" s="91">
        <f t="shared" si="258"/>
        <v>4.3531450313238906E-2</v>
      </c>
      <c r="AG6178" s="92"/>
    </row>
    <row r="6179" spans="14:33" x14ac:dyDescent="0.25">
      <c r="N6179" s="60"/>
      <c r="O6179" s="101"/>
      <c r="AD6179" s="90">
        <f t="shared" si="259"/>
        <v>52253</v>
      </c>
      <c r="AE6179" s="91">
        <f t="shared" si="258"/>
        <v>4.3531450313318842E-2</v>
      </c>
      <c r="AG6179" s="92"/>
    </row>
    <row r="6180" spans="14:33" x14ac:dyDescent="0.25">
      <c r="N6180" s="60"/>
      <c r="O6180" s="101"/>
      <c r="AD6180" s="90">
        <f t="shared" si="259"/>
        <v>52254</v>
      </c>
      <c r="AE6180" s="91">
        <f t="shared" si="258"/>
        <v>4.3536714378742403E-2</v>
      </c>
      <c r="AG6180" s="92"/>
    </row>
    <row r="6181" spans="14:33" x14ac:dyDescent="0.25">
      <c r="N6181" s="60"/>
      <c r="O6181" s="101"/>
      <c r="AD6181" s="90">
        <f t="shared" si="259"/>
        <v>52255</v>
      </c>
      <c r="AE6181" s="91">
        <f t="shared" si="258"/>
        <v>4.3536714378742403E-2</v>
      </c>
      <c r="AG6181" s="92"/>
    </row>
    <row r="6182" spans="14:33" x14ac:dyDescent="0.25">
      <c r="N6182" s="60"/>
      <c r="O6182" s="101"/>
      <c r="AD6182" s="90">
        <f t="shared" si="259"/>
        <v>52256</v>
      </c>
      <c r="AE6182" s="91">
        <f t="shared" si="258"/>
        <v>4.3536714378742403E-2</v>
      </c>
      <c r="AG6182" s="92"/>
    </row>
    <row r="6183" spans="14:33" x14ac:dyDescent="0.25">
      <c r="N6183" s="60"/>
      <c r="O6183" s="101"/>
      <c r="AD6183" s="90">
        <f t="shared" si="259"/>
        <v>52257</v>
      </c>
      <c r="AE6183" s="91">
        <f t="shared" si="258"/>
        <v>4.3531450313238906E-2</v>
      </c>
      <c r="AG6183" s="92"/>
    </row>
    <row r="6184" spans="14:33" x14ac:dyDescent="0.25">
      <c r="N6184" s="60"/>
      <c r="O6184" s="101"/>
      <c r="AD6184" s="90">
        <f t="shared" si="259"/>
        <v>52258</v>
      </c>
      <c r="AE6184" s="91">
        <f t="shared" si="258"/>
        <v>4.3531450313238906E-2</v>
      </c>
      <c r="AG6184" s="92"/>
    </row>
    <row r="6185" spans="14:33" x14ac:dyDescent="0.25">
      <c r="N6185" s="60"/>
      <c r="O6185" s="101"/>
      <c r="AD6185" s="90">
        <f t="shared" si="259"/>
        <v>52259</v>
      </c>
      <c r="AE6185" s="91">
        <f t="shared" si="258"/>
        <v>4.3531450313398778E-2</v>
      </c>
      <c r="AG6185" s="92"/>
    </row>
    <row r="6186" spans="14:33" x14ac:dyDescent="0.25">
      <c r="N6186" s="60"/>
      <c r="O6186" s="101"/>
      <c r="AD6186" s="90">
        <f t="shared" si="259"/>
        <v>52260</v>
      </c>
      <c r="AE6186" s="91">
        <f t="shared" si="258"/>
        <v>4.3531450313318842E-2</v>
      </c>
      <c r="AG6186" s="92"/>
    </row>
    <row r="6187" spans="14:33" x14ac:dyDescent="0.25">
      <c r="N6187" s="60"/>
      <c r="O6187" s="101"/>
      <c r="AD6187" s="90">
        <f t="shared" si="259"/>
        <v>52261</v>
      </c>
      <c r="AE6187" s="91">
        <f t="shared" si="258"/>
        <v>4.3536714378742403E-2</v>
      </c>
      <c r="AG6187" s="92"/>
    </row>
    <row r="6188" spans="14:33" x14ac:dyDescent="0.25">
      <c r="N6188" s="60"/>
      <c r="O6188" s="101"/>
      <c r="AD6188" s="90">
        <f t="shared" si="259"/>
        <v>52262</v>
      </c>
      <c r="AE6188" s="91">
        <f t="shared" si="258"/>
        <v>4.3536714378742403E-2</v>
      </c>
      <c r="AG6188" s="92"/>
    </row>
    <row r="6189" spans="14:33" x14ac:dyDescent="0.25">
      <c r="N6189" s="60"/>
      <c r="O6189" s="101"/>
      <c r="AD6189" s="90">
        <f t="shared" si="259"/>
        <v>52263</v>
      </c>
      <c r="AE6189" s="91">
        <f t="shared" si="258"/>
        <v>4.3536714378742403E-2</v>
      </c>
      <c r="AG6189" s="92"/>
    </row>
    <row r="6190" spans="14:33" x14ac:dyDescent="0.25">
      <c r="N6190" s="60"/>
      <c r="O6190" s="101"/>
      <c r="AD6190" s="90">
        <f t="shared" si="259"/>
        <v>52264</v>
      </c>
      <c r="AE6190" s="91">
        <f t="shared" si="258"/>
        <v>4.3531450313318842E-2</v>
      </c>
      <c r="AG6190" s="92"/>
    </row>
    <row r="6191" spans="14:33" x14ac:dyDescent="0.25">
      <c r="N6191" s="60"/>
      <c r="O6191" s="101"/>
      <c r="AD6191" s="90">
        <f t="shared" si="259"/>
        <v>52265</v>
      </c>
      <c r="AE6191" s="91">
        <f t="shared" si="258"/>
        <v>4.3531450313238906E-2</v>
      </c>
      <c r="AG6191" s="92"/>
    </row>
    <row r="6192" spans="14:33" x14ac:dyDescent="0.25">
      <c r="N6192" s="60"/>
      <c r="O6192" s="101"/>
      <c r="AD6192" s="90">
        <f t="shared" si="259"/>
        <v>52266</v>
      </c>
      <c r="AE6192" s="91">
        <f t="shared" si="258"/>
        <v>4.3531450313318842E-2</v>
      </c>
      <c r="AG6192" s="92"/>
    </row>
    <row r="6193" spans="14:33" x14ac:dyDescent="0.25">
      <c r="N6193" s="60"/>
      <c r="O6193" s="101"/>
      <c r="AD6193" s="90">
        <f t="shared" si="259"/>
        <v>52267</v>
      </c>
      <c r="AE6193" s="91">
        <f t="shared" si="258"/>
        <v>4.3531450313398778E-2</v>
      </c>
      <c r="AG6193" s="92"/>
    </row>
    <row r="6194" spans="14:33" x14ac:dyDescent="0.25">
      <c r="N6194" s="60"/>
      <c r="O6194" s="101"/>
      <c r="AD6194" s="90">
        <f t="shared" si="259"/>
        <v>52268</v>
      </c>
      <c r="AE6194" s="91">
        <f t="shared" si="258"/>
        <v>4.3536714378715757E-2</v>
      </c>
      <c r="AG6194" s="92"/>
    </row>
    <row r="6195" spans="14:33" x14ac:dyDescent="0.25">
      <c r="N6195" s="60"/>
      <c r="O6195" s="101"/>
      <c r="AD6195" s="90">
        <f t="shared" si="259"/>
        <v>52269</v>
      </c>
      <c r="AE6195" s="91">
        <f t="shared" si="258"/>
        <v>4.3536714378715757E-2</v>
      </c>
      <c r="AG6195" s="92"/>
    </row>
    <row r="6196" spans="14:33" x14ac:dyDescent="0.25">
      <c r="N6196" s="60"/>
      <c r="O6196" s="101"/>
      <c r="AD6196" s="90">
        <f t="shared" si="259"/>
        <v>52270</v>
      </c>
      <c r="AE6196" s="91">
        <f t="shared" si="258"/>
        <v>4.3536714378715757E-2</v>
      </c>
      <c r="AG6196" s="92"/>
    </row>
    <row r="6197" spans="14:33" x14ac:dyDescent="0.25">
      <c r="N6197" s="60"/>
      <c r="O6197" s="101"/>
      <c r="AD6197" s="90">
        <f t="shared" si="259"/>
        <v>52271</v>
      </c>
      <c r="AE6197" s="91">
        <f t="shared" si="258"/>
        <v>4.3531450313238906E-2</v>
      </c>
      <c r="AG6197" s="92"/>
    </row>
    <row r="6198" spans="14:33" x14ac:dyDescent="0.25">
      <c r="N6198" s="60"/>
      <c r="O6198" s="101"/>
      <c r="AD6198" s="90">
        <f t="shared" si="259"/>
        <v>52272</v>
      </c>
      <c r="AE6198" s="91">
        <f t="shared" si="258"/>
        <v>4.3531450313318842E-2</v>
      </c>
      <c r="AG6198" s="92"/>
    </row>
    <row r="6199" spans="14:33" x14ac:dyDescent="0.25">
      <c r="N6199" s="60"/>
      <c r="O6199" s="101"/>
      <c r="AD6199" s="90">
        <f t="shared" si="259"/>
        <v>52273</v>
      </c>
      <c r="AE6199" s="91">
        <f t="shared" si="258"/>
        <v>4.3531450313398778E-2</v>
      </c>
      <c r="AG6199" s="92"/>
    </row>
    <row r="6200" spans="14:33" x14ac:dyDescent="0.25">
      <c r="N6200" s="60"/>
      <c r="O6200" s="101"/>
      <c r="AD6200" s="90">
        <f t="shared" si="259"/>
        <v>52274</v>
      </c>
      <c r="AE6200" s="91">
        <f t="shared" si="258"/>
        <v>4.3531450313318842E-2</v>
      </c>
      <c r="AG6200" s="92"/>
    </row>
    <row r="6201" spans="14:33" x14ac:dyDescent="0.25">
      <c r="N6201" s="60"/>
      <c r="O6201" s="101"/>
      <c r="AD6201" s="90">
        <f t="shared" si="259"/>
        <v>52275</v>
      </c>
      <c r="AE6201" s="91">
        <f t="shared" si="258"/>
        <v>4.3539346729699613E-2</v>
      </c>
      <c r="AG6201" s="92"/>
    </row>
    <row r="6202" spans="14:33" x14ac:dyDescent="0.25">
      <c r="N6202" s="60"/>
      <c r="O6202" s="101"/>
      <c r="AD6202" s="90">
        <f t="shared" si="259"/>
        <v>52276</v>
      </c>
      <c r="AE6202" s="91">
        <f t="shared" si="258"/>
        <v>4.3539346729699613E-2</v>
      </c>
      <c r="AG6202" s="92"/>
    </row>
    <row r="6203" spans="14:33" x14ac:dyDescent="0.25">
      <c r="N6203" s="60"/>
      <c r="O6203" s="101"/>
      <c r="AD6203" s="90">
        <f t="shared" si="259"/>
        <v>52277</v>
      </c>
      <c r="AE6203" s="91">
        <f t="shared" si="258"/>
        <v>4.3539346729699613E-2</v>
      </c>
      <c r="AG6203" s="92"/>
    </row>
    <row r="6204" spans="14:33" x14ac:dyDescent="0.25">
      <c r="N6204" s="60"/>
      <c r="O6204" s="101"/>
      <c r="AD6204" s="90">
        <f t="shared" si="259"/>
        <v>52278</v>
      </c>
      <c r="AE6204" s="91">
        <f t="shared" si="258"/>
        <v>4.3539346729699613E-2</v>
      </c>
      <c r="AG6204" s="92"/>
    </row>
    <row r="6205" spans="14:33" x14ac:dyDescent="0.25">
      <c r="N6205" s="60"/>
      <c r="O6205" s="101"/>
      <c r="AD6205" s="90">
        <f t="shared" si="259"/>
        <v>52279</v>
      </c>
      <c r="AE6205" s="91">
        <f t="shared" si="258"/>
        <v>4.3531450313238906E-2</v>
      </c>
      <c r="AG6205" s="92"/>
    </row>
    <row r="6206" spans="14:33" x14ac:dyDescent="0.25">
      <c r="N6206" s="60"/>
      <c r="O6206" s="101"/>
      <c r="AD6206" s="90">
        <f t="shared" si="259"/>
        <v>52280</v>
      </c>
      <c r="AE6206" s="91">
        <f t="shared" si="258"/>
        <v>4.3531450313318842E-2</v>
      </c>
      <c r="AG6206" s="92"/>
    </row>
    <row r="6207" spans="14:33" x14ac:dyDescent="0.25">
      <c r="N6207" s="60"/>
      <c r="O6207" s="101"/>
      <c r="AD6207" s="90">
        <f t="shared" si="259"/>
        <v>52281</v>
      </c>
      <c r="AE6207" s="91">
        <f t="shared" si="258"/>
        <v>4.3531450313318842E-2</v>
      </c>
      <c r="AG6207" s="92"/>
    </row>
    <row r="6208" spans="14:33" x14ac:dyDescent="0.25">
      <c r="N6208" s="60"/>
      <c r="O6208" s="101"/>
      <c r="AD6208" s="90">
        <f t="shared" si="259"/>
        <v>52282</v>
      </c>
      <c r="AE6208" s="91">
        <f t="shared" si="258"/>
        <v>4.3536714378742403E-2</v>
      </c>
      <c r="AG6208" s="92"/>
    </row>
    <row r="6209" spans="14:33" x14ac:dyDescent="0.25">
      <c r="N6209" s="60"/>
      <c r="O6209" s="101"/>
      <c r="AD6209" s="90">
        <f t="shared" si="259"/>
        <v>52283</v>
      </c>
      <c r="AE6209" s="91">
        <f t="shared" si="258"/>
        <v>4.3536714378742403E-2</v>
      </c>
      <c r="AG6209" s="92"/>
    </row>
    <row r="6210" spans="14:33" x14ac:dyDescent="0.25">
      <c r="N6210" s="60"/>
      <c r="O6210" s="101"/>
      <c r="AD6210" s="90">
        <f t="shared" si="259"/>
        <v>52284</v>
      </c>
      <c r="AE6210" s="91">
        <f t="shared" si="258"/>
        <v>4.3536714378742403E-2</v>
      </c>
      <c r="AG6210" s="92"/>
    </row>
    <row r="6211" spans="14:33" x14ac:dyDescent="0.25">
      <c r="N6211" s="60"/>
      <c r="O6211" s="101"/>
      <c r="AD6211" s="90">
        <f t="shared" si="259"/>
        <v>52285</v>
      </c>
      <c r="AE6211" s="91">
        <f t="shared" si="258"/>
        <v>4.3531450313238906E-2</v>
      </c>
      <c r="AG6211" s="92"/>
    </row>
    <row r="6212" spans="14:33" x14ac:dyDescent="0.25">
      <c r="N6212" s="60"/>
      <c r="O6212" s="101"/>
      <c r="AD6212" s="90">
        <f t="shared" si="259"/>
        <v>52286</v>
      </c>
      <c r="AE6212" s="91">
        <f t="shared" si="258"/>
        <v>4.3531450313318842E-2</v>
      </c>
      <c r="AG6212" s="92"/>
    </row>
    <row r="6213" spans="14:33" x14ac:dyDescent="0.25">
      <c r="N6213" s="60"/>
      <c r="O6213" s="101"/>
      <c r="AD6213" s="90">
        <f t="shared" si="259"/>
        <v>52287</v>
      </c>
      <c r="AE6213" s="91">
        <f t="shared" si="258"/>
        <v>4.3531450313318842E-2</v>
      </c>
      <c r="AG6213" s="92"/>
    </row>
    <row r="6214" spans="14:33" x14ac:dyDescent="0.25">
      <c r="N6214" s="60"/>
      <c r="O6214" s="101"/>
      <c r="AD6214" s="90">
        <f t="shared" si="259"/>
        <v>52288</v>
      </c>
      <c r="AE6214" s="91">
        <f t="shared" si="258"/>
        <v>4.3531450313318842E-2</v>
      </c>
      <c r="AG6214" s="92"/>
    </row>
    <row r="6215" spans="14:33" x14ac:dyDescent="0.25">
      <c r="N6215" s="60"/>
      <c r="O6215" s="101"/>
      <c r="AD6215" s="90">
        <f t="shared" si="259"/>
        <v>52289</v>
      </c>
      <c r="AE6215" s="91">
        <f t="shared" ref="AE6215:AE6278" si="260">_xlfn.IFNA(VLOOKUP(AD6215,N:O,2,FALSE)/100,AE6214)</f>
        <v>4.3536714378742403E-2</v>
      </c>
      <c r="AG6215" s="92"/>
    </row>
    <row r="6216" spans="14:33" x14ac:dyDescent="0.25">
      <c r="N6216" s="60"/>
      <c r="O6216" s="101"/>
      <c r="AD6216" s="90">
        <f t="shared" ref="AD6216:AD6279" si="261">AD6215+1</f>
        <v>52290</v>
      </c>
      <c r="AE6216" s="91">
        <f t="shared" si="260"/>
        <v>4.3536714378742403E-2</v>
      </c>
      <c r="AG6216" s="92"/>
    </row>
    <row r="6217" spans="14:33" x14ac:dyDescent="0.25">
      <c r="N6217" s="60"/>
      <c r="O6217" s="101"/>
      <c r="AD6217" s="90">
        <f t="shared" si="261"/>
        <v>52291</v>
      </c>
      <c r="AE6217" s="91">
        <f t="shared" si="260"/>
        <v>4.3536714378742403E-2</v>
      </c>
      <c r="AG6217" s="92"/>
    </row>
    <row r="6218" spans="14:33" x14ac:dyDescent="0.25">
      <c r="N6218" s="60"/>
      <c r="O6218" s="101"/>
      <c r="AD6218" s="90">
        <f t="shared" si="261"/>
        <v>52292</v>
      </c>
      <c r="AE6218" s="91">
        <f t="shared" si="260"/>
        <v>4.3531450313238906E-2</v>
      </c>
      <c r="AG6218" s="92"/>
    </row>
    <row r="6219" spans="14:33" x14ac:dyDescent="0.25">
      <c r="N6219" s="60"/>
      <c r="O6219" s="101"/>
      <c r="AD6219" s="90">
        <f t="shared" si="261"/>
        <v>52293</v>
      </c>
      <c r="AE6219" s="91">
        <f t="shared" si="260"/>
        <v>4.3531450313398778E-2</v>
      </c>
      <c r="AG6219" s="92"/>
    </row>
    <row r="6220" spans="14:33" x14ac:dyDescent="0.25">
      <c r="N6220" s="60"/>
      <c r="O6220" s="101"/>
      <c r="AD6220" s="90">
        <f t="shared" si="261"/>
        <v>52294</v>
      </c>
      <c r="AE6220" s="91">
        <f t="shared" si="260"/>
        <v>4.3531450313318842E-2</v>
      </c>
      <c r="AG6220" s="92"/>
    </row>
    <row r="6221" spans="14:33" x14ac:dyDescent="0.25">
      <c r="N6221" s="60"/>
      <c r="O6221" s="101"/>
      <c r="AD6221" s="90">
        <f t="shared" si="261"/>
        <v>52295</v>
      </c>
      <c r="AE6221" s="91">
        <f t="shared" si="260"/>
        <v>4.3531450313238906E-2</v>
      </c>
      <c r="AG6221" s="92"/>
    </row>
    <row r="6222" spans="14:33" x14ac:dyDescent="0.25">
      <c r="N6222" s="60"/>
      <c r="O6222" s="101"/>
      <c r="AD6222" s="90">
        <f t="shared" si="261"/>
        <v>52296</v>
      </c>
      <c r="AE6222" s="91">
        <f t="shared" si="260"/>
        <v>4.3536714378715757E-2</v>
      </c>
      <c r="AG6222" s="92"/>
    </row>
    <row r="6223" spans="14:33" x14ac:dyDescent="0.25">
      <c r="N6223" s="60"/>
      <c r="O6223" s="101"/>
      <c r="AD6223" s="90">
        <f t="shared" si="261"/>
        <v>52297</v>
      </c>
      <c r="AE6223" s="91">
        <f t="shared" si="260"/>
        <v>4.3536714378715757E-2</v>
      </c>
      <c r="AG6223" s="92"/>
    </row>
    <row r="6224" spans="14:33" x14ac:dyDescent="0.25">
      <c r="N6224" s="60"/>
      <c r="O6224" s="101"/>
      <c r="AD6224" s="90">
        <f t="shared" si="261"/>
        <v>52298</v>
      </c>
      <c r="AE6224" s="91">
        <f t="shared" si="260"/>
        <v>4.3536714378715757E-2</v>
      </c>
      <c r="AG6224" s="92"/>
    </row>
    <row r="6225" spans="14:33" x14ac:dyDescent="0.25">
      <c r="N6225" s="60"/>
      <c r="O6225" s="101"/>
      <c r="AD6225" s="90">
        <f t="shared" si="261"/>
        <v>52299</v>
      </c>
      <c r="AE6225" s="91">
        <f t="shared" si="260"/>
        <v>4.3531450313398778E-2</v>
      </c>
      <c r="AG6225" s="92"/>
    </row>
    <row r="6226" spans="14:33" x14ac:dyDescent="0.25">
      <c r="N6226" s="60"/>
      <c r="O6226" s="101"/>
      <c r="AD6226" s="90">
        <f t="shared" si="261"/>
        <v>52300</v>
      </c>
      <c r="AE6226" s="91">
        <f t="shared" si="260"/>
        <v>4.3531450313238906E-2</v>
      </c>
      <c r="AG6226" s="92"/>
    </row>
    <row r="6227" spans="14:33" x14ac:dyDescent="0.25">
      <c r="N6227" s="60"/>
      <c r="O6227" s="101"/>
      <c r="AD6227" s="90">
        <f t="shared" si="261"/>
        <v>52301</v>
      </c>
      <c r="AE6227" s="91">
        <f t="shared" si="260"/>
        <v>4.3531450313398778E-2</v>
      </c>
      <c r="AG6227" s="92"/>
    </row>
    <row r="6228" spans="14:33" x14ac:dyDescent="0.25">
      <c r="N6228" s="60"/>
      <c r="O6228" s="101"/>
      <c r="AD6228" s="90">
        <f t="shared" si="261"/>
        <v>52302</v>
      </c>
      <c r="AE6228" s="91">
        <f t="shared" si="260"/>
        <v>4.3531450313238906E-2</v>
      </c>
      <c r="AG6228" s="92"/>
    </row>
    <row r="6229" spans="14:33" x14ac:dyDescent="0.25">
      <c r="N6229" s="60"/>
      <c r="O6229" s="101"/>
      <c r="AD6229" s="90">
        <f t="shared" si="261"/>
        <v>52303</v>
      </c>
      <c r="AE6229" s="91">
        <f t="shared" si="260"/>
        <v>4.3536714378742403E-2</v>
      </c>
      <c r="AG6229" s="92"/>
    </row>
    <row r="6230" spans="14:33" x14ac:dyDescent="0.25">
      <c r="N6230" s="60"/>
      <c r="O6230" s="101"/>
      <c r="AD6230" s="90">
        <f t="shared" si="261"/>
        <v>52304</v>
      </c>
      <c r="AE6230" s="91">
        <f t="shared" si="260"/>
        <v>4.3536714378742403E-2</v>
      </c>
      <c r="AG6230" s="92"/>
    </row>
    <row r="6231" spans="14:33" x14ac:dyDescent="0.25">
      <c r="N6231" s="60"/>
      <c r="O6231" s="101"/>
      <c r="AD6231" s="90">
        <f t="shared" si="261"/>
        <v>52305</v>
      </c>
      <c r="AE6231" s="91">
        <f t="shared" si="260"/>
        <v>4.3536714378742403E-2</v>
      </c>
      <c r="AG6231" s="92"/>
    </row>
    <row r="6232" spans="14:33" x14ac:dyDescent="0.25">
      <c r="N6232" s="60"/>
      <c r="O6232" s="101"/>
      <c r="AD6232" s="90">
        <f t="shared" si="261"/>
        <v>52306</v>
      </c>
      <c r="AE6232" s="91">
        <f t="shared" si="260"/>
        <v>4.3531450313238906E-2</v>
      </c>
      <c r="AG6232" s="92"/>
    </row>
    <row r="6233" spans="14:33" x14ac:dyDescent="0.25">
      <c r="N6233" s="60"/>
      <c r="O6233" s="101"/>
      <c r="AD6233" s="90">
        <f t="shared" si="261"/>
        <v>52307</v>
      </c>
      <c r="AE6233" s="91">
        <f t="shared" si="260"/>
        <v>4.3531450313398778E-2</v>
      </c>
      <c r="AG6233" s="92"/>
    </row>
    <row r="6234" spans="14:33" x14ac:dyDescent="0.25">
      <c r="N6234" s="60"/>
      <c r="O6234" s="101"/>
      <c r="AD6234" s="90">
        <f t="shared" si="261"/>
        <v>52308</v>
      </c>
      <c r="AE6234" s="91">
        <f t="shared" si="260"/>
        <v>4.3531450313238906E-2</v>
      </c>
      <c r="AG6234" s="92"/>
    </row>
    <row r="6235" spans="14:33" x14ac:dyDescent="0.25">
      <c r="N6235" s="60"/>
      <c r="O6235" s="101"/>
      <c r="AD6235" s="90">
        <f t="shared" si="261"/>
        <v>52309</v>
      </c>
      <c r="AE6235" s="91">
        <f t="shared" si="260"/>
        <v>4.3531450313398778E-2</v>
      </c>
      <c r="AG6235" s="92"/>
    </row>
    <row r="6236" spans="14:33" x14ac:dyDescent="0.25">
      <c r="N6236" s="60"/>
      <c r="O6236" s="101"/>
      <c r="AD6236" s="90">
        <f t="shared" si="261"/>
        <v>52310</v>
      </c>
      <c r="AE6236" s="91">
        <f t="shared" si="260"/>
        <v>4.3536714378689112E-2</v>
      </c>
      <c r="AG6236" s="92"/>
    </row>
    <row r="6237" spans="14:33" x14ac:dyDescent="0.25">
      <c r="N6237" s="60"/>
      <c r="O6237" s="101"/>
      <c r="AD6237" s="90">
        <f t="shared" si="261"/>
        <v>52311</v>
      </c>
      <c r="AE6237" s="91">
        <f t="shared" si="260"/>
        <v>4.3536714378689112E-2</v>
      </c>
      <c r="AG6237" s="92"/>
    </row>
    <row r="6238" spans="14:33" x14ac:dyDescent="0.25">
      <c r="N6238" s="60"/>
      <c r="O6238" s="101"/>
      <c r="AD6238" s="90">
        <f t="shared" si="261"/>
        <v>52312</v>
      </c>
      <c r="AE6238" s="91">
        <f t="shared" si="260"/>
        <v>4.3536714378689112E-2</v>
      </c>
      <c r="AG6238" s="92"/>
    </row>
    <row r="6239" spans="14:33" x14ac:dyDescent="0.25">
      <c r="N6239" s="60"/>
      <c r="O6239" s="101"/>
      <c r="AD6239" s="90">
        <f t="shared" si="261"/>
        <v>52313</v>
      </c>
      <c r="AE6239" s="91">
        <f t="shared" si="260"/>
        <v>4.3531450313318842E-2</v>
      </c>
      <c r="AG6239" s="92"/>
    </row>
    <row r="6240" spans="14:33" x14ac:dyDescent="0.25">
      <c r="N6240" s="60"/>
      <c r="O6240" s="101"/>
      <c r="AD6240" s="90">
        <f t="shared" si="261"/>
        <v>52314</v>
      </c>
      <c r="AE6240" s="91">
        <f t="shared" si="260"/>
        <v>4.3531450313318842E-2</v>
      </c>
      <c r="AG6240" s="92"/>
    </row>
    <row r="6241" spans="14:33" x14ac:dyDescent="0.25">
      <c r="N6241" s="60"/>
      <c r="O6241" s="101"/>
      <c r="AD6241" s="90">
        <f t="shared" si="261"/>
        <v>52315</v>
      </c>
      <c r="AE6241" s="91">
        <f t="shared" si="260"/>
        <v>4.3531450313398778E-2</v>
      </c>
      <c r="AG6241" s="92"/>
    </row>
    <row r="6242" spans="14:33" x14ac:dyDescent="0.25">
      <c r="N6242" s="60"/>
      <c r="O6242" s="101"/>
      <c r="AD6242" s="90">
        <f t="shared" si="261"/>
        <v>52316</v>
      </c>
      <c r="AE6242" s="91">
        <f t="shared" si="260"/>
        <v>4.3539346729699613E-2</v>
      </c>
      <c r="AG6242" s="92"/>
    </row>
    <row r="6243" spans="14:33" x14ac:dyDescent="0.25">
      <c r="N6243" s="60"/>
      <c r="O6243" s="101"/>
      <c r="AD6243" s="90">
        <f t="shared" si="261"/>
        <v>52317</v>
      </c>
      <c r="AE6243" s="91">
        <f t="shared" si="260"/>
        <v>4.3539346729699613E-2</v>
      </c>
      <c r="AG6243" s="92"/>
    </row>
    <row r="6244" spans="14:33" x14ac:dyDescent="0.25">
      <c r="N6244" s="60"/>
      <c r="O6244" s="101"/>
      <c r="AD6244" s="90">
        <f t="shared" si="261"/>
        <v>52318</v>
      </c>
      <c r="AE6244" s="91">
        <f t="shared" si="260"/>
        <v>4.3539346729699613E-2</v>
      </c>
      <c r="AG6244" s="92"/>
    </row>
    <row r="6245" spans="14:33" x14ac:dyDescent="0.25">
      <c r="N6245" s="60"/>
      <c r="O6245" s="101"/>
      <c r="AD6245" s="90">
        <f t="shared" si="261"/>
        <v>52319</v>
      </c>
      <c r="AE6245" s="91">
        <f t="shared" si="260"/>
        <v>4.3539346729699613E-2</v>
      </c>
      <c r="AG6245" s="92"/>
    </row>
    <row r="6246" spans="14:33" x14ac:dyDescent="0.25">
      <c r="N6246" s="60"/>
      <c r="O6246" s="101"/>
      <c r="AD6246" s="90">
        <f t="shared" si="261"/>
        <v>52320</v>
      </c>
      <c r="AE6246" s="91">
        <f t="shared" si="260"/>
        <v>4.3531450313318842E-2</v>
      </c>
      <c r="AG6246" s="92"/>
    </row>
    <row r="6247" spans="14:33" x14ac:dyDescent="0.25">
      <c r="N6247" s="60"/>
      <c r="O6247" s="101"/>
      <c r="AD6247" s="90">
        <f t="shared" si="261"/>
        <v>52321</v>
      </c>
      <c r="AE6247" s="91">
        <f t="shared" si="260"/>
        <v>4.3531450313318842E-2</v>
      </c>
      <c r="AG6247" s="92"/>
    </row>
    <row r="6248" spans="14:33" x14ac:dyDescent="0.25">
      <c r="N6248" s="60"/>
      <c r="O6248" s="101"/>
      <c r="AD6248" s="90">
        <f t="shared" si="261"/>
        <v>52322</v>
      </c>
      <c r="AE6248" s="91">
        <f t="shared" si="260"/>
        <v>4.3531450313238906E-2</v>
      </c>
      <c r="AG6248" s="92"/>
    </row>
    <row r="6249" spans="14:33" x14ac:dyDescent="0.25">
      <c r="N6249" s="60"/>
      <c r="O6249" s="101"/>
      <c r="AD6249" s="90">
        <f t="shared" si="261"/>
        <v>52323</v>
      </c>
      <c r="AE6249" s="91">
        <f t="shared" si="260"/>
        <v>4.3531450313398778E-2</v>
      </c>
      <c r="AG6249" s="92"/>
    </row>
    <row r="6250" spans="14:33" x14ac:dyDescent="0.25">
      <c r="N6250" s="60"/>
      <c r="O6250" s="101"/>
      <c r="AD6250" s="90">
        <f t="shared" si="261"/>
        <v>52324</v>
      </c>
      <c r="AE6250" s="91">
        <f t="shared" si="260"/>
        <v>4.3536714378742403E-2</v>
      </c>
      <c r="AG6250" s="92"/>
    </row>
    <row r="6251" spans="14:33" x14ac:dyDescent="0.25">
      <c r="N6251" s="60"/>
      <c r="O6251" s="101"/>
      <c r="AD6251" s="90">
        <f t="shared" si="261"/>
        <v>52325</v>
      </c>
      <c r="AE6251" s="91">
        <f t="shared" si="260"/>
        <v>4.3536714378742403E-2</v>
      </c>
      <c r="AG6251" s="92"/>
    </row>
    <row r="6252" spans="14:33" x14ac:dyDescent="0.25">
      <c r="N6252" s="60"/>
      <c r="O6252" s="101"/>
      <c r="AD6252" s="90">
        <f t="shared" si="261"/>
        <v>52326</v>
      </c>
      <c r="AE6252" s="91">
        <f t="shared" si="260"/>
        <v>4.3536714378742403E-2</v>
      </c>
      <c r="AG6252" s="92"/>
    </row>
    <row r="6253" spans="14:33" x14ac:dyDescent="0.25">
      <c r="N6253" s="60"/>
      <c r="O6253" s="101"/>
      <c r="AD6253" s="90">
        <f t="shared" si="261"/>
        <v>52327</v>
      </c>
      <c r="AE6253" s="91">
        <f t="shared" si="260"/>
        <v>4.3531450313238906E-2</v>
      </c>
      <c r="AG6253" s="92"/>
    </row>
    <row r="6254" spans="14:33" x14ac:dyDescent="0.25">
      <c r="N6254" s="60"/>
      <c r="O6254" s="101"/>
      <c r="AD6254" s="90">
        <f t="shared" si="261"/>
        <v>52328</v>
      </c>
      <c r="AE6254" s="91">
        <f t="shared" si="260"/>
        <v>4.3531450313398778E-2</v>
      </c>
      <c r="AG6254" s="92"/>
    </row>
    <row r="6255" spans="14:33" x14ac:dyDescent="0.25">
      <c r="N6255" s="60"/>
      <c r="O6255" s="101"/>
      <c r="AD6255" s="90">
        <f t="shared" si="261"/>
        <v>52329</v>
      </c>
      <c r="AE6255" s="91">
        <f t="shared" si="260"/>
        <v>4.3531450313238906E-2</v>
      </c>
      <c r="AG6255" s="92"/>
    </row>
    <row r="6256" spans="14:33" x14ac:dyDescent="0.25">
      <c r="N6256" s="60"/>
      <c r="O6256" s="101"/>
      <c r="AD6256" s="90">
        <f t="shared" si="261"/>
        <v>52330</v>
      </c>
      <c r="AE6256" s="91">
        <f t="shared" si="260"/>
        <v>4.3531450313318842E-2</v>
      </c>
      <c r="AG6256" s="92"/>
    </row>
    <row r="6257" spans="14:33" x14ac:dyDescent="0.25">
      <c r="N6257" s="60"/>
      <c r="O6257" s="101"/>
      <c r="AD6257" s="90">
        <f t="shared" si="261"/>
        <v>52331</v>
      </c>
      <c r="AE6257" s="91">
        <f t="shared" si="260"/>
        <v>4.3536714378742403E-2</v>
      </c>
      <c r="AG6257" s="92"/>
    </row>
    <row r="6258" spans="14:33" x14ac:dyDescent="0.25">
      <c r="N6258" s="60"/>
      <c r="O6258" s="101"/>
      <c r="AD6258" s="90">
        <f t="shared" si="261"/>
        <v>52332</v>
      </c>
      <c r="AE6258" s="91">
        <f t="shared" si="260"/>
        <v>4.3536714378742403E-2</v>
      </c>
      <c r="AG6258" s="92"/>
    </row>
    <row r="6259" spans="14:33" x14ac:dyDescent="0.25">
      <c r="N6259" s="60"/>
      <c r="O6259" s="101"/>
      <c r="AD6259" s="90">
        <f t="shared" si="261"/>
        <v>52333</v>
      </c>
      <c r="AE6259" s="91">
        <f t="shared" si="260"/>
        <v>4.3536714378742403E-2</v>
      </c>
      <c r="AG6259" s="92"/>
    </row>
    <row r="6260" spans="14:33" x14ac:dyDescent="0.25">
      <c r="N6260" s="60"/>
      <c r="O6260" s="101"/>
      <c r="AD6260" s="90">
        <f t="shared" si="261"/>
        <v>52334</v>
      </c>
      <c r="AE6260" s="91">
        <f t="shared" si="260"/>
        <v>4.3531450313318842E-2</v>
      </c>
      <c r="AG6260" s="92"/>
    </row>
    <row r="6261" spans="14:33" x14ac:dyDescent="0.25">
      <c r="N6261" s="60"/>
      <c r="O6261" s="101"/>
      <c r="AD6261" s="90">
        <f t="shared" si="261"/>
        <v>52335</v>
      </c>
      <c r="AE6261" s="91">
        <f t="shared" si="260"/>
        <v>4.3531450313238906E-2</v>
      </c>
      <c r="AG6261" s="92"/>
    </row>
    <row r="6262" spans="14:33" x14ac:dyDescent="0.25">
      <c r="N6262" s="60"/>
      <c r="O6262" s="101"/>
      <c r="AD6262" s="90">
        <f t="shared" si="261"/>
        <v>52336</v>
      </c>
      <c r="AE6262" s="91">
        <f t="shared" si="260"/>
        <v>4.3531450313398778E-2</v>
      </c>
      <c r="AG6262" s="92"/>
    </row>
    <row r="6263" spans="14:33" x14ac:dyDescent="0.25">
      <c r="N6263" s="60"/>
      <c r="O6263" s="101"/>
      <c r="AD6263" s="90">
        <f t="shared" si="261"/>
        <v>52337</v>
      </c>
      <c r="AE6263" s="91">
        <f t="shared" si="260"/>
        <v>4.3531450313318842E-2</v>
      </c>
      <c r="AG6263" s="92"/>
    </row>
    <row r="6264" spans="14:33" x14ac:dyDescent="0.25">
      <c r="N6264" s="60"/>
      <c r="O6264" s="101"/>
      <c r="AD6264" s="90">
        <f t="shared" si="261"/>
        <v>52338</v>
      </c>
      <c r="AE6264" s="91">
        <f t="shared" si="260"/>
        <v>4.3536714378742403E-2</v>
      </c>
      <c r="AG6264" s="92"/>
    </row>
    <row r="6265" spans="14:33" x14ac:dyDescent="0.25">
      <c r="N6265" s="60"/>
      <c r="O6265" s="101"/>
      <c r="AD6265" s="90">
        <f t="shared" si="261"/>
        <v>52339</v>
      </c>
      <c r="AE6265" s="91">
        <f t="shared" si="260"/>
        <v>4.3536714378742403E-2</v>
      </c>
      <c r="AG6265" s="92"/>
    </row>
    <row r="6266" spans="14:33" x14ac:dyDescent="0.25">
      <c r="N6266" s="60"/>
      <c r="O6266" s="101"/>
      <c r="AD6266" s="90">
        <f t="shared" si="261"/>
        <v>52340</v>
      </c>
      <c r="AE6266" s="91">
        <f t="shared" si="260"/>
        <v>4.3536714378742403E-2</v>
      </c>
      <c r="AG6266" s="92"/>
    </row>
    <row r="6267" spans="14:33" x14ac:dyDescent="0.25">
      <c r="N6267" s="60"/>
      <c r="O6267" s="101"/>
      <c r="AD6267" s="90">
        <f t="shared" si="261"/>
        <v>52341</v>
      </c>
      <c r="AE6267" s="91">
        <f t="shared" si="260"/>
        <v>4.3531450313318842E-2</v>
      </c>
      <c r="AG6267" s="92"/>
    </row>
    <row r="6268" spans="14:33" x14ac:dyDescent="0.25">
      <c r="N6268" s="60"/>
      <c r="O6268" s="101"/>
      <c r="AD6268" s="90">
        <f t="shared" si="261"/>
        <v>52342</v>
      </c>
      <c r="AE6268" s="91">
        <f t="shared" si="260"/>
        <v>4.3531450313238906E-2</v>
      </c>
      <c r="AG6268" s="92"/>
    </row>
    <row r="6269" spans="14:33" x14ac:dyDescent="0.25">
      <c r="N6269" s="60"/>
      <c r="O6269" s="101"/>
      <c r="AD6269" s="90">
        <f t="shared" si="261"/>
        <v>52343</v>
      </c>
      <c r="AE6269" s="91">
        <f t="shared" si="260"/>
        <v>4.3531450313318842E-2</v>
      </c>
      <c r="AG6269" s="92"/>
    </row>
    <row r="6270" spans="14:33" x14ac:dyDescent="0.25">
      <c r="N6270" s="60"/>
      <c r="O6270" s="101"/>
      <c r="AD6270" s="90">
        <f t="shared" si="261"/>
        <v>52344</v>
      </c>
      <c r="AE6270" s="91">
        <f t="shared" si="260"/>
        <v>4.3531450313398778E-2</v>
      </c>
      <c r="AG6270" s="92"/>
    </row>
    <row r="6271" spans="14:33" x14ac:dyDescent="0.25">
      <c r="N6271" s="60"/>
      <c r="O6271" s="101"/>
      <c r="AD6271" s="90">
        <f t="shared" si="261"/>
        <v>52345</v>
      </c>
      <c r="AE6271" s="91">
        <f t="shared" si="260"/>
        <v>4.3536714378715757E-2</v>
      </c>
      <c r="AG6271" s="92"/>
    </row>
    <row r="6272" spans="14:33" x14ac:dyDescent="0.25">
      <c r="N6272" s="60"/>
      <c r="O6272" s="101"/>
      <c r="AD6272" s="90">
        <f t="shared" si="261"/>
        <v>52346</v>
      </c>
      <c r="AE6272" s="91">
        <f t="shared" si="260"/>
        <v>4.3536714378715757E-2</v>
      </c>
      <c r="AG6272" s="92"/>
    </row>
    <row r="6273" spans="14:33" x14ac:dyDescent="0.25">
      <c r="N6273" s="60"/>
      <c r="O6273" s="101"/>
      <c r="AD6273" s="90">
        <f t="shared" si="261"/>
        <v>52347</v>
      </c>
      <c r="AE6273" s="91">
        <f t="shared" si="260"/>
        <v>4.3536714378715757E-2</v>
      </c>
      <c r="AG6273" s="92"/>
    </row>
    <row r="6274" spans="14:33" x14ac:dyDescent="0.25">
      <c r="N6274" s="60"/>
      <c r="O6274" s="101"/>
      <c r="AD6274" s="90">
        <f t="shared" si="261"/>
        <v>52348</v>
      </c>
      <c r="AE6274" s="91">
        <f t="shared" si="260"/>
        <v>4.3531450313318842E-2</v>
      </c>
      <c r="AG6274" s="92"/>
    </row>
    <row r="6275" spans="14:33" x14ac:dyDescent="0.25">
      <c r="N6275" s="60"/>
      <c r="O6275" s="101"/>
      <c r="AD6275" s="90">
        <f t="shared" si="261"/>
        <v>52349</v>
      </c>
      <c r="AE6275" s="91">
        <f t="shared" si="260"/>
        <v>4.3531450313398778E-2</v>
      </c>
      <c r="AG6275" s="92"/>
    </row>
    <row r="6276" spans="14:33" x14ac:dyDescent="0.25">
      <c r="N6276" s="60"/>
      <c r="O6276" s="101"/>
      <c r="AD6276" s="90">
        <f t="shared" si="261"/>
        <v>52350</v>
      </c>
      <c r="AE6276" s="91">
        <f t="shared" si="260"/>
        <v>4.3531450313238906E-2</v>
      </c>
      <c r="AG6276" s="92"/>
    </row>
    <row r="6277" spans="14:33" x14ac:dyDescent="0.25">
      <c r="N6277" s="60"/>
      <c r="O6277" s="101"/>
      <c r="AD6277" s="90">
        <f t="shared" si="261"/>
        <v>52351</v>
      </c>
      <c r="AE6277" s="91">
        <f t="shared" si="260"/>
        <v>4.3531450313398778E-2</v>
      </c>
      <c r="AG6277" s="92"/>
    </row>
    <row r="6278" spans="14:33" x14ac:dyDescent="0.25">
      <c r="N6278" s="60"/>
      <c r="O6278" s="101"/>
      <c r="AD6278" s="90">
        <f t="shared" si="261"/>
        <v>52352</v>
      </c>
      <c r="AE6278" s="91">
        <f t="shared" si="260"/>
        <v>4.3536714378769048E-2</v>
      </c>
      <c r="AG6278" s="92"/>
    </row>
    <row r="6279" spans="14:33" x14ac:dyDescent="0.25">
      <c r="N6279" s="60"/>
      <c r="O6279" s="101"/>
      <c r="AD6279" s="90">
        <f t="shared" si="261"/>
        <v>52353</v>
      </c>
      <c r="AE6279" s="91">
        <f t="shared" ref="AE6279:AE6342" si="262">_xlfn.IFNA(VLOOKUP(AD6279,N:O,2,FALSE)/100,AE6278)</f>
        <v>4.3536714378769048E-2</v>
      </c>
      <c r="AG6279" s="92"/>
    </row>
    <row r="6280" spans="14:33" x14ac:dyDescent="0.25">
      <c r="N6280" s="60"/>
      <c r="O6280" s="101"/>
      <c r="AD6280" s="90">
        <f t="shared" ref="AD6280:AD6343" si="263">AD6279+1</f>
        <v>52354</v>
      </c>
      <c r="AE6280" s="91">
        <f t="shared" si="262"/>
        <v>4.3536714378769048E-2</v>
      </c>
      <c r="AG6280" s="92"/>
    </row>
    <row r="6281" spans="14:33" x14ac:dyDescent="0.25">
      <c r="N6281" s="60"/>
      <c r="O6281" s="101"/>
      <c r="AD6281" s="90">
        <f t="shared" si="263"/>
        <v>52355</v>
      </c>
      <c r="AE6281" s="91">
        <f t="shared" si="262"/>
        <v>4.3531450313238906E-2</v>
      </c>
      <c r="AG6281" s="92"/>
    </row>
    <row r="6282" spans="14:33" x14ac:dyDescent="0.25">
      <c r="N6282" s="60"/>
      <c r="O6282" s="101"/>
      <c r="AD6282" s="90">
        <f t="shared" si="263"/>
        <v>52356</v>
      </c>
      <c r="AE6282" s="91">
        <f t="shared" si="262"/>
        <v>4.3531450313238906E-2</v>
      </c>
      <c r="AG6282" s="92"/>
    </row>
    <row r="6283" spans="14:33" x14ac:dyDescent="0.25">
      <c r="N6283" s="60"/>
      <c r="O6283" s="101"/>
      <c r="AD6283" s="90">
        <f t="shared" si="263"/>
        <v>52357</v>
      </c>
      <c r="AE6283" s="91">
        <f t="shared" si="262"/>
        <v>4.3531450313398778E-2</v>
      </c>
      <c r="AG6283" s="92"/>
    </row>
    <row r="6284" spans="14:33" x14ac:dyDescent="0.25">
      <c r="N6284" s="60"/>
      <c r="O6284" s="101"/>
      <c r="AD6284" s="90">
        <f t="shared" si="263"/>
        <v>52358</v>
      </c>
      <c r="AE6284" s="91">
        <f t="shared" si="262"/>
        <v>4.3531450313318842E-2</v>
      </c>
      <c r="AG6284" s="92"/>
    </row>
    <row r="6285" spans="14:33" x14ac:dyDescent="0.25">
      <c r="N6285" s="60"/>
      <c r="O6285" s="101"/>
      <c r="AD6285" s="90">
        <f t="shared" si="263"/>
        <v>52359</v>
      </c>
      <c r="AE6285" s="91">
        <f t="shared" si="262"/>
        <v>4.3536714378689112E-2</v>
      </c>
      <c r="AG6285" s="92"/>
    </row>
    <row r="6286" spans="14:33" x14ac:dyDescent="0.25">
      <c r="N6286" s="60"/>
      <c r="O6286" s="101"/>
      <c r="AD6286" s="90">
        <f t="shared" si="263"/>
        <v>52360</v>
      </c>
      <c r="AE6286" s="91">
        <f t="shared" si="262"/>
        <v>4.3536714378689112E-2</v>
      </c>
      <c r="AG6286" s="92"/>
    </row>
    <row r="6287" spans="14:33" x14ac:dyDescent="0.25">
      <c r="N6287" s="60"/>
      <c r="O6287" s="101"/>
      <c r="AD6287" s="90">
        <f t="shared" si="263"/>
        <v>52361</v>
      </c>
      <c r="AE6287" s="91">
        <f t="shared" si="262"/>
        <v>4.3536714378689112E-2</v>
      </c>
      <c r="AG6287" s="92"/>
    </row>
    <row r="6288" spans="14:33" x14ac:dyDescent="0.25">
      <c r="N6288" s="60"/>
      <c r="O6288" s="101"/>
      <c r="AD6288" s="90">
        <f t="shared" si="263"/>
        <v>52362</v>
      </c>
      <c r="AE6288" s="91">
        <f t="shared" si="262"/>
        <v>4.3531450313398778E-2</v>
      </c>
      <c r="AG6288" s="92"/>
    </row>
    <row r="6289" spans="14:33" x14ac:dyDescent="0.25">
      <c r="N6289" s="60"/>
      <c r="O6289" s="101"/>
      <c r="AD6289" s="90">
        <f t="shared" si="263"/>
        <v>52363</v>
      </c>
      <c r="AE6289" s="91">
        <f t="shared" si="262"/>
        <v>4.3531450313238906E-2</v>
      </c>
      <c r="AG6289" s="92"/>
    </row>
    <row r="6290" spans="14:33" x14ac:dyDescent="0.25">
      <c r="N6290" s="60"/>
      <c r="O6290" s="101"/>
      <c r="AD6290" s="90">
        <f t="shared" si="263"/>
        <v>52364</v>
      </c>
      <c r="AE6290" s="91">
        <f t="shared" si="262"/>
        <v>4.3531450313318842E-2</v>
      </c>
      <c r="AG6290" s="92"/>
    </row>
    <row r="6291" spans="14:33" x14ac:dyDescent="0.25">
      <c r="N6291" s="60"/>
      <c r="O6291" s="101"/>
      <c r="AD6291" s="90">
        <f t="shared" si="263"/>
        <v>52365</v>
      </c>
      <c r="AE6291" s="91">
        <f t="shared" si="262"/>
        <v>4.3531450313398778E-2</v>
      </c>
      <c r="AG6291" s="92"/>
    </row>
    <row r="6292" spans="14:33" x14ac:dyDescent="0.25">
      <c r="N6292" s="60"/>
      <c r="O6292" s="101"/>
      <c r="AD6292" s="90">
        <f t="shared" si="263"/>
        <v>52366</v>
      </c>
      <c r="AE6292" s="91">
        <f t="shared" si="262"/>
        <v>4.3536714378715757E-2</v>
      </c>
      <c r="AG6292" s="92"/>
    </row>
    <row r="6293" spans="14:33" x14ac:dyDescent="0.25">
      <c r="N6293" s="60"/>
      <c r="O6293" s="101"/>
      <c r="AD6293" s="90">
        <f t="shared" si="263"/>
        <v>52367</v>
      </c>
      <c r="AE6293" s="91">
        <f t="shared" si="262"/>
        <v>4.3536714378715757E-2</v>
      </c>
      <c r="AG6293" s="92"/>
    </row>
    <row r="6294" spans="14:33" x14ac:dyDescent="0.25">
      <c r="N6294" s="60"/>
      <c r="O6294" s="101"/>
      <c r="AD6294" s="90">
        <f t="shared" si="263"/>
        <v>52368</v>
      </c>
      <c r="AE6294" s="91">
        <f t="shared" si="262"/>
        <v>4.3536714378715757E-2</v>
      </c>
      <c r="AG6294" s="92"/>
    </row>
    <row r="6295" spans="14:33" x14ac:dyDescent="0.25">
      <c r="N6295" s="60"/>
      <c r="O6295" s="101"/>
      <c r="AD6295" s="90">
        <f t="shared" si="263"/>
        <v>52369</v>
      </c>
      <c r="AE6295" s="91">
        <f t="shared" si="262"/>
        <v>4.3531450313318842E-2</v>
      </c>
      <c r="AG6295" s="92"/>
    </row>
    <row r="6296" spans="14:33" x14ac:dyDescent="0.25">
      <c r="N6296" s="60"/>
      <c r="O6296" s="101"/>
      <c r="AD6296" s="90">
        <f t="shared" si="263"/>
        <v>52370</v>
      </c>
      <c r="AE6296" s="91">
        <f t="shared" si="262"/>
        <v>4.3531450313398778E-2</v>
      </c>
      <c r="AG6296" s="92"/>
    </row>
    <row r="6297" spans="14:33" x14ac:dyDescent="0.25">
      <c r="N6297" s="60"/>
      <c r="O6297" s="101"/>
      <c r="AD6297" s="90">
        <f t="shared" si="263"/>
        <v>52371</v>
      </c>
      <c r="AE6297" s="91">
        <f t="shared" si="262"/>
        <v>4.3531450313238906E-2</v>
      </c>
      <c r="AG6297" s="92"/>
    </row>
    <row r="6298" spans="14:33" x14ac:dyDescent="0.25">
      <c r="N6298" s="60"/>
      <c r="O6298" s="101"/>
      <c r="AD6298" s="90">
        <f t="shared" si="263"/>
        <v>52372</v>
      </c>
      <c r="AE6298" s="91">
        <f t="shared" si="262"/>
        <v>4.3531450313318842E-2</v>
      </c>
      <c r="AG6298" s="92"/>
    </row>
    <row r="6299" spans="14:33" x14ac:dyDescent="0.25">
      <c r="N6299" s="60"/>
      <c r="O6299" s="101"/>
      <c r="AD6299" s="90">
        <f t="shared" si="263"/>
        <v>52373</v>
      </c>
      <c r="AE6299" s="91">
        <f t="shared" si="262"/>
        <v>4.3539346729719597E-2</v>
      </c>
      <c r="AG6299" s="92"/>
    </row>
    <row r="6300" spans="14:33" x14ac:dyDescent="0.25">
      <c r="N6300" s="60"/>
      <c r="O6300" s="101"/>
      <c r="AD6300" s="90">
        <f t="shared" si="263"/>
        <v>52374</v>
      </c>
      <c r="AE6300" s="91">
        <f t="shared" si="262"/>
        <v>4.3539346729719597E-2</v>
      </c>
      <c r="AG6300" s="92"/>
    </row>
    <row r="6301" spans="14:33" x14ac:dyDescent="0.25">
      <c r="N6301" s="60"/>
      <c r="O6301" s="101"/>
      <c r="AD6301" s="90">
        <f t="shared" si="263"/>
        <v>52375</v>
      </c>
      <c r="AE6301" s="91">
        <f t="shared" si="262"/>
        <v>4.3539346729719597E-2</v>
      </c>
      <c r="AG6301" s="92"/>
    </row>
    <row r="6302" spans="14:33" x14ac:dyDescent="0.25">
      <c r="N6302" s="60"/>
      <c r="O6302" s="101"/>
      <c r="AD6302" s="90">
        <f t="shared" si="263"/>
        <v>52376</v>
      </c>
      <c r="AE6302" s="91">
        <f t="shared" si="262"/>
        <v>4.3539346729719597E-2</v>
      </c>
      <c r="AG6302" s="92"/>
    </row>
    <row r="6303" spans="14:33" x14ac:dyDescent="0.25">
      <c r="N6303" s="60"/>
      <c r="O6303" s="101"/>
      <c r="AD6303" s="90">
        <f t="shared" si="263"/>
        <v>52377</v>
      </c>
      <c r="AE6303" s="91">
        <f t="shared" si="262"/>
        <v>4.3531450313318842E-2</v>
      </c>
      <c r="AG6303" s="92"/>
    </row>
    <row r="6304" spans="14:33" x14ac:dyDescent="0.25">
      <c r="N6304" s="60"/>
      <c r="O6304" s="101"/>
      <c r="AD6304" s="90">
        <f t="shared" si="263"/>
        <v>52378</v>
      </c>
      <c r="AE6304" s="91">
        <f t="shared" si="262"/>
        <v>4.3531450313398778E-2</v>
      </c>
      <c r="AG6304" s="92"/>
    </row>
    <row r="6305" spans="14:33" x14ac:dyDescent="0.25">
      <c r="N6305" s="60"/>
      <c r="O6305" s="101"/>
      <c r="AD6305" s="90">
        <f t="shared" si="263"/>
        <v>52379</v>
      </c>
      <c r="AE6305" s="91">
        <f t="shared" si="262"/>
        <v>4.3531450313238906E-2</v>
      </c>
      <c r="AG6305" s="92"/>
    </row>
    <row r="6306" spans="14:33" x14ac:dyDescent="0.25">
      <c r="N6306" s="60"/>
      <c r="O6306" s="101"/>
      <c r="AD6306" s="90">
        <f t="shared" si="263"/>
        <v>52380</v>
      </c>
      <c r="AE6306" s="91">
        <f t="shared" si="262"/>
        <v>4.3536714378742403E-2</v>
      </c>
      <c r="AG6306" s="92"/>
    </row>
    <row r="6307" spans="14:33" x14ac:dyDescent="0.25">
      <c r="N6307" s="60"/>
      <c r="O6307" s="101"/>
      <c r="AD6307" s="90">
        <f t="shared" si="263"/>
        <v>52381</v>
      </c>
      <c r="AE6307" s="91">
        <f t="shared" si="262"/>
        <v>4.3536714378742403E-2</v>
      </c>
      <c r="AG6307" s="92"/>
    </row>
    <row r="6308" spans="14:33" x14ac:dyDescent="0.25">
      <c r="N6308" s="60"/>
      <c r="O6308" s="101"/>
      <c r="AD6308" s="90">
        <f t="shared" si="263"/>
        <v>52382</v>
      </c>
      <c r="AE6308" s="91">
        <f t="shared" si="262"/>
        <v>4.3536714378742403E-2</v>
      </c>
      <c r="AG6308" s="92"/>
    </row>
    <row r="6309" spans="14:33" x14ac:dyDescent="0.25">
      <c r="N6309" s="60"/>
      <c r="O6309" s="101"/>
      <c r="AD6309" s="90">
        <f t="shared" si="263"/>
        <v>52383</v>
      </c>
      <c r="AE6309" s="91">
        <f t="shared" si="262"/>
        <v>4.3531450313318842E-2</v>
      </c>
      <c r="AG6309" s="92"/>
    </row>
    <row r="6310" spans="14:33" x14ac:dyDescent="0.25">
      <c r="N6310" s="60"/>
      <c r="O6310" s="101"/>
      <c r="AD6310" s="90">
        <f t="shared" si="263"/>
        <v>52384</v>
      </c>
      <c r="AE6310" s="91">
        <f t="shared" si="262"/>
        <v>4.3531450313318842E-2</v>
      </c>
      <c r="AG6310" s="92"/>
    </row>
    <row r="6311" spans="14:33" x14ac:dyDescent="0.25">
      <c r="N6311" s="60"/>
      <c r="O6311" s="101"/>
      <c r="AD6311" s="90">
        <f t="shared" si="263"/>
        <v>52385</v>
      </c>
      <c r="AE6311" s="91">
        <f t="shared" si="262"/>
        <v>4.3531450313318842E-2</v>
      </c>
      <c r="AG6311" s="92"/>
    </row>
    <row r="6312" spans="14:33" x14ac:dyDescent="0.25">
      <c r="N6312" s="60"/>
      <c r="O6312" s="101"/>
      <c r="AD6312" s="90">
        <f t="shared" si="263"/>
        <v>52386</v>
      </c>
      <c r="AE6312" s="91">
        <f t="shared" si="262"/>
        <v>4.3531450313318842E-2</v>
      </c>
      <c r="AG6312" s="92"/>
    </row>
    <row r="6313" spans="14:33" x14ac:dyDescent="0.25">
      <c r="N6313" s="60"/>
      <c r="O6313" s="101"/>
      <c r="AD6313" s="90">
        <f t="shared" si="263"/>
        <v>52387</v>
      </c>
      <c r="AE6313" s="91">
        <f t="shared" si="262"/>
        <v>4.3536714378715757E-2</v>
      </c>
      <c r="AG6313" s="92"/>
    </row>
    <row r="6314" spans="14:33" x14ac:dyDescent="0.25">
      <c r="N6314" s="60"/>
      <c r="O6314" s="101"/>
      <c r="AD6314" s="90">
        <f t="shared" si="263"/>
        <v>52388</v>
      </c>
      <c r="AE6314" s="91">
        <f t="shared" si="262"/>
        <v>4.3536714378715757E-2</v>
      </c>
      <c r="AG6314" s="92"/>
    </row>
    <row r="6315" spans="14:33" x14ac:dyDescent="0.25">
      <c r="N6315" s="60"/>
      <c r="O6315" s="101"/>
      <c r="AD6315" s="90">
        <f t="shared" si="263"/>
        <v>52389</v>
      </c>
      <c r="AE6315" s="91">
        <f t="shared" si="262"/>
        <v>4.3536714378715757E-2</v>
      </c>
      <c r="AG6315" s="92"/>
    </row>
    <row r="6316" spans="14:33" x14ac:dyDescent="0.25">
      <c r="N6316" s="60"/>
      <c r="O6316" s="101"/>
      <c r="AD6316" s="90">
        <f t="shared" si="263"/>
        <v>52390</v>
      </c>
      <c r="AE6316" s="91">
        <f t="shared" si="262"/>
        <v>4.3531450313318842E-2</v>
      </c>
      <c r="AG6316" s="92"/>
    </row>
    <row r="6317" spans="14:33" x14ac:dyDescent="0.25">
      <c r="N6317" s="60"/>
      <c r="O6317" s="101"/>
      <c r="AD6317" s="90">
        <f t="shared" si="263"/>
        <v>52391</v>
      </c>
      <c r="AE6317" s="91">
        <f t="shared" si="262"/>
        <v>4.3531450313318842E-2</v>
      </c>
      <c r="AG6317" s="92"/>
    </row>
    <row r="6318" spans="14:33" x14ac:dyDescent="0.25">
      <c r="N6318" s="60"/>
      <c r="O6318" s="101"/>
      <c r="AD6318" s="90">
        <f t="shared" si="263"/>
        <v>52392</v>
      </c>
      <c r="AE6318" s="91">
        <f t="shared" si="262"/>
        <v>4.3531450313238906E-2</v>
      </c>
      <c r="AG6318" s="92"/>
    </row>
    <row r="6319" spans="14:33" x14ac:dyDescent="0.25">
      <c r="N6319" s="60"/>
      <c r="O6319" s="101"/>
      <c r="AD6319" s="90">
        <f t="shared" si="263"/>
        <v>52393</v>
      </c>
      <c r="AE6319" s="91">
        <f t="shared" si="262"/>
        <v>4.3531450313398778E-2</v>
      </c>
      <c r="AG6319" s="92"/>
    </row>
    <row r="6320" spans="14:33" x14ac:dyDescent="0.25">
      <c r="N6320" s="60"/>
      <c r="O6320" s="101"/>
      <c r="AD6320" s="90">
        <f t="shared" si="263"/>
        <v>52394</v>
      </c>
      <c r="AE6320" s="91">
        <f t="shared" si="262"/>
        <v>4.3536714378715757E-2</v>
      </c>
      <c r="AG6320" s="92"/>
    </row>
    <row r="6321" spans="14:33" x14ac:dyDescent="0.25">
      <c r="N6321" s="60"/>
      <c r="O6321" s="101"/>
      <c r="AD6321" s="90">
        <f t="shared" si="263"/>
        <v>52395</v>
      </c>
      <c r="AE6321" s="91">
        <f t="shared" si="262"/>
        <v>4.3536714378715757E-2</v>
      </c>
      <c r="AG6321" s="92"/>
    </row>
    <row r="6322" spans="14:33" x14ac:dyDescent="0.25">
      <c r="N6322" s="60"/>
      <c r="O6322" s="101"/>
      <c r="AD6322" s="90">
        <f t="shared" si="263"/>
        <v>52396</v>
      </c>
      <c r="AE6322" s="91">
        <f t="shared" si="262"/>
        <v>4.3536714378715757E-2</v>
      </c>
      <c r="AG6322" s="92"/>
    </row>
    <row r="6323" spans="14:33" x14ac:dyDescent="0.25">
      <c r="N6323" s="60"/>
      <c r="O6323" s="101"/>
      <c r="AD6323" s="90">
        <f t="shared" si="263"/>
        <v>52397</v>
      </c>
      <c r="AE6323" s="91">
        <f t="shared" si="262"/>
        <v>4.3531450313398778E-2</v>
      </c>
      <c r="AG6323" s="92"/>
    </row>
    <row r="6324" spans="14:33" x14ac:dyDescent="0.25">
      <c r="N6324" s="60"/>
      <c r="O6324" s="101"/>
      <c r="AD6324" s="90">
        <f t="shared" si="263"/>
        <v>52398</v>
      </c>
      <c r="AE6324" s="91">
        <f t="shared" si="262"/>
        <v>4.3531450313318842E-2</v>
      </c>
      <c r="AG6324" s="92"/>
    </row>
    <row r="6325" spans="14:33" x14ac:dyDescent="0.25">
      <c r="N6325" s="60"/>
      <c r="O6325" s="101"/>
      <c r="AD6325" s="90">
        <f t="shared" si="263"/>
        <v>52399</v>
      </c>
      <c r="AE6325" s="91">
        <f t="shared" si="262"/>
        <v>4.3531450313318842E-2</v>
      </c>
      <c r="AG6325" s="92"/>
    </row>
    <row r="6326" spans="14:33" x14ac:dyDescent="0.25">
      <c r="N6326" s="60"/>
      <c r="O6326" s="101"/>
      <c r="AD6326" s="90">
        <f t="shared" si="263"/>
        <v>52400</v>
      </c>
      <c r="AE6326" s="91">
        <f t="shared" si="262"/>
        <v>4.3539346729699613E-2</v>
      </c>
      <c r="AG6326" s="92"/>
    </row>
    <row r="6327" spans="14:33" x14ac:dyDescent="0.25">
      <c r="N6327" s="60"/>
      <c r="O6327" s="101"/>
      <c r="AD6327" s="90">
        <f t="shared" si="263"/>
        <v>52401</v>
      </c>
      <c r="AE6327" s="91">
        <f t="shared" si="262"/>
        <v>4.3539346729699613E-2</v>
      </c>
      <c r="AG6327" s="92"/>
    </row>
    <row r="6328" spans="14:33" x14ac:dyDescent="0.25">
      <c r="N6328" s="60"/>
      <c r="O6328" s="101"/>
      <c r="AD6328" s="90">
        <f t="shared" si="263"/>
        <v>52402</v>
      </c>
      <c r="AE6328" s="91">
        <f t="shared" si="262"/>
        <v>4.3539346729699613E-2</v>
      </c>
      <c r="AG6328" s="92"/>
    </row>
    <row r="6329" spans="14:33" x14ac:dyDescent="0.25">
      <c r="N6329" s="60"/>
      <c r="O6329" s="101"/>
      <c r="AD6329" s="90">
        <f t="shared" si="263"/>
        <v>52403</v>
      </c>
      <c r="AE6329" s="91">
        <f t="shared" si="262"/>
        <v>4.3539346729699613E-2</v>
      </c>
      <c r="AG6329" s="92"/>
    </row>
    <row r="6330" spans="14:33" x14ac:dyDescent="0.25">
      <c r="N6330" s="60"/>
      <c r="O6330" s="101"/>
      <c r="AD6330" s="90">
        <f t="shared" si="263"/>
        <v>52404</v>
      </c>
      <c r="AE6330" s="91">
        <f t="shared" si="262"/>
        <v>4.3531450313318842E-2</v>
      </c>
      <c r="AG6330" s="92"/>
    </row>
    <row r="6331" spans="14:33" x14ac:dyDescent="0.25">
      <c r="N6331" s="60"/>
      <c r="O6331" s="101"/>
      <c r="AD6331" s="90">
        <f t="shared" si="263"/>
        <v>52405</v>
      </c>
      <c r="AE6331" s="91">
        <f t="shared" si="262"/>
        <v>4.3531450313398778E-2</v>
      </c>
      <c r="AG6331" s="92"/>
    </row>
    <row r="6332" spans="14:33" x14ac:dyDescent="0.25">
      <c r="N6332" s="60"/>
      <c r="O6332" s="101"/>
      <c r="AD6332" s="90">
        <f t="shared" si="263"/>
        <v>52406</v>
      </c>
      <c r="AE6332" s="91">
        <f t="shared" si="262"/>
        <v>4.3531450313238906E-2</v>
      </c>
      <c r="AG6332" s="92"/>
    </row>
    <row r="6333" spans="14:33" x14ac:dyDescent="0.25">
      <c r="N6333" s="60"/>
      <c r="O6333" s="101"/>
      <c r="AD6333" s="90">
        <f t="shared" si="263"/>
        <v>52407</v>
      </c>
      <c r="AE6333" s="91">
        <f t="shared" si="262"/>
        <v>4.3531450313318842E-2</v>
      </c>
      <c r="AG6333" s="92"/>
    </row>
    <row r="6334" spans="14:33" x14ac:dyDescent="0.25">
      <c r="N6334" s="60"/>
      <c r="O6334" s="101"/>
      <c r="AD6334" s="90">
        <f t="shared" si="263"/>
        <v>52408</v>
      </c>
      <c r="AE6334" s="91">
        <f t="shared" si="262"/>
        <v>4.3536714378742403E-2</v>
      </c>
      <c r="AG6334" s="92"/>
    </row>
    <row r="6335" spans="14:33" x14ac:dyDescent="0.25">
      <c r="N6335" s="60"/>
      <c r="O6335" s="101"/>
      <c r="AD6335" s="90">
        <f t="shared" si="263"/>
        <v>52409</v>
      </c>
      <c r="AE6335" s="91">
        <f t="shared" si="262"/>
        <v>4.3536714378742403E-2</v>
      </c>
      <c r="AG6335" s="92"/>
    </row>
    <row r="6336" spans="14:33" x14ac:dyDescent="0.25">
      <c r="N6336" s="60"/>
      <c r="O6336" s="101"/>
      <c r="AD6336" s="90">
        <f t="shared" si="263"/>
        <v>52410</v>
      </c>
      <c r="AE6336" s="91">
        <f t="shared" si="262"/>
        <v>4.3536714378742403E-2</v>
      </c>
      <c r="AG6336" s="92"/>
    </row>
    <row r="6337" spans="14:33" x14ac:dyDescent="0.25">
      <c r="N6337" s="60"/>
      <c r="O6337" s="101"/>
      <c r="AD6337" s="90">
        <f t="shared" si="263"/>
        <v>52411</v>
      </c>
      <c r="AE6337" s="91">
        <f t="shared" si="262"/>
        <v>4.3531450313238906E-2</v>
      </c>
      <c r="AG6337" s="92"/>
    </row>
    <row r="6338" spans="14:33" x14ac:dyDescent="0.25">
      <c r="N6338" s="60"/>
      <c r="O6338" s="101"/>
      <c r="AD6338" s="90">
        <f t="shared" si="263"/>
        <v>52412</v>
      </c>
      <c r="AE6338" s="91">
        <f t="shared" si="262"/>
        <v>4.3531450313318842E-2</v>
      </c>
      <c r="AG6338" s="92"/>
    </row>
    <row r="6339" spans="14:33" x14ac:dyDescent="0.25">
      <c r="N6339" s="60"/>
      <c r="O6339" s="101"/>
      <c r="AD6339" s="90">
        <f t="shared" si="263"/>
        <v>52413</v>
      </c>
      <c r="AE6339" s="91">
        <f t="shared" si="262"/>
        <v>4.3531450313398778E-2</v>
      </c>
      <c r="AG6339" s="92"/>
    </row>
    <row r="6340" spans="14:33" x14ac:dyDescent="0.25">
      <c r="N6340" s="60"/>
      <c r="O6340" s="101"/>
      <c r="AD6340" s="90">
        <f t="shared" si="263"/>
        <v>52414</v>
      </c>
      <c r="AE6340" s="91">
        <f t="shared" si="262"/>
        <v>4.3539346729699613E-2</v>
      </c>
      <c r="AG6340" s="92"/>
    </row>
    <row r="6341" spans="14:33" x14ac:dyDescent="0.25">
      <c r="N6341" s="60"/>
      <c r="O6341" s="101"/>
      <c r="AD6341" s="90">
        <f t="shared" si="263"/>
        <v>52415</v>
      </c>
      <c r="AE6341" s="91">
        <f t="shared" si="262"/>
        <v>4.3539346729699613E-2</v>
      </c>
      <c r="AG6341" s="92"/>
    </row>
    <row r="6342" spans="14:33" x14ac:dyDescent="0.25">
      <c r="N6342" s="60"/>
      <c r="O6342" s="101"/>
      <c r="AD6342" s="90">
        <f t="shared" si="263"/>
        <v>52416</v>
      </c>
      <c r="AE6342" s="91">
        <f t="shared" si="262"/>
        <v>4.3539346729699613E-2</v>
      </c>
      <c r="AG6342" s="92"/>
    </row>
    <row r="6343" spans="14:33" x14ac:dyDescent="0.25">
      <c r="N6343" s="60"/>
      <c r="O6343" s="101"/>
      <c r="AD6343" s="90">
        <f t="shared" si="263"/>
        <v>52417</v>
      </c>
      <c r="AE6343" s="91">
        <f t="shared" ref="AE6343:AE6406" si="264">_xlfn.IFNA(VLOOKUP(AD6343,N:O,2,FALSE)/100,AE6342)</f>
        <v>4.3539346729699613E-2</v>
      </c>
      <c r="AG6343" s="92"/>
    </row>
    <row r="6344" spans="14:33" x14ac:dyDescent="0.25">
      <c r="N6344" s="60"/>
      <c r="O6344" s="101"/>
      <c r="AD6344" s="90">
        <f t="shared" ref="AD6344:AD6407" si="265">AD6343+1</f>
        <v>52418</v>
      </c>
      <c r="AE6344" s="91">
        <f t="shared" si="264"/>
        <v>4.3531450313318842E-2</v>
      </c>
      <c r="AG6344" s="92"/>
    </row>
    <row r="6345" spans="14:33" x14ac:dyDescent="0.25">
      <c r="N6345" s="60"/>
      <c r="O6345" s="101"/>
      <c r="AD6345" s="90">
        <f t="shared" si="265"/>
        <v>52419</v>
      </c>
      <c r="AE6345" s="91">
        <f t="shared" si="264"/>
        <v>4.3531450313238906E-2</v>
      </c>
      <c r="AG6345" s="92"/>
    </row>
    <row r="6346" spans="14:33" x14ac:dyDescent="0.25">
      <c r="N6346" s="60"/>
      <c r="O6346" s="101"/>
      <c r="AD6346" s="90">
        <f t="shared" si="265"/>
        <v>52420</v>
      </c>
      <c r="AE6346" s="91">
        <f t="shared" si="264"/>
        <v>4.3531450313318842E-2</v>
      </c>
      <c r="AG6346" s="92"/>
    </row>
    <row r="6347" spans="14:33" x14ac:dyDescent="0.25">
      <c r="N6347" s="60"/>
      <c r="O6347" s="101"/>
      <c r="AD6347" s="90">
        <f t="shared" si="265"/>
        <v>52421</v>
      </c>
      <c r="AE6347" s="91">
        <f t="shared" si="264"/>
        <v>4.3531450313318842E-2</v>
      </c>
      <c r="AG6347" s="92"/>
    </row>
    <row r="6348" spans="14:33" x14ac:dyDescent="0.25">
      <c r="N6348" s="60"/>
      <c r="O6348" s="101"/>
      <c r="AD6348" s="90">
        <f t="shared" si="265"/>
        <v>52422</v>
      </c>
      <c r="AE6348" s="91">
        <f t="shared" si="264"/>
        <v>4.3536714378742403E-2</v>
      </c>
      <c r="AG6348" s="92"/>
    </row>
    <row r="6349" spans="14:33" x14ac:dyDescent="0.25">
      <c r="N6349" s="60"/>
      <c r="O6349" s="101"/>
      <c r="AD6349" s="90">
        <f t="shared" si="265"/>
        <v>52423</v>
      </c>
      <c r="AE6349" s="91">
        <f t="shared" si="264"/>
        <v>4.3536714378742403E-2</v>
      </c>
      <c r="AG6349" s="92"/>
    </row>
    <row r="6350" spans="14:33" x14ac:dyDescent="0.25">
      <c r="N6350" s="60"/>
      <c r="O6350" s="101"/>
      <c r="AD6350" s="90">
        <f t="shared" si="265"/>
        <v>52424</v>
      </c>
      <c r="AE6350" s="91">
        <f t="shared" si="264"/>
        <v>4.3536714378742403E-2</v>
      </c>
      <c r="AG6350" s="92"/>
    </row>
    <row r="6351" spans="14:33" x14ac:dyDescent="0.25">
      <c r="N6351" s="60"/>
      <c r="O6351" s="101"/>
      <c r="AD6351" s="90">
        <f t="shared" si="265"/>
        <v>52425</v>
      </c>
      <c r="AE6351" s="91">
        <f t="shared" si="264"/>
        <v>4.3531450313318842E-2</v>
      </c>
      <c r="AG6351" s="92"/>
    </row>
    <row r="6352" spans="14:33" x14ac:dyDescent="0.25">
      <c r="N6352" s="60"/>
      <c r="O6352" s="101"/>
      <c r="AD6352" s="90">
        <f t="shared" si="265"/>
        <v>52426</v>
      </c>
      <c r="AE6352" s="91">
        <f t="shared" si="264"/>
        <v>4.3531450313398778E-2</v>
      </c>
      <c r="AG6352" s="92"/>
    </row>
    <row r="6353" spans="14:33" x14ac:dyDescent="0.25">
      <c r="N6353" s="60"/>
      <c r="O6353" s="101"/>
      <c r="AD6353" s="90">
        <f t="shared" si="265"/>
        <v>52427</v>
      </c>
      <c r="AE6353" s="91">
        <f t="shared" si="264"/>
        <v>4.3531450313238906E-2</v>
      </c>
      <c r="AG6353" s="92"/>
    </row>
    <row r="6354" spans="14:33" x14ac:dyDescent="0.25">
      <c r="N6354" s="60"/>
      <c r="O6354" s="101"/>
      <c r="AD6354" s="90">
        <f t="shared" si="265"/>
        <v>52428</v>
      </c>
      <c r="AE6354" s="91">
        <f t="shared" si="264"/>
        <v>4.3531450313318842E-2</v>
      </c>
      <c r="AG6354" s="92"/>
    </row>
    <row r="6355" spans="14:33" x14ac:dyDescent="0.25">
      <c r="N6355" s="60"/>
      <c r="O6355" s="101"/>
      <c r="AD6355" s="90">
        <f t="shared" si="265"/>
        <v>52429</v>
      </c>
      <c r="AE6355" s="91">
        <f t="shared" si="264"/>
        <v>4.3536714378742403E-2</v>
      </c>
      <c r="AG6355" s="92"/>
    </row>
    <row r="6356" spans="14:33" x14ac:dyDescent="0.25">
      <c r="N6356" s="60"/>
      <c r="O6356" s="101"/>
      <c r="AD6356" s="90">
        <f t="shared" si="265"/>
        <v>52430</v>
      </c>
      <c r="AE6356" s="91">
        <f t="shared" si="264"/>
        <v>4.3536714378742403E-2</v>
      </c>
      <c r="AG6356" s="92"/>
    </row>
    <row r="6357" spans="14:33" x14ac:dyDescent="0.25">
      <c r="N6357" s="60"/>
      <c r="O6357" s="101"/>
      <c r="AD6357" s="90">
        <f t="shared" si="265"/>
        <v>52431</v>
      </c>
      <c r="AE6357" s="91">
        <f t="shared" si="264"/>
        <v>4.3536714378742403E-2</v>
      </c>
      <c r="AG6357" s="92"/>
    </row>
    <row r="6358" spans="14:33" x14ac:dyDescent="0.25">
      <c r="N6358" s="60"/>
      <c r="O6358" s="101"/>
      <c r="AD6358" s="90">
        <f t="shared" si="265"/>
        <v>52432</v>
      </c>
      <c r="AE6358" s="91">
        <f t="shared" si="264"/>
        <v>4.3531450313318842E-2</v>
      </c>
      <c r="AG6358" s="92"/>
    </row>
    <row r="6359" spans="14:33" x14ac:dyDescent="0.25">
      <c r="N6359" s="60"/>
      <c r="O6359" s="101"/>
      <c r="AD6359" s="90">
        <f t="shared" si="265"/>
        <v>52433</v>
      </c>
      <c r="AE6359" s="91">
        <f t="shared" si="264"/>
        <v>4.3531450313318842E-2</v>
      </c>
      <c r="AG6359" s="92"/>
    </row>
    <row r="6360" spans="14:33" x14ac:dyDescent="0.25">
      <c r="N6360" s="60"/>
      <c r="O6360" s="101"/>
      <c r="AD6360" s="90">
        <f t="shared" si="265"/>
        <v>52434</v>
      </c>
      <c r="AE6360" s="91">
        <f t="shared" si="264"/>
        <v>4.3531450313318842E-2</v>
      </c>
      <c r="AG6360" s="92"/>
    </row>
    <row r="6361" spans="14:33" x14ac:dyDescent="0.25">
      <c r="N6361" s="60"/>
      <c r="O6361" s="101"/>
      <c r="AD6361" s="90">
        <f t="shared" si="265"/>
        <v>52435</v>
      </c>
      <c r="AE6361" s="91">
        <f t="shared" si="264"/>
        <v>4.3531450313398778E-2</v>
      </c>
      <c r="AG6361" s="92"/>
    </row>
    <row r="6362" spans="14:33" x14ac:dyDescent="0.25">
      <c r="N6362" s="60"/>
      <c r="O6362" s="101"/>
      <c r="AD6362" s="90">
        <f t="shared" si="265"/>
        <v>52436</v>
      </c>
      <c r="AE6362" s="91">
        <f t="shared" si="264"/>
        <v>4.3536714378715757E-2</v>
      </c>
      <c r="AG6362" s="92"/>
    </row>
    <row r="6363" spans="14:33" x14ac:dyDescent="0.25">
      <c r="N6363" s="60"/>
      <c r="O6363" s="101"/>
      <c r="AD6363" s="90">
        <f t="shared" si="265"/>
        <v>52437</v>
      </c>
      <c r="AE6363" s="91">
        <f t="shared" si="264"/>
        <v>4.3536714378715757E-2</v>
      </c>
      <c r="AG6363" s="92"/>
    </row>
    <row r="6364" spans="14:33" x14ac:dyDescent="0.25">
      <c r="N6364" s="60"/>
      <c r="O6364" s="101"/>
      <c r="AD6364" s="90">
        <f t="shared" si="265"/>
        <v>52438</v>
      </c>
      <c r="AE6364" s="91">
        <f t="shared" si="264"/>
        <v>4.3536714378715757E-2</v>
      </c>
      <c r="AG6364" s="92"/>
    </row>
    <row r="6365" spans="14:33" x14ac:dyDescent="0.25">
      <c r="N6365" s="60"/>
      <c r="O6365" s="101"/>
      <c r="AD6365" s="90">
        <f t="shared" si="265"/>
        <v>52439</v>
      </c>
      <c r="AE6365" s="91">
        <f t="shared" si="264"/>
        <v>4.3531450313318842E-2</v>
      </c>
      <c r="AG6365" s="92"/>
    </row>
    <row r="6366" spans="14:33" x14ac:dyDescent="0.25">
      <c r="N6366" s="60"/>
      <c r="O6366" s="101"/>
      <c r="AD6366" s="90">
        <f t="shared" si="265"/>
        <v>52440</v>
      </c>
      <c r="AE6366" s="91">
        <f t="shared" si="264"/>
        <v>4.3531450313238906E-2</v>
      </c>
      <c r="AG6366" s="92"/>
    </row>
    <row r="6367" spans="14:33" x14ac:dyDescent="0.25">
      <c r="N6367" s="60"/>
      <c r="O6367" s="101"/>
      <c r="AD6367" s="90">
        <f t="shared" si="265"/>
        <v>52441</v>
      </c>
      <c r="AE6367" s="91">
        <f t="shared" si="264"/>
        <v>4.3531450313318842E-2</v>
      </c>
      <c r="AG6367" s="92"/>
    </row>
    <row r="6368" spans="14:33" x14ac:dyDescent="0.25">
      <c r="N6368" s="60"/>
      <c r="O6368" s="101"/>
      <c r="AD6368" s="90">
        <f t="shared" si="265"/>
        <v>52442</v>
      </c>
      <c r="AE6368" s="91">
        <f t="shared" si="264"/>
        <v>4.3531450313398778E-2</v>
      </c>
      <c r="AG6368" s="92"/>
    </row>
    <row r="6369" spans="14:33" x14ac:dyDescent="0.25">
      <c r="N6369" s="60"/>
      <c r="O6369" s="101"/>
      <c r="AD6369" s="90">
        <f t="shared" si="265"/>
        <v>52443</v>
      </c>
      <c r="AE6369" s="91">
        <f t="shared" si="264"/>
        <v>4.3536714378715757E-2</v>
      </c>
      <c r="AG6369" s="92"/>
    </row>
    <row r="6370" spans="14:33" x14ac:dyDescent="0.25">
      <c r="N6370" s="60"/>
      <c r="O6370" s="101"/>
      <c r="AD6370" s="90">
        <f t="shared" si="265"/>
        <v>52444</v>
      </c>
      <c r="AE6370" s="91">
        <f t="shared" si="264"/>
        <v>4.3536714378715757E-2</v>
      </c>
      <c r="AG6370" s="92"/>
    </row>
    <row r="6371" spans="14:33" x14ac:dyDescent="0.25">
      <c r="N6371" s="60"/>
      <c r="O6371" s="101"/>
      <c r="AD6371" s="90">
        <f t="shared" si="265"/>
        <v>52445</v>
      </c>
      <c r="AE6371" s="91">
        <f t="shared" si="264"/>
        <v>4.3536714378715757E-2</v>
      </c>
      <c r="AG6371" s="92"/>
    </row>
    <row r="6372" spans="14:33" x14ac:dyDescent="0.25">
      <c r="N6372" s="60"/>
      <c r="O6372" s="101"/>
      <c r="AD6372" s="90">
        <f t="shared" si="265"/>
        <v>52446</v>
      </c>
      <c r="AE6372" s="91">
        <f t="shared" si="264"/>
        <v>4.3531450313238906E-2</v>
      </c>
      <c r="AG6372" s="92"/>
    </row>
    <row r="6373" spans="14:33" x14ac:dyDescent="0.25">
      <c r="N6373" s="60"/>
      <c r="O6373" s="101"/>
      <c r="AD6373" s="90">
        <f t="shared" si="265"/>
        <v>52447</v>
      </c>
      <c r="AE6373" s="91">
        <f t="shared" si="264"/>
        <v>4.3531450313398778E-2</v>
      </c>
      <c r="AG6373" s="92"/>
    </row>
    <row r="6374" spans="14:33" x14ac:dyDescent="0.25">
      <c r="N6374" s="60"/>
      <c r="O6374" s="101"/>
      <c r="AD6374" s="90">
        <f t="shared" si="265"/>
        <v>52448</v>
      </c>
      <c r="AE6374" s="91">
        <f t="shared" si="264"/>
        <v>4.3531450313238906E-2</v>
      </c>
      <c r="AG6374" s="92"/>
    </row>
    <row r="6375" spans="14:33" x14ac:dyDescent="0.25">
      <c r="N6375" s="60"/>
      <c r="O6375" s="101"/>
      <c r="AD6375" s="90">
        <f t="shared" si="265"/>
        <v>52449</v>
      </c>
      <c r="AE6375" s="91">
        <f t="shared" si="264"/>
        <v>4.3531450313318842E-2</v>
      </c>
      <c r="AG6375" s="92"/>
    </row>
    <row r="6376" spans="14:33" x14ac:dyDescent="0.25">
      <c r="N6376" s="60"/>
      <c r="O6376" s="101"/>
      <c r="AD6376" s="90">
        <f t="shared" si="265"/>
        <v>52450</v>
      </c>
      <c r="AE6376" s="91">
        <f t="shared" si="264"/>
        <v>4.3536714378742403E-2</v>
      </c>
      <c r="AG6376" s="92"/>
    </row>
    <row r="6377" spans="14:33" x14ac:dyDescent="0.25">
      <c r="N6377" s="60"/>
      <c r="O6377" s="101"/>
      <c r="AD6377" s="90">
        <f t="shared" si="265"/>
        <v>52451</v>
      </c>
      <c r="AE6377" s="91">
        <f t="shared" si="264"/>
        <v>4.3536714378742403E-2</v>
      </c>
      <c r="AG6377" s="92"/>
    </row>
    <row r="6378" spans="14:33" x14ac:dyDescent="0.25">
      <c r="N6378" s="60"/>
      <c r="O6378" s="101"/>
      <c r="AD6378" s="90">
        <f t="shared" si="265"/>
        <v>52452</v>
      </c>
      <c r="AE6378" s="91">
        <f t="shared" si="264"/>
        <v>4.3536714378742403E-2</v>
      </c>
      <c r="AG6378" s="92"/>
    </row>
    <row r="6379" spans="14:33" x14ac:dyDescent="0.25">
      <c r="N6379" s="60"/>
      <c r="O6379" s="101"/>
      <c r="AD6379" s="90">
        <f t="shared" si="265"/>
        <v>52453</v>
      </c>
      <c r="AE6379" s="91">
        <f t="shared" si="264"/>
        <v>4.3531450313238906E-2</v>
      </c>
      <c r="AG6379" s="92"/>
    </row>
    <row r="6380" spans="14:33" x14ac:dyDescent="0.25">
      <c r="N6380" s="60"/>
      <c r="O6380" s="101"/>
      <c r="AD6380" s="90">
        <f t="shared" si="265"/>
        <v>52454</v>
      </c>
      <c r="AE6380" s="91">
        <f t="shared" si="264"/>
        <v>4.3531450313318842E-2</v>
      </c>
      <c r="AG6380" s="92"/>
    </row>
    <row r="6381" spans="14:33" x14ac:dyDescent="0.25">
      <c r="N6381" s="60"/>
      <c r="O6381" s="101"/>
      <c r="AD6381" s="90">
        <f t="shared" si="265"/>
        <v>52455</v>
      </c>
      <c r="AE6381" s="91">
        <f t="shared" si="264"/>
        <v>4.3531450313318842E-2</v>
      </c>
      <c r="AG6381" s="92"/>
    </row>
    <row r="6382" spans="14:33" x14ac:dyDescent="0.25">
      <c r="N6382" s="60"/>
      <c r="O6382" s="101"/>
      <c r="AD6382" s="90">
        <f t="shared" si="265"/>
        <v>52456</v>
      </c>
      <c r="AE6382" s="91">
        <f t="shared" si="264"/>
        <v>4.3531450313318842E-2</v>
      </c>
      <c r="AG6382" s="92"/>
    </row>
    <row r="6383" spans="14:33" x14ac:dyDescent="0.25">
      <c r="N6383" s="60"/>
      <c r="O6383" s="101"/>
      <c r="AD6383" s="90">
        <f t="shared" si="265"/>
        <v>52457</v>
      </c>
      <c r="AE6383" s="91">
        <f t="shared" si="264"/>
        <v>4.3536714378715757E-2</v>
      </c>
      <c r="AG6383" s="92"/>
    </row>
    <row r="6384" spans="14:33" x14ac:dyDescent="0.25">
      <c r="N6384" s="60"/>
      <c r="O6384" s="101"/>
      <c r="AD6384" s="90">
        <f t="shared" si="265"/>
        <v>52458</v>
      </c>
      <c r="AE6384" s="91">
        <f t="shared" si="264"/>
        <v>4.3536714378715757E-2</v>
      </c>
      <c r="AG6384" s="92"/>
    </row>
    <row r="6385" spans="14:33" x14ac:dyDescent="0.25">
      <c r="N6385" s="60"/>
      <c r="O6385" s="101"/>
      <c r="AD6385" s="90">
        <f t="shared" si="265"/>
        <v>52459</v>
      </c>
      <c r="AE6385" s="91">
        <f t="shared" si="264"/>
        <v>4.3536714378715757E-2</v>
      </c>
      <c r="AG6385" s="92"/>
    </row>
    <row r="6386" spans="14:33" x14ac:dyDescent="0.25">
      <c r="N6386" s="60"/>
      <c r="O6386" s="101"/>
      <c r="AD6386" s="90">
        <f t="shared" si="265"/>
        <v>52460</v>
      </c>
      <c r="AE6386" s="91">
        <f t="shared" si="264"/>
        <v>4.3531450313318842E-2</v>
      </c>
      <c r="AG6386" s="92"/>
    </row>
    <row r="6387" spans="14:33" x14ac:dyDescent="0.25">
      <c r="N6387" s="60"/>
      <c r="O6387" s="101"/>
      <c r="AD6387" s="90">
        <f t="shared" si="265"/>
        <v>52461</v>
      </c>
      <c r="AE6387" s="91">
        <f t="shared" si="264"/>
        <v>4.3531450313238906E-2</v>
      </c>
      <c r="AG6387" s="92"/>
    </row>
    <row r="6388" spans="14:33" x14ac:dyDescent="0.25">
      <c r="N6388" s="60"/>
      <c r="O6388" s="101"/>
      <c r="AD6388" s="90">
        <f t="shared" si="265"/>
        <v>52462</v>
      </c>
      <c r="AE6388" s="91">
        <f t="shared" si="264"/>
        <v>4.3531450313398778E-2</v>
      </c>
      <c r="AG6388" s="92"/>
    </row>
    <row r="6389" spans="14:33" x14ac:dyDescent="0.25">
      <c r="N6389" s="60"/>
      <c r="O6389" s="101"/>
      <c r="AD6389" s="90">
        <f t="shared" si="265"/>
        <v>52463</v>
      </c>
      <c r="AE6389" s="91">
        <f t="shared" si="264"/>
        <v>4.3531450313318842E-2</v>
      </c>
      <c r="AG6389" s="92"/>
    </row>
    <row r="6390" spans="14:33" x14ac:dyDescent="0.25">
      <c r="N6390" s="60"/>
      <c r="O6390" s="101"/>
      <c r="AD6390" s="90">
        <f t="shared" si="265"/>
        <v>52464</v>
      </c>
      <c r="AE6390" s="91">
        <f t="shared" si="264"/>
        <v>4.3536714378742403E-2</v>
      </c>
      <c r="AG6390" s="92"/>
    </row>
    <row r="6391" spans="14:33" x14ac:dyDescent="0.25">
      <c r="N6391" s="60"/>
      <c r="O6391" s="101"/>
      <c r="AD6391" s="90">
        <f t="shared" si="265"/>
        <v>52465</v>
      </c>
      <c r="AE6391" s="91">
        <f t="shared" si="264"/>
        <v>4.3536714378742403E-2</v>
      </c>
      <c r="AG6391" s="92"/>
    </row>
    <row r="6392" spans="14:33" x14ac:dyDescent="0.25">
      <c r="N6392" s="60"/>
      <c r="O6392" s="101"/>
      <c r="AD6392" s="90">
        <f t="shared" si="265"/>
        <v>52466</v>
      </c>
      <c r="AE6392" s="91">
        <f t="shared" si="264"/>
        <v>4.3536714378742403E-2</v>
      </c>
      <c r="AG6392" s="92"/>
    </row>
    <row r="6393" spans="14:33" x14ac:dyDescent="0.25">
      <c r="N6393" s="60"/>
      <c r="O6393" s="101"/>
      <c r="AD6393" s="90">
        <f t="shared" si="265"/>
        <v>52467</v>
      </c>
      <c r="AE6393" s="91">
        <f t="shared" si="264"/>
        <v>4.3531450313318842E-2</v>
      </c>
      <c r="AG6393" s="92"/>
    </row>
    <row r="6394" spans="14:33" x14ac:dyDescent="0.25">
      <c r="N6394" s="60"/>
      <c r="O6394" s="101"/>
      <c r="AD6394" s="90">
        <f t="shared" si="265"/>
        <v>52468</v>
      </c>
      <c r="AE6394" s="91">
        <f t="shared" si="264"/>
        <v>4.3531450313318842E-2</v>
      </c>
      <c r="AG6394" s="92"/>
    </row>
    <row r="6395" spans="14:33" x14ac:dyDescent="0.25">
      <c r="N6395" s="60"/>
      <c r="O6395" s="101"/>
      <c r="AD6395" s="90">
        <f t="shared" si="265"/>
        <v>52469</v>
      </c>
      <c r="AE6395" s="91">
        <f t="shared" si="264"/>
        <v>4.3531450313238906E-2</v>
      </c>
      <c r="AG6395" s="92"/>
    </row>
    <row r="6396" spans="14:33" x14ac:dyDescent="0.25">
      <c r="N6396" s="60"/>
      <c r="O6396" s="101"/>
      <c r="AD6396" s="90">
        <f t="shared" si="265"/>
        <v>52470</v>
      </c>
      <c r="AE6396" s="91">
        <f t="shared" si="264"/>
        <v>4.3531450313318842E-2</v>
      </c>
      <c r="AG6396" s="92"/>
    </row>
    <row r="6397" spans="14:33" x14ac:dyDescent="0.25">
      <c r="N6397" s="60"/>
      <c r="O6397" s="101"/>
      <c r="AD6397" s="90">
        <f t="shared" si="265"/>
        <v>52471</v>
      </c>
      <c r="AE6397" s="91">
        <f t="shared" si="264"/>
        <v>4.3536714378742403E-2</v>
      </c>
      <c r="AG6397" s="92"/>
    </row>
    <row r="6398" spans="14:33" x14ac:dyDescent="0.25">
      <c r="N6398" s="60"/>
      <c r="O6398" s="101"/>
      <c r="AD6398" s="90">
        <f t="shared" si="265"/>
        <v>52472</v>
      </c>
      <c r="AE6398" s="91">
        <f t="shared" si="264"/>
        <v>4.3536714378742403E-2</v>
      </c>
      <c r="AG6398" s="92"/>
    </row>
    <row r="6399" spans="14:33" x14ac:dyDescent="0.25">
      <c r="N6399" s="60"/>
      <c r="O6399" s="101"/>
      <c r="AD6399" s="90">
        <f t="shared" si="265"/>
        <v>52473</v>
      </c>
      <c r="AE6399" s="91">
        <f t="shared" si="264"/>
        <v>4.3536714378742403E-2</v>
      </c>
      <c r="AG6399" s="92"/>
    </row>
    <row r="6400" spans="14:33" x14ac:dyDescent="0.25">
      <c r="N6400" s="60"/>
      <c r="O6400" s="101"/>
      <c r="AD6400" s="90">
        <f t="shared" si="265"/>
        <v>52474</v>
      </c>
      <c r="AE6400" s="91">
        <f t="shared" si="264"/>
        <v>4.3531450313318842E-2</v>
      </c>
      <c r="AG6400" s="92"/>
    </row>
    <row r="6401" spans="14:33" x14ac:dyDescent="0.25">
      <c r="N6401" s="60"/>
      <c r="O6401" s="101"/>
      <c r="AD6401" s="90">
        <f t="shared" si="265"/>
        <v>52475</v>
      </c>
      <c r="AE6401" s="91">
        <f t="shared" si="264"/>
        <v>4.3531450313238906E-2</v>
      </c>
      <c r="AG6401" s="92"/>
    </row>
    <row r="6402" spans="14:33" x14ac:dyDescent="0.25">
      <c r="N6402" s="60"/>
      <c r="O6402" s="101"/>
      <c r="AD6402" s="90">
        <f t="shared" si="265"/>
        <v>52476</v>
      </c>
      <c r="AE6402" s="91">
        <f t="shared" si="264"/>
        <v>4.3531450313318842E-2</v>
      </c>
      <c r="AG6402" s="92"/>
    </row>
    <row r="6403" spans="14:33" x14ac:dyDescent="0.25">
      <c r="N6403" s="60"/>
      <c r="O6403" s="101"/>
      <c r="AD6403" s="90">
        <f t="shared" si="265"/>
        <v>52477</v>
      </c>
      <c r="AE6403" s="91">
        <f t="shared" si="264"/>
        <v>4.3531450313318842E-2</v>
      </c>
      <c r="AG6403" s="92"/>
    </row>
    <row r="6404" spans="14:33" x14ac:dyDescent="0.25">
      <c r="N6404" s="60"/>
      <c r="O6404" s="101"/>
      <c r="AD6404" s="90">
        <f t="shared" si="265"/>
        <v>52478</v>
      </c>
      <c r="AE6404" s="91">
        <f t="shared" si="264"/>
        <v>4.3539346729719597E-2</v>
      </c>
      <c r="AG6404" s="92"/>
    </row>
    <row r="6405" spans="14:33" x14ac:dyDescent="0.25">
      <c r="N6405" s="60"/>
      <c r="O6405" s="101"/>
      <c r="AD6405" s="90">
        <f t="shared" si="265"/>
        <v>52479</v>
      </c>
      <c r="AE6405" s="91">
        <f t="shared" si="264"/>
        <v>4.3539346729719597E-2</v>
      </c>
      <c r="AG6405" s="92"/>
    </row>
    <row r="6406" spans="14:33" x14ac:dyDescent="0.25">
      <c r="N6406" s="60"/>
      <c r="O6406" s="101"/>
      <c r="AD6406" s="90">
        <f t="shared" si="265"/>
        <v>52480</v>
      </c>
      <c r="AE6406" s="91">
        <f t="shared" si="264"/>
        <v>4.3539346729719597E-2</v>
      </c>
      <c r="AG6406" s="92"/>
    </row>
    <row r="6407" spans="14:33" x14ac:dyDescent="0.25">
      <c r="N6407" s="60"/>
      <c r="O6407" s="101"/>
      <c r="AD6407" s="90">
        <f t="shared" si="265"/>
        <v>52481</v>
      </c>
      <c r="AE6407" s="91">
        <f t="shared" ref="AE6407:AE6470" si="266">_xlfn.IFNA(VLOOKUP(AD6407,N:O,2,FALSE)/100,AE6406)</f>
        <v>4.3539346729719597E-2</v>
      </c>
      <c r="AG6407" s="92"/>
    </row>
    <row r="6408" spans="14:33" x14ac:dyDescent="0.25">
      <c r="N6408" s="60"/>
      <c r="O6408" s="101"/>
      <c r="AD6408" s="90">
        <f t="shared" ref="AD6408:AD6471" si="267">AD6407+1</f>
        <v>52482</v>
      </c>
      <c r="AE6408" s="91">
        <f t="shared" si="266"/>
        <v>4.3531450313318842E-2</v>
      </c>
      <c r="AG6408" s="92"/>
    </row>
    <row r="6409" spans="14:33" x14ac:dyDescent="0.25">
      <c r="N6409" s="60"/>
      <c r="O6409" s="101"/>
      <c r="AD6409" s="90">
        <f t="shared" si="267"/>
        <v>52483</v>
      </c>
      <c r="AE6409" s="91">
        <f t="shared" si="266"/>
        <v>4.3531450313318842E-2</v>
      </c>
      <c r="AG6409" s="92"/>
    </row>
    <row r="6410" spans="14:33" x14ac:dyDescent="0.25">
      <c r="N6410" s="60"/>
      <c r="O6410" s="101"/>
      <c r="AD6410" s="90">
        <f t="shared" si="267"/>
        <v>52484</v>
      </c>
      <c r="AE6410" s="91">
        <f t="shared" si="266"/>
        <v>4.3531450313318842E-2</v>
      </c>
      <c r="AG6410" s="92"/>
    </row>
    <row r="6411" spans="14:33" x14ac:dyDescent="0.25">
      <c r="N6411" s="60"/>
      <c r="O6411" s="101"/>
      <c r="AD6411" s="90">
        <f t="shared" si="267"/>
        <v>52485</v>
      </c>
      <c r="AE6411" s="91">
        <f t="shared" si="266"/>
        <v>4.3536714378689112E-2</v>
      </c>
      <c r="AG6411" s="92"/>
    </row>
    <row r="6412" spans="14:33" x14ac:dyDescent="0.25">
      <c r="N6412" s="60"/>
      <c r="O6412" s="101"/>
      <c r="AD6412" s="90">
        <f t="shared" si="267"/>
        <v>52486</v>
      </c>
      <c r="AE6412" s="91">
        <f t="shared" si="266"/>
        <v>4.3536714378689112E-2</v>
      </c>
      <c r="AG6412" s="92"/>
    </row>
    <row r="6413" spans="14:33" x14ac:dyDescent="0.25">
      <c r="N6413" s="60"/>
      <c r="O6413" s="101"/>
      <c r="AD6413" s="90">
        <f t="shared" si="267"/>
        <v>52487</v>
      </c>
      <c r="AE6413" s="91">
        <f t="shared" si="266"/>
        <v>4.3536714378689112E-2</v>
      </c>
      <c r="AG6413" s="92"/>
    </row>
    <row r="6414" spans="14:33" x14ac:dyDescent="0.25">
      <c r="N6414" s="60"/>
      <c r="O6414" s="101"/>
      <c r="AD6414" s="90">
        <f t="shared" si="267"/>
        <v>52488</v>
      </c>
      <c r="AE6414" s="91">
        <f t="shared" si="266"/>
        <v>4.3531450313318842E-2</v>
      </c>
      <c r="AG6414" s="92"/>
    </row>
    <row r="6415" spans="14:33" x14ac:dyDescent="0.25">
      <c r="N6415" s="60"/>
      <c r="O6415" s="101"/>
      <c r="AD6415" s="90">
        <f t="shared" si="267"/>
        <v>52489</v>
      </c>
      <c r="AE6415" s="91">
        <f t="shared" si="266"/>
        <v>4.3531450313318842E-2</v>
      </c>
      <c r="AG6415" s="92"/>
    </row>
    <row r="6416" spans="14:33" x14ac:dyDescent="0.25">
      <c r="N6416" s="60"/>
      <c r="O6416" s="101"/>
      <c r="AD6416" s="90">
        <f t="shared" si="267"/>
        <v>52490</v>
      </c>
      <c r="AE6416" s="91">
        <f t="shared" si="266"/>
        <v>4.3531450313318842E-2</v>
      </c>
      <c r="AG6416" s="92"/>
    </row>
    <row r="6417" spans="14:33" x14ac:dyDescent="0.25">
      <c r="N6417" s="60"/>
      <c r="O6417" s="101"/>
      <c r="AD6417" s="90">
        <f t="shared" si="267"/>
        <v>52491</v>
      </c>
      <c r="AE6417" s="91">
        <f t="shared" si="266"/>
        <v>4.3531450313238906E-2</v>
      </c>
      <c r="AG6417" s="92"/>
    </row>
    <row r="6418" spans="14:33" x14ac:dyDescent="0.25">
      <c r="N6418" s="60"/>
      <c r="O6418" s="101"/>
      <c r="AD6418" s="90">
        <f t="shared" si="267"/>
        <v>52492</v>
      </c>
      <c r="AE6418" s="91">
        <f t="shared" si="266"/>
        <v>4.3536714378715757E-2</v>
      </c>
      <c r="AG6418" s="92"/>
    </row>
    <row r="6419" spans="14:33" x14ac:dyDescent="0.25">
      <c r="N6419" s="60"/>
      <c r="O6419" s="101"/>
      <c r="AD6419" s="90">
        <f t="shared" si="267"/>
        <v>52493</v>
      </c>
      <c r="AE6419" s="91">
        <f t="shared" si="266"/>
        <v>4.3536714378715757E-2</v>
      </c>
      <c r="AG6419" s="92"/>
    </row>
    <row r="6420" spans="14:33" x14ac:dyDescent="0.25">
      <c r="N6420" s="60"/>
      <c r="O6420" s="101"/>
      <c r="AD6420" s="90">
        <f t="shared" si="267"/>
        <v>52494</v>
      </c>
      <c r="AE6420" s="91">
        <f t="shared" si="266"/>
        <v>4.3536714378715757E-2</v>
      </c>
      <c r="AG6420" s="92"/>
    </row>
    <row r="6421" spans="14:33" x14ac:dyDescent="0.25">
      <c r="N6421" s="60"/>
      <c r="O6421" s="101"/>
      <c r="AD6421" s="90">
        <f t="shared" si="267"/>
        <v>52495</v>
      </c>
      <c r="AE6421" s="91">
        <f t="shared" si="266"/>
        <v>4.3531450313398778E-2</v>
      </c>
      <c r="AG6421" s="92"/>
    </row>
    <row r="6422" spans="14:33" x14ac:dyDescent="0.25">
      <c r="N6422" s="60"/>
      <c r="O6422" s="101"/>
      <c r="AD6422" s="90">
        <f t="shared" si="267"/>
        <v>52496</v>
      </c>
      <c r="AE6422" s="91">
        <f t="shared" si="266"/>
        <v>4.3531450313238906E-2</v>
      </c>
      <c r="AG6422" s="92"/>
    </row>
    <row r="6423" spans="14:33" x14ac:dyDescent="0.25">
      <c r="N6423" s="60"/>
      <c r="O6423" s="101"/>
      <c r="AD6423" s="90">
        <f t="shared" si="267"/>
        <v>52497</v>
      </c>
      <c r="AE6423" s="91">
        <f t="shared" si="266"/>
        <v>4.3531450313398778E-2</v>
      </c>
      <c r="AG6423" s="92"/>
    </row>
    <row r="6424" spans="14:33" x14ac:dyDescent="0.25">
      <c r="N6424" s="60"/>
      <c r="O6424" s="101"/>
      <c r="AD6424" s="90">
        <f t="shared" si="267"/>
        <v>52498</v>
      </c>
      <c r="AE6424" s="91">
        <f t="shared" si="266"/>
        <v>4.3531450313238906E-2</v>
      </c>
      <c r="AG6424" s="92"/>
    </row>
    <row r="6425" spans="14:33" x14ac:dyDescent="0.25">
      <c r="N6425" s="60"/>
      <c r="O6425" s="101"/>
      <c r="AD6425" s="90">
        <f t="shared" si="267"/>
        <v>52499</v>
      </c>
      <c r="AE6425" s="91">
        <f t="shared" si="266"/>
        <v>4.3536714378715757E-2</v>
      </c>
      <c r="AG6425" s="92"/>
    </row>
    <row r="6426" spans="14:33" x14ac:dyDescent="0.25">
      <c r="N6426" s="60"/>
      <c r="O6426" s="101"/>
      <c r="AD6426" s="90">
        <f t="shared" si="267"/>
        <v>52500</v>
      </c>
      <c r="AE6426" s="91">
        <f t="shared" si="266"/>
        <v>4.3536714378715757E-2</v>
      </c>
      <c r="AG6426" s="92"/>
    </row>
    <row r="6427" spans="14:33" x14ac:dyDescent="0.25">
      <c r="N6427" s="60"/>
      <c r="O6427" s="101"/>
      <c r="AD6427" s="90">
        <f t="shared" si="267"/>
        <v>52501</v>
      </c>
      <c r="AE6427" s="91">
        <f t="shared" si="266"/>
        <v>4.3536714378715757E-2</v>
      </c>
      <c r="AG6427" s="92"/>
    </row>
    <row r="6428" spans="14:33" x14ac:dyDescent="0.25">
      <c r="N6428" s="60"/>
      <c r="O6428" s="101"/>
      <c r="AD6428" s="90">
        <f t="shared" si="267"/>
        <v>52502</v>
      </c>
      <c r="AE6428" s="91">
        <f t="shared" si="266"/>
        <v>4.3531450313318842E-2</v>
      </c>
      <c r="AG6428" s="92"/>
    </row>
    <row r="6429" spans="14:33" x14ac:dyDescent="0.25">
      <c r="N6429" s="60"/>
      <c r="O6429" s="101"/>
      <c r="AD6429" s="90">
        <f t="shared" si="267"/>
        <v>52503</v>
      </c>
      <c r="AE6429" s="91">
        <f t="shared" si="266"/>
        <v>4.3531450313238906E-2</v>
      </c>
      <c r="AG6429" s="92"/>
    </row>
    <row r="6430" spans="14:33" x14ac:dyDescent="0.25">
      <c r="N6430" s="60"/>
      <c r="O6430" s="101"/>
      <c r="AD6430" s="90">
        <f t="shared" si="267"/>
        <v>52504</v>
      </c>
      <c r="AE6430" s="91">
        <f t="shared" si="266"/>
        <v>4.3531450313318842E-2</v>
      </c>
      <c r="AG6430" s="92"/>
    </row>
    <row r="6431" spans="14:33" x14ac:dyDescent="0.25">
      <c r="N6431" s="60"/>
      <c r="O6431" s="101"/>
      <c r="AD6431" s="90">
        <f t="shared" si="267"/>
        <v>52505</v>
      </c>
      <c r="AE6431" s="91">
        <f t="shared" si="266"/>
        <v>4.3531450313318842E-2</v>
      </c>
      <c r="AG6431" s="92"/>
    </row>
    <row r="6432" spans="14:33" x14ac:dyDescent="0.25">
      <c r="N6432" s="60"/>
      <c r="O6432" s="101"/>
      <c r="AD6432" s="90">
        <f t="shared" si="267"/>
        <v>52506</v>
      </c>
      <c r="AE6432" s="91">
        <f t="shared" si="266"/>
        <v>4.3536714378715757E-2</v>
      </c>
      <c r="AG6432" s="92"/>
    </row>
    <row r="6433" spans="14:33" x14ac:dyDescent="0.25">
      <c r="N6433" s="60"/>
      <c r="O6433" s="101"/>
      <c r="AD6433" s="90">
        <f t="shared" si="267"/>
        <v>52507</v>
      </c>
      <c r="AE6433" s="91">
        <f t="shared" si="266"/>
        <v>4.3536714378715757E-2</v>
      </c>
      <c r="AG6433" s="92"/>
    </row>
    <row r="6434" spans="14:33" x14ac:dyDescent="0.25">
      <c r="N6434" s="60"/>
      <c r="O6434" s="101"/>
      <c r="AD6434" s="90">
        <f t="shared" si="267"/>
        <v>52508</v>
      </c>
      <c r="AE6434" s="91">
        <f t="shared" si="266"/>
        <v>4.3536714378715757E-2</v>
      </c>
      <c r="AG6434" s="92"/>
    </row>
    <row r="6435" spans="14:33" x14ac:dyDescent="0.25">
      <c r="N6435" s="60"/>
      <c r="O6435" s="101"/>
      <c r="AD6435" s="90">
        <f t="shared" si="267"/>
        <v>52509</v>
      </c>
      <c r="AE6435" s="91">
        <f t="shared" si="266"/>
        <v>4.3531450313318842E-2</v>
      </c>
      <c r="AG6435" s="92"/>
    </row>
    <row r="6436" spans="14:33" x14ac:dyDescent="0.25">
      <c r="N6436" s="60"/>
      <c r="O6436" s="101"/>
      <c r="AD6436" s="90">
        <f t="shared" si="267"/>
        <v>52510</v>
      </c>
      <c r="AE6436" s="91">
        <f t="shared" si="266"/>
        <v>4.3531450313318842E-2</v>
      </c>
      <c r="AG6436" s="92"/>
    </row>
    <row r="6437" spans="14:33" x14ac:dyDescent="0.25">
      <c r="N6437" s="60"/>
      <c r="O6437" s="101"/>
      <c r="AD6437" s="90">
        <f t="shared" si="267"/>
        <v>52511</v>
      </c>
      <c r="AE6437" s="91">
        <f t="shared" si="266"/>
        <v>4.3531450313318842E-2</v>
      </c>
      <c r="AG6437" s="92"/>
    </row>
    <row r="6438" spans="14:33" x14ac:dyDescent="0.25">
      <c r="N6438" s="60"/>
      <c r="O6438" s="101"/>
      <c r="AD6438" s="90">
        <f t="shared" si="267"/>
        <v>52512</v>
      </c>
      <c r="AE6438" s="91">
        <f t="shared" si="266"/>
        <v>4.3531450313238906E-2</v>
      </c>
      <c r="AG6438" s="92"/>
    </row>
    <row r="6439" spans="14:33" x14ac:dyDescent="0.25">
      <c r="N6439" s="60"/>
      <c r="O6439" s="101"/>
      <c r="AD6439" s="90">
        <f t="shared" si="267"/>
        <v>52513</v>
      </c>
      <c r="AE6439" s="91">
        <f t="shared" si="266"/>
        <v>4.3539346729719597E-2</v>
      </c>
      <c r="AG6439" s="92"/>
    </row>
    <row r="6440" spans="14:33" x14ac:dyDescent="0.25">
      <c r="N6440" s="60"/>
      <c r="O6440" s="101"/>
      <c r="AD6440" s="90">
        <f t="shared" si="267"/>
        <v>52514</v>
      </c>
      <c r="AE6440" s="91">
        <f t="shared" si="266"/>
        <v>4.3539346729719597E-2</v>
      </c>
      <c r="AG6440" s="92"/>
    </row>
    <row r="6441" spans="14:33" x14ac:dyDescent="0.25">
      <c r="N6441" s="60"/>
      <c r="O6441" s="101"/>
      <c r="AD6441" s="90">
        <f t="shared" si="267"/>
        <v>52515</v>
      </c>
      <c r="AE6441" s="91">
        <f t="shared" si="266"/>
        <v>4.3539346729719597E-2</v>
      </c>
      <c r="AG6441" s="92"/>
    </row>
    <row r="6442" spans="14:33" x14ac:dyDescent="0.25">
      <c r="N6442" s="60"/>
      <c r="O6442" s="101"/>
      <c r="AD6442" s="90">
        <f t="shared" si="267"/>
        <v>52516</v>
      </c>
      <c r="AE6442" s="91">
        <f t="shared" si="266"/>
        <v>4.3539346729719597E-2</v>
      </c>
      <c r="AG6442" s="92"/>
    </row>
    <row r="6443" spans="14:33" x14ac:dyDescent="0.25">
      <c r="N6443" s="60"/>
      <c r="O6443" s="101"/>
      <c r="AD6443" s="90">
        <f t="shared" si="267"/>
        <v>52517</v>
      </c>
      <c r="AE6443" s="91">
        <f t="shared" si="266"/>
        <v>4.3531450313318842E-2</v>
      </c>
      <c r="AG6443" s="92"/>
    </row>
    <row r="6444" spans="14:33" x14ac:dyDescent="0.25">
      <c r="N6444" s="60"/>
      <c r="O6444" s="101"/>
      <c r="AD6444" s="90">
        <f t="shared" si="267"/>
        <v>52518</v>
      </c>
      <c r="AE6444" s="91">
        <f t="shared" si="266"/>
        <v>4.3531450313318842E-2</v>
      </c>
      <c r="AG6444" s="92"/>
    </row>
    <row r="6445" spans="14:33" x14ac:dyDescent="0.25">
      <c r="N6445" s="60"/>
      <c r="O6445" s="101"/>
      <c r="AD6445" s="90">
        <f t="shared" si="267"/>
        <v>52519</v>
      </c>
      <c r="AE6445" s="91">
        <f t="shared" si="266"/>
        <v>4.3531450313238906E-2</v>
      </c>
      <c r="AG6445" s="92"/>
    </row>
    <row r="6446" spans="14:33" x14ac:dyDescent="0.25">
      <c r="N6446" s="60"/>
      <c r="O6446" s="101"/>
      <c r="AD6446" s="90">
        <f t="shared" si="267"/>
        <v>52520</v>
      </c>
      <c r="AE6446" s="91">
        <f t="shared" si="266"/>
        <v>4.3536714378742403E-2</v>
      </c>
      <c r="AG6446" s="92"/>
    </row>
    <row r="6447" spans="14:33" x14ac:dyDescent="0.25">
      <c r="N6447" s="60"/>
      <c r="O6447" s="101"/>
      <c r="AD6447" s="90">
        <f t="shared" si="267"/>
        <v>52521</v>
      </c>
      <c r="AE6447" s="91">
        <f t="shared" si="266"/>
        <v>4.3536714378742403E-2</v>
      </c>
      <c r="AG6447" s="92"/>
    </row>
    <row r="6448" spans="14:33" x14ac:dyDescent="0.25">
      <c r="N6448" s="60"/>
      <c r="O6448" s="101"/>
      <c r="AD6448" s="90">
        <f t="shared" si="267"/>
        <v>52522</v>
      </c>
      <c r="AE6448" s="91">
        <f t="shared" si="266"/>
        <v>4.3536714378742403E-2</v>
      </c>
      <c r="AG6448" s="92"/>
    </row>
    <row r="6449" spans="14:33" x14ac:dyDescent="0.25">
      <c r="N6449" s="60"/>
      <c r="O6449" s="101"/>
      <c r="AD6449" s="90">
        <f t="shared" si="267"/>
        <v>52523</v>
      </c>
      <c r="AE6449" s="91">
        <f t="shared" si="266"/>
        <v>4.3531450313238906E-2</v>
      </c>
      <c r="AG6449" s="92"/>
    </row>
    <row r="6450" spans="14:33" x14ac:dyDescent="0.25">
      <c r="N6450" s="60"/>
      <c r="O6450" s="101"/>
      <c r="AD6450" s="90">
        <f t="shared" si="267"/>
        <v>52524</v>
      </c>
      <c r="AE6450" s="91">
        <f t="shared" si="266"/>
        <v>4.3531450313398778E-2</v>
      </c>
      <c r="AG6450" s="92"/>
    </row>
    <row r="6451" spans="14:33" x14ac:dyDescent="0.25">
      <c r="N6451" s="60"/>
      <c r="O6451" s="101"/>
      <c r="AD6451" s="90">
        <f t="shared" si="267"/>
        <v>52525</v>
      </c>
      <c r="AE6451" s="91">
        <f t="shared" si="266"/>
        <v>4.3531450313318842E-2</v>
      </c>
      <c r="AG6451" s="92"/>
    </row>
    <row r="6452" spans="14:33" x14ac:dyDescent="0.25">
      <c r="N6452" s="60"/>
      <c r="O6452" s="101"/>
      <c r="AD6452" s="90">
        <f t="shared" si="267"/>
        <v>52526</v>
      </c>
      <c r="AE6452" s="91">
        <f t="shared" si="266"/>
        <v>4.3531450313318842E-2</v>
      </c>
      <c r="AG6452" s="92"/>
    </row>
    <row r="6453" spans="14:33" x14ac:dyDescent="0.25">
      <c r="N6453" s="60"/>
      <c r="O6453" s="101"/>
      <c r="AD6453" s="90">
        <f t="shared" si="267"/>
        <v>52527</v>
      </c>
      <c r="AE6453" s="91">
        <f t="shared" si="266"/>
        <v>4.3536714378715757E-2</v>
      </c>
      <c r="AG6453" s="92"/>
    </row>
    <row r="6454" spans="14:33" x14ac:dyDescent="0.25">
      <c r="N6454" s="60"/>
      <c r="O6454" s="101"/>
      <c r="AD6454" s="90">
        <f t="shared" si="267"/>
        <v>52528</v>
      </c>
      <c r="AE6454" s="91">
        <f t="shared" si="266"/>
        <v>4.3536714378715757E-2</v>
      </c>
      <c r="AG6454" s="92"/>
    </row>
    <row r="6455" spans="14:33" x14ac:dyDescent="0.25">
      <c r="N6455" s="60"/>
      <c r="O6455" s="101"/>
      <c r="AD6455" s="90">
        <f t="shared" si="267"/>
        <v>52529</v>
      </c>
      <c r="AE6455" s="91">
        <f t="shared" si="266"/>
        <v>4.3536714378715757E-2</v>
      </c>
      <c r="AG6455" s="92"/>
    </row>
    <row r="6456" spans="14:33" x14ac:dyDescent="0.25">
      <c r="N6456" s="60"/>
      <c r="O6456" s="101"/>
      <c r="AD6456" s="90">
        <f t="shared" si="267"/>
        <v>52530</v>
      </c>
      <c r="AE6456" s="91">
        <f t="shared" si="266"/>
        <v>4.3531450313318842E-2</v>
      </c>
      <c r="AG6456" s="92"/>
    </row>
    <row r="6457" spans="14:33" x14ac:dyDescent="0.25">
      <c r="N6457" s="60"/>
      <c r="O6457" s="101"/>
      <c r="AD6457" s="90">
        <f t="shared" si="267"/>
        <v>52531</v>
      </c>
      <c r="AE6457" s="91">
        <f t="shared" si="266"/>
        <v>4.3531450313238906E-2</v>
      </c>
      <c r="AG6457" s="92"/>
    </row>
    <row r="6458" spans="14:33" x14ac:dyDescent="0.25">
      <c r="N6458" s="60"/>
      <c r="O6458" s="101"/>
      <c r="AD6458" s="90">
        <f t="shared" si="267"/>
        <v>52532</v>
      </c>
      <c r="AE6458" s="91">
        <f t="shared" si="266"/>
        <v>4.3531450313398778E-2</v>
      </c>
      <c r="AG6458" s="92"/>
    </row>
    <row r="6459" spans="14:33" x14ac:dyDescent="0.25">
      <c r="N6459" s="60"/>
      <c r="O6459" s="101"/>
      <c r="AD6459" s="90">
        <f t="shared" si="267"/>
        <v>52533</v>
      </c>
      <c r="AE6459" s="91">
        <f t="shared" si="266"/>
        <v>4.3531450313238906E-2</v>
      </c>
      <c r="AG6459" s="92"/>
    </row>
    <row r="6460" spans="14:33" x14ac:dyDescent="0.25">
      <c r="N6460" s="60"/>
      <c r="O6460" s="101"/>
      <c r="AD6460" s="90">
        <f t="shared" si="267"/>
        <v>52534</v>
      </c>
      <c r="AE6460" s="91">
        <f t="shared" si="266"/>
        <v>4.3536714378742403E-2</v>
      </c>
      <c r="AG6460" s="92"/>
    </row>
    <row r="6461" spans="14:33" x14ac:dyDescent="0.25">
      <c r="N6461" s="60"/>
      <c r="O6461" s="101"/>
      <c r="AD6461" s="90">
        <f t="shared" si="267"/>
        <v>52535</v>
      </c>
      <c r="AE6461" s="91">
        <f t="shared" si="266"/>
        <v>4.3536714378742403E-2</v>
      </c>
      <c r="AG6461" s="92"/>
    </row>
    <row r="6462" spans="14:33" x14ac:dyDescent="0.25">
      <c r="N6462" s="60"/>
      <c r="O6462" s="101"/>
      <c r="AD6462" s="90">
        <f t="shared" si="267"/>
        <v>52536</v>
      </c>
      <c r="AE6462" s="91">
        <f t="shared" si="266"/>
        <v>4.3536714378742403E-2</v>
      </c>
      <c r="AG6462" s="92"/>
    </row>
    <row r="6463" spans="14:33" x14ac:dyDescent="0.25">
      <c r="N6463" s="60"/>
      <c r="O6463" s="101"/>
      <c r="AD6463" s="90">
        <f t="shared" si="267"/>
        <v>52537</v>
      </c>
      <c r="AE6463" s="91">
        <f t="shared" si="266"/>
        <v>4.3531450313318842E-2</v>
      </c>
      <c r="AG6463" s="92"/>
    </row>
    <row r="6464" spans="14:33" x14ac:dyDescent="0.25">
      <c r="N6464" s="60"/>
      <c r="O6464" s="101"/>
      <c r="AD6464" s="90">
        <f t="shared" si="267"/>
        <v>52538</v>
      </c>
      <c r="AE6464" s="91">
        <f t="shared" si="266"/>
        <v>4.3531450313318842E-2</v>
      </c>
      <c r="AG6464" s="92"/>
    </row>
    <row r="6465" spans="14:33" x14ac:dyDescent="0.25">
      <c r="N6465" s="60"/>
      <c r="O6465" s="101"/>
      <c r="AD6465" s="90">
        <f t="shared" si="267"/>
        <v>52539</v>
      </c>
      <c r="AE6465" s="91">
        <f t="shared" si="266"/>
        <v>4.3531450313318842E-2</v>
      </c>
      <c r="AG6465" s="92"/>
    </row>
    <row r="6466" spans="14:33" x14ac:dyDescent="0.25">
      <c r="N6466" s="60"/>
      <c r="O6466" s="101"/>
      <c r="AD6466" s="90">
        <f t="shared" si="267"/>
        <v>52540</v>
      </c>
      <c r="AE6466" s="91">
        <f t="shared" si="266"/>
        <v>4.3531450313398778E-2</v>
      </c>
      <c r="AG6466" s="92"/>
    </row>
    <row r="6467" spans="14:33" x14ac:dyDescent="0.25">
      <c r="N6467" s="60"/>
      <c r="O6467" s="101"/>
      <c r="AD6467" s="90">
        <f t="shared" si="267"/>
        <v>52541</v>
      </c>
      <c r="AE6467" s="91">
        <f t="shared" si="266"/>
        <v>4.3536714378715757E-2</v>
      </c>
      <c r="AG6467" s="92"/>
    </row>
    <row r="6468" spans="14:33" x14ac:dyDescent="0.25">
      <c r="N6468" s="60"/>
      <c r="O6468" s="101"/>
      <c r="AD6468" s="90">
        <f t="shared" si="267"/>
        <v>52542</v>
      </c>
      <c r="AE6468" s="91">
        <f t="shared" si="266"/>
        <v>4.3536714378715757E-2</v>
      </c>
      <c r="AG6468" s="92"/>
    </row>
    <row r="6469" spans="14:33" x14ac:dyDescent="0.25">
      <c r="N6469" s="60"/>
      <c r="O6469" s="101"/>
      <c r="AD6469" s="90">
        <f t="shared" si="267"/>
        <v>52543</v>
      </c>
      <c r="AE6469" s="91">
        <f t="shared" si="266"/>
        <v>4.3536714378715757E-2</v>
      </c>
      <c r="AG6469" s="92"/>
    </row>
    <row r="6470" spans="14:33" x14ac:dyDescent="0.25">
      <c r="N6470" s="60"/>
      <c r="O6470" s="101"/>
      <c r="AD6470" s="90">
        <f t="shared" si="267"/>
        <v>52544</v>
      </c>
      <c r="AE6470" s="91">
        <f t="shared" si="266"/>
        <v>4.3531450313318842E-2</v>
      </c>
      <c r="AG6470" s="92"/>
    </row>
    <row r="6471" spans="14:33" x14ac:dyDescent="0.25">
      <c r="N6471" s="60"/>
      <c r="O6471" s="101"/>
      <c r="AD6471" s="90">
        <f t="shared" si="267"/>
        <v>52545</v>
      </c>
      <c r="AE6471" s="91">
        <f t="shared" ref="AE6471:AE6534" si="268">_xlfn.IFNA(VLOOKUP(AD6471,N:O,2,FALSE)/100,AE6470)</f>
        <v>4.3534082239955474E-2</v>
      </c>
      <c r="AG6471" s="92"/>
    </row>
    <row r="6472" spans="14:33" x14ac:dyDescent="0.25">
      <c r="N6472" s="60"/>
      <c r="O6472" s="101"/>
      <c r="AD6472" s="90">
        <f t="shared" ref="AD6472:AD6535" si="269">AD6471+1</f>
        <v>52546</v>
      </c>
      <c r="AE6472" s="91">
        <f t="shared" si="268"/>
        <v>4.3534082239955474E-2</v>
      </c>
      <c r="AG6472" s="92"/>
    </row>
    <row r="6473" spans="14:33" x14ac:dyDescent="0.25">
      <c r="N6473" s="60"/>
      <c r="O6473" s="101"/>
      <c r="AD6473" s="90">
        <f t="shared" si="269"/>
        <v>52547</v>
      </c>
      <c r="AE6473" s="91">
        <f t="shared" si="268"/>
        <v>4.3531450313318842E-2</v>
      </c>
      <c r="AG6473" s="92"/>
    </row>
    <row r="6474" spans="14:33" x14ac:dyDescent="0.25">
      <c r="N6474" s="60"/>
      <c r="O6474" s="101"/>
      <c r="AD6474" s="90">
        <f t="shared" si="269"/>
        <v>52548</v>
      </c>
      <c r="AE6474" s="91">
        <f t="shared" si="268"/>
        <v>4.3536714378742403E-2</v>
      </c>
      <c r="AG6474" s="92"/>
    </row>
    <row r="6475" spans="14:33" x14ac:dyDescent="0.25">
      <c r="N6475" s="60"/>
      <c r="O6475" s="101"/>
      <c r="AD6475" s="90">
        <f t="shared" si="269"/>
        <v>52549</v>
      </c>
      <c r="AE6475" s="91">
        <f t="shared" si="268"/>
        <v>4.3536714378742403E-2</v>
      </c>
      <c r="AG6475" s="92"/>
    </row>
    <row r="6476" spans="14:33" x14ac:dyDescent="0.25">
      <c r="N6476" s="60"/>
      <c r="O6476" s="101"/>
      <c r="AD6476" s="90">
        <f t="shared" si="269"/>
        <v>52550</v>
      </c>
      <c r="AE6476" s="91">
        <f t="shared" si="268"/>
        <v>4.3536714378742403E-2</v>
      </c>
      <c r="AG6476" s="92"/>
    </row>
    <row r="6477" spans="14:33" x14ac:dyDescent="0.25">
      <c r="N6477" s="60"/>
      <c r="O6477" s="101"/>
      <c r="AD6477" s="90">
        <f t="shared" si="269"/>
        <v>52551</v>
      </c>
      <c r="AE6477" s="91">
        <f t="shared" si="268"/>
        <v>4.3531450313318842E-2</v>
      </c>
      <c r="AG6477" s="92"/>
    </row>
    <row r="6478" spans="14:33" x14ac:dyDescent="0.25">
      <c r="N6478" s="60"/>
      <c r="O6478" s="101"/>
      <c r="AD6478" s="90">
        <f t="shared" si="269"/>
        <v>52552</v>
      </c>
      <c r="AE6478" s="91">
        <f t="shared" si="268"/>
        <v>4.3531450313318842E-2</v>
      </c>
      <c r="AG6478" s="92"/>
    </row>
    <row r="6479" spans="14:33" x14ac:dyDescent="0.25">
      <c r="N6479" s="60"/>
      <c r="O6479" s="101"/>
      <c r="AD6479" s="90">
        <f t="shared" si="269"/>
        <v>52553</v>
      </c>
      <c r="AE6479" s="91">
        <f t="shared" si="268"/>
        <v>4.3531450313318842E-2</v>
      </c>
      <c r="AG6479" s="92"/>
    </row>
    <row r="6480" spans="14:33" x14ac:dyDescent="0.25">
      <c r="N6480" s="60"/>
      <c r="O6480" s="101"/>
      <c r="AD6480" s="90">
        <f t="shared" si="269"/>
        <v>52554</v>
      </c>
      <c r="AE6480" s="91">
        <f t="shared" si="268"/>
        <v>4.3531450313318842E-2</v>
      </c>
      <c r="AG6480" s="92"/>
    </row>
    <row r="6481" spans="14:33" x14ac:dyDescent="0.25">
      <c r="N6481" s="60"/>
      <c r="O6481" s="101"/>
      <c r="AD6481" s="90">
        <f t="shared" si="269"/>
        <v>52555</v>
      </c>
      <c r="AE6481" s="91">
        <f t="shared" si="268"/>
        <v>4.3536714378742403E-2</v>
      </c>
      <c r="AG6481" s="92"/>
    </row>
    <row r="6482" spans="14:33" x14ac:dyDescent="0.25">
      <c r="N6482" s="60"/>
      <c r="O6482" s="101"/>
      <c r="AD6482" s="90">
        <f t="shared" si="269"/>
        <v>52556</v>
      </c>
      <c r="AE6482" s="91">
        <f t="shared" si="268"/>
        <v>4.3536714378742403E-2</v>
      </c>
      <c r="AG6482" s="92"/>
    </row>
    <row r="6483" spans="14:33" x14ac:dyDescent="0.25">
      <c r="N6483" s="60"/>
      <c r="O6483" s="101"/>
      <c r="AD6483" s="90">
        <f t="shared" si="269"/>
        <v>52557</v>
      </c>
      <c r="AE6483" s="91">
        <f t="shared" si="268"/>
        <v>4.3536714378742403E-2</v>
      </c>
      <c r="AG6483" s="92"/>
    </row>
    <row r="6484" spans="14:33" x14ac:dyDescent="0.25">
      <c r="N6484" s="60"/>
      <c r="O6484" s="101"/>
      <c r="AD6484" s="90">
        <f t="shared" si="269"/>
        <v>52558</v>
      </c>
      <c r="AE6484" s="91">
        <f t="shared" si="268"/>
        <v>4.3531450313318842E-2</v>
      </c>
      <c r="AG6484" s="92"/>
    </row>
    <row r="6485" spans="14:33" x14ac:dyDescent="0.25">
      <c r="N6485" s="60"/>
      <c r="O6485" s="101"/>
      <c r="AD6485" s="90">
        <f t="shared" si="269"/>
        <v>52559</v>
      </c>
      <c r="AE6485" s="91">
        <f t="shared" si="268"/>
        <v>4.3531450313318842E-2</v>
      </c>
      <c r="AG6485" s="92"/>
    </row>
    <row r="6486" spans="14:33" x14ac:dyDescent="0.25">
      <c r="N6486" s="60"/>
      <c r="O6486" s="101"/>
      <c r="AD6486" s="90">
        <f t="shared" si="269"/>
        <v>52560</v>
      </c>
      <c r="AE6486" s="91">
        <f t="shared" si="268"/>
        <v>4.3534082239915506E-2</v>
      </c>
      <c r="AG6486" s="92"/>
    </row>
    <row r="6487" spans="14:33" x14ac:dyDescent="0.25">
      <c r="N6487" s="60"/>
      <c r="O6487" s="101"/>
      <c r="AD6487" s="90">
        <f t="shared" si="269"/>
        <v>52561</v>
      </c>
      <c r="AE6487" s="91">
        <f t="shared" si="268"/>
        <v>4.3534082239915506E-2</v>
      </c>
      <c r="AG6487" s="92"/>
    </row>
    <row r="6488" spans="14:33" x14ac:dyDescent="0.25">
      <c r="N6488" s="60"/>
      <c r="O6488" s="101"/>
      <c r="AD6488" s="90">
        <f t="shared" si="269"/>
        <v>52562</v>
      </c>
      <c r="AE6488" s="91">
        <f t="shared" si="268"/>
        <v>4.3536714378715757E-2</v>
      </c>
      <c r="AG6488" s="92"/>
    </row>
    <row r="6489" spans="14:33" x14ac:dyDescent="0.25">
      <c r="N6489" s="60"/>
      <c r="O6489" s="101"/>
      <c r="AD6489" s="90">
        <f t="shared" si="269"/>
        <v>52563</v>
      </c>
      <c r="AE6489" s="91">
        <f t="shared" si="268"/>
        <v>4.3536714378715757E-2</v>
      </c>
      <c r="AG6489" s="92"/>
    </row>
    <row r="6490" spans="14:33" x14ac:dyDescent="0.25">
      <c r="N6490" s="60"/>
      <c r="O6490" s="101"/>
      <c r="AD6490" s="90">
        <f t="shared" si="269"/>
        <v>52564</v>
      </c>
      <c r="AE6490" s="91">
        <f t="shared" si="268"/>
        <v>4.3536714378715757E-2</v>
      </c>
      <c r="AG6490" s="92"/>
    </row>
    <row r="6491" spans="14:33" x14ac:dyDescent="0.25">
      <c r="N6491" s="60"/>
      <c r="O6491" s="101"/>
      <c r="AD6491" s="90">
        <f t="shared" si="269"/>
        <v>52565</v>
      </c>
      <c r="AE6491" s="91">
        <f t="shared" si="268"/>
        <v>4.3531450313318842E-2</v>
      </c>
      <c r="AG6491" s="92"/>
    </row>
    <row r="6492" spans="14:33" x14ac:dyDescent="0.25">
      <c r="N6492" s="60"/>
      <c r="O6492" s="101"/>
      <c r="AD6492" s="90">
        <f t="shared" si="269"/>
        <v>52566</v>
      </c>
      <c r="AE6492" s="91">
        <f t="shared" si="268"/>
        <v>4.3531450313318842E-2</v>
      </c>
      <c r="AG6492" s="92"/>
    </row>
    <row r="6493" spans="14:33" x14ac:dyDescent="0.25">
      <c r="N6493" s="60"/>
      <c r="O6493" s="101"/>
      <c r="AD6493" s="90">
        <f t="shared" si="269"/>
        <v>52567</v>
      </c>
      <c r="AE6493" s="91">
        <f t="shared" si="268"/>
        <v>4.3531450313318842E-2</v>
      </c>
      <c r="AG6493" s="92"/>
    </row>
    <row r="6494" spans="14:33" x14ac:dyDescent="0.25">
      <c r="N6494" s="60"/>
      <c r="O6494" s="101"/>
      <c r="AD6494" s="90">
        <f t="shared" si="269"/>
        <v>52568</v>
      </c>
      <c r="AE6494" s="91">
        <f t="shared" si="268"/>
        <v>4.3531450313318842E-2</v>
      </c>
      <c r="AG6494" s="92"/>
    </row>
    <row r="6495" spans="14:33" x14ac:dyDescent="0.25">
      <c r="N6495" s="60"/>
      <c r="O6495" s="101"/>
      <c r="AD6495" s="90">
        <f t="shared" si="269"/>
        <v>52569</v>
      </c>
      <c r="AE6495" s="91">
        <f t="shared" si="268"/>
        <v>4.3536714378742403E-2</v>
      </c>
      <c r="AG6495" s="92"/>
    </row>
    <row r="6496" spans="14:33" x14ac:dyDescent="0.25">
      <c r="N6496" s="60"/>
      <c r="O6496" s="101"/>
      <c r="AD6496" s="90">
        <f t="shared" si="269"/>
        <v>52570</v>
      </c>
      <c r="AE6496" s="91">
        <f t="shared" si="268"/>
        <v>4.3536714378742403E-2</v>
      </c>
      <c r="AG6496" s="92"/>
    </row>
    <row r="6497" spans="14:33" x14ac:dyDescent="0.25">
      <c r="N6497" s="60"/>
      <c r="O6497" s="101"/>
      <c r="AD6497" s="90">
        <f t="shared" si="269"/>
        <v>52571</v>
      </c>
      <c r="AE6497" s="91">
        <f t="shared" si="268"/>
        <v>4.3536714378742403E-2</v>
      </c>
      <c r="AG6497" s="92"/>
    </row>
    <row r="6498" spans="14:33" x14ac:dyDescent="0.25">
      <c r="N6498" s="60"/>
      <c r="O6498" s="101"/>
      <c r="AD6498" s="90">
        <f t="shared" si="269"/>
        <v>52572</v>
      </c>
      <c r="AE6498" s="91">
        <f t="shared" si="268"/>
        <v>4.3531450313318842E-2</v>
      </c>
      <c r="AG6498" s="92"/>
    </row>
    <row r="6499" spans="14:33" x14ac:dyDescent="0.25">
      <c r="N6499" s="60"/>
      <c r="O6499" s="101"/>
      <c r="AD6499" s="90">
        <f t="shared" si="269"/>
        <v>52573</v>
      </c>
      <c r="AE6499" s="91">
        <f t="shared" si="268"/>
        <v>4.3531450313318842E-2</v>
      </c>
      <c r="AG6499" s="92"/>
    </row>
    <row r="6500" spans="14:33" x14ac:dyDescent="0.25">
      <c r="N6500" s="60"/>
      <c r="O6500" s="101"/>
      <c r="AD6500" s="90">
        <f t="shared" si="269"/>
        <v>52574</v>
      </c>
      <c r="AE6500" s="91">
        <f t="shared" si="268"/>
        <v>4.3531450313318842E-2</v>
      </c>
      <c r="AG6500" s="92"/>
    </row>
    <row r="6501" spans="14:33" x14ac:dyDescent="0.25">
      <c r="N6501" s="60"/>
      <c r="O6501" s="101"/>
      <c r="AD6501" s="90">
        <f t="shared" si="269"/>
        <v>52575</v>
      </c>
      <c r="AE6501" s="91">
        <f t="shared" si="268"/>
        <v>4.3531450313318842E-2</v>
      </c>
      <c r="AG6501" s="92"/>
    </row>
    <row r="6502" spans="14:33" x14ac:dyDescent="0.25">
      <c r="N6502" s="60"/>
      <c r="O6502" s="101"/>
      <c r="AD6502" s="90">
        <f t="shared" si="269"/>
        <v>52576</v>
      </c>
      <c r="AE6502" s="91">
        <f t="shared" si="268"/>
        <v>4.3536714378715757E-2</v>
      </c>
      <c r="AG6502" s="92"/>
    </row>
    <row r="6503" spans="14:33" x14ac:dyDescent="0.25">
      <c r="N6503" s="60"/>
      <c r="O6503" s="101"/>
      <c r="AD6503" s="90">
        <f t="shared" si="269"/>
        <v>52577</v>
      </c>
      <c r="AE6503" s="91">
        <f t="shared" si="268"/>
        <v>4.3536714378715757E-2</v>
      </c>
      <c r="AG6503" s="92"/>
    </row>
    <row r="6504" spans="14:33" x14ac:dyDescent="0.25">
      <c r="N6504" s="60"/>
      <c r="O6504" s="101"/>
      <c r="AD6504" s="90">
        <f t="shared" si="269"/>
        <v>52578</v>
      </c>
      <c r="AE6504" s="91">
        <f t="shared" si="268"/>
        <v>4.3536714378715757E-2</v>
      </c>
      <c r="AG6504" s="92"/>
    </row>
    <row r="6505" spans="14:33" x14ac:dyDescent="0.25">
      <c r="N6505" s="60"/>
      <c r="O6505" s="101"/>
      <c r="AD6505" s="90">
        <f t="shared" si="269"/>
        <v>52579</v>
      </c>
      <c r="AE6505" s="91">
        <f t="shared" si="268"/>
        <v>4.3531450313318842E-2</v>
      </c>
      <c r="AG6505" s="92"/>
    </row>
    <row r="6506" spans="14:33" x14ac:dyDescent="0.25">
      <c r="N6506" s="60"/>
      <c r="O6506" s="101"/>
      <c r="AD6506" s="90">
        <f t="shared" si="269"/>
        <v>52580</v>
      </c>
      <c r="AE6506" s="91">
        <f t="shared" si="268"/>
        <v>4.3531450313318842E-2</v>
      </c>
      <c r="AG6506" s="92"/>
    </row>
    <row r="6507" spans="14:33" x14ac:dyDescent="0.25">
      <c r="N6507" s="60"/>
      <c r="O6507" s="101"/>
      <c r="AD6507" s="90">
        <f t="shared" si="269"/>
        <v>52581</v>
      </c>
      <c r="AE6507" s="91">
        <f t="shared" si="268"/>
        <v>4.3531450313318842E-2</v>
      </c>
      <c r="AG6507" s="92"/>
    </row>
    <row r="6508" spans="14:33" x14ac:dyDescent="0.25">
      <c r="N6508" s="60"/>
      <c r="O6508" s="101"/>
      <c r="AD6508" s="90">
        <f t="shared" si="269"/>
        <v>52582</v>
      </c>
      <c r="AE6508" s="91">
        <f t="shared" si="268"/>
        <v>4.3531450313398778E-2</v>
      </c>
      <c r="AG6508" s="92"/>
    </row>
    <row r="6509" spans="14:33" x14ac:dyDescent="0.25">
      <c r="N6509" s="60"/>
      <c r="O6509" s="101"/>
      <c r="AD6509" s="90">
        <f t="shared" si="269"/>
        <v>52583</v>
      </c>
      <c r="AE6509" s="91">
        <f t="shared" si="268"/>
        <v>4.3536714378715757E-2</v>
      </c>
      <c r="AG6509" s="92"/>
    </row>
    <row r="6510" spans="14:33" x14ac:dyDescent="0.25">
      <c r="N6510" s="60"/>
      <c r="O6510" s="101"/>
      <c r="AD6510" s="90">
        <f t="shared" si="269"/>
        <v>52584</v>
      </c>
      <c r="AE6510" s="91">
        <f t="shared" si="268"/>
        <v>4.3536714378715757E-2</v>
      </c>
      <c r="AG6510" s="92"/>
    </row>
    <row r="6511" spans="14:33" x14ac:dyDescent="0.25">
      <c r="N6511" s="60"/>
      <c r="O6511" s="101"/>
      <c r="AD6511" s="90">
        <f t="shared" si="269"/>
        <v>52585</v>
      </c>
      <c r="AE6511" s="91">
        <f t="shared" si="268"/>
        <v>4.3536714378715757E-2</v>
      </c>
      <c r="AG6511" s="92"/>
    </row>
    <row r="6512" spans="14:33" x14ac:dyDescent="0.25">
      <c r="N6512" s="60"/>
      <c r="O6512" s="101"/>
      <c r="AD6512" s="90">
        <f t="shared" si="269"/>
        <v>52586</v>
      </c>
      <c r="AE6512" s="91">
        <f t="shared" si="268"/>
        <v>4.3531450313318842E-2</v>
      </c>
      <c r="AG6512" s="92"/>
    </row>
    <row r="6513" spans="14:33" x14ac:dyDescent="0.25">
      <c r="N6513" s="60"/>
      <c r="O6513" s="101"/>
      <c r="AD6513" s="90">
        <f t="shared" si="269"/>
        <v>52587</v>
      </c>
      <c r="AE6513" s="91">
        <f t="shared" si="268"/>
        <v>4.3531450313318842E-2</v>
      </c>
      <c r="AG6513" s="92"/>
    </row>
    <row r="6514" spans="14:33" x14ac:dyDescent="0.25">
      <c r="N6514" s="60"/>
      <c r="O6514" s="101"/>
      <c r="AD6514" s="90">
        <f t="shared" si="269"/>
        <v>52588</v>
      </c>
      <c r="AE6514" s="91">
        <f t="shared" si="268"/>
        <v>4.3531450313318842E-2</v>
      </c>
      <c r="AG6514" s="92"/>
    </row>
    <row r="6515" spans="14:33" x14ac:dyDescent="0.25">
      <c r="N6515" s="60"/>
      <c r="O6515" s="101"/>
      <c r="AD6515" s="90">
        <f t="shared" si="269"/>
        <v>52589</v>
      </c>
      <c r="AE6515" s="91">
        <f t="shared" si="268"/>
        <v>4.3539346729699613E-2</v>
      </c>
      <c r="AG6515" s="92"/>
    </row>
    <row r="6516" spans="14:33" x14ac:dyDescent="0.25">
      <c r="N6516" s="60"/>
      <c r="O6516" s="101"/>
      <c r="AD6516" s="90">
        <f t="shared" si="269"/>
        <v>52590</v>
      </c>
      <c r="AE6516" s="91">
        <f t="shared" si="268"/>
        <v>4.3539346729699613E-2</v>
      </c>
      <c r="AG6516" s="92"/>
    </row>
    <row r="6517" spans="14:33" x14ac:dyDescent="0.25">
      <c r="N6517" s="60"/>
      <c r="O6517" s="101"/>
      <c r="AD6517" s="90">
        <f t="shared" si="269"/>
        <v>52591</v>
      </c>
      <c r="AE6517" s="91">
        <f t="shared" si="268"/>
        <v>4.3539346729699613E-2</v>
      </c>
      <c r="AG6517" s="92"/>
    </row>
    <row r="6518" spans="14:33" x14ac:dyDescent="0.25">
      <c r="N6518" s="60"/>
      <c r="O6518" s="101"/>
      <c r="AD6518" s="90">
        <f t="shared" si="269"/>
        <v>52592</v>
      </c>
      <c r="AE6518" s="91">
        <f t="shared" si="268"/>
        <v>4.3539346729699613E-2</v>
      </c>
      <c r="AG6518" s="92"/>
    </row>
    <row r="6519" spans="14:33" x14ac:dyDescent="0.25">
      <c r="N6519" s="60"/>
      <c r="O6519" s="101"/>
      <c r="AD6519" s="90">
        <f t="shared" si="269"/>
        <v>52593</v>
      </c>
      <c r="AE6519" s="91">
        <f t="shared" si="268"/>
        <v>4.3531450313318842E-2</v>
      </c>
      <c r="AG6519" s="92"/>
    </row>
    <row r="6520" spans="14:33" x14ac:dyDescent="0.25">
      <c r="N6520" s="60"/>
      <c r="O6520" s="101"/>
      <c r="AD6520" s="90">
        <f t="shared" si="269"/>
        <v>52594</v>
      </c>
      <c r="AE6520" s="91">
        <f t="shared" si="268"/>
        <v>4.3531450313318842E-2</v>
      </c>
      <c r="AG6520" s="92"/>
    </row>
    <row r="6521" spans="14:33" x14ac:dyDescent="0.25">
      <c r="N6521" s="60"/>
      <c r="O6521" s="101"/>
      <c r="AD6521" s="90">
        <f t="shared" si="269"/>
        <v>52595</v>
      </c>
      <c r="AE6521" s="91">
        <f t="shared" si="268"/>
        <v>4.3531450313398778E-2</v>
      </c>
      <c r="AG6521" s="92"/>
    </row>
    <row r="6522" spans="14:33" x14ac:dyDescent="0.25">
      <c r="N6522" s="60"/>
      <c r="O6522" s="101"/>
      <c r="AD6522" s="90">
        <f t="shared" si="269"/>
        <v>52596</v>
      </c>
      <c r="AE6522" s="91">
        <f t="shared" si="268"/>
        <v>4.3539346729699613E-2</v>
      </c>
      <c r="AG6522" s="92"/>
    </row>
    <row r="6523" spans="14:33" x14ac:dyDescent="0.25">
      <c r="N6523" s="60"/>
      <c r="O6523" s="101"/>
      <c r="AD6523" s="90">
        <f t="shared" si="269"/>
        <v>52597</v>
      </c>
      <c r="AE6523" s="91">
        <f t="shared" si="268"/>
        <v>4.3539346729699613E-2</v>
      </c>
      <c r="AG6523" s="92"/>
    </row>
    <row r="6524" spans="14:33" x14ac:dyDescent="0.25">
      <c r="N6524" s="60"/>
      <c r="O6524" s="101"/>
      <c r="AD6524" s="90">
        <f t="shared" si="269"/>
        <v>52598</v>
      </c>
      <c r="AE6524" s="91">
        <f t="shared" si="268"/>
        <v>4.3539346729699613E-2</v>
      </c>
      <c r="AG6524" s="92"/>
    </row>
    <row r="6525" spans="14:33" x14ac:dyDescent="0.25">
      <c r="N6525" s="60"/>
      <c r="O6525" s="101"/>
      <c r="AD6525" s="90">
        <f t="shared" si="269"/>
        <v>52599</v>
      </c>
      <c r="AE6525" s="91">
        <f t="shared" si="268"/>
        <v>4.3539346729699613E-2</v>
      </c>
      <c r="AG6525" s="92"/>
    </row>
    <row r="6526" spans="14:33" x14ac:dyDescent="0.25">
      <c r="N6526" s="60"/>
      <c r="O6526" s="101"/>
      <c r="AD6526" s="90">
        <f t="shared" si="269"/>
        <v>52600</v>
      </c>
      <c r="AE6526" s="91">
        <f t="shared" si="268"/>
        <v>4.3531450313318842E-2</v>
      </c>
      <c r="AG6526" s="92"/>
    </row>
    <row r="6527" spans="14:33" x14ac:dyDescent="0.25">
      <c r="N6527" s="60"/>
      <c r="O6527" s="101"/>
      <c r="AD6527" s="90">
        <f t="shared" si="269"/>
        <v>52601</v>
      </c>
      <c r="AE6527" s="91">
        <f t="shared" si="268"/>
        <v>4.3531450313318842E-2</v>
      </c>
      <c r="AG6527" s="92"/>
    </row>
    <row r="6528" spans="14:33" x14ac:dyDescent="0.25">
      <c r="N6528" s="60"/>
      <c r="O6528" s="101"/>
      <c r="AD6528" s="90">
        <f t="shared" si="269"/>
        <v>52602</v>
      </c>
      <c r="AE6528" s="91">
        <f t="shared" si="268"/>
        <v>4.3531450313238906E-2</v>
      </c>
      <c r="AG6528" s="92"/>
    </row>
    <row r="6529" spans="14:33" x14ac:dyDescent="0.25">
      <c r="N6529" s="60"/>
      <c r="O6529" s="101"/>
      <c r="AD6529" s="90">
        <f t="shared" si="269"/>
        <v>52603</v>
      </c>
      <c r="AE6529" s="91">
        <f t="shared" si="268"/>
        <v>4.3531450313398778E-2</v>
      </c>
      <c r="AG6529" s="92"/>
    </row>
    <row r="6530" spans="14:33" x14ac:dyDescent="0.25">
      <c r="N6530" s="60"/>
      <c r="O6530" s="101"/>
      <c r="AD6530" s="90">
        <f t="shared" si="269"/>
        <v>52604</v>
      </c>
      <c r="AE6530" s="91">
        <f t="shared" si="268"/>
        <v>4.3536714378715757E-2</v>
      </c>
      <c r="AG6530" s="92"/>
    </row>
    <row r="6531" spans="14:33" x14ac:dyDescent="0.25">
      <c r="N6531" s="60"/>
      <c r="O6531" s="101"/>
      <c r="AD6531" s="90">
        <f t="shared" si="269"/>
        <v>52605</v>
      </c>
      <c r="AE6531" s="91">
        <f t="shared" si="268"/>
        <v>4.3536714378715757E-2</v>
      </c>
      <c r="AG6531" s="92"/>
    </row>
    <row r="6532" spans="14:33" x14ac:dyDescent="0.25">
      <c r="N6532" s="60"/>
      <c r="O6532" s="101"/>
      <c r="AD6532" s="90">
        <f t="shared" si="269"/>
        <v>52606</v>
      </c>
      <c r="AE6532" s="91">
        <f t="shared" si="268"/>
        <v>4.3536714378715757E-2</v>
      </c>
      <c r="AG6532" s="92"/>
    </row>
    <row r="6533" spans="14:33" x14ac:dyDescent="0.25">
      <c r="N6533" s="60"/>
      <c r="O6533" s="101"/>
      <c r="AD6533" s="90">
        <f t="shared" si="269"/>
        <v>52607</v>
      </c>
      <c r="AE6533" s="91">
        <f t="shared" si="268"/>
        <v>4.3531450313238906E-2</v>
      </c>
      <c r="AG6533" s="92"/>
    </row>
    <row r="6534" spans="14:33" x14ac:dyDescent="0.25">
      <c r="N6534" s="60"/>
      <c r="O6534" s="101"/>
      <c r="AD6534" s="90">
        <f t="shared" si="269"/>
        <v>52608</v>
      </c>
      <c r="AE6534" s="91">
        <f t="shared" si="268"/>
        <v>4.3531450313318842E-2</v>
      </c>
      <c r="AG6534" s="92"/>
    </row>
    <row r="6535" spans="14:33" x14ac:dyDescent="0.25">
      <c r="N6535" s="60"/>
      <c r="O6535" s="101"/>
      <c r="AD6535" s="90">
        <f t="shared" si="269"/>
        <v>52609</v>
      </c>
      <c r="AE6535" s="91">
        <f t="shared" ref="AE6535:AE6598" si="270">_xlfn.IFNA(VLOOKUP(AD6535,N:O,2,FALSE)/100,AE6534)</f>
        <v>4.3531450313318842E-2</v>
      </c>
      <c r="AG6535" s="92"/>
    </row>
    <row r="6536" spans="14:33" x14ac:dyDescent="0.25">
      <c r="N6536" s="60"/>
      <c r="O6536" s="101"/>
      <c r="AD6536" s="90">
        <f t="shared" ref="AD6536:AD6599" si="271">AD6535+1</f>
        <v>52610</v>
      </c>
      <c r="AE6536" s="91">
        <f t="shared" si="270"/>
        <v>4.3531450313318842E-2</v>
      </c>
      <c r="AG6536" s="92"/>
    </row>
    <row r="6537" spans="14:33" x14ac:dyDescent="0.25">
      <c r="N6537" s="60"/>
      <c r="O6537" s="101"/>
      <c r="AD6537" s="90">
        <f t="shared" si="271"/>
        <v>52611</v>
      </c>
      <c r="AE6537" s="91">
        <f t="shared" si="270"/>
        <v>4.3539346729719597E-2</v>
      </c>
      <c r="AG6537" s="92"/>
    </row>
    <row r="6538" spans="14:33" x14ac:dyDescent="0.25">
      <c r="N6538" s="60"/>
      <c r="O6538" s="101"/>
      <c r="AD6538" s="90">
        <f t="shared" si="271"/>
        <v>52612</v>
      </c>
      <c r="AE6538" s="91">
        <f t="shared" si="270"/>
        <v>4.3539346729719597E-2</v>
      </c>
      <c r="AG6538" s="92"/>
    </row>
    <row r="6539" spans="14:33" x14ac:dyDescent="0.25">
      <c r="N6539" s="60"/>
      <c r="O6539" s="101"/>
      <c r="AD6539" s="90">
        <f t="shared" si="271"/>
        <v>52613</v>
      </c>
      <c r="AE6539" s="91">
        <f t="shared" si="270"/>
        <v>4.3539346729719597E-2</v>
      </c>
      <c r="AG6539" s="92"/>
    </row>
    <row r="6540" spans="14:33" x14ac:dyDescent="0.25">
      <c r="N6540" s="60"/>
      <c r="O6540" s="101"/>
      <c r="AD6540" s="90">
        <f t="shared" si="271"/>
        <v>52614</v>
      </c>
      <c r="AE6540" s="91">
        <f t="shared" si="270"/>
        <v>4.3539346729719597E-2</v>
      </c>
      <c r="AG6540" s="92"/>
    </row>
    <row r="6541" spans="14:33" x14ac:dyDescent="0.25">
      <c r="N6541" s="60"/>
      <c r="O6541" s="101"/>
      <c r="AD6541" s="90">
        <f t="shared" si="271"/>
        <v>52615</v>
      </c>
      <c r="AE6541" s="91">
        <f t="shared" si="270"/>
        <v>4.3531450313238906E-2</v>
      </c>
      <c r="AG6541" s="92"/>
    </row>
    <row r="6542" spans="14:33" x14ac:dyDescent="0.25">
      <c r="N6542" s="60"/>
      <c r="O6542" s="101"/>
      <c r="AD6542" s="90">
        <f t="shared" si="271"/>
        <v>52616</v>
      </c>
      <c r="AE6542" s="91">
        <f t="shared" si="270"/>
        <v>4.3531450313318842E-2</v>
      </c>
      <c r="AG6542" s="92"/>
    </row>
    <row r="6543" spans="14:33" x14ac:dyDescent="0.25">
      <c r="N6543" s="60"/>
      <c r="O6543" s="101"/>
      <c r="AD6543" s="90">
        <f t="shared" si="271"/>
        <v>52617</v>
      </c>
      <c r="AE6543" s="91">
        <f t="shared" si="270"/>
        <v>4.3531450313318842E-2</v>
      </c>
      <c r="AG6543" s="92"/>
    </row>
    <row r="6544" spans="14:33" x14ac:dyDescent="0.25">
      <c r="N6544" s="60"/>
      <c r="O6544" s="101"/>
      <c r="AD6544" s="90">
        <f t="shared" si="271"/>
        <v>52618</v>
      </c>
      <c r="AE6544" s="91">
        <f t="shared" si="270"/>
        <v>4.3536714378715757E-2</v>
      </c>
      <c r="AG6544" s="92"/>
    </row>
    <row r="6545" spans="14:33" x14ac:dyDescent="0.25">
      <c r="N6545" s="60"/>
      <c r="O6545" s="101"/>
      <c r="AD6545" s="90">
        <f t="shared" si="271"/>
        <v>52619</v>
      </c>
      <c r="AE6545" s="91">
        <f t="shared" si="270"/>
        <v>4.3536714378715757E-2</v>
      </c>
      <c r="AG6545" s="92"/>
    </row>
    <row r="6546" spans="14:33" x14ac:dyDescent="0.25">
      <c r="N6546" s="60"/>
      <c r="O6546" s="101"/>
      <c r="AD6546" s="90">
        <f t="shared" si="271"/>
        <v>52620</v>
      </c>
      <c r="AE6546" s="91">
        <f t="shared" si="270"/>
        <v>4.3536714378715757E-2</v>
      </c>
      <c r="AG6546" s="92"/>
    </row>
    <row r="6547" spans="14:33" x14ac:dyDescent="0.25">
      <c r="N6547" s="60"/>
      <c r="O6547" s="101"/>
      <c r="AD6547" s="90">
        <f t="shared" si="271"/>
        <v>52621</v>
      </c>
      <c r="AE6547" s="91">
        <f t="shared" si="270"/>
        <v>4.3531450313318842E-2</v>
      </c>
      <c r="AG6547" s="92"/>
    </row>
    <row r="6548" spans="14:33" x14ac:dyDescent="0.25">
      <c r="N6548" s="60"/>
      <c r="O6548" s="101"/>
      <c r="AD6548" s="90">
        <f t="shared" si="271"/>
        <v>52622</v>
      </c>
      <c r="AE6548" s="91">
        <f t="shared" si="270"/>
        <v>4.3531450313318842E-2</v>
      </c>
      <c r="AG6548" s="92"/>
    </row>
    <row r="6549" spans="14:33" x14ac:dyDescent="0.25">
      <c r="N6549" s="60"/>
      <c r="O6549" s="101"/>
      <c r="AD6549" s="90">
        <f t="shared" si="271"/>
        <v>52623</v>
      </c>
      <c r="AE6549" s="91">
        <f t="shared" si="270"/>
        <v>4.3531450313238906E-2</v>
      </c>
      <c r="AG6549" s="92"/>
    </row>
    <row r="6550" spans="14:33" x14ac:dyDescent="0.25">
      <c r="N6550" s="60"/>
      <c r="O6550" s="101"/>
      <c r="AD6550" s="90">
        <f t="shared" si="271"/>
        <v>52624</v>
      </c>
      <c r="AE6550" s="91">
        <f t="shared" si="270"/>
        <v>4.3531450313398778E-2</v>
      </c>
      <c r="AG6550" s="92"/>
    </row>
    <row r="6551" spans="14:33" x14ac:dyDescent="0.25">
      <c r="N6551" s="60"/>
      <c r="O6551" s="101"/>
      <c r="AD6551" s="90">
        <f t="shared" si="271"/>
        <v>52625</v>
      </c>
      <c r="AE6551" s="91">
        <f t="shared" si="270"/>
        <v>4.3536714378715757E-2</v>
      </c>
      <c r="AG6551" s="92"/>
    </row>
    <row r="6552" spans="14:33" x14ac:dyDescent="0.25">
      <c r="N6552" s="60"/>
      <c r="O6552" s="101"/>
      <c r="AD6552" s="90">
        <f t="shared" si="271"/>
        <v>52626</v>
      </c>
      <c r="AE6552" s="91">
        <f t="shared" si="270"/>
        <v>4.3536714378715757E-2</v>
      </c>
      <c r="AG6552" s="92"/>
    </row>
    <row r="6553" spans="14:33" x14ac:dyDescent="0.25">
      <c r="N6553" s="60"/>
      <c r="O6553" s="101"/>
      <c r="AD6553" s="90">
        <f t="shared" si="271"/>
        <v>52627</v>
      </c>
      <c r="AE6553" s="91">
        <f t="shared" si="270"/>
        <v>4.3536714378715757E-2</v>
      </c>
      <c r="AG6553" s="92"/>
    </row>
    <row r="6554" spans="14:33" x14ac:dyDescent="0.25">
      <c r="N6554" s="60"/>
      <c r="O6554" s="101"/>
      <c r="AD6554" s="90">
        <f t="shared" si="271"/>
        <v>52628</v>
      </c>
      <c r="AE6554" s="91">
        <f t="shared" si="270"/>
        <v>4.3531450313238906E-2</v>
      </c>
      <c r="AG6554" s="92"/>
    </row>
    <row r="6555" spans="14:33" x14ac:dyDescent="0.25">
      <c r="N6555" s="60"/>
      <c r="O6555" s="101"/>
      <c r="AD6555" s="90">
        <f t="shared" si="271"/>
        <v>52629</v>
      </c>
      <c r="AE6555" s="91">
        <f t="shared" si="270"/>
        <v>4.3531450313318842E-2</v>
      </c>
      <c r="AG6555" s="92"/>
    </row>
    <row r="6556" spans="14:33" x14ac:dyDescent="0.25">
      <c r="N6556" s="60"/>
      <c r="O6556" s="101"/>
      <c r="AD6556" s="90">
        <f t="shared" si="271"/>
        <v>52630</v>
      </c>
      <c r="AE6556" s="91">
        <f t="shared" si="270"/>
        <v>4.3531450313398778E-2</v>
      </c>
      <c r="AG6556" s="92"/>
    </row>
    <row r="6557" spans="14:33" x14ac:dyDescent="0.25">
      <c r="N6557" s="60"/>
      <c r="O6557" s="101"/>
      <c r="AD6557" s="90">
        <f t="shared" si="271"/>
        <v>52631</v>
      </c>
      <c r="AE6557" s="91">
        <f t="shared" si="270"/>
        <v>4.3531450313318842E-2</v>
      </c>
      <c r="AG6557" s="92"/>
    </row>
    <row r="6558" spans="14:33" x14ac:dyDescent="0.25">
      <c r="N6558" s="60"/>
      <c r="O6558" s="101"/>
      <c r="AD6558" s="90">
        <f t="shared" si="271"/>
        <v>52632</v>
      </c>
      <c r="AE6558" s="91">
        <f t="shared" si="270"/>
        <v>4.3536714378715757E-2</v>
      </c>
      <c r="AG6558" s="92"/>
    </row>
    <row r="6559" spans="14:33" x14ac:dyDescent="0.25">
      <c r="N6559" s="60"/>
      <c r="O6559" s="101"/>
      <c r="AD6559" s="90">
        <f t="shared" si="271"/>
        <v>52633</v>
      </c>
      <c r="AE6559" s="91">
        <f t="shared" si="270"/>
        <v>4.3536714378715757E-2</v>
      </c>
      <c r="AG6559" s="92"/>
    </row>
    <row r="6560" spans="14:33" x14ac:dyDescent="0.25">
      <c r="N6560" s="60"/>
      <c r="O6560" s="101"/>
      <c r="AD6560" s="90">
        <f t="shared" si="271"/>
        <v>52634</v>
      </c>
      <c r="AE6560" s="91">
        <f t="shared" si="270"/>
        <v>4.3536714378715757E-2</v>
      </c>
      <c r="AG6560" s="92"/>
    </row>
    <row r="6561" spans="14:33" x14ac:dyDescent="0.25">
      <c r="N6561" s="60"/>
      <c r="O6561" s="101"/>
      <c r="AD6561" s="90">
        <f t="shared" si="271"/>
        <v>52635</v>
      </c>
      <c r="AE6561" s="91">
        <f t="shared" si="270"/>
        <v>4.3531450313318842E-2</v>
      </c>
      <c r="AG6561" s="92"/>
    </row>
    <row r="6562" spans="14:33" x14ac:dyDescent="0.25">
      <c r="N6562" s="60"/>
      <c r="O6562" s="101"/>
      <c r="AD6562" s="90">
        <f t="shared" si="271"/>
        <v>52636</v>
      </c>
      <c r="AE6562" s="91">
        <f t="shared" si="270"/>
        <v>4.3531450313318842E-2</v>
      </c>
      <c r="AG6562" s="92"/>
    </row>
    <row r="6563" spans="14:33" x14ac:dyDescent="0.25">
      <c r="N6563" s="60"/>
      <c r="O6563" s="101"/>
      <c r="AD6563" s="90">
        <f t="shared" si="271"/>
        <v>52637</v>
      </c>
      <c r="AE6563" s="91">
        <f t="shared" si="270"/>
        <v>4.3531450313318842E-2</v>
      </c>
      <c r="AG6563" s="92"/>
    </row>
    <row r="6564" spans="14:33" x14ac:dyDescent="0.25">
      <c r="N6564" s="60"/>
      <c r="O6564" s="101"/>
      <c r="AD6564" s="90">
        <f t="shared" si="271"/>
        <v>52638</v>
      </c>
      <c r="AE6564" s="91">
        <f t="shared" si="270"/>
        <v>4.3531450313318842E-2</v>
      </c>
      <c r="AG6564" s="92"/>
    </row>
    <row r="6565" spans="14:33" x14ac:dyDescent="0.25">
      <c r="N6565" s="60"/>
      <c r="O6565" s="101"/>
      <c r="AD6565" s="90">
        <f t="shared" si="271"/>
        <v>52639</v>
      </c>
      <c r="AE6565" s="91">
        <f t="shared" si="270"/>
        <v>4.3539346729699613E-2</v>
      </c>
      <c r="AG6565" s="92"/>
    </row>
    <row r="6566" spans="14:33" x14ac:dyDescent="0.25">
      <c r="N6566" s="60"/>
      <c r="O6566" s="101"/>
      <c r="AD6566" s="90">
        <f t="shared" si="271"/>
        <v>52640</v>
      </c>
      <c r="AE6566" s="91">
        <f t="shared" si="270"/>
        <v>4.3539346729699613E-2</v>
      </c>
      <c r="AG6566" s="92"/>
    </row>
    <row r="6567" spans="14:33" x14ac:dyDescent="0.25">
      <c r="N6567" s="60"/>
      <c r="O6567" s="101"/>
      <c r="AD6567" s="90">
        <f t="shared" si="271"/>
        <v>52641</v>
      </c>
      <c r="AE6567" s="91">
        <f t="shared" si="270"/>
        <v>4.3539346729699613E-2</v>
      </c>
      <c r="AG6567" s="92"/>
    </row>
    <row r="6568" spans="14:33" x14ac:dyDescent="0.25">
      <c r="N6568" s="60"/>
      <c r="O6568" s="101"/>
      <c r="AD6568" s="90">
        <f t="shared" si="271"/>
        <v>52642</v>
      </c>
      <c r="AE6568" s="91">
        <f t="shared" si="270"/>
        <v>4.3539346729699613E-2</v>
      </c>
      <c r="AG6568" s="92"/>
    </row>
    <row r="6569" spans="14:33" x14ac:dyDescent="0.25">
      <c r="N6569" s="60"/>
      <c r="O6569" s="101"/>
      <c r="AD6569" s="90">
        <f t="shared" si="271"/>
        <v>52643</v>
      </c>
      <c r="AE6569" s="91">
        <f t="shared" si="270"/>
        <v>4.3531450313318842E-2</v>
      </c>
      <c r="AG6569" s="92"/>
    </row>
    <row r="6570" spans="14:33" x14ac:dyDescent="0.25">
      <c r="N6570" s="60"/>
      <c r="O6570" s="101"/>
      <c r="AD6570" s="90">
        <f t="shared" si="271"/>
        <v>52644</v>
      </c>
      <c r="AE6570" s="91">
        <f t="shared" si="270"/>
        <v>4.3531450313318842E-2</v>
      </c>
      <c r="AG6570" s="92"/>
    </row>
    <row r="6571" spans="14:33" x14ac:dyDescent="0.25">
      <c r="N6571" s="60"/>
      <c r="O6571" s="101"/>
      <c r="AD6571" s="90">
        <f t="shared" si="271"/>
        <v>52645</v>
      </c>
      <c r="AE6571" s="91">
        <f t="shared" si="270"/>
        <v>4.3531450313238906E-2</v>
      </c>
      <c r="AG6571" s="92"/>
    </row>
    <row r="6572" spans="14:33" x14ac:dyDescent="0.25">
      <c r="N6572" s="60"/>
      <c r="O6572" s="101"/>
      <c r="AD6572" s="90">
        <f t="shared" si="271"/>
        <v>52646</v>
      </c>
      <c r="AE6572" s="91">
        <f t="shared" si="270"/>
        <v>4.3536714378742403E-2</v>
      </c>
      <c r="AG6572" s="92"/>
    </row>
    <row r="6573" spans="14:33" x14ac:dyDescent="0.25">
      <c r="N6573" s="60"/>
      <c r="O6573" s="101"/>
      <c r="AD6573" s="90">
        <f t="shared" si="271"/>
        <v>52647</v>
      </c>
      <c r="AE6573" s="91">
        <f t="shared" si="270"/>
        <v>4.3536714378742403E-2</v>
      </c>
      <c r="AG6573" s="92"/>
    </row>
    <row r="6574" spans="14:33" x14ac:dyDescent="0.25">
      <c r="N6574" s="60"/>
      <c r="O6574" s="101"/>
      <c r="AD6574" s="90">
        <f t="shared" si="271"/>
        <v>52648</v>
      </c>
      <c r="AE6574" s="91">
        <f t="shared" si="270"/>
        <v>4.3536714378742403E-2</v>
      </c>
      <c r="AG6574" s="92"/>
    </row>
    <row r="6575" spans="14:33" x14ac:dyDescent="0.25">
      <c r="N6575" s="60"/>
      <c r="O6575" s="101"/>
      <c r="AD6575" s="90">
        <f t="shared" si="271"/>
        <v>52649</v>
      </c>
      <c r="AE6575" s="91">
        <f t="shared" si="270"/>
        <v>4.3531450313238906E-2</v>
      </c>
      <c r="AG6575" s="92"/>
    </row>
    <row r="6576" spans="14:33" x14ac:dyDescent="0.25">
      <c r="N6576" s="60"/>
      <c r="O6576" s="101"/>
      <c r="AD6576" s="90">
        <f t="shared" si="271"/>
        <v>52650</v>
      </c>
      <c r="AE6576" s="91">
        <f t="shared" si="270"/>
        <v>4.3531450313318842E-2</v>
      </c>
      <c r="AG6576" s="92"/>
    </row>
    <row r="6577" spans="14:33" x14ac:dyDescent="0.25">
      <c r="N6577" s="60"/>
      <c r="O6577" s="101"/>
      <c r="AD6577" s="90">
        <f t="shared" si="271"/>
        <v>52651</v>
      </c>
      <c r="AE6577" s="91">
        <f t="shared" si="270"/>
        <v>4.3531450313398778E-2</v>
      </c>
      <c r="AG6577" s="92"/>
    </row>
    <row r="6578" spans="14:33" x14ac:dyDescent="0.25">
      <c r="N6578" s="60"/>
      <c r="O6578" s="101"/>
      <c r="AD6578" s="90">
        <f t="shared" si="271"/>
        <v>52652</v>
      </c>
      <c r="AE6578" s="91">
        <f t="shared" si="270"/>
        <v>4.3531450313318842E-2</v>
      </c>
      <c r="AG6578" s="92"/>
    </row>
    <row r="6579" spans="14:33" x14ac:dyDescent="0.25">
      <c r="N6579" s="60"/>
      <c r="O6579" s="101"/>
      <c r="AD6579" s="90">
        <f t="shared" si="271"/>
        <v>52653</v>
      </c>
      <c r="AE6579" s="91">
        <f t="shared" si="270"/>
        <v>4.3536714378715757E-2</v>
      </c>
      <c r="AG6579" s="92"/>
    </row>
    <row r="6580" spans="14:33" x14ac:dyDescent="0.25">
      <c r="N6580" s="60"/>
      <c r="O6580" s="101"/>
      <c r="AD6580" s="90">
        <f t="shared" si="271"/>
        <v>52654</v>
      </c>
      <c r="AE6580" s="91">
        <f t="shared" si="270"/>
        <v>4.3536714378715757E-2</v>
      </c>
      <c r="AG6580" s="92"/>
    </row>
    <row r="6581" spans="14:33" x14ac:dyDescent="0.25">
      <c r="N6581" s="60"/>
      <c r="O6581" s="101"/>
      <c r="AD6581" s="90">
        <f t="shared" si="271"/>
        <v>52655</v>
      </c>
      <c r="AE6581" s="91">
        <f t="shared" si="270"/>
        <v>4.3536714378715757E-2</v>
      </c>
      <c r="AG6581" s="92"/>
    </row>
    <row r="6582" spans="14:33" x14ac:dyDescent="0.25">
      <c r="N6582" s="60"/>
      <c r="O6582" s="101"/>
      <c r="AD6582" s="90">
        <f t="shared" si="271"/>
        <v>52656</v>
      </c>
      <c r="AE6582" s="91">
        <f t="shared" si="270"/>
        <v>4.3531450313318842E-2</v>
      </c>
      <c r="AG6582" s="92"/>
    </row>
    <row r="6583" spans="14:33" x14ac:dyDescent="0.25">
      <c r="N6583" s="60"/>
      <c r="O6583" s="101"/>
      <c r="AD6583" s="90">
        <f t="shared" si="271"/>
        <v>52657</v>
      </c>
      <c r="AE6583" s="91">
        <f t="shared" si="270"/>
        <v>4.3531450313318842E-2</v>
      </c>
      <c r="AG6583" s="92"/>
    </row>
    <row r="6584" spans="14:33" x14ac:dyDescent="0.25">
      <c r="N6584" s="60"/>
      <c r="O6584" s="101"/>
      <c r="AD6584" s="90">
        <f t="shared" si="271"/>
        <v>52658</v>
      </c>
      <c r="AE6584" s="91">
        <f t="shared" si="270"/>
        <v>4.3531450313318842E-2</v>
      </c>
      <c r="AG6584" s="92"/>
    </row>
    <row r="6585" spans="14:33" x14ac:dyDescent="0.25">
      <c r="N6585" s="60"/>
      <c r="O6585" s="101"/>
      <c r="AD6585" s="90">
        <f t="shared" si="271"/>
        <v>52659</v>
      </c>
      <c r="AE6585" s="91">
        <f t="shared" si="270"/>
        <v>4.3531450313398778E-2</v>
      </c>
      <c r="AG6585" s="92"/>
    </row>
    <row r="6586" spans="14:33" x14ac:dyDescent="0.25">
      <c r="N6586" s="60"/>
      <c r="O6586" s="101"/>
      <c r="AD6586" s="90">
        <f t="shared" si="271"/>
        <v>52660</v>
      </c>
      <c r="AE6586" s="91">
        <f t="shared" si="270"/>
        <v>4.3536714378689112E-2</v>
      </c>
      <c r="AG6586" s="92"/>
    </row>
    <row r="6587" spans="14:33" x14ac:dyDescent="0.25">
      <c r="N6587" s="60"/>
      <c r="O6587" s="101"/>
      <c r="AD6587" s="90">
        <f t="shared" si="271"/>
        <v>52661</v>
      </c>
      <c r="AE6587" s="91">
        <f t="shared" si="270"/>
        <v>4.3536714378689112E-2</v>
      </c>
      <c r="AG6587" s="92"/>
    </row>
    <row r="6588" spans="14:33" x14ac:dyDescent="0.25">
      <c r="N6588" s="60"/>
      <c r="O6588" s="101"/>
      <c r="AD6588" s="90">
        <f t="shared" si="271"/>
        <v>52662</v>
      </c>
      <c r="AE6588" s="91">
        <f t="shared" si="270"/>
        <v>4.3536714378689112E-2</v>
      </c>
      <c r="AG6588" s="92"/>
    </row>
    <row r="6589" spans="14:33" x14ac:dyDescent="0.25">
      <c r="N6589" s="60"/>
      <c r="O6589" s="101"/>
      <c r="AD6589" s="90">
        <f t="shared" si="271"/>
        <v>52663</v>
      </c>
      <c r="AE6589" s="91">
        <f t="shared" si="270"/>
        <v>4.3531450313318842E-2</v>
      </c>
      <c r="AG6589" s="92"/>
    </row>
    <row r="6590" spans="14:33" x14ac:dyDescent="0.25">
      <c r="N6590" s="60"/>
      <c r="O6590" s="101"/>
      <c r="AD6590" s="90">
        <f t="shared" si="271"/>
        <v>52664</v>
      </c>
      <c r="AE6590" s="91">
        <f t="shared" si="270"/>
        <v>4.3531450313398778E-2</v>
      </c>
      <c r="AG6590" s="92"/>
    </row>
    <row r="6591" spans="14:33" x14ac:dyDescent="0.25">
      <c r="N6591" s="60"/>
      <c r="O6591" s="101"/>
      <c r="AD6591" s="90">
        <f t="shared" si="271"/>
        <v>52665</v>
      </c>
      <c r="AE6591" s="91">
        <f t="shared" si="270"/>
        <v>4.3531450313318842E-2</v>
      </c>
      <c r="AG6591" s="92"/>
    </row>
    <row r="6592" spans="14:33" x14ac:dyDescent="0.25">
      <c r="N6592" s="60"/>
      <c r="O6592" s="101"/>
      <c r="AD6592" s="90">
        <f t="shared" si="271"/>
        <v>52666</v>
      </c>
      <c r="AE6592" s="91">
        <f t="shared" si="270"/>
        <v>4.3531450313318842E-2</v>
      </c>
      <c r="AG6592" s="92"/>
    </row>
    <row r="6593" spans="14:33" x14ac:dyDescent="0.25">
      <c r="N6593" s="60"/>
      <c r="O6593" s="101"/>
      <c r="AD6593" s="90">
        <f t="shared" si="271"/>
        <v>52667</v>
      </c>
      <c r="AE6593" s="91">
        <f t="shared" si="270"/>
        <v>4.3536714378715757E-2</v>
      </c>
      <c r="AG6593" s="92"/>
    </row>
    <row r="6594" spans="14:33" x14ac:dyDescent="0.25">
      <c r="N6594" s="60"/>
      <c r="O6594" s="101"/>
      <c r="AD6594" s="90">
        <f t="shared" si="271"/>
        <v>52668</v>
      </c>
      <c r="AE6594" s="91">
        <f t="shared" si="270"/>
        <v>4.3536714378715757E-2</v>
      </c>
      <c r="AG6594" s="92"/>
    </row>
    <row r="6595" spans="14:33" x14ac:dyDescent="0.25">
      <c r="N6595" s="60"/>
      <c r="O6595" s="101"/>
      <c r="AD6595" s="90">
        <f t="shared" si="271"/>
        <v>52669</v>
      </c>
      <c r="AE6595" s="91">
        <f t="shared" si="270"/>
        <v>4.3536714378715757E-2</v>
      </c>
      <c r="AG6595" s="92"/>
    </row>
    <row r="6596" spans="14:33" x14ac:dyDescent="0.25">
      <c r="N6596" s="60"/>
      <c r="O6596" s="101"/>
      <c r="AD6596" s="90">
        <f t="shared" si="271"/>
        <v>52670</v>
      </c>
      <c r="AE6596" s="91">
        <f t="shared" si="270"/>
        <v>4.3531450313318842E-2</v>
      </c>
      <c r="AG6596" s="92"/>
    </row>
    <row r="6597" spans="14:33" x14ac:dyDescent="0.25">
      <c r="N6597" s="60"/>
      <c r="O6597" s="101"/>
      <c r="AD6597" s="90">
        <f t="shared" si="271"/>
        <v>52671</v>
      </c>
      <c r="AE6597" s="91">
        <f t="shared" si="270"/>
        <v>4.3531450313318842E-2</v>
      </c>
      <c r="AG6597" s="92"/>
    </row>
    <row r="6598" spans="14:33" x14ac:dyDescent="0.25">
      <c r="N6598" s="60"/>
      <c r="O6598" s="101"/>
      <c r="AD6598" s="90">
        <f t="shared" si="271"/>
        <v>52672</v>
      </c>
      <c r="AE6598" s="91">
        <f t="shared" si="270"/>
        <v>4.3531450313398778E-2</v>
      </c>
      <c r="AG6598" s="92"/>
    </row>
    <row r="6599" spans="14:33" x14ac:dyDescent="0.25">
      <c r="N6599" s="60"/>
      <c r="O6599" s="101"/>
      <c r="AD6599" s="90">
        <f t="shared" si="271"/>
        <v>52673</v>
      </c>
      <c r="AE6599" s="91">
        <f t="shared" ref="AE6599:AE6662" si="272">_xlfn.IFNA(VLOOKUP(AD6599,N:O,2,FALSE)/100,AE6598)</f>
        <v>4.3531450313318842E-2</v>
      </c>
      <c r="AG6599" s="92"/>
    </row>
    <row r="6600" spans="14:33" x14ac:dyDescent="0.25">
      <c r="N6600" s="60"/>
      <c r="O6600" s="101"/>
      <c r="AD6600" s="90">
        <f t="shared" ref="AD6600:AD6663" si="273">AD6599+1</f>
        <v>52674</v>
      </c>
      <c r="AE6600" s="91">
        <f t="shared" si="272"/>
        <v>4.3536714378715757E-2</v>
      </c>
      <c r="AG6600" s="92"/>
    </row>
    <row r="6601" spans="14:33" x14ac:dyDescent="0.25">
      <c r="N6601" s="60"/>
      <c r="O6601" s="101"/>
      <c r="AD6601" s="90">
        <f t="shared" si="273"/>
        <v>52675</v>
      </c>
      <c r="AE6601" s="91">
        <f t="shared" si="272"/>
        <v>4.3536714378715757E-2</v>
      </c>
      <c r="AG6601" s="92"/>
    </row>
    <row r="6602" spans="14:33" x14ac:dyDescent="0.25">
      <c r="N6602" s="60"/>
      <c r="O6602" s="101"/>
      <c r="AD6602" s="90">
        <f t="shared" si="273"/>
        <v>52676</v>
      </c>
      <c r="AE6602" s="91">
        <f t="shared" si="272"/>
        <v>4.3536714378715757E-2</v>
      </c>
      <c r="AG6602" s="92"/>
    </row>
    <row r="6603" spans="14:33" x14ac:dyDescent="0.25">
      <c r="N6603" s="60"/>
      <c r="O6603" s="101"/>
      <c r="AD6603" s="90">
        <f t="shared" si="273"/>
        <v>52677</v>
      </c>
      <c r="AE6603" s="91">
        <f t="shared" si="272"/>
        <v>4.3531450313318842E-2</v>
      </c>
      <c r="AG6603" s="92"/>
    </row>
    <row r="6604" spans="14:33" x14ac:dyDescent="0.25">
      <c r="N6604" s="60"/>
      <c r="O6604" s="101"/>
      <c r="AD6604" s="90">
        <f t="shared" si="273"/>
        <v>52678</v>
      </c>
      <c r="AE6604" s="91">
        <f t="shared" si="272"/>
        <v>4.3531450313318842E-2</v>
      </c>
      <c r="AG6604" s="92"/>
    </row>
    <row r="6605" spans="14:33" x14ac:dyDescent="0.25">
      <c r="N6605" s="60"/>
      <c r="O6605" s="101"/>
      <c r="AD6605" s="90">
        <f t="shared" si="273"/>
        <v>52679</v>
      </c>
      <c r="AE6605" s="91">
        <f t="shared" si="272"/>
        <v>4.3531450313318842E-2</v>
      </c>
      <c r="AG6605" s="92"/>
    </row>
    <row r="6606" spans="14:33" x14ac:dyDescent="0.25">
      <c r="N6606" s="60"/>
      <c r="O6606" s="101"/>
      <c r="AD6606" s="90">
        <f t="shared" si="273"/>
        <v>52680</v>
      </c>
      <c r="AE6606" s="91">
        <f t="shared" si="272"/>
        <v>4.3531450313318842E-2</v>
      </c>
      <c r="AG6606" s="92"/>
    </row>
    <row r="6607" spans="14:33" x14ac:dyDescent="0.25">
      <c r="N6607" s="60"/>
      <c r="O6607" s="101"/>
      <c r="AD6607" s="90">
        <f t="shared" si="273"/>
        <v>52681</v>
      </c>
      <c r="AE6607" s="91">
        <f t="shared" si="272"/>
        <v>4.3536714378715757E-2</v>
      </c>
      <c r="AG6607" s="92"/>
    </row>
    <row r="6608" spans="14:33" x14ac:dyDescent="0.25">
      <c r="N6608" s="60"/>
      <c r="O6608" s="101"/>
      <c r="AD6608" s="90">
        <f t="shared" si="273"/>
        <v>52682</v>
      </c>
      <c r="AE6608" s="91">
        <f t="shared" si="272"/>
        <v>4.3536714378715757E-2</v>
      </c>
      <c r="AG6608" s="92"/>
    </row>
    <row r="6609" spans="14:33" x14ac:dyDescent="0.25">
      <c r="N6609" s="60"/>
      <c r="O6609" s="101"/>
      <c r="AD6609" s="90">
        <f t="shared" si="273"/>
        <v>52683</v>
      </c>
      <c r="AE6609" s="91">
        <f t="shared" si="272"/>
        <v>4.3536714378715757E-2</v>
      </c>
      <c r="AG6609" s="92"/>
    </row>
    <row r="6610" spans="14:33" x14ac:dyDescent="0.25">
      <c r="N6610" s="60"/>
      <c r="O6610" s="101"/>
      <c r="AD6610" s="90">
        <f t="shared" si="273"/>
        <v>52684</v>
      </c>
      <c r="AE6610" s="91">
        <f t="shared" si="272"/>
        <v>4.3531450313318842E-2</v>
      </c>
      <c r="AG6610" s="92"/>
    </row>
    <row r="6611" spans="14:33" x14ac:dyDescent="0.25">
      <c r="N6611" s="60"/>
      <c r="O6611" s="101"/>
      <c r="AD6611" s="90">
        <f t="shared" si="273"/>
        <v>52685</v>
      </c>
      <c r="AE6611" s="91">
        <f t="shared" si="272"/>
        <v>4.3531450313398778E-2</v>
      </c>
      <c r="AG6611" s="92"/>
    </row>
    <row r="6612" spans="14:33" x14ac:dyDescent="0.25">
      <c r="N6612" s="60"/>
      <c r="O6612" s="101"/>
      <c r="AD6612" s="90">
        <f t="shared" si="273"/>
        <v>52686</v>
      </c>
      <c r="AE6612" s="91">
        <f t="shared" si="272"/>
        <v>4.3531450313238906E-2</v>
      </c>
      <c r="AG6612" s="92"/>
    </row>
    <row r="6613" spans="14:33" x14ac:dyDescent="0.25">
      <c r="N6613" s="60"/>
      <c r="O6613" s="101"/>
      <c r="AD6613" s="90">
        <f t="shared" si="273"/>
        <v>52687</v>
      </c>
      <c r="AE6613" s="91">
        <f t="shared" si="272"/>
        <v>4.3531450313318842E-2</v>
      </c>
      <c r="AG6613" s="92"/>
    </row>
    <row r="6614" spans="14:33" x14ac:dyDescent="0.25">
      <c r="N6614" s="60"/>
      <c r="O6614" s="101"/>
      <c r="AD6614" s="90">
        <f t="shared" si="273"/>
        <v>52688</v>
      </c>
      <c r="AE6614" s="91">
        <f t="shared" si="272"/>
        <v>4.3536714378715757E-2</v>
      </c>
      <c r="AG6614" s="92"/>
    </row>
    <row r="6615" spans="14:33" x14ac:dyDescent="0.25">
      <c r="N6615" s="60"/>
      <c r="O6615" s="101"/>
      <c r="AD6615" s="90">
        <f t="shared" si="273"/>
        <v>52689</v>
      </c>
      <c r="AE6615" s="91">
        <f t="shared" si="272"/>
        <v>4.3536714378715757E-2</v>
      </c>
      <c r="AG6615" s="92"/>
    </row>
    <row r="6616" spans="14:33" x14ac:dyDescent="0.25">
      <c r="N6616" s="60"/>
      <c r="O6616" s="101"/>
      <c r="AD6616" s="90">
        <f t="shared" si="273"/>
        <v>52690</v>
      </c>
      <c r="AE6616" s="91">
        <f t="shared" si="272"/>
        <v>4.3536714378715757E-2</v>
      </c>
      <c r="AG6616" s="92"/>
    </row>
    <row r="6617" spans="14:33" x14ac:dyDescent="0.25">
      <c r="N6617" s="60"/>
      <c r="O6617" s="101"/>
      <c r="AD6617" s="90">
        <f t="shared" si="273"/>
        <v>52691</v>
      </c>
      <c r="AE6617" s="91">
        <f t="shared" si="272"/>
        <v>4.3531450313318842E-2</v>
      </c>
      <c r="AG6617" s="92"/>
    </row>
    <row r="6618" spans="14:33" x14ac:dyDescent="0.25">
      <c r="N6618" s="60"/>
      <c r="O6618" s="101"/>
      <c r="AD6618" s="90">
        <f t="shared" si="273"/>
        <v>52692</v>
      </c>
      <c r="AE6618" s="91">
        <f t="shared" si="272"/>
        <v>4.3531450313318842E-2</v>
      </c>
      <c r="AG6618" s="92"/>
    </row>
    <row r="6619" spans="14:33" x14ac:dyDescent="0.25">
      <c r="N6619" s="60"/>
      <c r="O6619" s="101"/>
      <c r="AD6619" s="90">
        <f t="shared" si="273"/>
        <v>52693</v>
      </c>
      <c r="AE6619" s="91">
        <f t="shared" si="272"/>
        <v>4.3531450313318842E-2</v>
      </c>
      <c r="AG6619" s="92"/>
    </row>
    <row r="6620" spans="14:33" x14ac:dyDescent="0.25">
      <c r="N6620" s="60"/>
      <c r="O6620" s="101"/>
      <c r="AD6620" s="90">
        <f t="shared" si="273"/>
        <v>52694</v>
      </c>
      <c r="AE6620" s="91">
        <f t="shared" si="272"/>
        <v>4.3531450313238906E-2</v>
      </c>
      <c r="AG6620" s="92"/>
    </row>
    <row r="6621" spans="14:33" x14ac:dyDescent="0.25">
      <c r="N6621" s="60"/>
      <c r="O6621" s="101"/>
      <c r="AD6621" s="90">
        <f t="shared" si="273"/>
        <v>52695</v>
      </c>
      <c r="AE6621" s="91">
        <f t="shared" si="272"/>
        <v>4.3536714378715757E-2</v>
      </c>
      <c r="AG6621" s="92"/>
    </row>
    <row r="6622" spans="14:33" x14ac:dyDescent="0.25">
      <c r="N6622" s="60"/>
      <c r="O6622" s="101"/>
      <c r="AD6622" s="90">
        <f t="shared" si="273"/>
        <v>52696</v>
      </c>
      <c r="AE6622" s="91">
        <f t="shared" si="272"/>
        <v>4.3536714378715757E-2</v>
      </c>
      <c r="AG6622" s="92"/>
    </row>
    <row r="6623" spans="14:33" x14ac:dyDescent="0.25">
      <c r="N6623" s="60"/>
      <c r="O6623" s="101"/>
      <c r="AD6623" s="90">
        <f t="shared" si="273"/>
        <v>52697</v>
      </c>
      <c r="AE6623" s="91">
        <f t="shared" si="272"/>
        <v>4.3536714378715757E-2</v>
      </c>
      <c r="AG6623" s="92"/>
    </row>
    <row r="6624" spans="14:33" x14ac:dyDescent="0.25">
      <c r="N6624" s="60"/>
      <c r="O6624" s="101"/>
      <c r="AD6624" s="90">
        <f t="shared" si="273"/>
        <v>52698</v>
      </c>
      <c r="AE6624" s="91">
        <f t="shared" si="272"/>
        <v>4.3531450313398778E-2</v>
      </c>
      <c r="AG6624" s="92"/>
    </row>
    <row r="6625" spans="14:33" x14ac:dyDescent="0.25">
      <c r="N6625" s="60"/>
      <c r="O6625" s="101"/>
      <c r="AD6625" s="90">
        <f t="shared" si="273"/>
        <v>52699</v>
      </c>
      <c r="AE6625" s="91">
        <f t="shared" si="272"/>
        <v>4.3531450313318842E-2</v>
      </c>
      <c r="AG6625" s="92"/>
    </row>
    <row r="6626" spans="14:33" x14ac:dyDescent="0.25">
      <c r="N6626" s="60"/>
      <c r="O6626" s="101"/>
      <c r="AD6626" s="90">
        <f t="shared" si="273"/>
        <v>52700</v>
      </c>
      <c r="AE6626" s="91">
        <f t="shared" si="272"/>
        <v>4.3531450313318842E-2</v>
      </c>
      <c r="AG6626" s="92"/>
    </row>
    <row r="6627" spans="14:33" x14ac:dyDescent="0.25">
      <c r="N6627" s="60"/>
      <c r="O6627" s="101"/>
      <c r="AD6627" s="90">
        <f t="shared" si="273"/>
        <v>52701</v>
      </c>
      <c r="AE6627" s="91">
        <f t="shared" si="272"/>
        <v>4.3539346729719597E-2</v>
      </c>
      <c r="AG6627" s="92"/>
    </row>
    <row r="6628" spans="14:33" x14ac:dyDescent="0.25">
      <c r="N6628" s="60"/>
      <c r="O6628" s="101"/>
      <c r="AD6628" s="90">
        <f t="shared" si="273"/>
        <v>52702</v>
      </c>
      <c r="AE6628" s="91">
        <f t="shared" si="272"/>
        <v>4.3539346729719597E-2</v>
      </c>
      <c r="AG6628" s="92"/>
    </row>
    <row r="6629" spans="14:33" x14ac:dyDescent="0.25">
      <c r="N6629" s="60"/>
      <c r="O6629" s="101"/>
      <c r="AD6629" s="90">
        <f t="shared" si="273"/>
        <v>52703</v>
      </c>
      <c r="AE6629" s="91">
        <f t="shared" si="272"/>
        <v>4.3539346729719597E-2</v>
      </c>
      <c r="AG6629" s="92"/>
    </row>
    <row r="6630" spans="14:33" x14ac:dyDescent="0.25">
      <c r="N6630" s="60"/>
      <c r="O6630" s="101"/>
      <c r="AD6630" s="90">
        <f t="shared" si="273"/>
        <v>52704</v>
      </c>
      <c r="AE6630" s="91">
        <f t="shared" si="272"/>
        <v>4.3539346729719597E-2</v>
      </c>
      <c r="AG6630" s="92"/>
    </row>
    <row r="6631" spans="14:33" x14ac:dyDescent="0.25">
      <c r="N6631" s="60"/>
      <c r="O6631" s="101"/>
      <c r="AD6631" s="90">
        <f t="shared" si="273"/>
        <v>52705</v>
      </c>
      <c r="AE6631" s="91">
        <f t="shared" si="272"/>
        <v>4.3531450313238906E-2</v>
      </c>
      <c r="AG6631" s="92"/>
    </row>
    <row r="6632" spans="14:33" x14ac:dyDescent="0.25">
      <c r="N6632" s="60"/>
      <c r="O6632" s="101"/>
      <c r="AD6632" s="90">
        <f t="shared" si="273"/>
        <v>52706</v>
      </c>
      <c r="AE6632" s="91">
        <f t="shared" si="272"/>
        <v>4.3531450313398778E-2</v>
      </c>
      <c r="AG6632" s="92"/>
    </row>
    <row r="6633" spans="14:33" x14ac:dyDescent="0.25">
      <c r="N6633" s="60"/>
      <c r="O6633" s="101"/>
      <c r="AD6633" s="90">
        <f t="shared" si="273"/>
        <v>52707</v>
      </c>
      <c r="AE6633" s="91">
        <f t="shared" si="272"/>
        <v>4.3531450313318842E-2</v>
      </c>
      <c r="AG6633" s="92"/>
    </row>
    <row r="6634" spans="14:33" x14ac:dyDescent="0.25">
      <c r="N6634" s="60"/>
      <c r="O6634" s="101"/>
      <c r="AD6634" s="90">
        <f t="shared" si="273"/>
        <v>52708</v>
      </c>
      <c r="AE6634" s="91">
        <f t="shared" si="272"/>
        <v>4.3531450313238906E-2</v>
      </c>
      <c r="AG6634" s="92"/>
    </row>
    <row r="6635" spans="14:33" x14ac:dyDescent="0.25">
      <c r="N6635" s="60"/>
      <c r="O6635" s="101"/>
      <c r="AD6635" s="90">
        <f t="shared" si="273"/>
        <v>52709</v>
      </c>
      <c r="AE6635" s="91">
        <f t="shared" si="272"/>
        <v>4.3536714378715757E-2</v>
      </c>
      <c r="AG6635" s="92"/>
    </row>
    <row r="6636" spans="14:33" x14ac:dyDescent="0.25">
      <c r="N6636" s="60"/>
      <c r="O6636" s="101"/>
      <c r="AD6636" s="90">
        <f t="shared" si="273"/>
        <v>52710</v>
      </c>
      <c r="AE6636" s="91">
        <f t="shared" si="272"/>
        <v>4.3536714378715757E-2</v>
      </c>
      <c r="AG6636" s="92"/>
    </row>
    <row r="6637" spans="14:33" x14ac:dyDescent="0.25">
      <c r="N6637" s="60"/>
      <c r="O6637" s="101"/>
      <c r="AD6637" s="90">
        <f t="shared" si="273"/>
        <v>52711</v>
      </c>
      <c r="AE6637" s="91">
        <f t="shared" si="272"/>
        <v>4.3536714378715757E-2</v>
      </c>
      <c r="AG6637" s="92"/>
    </row>
    <row r="6638" spans="14:33" x14ac:dyDescent="0.25">
      <c r="N6638" s="60"/>
      <c r="O6638" s="101"/>
      <c r="AD6638" s="90">
        <f t="shared" si="273"/>
        <v>52712</v>
      </c>
      <c r="AE6638" s="91">
        <f t="shared" si="272"/>
        <v>4.3531450313318842E-2</v>
      </c>
      <c r="AG6638" s="92"/>
    </row>
    <row r="6639" spans="14:33" x14ac:dyDescent="0.25">
      <c r="N6639" s="60"/>
      <c r="O6639" s="101"/>
      <c r="AD6639" s="90">
        <f t="shared" si="273"/>
        <v>52713</v>
      </c>
      <c r="AE6639" s="91">
        <f t="shared" si="272"/>
        <v>4.3531450313238906E-2</v>
      </c>
      <c r="AG6639" s="92"/>
    </row>
    <row r="6640" spans="14:33" x14ac:dyDescent="0.25">
      <c r="N6640" s="60"/>
      <c r="O6640" s="101"/>
      <c r="AD6640" s="90">
        <f t="shared" si="273"/>
        <v>52714</v>
      </c>
      <c r="AE6640" s="91">
        <f t="shared" si="272"/>
        <v>4.3531450313398778E-2</v>
      </c>
      <c r="AG6640" s="92"/>
    </row>
    <row r="6641" spans="14:33" x14ac:dyDescent="0.25">
      <c r="N6641" s="60"/>
      <c r="O6641" s="101"/>
      <c r="AD6641" s="90">
        <f t="shared" si="273"/>
        <v>52715</v>
      </c>
      <c r="AE6641" s="91">
        <f t="shared" si="272"/>
        <v>4.3531450313318842E-2</v>
      </c>
      <c r="AG6641" s="92"/>
    </row>
    <row r="6642" spans="14:33" x14ac:dyDescent="0.25">
      <c r="N6642" s="60"/>
      <c r="O6642" s="101"/>
      <c r="AD6642" s="90">
        <f t="shared" si="273"/>
        <v>52716</v>
      </c>
      <c r="AE6642" s="91">
        <f t="shared" si="272"/>
        <v>4.3536714378715757E-2</v>
      </c>
      <c r="AG6642" s="92"/>
    </row>
    <row r="6643" spans="14:33" x14ac:dyDescent="0.25">
      <c r="N6643" s="60"/>
      <c r="O6643" s="101"/>
      <c r="AD6643" s="90">
        <f t="shared" si="273"/>
        <v>52717</v>
      </c>
      <c r="AE6643" s="91">
        <f t="shared" si="272"/>
        <v>4.3536714378715757E-2</v>
      </c>
      <c r="AG6643" s="92"/>
    </row>
    <row r="6644" spans="14:33" x14ac:dyDescent="0.25">
      <c r="N6644" s="60"/>
      <c r="O6644" s="101"/>
      <c r="AD6644" s="90">
        <f t="shared" si="273"/>
        <v>52718</v>
      </c>
      <c r="AE6644" s="91">
        <f t="shared" si="272"/>
        <v>4.3536714378715757E-2</v>
      </c>
      <c r="AG6644" s="92"/>
    </row>
    <row r="6645" spans="14:33" x14ac:dyDescent="0.25">
      <c r="N6645" s="60"/>
      <c r="O6645" s="101"/>
      <c r="AD6645" s="90">
        <f t="shared" si="273"/>
        <v>52719</v>
      </c>
      <c r="AE6645" s="91">
        <f t="shared" si="272"/>
        <v>4.3531450313318842E-2</v>
      </c>
      <c r="AG6645" s="92"/>
    </row>
    <row r="6646" spans="14:33" x14ac:dyDescent="0.25">
      <c r="N6646" s="60"/>
      <c r="O6646" s="101"/>
      <c r="AD6646" s="90">
        <f t="shared" si="273"/>
        <v>52720</v>
      </c>
      <c r="AE6646" s="91">
        <f t="shared" si="272"/>
        <v>4.3531450313318842E-2</v>
      </c>
      <c r="AG6646" s="92"/>
    </row>
    <row r="6647" spans="14:33" x14ac:dyDescent="0.25">
      <c r="N6647" s="60"/>
      <c r="O6647" s="101"/>
      <c r="AD6647" s="90">
        <f t="shared" si="273"/>
        <v>52721</v>
      </c>
      <c r="AE6647" s="91">
        <f t="shared" si="272"/>
        <v>4.3531450313318842E-2</v>
      </c>
      <c r="AG6647" s="92"/>
    </row>
    <row r="6648" spans="14:33" x14ac:dyDescent="0.25">
      <c r="N6648" s="60"/>
      <c r="O6648" s="101"/>
      <c r="AD6648" s="90">
        <f t="shared" si="273"/>
        <v>52722</v>
      </c>
      <c r="AE6648" s="91">
        <f t="shared" si="272"/>
        <v>4.3531450313318842E-2</v>
      </c>
      <c r="AG6648" s="92"/>
    </row>
    <row r="6649" spans="14:33" x14ac:dyDescent="0.25">
      <c r="N6649" s="60"/>
      <c r="O6649" s="101"/>
      <c r="AD6649" s="90">
        <f t="shared" si="273"/>
        <v>52723</v>
      </c>
      <c r="AE6649" s="91">
        <f t="shared" si="272"/>
        <v>4.3536714378742403E-2</v>
      </c>
      <c r="AG6649" s="92"/>
    </row>
    <row r="6650" spans="14:33" x14ac:dyDescent="0.25">
      <c r="N6650" s="60"/>
      <c r="O6650" s="101"/>
      <c r="AD6650" s="90">
        <f t="shared" si="273"/>
        <v>52724</v>
      </c>
      <c r="AE6650" s="91">
        <f t="shared" si="272"/>
        <v>4.3536714378742403E-2</v>
      </c>
      <c r="AG6650" s="92"/>
    </row>
    <row r="6651" spans="14:33" x14ac:dyDescent="0.25">
      <c r="N6651" s="60"/>
      <c r="O6651" s="101"/>
      <c r="AD6651" s="90">
        <f t="shared" si="273"/>
        <v>52725</v>
      </c>
      <c r="AE6651" s="91">
        <f t="shared" si="272"/>
        <v>4.3536714378742403E-2</v>
      </c>
      <c r="AG6651" s="92"/>
    </row>
    <row r="6652" spans="14:33" x14ac:dyDescent="0.25">
      <c r="N6652" s="60"/>
      <c r="O6652" s="101"/>
      <c r="AD6652" s="90">
        <f t="shared" si="273"/>
        <v>52726</v>
      </c>
      <c r="AE6652" s="91">
        <f t="shared" si="272"/>
        <v>4.3531450313318842E-2</v>
      </c>
      <c r="AG6652" s="92"/>
    </row>
    <row r="6653" spans="14:33" x14ac:dyDescent="0.25">
      <c r="N6653" s="60"/>
      <c r="O6653" s="101"/>
      <c r="AD6653" s="90">
        <f t="shared" si="273"/>
        <v>52727</v>
      </c>
      <c r="AE6653" s="91">
        <f t="shared" si="272"/>
        <v>4.3531450313238906E-2</v>
      </c>
      <c r="AG6653" s="92"/>
    </row>
    <row r="6654" spans="14:33" x14ac:dyDescent="0.25">
      <c r="N6654" s="60"/>
      <c r="O6654" s="101"/>
      <c r="AD6654" s="90">
        <f t="shared" si="273"/>
        <v>52728</v>
      </c>
      <c r="AE6654" s="91">
        <f t="shared" si="272"/>
        <v>4.3531450313318842E-2</v>
      </c>
      <c r="AG6654" s="92"/>
    </row>
    <row r="6655" spans="14:33" x14ac:dyDescent="0.25">
      <c r="N6655" s="60"/>
      <c r="O6655" s="101"/>
      <c r="AD6655" s="90">
        <f t="shared" si="273"/>
        <v>52729</v>
      </c>
      <c r="AE6655" s="91">
        <f t="shared" si="272"/>
        <v>4.3531450313318842E-2</v>
      </c>
      <c r="AG6655" s="92"/>
    </row>
    <row r="6656" spans="14:33" x14ac:dyDescent="0.25">
      <c r="N6656" s="60"/>
      <c r="O6656" s="101"/>
      <c r="AD6656" s="90">
        <f t="shared" si="273"/>
        <v>52730</v>
      </c>
      <c r="AE6656" s="91">
        <f t="shared" si="272"/>
        <v>4.3536714378715757E-2</v>
      </c>
      <c r="AG6656" s="92"/>
    </row>
    <row r="6657" spans="14:33" x14ac:dyDescent="0.25">
      <c r="N6657" s="60"/>
      <c r="O6657" s="101"/>
      <c r="AD6657" s="90">
        <f t="shared" si="273"/>
        <v>52731</v>
      </c>
      <c r="AE6657" s="91">
        <f t="shared" si="272"/>
        <v>4.3536714378715757E-2</v>
      </c>
      <c r="AG6657" s="92"/>
    </row>
    <row r="6658" spans="14:33" x14ac:dyDescent="0.25">
      <c r="N6658" s="60"/>
      <c r="O6658" s="101"/>
      <c r="AD6658" s="90">
        <f t="shared" si="273"/>
        <v>52732</v>
      </c>
      <c r="AE6658" s="91">
        <f t="shared" si="272"/>
        <v>4.3536714378715757E-2</v>
      </c>
      <c r="AG6658" s="92"/>
    </row>
    <row r="6659" spans="14:33" x14ac:dyDescent="0.25">
      <c r="N6659" s="60"/>
      <c r="O6659" s="101"/>
      <c r="AD6659" s="90">
        <f t="shared" si="273"/>
        <v>52733</v>
      </c>
      <c r="AE6659" s="91">
        <f t="shared" si="272"/>
        <v>4.3531450313318842E-2</v>
      </c>
      <c r="AG6659" s="92"/>
    </row>
    <row r="6660" spans="14:33" x14ac:dyDescent="0.25">
      <c r="N6660" s="60"/>
      <c r="O6660" s="101"/>
      <c r="AD6660" s="90">
        <f t="shared" si="273"/>
        <v>52734</v>
      </c>
      <c r="AE6660" s="91">
        <f t="shared" si="272"/>
        <v>4.3531450313318842E-2</v>
      </c>
      <c r="AG6660" s="92"/>
    </row>
    <row r="6661" spans="14:33" x14ac:dyDescent="0.25">
      <c r="N6661" s="60"/>
      <c r="O6661" s="101"/>
      <c r="AD6661" s="90">
        <f t="shared" si="273"/>
        <v>52735</v>
      </c>
      <c r="AE6661" s="91">
        <f t="shared" si="272"/>
        <v>4.3531450313238906E-2</v>
      </c>
      <c r="AG6661" s="92"/>
    </row>
    <row r="6662" spans="14:33" x14ac:dyDescent="0.25">
      <c r="N6662" s="60"/>
      <c r="O6662" s="101"/>
      <c r="AD6662" s="90">
        <f t="shared" si="273"/>
        <v>52736</v>
      </c>
      <c r="AE6662" s="91">
        <f t="shared" si="272"/>
        <v>4.3531450313318842E-2</v>
      </c>
      <c r="AG6662" s="92"/>
    </row>
    <row r="6663" spans="14:33" x14ac:dyDescent="0.25">
      <c r="N6663" s="60"/>
      <c r="O6663" s="101"/>
      <c r="AD6663" s="90">
        <f t="shared" si="273"/>
        <v>52737</v>
      </c>
      <c r="AE6663" s="91">
        <f t="shared" ref="AE6663:AE6726" si="274">_xlfn.IFNA(VLOOKUP(AD6663,N:O,2,FALSE)/100,AE6662)</f>
        <v>4.3536714378742403E-2</v>
      </c>
      <c r="AG6663" s="92"/>
    </row>
    <row r="6664" spans="14:33" x14ac:dyDescent="0.25">
      <c r="N6664" s="60"/>
      <c r="O6664" s="101"/>
      <c r="AD6664" s="90">
        <f t="shared" ref="AD6664:AD6727" si="275">AD6663+1</f>
        <v>52738</v>
      </c>
      <c r="AE6664" s="91">
        <f t="shared" si="274"/>
        <v>4.3536714378742403E-2</v>
      </c>
      <c r="AG6664" s="92"/>
    </row>
    <row r="6665" spans="14:33" x14ac:dyDescent="0.25">
      <c r="N6665" s="60"/>
      <c r="O6665" s="101"/>
      <c r="AD6665" s="90">
        <f t="shared" si="275"/>
        <v>52739</v>
      </c>
      <c r="AE6665" s="91">
        <f t="shared" si="274"/>
        <v>4.3536714378742403E-2</v>
      </c>
      <c r="AG6665" s="92"/>
    </row>
    <row r="6666" spans="14:33" x14ac:dyDescent="0.25">
      <c r="N6666" s="60"/>
      <c r="O6666" s="101"/>
      <c r="AD6666" s="90">
        <f t="shared" si="275"/>
        <v>52740</v>
      </c>
      <c r="AE6666" s="91">
        <f t="shared" si="274"/>
        <v>4.3531450313318842E-2</v>
      </c>
      <c r="AG6666" s="92"/>
    </row>
    <row r="6667" spans="14:33" x14ac:dyDescent="0.25">
      <c r="N6667" s="60"/>
      <c r="O6667" s="101"/>
      <c r="AD6667" s="90">
        <f t="shared" si="275"/>
        <v>52741</v>
      </c>
      <c r="AE6667" s="91">
        <f t="shared" si="274"/>
        <v>4.3531450313318842E-2</v>
      </c>
      <c r="AG6667" s="92"/>
    </row>
    <row r="6668" spans="14:33" x14ac:dyDescent="0.25">
      <c r="N6668" s="60"/>
      <c r="O6668" s="101"/>
      <c r="AD6668" s="90">
        <f t="shared" si="275"/>
        <v>52742</v>
      </c>
      <c r="AE6668" s="91">
        <f t="shared" si="274"/>
        <v>4.3531450313398778E-2</v>
      </c>
      <c r="AG6668" s="92"/>
    </row>
    <row r="6669" spans="14:33" x14ac:dyDescent="0.25">
      <c r="N6669" s="60"/>
      <c r="O6669" s="101"/>
      <c r="AD6669" s="90">
        <f t="shared" si="275"/>
        <v>52743</v>
      </c>
      <c r="AE6669" s="91">
        <f t="shared" si="274"/>
        <v>4.3531450313318842E-2</v>
      </c>
      <c r="AG6669" s="92"/>
    </row>
    <row r="6670" spans="14:33" x14ac:dyDescent="0.25">
      <c r="N6670" s="60"/>
      <c r="O6670" s="101"/>
      <c r="AD6670" s="90">
        <f t="shared" si="275"/>
        <v>52744</v>
      </c>
      <c r="AE6670" s="91">
        <f t="shared" si="274"/>
        <v>4.3539346729699613E-2</v>
      </c>
      <c r="AG6670" s="92"/>
    </row>
    <row r="6671" spans="14:33" x14ac:dyDescent="0.25">
      <c r="N6671" s="60"/>
      <c r="O6671" s="101"/>
      <c r="AD6671" s="90">
        <f t="shared" si="275"/>
        <v>52745</v>
      </c>
      <c r="AE6671" s="91">
        <f t="shared" si="274"/>
        <v>4.3539346729699613E-2</v>
      </c>
      <c r="AG6671" s="92"/>
    </row>
    <row r="6672" spans="14:33" x14ac:dyDescent="0.25">
      <c r="N6672" s="60"/>
      <c r="O6672" s="101"/>
      <c r="AD6672" s="90">
        <f t="shared" si="275"/>
        <v>52746</v>
      </c>
      <c r="AE6672" s="91">
        <f t="shared" si="274"/>
        <v>4.3539346729699613E-2</v>
      </c>
      <c r="AG6672" s="92"/>
    </row>
    <row r="6673" spans="14:33" x14ac:dyDescent="0.25">
      <c r="N6673" s="60"/>
      <c r="O6673" s="101"/>
      <c r="AD6673" s="90">
        <f t="shared" si="275"/>
        <v>52747</v>
      </c>
      <c r="AE6673" s="91">
        <f t="shared" si="274"/>
        <v>4.3539346729699613E-2</v>
      </c>
      <c r="AG6673" s="92"/>
    </row>
    <row r="6674" spans="14:33" x14ac:dyDescent="0.25">
      <c r="N6674" s="60"/>
      <c r="O6674" s="101"/>
      <c r="AD6674" s="90">
        <f t="shared" si="275"/>
        <v>52748</v>
      </c>
      <c r="AE6674" s="91">
        <f t="shared" si="274"/>
        <v>4.3531450313318842E-2</v>
      </c>
      <c r="AG6674" s="92"/>
    </row>
    <row r="6675" spans="14:33" x14ac:dyDescent="0.25">
      <c r="N6675" s="60"/>
      <c r="O6675" s="101"/>
      <c r="AD6675" s="90">
        <f t="shared" si="275"/>
        <v>52749</v>
      </c>
      <c r="AE6675" s="91">
        <f t="shared" si="274"/>
        <v>4.3531450313318842E-2</v>
      </c>
      <c r="AG6675" s="92"/>
    </row>
    <row r="6676" spans="14:33" x14ac:dyDescent="0.25">
      <c r="N6676" s="60"/>
      <c r="O6676" s="101"/>
      <c r="AD6676" s="90">
        <f t="shared" si="275"/>
        <v>52750</v>
      </c>
      <c r="AE6676" s="91">
        <f t="shared" si="274"/>
        <v>4.3531450313238906E-2</v>
      </c>
      <c r="AG6676" s="92"/>
    </row>
    <row r="6677" spans="14:33" x14ac:dyDescent="0.25">
      <c r="N6677" s="60"/>
      <c r="O6677" s="101"/>
      <c r="AD6677" s="90">
        <f t="shared" si="275"/>
        <v>52751</v>
      </c>
      <c r="AE6677" s="91">
        <f t="shared" si="274"/>
        <v>4.3536714378715757E-2</v>
      </c>
      <c r="AG6677" s="92"/>
    </row>
    <row r="6678" spans="14:33" x14ac:dyDescent="0.25">
      <c r="N6678" s="60"/>
      <c r="O6678" s="101"/>
      <c r="AD6678" s="90">
        <f t="shared" si="275"/>
        <v>52752</v>
      </c>
      <c r="AE6678" s="91">
        <f t="shared" si="274"/>
        <v>4.3536714378715757E-2</v>
      </c>
      <c r="AG6678" s="92"/>
    </row>
    <row r="6679" spans="14:33" x14ac:dyDescent="0.25">
      <c r="N6679" s="60"/>
      <c r="O6679" s="101"/>
      <c r="AD6679" s="90">
        <f t="shared" si="275"/>
        <v>52753</v>
      </c>
      <c r="AE6679" s="91">
        <f t="shared" si="274"/>
        <v>4.3536714378715757E-2</v>
      </c>
      <c r="AG6679" s="92"/>
    </row>
    <row r="6680" spans="14:33" x14ac:dyDescent="0.25">
      <c r="N6680" s="60"/>
      <c r="O6680" s="101"/>
      <c r="AD6680" s="90">
        <f t="shared" si="275"/>
        <v>52754</v>
      </c>
      <c r="AE6680" s="91">
        <f t="shared" si="274"/>
        <v>4.3531450313318842E-2</v>
      </c>
      <c r="AG6680" s="92"/>
    </row>
    <row r="6681" spans="14:33" x14ac:dyDescent="0.25">
      <c r="N6681" s="60"/>
      <c r="O6681" s="101"/>
      <c r="AD6681" s="90">
        <f t="shared" si="275"/>
        <v>52755</v>
      </c>
      <c r="AE6681" s="91">
        <f t="shared" si="274"/>
        <v>4.3531450313318842E-2</v>
      </c>
      <c r="AG6681" s="92"/>
    </row>
    <row r="6682" spans="14:33" x14ac:dyDescent="0.25">
      <c r="N6682" s="60"/>
      <c r="O6682" s="101"/>
      <c r="AD6682" s="90">
        <f t="shared" si="275"/>
        <v>52756</v>
      </c>
      <c r="AE6682" s="91">
        <f t="shared" si="274"/>
        <v>4.3531450313238906E-2</v>
      </c>
      <c r="AG6682" s="92"/>
    </row>
    <row r="6683" spans="14:33" x14ac:dyDescent="0.25">
      <c r="N6683" s="60"/>
      <c r="O6683" s="101"/>
      <c r="AD6683" s="90">
        <f t="shared" si="275"/>
        <v>52757</v>
      </c>
      <c r="AE6683" s="91">
        <f t="shared" si="274"/>
        <v>4.3531450313318842E-2</v>
      </c>
      <c r="AG6683" s="92"/>
    </row>
    <row r="6684" spans="14:33" x14ac:dyDescent="0.25">
      <c r="N6684" s="60"/>
      <c r="O6684" s="101"/>
      <c r="AD6684" s="90">
        <f t="shared" si="275"/>
        <v>52758</v>
      </c>
      <c r="AE6684" s="91">
        <f t="shared" si="274"/>
        <v>4.3536714378742403E-2</v>
      </c>
      <c r="AG6684" s="92"/>
    </row>
    <row r="6685" spans="14:33" x14ac:dyDescent="0.25">
      <c r="N6685" s="60"/>
      <c r="O6685" s="101"/>
      <c r="AD6685" s="90">
        <f t="shared" si="275"/>
        <v>52759</v>
      </c>
      <c r="AE6685" s="91">
        <f t="shared" si="274"/>
        <v>4.3536714378742403E-2</v>
      </c>
      <c r="AG6685" s="92"/>
    </row>
    <row r="6686" spans="14:33" x14ac:dyDescent="0.25">
      <c r="N6686" s="60"/>
      <c r="O6686" s="101"/>
      <c r="AD6686" s="90">
        <f t="shared" si="275"/>
        <v>52760</v>
      </c>
      <c r="AE6686" s="91">
        <f t="shared" si="274"/>
        <v>4.3536714378742403E-2</v>
      </c>
      <c r="AG6686" s="92"/>
    </row>
    <row r="6687" spans="14:33" x14ac:dyDescent="0.25">
      <c r="N6687" s="60"/>
      <c r="O6687" s="101"/>
      <c r="AD6687" s="90">
        <f t="shared" si="275"/>
        <v>52761</v>
      </c>
      <c r="AE6687" s="91">
        <f t="shared" si="274"/>
        <v>4.3531450313318842E-2</v>
      </c>
      <c r="AG6687" s="92"/>
    </row>
    <row r="6688" spans="14:33" x14ac:dyDescent="0.25">
      <c r="N6688" s="60"/>
      <c r="O6688" s="101"/>
      <c r="AD6688" s="90">
        <f t="shared" si="275"/>
        <v>52762</v>
      </c>
      <c r="AE6688" s="91">
        <f t="shared" si="274"/>
        <v>4.3531450313318842E-2</v>
      </c>
      <c r="AG6688" s="92"/>
    </row>
    <row r="6689" spans="14:33" x14ac:dyDescent="0.25">
      <c r="N6689" s="60"/>
      <c r="O6689" s="101"/>
      <c r="AD6689" s="90">
        <f t="shared" si="275"/>
        <v>52763</v>
      </c>
      <c r="AE6689" s="91">
        <f t="shared" si="274"/>
        <v>4.3531450313318842E-2</v>
      </c>
      <c r="AG6689" s="92"/>
    </row>
    <row r="6690" spans="14:33" x14ac:dyDescent="0.25">
      <c r="N6690" s="60"/>
      <c r="O6690" s="101"/>
      <c r="AD6690" s="90">
        <f t="shared" si="275"/>
        <v>52764</v>
      </c>
      <c r="AE6690" s="91">
        <f t="shared" si="274"/>
        <v>4.3531450313318842E-2</v>
      </c>
      <c r="AG6690" s="92"/>
    </row>
    <row r="6691" spans="14:33" x14ac:dyDescent="0.25">
      <c r="N6691" s="60"/>
      <c r="O6691" s="101"/>
      <c r="AD6691" s="90">
        <f t="shared" si="275"/>
        <v>52765</v>
      </c>
      <c r="AE6691" s="91">
        <f t="shared" si="274"/>
        <v>4.3539346729719597E-2</v>
      </c>
      <c r="AG6691" s="92"/>
    </row>
    <row r="6692" spans="14:33" x14ac:dyDescent="0.25">
      <c r="N6692" s="60"/>
      <c r="O6692" s="101"/>
      <c r="AD6692" s="90">
        <f t="shared" si="275"/>
        <v>52766</v>
      </c>
      <c r="AE6692" s="91">
        <f t="shared" si="274"/>
        <v>4.3539346729719597E-2</v>
      </c>
      <c r="AG6692" s="92"/>
    </row>
    <row r="6693" spans="14:33" x14ac:dyDescent="0.25">
      <c r="N6693" s="60"/>
      <c r="O6693" s="101"/>
      <c r="AD6693" s="90">
        <f t="shared" si="275"/>
        <v>52767</v>
      </c>
      <c r="AE6693" s="91">
        <f t="shared" si="274"/>
        <v>4.3539346729719597E-2</v>
      </c>
      <c r="AG6693" s="92"/>
    </row>
    <row r="6694" spans="14:33" x14ac:dyDescent="0.25">
      <c r="N6694" s="60"/>
      <c r="O6694" s="101"/>
      <c r="AD6694" s="90">
        <f t="shared" si="275"/>
        <v>52768</v>
      </c>
      <c r="AE6694" s="91">
        <f t="shared" si="274"/>
        <v>4.3539346729719597E-2</v>
      </c>
      <c r="AG6694" s="92"/>
    </row>
    <row r="6695" spans="14:33" x14ac:dyDescent="0.25">
      <c r="N6695" s="60"/>
      <c r="O6695" s="101"/>
      <c r="AD6695" s="90">
        <f t="shared" si="275"/>
        <v>52769</v>
      </c>
      <c r="AE6695" s="91">
        <f t="shared" si="274"/>
        <v>4.3531450313318842E-2</v>
      </c>
      <c r="AG6695" s="92"/>
    </row>
    <row r="6696" spans="14:33" x14ac:dyDescent="0.25">
      <c r="N6696" s="60"/>
      <c r="O6696" s="101"/>
      <c r="AD6696" s="90">
        <f t="shared" si="275"/>
        <v>52770</v>
      </c>
      <c r="AE6696" s="91">
        <f t="shared" si="274"/>
        <v>4.3531450313398778E-2</v>
      </c>
      <c r="AG6696" s="92"/>
    </row>
    <row r="6697" spans="14:33" x14ac:dyDescent="0.25">
      <c r="N6697" s="60"/>
      <c r="O6697" s="101"/>
      <c r="AD6697" s="90">
        <f t="shared" si="275"/>
        <v>52771</v>
      </c>
      <c r="AE6697" s="91">
        <f t="shared" si="274"/>
        <v>4.3531450313238906E-2</v>
      </c>
      <c r="AG6697" s="92"/>
    </row>
    <row r="6698" spans="14:33" x14ac:dyDescent="0.25">
      <c r="N6698" s="60"/>
      <c r="O6698" s="101"/>
      <c r="AD6698" s="90">
        <f t="shared" si="275"/>
        <v>52772</v>
      </c>
      <c r="AE6698" s="91">
        <f t="shared" si="274"/>
        <v>4.3536714378715757E-2</v>
      </c>
      <c r="AG6698" s="92"/>
    </row>
    <row r="6699" spans="14:33" x14ac:dyDescent="0.25">
      <c r="N6699" s="60"/>
      <c r="O6699" s="101"/>
      <c r="AD6699" s="90">
        <f t="shared" si="275"/>
        <v>52773</v>
      </c>
      <c r="AE6699" s="91">
        <f t="shared" si="274"/>
        <v>4.3536714378715757E-2</v>
      </c>
      <c r="AG6699" s="92"/>
    </row>
    <row r="6700" spans="14:33" x14ac:dyDescent="0.25">
      <c r="N6700" s="60"/>
      <c r="O6700" s="101"/>
      <c r="AD6700" s="90">
        <f t="shared" si="275"/>
        <v>52774</v>
      </c>
      <c r="AE6700" s="91">
        <f t="shared" si="274"/>
        <v>4.3536714378715757E-2</v>
      </c>
      <c r="AG6700" s="92"/>
    </row>
    <row r="6701" spans="14:33" x14ac:dyDescent="0.25">
      <c r="N6701" s="60"/>
      <c r="O6701" s="101"/>
      <c r="AD6701" s="90">
        <f t="shared" si="275"/>
        <v>52775</v>
      </c>
      <c r="AE6701" s="91">
        <f t="shared" si="274"/>
        <v>4.3531450313318842E-2</v>
      </c>
      <c r="AG6701" s="92"/>
    </row>
    <row r="6702" spans="14:33" x14ac:dyDescent="0.25">
      <c r="N6702" s="60"/>
      <c r="O6702" s="101"/>
      <c r="AD6702" s="90">
        <f t="shared" si="275"/>
        <v>52776</v>
      </c>
      <c r="AE6702" s="91">
        <f t="shared" si="274"/>
        <v>4.3531450313318842E-2</v>
      </c>
      <c r="AG6702" s="92"/>
    </row>
    <row r="6703" spans="14:33" x14ac:dyDescent="0.25">
      <c r="N6703" s="60"/>
      <c r="O6703" s="101"/>
      <c r="AD6703" s="90">
        <f t="shared" si="275"/>
        <v>52777</v>
      </c>
      <c r="AE6703" s="91">
        <f t="shared" si="274"/>
        <v>4.3531450313318842E-2</v>
      </c>
      <c r="AG6703" s="92"/>
    </row>
    <row r="6704" spans="14:33" x14ac:dyDescent="0.25">
      <c r="N6704" s="60"/>
      <c r="O6704" s="101"/>
      <c r="AD6704" s="90">
        <f t="shared" si="275"/>
        <v>52778</v>
      </c>
      <c r="AE6704" s="91">
        <f t="shared" si="274"/>
        <v>4.3531450313318842E-2</v>
      </c>
      <c r="AG6704" s="92"/>
    </row>
    <row r="6705" spans="14:33" x14ac:dyDescent="0.25">
      <c r="N6705" s="60"/>
      <c r="O6705" s="101"/>
      <c r="AD6705" s="90">
        <f t="shared" si="275"/>
        <v>52779</v>
      </c>
      <c r="AE6705" s="91">
        <f t="shared" si="274"/>
        <v>4.3539346729719597E-2</v>
      </c>
      <c r="AG6705" s="92"/>
    </row>
    <row r="6706" spans="14:33" x14ac:dyDescent="0.25">
      <c r="N6706" s="60"/>
      <c r="O6706" s="101"/>
      <c r="AD6706" s="90">
        <f t="shared" si="275"/>
        <v>52780</v>
      </c>
      <c r="AE6706" s="91">
        <f t="shared" si="274"/>
        <v>4.3539346729719597E-2</v>
      </c>
      <c r="AG6706" s="92"/>
    </row>
    <row r="6707" spans="14:33" x14ac:dyDescent="0.25">
      <c r="N6707" s="60"/>
      <c r="O6707" s="101"/>
      <c r="AD6707" s="90">
        <f t="shared" si="275"/>
        <v>52781</v>
      </c>
      <c r="AE6707" s="91">
        <f t="shared" si="274"/>
        <v>4.3539346729719597E-2</v>
      </c>
      <c r="AG6707" s="92"/>
    </row>
    <row r="6708" spans="14:33" x14ac:dyDescent="0.25">
      <c r="N6708" s="60"/>
      <c r="O6708" s="101"/>
      <c r="AD6708" s="90">
        <f t="shared" si="275"/>
        <v>52782</v>
      </c>
      <c r="AE6708" s="91">
        <f t="shared" si="274"/>
        <v>4.3539346729719597E-2</v>
      </c>
      <c r="AG6708" s="92"/>
    </row>
    <row r="6709" spans="14:33" x14ac:dyDescent="0.25">
      <c r="N6709" s="60"/>
      <c r="O6709" s="101"/>
      <c r="AD6709" s="90">
        <f t="shared" si="275"/>
        <v>52783</v>
      </c>
      <c r="AE6709" s="91">
        <f t="shared" si="274"/>
        <v>4.3531450313238906E-2</v>
      </c>
      <c r="AG6709" s="92"/>
    </row>
    <row r="6710" spans="14:33" x14ac:dyDescent="0.25">
      <c r="N6710" s="60"/>
      <c r="O6710" s="101"/>
      <c r="AD6710" s="90">
        <f t="shared" si="275"/>
        <v>52784</v>
      </c>
      <c r="AE6710" s="91">
        <f t="shared" si="274"/>
        <v>4.3531450313318842E-2</v>
      </c>
      <c r="AG6710" s="92"/>
    </row>
    <row r="6711" spans="14:33" x14ac:dyDescent="0.25">
      <c r="N6711" s="60"/>
      <c r="O6711" s="101"/>
      <c r="AD6711" s="90">
        <f t="shared" si="275"/>
        <v>52785</v>
      </c>
      <c r="AE6711" s="91">
        <f t="shared" si="274"/>
        <v>4.3531450313318842E-2</v>
      </c>
      <c r="AG6711" s="92"/>
    </row>
    <row r="6712" spans="14:33" x14ac:dyDescent="0.25">
      <c r="N6712" s="60"/>
      <c r="O6712" s="101"/>
      <c r="AD6712" s="90">
        <f t="shared" si="275"/>
        <v>52786</v>
      </c>
      <c r="AE6712" s="91">
        <f t="shared" si="274"/>
        <v>4.3536714378742403E-2</v>
      </c>
      <c r="AG6712" s="92"/>
    </row>
    <row r="6713" spans="14:33" x14ac:dyDescent="0.25">
      <c r="N6713" s="60"/>
      <c r="O6713" s="101"/>
      <c r="AD6713" s="90">
        <f t="shared" si="275"/>
        <v>52787</v>
      </c>
      <c r="AE6713" s="91">
        <f t="shared" si="274"/>
        <v>4.3536714378742403E-2</v>
      </c>
      <c r="AG6713" s="92"/>
    </row>
    <row r="6714" spans="14:33" x14ac:dyDescent="0.25">
      <c r="N6714" s="60"/>
      <c r="O6714" s="101"/>
      <c r="AD6714" s="90">
        <f t="shared" si="275"/>
        <v>52788</v>
      </c>
      <c r="AE6714" s="91">
        <f t="shared" si="274"/>
        <v>4.3536714378742403E-2</v>
      </c>
      <c r="AG6714" s="92"/>
    </row>
    <row r="6715" spans="14:33" x14ac:dyDescent="0.25">
      <c r="N6715" s="60"/>
      <c r="O6715" s="101"/>
      <c r="AD6715" s="90">
        <f t="shared" si="275"/>
        <v>52789</v>
      </c>
      <c r="AE6715" s="91">
        <f t="shared" si="274"/>
        <v>4.3531450313398778E-2</v>
      </c>
      <c r="AG6715" s="92"/>
    </row>
    <row r="6716" spans="14:33" x14ac:dyDescent="0.25">
      <c r="N6716" s="60"/>
      <c r="O6716" s="101"/>
      <c r="AD6716" s="90">
        <f t="shared" si="275"/>
        <v>52790</v>
      </c>
      <c r="AE6716" s="91">
        <f t="shared" si="274"/>
        <v>4.3531450313238906E-2</v>
      </c>
      <c r="AG6716" s="92"/>
    </row>
    <row r="6717" spans="14:33" x14ac:dyDescent="0.25">
      <c r="N6717" s="60"/>
      <c r="O6717" s="101"/>
      <c r="AD6717" s="90">
        <f t="shared" si="275"/>
        <v>52791</v>
      </c>
      <c r="AE6717" s="91">
        <f t="shared" si="274"/>
        <v>4.3531450313398778E-2</v>
      </c>
      <c r="AG6717" s="92"/>
    </row>
    <row r="6718" spans="14:33" x14ac:dyDescent="0.25">
      <c r="N6718" s="60"/>
      <c r="O6718" s="101"/>
      <c r="AD6718" s="90">
        <f t="shared" si="275"/>
        <v>52792</v>
      </c>
      <c r="AE6718" s="91">
        <f t="shared" si="274"/>
        <v>4.3531450313238906E-2</v>
      </c>
      <c r="AG6718" s="92"/>
    </row>
    <row r="6719" spans="14:33" x14ac:dyDescent="0.25">
      <c r="N6719" s="60"/>
      <c r="O6719" s="101"/>
      <c r="AD6719" s="90">
        <f t="shared" si="275"/>
        <v>52793</v>
      </c>
      <c r="AE6719" s="91">
        <f t="shared" si="274"/>
        <v>4.3536714378742403E-2</v>
      </c>
      <c r="AG6719" s="92"/>
    </row>
    <row r="6720" spans="14:33" x14ac:dyDescent="0.25">
      <c r="N6720" s="60"/>
      <c r="O6720" s="101"/>
      <c r="AD6720" s="90">
        <f t="shared" si="275"/>
        <v>52794</v>
      </c>
      <c r="AE6720" s="91">
        <f t="shared" si="274"/>
        <v>4.3536714378742403E-2</v>
      </c>
      <c r="AG6720" s="92"/>
    </row>
    <row r="6721" spans="14:33" x14ac:dyDescent="0.25">
      <c r="N6721" s="60"/>
      <c r="O6721" s="101"/>
      <c r="AD6721" s="90">
        <f t="shared" si="275"/>
        <v>52795</v>
      </c>
      <c r="AE6721" s="91">
        <f t="shared" si="274"/>
        <v>4.3536714378742403E-2</v>
      </c>
      <c r="AG6721" s="92"/>
    </row>
    <row r="6722" spans="14:33" x14ac:dyDescent="0.25">
      <c r="N6722" s="60"/>
      <c r="O6722" s="101"/>
      <c r="AD6722" s="90">
        <f t="shared" si="275"/>
        <v>52796</v>
      </c>
      <c r="AE6722" s="91">
        <f t="shared" si="274"/>
        <v>4.3531450313318842E-2</v>
      </c>
      <c r="AG6722" s="92"/>
    </row>
    <row r="6723" spans="14:33" x14ac:dyDescent="0.25">
      <c r="N6723" s="60"/>
      <c r="O6723" s="101"/>
      <c r="AD6723" s="90">
        <f t="shared" si="275"/>
        <v>52797</v>
      </c>
      <c r="AE6723" s="91">
        <f t="shared" si="274"/>
        <v>4.3531450313318842E-2</v>
      </c>
      <c r="AG6723" s="92"/>
    </row>
    <row r="6724" spans="14:33" x14ac:dyDescent="0.25">
      <c r="N6724" s="60"/>
      <c r="O6724" s="101"/>
      <c r="AD6724" s="90">
        <f t="shared" si="275"/>
        <v>52798</v>
      </c>
      <c r="AE6724" s="91">
        <f t="shared" si="274"/>
        <v>4.3531450313238906E-2</v>
      </c>
      <c r="AG6724" s="92"/>
    </row>
    <row r="6725" spans="14:33" x14ac:dyDescent="0.25">
      <c r="N6725" s="60"/>
      <c r="O6725" s="101"/>
      <c r="AD6725" s="90">
        <f t="shared" si="275"/>
        <v>52799</v>
      </c>
      <c r="AE6725" s="91">
        <f t="shared" si="274"/>
        <v>4.3531450313398778E-2</v>
      </c>
      <c r="AG6725" s="92"/>
    </row>
    <row r="6726" spans="14:33" x14ac:dyDescent="0.25">
      <c r="N6726" s="60"/>
      <c r="O6726" s="101"/>
      <c r="AD6726" s="90">
        <f t="shared" si="275"/>
        <v>52800</v>
      </c>
      <c r="AE6726" s="91">
        <f t="shared" si="274"/>
        <v>4.3536714378742403E-2</v>
      </c>
      <c r="AG6726" s="92"/>
    </row>
    <row r="6727" spans="14:33" x14ac:dyDescent="0.25">
      <c r="N6727" s="60"/>
      <c r="O6727" s="101"/>
      <c r="AD6727" s="90">
        <f t="shared" si="275"/>
        <v>52801</v>
      </c>
      <c r="AE6727" s="91">
        <f t="shared" ref="AE6727:AE6790" si="276">_xlfn.IFNA(VLOOKUP(AD6727,N:O,2,FALSE)/100,AE6726)</f>
        <v>4.3536714378742403E-2</v>
      </c>
      <c r="AG6727" s="92"/>
    </row>
    <row r="6728" spans="14:33" x14ac:dyDescent="0.25">
      <c r="N6728" s="60"/>
      <c r="O6728" s="101"/>
      <c r="AD6728" s="90">
        <f t="shared" ref="AD6728:AD6791" si="277">AD6727+1</f>
        <v>52802</v>
      </c>
      <c r="AE6728" s="91">
        <f t="shared" si="276"/>
        <v>4.3536714378742403E-2</v>
      </c>
      <c r="AG6728" s="92"/>
    </row>
    <row r="6729" spans="14:33" x14ac:dyDescent="0.25">
      <c r="N6729" s="60"/>
      <c r="O6729" s="101"/>
      <c r="AD6729" s="90">
        <f t="shared" si="277"/>
        <v>52803</v>
      </c>
      <c r="AE6729" s="91">
        <f t="shared" si="276"/>
        <v>4.3531450313238906E-2</v>
      </c>
      <c r="AG6729" s="92"/>
    </row>
    <row r="6730" spans="14:33" x14ac:dyDescent="0.25">
      <c r="N6730" s="60"/>
      <c r="O6730" s="101"/>
      <c r="AD6730" s="90">
        <f t="shared" si="277"/>
        <v>52804</v>
      </c>
      <c r="AE6730" s="91">
        <f t="shared" si="276"/>
        <v>4.3531450313398778E-2</v>
      </c>
      <c r="AG6730" s="92"/>
    </row>
    <row r="6731" spans="14:33" x14ac:dyDescent="0.25">
      <c r="N6731" s="60"/>
      <c r="O6731" s="101"/>
      <c r="AD6731" s="90">
        <f t="shared" si="277"/>
        <v>52805</v>
      </c>
      <c r="AE6731" s="91">
        <f t="shared" si="276"/>
        <v>4.3531450313238906E-2</v>
      </c>
      <c r="AG6731" s="92"/>
    </row>
    <row r="6732" spans="14:33" x14ac:dyDescent="0.25">
      <c r="N6732" s="60"/>
      <c r="O6732" s="101"/>
      <c r="AD6732" s="90">
        <f t="shared" si="277"/>
        <v>52806</v>
      </c>
      <c r="AE6732" s="91">
        <f t="shared" si="276"/>
        <v>4.3531450313318842E-2</v>
      </c>
      <c r="AG6732" s="92"/>
    </row>
    <row r="6733" spans="14:33" x14ac:dyDescent="0.25">
      <c r="N6733" s="60"/>
      <c r="O6733" s="101"/>
      <c r="AD6733" s="90">
        <f t="shared" si="277"/>
        <v>52807</v>
      </c>
      <c r="AE6733" s="91">
        <f t="shared" si="276"/>
        <v>4.3536714378689112E-2</v>
      </c>
      <c r="AG6733" s="92"/>
    </row>
    <row r="6734" spans="14:33" x14ac:dyDescent="0.25">
      <c r="N6734" s="60"/>
      <c r="O6734" s="101"/>
      <c r="AD6734" s="90">
        <f t="shared" si="277"/>
        <v>52808</v>
      </c>
      <c r="AE6734" s="91">
        <f t="shared" si="276"/>
        <v>4.3536714378689112E-2</v>
      </c>
      <c r="AG6734" s="92"/>
    </row>
    <row r="6735" spans="14:33" x14ac:dyDescent="0.25">
      <c r="N6735" s="60"/>
      <c r="O6735" s="101"/>
      <c r="AD6735" s="90">
        <f t="shared" si="277"/>
        <v>52809</v>
      </c>
      <c r="AE6735" s="91">
        <f t="shared" si="276"/>
        <v>4.3536714378689112E-2</v>
      </c>
      <c r="AG6735" s="92"/>
    </row>
    <row r="6736" spans="14:33" x14ac:dyDescent="0.25">
      <c r="N6736" s="60"/>
      <c r="O6736" s="101"/>
      <c r="AD6736" s="90">
        <f t="shared" si="277"/>
        <v>52810</v>
      </c>
      <c r="AE6736" s="91">
        <f t="shared" si="276"/>
        <v>4.3531450313398778E-2</v>
      </c>
      <c r="AG6736" s="92"/>
    </row>
    <row r="6737" spans="14:33" x14ac:dyDescent="0.25">
      <c r="N6737" s="60"/>
      <c r="O6737" s="101"/>
      <c r="AD6737" s="90">
        <f t="shared" si="277"/>
        <v>52811</v>
      </c>
      <c r="AE6737" s="91">
        <f t="shared" si="276"/>
        <v>4.3531450313398778E-2</v>
      </c>
      <c r="AG6737" s="92"/>
    </row>
    <row r="6738" spans="14:33" x14ac:dyDescent="0.25">
      <c r="N6738" s="60"/>
      <c r="O6738" s="101"/>
      <c r="AD6738" s="90">
        <f t="shared" si="277"/>
        <v>52812</v>
      </c>
      <c r="AE6738" s="91">
        <f t="shared" si="276"/>
        <v>4.3531450313318842E-2</v>
      </c>
      <c r="AG6738" s="92"/>
    </row>
    <row r="6739" spans="14:33" x14ac:dyDescent="0.25">
      <c r="N6739" s="60"/>
      <c r="O6739" s="101"/>
      <c r="AD6739" s="90">
        <f t="shared" si="277"/>
        <v>52813</v>
      </c>
      <c r="AE6739" s="91">
        <f t="shared" si="276"/>
        <v>4.3531450313318842E-2</v>
      </c>
      <c r="AG6739" s="92"/>
    </row>
    <row r="6740" spans="14:33" x14ac:dyDescent="0.25">
      <c r="N6740" s="60"/>
      <c r="O6740" s="101"/>
      <c r="AD6740" s="90">
        <f t="shared" si="277"/>
        <v>52814</v>
      </c>
      <c r="AE6740" s="91">
        <f t="shared" si="276"/>
        <v>4.3536714378715757E-2</v>
      </c>
      <c r="AG6740" s="92"/>
    </row>
    <row r="6741" spans="14:33" x14ac:dyDescent="0.25">
      <c r="N6741" s="60"/>
      <c r="O6741" s="101"/>
      <c r="AD6741" s="90">
        <f t="shared" si="277"/>
        <v>52815</v>
      </c>
      <c r="AE6741" s="91">
        <f t="shared" si="276"/>
        <v>4.3536714378715757E-2</v>
      </c>
      <c r="AG6741" s="92"/>
    </row>
    <row r="6742" spans="14:33" x14ac:dyDescent="0.25">
      <c r="N6742" s="60"/>
      <c r="O6742" s="101"/>
      <c r="AD6742" s="90">
        <f t="shared" si="277"/>
        <v>52816</v>
      </c>
      <c r="AE6742" s="91">
        <f t="shared" si="276"/>
        <v>4.3536714378715757E-2</v>
      </c>
      <c r="AG6742" s="92"/>
    </row>
    <row r="6743" spans="14:33" x14ac:dyDescent="0.25">
      <c r="N6743" s="60"/>
      <c r="O6743" s="101"/>
      <c r="AD6743" s="90">
        <f t="shared" si="277"/>
        <v>52817</v>
      </c>
      <c r="AE6743" s="91">
        <f t="shared" si="276"/>
        <v>4.3531450313318842E-2</v>
      </c>
      <c r="AG6743" s="92"/>
    </row>
    <row r="6744" spans="14:33" x14ac:dyDescent="0.25">
      <c r="N6744" s="60"/>
      <c r="O6744" s="101"/>
      <c r="AD6744" s="90">
        <f t="shared" si="277"/>
        <v>52818</v>
      </c>
      <c r="AE6744" s="91">
        <f t="shared" si="276"/>
        <v>4.3531450313318842E-2</v>
      </c>
      <c r="AG6744" s="92"/>
    </row>
    <row r="6745" spans="14:33" x14ac:dyDescent="0.25">
      <c r="N6745" s="60"/>
      <c r="O6745" s="101"/>
      <c r="AD6745" s="90">
        <f t="shared" si="277"/>
        <v>52819</v>
      </c>
      <c r="AE6745" s="91">
        <f t="shared" si="276"/>
        <v>4.3531450313238906E-2</v>
      </c>
      <c r="AG6745" s="92"/>
    </row>
    <row r="6746" spans="14:33" x14ac:dyDescent="0.25">
      <c r="N6746" s="60"/>
      <c r="O6746" s="101"/>
      <c r="AD6746" s="90">
        <f t="shared" si="277"/>
        <v>52820</v>
      </c>
      <c r="AE6746" s="91">
        <f t="shared" si="276"/>
        <v>4.3531450313398778E-2</v>
      </c>
      <c r="AG6746" s="92"/>
    </row>
    <row r="6747" spans="14:33" x14ac:dyDescent="0.25">
      <c r="N6747" s="60"/>
      <c r="O6747" s="101"/>
      <c r="AD6747" s="90">
        <f t="shared" si="277"/>
        <v>52821</v>
      </c>
      <c r="AE6747" s="91">
        <f t="shared" si="276"/>
        <v>4.3536714378689112E-2</v>
      </c>
      <c r="AG6747" s="92"/>
    </row>
    <row r="6748" spans="14:33" x14ac:dyDescent="0.25">
      <c r="N6748" s="60"/>
      <c r="O6748" s="101"/>
      <c r="AD6748" s="90">
        <f t="shared" si="277"/>
        <v>52822</v>
      </c>
      <c r="AE6748" s="91">
        <f t="shared" si="276"/>
        <v>4.3536714378689112E-2</v>
      </c>
      <c r="AG6748" s="92"/>
    </row>
    <row r="6749" spans="14:33" x14ac:dyDescent="0.25">
      <c r="N6749" s="60"/>
      <c r="O6749" s="101"/>
      <c r="AD6749" s="90">
        <f t="shared" si="277"/>
        <v>52823</v>
      </c>
      <c r="AE6749" s="91">
        <f t="shared" si="276"/>
        <v>4.3536714378689112E-2</v>
      </c>
      <c r="AG6749" s="92"/>
    </row>
    <row r="6750" spans="14:33" x14ac:dyDescent="0.25">
      <c r="N6750" s="60"/>
      <c r="O6750" s="101"/>
      <c r="AD6750" s="90">
        <f t="shared" si="277"/>
        <v>52824</v>
      </c>
      <c r="AE6750" s="91">
        <f t="shared" si="276"/>
        <v>4.3531450313318842E-2</v>
      </c>
      <c r="AG6750" s="92"/>
    </row>
    <row r="6751" spans="14:33" x14ac:dyDescent="0.25">
      <c r="N6751" s="60"/>
      <c r="O6751" s="101"/>
      <c r="AD6751" s="90">
        <f t="shared" si="277"/>
        <v>52825</v>
      </c>
      <c r="AE6751" s="91">
        <f t="shared" si="276"/>
        <v>4.3531450313238906E-2</v>
      </c>
      <c r="AG6751" s="92"/>
    </row>
    <row r="6752" spans="14:33" x14ac:dyDescent="0.25">
      <c r="N6752" s="60"/>
      <c r="O6752" s="101"/>
      <c r="AD6752" s="90">
        <f t="shared" si="277"/>
        <v>52826</v>
      </c>
      <c r="AE6752" s="91">
        <f t="shared" si="276"/>
        <v>4.3531450313398778E-2</v>
      </c>
      <c r="AG6752" s="92"/>
    </row>
    <row r="6753" spans="14:33" x14ac:dyDescent="0.25">
      <c r="N6753" s="60"/>
      <c r="O6753" s="101"/>
      <c r="AD6753" s="90">
        <f t="shared" si="277"/>
        <v>52827</v>
      </c>
      <c r="AE6753" s="91">
        <f t="shared" si="276"/>
        <v>4.3531450313318842E-2</v>
      </c>
      <c r="AG6753" s="92"/>
    </row>
    <row r="6754" spans="14:33" x14ac:dyDescent="0.25">
      <c r="N6754" s="60"/>
      <c r="O6754" s="101"/>
      <c r="AD6754" s="90">
        <f t="shared" si="277"/>
        <v>52828</v>
      </c>
      <c r="AE6754" s="91">
        <f t="shared" si="276"/>
        <v>4.3536714378715757E-2</v>
      </c>
      <c r="AG6754" s="92"/>
    </row>
    <row r="6755" spans="14:33" x14ac:dyDescent="0.25">
      <c r="N6755" s="60"/>
      <c r="O6755" s="101"/>
      <c r="AD6755" s="90">
        <f t="shared" si="277"/>
        <v>52829</v>
      </c>
      <c r="AE6755" s="91">
        <f t="shared" si="276"/>
        <v>4.3536714378715757E-2</v>
      </c>
      <c r="AG6755" s="92"/>
    </row>
    <row r="6756" spans="14:33" x14ac:dyDescent="0.25">
      <c r="N6756" s="60"/>
      <c r="O6756" s="101"/>
      <c r="AD6756" s="90">
        <f t="shared" si="277"/>
        <v>52830</v>
      </c>
      <c r="AE6756" s="91">
        <f t="shared" si="276"/>
        <v>4.3536714378715757E-2</v>
      </c>
      <c r="AG6756" s="92"/>
    </row>
    <row r="6757" spans="14:33" x14ac:dyDescent="0.25">
      <c r="N6757" s="60"/>
      <c r="O6757" s="101"/>
      <c r="AD6757" s="90">
        <f t="shared" si="277"/>
        <v>52831</v>
      </c>
      <c r="AE6757" s="91">
        <f t="shared" si="276"/>
        <v>4.3531450313318842E-2</v>
      </c>
      <c r="AG6757" s="92"/>
    </row>
    <row r="6758" spans="14:33" x14ac:dyDescent="0.25">
      <c r="N6758" s="60"/>
      <c r="O6758" s="101"/>
      <c r="AD6758" s="90">
        <f t="shared" si="277"/>
        <v>52832</v>
      </c>
      <c r="AE6758" s="91">
        <f t="shared" si="276"/>
        <v>4.3531450313318842E-2</v>
      </c>
      <c r="AG6758" s="92"/>
    </row>
    <row r="6759" spans="14:33" x14ac:dyDescent="0.25">
      <c r="N6759" s="60"/>
      <c r="O6759" s="101"/>
      <c r="AD6759" s="90">
        <f t="shared" si="277"/>
        <v>52833</v>
      </c>
      <c r="AE6759" s="91">
        <f t="shared" si="276"/>
        <v>4.3531450313318842E-2</v>
      </c>
      <c r="AG6759" s="92"/>
    </row>
    <row r="6760" spans="14:33" x14ac:dyDescent="0.25">
      <c r="N6760" s="60"/>
      <c r="O6760" s="101"/>
      <c r="AD6760" s="90">
        <f t="shared" si="277"/>
        <v>52834</v>
      </c>
      <c r="AE6760" s="91">
        <f t="shared" si="276"/>
        <v>4.3531450313318842E-2</v>
      </c>
      <c r="AG6760" s="92"/>
    </row>
    <row r="6761" spans="14:33" x14ac:dyDescent="0.25">
      <c r="N6761" s="60"/>
      <c r="O6761" s="101"/>
      <c r="AD6761" s="90">
        <f t="shared" si="277"/>
        <v>52835</v>
      </c>
      <c r="AE6761" s="91">
        <f t="shared" si="276"/>
        <v>4.3536714378715757E-2</v>
      </c>
      <c r="AG6761" s="92"/>
    </row>
    <row r="6762" spans="14:33" x14ac:dyDescent="0.25">
      <c r="N6762" s="60"/>
      <c r="O6762" s="101"/>
      <c r="AD6762" s="90">
        <f t="shared" si="277"/>
        <v>52836</v>
      </c>
      <c r="AE6762" s="91">
        <f t="shared" si="276"/>
        <v>4.3536714378715757E-2</v>
      </c>
      <c r="AG6762" s="92"/>
    </row>
    <row r="6763" spans="14:33" x14ac:dyDescent="0.25">
      <c r="N6763" s="60"/>
      <c r="O6763" s="101"/>
      <c r="AD6763" s="90">
        <f t="shared" si="277"/>
        <v>52837</v>
      </c>
      <c r="AE6763" s="91">
        <f t="shared" si="276"/>
        <v>4.3536714378715757E-2</v>
      </c>
      <c r="AG6763" s="92"/>
    </row>
    <row r="6764" spans="14:33" x14ac:dyDescent="0.25">
      <c r="N6764" s="60"/>
      <c r="O6764" s="101"/>
      <c r="AD6764" s="90">
        <f t="shared" si="277"/>
        <v>52838</v>
      </c>
      <c r="AE6764" s="91">
        <f t="shared" si="276"/>
        <v>4.3531450313238906E-2</v>
      </c>
      <c r="AG6764" s="92"/>
    </row>
    <row r="6765" spans="14:33" x14ac:dyDescent="0.25">
      <c r="N6765" s="60"/>
      <c r="O6765" s="101"/>
      <c r="AD6765" s="90">
        <f t="shared" si="277"/>
        <v>52839</v>
      </c>
      <c r="AE6765" s="91">
        <f t="shared" si="276"/>
        <v>4.3531450313398778E-2</v>
      </c>
      <c r="AG6765" s="92"/>
    </row>
    <row r="6766" spans="14:33" x14ac:dyDescent="0.25">
      <c r="N6766" s="60"/>
      <c r="O6766" s="101"/>
      <c r="AD6766" s="90">
        <f t="shared" si="277"/>
        <v>52840</v>
      </c>
      <c r="AE6766" s="91">
        <f t="shared" si="276"/>
        <v>4.3531450313318842E-2</v>
      </c>
      <c r="AG6766" s="92"/>
    </row>
    <row r="6767" spans="14:33" x14ac:dyDescent="0.25">
      <c r="N6767" s="60"/>
      <c r="O6767" s="101"/>
      <c r="AD6767" s="90">
        <f t="shared" si="277"/>
        <v>52841</v>
      </c>
      <c r="AE6767" s="91">
        <f t="shared" si="276"/>
        <v>4.3531450313398778E-2</v>
      </c>
      <c r="AG6767" s="92"/>
    </row>
    <row r="6768" spans="14:33" x14ac:dyDescent="0.25">
      <c r="N6768" s="60"/>
      <c r="O6768" s="101"/>
      <c r="AD6768" s="90">
        <f t="shared" si="277"/>
        <v>52842</v>
      </c>
      <c r="AE6768" s="91">
        <f t="shared" si="276"/>
        <v>4.3539346729699613E-2</v>
      </c>
      <c r="AG6768" s="92"/>
    </row>
    <row r="6769" spans="14:33" x14ac:dyDescent="0.25">
      <c r="N6769" s="60"/>
      <c r="O6769" s="101"/>
      <c r="AD6769" s="90">
        <f t="shared" si="277"/>
        <v>52843</v>
      </c>
      <c r="AE6769" s="91">
        <f t="shared" si="276"/>
        <v>4.3539346729699613E-2</v>
      </c>
      <c r="AG6769" s="92"/>
    </row>
    <row r="6770" spans="14:33" x14ac:dyDescent="0.25">
      <c r="N6770" s="60"/>
      <c r="O6770" s="101"/>
      <c r="AD6770" s="90">
        <f t="shared" si="277"/>
        <v>52844</v>
      </c>
      <c r="AE6770" s="91">
        <f t="shared" si="276"/>
        <v>4.3539346729699613E-2</v>
      </c>
      <c r="AG6770" s="92"/>
    </row>
    <row r="6771" spans="14:33" x14ac:dyDescent="0.25">
      <c r="N6771" s="60"/>
      <c r="O6771" s="101"/>
      <c r="AD6771" s="90">
        <f t="shared" si="277"/>
        <v>52845</v>
      </c>
      <c r="AE6771" s="91">
        <f t="shared" si="276"/>
        <v>4.3539346729699613E-2</v>
      </c>
      <c r="AG6771" s="92"/>
    </row>
    <row r="6772" spans="14:33" x14ac:dyDescent="0.25">
      <c r="N6772" s="60"/>
      <c r="O6772" s="101"/>
      <c r="AD6772" s="90">
        <f t="shared" si="277"/>
        <v>52846</v>
      </c>
      <c r="AE6772" s="91">
        <f t="shared" si="276"/>
        <v>4.3531450313318842E-2</v>
      </c>
      <c r="AG6772" s="92"/>
    </row>
    <row r="6773" spans="14:33" x14ac:dyDescent="0.25">
      <c r="N6773" s="60"/>
      <c r="O6773" s="101"/>
      <c r="AD6773" s="90">
        <f t="shared" si="277"/>
        <v>52847</v>
      </c>
      <c r="AE6773" s="91">
        <f t="shared" si="276"/>
        <v>4.3531450313318842E-2</v>
      </c>
      <c r="AG6773" s="92"/>
    </row>
    <row r="6774" spans="14:33" x14ac:dyDescent="0.25">
      <c r="N6774" s="60"/>
      <c r="O6774" s="101"/>
      <c r="AD6774" s="90">
        <f t="shared" si="277"/>
        <v>52848</v>
      </c>
      <c r="AE6774" s="91">
        <f t="shared" si="276"/>
        <v>4.3531450313318842E-2</v>
      </c>
      <c r="AG6774" s="92"/>
    </row>
    <row r="6775" spans="14:33" x14ac:dyDescent="0.25">
      <c r="N6775" s="60"/>
      <c r="O6775" s="101"/>
      <c r="AD6775" s="90">
        <f t="shared" si="277"/>
        <v>52849</v>
      </c>
      <c r="AE6775" s="91">
        <f t="shared" si="276"/>
        <v>4.3536714378715757E-2</v>
      </c>
      <c r="AG6775" s="92"/>
    </row>
    <row r="6776" spans="14:33" x14ac:dyDescent="0.25">
      <c r="N6776" s="60"/>
      <c r="O6776" s="101"/>
      <c r="AD6776" s="90">
        <f t="shared" si="277"/>
        <v>52850</v>
      </c>
      <c r="AE6776" s="91">
        <f t="shared" si="276"/>
        <v>4.3536714378715757E-2</v>
      </c>
      <c r="AG6776" s="92"/>
    </row>
    <row r="6777" spans="14:33" x14ac:dyDescent="0.25">
      <c r="N6777" s="60"/>
      <c r="O6777" s="101"/>
      <c r="AD6777" s="90">
        <f t="shared" si="277"/>
        <v>52851</v>
      </c>
      <c r="AE6777" s="91">
        <f t="shared" si="276"/>
        <v>4.3536714378715757E-2</v>
      </c>
      <c r="AG6777" s="92"/>
    </row>
    <row r="6778" spans="14:33" x14ac:dyDescent="0.25">
      <c r="N6778" s="60"/>
      <c r="O6778" s="101"/>
      <c r="AD6778" s="90">
        <f t="shared" si="277"/>
        <v>52852</v>
      </c>
      <c r="AE6778" s="91">
        <f t="shared" si="276"/>
        <v>4.3531450313398778E-2</v>
      </c>
      <c r="AG6778" s="92"/>
    </row>
    <row r="6779" spans="14:33" x14ac:dyDescent="0.25">
      <c r="N6779" s="60"/>
      <c r="O6779" s="101"/>
      <c r="AD6779" s="90">
        <f t="shared" si="277"/>
        <v>52853</v>
      </c>
      <c r="AE6779" s="91">
        <f t="shared" si="276"/>
        <v>4.3531450313238906E-2</v>
      </c>
      <c r="AG6779" s="92"/>
    </row>
    <row r="6780" spans="14:33" x14ac:dyDescent="0.25">
      <c r="N6780" s="60"/>
      <c r="O6780" s="101"/>
      <c r="AD6780" s="90">
        <f t="shared" si="277"/>
        <v>52854</v>
      </c>
      <c r="AE6780" s="91">
        <f t="shared" si="276"/>
        <v>4.3531450313318842E-2</v>
      </c>
      <c r="AG6780" s="92"/>
    </row>
    <row r="6781" spans="14:33" x14ac:dyDescent="0.25">
      <c r="N6781" s="60"/>
      <c r="O6781" s="101"/>
      <c r="AD6781" s="90">
        <f t="shared" si="277"/>
        <v>52855</v>
      </c>
      <c r="AE6781" s="91">
        <f t="shared" si="276"/>
        <v>4.3531450313318842E-2</v>
      </c>
      <c r="AG6781" s="92"/>
    </row>
    <row r="6782" spans="14:33" x14ac:dyDescent="0.25">
      <c r="N6782" s="60"/>
      <c r="O6782" s="101"/>
      <c r="AD6782" s="90">
        <f t="shared" si="277"/>
        <v>52856</v>
      </c>
      <c r="AE6782" s="91">
        <f t="shared" si="276"/>
        <v>4.3536714378742403E-2</v>
      </c>
      <c r="AG6782" s="92"/>
    </row>
    <row r="6783" spans="14:33" x14ac:dyDescent="0.25">
      <c r="N6783" s="60"/>
      <c r="O6783" s="101"/>
      <c r="AD6783" s="90">
        <f t="shared" si="277"/>
        <v>52857</v>
      </c>
      <c r="AE6783" s="91">
        <f t="shared" si="276"/>
        <v>4.3536714378742403E-2</v>
      </c>
      <c r="AG6783" s="92"/>
    </row>
    <row r="6784" spans="14:33" x14ac:dyDescent="0.25">
      <c r="N6784" s="60"/>
      <c r="O6784" s="101"/>
      <c r="AD6784" s="90">
        <f t="shared" si="277"/>
        <v>52858</v>
      </c>
      <c r="AE6784" s="91">
        <f t="shared" si="276"/>
        <v>4.3536714378742403E-2</v>
      </c>
      <c r="AG6784" s="92"/>
    </row>
    <row r="6785" spans="14:33" x14ac:dyDescent="0.25">
      <c r="N6785" s="60"/>
      <c r="O6785" s="101"/>
      <c r="AD6785" s="90">
        <f t="shared" si="277"/>
        <v>52859</v>
      </c>
      <c r="AE6785" s="91">
        <f t="shared" si="276"/>
        <v>4.3531450313238906E-2</v>
      </c>
      <c r="AG6785" s="92"/>
    </row>
    <row r="6786" spans="14:33" x14ac:dyDescent="0.25">
      <c r="N6786" s="60"/>
      <c r="O6786" s="101"/>
      <c r="AD6786" s="90">
        <f t="shared" si="277"/>
        <v>52860</v>
      </c>
      <c r="AE6786" s="91">
        <f t="shared" si="276"/>
        <v>4.3531450313398778E-2</v>
      </c>
      <c r="AG6786" s="92"/>
    </row>
    <row r="6787" spans="14:33" x14ac:dyDescent="0.25">
      <c r="N6787" s="60"/>
      <c r="O6787" s="101"/>
      <c r="AD6787" s="90">
        <f t="shared" si="277"/>
        <v>52861</v>
      </c>
      <c r="AE6787" s="91">
        <f t="shared" si="276"/>
        <v>4.3531450313318842E-2</v>
      </c>
      <c r="AG6787" s="92"/>
    </row>
    <row r="6788" spans="14:33" x14ac:dyDescent="0.25">
      <c r="N6788" s="60"/>
      <c r="O6788" s="101"/>
      <c r="AD6788" s="90">
        <f t="shared" si="277"/>
        <v>52862</v>
      </c>
      <c r="AE6788" s="91">
        <f t="shared" si="276"/>
        <v>4.3531450313398778E-2</v>
      </c>
      <c r="AG6788" s="92"/>
    </row>
    <row r="6789" spans="14:33" x14ac:dyDescent="0.25">
      <c r="N6789" s="60"/>
      <c r="O6789" s="101"/>
      <c r="AD6789" s="90">
        <f t="shared" si="277"/>
        <v>52863</v>
      </c>
      <c r="AE6789" s="91">
        <f t="shared" si="276"/>
        <v>4.3536714378742403E-2</v>
      </c>
      <c r="AG6789" s="92"/>
    </row>
    <row r="6790" spans="14:33" x14ac:dyDescent="0.25">
      <c r="N6790" s="60"/>
      <c r="O6790" s="101"/>
      <c r="AD6790" s="90">
        <f t="shared" si="277"/>
        <v>52864</v>
      </c>
      <c r="AE6790" s="91">
        <f t="shared" si="276"/>
        <v>4.3536714378742403E-2</v>
      </c>
      <c r="AG6790" s="92"/>
    </row>
    <row r="6791" spans="14:33" x14ac:dyDescent="0.25">
      <c r="N6791" s="60"/>
      <c r="O6791" s="101"/>
      <c r="AD6791" s="90">
        <f t="shared" si="277"/>
        <v>52865</v>
      </c>
      <c r="AE6791" s="91">
        <f t="shared" ref="AE6791:AE6854" si="278">_xlfn.IFNA(VLOOKUP(AD6791,N:O,2,FALSE)/100,AE6790)</f>
        <v>4.3536714378742403E-2</v>
      </c>
      <c r="AG6791" s="92"/>
    </row>
    <row r="6792" spans="14:33" x14ac:dyDescent="0.25">
      <c r="N6792" s="60"/>
      <c r="O6792" s="101"/>
      <c r="AD6792" s="90">
        <f t="shared" ref="AD6792:AD6855" si="279">AD6791+1</f>
        <v>52866</v>
      </c>
      <c r="AE6792" s="91">
        <f t="shared" si="278"/>
        <v>4.3531450313238906E-2</v>
      </c>
      <c r="AG6792" s="92"/>
    </row>
    <row r="6793" spans="14:33" x14ac:dyDescent="0.25">
      <c r="N6793" s="60"/>
      <c r="O6793" s="101"/>
      <c r="AD6793" s="90">
        <f t="shared" si="279"/>
        <v>52867</v>
      </c>
      <c r="AE6793" s="91">
        <f t="shared" si="278"/>
        <v>4.3531450313318842E-2</v>
      </c>
      <c r="AG6793" s="92"/>
    </row>
    <row r="6794" spans="14:33" x14ac:dyDescent="0.25">
      <c r="N6794" s="60"/>
      <c r="O6794" s="101"/>
      <c r="AD6794" s="90">
        <f t="shared" si="279"/>
        <v>52868</v>
      </c>
      <c r="AE6794" s="91">
        <f t="shared" si="278"/>
        <v>4.3531450313318842E-2</v>
      </c>
      <c r="AG6794" s="92"/>
    </row>
    <row r="6795" spans="14:33" x14ac:dyDescent="0.25">
      <c r="N6795" s="60"/>
      <c r="O6795" s="101"/>
      <c r="AD6795" s="90">
        <f t="shared" si="279"/>
        <v>52869</v>
      </c>
      <c r="AE6795" s="91">
        <f t="shared" si="278"/>
        <v>4.3531450313318842E-2</v>
      </c>
      <c r="AG6795" s="92"/>
    </row>
    <row r="6796" spans="14:33" x14ac:dyDescent="0.25">
      <c r="N6796" s="60"/>
      <c r="O6796" s="101"/>
      <c r="AD6796" s="90">
        <f t="shared" si="279"/>
        <v>52870</v>
      </c>
      <c r="AE6796" s="91">
        <f t="shared" si="278"/>
        <v>4.3536714378742403E-2</v>
      </c>
      <c r="AG6796" s="92"/>
    </row>
    <row r="6797" spans="14:33" x14ac:dyDescent="0.25">
      <c r="N6797" s="60"/>
      <c r="O6797" s="101"/>
      <c r="AD6797" s="90">
        <f t="shared" si="279"/>
        <v>52871</v>
      </c>
      <c r="AE6797" s="91">
        <f t="shared" si="278"/>
        <v>4.3536714378742403E-2</v>
      </c>
      <c r="AG6797" s="92"/>
    </row>
    <row r="6798" spans="14:33" x14ac:dyDescent="0.25">
      <c r="N6798" s="60"/>
      <c r="O6798" s="101"/>
      <c r="AD6798" s="90">
        <f t="shared" si="279"/>
        <v>52872</v>
      </c>
      <c r="AE6798" s="91">
        <f t="shared" si="278"/>
        <v>4.3536714378742403E-2</v>
      </c>
      <c r="AG6798" s="92"/>
    </row>
    <row r="6799" spans="14:33" x14ac:dyDescent="0.25">
      <c r="N6799" s="60"/>
      <c r="O6799" s="101"/>
      <c r="AD6799" s="90">
        <f t="shared" si="279"/>
        <v>52873</v>
      </c>
      <c r="AE6799" s="91">
        <f t="shared" si="278"/>
        <v>4.3531450313318842E-2</v>
      </c>
      <c r="AG6799" s="92"/>
    </row>
    <row r="6800" spans="14:33" x14ac:dyDescent="0.25">
      <c r="N6800" s="60"/>
      <c r="O6800" s="101"/>
      <c r="AD6800" s="90">
        <f t="shared" si="279"/>
        <v>52874</v>
      </c>
      <c r="AE6800" s="91">
        <f t="shared" si="278"/>
        <v>4.3531450313318842E-2</v>
      </c>
      <c r="AG6800" s="92"/>
    </row>
    <row r="6801" spans="14:33" x14ac:dyDescent="0.25">
      <c r="N6801" s="60"/>
      <c r="O6801" s="101"/>
      <c r="AD6801" s="90">
        <f t="shared" si="279"/>
        <v>52875</v>
      </c>
      <c r="AE6801" s="91">
        <f t="shared" si="278"/>
        <v>4.3531450313318842E-2</v>
      </c>
      <c r="AG6801" s="92"/>
    </row>
    <row r="6802" spans="14:33" x14ac:dyDescent="0.25">
      <c r="N6802" s="60"/>
      <c r="O6802" s="101"/>
      <c r="AD6802" s="90">
        <f t="shared" si="279"/>
        <v>52876</v>
      </c>
      <c r="AE6802" s="91">
        <f t="shared" si="278"/>
        <v>4.3531450313318842E-2</v>
      </c>
      <c r="AG6802" s="92"/>
    </row>
    <row r="6803" spans="14:33" x14ac:dyDescent="0.25">
      <c r="N6803" s="60"/>
      <c r="O6803" s="101"/>
      <c r="AD6803" s="90">
        <f t="shared" si="279"/>
        <v>52877</v>
      </c>
      <c r="AE6803" s="91">
        <f t="shared" si="278"/>
        <v>4.3539346729699613E-2</v>
      </c>
      <c r="AG6803" s="92"/>
    </row>
    <row r="6804" spans="14:33" x14ac:dyDescent="0.25">
      <c r="N6804" s="60"/>
      <c r="O6804" s="101"/>
      <c r="AD6804" s="90">
        <f t="shared" si="279"/>
        <v>52878</v>
      </c>
      <c r="AE6804" s="91">
        <f t="shared" si="278"/>
        <v>4.3539346729699613E-2</v>
      </c>
      <c r="AG6804" s="92"/>
    </row>
    <row r="6805" spans="14:33" x14ac:dyDescent="0.25">
      <c r="N6805" s="60"/>
      <c r="O6805" s="101"/>
      <c r="AD6805" s="90">
        <f t="shared" si="279"/>
        <v>52879</v>
      </c>
      <c r="AE6805" s="91">
        <f t="shared" si="278"/>
        <v>4.3539346729699613E-2</v>
      </c>
      <c r="AG6805" s="92"/>
    </row>
    <row r="6806" spans="14:33" x14ac:dyDescent="0.25">
      <c r="N6806" s="60"/>
      <c r="O6806" s="101"/>
      <c r="AD6806" s="90">
        <f t="shared" si="279"/>
        <v>52880</v>
      </c>
      <c r="AE6806" s="91">
        <f t="shared" si="278"/>
        <v>4.3539346729699613E-2</v>
      </c>
      <c r="AG6806" s="92"/>
    </row>
    <row r="6807" spans="14:33" x14ac:dyDescent="0.25">
      <c r="N6807" s="60"/>
      <c r="O6807" s="101"/>
      <c r="AD6807" s="90">
        <f t="shared" si="279"/>
        <v>52881</v>
      </c>
      <c r="AE6807" s="91">
        <f t="shared" si="278"/>
        <v>4.3531450313318842E-2</v>
      </c>
      <c r="AG6807" s="92"/>
    </row>
    <row r="6808" spans="14:33" x14ac:dyDescent="0.25">
      <c r="N6808" s="60"/>
      <c r="O6808" s="101"/>
      <c r="AD6808" s="90">
        <f t="shared" si="279"/>
        <v>52882</v>
      </c>
      <c r="AE6808" s="91">
        <f t="shared" si="278"/>
        <v>4.3531450313318842E-2</v>
      </c>
      <c r="AG6808" s="92"/>
    </row>
    <row r="6809" spans="14:33" x14ac:dyDescent="0.25">
      <c r="N6809" s="60"/>
      <c r="O6809" s="101"/>
      <c r="AD6809" s="90">
        <f t="shared" si="279"/>
        <v>52883</v>
      </c>
      <c r="AE6809" s="91">
        <f t="shared" si="278"/>
        <v>4.3531450313318842E-2</v>
      </c>
      <c r="AG6809" s="92"/>
    </row>
    <row r="6810" spans="14:33" x14ac:dyDescent="0.25">
      <c r="N6810" s="60"/>
      <c r="O6810" s="101"/>
      <c r="AD6810" s="90">
        <f t="shared" si="279"/>
        <v>52884</v>
      </c>
      <c r="AE6810" s="91">
        <f t="shared" si="278"/>
        <v>4.3536714378742403E-2</v>
      </c>
      <c r="AG6810" s="92"/>
    </row>
    <row r="6811" spans="14:33" x14ac:dyDescent="0.25">
      <c r="N6811" s="60"/>
      <c r="O6811" s="101"/>
      <c r="AD6811" s="90">
        <f t="shared" si="279"/>
        <v>52885</v>
      </c>
      <c r="AE6811" s="91">
        <f t="shared" si="278"/>
        <v>4.3536714378742403E-2</v>
      </c>
      <c r="AG6811" s="92"/>
    </row>
    <row r="6812" spans="14:33" x14ac:dyDescent="0.25">
      <c r="N6812" s="60"/>
      <c r="O6812" s="101"/>
      <c r="AD6812" s="90">
        <f t="shared" si="279"/>
        <v>52886</v>
      </c>
      <c r="AE6812" s="91">
        <f t="shared" si="278"/>
        <v>4.3536714378742403E-2</v>
      </c>
      <c r="AG6812" s="92"/>
    </row>
    <row r="6813" spans="14:33" x14ac:dyDescent="0.25">
      <c r="N6813" s="60"/>
      <c r="O6813" s="101"/>
      <c r="AD6813" s="90">
        <f t="shared" si="279"/>
        <v>52887</v>
      </c>
      <c r="AE6813" s="91">
        <f t="shared" si="278"/>
        <v>4.3531450313238906E-2</v>
      </c>
      <c r="AG6813" s="92"/>
    </row>
    <row r="6814" spans="14:33" x14ac:dyDescent="0.25">
      <c r="N6814" s="60"/>
      <c r="O6814" s="101"/>
      <c r="AD6814" s="90">
        <f t="shared" si="279"/>
        <v>52888</v>
      </c>
      <c r="AE6814" s="91">
        <f t="shared" si="278"/>
        <v>4.3531450313318842E-2</v>
      </c>
      <c r="AG6814" s="92"/>
    </row>
    <row r="6815" spans="14:33" x14ac:dyDescent="0.25">
      <c r="N6815" s="60"/>
      <c r="O6815" s="101"/>
      <c r="AD6815" s="90">
        <f t="shared" si="279"/>
        <v>52889</v>
      </c>
      <c r="AE6815" s="91">
        <f t="shared" si="278"/>
        <v>4.3531450313318842E-2</v>
      </c>
      <c r="AG6815" s="92"/>
    </row>
    <row r="6816" spans="14:33" x14ac:dyDescent="0.25">
      <c r="N6816" s="60"/>
      <c r="O6816" s="101"/>
      <c r="AD6816" s="90">
        <f t="shared" si="279"/>
        <v>52890</v>
      </c>
      <c r="AE6816" s="91">
        <f t="shared" si="278"/>
        <v>4.3531450313238906E-2</v>
      </c>
      <c r="AG6816" s="92"/>
    </row>
    <row r="6817" spans="14:33" x14ac:dyDescent="0.25">
      <c r="N6817" s="60"/>
      <c r="O6817" s="101"/>
      <c r="AD6817" s="90">
        <f t="shared" si="279"/>
        <v>52891</v>
      </c>
      <c r="AE6817" s="91">
        <f t="shared" si="278"/>
        <v>4.3536714378742403E-2</v>
      </c>
      <c r="AG6817" s="92"/>
    </row>
    <row r="6818" spans="14:33" x14ac:dyDescent="0.25">
      <c r="N6818" s="60"/>
      <c r="O6818" s="101"/>
      <c r="AD6818" s="90">
        <f t="shared" si="279"/>
        <v>52892</v>
      </c>
      <c r="AE6818" s="91">
        <f t="shared" si="278"/>
        <v>4.3536714378742403E-2</v>
      </c>
      <c r="AG6818" s="92"/>
    </row>
    <row r="6819" spans="14:33" x14ac:dyDescent="0.25">
      <c r="N6819" s="60"/>
      <c r="O6819" s="101"/>
      <c r="AD6819" s="90">
        <f t="shared" si="279"/>
        <v>52893</v>
      </c>
      <c r="AE6819" s="91">
        <f t="shared" si="278"/>
        <v>4.3536714378742403E-2</v>
      </c>
      <c r="AG6819" s="92"/>
    </row>
    <row r="6820" spans="14:33" x14ac:dyDescent="0.25">
      <c r="N6820" s="60"/>
      <c r="O6820" s="101"/>
      <c r="AD6820" s="90">
        <f t="shared" si="279"/>
        <v>52894</v>
      </c>
      <c r="AE6820" s="91">
        <f t="shared" si="278"/>
        <v>4.3531450313318842E-2</v>
      </c>
      <c r="AG6820" s="92"/>
    </row>
    <row r="6821" spans="14:33" x14ac:dyDescent="0.25">
      <c r="N6821" s="60"/>
      <c r="O6821" s="101"/>
      <c r="AD6821" s="90">
        <f t="shared" si="279"/>
        <v>52895</v>
      </c>
      <c r="AE6821" s="91">
        <f t="shared" si="278"/>
        <v>4.3531450313238906E-2</v>
      </c>
      <c r="AG6821" s="92"/>
    </row>
    <row r="6822" spans="14:33" x14ac:dyDescent="0.25">
      <c r="N6822" s="60"/>
      <c r="O6822" s="101"/>
      <c r="AD6822" s="90">
        <f t="shared" si="279"/>
        <v>52896</v>
      </c>
      <c r="AE6822" s="91">
        <f t="shared" si="278"/>
        <v>4.3531450313318842E-2</v>
      </c>
      <c r="AG6822" s="92"/>
    </row>
    <row r="6823" spans="14:33" x14ac:dyDescent="0.25">
      <c r="N6823" s="60"/>
      <c r="O6823" s="101"/>
      <c r="AD6823" s="90">
        <f t="shared" si="279"/>
        <v>52897</v>
      </c>
      <c r="AE6823" s="91">
        <f t="shared" si="278"/>
        <v>4.3531450313318842E-2</v>
      </c>
      <c r="AG6823" s="92"/>
    </row>
    <row r="6824" spans="14:33" x14ac:dyDescent="0.25">
      <c r="N6824" s="60"/>
      <c r="O6824" s="101"/>
      <c r="AD6824" s="90">
        <f t="shared" si="279"/>
        <v>52898</v>
      </c>
      <c r="AE6824" s="91">
        <f t="shared" si="278"/>
        <v>4.3536714378742403E-2</v>
      </c>
      <c r="AG6824" s="92"/>
    </row>
    <row r="6825" spans="14:33" x14ac:dyDescent="0.25">
      <c r="N6825" s="60"/>
      <c r="O6825" s="101"/>
      <c r="AD6825" s="90">
        <f t="shared" si="279"/>
        <v>52899</v>
      </c>
      <c r="AE6825" s="91">
        <f t="shared" si="278"/>
        <v>4.3536714378742403E-2</v>
      </c>
      <c r="AG6825" s="92"/>
    </row>
    <row r="6826" spans="14:33" x14ac:dyDescent="0.25">
      <c r="N6826" s="60"/>
      <c r="O6826" s="101"/>
      <c r="AD6826" s="90">
        <f t="shared" si="279"/>
        <v>52900</v>
      </c>
      <c r="AE6826" s="91">
        <f t="shared" si="278"/>
        <v>4.3536714378742403E-2</v>
      </c>
      <c r="AG6826" s="92"/>
    </row>
    <row r="6827" spans="14:33" x14ac:dyDescent="0.25">
      <c r="N6827" s="60"/>
      <c r="O6827" s="101"/>
      <c r="AD6827" s="90">
        <f t="shared" si="279"/>
        <v>52901</v>
      </c>
      <c r="AE6827" s="91">
        <f t="shared" si="278"/>
        <v>4.3531450313318842E-2</v>
      </c>
      <c r="AG6827" s="92"/>
    </row>
    <row r="6828" spans="14:33" x14ac:dyDescent="0.25">
      <c r="N6828" s="60"/>
      <c r="O6828" s="101"/>
      <c r="AD6828" s="90">
        <f t="shared" si="279"/>
        <v>52902</v>
      </c>
      <c r="AE6828" s="91">
        <f t="shared" si="278"/>
        <v>4.3531450313318842E-2</v>
      </c>
      <c r="AG6828" s="92"/>
    </row>
    <row r="6829" spans="14:33" x14ac:dyDescent="0.25">
      <c r="N6829" s="60"/>
      <c r="O6829" s="101"/>
      <c r="AD6829" s="90">
        <f t="shared" si="279"/>
        <v>52903</v>
      </c>
      <c r="AE6829" s="91">
        <f t="shared" si="278"/>
        <v>4.3531450313318842E-2</v>
      </c>
      <c r="AG6829" s="92"/>
    </row>
    <row r="6830" spans="14:33" x14ac:dyDescent="0.25">
      <c r="N6830" s="60"/>
      <c r="O6830" s="101"/>
      <c r="AD6830" s="90">
        <f t="shared" si="279"/>
        <v>52904</v>
      </c>
      <c r="AE6830" s="91">
        <f t="shared" si="278"/>
        <v>4.3531450313318842E-2</v>
      </c>
      <c r="AG6830" s="92"/>
    </row>
    <row r="6831" spans="14:33" x14ac:dyDescent="0.25">
      <c r="N6831" s="60"/>
      <c r="O6831" s="101"/>
      <c r="AD6831" s="90">
        <f t="shared" si="279"/>
        <v>52905</v>
      </c>
      <c r="AE6831" s="91">
        <f t="shared" si="278"/>
        <v>4.3536714378742403E-2</v>
      </c>
      <c r="AG6831" s="92"/>
    </row>
    <row r="6832" spans="14:33" x14ac:dyDescent="0.25">
      <c r="N6832" s="60"/>
      <c r="O6832" s="101"/>
      <c r="AD6832" s="90">
        <f t="shared" si="279"/>
        <v>52906</v>
      </c>
      <c r="AE6832" s="91">
        <f t="shared" si="278"/>
        <v>4.3536714378742403E-2</v>
      </c>
      <c r="AG6832" s="92"/>
    </row>
    <row r="6833" spans="14:33" x14ac:dyDescent="0.25">
      <c r="N6833" s="60"/>
      <c r="O6833" s="101"/>
      <c r="AD6833" s="90">
        <f t="shared" si="279"/>
        <v>52907</v>
      </c>
      <c r="AE6833" s="91">
        <f t="shared" si="278"/>
        <v>4.3536714378742403E-2</v>
      </c>
      <c r="AG6833" s="92"/>
    </row>
    <row r="6834" spans="14:33" x14ac:dyDescent="0.25">
      <c r="N6834" s="60"/>
      <c r="O6834" s="101"/>
      <c r="AD6834" s="90">
        <f t="shared" si="279"/>
        <v>52908</v>
      </c>
      <c r="AE6834" s="91">
        <f t="shared" si="278"/>
        <v>4.3531450313398778E-2</v>
      </c>
      <c r="AG6834" s="92"/>
    </row>
    <row r="6835" spans="14:33" x14ac:dyDescent="0.25">
      <c r="N6835" s="60"/>
      <c r="O6835" s="101"/>
      <c r="AD6835" s="90">
        <f t="shared" si="279"/>
        <v>52909</v>
      </c>
      <c r="AE6835" s="91">
        <f t="shared" si="278"/>
        <v>4.3531450313238906E-2</v>
      </c>
      <c r="AG6835" s="92"/>
    </row>
    <row r="6836" spans="14:33" x14ac:dyDescent="0.25">
      <c r="N6836" s="60"/>
      <c r="O6836" s="101"/>
      <c r="AD6836" s="90">
        <f t="shared" si="279"/>
        <v>52910</v>
      </c>
      <c r="AE6836" s="91">
        <f t="shared" si="278"/>
        <v>4.3531450313398778E-2</v>
      </c>
      <c r="AG6836" s="92"/>
    </row>
    <row r="6837" spans="14:33" x14ac:dyDescent="0.25">
      <c r="N6837" s="60"/>
      <c r="O6837" s="101"/>
      <c r="AD6837" s="90">
        <f t="shared" si="279"/>
        <v>52911</v>
      </c>
      <c r="AE6837" s="91">
        <f t="shared" si="278"/>
        <v>4.3539346729699613E-2</v>
      </c>
      <c r="AG6837" s="92"/>
    </row>
    <row r="6838" spans="14:33" x14ac:dyDescent="0.25">
      <c r="N6838" s="60"/>
      <c r="O6838" s="101"/>
      <c r="AD6838" s="90">
        <f t="shared" si="279"/>
        <v>52912</v>
      </c>
      <c r="AE6838" s="91">
        <f t="shared" si="278"/>
        <v>4.3539346729699613E-2</v>
      </c>
      <c r="AG6838" s="92"/>
    </row>
    <row r="6839" spans="14:33" x14ac:dyDescent="0.25">
      <c r="N6839" s="60"/>
      <c r="O6839" s="101"/>
      <c r="AD6839" s="90">
        <f t="shared" si="279"/>
        <v>52913</v>
      </c>
      <c r="AE6839" s="91">
        <f t="shared" si="278"/>
        <v>4.3539346729699613E-2</v>
      </c>
      <c r="AG6839" s="92"/>
    </row>
    <row r="6840" spans="14:33" x14ac:dyDescent="0.25">
      <c r="N6840" s="60"/>
      <c r="O6840" s="101"/>
      <c r="AD6840" s="90">
        <f t="shared" si="279"/>
        <v>52914</v>
      </c>
      <c r="AE6840" s="91">
        <f t="shared" si="278"/>
        <v>4.3539346729699613E-2</v>
      </c>
      <c r="AG6840" s="92"/>
    </row>
    <row r="6841" spans="14:33" x14ac:dyDescent="0.25">
      <c r="N6841" s="60"/>
      <c r="O6841" s="101"/>
      <c r="AD6841" s="90">
        <f t="shared" si="279"/>
        <v>52915</v>
      </c>
      <c r="AE6841" s="91">
        <f t="shared" si="278"/>
        <v>4.3531450313238906E-2</v>
      </c>
      <c r="AG6841" s="92"/>
    </row>
    <row r="6842" spans="14:33" x14ac:dyDescent="0.25">
      <c r="N6842" s="60"/>
      <c r="O6842" s="101"/>
      <c r="AD6842" s="90">
        <f t="shared" si="279"/>
        <v>52916</v>
      </c>
      <c r="AE6842" s="91">
        <f t="shared" si="278"/>
        <v>4.3531450313318842E-2</v>
      </c>
      <c r="AG6842" s="92"/>
    </row>
    <row r="6843" spans="14:33" x14ac:dyDescent="0.25">
      <c r="N6843" s="60"/>
      <c r="O6843" s="101"/>
      <c r="AD6843" s="90">
        <f t="shared" si="279"/>
        <v>52917</v>
      </c>
      <c r="AE6843" s="91">
        <f t="shared" si="278"/>
        <v>4.3531450313318842E-2</v>
      </c>
      <c r="AG6843" s="92"/>
    </row>
    <row r="6844" spans="14:33" x14ac:dyDescent="0.25">
      <c r="N6844" s="60"/>
      <c r="O6844" s="101"/>
      <c r="AD6844" s="90">
        <f t="shared" si="279"/>
        <v>52918</v>
      </c>
      <c r="AE6844" s="91">
        <f t="shared" si="278"/>
        <v>4.3531450313398778E-2</v>
      </c>
      <c r="AG6844" s="92"/>
    </row>
    <row r="6845" spans="14:33" x14ac:dyDescent="0.25">
      <c r="N6845" s="60"/>
      <c r="O6845" s="101"/>
      <c r="AD6845" s="90">
        <f t="shared" si="279"/>
        <v>52919</v>
      </c>
      <c r="AE6845" s="91">
        <f t="shared" si="278"/>
        <v>4.3536714378715757E-2</v>
      </c>
      <c r="AG6845" s="92"/>
    </row>
    <row r="6846" spans="14:33" x14ac:dyDescent="0.25">
      <c r="N6846" s="60"/>
      <c r="O6846" s="101"/>
      <c r="AD6846" s="90">
        <f t="shared" si="279"/>
        <v>52920</v>
      </c>
      <c r="AE6846" s="91">
        <f t="shared" si="278"/>
        <v>4.3536714378715757E-2</v>
      </c>
      <c r="AG6846" s="92"/>
    </row>
    <row r="6847" spans="14:33" x14ac:dyDescent="0.25">
      <c r="N6847" s="60"/>
      <c r="O6847" s="101"/>
      <c r="AD6847" s="90">
        <f t="shared" si="279"/>
        <v>52921</v>
      </c>
      <c r="AE6847" s="91">
        <f t="shared" si="278"/>
        <v>4.3536714378715757E-2</v>
      </c>
      <c r="AG6847" s="92"/>
    </row>
    <row r="6848" spans="14:33" x14ac:dyDescent="0.25">
      <c r="N6848" s="60"/>
      <c r="O6848" s="101"/>
      <c r="AD6848" s="90">
        <f t="shared" si="279"/>
        <v>52922</v>
      </c>
      <c r="AE6848" s="91">
        <f t="shared" si="278"/>
        <v>4.3531450313318842E-2</v>
      </c>
      <c r="AG6848" s="92"/>
    </row>
    <row r="6849" spans="14:33" x14ac:dyDescent="0.25">
      <c r="N6849" s="60"/>
      <c r="O6849" s="101"/>
      <c r="AD6849" s="90">
        <f t="shared" si="279"/>
        <v>52923</v>
      </c>
      <c r="AE6849" s="91">
        <f t="shared" si="278"/>
        <v>4.3531450313318842E-2</v>
      </c>
      <c r="AG6849" s="92"/>
    </row>
    <row r="6850" spans="14:33" x14ac:dyDescent="0.25">
      <c r="N6850" s="60"/>
      <c r="O6850" s="101"/>
      <c r="AD6850" s="90">
        <f t="shared" si="279"/>
        <v>52924</v>
      </c>
      <c r="AE6850" s="91">
        <f t="shared" si="278"/>
        <v>4.3534082239915506E-2</v>
      </c>
      <c r="AG6850" s="92"/>
    </row>
    <row r="6851" spans="14:33" x14ac:dyDescent="0.25">
      <c r="N6851" s="60"/>
      <c r="O6851" s="101"/>
      <c r="AD6851" s="90">
        <f t="shared" si="279"/>
        <v>52925</v>
      </c>
      <c r="AE6851" s="91">
        <f t="shared" si="278"/>
        <v>4.3534082239915506E-2</v>
      </c>
      <c r="AG6851" s="92"/>
    </row>
    <row r="6852" spans="14:33" x14ac:dyDescent="0.25">
      <c r="N6852" s="60"/>
      <c r="O6852" s="101"/>
      <c r="AD6852" s="90">
        <f t="shared" si="279"/>
        <v>52926</v>
      </c>
      <c r="AE6852" s="91">
        <f t="shared" si="278"/>
        <v>4.3536714378742403E-2</v>
      </c>
      <c r="AG6852" s="92"/>
    </row>
    <row r="6853" spans="14:33" x14ac:dyDescent="0.25">
      <c r="N6853" s="60"/>
      <c r="O6853" s="101"/>
      <c r="AD6853" s="90">
        <f t="shared" si="279"/>
        <v>52927</v>
      </c>
      <c r="AE6853" s="91">
        <f t="shared" si="278"/>
        <v>4.3536714378742403E-2</v>
      </c>
      <c r="AG6853" s="92"/>
    </row>
    <row r="6854" spans="14:33" x14ac:dyDescent="0.25">
      <c r="N6854" s="60"/>
      <c r="O6854" s="101"/>
      <c r="AD6854" s="90">
        <f t="shared" si="279"/>
        <v>52928</v>
      </c>
      <c r="AE6854" s="91">
        <f t="shared" si="278"/>
        <v>4.3536714378742403E-2</v>
      </c>
      <c r="AG6854" s="92"/>
    </row>
    <row r="6855" spans="14:33" x14ac:dyDescent="0.25">
      <c r="N6855" s="60"/>
      <c r="O6855" s="101"/>
      <c r="AD6855" s="90">
        <f t="shared" si="279"/>
        <v>52929</v>
      </c>
      <c r="AE6855" s="91">
        <f t="shared" ref="AE6855:AE6918" si="280">_xlfn.IFNA(VLOOKUP(AD6855,N:O,2,FALSE)/100,AE6854)</f>
        <v>4.3531450313318842E-2</v>
      </c>
      <c r="AG6855" s="92"/>
    </row>
    <row r="6856" spans="14:33" x14ac:dyDescent="0.25">
      <c r="N6856" s="60"/>
      <c r="O6856" s="101"/>
      <c r="AD6856" s="90">
        <f t="shared" ref="AD6856:AD6919" si="281">AD6855+1</f>
        <v>52930</v>
      </c>
      <c r="AE6856" s="91">
        <f t="shared" si="280"/>
        <v>4.3531450313318842E-2</v>
      </c>
      <c r="AG6856" s="92"/>
    </row>
    <row r="6857" spans="14:33" x14ac:dyDescent="0.25">
      <c r="N6857" s="60"/>
      <c r="O6857" s="101"/>
      <c r="AD6857" s="90">
        <f t="shared" si="281"/>
        <v>52931</v>
      </c>
      <c r="AE6857" s="91">
        <f t="shared" si="280"/>
        <v>4.3531450313318842E-2</v>
      </c>
      <c r="AG6857" s="92"/>
    </row>
    <row r="6858" spans="14:33" x14ac:dyDescent="0.25">
      <c r="N6858" s="60"/>
      <c r="O6858" s="101"/>
      <c r="AD6858" s="90">
        <f t="shared" si="281"/>
        <v>52932</v>
      </c>
      <c r="AE6858" s="91">
        <f t="shared" si="280"/>
        <v>4.3531450313318842E-2</v>
      </c>
      <c r="AG6858" s="92"/>
    </row>
    <row r="6859" spans="14:33" x14ac:dyDescent="0.25">
      <c r="N6859" s="60"/>
      <c r="O6859" s="101"/>
      <c r="AD6859" s="90">
        <f t="shared" si="281"/>
        <v>52933</v>
      </c>
      <c r="AE6859" s="91">
        <f t="shared" si="280"/>
        <v>4.3536714378715757E-2</v>
      </c>
      <c r="AG6859" s="92"/>
    </row>
    <row r="6860" spans="14:33" x14ac:dyDescent="0.25">
      <c r="N6860" s="60"/>
      <c r="O6860" s="101"/>
      <c r="AD6860" s="90">
        <f t="shared" si="281"/>
        <v>52934</v>
      </c>
      <c r="AE6860" s="91">
        <f t="shared" si="280"/>
        <v>4.3536714378715757E-2</v>
      </c>
      <c r="AG6860" s="92"/>
    </row>
    <row r="6861" spans="14:33" x14ac:dyDescent="0.25">
      <c r="N6861" s="60"/>
      <c r="O6861" s="101"/>
      <c r="AD6861" s="90">
        <f t="shared" si="281"/>
        <v>52935</v>
      </c>
      <c r="AE6861" s="91">
        <f t="shared" si="280"/>
        <v>4.3536714378715757E-2</v>
      </c>
      <c r="AG6861" s="92"/>
    </row>
    <row r="6862" spans="14:33" x14ac:dyDescent="0.25">
      <c r="N6862" s="60"/>
      <c r="O6862" s="101"/>
      <c r="AD6862" s="90">
        <f t="shared" si="281"/>
        <v>52936</v>
      </c>
      <c r="AE6862" s="91">
        <f t="shared" si="280"/>
        <v>4.3531450313398778E-2</v>
      </c>
      <c r="AG6862" s="92"/>
    </row>
    <row r="6863" spans="14:33" x14ac:dyDescent="0.25">
      <c r="N6863" s="60"/>
      <c r="O6863" s="101"/>
      <c r="AD6863" s="90">
        <f t="shared" si="281"/>
        <v>52937</v>
      </c>
      <c r="AE6863" s="91">
        <f t="shared" si="280"/>
        <v>4.3531450313318842E-2</v>
      </c>
      <c r="AG6863" s="92"/>
    </row>
    <row r="6864" spans="14:33" x14ac:dyDescent="0.25">
      <c r="N6864" s="60"/>
      <c r="O6864" s="101"/>
      <c r="AD6864" s="90">
        <f t="shared" si="281"/>
        <v>52938</v>
      </c>
      <c r="AE6864" s="91">
        <f t="shared" si="280"/>
        <v>4.3531450313318842E-2</v>
      </c>
      <c r="AG6864" s="92"/>
    </row>
    <row r="6865" spans="14:33" x14ac:dyDescent="0.25">
      <c r="N6865" s="60"/>
      <c r="O6865" s="101"/>
      <c r="AD6865" s="90">
        <f t="shared" si="281"/>
        <v>52939</v>
      </c>
      <c r="AE6865" s="91">
        <f t="shared" si="280"/>
        <v>4.3531450313318842E-2</v>
      </c>
      <c r="AG6865" s="92"/>
    </row>
    <row r="6866" spans="14:33" x14ac:dyDescent="0.25">
      <c r="N6866" s="60"/>
      <c r="O6866" s="101"/>
      <c r="AD6866" s="90">
        <f t="shared" si="281"/>
        <v>52940</v>
      </c>
      <c r="AE6866" s="91">
        <f t="shared" si="280"/>
        <v>4.3536714378742403E-2</v>
      </c>
      <c r="AG6866" s="92"/>
    </row>
    <row r="6867" spans="14:33" x14ac:dyDescent="0.25">
      <c r="N6867" s="60"/>
      <c r="O6867" s="101"/>
      <c r="AD6867" s="90">
        <f t="shared" si="281"/>
        <v>52941</v>
      </c>
      <c r="AE6867" s="91">
        <f t="shared" si="280"/>
        <v>4.3536714378742403E-2</v>
      </c>
      <c r="AG6867" s="92"/>
    </row>
    <row r="6868" spans="14:33" x14ac:dyDescent="0.25">
      <c r="N6868" s="60"/>
      <c r="O6868" s="101"/>
      <c r="AD6868" s="90">
        <f t="shared" si="281"/>
        <v>52942</v>
      </c>
      <c r="AE6868" s="91">
        <f t="shared" si="280"/>
        <v>4.3536714378742403E-2</v>
      </c>
      <c r="AG6868" s="92"/>
    </row>
    <row r="6869" spans="14:33" x14ac:dyDescent="0.25">
      <c r="N6869" s="60"/>
      <c r="O6869" s="101"/>
      <c r="AD6869" s="90">
        <f t="shared" si="281"/>
        <v>52943</v>
      </c>
      <c r="AE6869" s="91">
        <f t="shared" si="280"/>
        <v>4.3531450313318842E-2</v>
      </c>
      <c r="AG6869" s="92"/>
    </row>
    <row r="6870" spans="14:33" x14ac:dyDescent="0.25">
      <c r="N6870" s="60"/>
      <c r="O6870" s="101"/>
      <c r="AD6870" s="90">
        <f t="shared" si="281"/>
        <v>52944</v>
      </c>
      <c r="AE6870" s="91">
        <f t="shared" si="280"/>
        <v>4.3531450313318842E-2</v>
      </c>
      <c r="AG6870" s="92"/>
    </row>
    <row r="6871" spans="14:33" x14ac:dyDescent="0.25">
      <c r="N6871" s="60"/>
      <c r="O6871" s="101"/>
      <c r="AD6871" s="90">
        <f t="shared" si="281"/>
        <v>52945</v>
      </c>
      <c r="AE6871" s="91">
        <f t="shared" si="280"/>
        <v>4.3531450313318842E-2</v>
      </c>
      <c r="AG6871" s="92"/>
    </row>
    <row r="6872" spans="14:33" x14ac:dyDescent="0.25">
      <c r="N6872" s="60"/>
      <c r="O6872" s="101"/>
      <c r="AD6872" s="90">
        <f t="shared" si="281"/>
        <v>52946</v>
      </c>
      <c r="AE6872" s="91">
        <f t="shared" si="280"/>
        <v>4.3531450313318842E-2</v>
      </c>
      <c r="AG6872" s="92"/>
    </row>
    <row r="6873" spans="14:33" x14ac:dyDescent="0.25">
      <c r="N6873" s="60"/>
      <c r="O6873" s="101"/>
      <c r="AD6873" s="90">
        <f t="shared" si="281"/>
        <v>52947</v>
      </c>
      <c r="AE6873" s="91">
        <f t="shared" si="280"/>
        <v>4.3536714378715757E-2</v>
      </c>
      <c r="AG6873" s="92"/>
    </row>
    <row r="6874" spans="14:33" x14ac:dyDescent="0.25">
      <c r="N6874" s="60"/>
      <c r="O6874" s="101"/>
      <c r="AD6874" s="90">
        <f t="shared" si="281"/>
        <v>52948</v>
      </c>
      <c r="AE6874" s="91">
        <f t="shared" si="280"/>
        <v>4.3536714378715757E-2</v>
      </c>
      <c r="AG6874" s="92"/>
    </row>
    <row r="6875" spans="14:33" x14ac:dyDescent="0.25">
      <c r="N6875" s="60"/>
      <c r="O6875" s="101"/>
      <c r="AD6875" s="90">
        <f t="shared" si="281"/>
        <v>52949</v>
      </c>
      <c r="AE6875" s="91">
        <f t="shared" si="280"/>
        <v>4.3536714378715757E-2</v>
      </c>
      <c r="AG6875" s="92"/>
    </row>
    <row r="6876" spans="14:33" x14ac:dyDescent="0.25">
      <c r="N6876" s="60"/>
      <c r="O6876" s="101"/>
      <c r="AD6876" s="90">
        <f t="shared" si="281"/>
        <v>52950</v>
      </c>
      <c r="AE6876" s="91">
        <f t="shared" si="280"/>
        <v>4.3531450313398778E-2</v>
      </c>
      <c r="AG6876" s="92"/>
    </row>
    <row r="6877" spans="14:33" x14ac:dyDescent="0.25">
      <c r="N6877" s="60"/>
      <c r="O6877" s="101"/>
      <c r="AD6877" s="90">
        <f t="shared" si="281"/>
        <v>52951</v>
      </c>
      <c r="AE6877" s="91">
        <f t="shared" si="280"/>
        <v>4.3531450313238906E-2</v>
      </c>
      <c r="AG6877" s="92"/>
    </row>
    <row r="6878" spans="14:33" x14ac:dyDescent="0.25">
      <c r="N6878" s="60"/>
      <c r="O6878" s="101"/>
      <c r="AD6878" s="90">
        <f t="shared" si="281"/>
        <v>52952</v>
      </c>
      <c r="AE6878" s="91">
        <f t="shared" si="280"/>
        <v>4.3531450313318842E-2</v>
      </c>
      <c r="AG6878" s="92"/>
    </row>
    <row r="6879" spans="14:33" x14ac:dyDescent="0.25">
      <c r="N6879" s="60"/>
      <c r="O6879" s="101"/>
      <c r="AD6879" s="90">
        <f t="shared" si="281"/>
        <v>52953</v>
      </c>
      <c r="AE6879" s="91">
        <f t="shared" si="280"/>
        <v>4.3531450313318842E-2</v>
      </c>
      <c r="AG6879" s="92"/>
    </row>
    <row r="6880" spans="14:33" x14ac:dyDescent="0.25">
      <c r="N6880" s="60"/>
      <c r="O6880" s="101"/>
      <c r="AD6880" s="90">
        <f t="shared" si="281"/>
        <v>52954</v>
      </c>
      <c r="AE6880" s="91">
        <f t="shared" si="280"/>
        <v>4.3539346729699613E-2</v>
      </c>
      <c r="AG6880" s="92"/>
    </row>
    <row r="6881" spans="14:33" x14ac:dyDescent="0.25">
      <c r="N6881" s="60"/>
      <c r="O6881" s="101"/>
      <c r="AD6881" s="90">
        <f t="shared" si="281"/>
        <v>52955</v>
      </c>
      <c r="AE6881" s="91">
        <f t="shared" si="280"/>
        <v>4.3539346729699613E-2</v>
      </c>
      <c r="AG6881" s="92"/>
    </row>
    <row r="6882" spans="14:33" x14ac:dyDescent="0.25">
      <c r="N6882" s="60"/>
      <c r="O6882" s="101"/>
      <c r="AD6882" s="90">
        <f t="shared" si="281"/>
        <v>52956</v>
      </c>
      <c r="AE6882" s="91">
        <f t="shared" si="280"/>
        <v>4.3539346729699613E-2</v>
      </c>
      <c r="AG6882" s="92"/>
    </row>
    <row r="6883" spans="14:33" x14ac:dyDescent="0.25">
      <c r="N6883" s="60"/>
      <c r="O6883" s="101"/>
      <c r="AD6883" s="90">
        <f t="shared" si="281"/>
        <v>52957</v>
      </c>
      <c r="AE6883" s="91">
        <f t="shared" si="280"/>
        <v>4.3539346729699613E-2</v>
      </c>
      <c r="AG6883" s="92"/>
    </row>
    <row r="6884" spans="14:33" x14ac:dyDescent="0.25">
      <c r="N6884" s="60"/>
      <c r="O6884" s="101"/>
      <c r="AD6884" s="90">
        <f t="shared" si="281"/>
        <v>52958</v>
      </c>
      <c r="AE6884" s="91">
        <f t="shared" si="280"/>
        <v>4.3531450313318842E-2</v>
      </c>
      <c r="AG6884" s="92"/>
    </row>
    <row r="6885" spans="14:33" x14ac:dyDescent="0.25">
      <c r="N6885" s="60"/>
      <c r="O6885" s="101"/>
      <c r="AD6885" s="90">
        <f t="shared" si="281"/>
        <v>52959</v>
      </c>
      <c r="AE6885" s="91">
        <f t="shared" si="280"/>
        <v>4.3531450313318842E-2</v>
      </c>
      <c r="AG6885" s="92"/>
    </row>
    <row r="6886" spans="14:33" x14ac:dyDescent="0.25">
      <c r="N6886" s="60"/>
      <c r="O6886" s="101"/>
      <c r="AD6886" s="90">
        <f t="shared" si="281"/>
        <v>52960</v>
      </c>
      <c r="AE6886" s="91">
        <f t="shared" si="280"/>
        <v>4.3531450313238906E-2</v>
      </c>
      <c r="AG6886" s="92"/>
    </row>
    <row r="6887" spans="14:33" x14ac:dyDescent="0.25">
      <c r="N6887" s="60"/>
      <c r="O6887" s="101"/>
      <c r="AD6887" s="90">
        <f t="shared" si="281"/>
        <v>52961</v>
      </c>
      <c r="AE6887" s="91">
        <f t="shared" si="280"/>
        <v>4.3539346729719597E-2</v>
      </c>
      <c r="AG6887" s="92"/>
    </row>
    <row r="6888" spans="14:33" x14ac:dyDescent="0.25">
      <c r="N6888" s="60"/>
      <c r="O6888" s="101"/>
      <c r="AD6888" s="90">
        <f t="shared" si="281"/>
        <v>52962</v>
      </c>
      <c r="AE6888" s="91">
        <f t="shared" si="280"/>
        <v>4.3539346729719597E-2</v>
      </c>
      <c r="AG6888" s="92"/>
    </row>
    <row r="6889" spans="14:33" x14ac:dyDescent="0.25">
      <c r="N6889" s="60"/>
      <c r="O6889" s="101"/>
      <c r="AD6889" s="90">
        <f t="shared" si="281"/>
        <v>52963</v>
      </c>
      <c r="AE6889" s="91">
        <f t="shared" si="280"/>
        <v>4.3539346729719597E-2</v>
      </c>
      <c r="AG6889" s="92"/>
    </row>
    <row r="6890" spans="14:33" x14ac:dyDescent="0.25">
      <c r="N6890" s="60"/>
      <c r="O6890" s="101"/>
      <c r="AD6890" s="90">
        <f t="shared" si="281"/>
        <v>52964</v>
      </c>
      <c r="AE6890" s="91">
        <f t="shared" si="280"/>
        <v>4.3539346729719597E-2</v>
      </c>
      <c r="AG6890" s="92"/>
    </row>
    <row r="6891" spans="14:33" x14ac:dyDescent="0.25">
      <c r="N6891" s="60"/>
      <c r="O6891" s="101"/>
      <c r="AD6891" s="90">
        <f t="shared" si="281"/>
        <v>52965</v>
      </c>
      <c r="AE6891" s="91">
        <f t="shared" si="280"/>
        <v>4.3531450313238906E-2</v>
      </c>
      <c r="AG6891" s="92"/>
    </row>
    <row r="6892" spans="14:33" x14ac:dyDescent="0.25">
      <c r="N6892" s="60"/>
      <c r="O6892" s="101"/>
      <c r="AD6892" s="90">
        <f t="shared" si="281"/>
        <v>52966</v>
      </c>
      <c r="AE6892" s="91">
        <f t="shared" si="280"/>
        <v>4.3531450313398778E-2</v>
      </c>
      <c r="AG6892" s="92"/>
    </row>
    <row r="6893" spans="14:33" x14ac:dyDescent="0.25">
      <c r="N6893" s="60"/>
      <c r="O6893" s="101"/>
      <c r="AD6893" s="90">
        <f t="shared" si="281"/>
        <v>52967</v>
      </c>
      <c r="AE6893" s="91">
        <f t="shared" si="280"/>
        <v>4.3531450313318842E-2</v>
      </c>
      <c r="AG6893" s="92"/>
    </row>
    <row r="6894" spans="14:33" x14ac:dyDescent="0.25">
      <c r="N6894" s="60"/>
      <c r="O6894" s="101"/>
      <c r="AD6894" s="90">
        <f t="shared" si="281"/>
        <v>52968</v>
      </c>
      <c r="AE6894" s="91">
        <f t="shared" si="280"/>
        <v>4.3536714378715757E-2</v>
      </c>
      <c r="AG6894" s="92"/>
    </row>
    <row r="6895" spans="14:33" x14ac:dyDescent="0.25">
      <c r="N6895" s="60"/>
      <c r="O6895" s="101"/>
      <c r="AD6895" s="90">
        <f t="shared" si="281"/>
        <v>52969</v>
      </c>
      <c r="AE6895" s="91">
        <f t="shared" si="280"/>
        <v>4.3536714378715757E-2</v>
      </c>
      <c r="AG6895" s="92"/>
    </row>
    <row r="6896" spans="14:33" x14ac:dyDescent="0.25">
      <c r="N6896" s="60"/>
      <c r="O6896" s="101"/>
      <c r="AD6896" s="90">
        <f t="shared" si="281"/>
        <v>52970</v>
      </c>
      <c r="AE6896" s="91">
        <f t="shared" si="280"/>
        <v>4.3536714378715757E-2</v>
      </c>
      <c r="AG6896" s="92"/>
    </row>
    <row r="6897" spans="14:33" x14ac:dyDescent="0.25">
      <c r="N6897" s="60"/>
      <c r="O6897" s="101"/>
      <c r="AD6897" s="90">
        <f t="shared" si="281"/>
        <v>52971</v>
      </c>
      <c r="AE6897" s="91">
        <f t="shared" si="280"/>
        <v>4.3531450313398778E-2</v>
      </c>
      <c r="AG6897" s="92"/>
    </row>
    <row r="6898" spans="14:33" x14ac:dyDescent="0.25">
      <c r="N6898" s="60"/>
      <c r="O6898" s="101"/>
      <c r="AD6898" s="90">
        <f t="shared" si="281"/>
        <v>52972</v>
      </c>
      <c r="AE6898" s="91">
        <f t="shared" si="280"/>
        <v>4.3531450313318842E-2</v>
      </c>
      <c r="AG6898" s="92"/>
    </row>
    <row r="6899" spans="14:33" x14ac:dyDescent="0.25">
      <c r="N6899" s="60"/>
      <c r="O6899" s="101"/>
      <c r="AD6899" s="90">
        <f t="shared" si="281"/>
        <v>52973</v>
      </c>
      <c r="AE6899" s="91">
        <f t="shared" si="280"/>
        <v>4.3531450313318842E-2</v>
      </c>
      <c r="AG6899" s="92"/>
    </row>
    <row r="6900" spans="14:33" x14ac:dyDescent="0.25">
      <c r="N6900" s="60"/>
      <c r="O6900" s="101"/>
      <c r="AD6900" s="90">
        <f t="shared" si="281"/>
        <v>52974</v>
      </c>
      <c r="AE6900" s="91">
        <f t="shared" si="280"/>
        <v>4.3531450313318842E-2</v>
      </c>
      <c r="AG6900" s="92"/>
    </row>
    <row r="6901" spans="14:33" x14ac:dyDescent="0.25">
      <c r="N6901" s="60"/>
      <c r="O6901" s="101"/>
      <c r="AD6901" s="90">
        <f t="shared" si="281"/>
        <v>52975</v>
      </c>
      <c r="AE6901" s="91">
        <f t="shared" si="280"/>
        <v>4.3539346729699613E-2</v>
      </c>
      <c r="AG6901" s="92"/>
    </row>
    <row r="6902" spans="14:33" x14ac:dyDescent="0.25">
      <c r="N6902" s="60"/>
      <c r="O6902" s="101"/>
      <c r="AD6902" s="90">
        <f t="shared" si="281"/>
        <v>52976</v>
      </c>
      <c r="AE6902" s="91">
        <f t="shared" si="280"/>
        <v>4.3539346729699613E-2</v>
      </c>
      <c r="AG6902" s="92"/>
    </row>
    <row r="6903" spans="14:33" x14ac:dyDescent="0.25">
      <c r="N6903" s="60"/>
      <c r="O6903" s="101"/>
      <c r="AD6903" s="90">
        <f t="shared" si="281"/>
        <v>52977</v>
      </c>
      <c r="AE6903" s="91">
        <f t="shared" si="280"/>
        <v>4.3539346729699613E-2</v>
      </c>
      <c r="AG6903" s="92"/>
    </row>
    <row r="6904" spans="14:33" x14ac:dyDescent="0.25">
      <c r="N6904" s="60"/>
      <c r="O6904" s="101"/>
      <c r="AD6904" s="90">
        <f t="shared" si="281"/>
        <v>52978</v>
      </c>
      <c r="AE6904" s="91">
        <f t="shared" si="280"/>
        <v>4.3539346729699613E-2</v>
      </c>
      <c r="AG6904" s="92"/>
    </row>
    <row r="6905" spans="14:33" x14ac:dyDescent="0.25">
      <c r="N6905" s="60"/>
      <c r="O6905" s="101"/>
      <c r="AD6905" s="90">
        <f t="shared" si="281"/>
        <v>52979</v>
      </c>
      <c r="AE6905" s="91">
        <f t="shared" si="280"/>
        <v>4.3531450313398778E-2</v>
      </c>
      <c r="AG6905" s="92"/>
    </row>
    <row r="6906" spans="14:33" x14ac:dyDescent="0.25">
      <c r="N6906" s="60"/>
      <c r="O6906" s="101"/>
      <c r="AD6906" s="90">
        <f t="shared" si="281"/>
        <v>52980</v>
      </c>
      <c r="AE6906" s="91">
        <f t="shared" si="280"/>
        <v>4.3531450313318842E-2</v>
      </c>
      <c r="AG6906" s="92"/>
    </row>
    <row r="6907" spans="14:33" x14ac:dyDescent="0.25">
      <c r="N6907" s="60"/>
      <c r="O6907" s="101"/>
      <c r="AD6907" s="90">
        <f t="shared" si="281"/>
        <v>52981</v>
      </c>
      <c r="AE6907" s="91">
        <f t="shared" si="280"/>
        <v>4.3531450313238906E-2</v>
      </c>
      <c r="AG6907" s="92"/>
    </row>
    <row r="6908" spans="14:33" x14ac:dyDescent="0.25">
      <c r="N6908" s="60"/>
      <c r="O6908" s="101"/>
      <c r="AD6908" s="90">
        <f t="shared" si="281"/>
        <v>52982</v>
      </c>
      <c r="AE6908" s="91">
        <f t="shared" si="280"/>
        <v>4.3536714378742403E-2</v>
      </c>
      <c r="AG6908" s="92"/>
    </row>
    <row r="6909" spans="14:33" x14ac:dyDescent="0.25">
      <c r="N6909" s="60"/>
      <c r="O6909" s="101"/>
      <c r="AD6909" s="90">
        <f t="shared" si="281"/>
        <v>52983</v>
      </c>
      <c r="AE6909" s="91">
        <f t="shared" si="280"/>
        <v>4.3536714378742403E-2</v>
      </c>
      <c r="AG6909" s="92"/>
    </row>
    <row r="6910" spans="14:33" x14ac:dyDescent="0.25">
      <c r="N6910" s="60"/>
      <c r="O6910" s="101"/>
      <c r="AD6910" s="90">
        <f t="shared" si="281"/>
        <v>52984</v>
      </c>
      <c r="AE6910" s="91">
        <f t="shared" si="280"/>
        <v>4.3536714378742403E-2</v>
      </c>
      <c r="AG6910" s="92"/>
    </row>
    <row r="6911" spans="14:33" x14ac:dyDescent="0.25">
      <c r="N6911" s="60"/>
      <c r="O6911" s="101"/>
      <c r="AD6911" s="90">
        <f t="shared" si="281"/>
        <v>52985</v>
      </c>
      <c r="AE6911" s="91">
        <f t="shared" si="280"/>
        <v>4.3531450313318842E-2</v>
      </c>
      <c r="AG6911" s="92"/>
    </row>
    <row r="6912" spans="14:33" x14ac:dyDescent="0.25">
      <c r="N6912" s="60"/>
      <c r="O6912" s="101"/>
      <c r="AD6912" s="90">
        <f t="shared" si="281"/>
        <v>52986</v>
      </c>
      <c r="AE6912" s="91">
        <f t="shared" si="280"/>
        <v>4.3531450313318842E-2</v>
      </c>
      <c r="AG6912" s="92"/>
    </row>
    <row r="6913" spans="14:33" x14ac:dyDescent="0.25">
      <c r="N6913" s="60"/>
      <c r="O6913" s="101"/>
      <c r="AD6913" s="90">
        <f t="shared" si="281"/>
        <v>52987</v>
      </c>
      <c r="AE6913" s="91">
        <f t="shared" si="280"/>
        <v>4.3531450313398778E-2</v>
      </c>
      <c r="AG6913" s="92"/>
    </row>
    <row r="6914" spans="14:33" x14ac:dyDescent="0.25">
      <c r="N6914" s="60"/>
      <c r="O6914" s="101"/>
      <c r="AD6914" s="90">
        <f t="shared" si="281"/>
        <v>52988</v>
      </c>
      <c r="AE6914" s="91">
        <f t="shared" si="280"/>
        <v>4.3531450313238906E-2</v>
      </c>
      <c r="AG6914" s="92"/>
    </row>
    <row r="6915" spans="14:33" x14ac:dyDescent="0.25">
      <c r="N6915" s="60"/>
      <c r="O6915" s="101"/>
      <c r="AD6915" s="90">
        <f t="shared" si="281"/>
        <v>52989</v>
      </c>
      <c r="AE6915" s="91">
        <f t="shared" si="280"/>
        <v>4.3536714378715757E-2</v>
      </c>
      <c r="AG6915" s="92"/>
    </row>
    <row r="6916" spans="14:33" x14ac:dyDescent="0.25">
      <c r="N6916" s="60"/>
      <c r="O6916" s="101"/>
      <c r="AD6916" s="90">
        <f t="shared" si="281"/>
        <v>52990</v>
      </c>
      <c r="AE6916" s="91">
        <f t="shared" si="280"/>
        <v>4.3536714378715757E-2</v>
      </c>
      <c r="AG6916" s="92"/>
    </row>
    <row r="6917" spans="14:33" x14ac:dyDescent="0.25">
      <c r="N6917" s="60"/>
      <c r="O6917" s="101"/>
      <c r="AD6917" s="90">
        <f t="shared" si="281"/>
        <v>52991</v>
      </c>
      <c r="AE6917" s="91">
        <f t="shared" si="280"/>
        <v>4.3536714378715757E-2</v>
      </c>
      <c r="AG6917" s="92"/>
    </row>
    <row r="6918" spans="14:33" x14ac:dyDescent="0.25">
      <c r="N6918" s="60"/>
      <c r="O6918" s="101"/>
      <c r="AD6918" s="90">
        <f t="shared" si="281"/>
        <v>52992</v>
      </c>
      <c r="AE6918" s="91">
        <f t="shared" si="280"/>
        <v>4.3531450313318842E-2</v>
      </c>
      <c r="AG6918" s="92"/>
    </row>
    <row r="6919" spans="14:33" x14ac:dyDescent="0.25">
      <c r="N6919" s="60"/>
      <c r="O6919" s="101"/>
      <c r="AD6919" s="90">
        <f t="shared" si="281"/>
        <v>52993</v>
      </c>
      <c r="AE6919" s="91">
        <f t="shared" ref="AE6919:AE6982" si="282">_xlfn.IFNA(VLOOKUP(AD6919,N:O,2,FALSE)/100,AE6918)</f>
        <v>4.3531450313238906E-2</v>
      </c>
      <c r="AG6919" s="92"/>
    </row>
    <row r="6920" spans="14:33" x14ac:dyDescent="0.25">
      <c r="N6920" s="60"/>
      <c r="O6920" s="101"/>
      <c r="AD6920" s="90">
        <f t="shared" ref="AD6920:AD6983" si="283">AD6919+1</f>
        <v>52994</v>
      </c>
      <c r="AE6920" s="91">
        <f t="shared" si="282"/>
        <v>4.3531450313318842E-2</v>
      </c>
      <c r="AG6920" s="92"/>
    </row>
    <row r="6921" spans="14:33" x14ac:dyDescent="0.25">
      <c r="N6921" s="60"/>
      <c r="O6921" s="101"/>
      <c r="AD6921" s="90">
        <f t="shared" si="283"/>
        <v>52995</v>
      </c>
      <c r="AE6921" s="91">
        <f t="shared" si="282"/>
        <v>4.3531450313318842E-2</v>
      </c>
      <c r="AG6921" s="92"/>
    </row>
    <row r="6922" spans="14:33" x14ac:dyDescent="0.25">
      <c r="N6922" s="60"/>
      <c r="O6922" s="101"/>
      <c r="AD6922" s="90">
        <f t="shared" si="283"/>
        <v>52996</v>
      </c>
      <c r="AE6922" s="91">
        <f t="shared" si="282"/>
        <v>4.3536714378742403E-2</v>
      </c>
      <c r="AG6922" s="92"/>
    </row>
    <row r="6923" spans="14:33" x14ac:dyDescent="0.25">
      <c r="N6923" s="60"/>
      <c r="O6923" s="101"/>
      <c r="AD6923" s="90">
        <f t="shared" si="283"/>
        <v>52997</v>
      </c>
      <c r="AE6923" s="91">
        <f t="shared" si="282"/>
        <v>4.3536714378742403E-2</v>
      </c>
      <c r="AG6923" s="92"/>
    </row>
    <row r="6924" spans="14:33" x14ac:dyDescent="0.25">
      <c r="N6924" s="60"/>
      <c r="O6924" s="101"/>
      <c r="AD6924" s="90">
        <f t="shared" si="283"/>
        <v>52998</v>
      </c>
      <c r="AE6924" s="91">
        <f t="shared" si="282"/>
        <v>4.3536714378742403E-2</v>
      </c>
      <c r="AG6924" s="92"/>
    </row>
    <row r="6925" spans="14:33" x14ac:dyDescent="0.25">
      <c r="N6925" s="60"/>
      <c r="O6925" s="101"/>
      <c r="AD6925" s="90">
        <f t="shared" si="283"/>
        <v>52999</v>
      </c>
      <c r="AE6925" s="91">
        <f t="shared" si="282"/>
        <v>4.3531450313238906E-2</v>
      </c>
      <c r="AG6925" s="92"/>
    </row>
    <row r="6926" spans="14:33" x14ac:dyDescent="0.25">
      <c r="N6926" s="60"/>
      <c r="O6926" s="101"/>
      <c r="AD6926" s="90">
        <f t="shared" si="283"/>
        <v>53000</v>
      </c>
      <c r="AE6926" s="91">
        <f t="shared" si="282"/>
        <v>4.3531450313398778E-2</v>
      </c>
      <c r="AG6926" s="92"/>
    </row>
    <row r="6927" spans="14:33" x14ac:dyDescent="0.25">
      <c r="N6927" s="60"/>
      <c r="O6927" s="101"/>
      <c r="AD6927" s="90">
        <f t="shared" si="283"/>
        <v>53001</v>
      </c>
      <c r="AE6927" s="91">
        <f t="shared" si="282"/>
        <v>4.3531450313238906E-2</v>
      </c>
      <c r="AG6927" s="92"/>
    </row>
    <row r="6928" spans="14:33" x14ac:dyDescent="0.25">
      <c r="N6928" s="60"/>
      <c r="O6928" s="101"/>
      <c r="AD6928" s="90">
        <f t="shared" si="283"/>
        <v>53002</v>
      </c>
      <c r="AE6928" s="91">
        <f t="shared" si="282"/>
        <v>4.3531450313398778E-2</v>
      </c>
      <c r="AG6928" s="92"/>
    </row>
    <row r="6929" spans="14:33" x14ac:dyDescent="0.25">
      <c r="N6929" s="60"/>
      <c r="O6929" s="101"/>
      <c r="AD6929" s="90">
        <f t="shared" si="283"/>
        <v>53003</v>
      </c>
      <c r="AE6929" s="91">
        <f t="shared" si="282"/>
        <v>4.3536714378715757E-2</v>
      </c>
      <c r="AG6929" s="92"/>
    </row>
    <row r="6930" spans="14:33" x14ac:dyDescent="0.25">
      <c r="N6930" s="60"/>
      <c r="O6930" s="101"/>
      <c r="AD6930" s="90">
        <f t="shared" si="283"/>
        <v>53004</v>
      </c>
      <c r="AE6930" s="91">
        <f t="shared" si="282"/>
        <v>4.3536714378715757E-2</v>
      </c>
      <c r="AG6930" s="92"/>
    </row>
    <row r="6931" spans="14:33" x14ac:dyDescent="0.25">
      <c r="N6931" s="60"/>
      <c r="O6931" s="101"/>
      <c r="AD6931" s="90">
        <f t="shared" si="283"/>
        <v>53005</v>
      </c>
      <c r="AE6931" s="91">
        <f t="shared" si="282"/>
        <v>4.3536714378715757E-2</v>
      </c>
      <c r="AG6931" s="92"/>
    </row>
    <row r="6932" spans="14:33" x14ac:dyDescent="0.25">
      <c r="N6932" s="60"/>
      <c r="O6932" s="101"/>
      <c r="AD6932" s="90">
        <f t="shared" si="283"/>
        <v>53006</v>
      </c>
      <c r="AE6932" s="91">
        <f t="shared" si="282"/>
        <v>4.3531450313398778E-2</v>
      </c>
      <c r="AG6932" s="92"/>
    </row>
    <row r="6933" spans="14:33" x14ac:dyDescent="0.25">
      <c r="N6933" s="60"/>
      <c r="O6933" s="101"/>
      <c r="AD6933" s="90">
        <f t="shared" si="283"/>
        <v>53007</v>
      </c>
      <c r="AE6933" s="91">
        <f t="shared" si="282"/>
        <v>4.3531450313238906E-2</v>
      </c>
      <c r="AG6933" s="92"/>
    </row>
    <row r="6934" spans="14:33" x14ac:dyDescent="0.25">
      <c r="N6934" s="60"/>
      <c r="O6934" s="101"/>
      <c r="AD6934" s="90">
        <f t="shared" si="283"/>
        <v>53008</v>
      </c>
      <c r="AE6934" s="91">
        <f t="shared" si="282"/>
        <v>4.3531450313318842E-2</v>
      </c>
      <c r="AG6934" s="92"/>
    </row>
    <row r="6935" spans="14:33" x14ac:dyDescent="0.25">
      <c r="N6935" s="60"/>
      <c r="O6935" s="101"/>
      <c r="AD6935" s="90">
        <f t="shared" si="283"/>
        <v>53009</v>
      </c>
      <c r="AE6935" s="91">
        <f t="shared" si="282"/>
        <v>4.3531450313318842E-2</v>
      </c>
      <c r="AG6935" s="92"/>
    </row>
    <row r="6936" spans="14:33" x14ac:dyDescent="0.25">
      <c r="N6936" s="60"/>
      <c r="O6936" s="101"/>
      <c r="AD6936" s="90">
        <f t="shared" si="283"/>
        <v>53010</v>
      </c>
      <c r="AE6936" s="91">
        <f t="shared" si="282"/>
        <v>4.3539346729699613E-2</v>
      </c>
      <c r="AG6936" s="92"/>
    </row>
    <row r="6937" spans="14:33" x14ac:dyDescent="0.25">
      <c r="N6937" s="60"/>
      <c r="O6937" s="101"/>
      <c r="AD6937" s="90">
        <f t="shared" si="283"/>
        <v>53011</v>
      </c>
      <c r="AE6937" s="91">
        <f t="shared" si="282"/>
        <v>4.3539346729699613E-2</v>
      </c>
      <c r="AG6937" s="92"/>
    </row>
    <row r="6938" spans="14:33" x14ac:dyDescent="0.25">
      <c r="N6938" s="60"/>
      <c r="O6938" s="101"/>
      <c r="AD6938" s="90">
        <f t="shared" si="283"/>
        <v>53012</v>
      </c>
      <c r="AE6938" s="91">
        <f t="shared" si="282"/>
        <v>4.3539346729699613E-2</v>
      </c>
      <c r="AG6938" s="92"/>
    </row>
    <row r="6939" spans="14:33" x14ac:dyDescent="0.25">
      <c r="N6939" s="60"/>
      <c r="O6939" s="101"/>
      <c r="AD6939" s="90">
        <f t="shared" si="283"/>
        <v>53013</v>
      </c>
      <c r="AE6939" s="91">
        <f t="shared" si="282"/>
        <v>4.3539346729699613E-2</v>
      </c>
      <c r="AG6939" s="92"/>
    </row>
    <row r="6940" spans="14:33" x14ac:dyDescent="0.25">
      <c r="N6940" s="60"/>
      <c r="O6940" s="101"/>
      <c r="AD6940" s="90">
        <f t="shared" si="283"/>
        <v>53014</v>
      </c>
      <c r="AE6940" s="91">
        <f t="shared" si="282"/>
        <v>4.3531450313318842E-2</v>
      </c>
      <c r="AG6940" s="92"/>
    </row>
    <row r="6941" spans="14:33" x14ac:dyDescent="0.25">
      <c r="N6941" s="60"/>
      <c r="O6941" s="101"/>
      <c r="AD6941" s="90">
        <f t="shared" si="283"/>
        <v>53015</v>
      </c>
      <c r="AE6941" s="91">
        <f t="shared" si="282"/>
        <v>4.3531450313318842E-2</v>
      </c>
      <c r="AG6941" s="92"/>
    </row>
    <row r="6942" spans="14:33" x14ac:dyDescent="0.25">
      <c r="N6942" s="60"/>
      <c r="O6942" s="101"/>
      <c r="AD6942" s="90">
        <f t="shared" si="283"/>
        <v>53016</v>
      </c>
      <c r="AE6942" s="91">
        <f t="shared" si="282"/>
        <v>4.3531450313398778E-2</v>
      </c>
      <c r="AG6942" s="92"/>
    </row>
    <row r="6943" spans="14:33" x14ac:dyDescent="0.25">
      <c r="N6943" s="60"/>
      <c r="O6943" s="101"/>
      <c r="AD6943" s="90">
        <f t="shared" si="283"/>
        <v>53017</v>
      </c>
      <c r="AE6943" s="91">
        <f t="shared" si="282"/>
        <v>4.3536714378715757E-2</v>
      </c>
      <c r="AG6943" s="92"/>
    </row>
    <row r="6944" spans="14:33" x14ac:dyDescent="0.25">
      <c r="N6944" s="60"/>
      <c r="O6944" s="101"/>
      <c r="AD6944" s="90">
        <f t="shared" si="283"/>
        <v>53018</v>
      </c>
      <c r="AE6944" s="91">
        <f t="shared" si="282"/>
        <v>4.3536714378715757E-2</v>
      </c>
      <c r="AG6944" s="92"/>
    </row>
    <row r="6945" spans="14:33" x14ac:dyDescent="0.25">
      <c r="N6945" s="60"/>
      <c r="O6945" s="101"/>
      <c r="AD6945" s="90">
        <f t="shared" si="283"/>
        <v>53019</v>
      </c>
      <c r="AE6945" s="91">
        <f t="shared" si="282"/>
        <v>4.3536714378715757E-2</v>
      </c>
      <c r="AG6945" s="92"/>
    </row>
    <row r="6946" spans="14:33" x14ac:dyDescent="0.25">
      <c r="N6946" s="60"/>
      <c r="O6946" s="101"/>
      <c r="AD6946" s="90">
        <f t="shared" si="283"/>
        <v>53020</v>
      </c>
      <c r="AE6946" s="91">
        <f t="shared" si="282"/>
        <v>4.3531450313318842E-2</v>
      </c>
      <c r="AG6946" s="92"/>
    </row>
    <row r="6947" spans="14:33" x14ac:dyDescent="0.25">
      <c r="N6947" s="60"/>
      <c r="O6947" s="101"/>
      <c r="AD6947" s="90">
        <f t="shared" si="283"/>
        <v>53021</v>
      </c>
      <c r="AE6947" s="91">
        <f t="shared" si="282"/>
        <v>4.3531450313398778E-2</v>
      </c>
      <c r="AG6947" s="92"/>
    </row>
    <row r="6948" spans="14:33" x14ac:dyDescent="0.25">
      <c r="N6948" s="60"/>
      <c r="O6948" s="101"/>
      <c r="AD6948" s="90">
        <f t="shared" si="283"/>
        <v>53022</v>
      </c>
      <c r="AE6948" s="91">
        <f t="shared" si="282"/>
        <v>4.3531450313318842E-2</v>
      </c>
      <c r="AG6948" s="92"/>
    </row>
    <row r="6949" spans="14:33" x14ac:dyDescent="0.25">
      <c r="N6949" s="60"/>
      <c r="O6949" s="101"/>
      <c r="AD6949" s="90">
        <f t="shared" si="283"/>
        <v>53023</v>
      </c>
      <c r="AE6949" s="91">
        <f t="shared" si="282"/>
        <v>4.3531450313318842E-2</v>
      </c>
      <c r="AG6949" s="92"/>
    </row>
    <row r="6950" spans="14:33" x14ac:dyDescent="0.25">
      <c r="N6950" s="60"/>
      <c r="O6950" s="101"/>
      <c r="AD6950" s="90">
        <f t="shared" si="283"/>
        <v>53024</v>
      </c>
      <c r="AE6950" s="91">
        <f t="shared" si="282"/>
        <v>4.3536714378715757E-2</v>
      </c>
      <c r="AG6950" s="92"/>
    </row>
    <row r="6951" spans="14:33" x14ac:dyDescent="0.25">
      <c r="N6951" s="60"/>
      <c r="O6951" s="101"/>
      <c r="AD6951" s="90">
        <f t="shared" si="283"/>
        <v>53025</v>
      </c>
      <c r="AE6951" s="91">
        <f t="shared" si="282"/>
        <v>4.3536714378715757E-2</v>
      </c>
      <c r="AG6951" s="92"/>
    </row>
    <row r="6952" spans="14:33" x14ac:dyDescent="0.25">
      <c r="N6952" s="60"/>
      <c r="O6952" s="101"/>
      <c r="AD6952" s="90">
        <f t="shared" si="283"/>
        <v>53026</v>
      </c>
      <c r="AE6952" s="91">
        <f t="shared" si="282"/>
        <v>4.3536714378715757E-2</v>
      </c>
      <c r="AG6952" s="92"/>
    </row>
    <row r="6953" spans="14:33" x14ac:dyDescent="0.25">
      <c r="N6953" s="60"/>
      <c r="O6953" s="101"/>
      <c r="AD6953" s="90">
        <f t="shared" si="283"/>
        <v>53027</v>
      </c>
      <c r="AE6953" s="91">
        <f t="shared" si="282"/>
        <v>4.3531450313318842E-2</v>
      </c>
      <c r="AG6953" s="92"/>
    </row>
    <row r="6954" spans="14:33" x14ac:dyDescent="0.25">
      <c r="N6954" s="60"/>
      <c r="O6954" s="101"/>
      <c r="AD6954" s="90">
        <f t="shared" si="283"/>
        <v>53028</v>
      </c>
      <c r="AE6954" s="91">
        <f t="shared" si="282"/>
        <v>4.3531450313318842E-2</v>
      </c>
      <c r="AG6954" s="92"/>
    </row>
    <row r="6955" spans="14:33" x14ac:dyDescent="0.25">
      <c r="N6955" s="60"/>
      <c r="O6955" s="101"/>
      <c r="AD6955" s="90">
        <f t="shared" si="283"/>
        <v>53029</v>
      </c>
      <c r="AE6955" s="91">
        <f t="shared" si="282"/>
        <v>4.3531450313398778E-2</v>
      </c>
      <c r="AG6955" s="92"/>
    </row>
    <row r="6956" spans="14:33" x14ac:dyDescent="0.25">
      <c r="N6956" s="60"/>
      <c r="O6956" s="101"/>
      <c r="AD6956" s="90">
        <f t="shared" si="283"/>
        <v>53030</v>
      </c>
      <c r="AE6956" s="91">
        <f t="shared" si="282"/>
        <v>4.3531450313318842E-2</v>
      </c>
      <c r="AG6956" s="92"/>
    </row>
    <row r="6957" spans="14:33" x14ac:dyDescent="0.25">
      <c r="N6957" s="60"/>
      <c r="O6957" s="101"/>
      <c r="AD6957" s="90">
        <f t="shared" si="283"/>
        <v>53031</v>
      </c>
      <c r="AE6957" s="91">
        <f t="shared" si="282"/>
        <v>4.3536714378715757E-2</v>
      </c>
      <c r="AG6957" s="92"/>
    </row>
    <row r="6958" spans="14:33" x14ac:dyDescent="0.25">
      <c r="N6958" s="60"/>
      <c r="O6958" s="101"/>
      <c r="AD6958" s="90">
        <f t="shared" si="283"/>
        <v>53032</v>
      </c>
      <c r="AE6958" s="91">
        <f t="shared" si="282"/>
        <v>4.3536714378715757E-2</v>
      </c>
      <c r="AG6958" s="92"/>
    </row>
    <row r="6959" spans="14:33" x14ac:dyDescent="0.25">
      <c r="N6959" s="60"/>
      <c r="O6959" s="101"/>
      <c r="AD6959" s="90">
        <f t="shared" si="283"/>
        <v>53033</v>
      </c>
      <c r="AE6959" s="91">
        <f t="shared" si="282"/>
        <v>4.3536714378715757E-2</v>
      </c>
      <c r="AG6959" s="92"/>
    </row>
    <row r="6960" spans="14:33" x14ac:dyDescent="0.25">
      <c r="N6960" s="60"/>
      <c r="O6960" s="101"/>
      <c r="AD6960" s="90">
        <f t="shared" si="283"/>
        <v>53034</v>
      </c>
      <c r="AE6960" s="91">
        <f t="shared" si="282"/>
        <v>4.3531450313318842E-2</v>
      </c>
      <c r="AG6960" s="92"/>
    </row>
    <row r="6961" spans="14:33" x14ac:dyDescent="0.25">
      <c r="N6961" s="60"/>
      <c r="O6961" s="101"/>
      <c r="AD6961" s="90">
        <f t="shared" si="283"/>
        <v>53035</v>
      </c>
      <c r="AE6961" s="91">
        <f t="shared" si="282"/>
        <v>4.3531450313318842E-2</v>
      </c>
      <c r="AG6961" s="92"/>
    </row>
    <row r="6962" spans="14:33" x14ac:dyDescent="0.25">
      <c r="N6962" s="60"/>
      <c r="O6962" s="101"/>
      <c r="AD6962" s="90">
        <f t="shared" si="283"/>
        <v>53036</v>
      </c>
      <c r="AE6962" s="91">
        <f t="shared" si="282"/>
        <v>4.3531450313318842E-2</v>
      </c>
      <c r="AG6962" s="92"/>
    </row>
    <row r="6963" spans="14:33" x14ac:dyDescent="0.25">
      <c r="N6963" s="60"/>
      <c r="O6963" s="101"/>
      <c r="AD6963" s="90">
        <f t="shared" si="283"/>
        <v>53037</v>
      </c>
      <c r="AE6963" s="91">
        <f t="shared" si="282"/>
        <v>4.3531450313318842E-2</v>
      </c>
      <c r="AG6963" s="92"/>
    </row>
    <row r="6964" spans="14:33" x14ac:dyDescent="0.25">
      <c r="N6964" s="60"/>
      <c r="O6964" s="101"/>
      <c r="AD6964" s="90">
        <f t="shared" si="283"/>
        <v>53038</v>
      </c>
      <c r="AE6964" s="91">
        <f t="shared" si="282"/>
        <v>4.3536714378742403E-2</v>
      </c>
      <c r="AG6964" s="92"/>
    </row>
    <row r="6965" spans="14:33" x14ac:dyDescent="0.25">
      <c r="N6965" s="60"/>
      <c r="O6965" s="101"/>
      <c r="AD6965" s="90">
        <f t="shared" si="283"/>
        <v>53039</v>
      </c>
      <c r="AE6965" s="91">
        <f t="shared" si="282"/>
        <v>4.3536714378742403E-2</v>
      </c>
      <c r="AG6965" s="92"/>
    </row>
    <row r="6966" spans="14:33" x14ac:dyDescent="0.25">
      <c r="N6966" s="60"/>
      <c r="O6966" s="101"/>
      <c r="AD6966" s="90">
        <f t="shared" si="283"/>
        <v>53040</v>
      </c>
      <c r="AE6966" s="91">
        <f t="shared" si="282"/>
        <v>4.3536714378742403E-2</v>
      </c>
      <c r="AG6966" s="92"/>
    </row>
    <row r="6967" spans="14:33" x14ac:dyDescent="0.25">
      <c r="N6967" s="60"/>
      <c r="O6967" s="101"/>
      <c r="AD6967" s="90">
        <f t="shared" si="283"/>
        <v>53041</v>
      </c>
      <c r="AE6967" s="91">
        <f t="shared" si="282"/>
        <v>4.3531450313238906E-2</v>
      </c>
      <c r="AG6967" s="92"/>
    </row>
    <row r="6968" spans="14:33" x14ac:dyDescent="0.25">
      <c r="N6968" s="60"/>
      <c r="O6968" s="101"/>
      <c r="AD6968" s="90">
        <f t="shared" si="283"/>
        <v>53042</v>
      </c>
      <c r="AE6968" s="91">
        <f t="shared" si="282"/>
        <v>4.3531450313398778E-2</v>
      </c>
      <c r="AG6968" s="92"/>
    </row>
    <row r="6969" spans="14:33" x14ac:dyDescent="0.25">
      <c r="N6969" s="60"/>
      <c r="O6969" s="101"/>
      <c r="AD6969" s="90">
        <f t="shared" si="283"/>
        <v>53043</v>
      </c>
      <c r="AE6969" s="91">
        <f t="shared" si="282"/>
        <v>4.3531450313318842E-2</v>
      </c>
      <c r="AG6969" s="92"/>
    </row>
    <row r="6970" spans="14:33" x14ac:dyDescent="0.25">
      <c r="N6970" s="60"/>
      <c r="O6970" s="101"/>
      <c r="AD6970" s="90">
        <f t="shared" si="283"/>
        <v>53044</v>
      </c>
      <c r="AE6970" s="91">
        <f t="shared" si="282"/>
        <v>4.3531450313238906E-2</v>
      </c>
      <c r="AG6970" s="92"/>
    </row>
    <row r="6971" spans="14:33" x14ac:dyDescent="0.25">
      <c r="N6971" s="60"/>
      <c r="O6971" s="101"/>
      <c r="AD6971" s="90">
        <f t="shared" si="283"/>
        <v>53045</v>
      </c>
      <c r="AE6971" s="91">
        <f t="shared" si="282"/>
        <v>4.3536714378742403E-2</v>
      </c>
      <c r="AG6971" s="92"/>
    </row>
    <row r="6972" spans="14:33" x14ac:dyDescent="0.25">
      <c r="N6972" s="60"/>
      <c r="O6972" s="101"/>
      <c r="AD6972" s="90">
        <f t="shared" si="283"/>
        <v>53046</v>
      </c>
      <c r="AE6972" s="91">
        <f t="shared" si="282"/>
        <v>4.3536714378742403E-2</v>
      </c>
      <c r="AG6972" s="92"/>
    </row>
    <row r="6973" spans="14:33" x14ac:dyDescent="0.25">
      <c r="N6973" s="60"/>
      <c r="O6973" s="101"/>
      <c r="AD6973" s="90">
        <f t="shared" si="283"/>
        <v>53047</v>
      </c>
      <c r="AE6973" s="91">
        <f t="shared" si="282"/>
        <v>4.3536714378742403E-2</v>
      </c>
      <c r="AG6973" s="92"/>
    </row>
    <row r="6974" spans="14:33" x14ac:dyDescent="0.25">
      <c r="N6974" s="60"/>
      <c r="O6974" s="101"/>
      <c r="AD6974" s="90">
        <f t="shared" si="283"/>
        <v>53048</v>
      </c>
      <c r="AE6974" s="91">
        <f t="shared" si="282"/>
        <v>4.3531450313398778E-2</v>
      </c>
      <c r="AG6974" s="92"/>
    </row>
    <row r="6975" spans="14:33" x14ac:dyDescent="0.25">
      <c r="N6975" s="60"/>
      <c r="O6975" s="101"/>
      <c r="AD6975" s="90">
        <f t="shared" si="283"/>
        <v>53049</v>
      </c>
      <c r="AE6975" s="91">
        <f t="shared" si="282"/>
        <v>4.3531450313238906E-2</v>
      </c>
      <c r="AG6975" s="92"/>
    </row>
    <row r="6976" spans="14:33" x14ac:dyDescent="0.25">
      <c r="N6976" s="60"/>
      <c r="O6976" s="101"/>
      <c r="AD6976" s="90">
        <f t="shared" si="283"/>
        <v>53050</v>
      </c>
      <c r="AE6976" s="91">
        <f t="shared" si="282"/>
        <v>4.3531450313238906E-2</v>
      </c>
      <c r="AG6976" s="92"/>
    </row>
    <row r="6977" spans="14:33" x14ac:dyDescent="0.25">
      <c r="N6977" s="60"/>
      <c r="O6977" s="101"/>
      <c r="AD6977" s="90">
        <f t="shared" si="283"/>
        <v>53051</v>
      </c>
      <c r="AE6977" s="91">
        <f t="shared" si="282"/>
        <v>4.3531450313398778E-2</v>
      </c>
      <c r="AG6977" s="92"/>
    </row>
    <row r="6978" spans="14:33" x14ac:dyDescent="0.25">
      <c r="N6978" s="60"/>
      <c r="O6978" s="101"/>
      <c r="AD6978" s="90">
        <f t="shared" si="283"/>
        <v>53052</v>
      </c>
      <c r="AE6978" s="91">
        <f t="shared" si="282"/>
        <v>4.3536714378715757E-2</v>
      </c>
      <c r="AG6978" s="92"/>
    </row>
    <row r="6979" spans="14:33" x14ac:dyDescent="0.25">
      <c r="N6979" s="60"/>
      <c r="O6979" s="101"/>
      <c r="AD6979" s="90">
        <f t="shared" si="283"/>
        <v>53053</v>
      </c>
      <c r="AE6979" s="91">
        <f t="shared" si="282"/>
        <v>4.3536714378715757E-2</v>
      </c>
      <c r="AG6979" s="92"/>
    </row>
    <row r="6980" spans="14:33" x14ac:dyDescent="0.25">
      <c r="N6980" s="60"/>
      <c r="O6980" s="101"/>
      <c r="AD6980" s="90">
        <f t="shared" si="283"/>
        <v>53054</v>
      </c>
      <c r="AE6980" s="91">
        <f t="shared" si="282"/>
        <v>4.3536714378715757E-2</v>
      </c>
      <c r="AG6980" s="92"/>
    </row>
    <row r="6981" spans="14:33" x14ac:dyDescent="0.25">
      <c r="N6981" s="60"/>
      <c r="O6981" s="101"/>
      <c r="AD6981" s="90">
        <f t="shared" si="283"/>
        <v>53055</v>
      </c>
      <c r="AE6981" s="91">
        <f t="shared" si="282"/>
        <v>4.3531450313318842E-2</v>
      </c>
      <c r="AG6981" s="92"/>
    </row>
    <row r="6982" spans="14:33" x14ac:dyDescent="0.25">
      <c r="N6982" s="60"/>
      <c r="O6982" s="101"/>
      <c r="AD6982" s="90">
        <f t="shared" si="283"/>
        <v>53056</v>
      </c>
      <c r="AE6982" s="91">
        <f t="shared" si="282"/>
        <v>4.3531450313318842E-2</v>
      </c>
      <c r="AG6982" s="92"/>
    </row>
    <row r="6983" spans="14:33" x14ac:dyDescent="0.25">
      <c r="N6983" s="60"/>
      <c r="O6983" s="101"/>
      <c r="AD6983" s="90">
        <f t="shared" si="283"/>
        <v>53057</v>
      </c>
      <c r="AE6983" s="91">
        <f t="shared" ref="AE6983:AE7046" si="284">_xlfn.IFNA(VLOOKUP(AD6983,N:O,2,FALSE)/100,AE6982)</f>
        <v>4.3531450313318842E-2</v>
      </c>
      <c r="AG6983" s="92"/>
    </row>
    <row r="6984" spans="14:33" x14ac:dyDescent="0.25">
      <c r="N6984" s="60"/>
      <c r="O6984" s="101"/>
      <c r="AD6984" s="90">
        <f t="shared" ref="AD6984:AD7047" si="285">AD6983+1</f>
        <v>53058</v>
      </c>
      <c r="AE6984" s="91">
        <f t="shared" si="284"/>
        <v>4.3539346729719597E-2</v>
      </c>
      <c r="AG6984" s="92"/>
    </row>
    <row r="6985" spans="14:33" x14ac:dyDescent="0.25">
      <c r="N6985" s="60"/>
      <c r="O6985" s="101"/>
      <c r="AD6985" s="90">
        <f t="shared" si="285"/>
        <v>53059</v>
      </c>
      <c r="AE6985" s="91">
        <f t="shared" si="284"/>
        <v>4.3539346729719597E-2</v>
      </c>
      <c r="AG6985" s="92"/>
    </row>
    <row r="6986" spans="14:33" x14ac:dyDescent="0.25">
      <c r="N6986" s="60"/>
      <c r="O6986" s="101"/>
      <c r="AD6986" s="90">
        <f t="shared" si="285"/>
        <v>53060</v>
      </c>
      <c r="AE6986" s="91">
        <f t="shared" si="284"/>
        <v>4.3539346729719597E-2</v>
      </c>
      <c r="AG6986" s="92"/>
    </row>
    <row r="6987" spans="14:33" x14ac:dyDescent="0.25">
      <c r="N6987" s="60"/>
      <c r="O6987" s="101"/>
      <c r="AD6987" s="90">
        <f t="shared" si="285"/>
        <v>53061</v>
      </c>
      <c r="AE6987" s="91">
        <f t="shared" si="284"/>
        <v>4.3539346729719597E-2</v>
      </c>
      <c r="AG6987" s="92"/>
    </row>
    <row r="6988" spans="14:33" x14ac:dyDescent="0.25">
      <c r="N6988" s="60"/>
      <c r="O6988" s="101"/>
      <c r="AD6988" s="90">
        <f t="shared" si="285"/>
        <v>53062</v>
      </c>
      <c r="AE6988" s="91">
        <f t="shared" si="284"/>
        <v>4.3531450313318842E-2</v>
      </c>
      <c r="AG6988" s="92"/>
    </row>
    <row r="6989" spans="14:33" x14ac:dyDescent="0.25">
      <c r="N6989" s="60"/>
      <c r="O6989" s="101"/>
      <c r="AD6989" s="90">
        <f t="shared" si="285"/>
        <v>53063</v>
      </c>
      <c r="AE6989" s="91">
        <f t="shared" si="284"/>
        <v>4.3531450313238906E-2</v>
      </c>
      <c r="AG6989" s="92"/>
    </row>
    <row r="6990" spans="14:33" x14ac:dyDescent="0.25">
      <c r="N6990" s="60"/>
      <c r="O6990" s="101"/>
      <c r="AD6990" s="90">
        <f t="shared" si="285"/>
        <v>53064</v>
      </c>
      <c r="AE6990" s="91">
        <f t="shared" si="284"/>
        <v>4.3531450313318842E-2</v>
      </c>
      <c r="AG6990" s="92"/>
    </row>
    <row r="6991" spans="14:33" x14ac:dyDescent="0.25">
      <c r="N6991" s="60"/>
      <c r="O6991" s="101"/>
      <c r="AD6991" s="90">
        <f t="shared" si="285"/>
        <v>53065</v>
      </c>
      <c r="AE6991" s="91">
        <f t="shared" si="284"/>
        <v>4.3531450313398778E-2</v>
      </c>
      <c r="AG6991" s="92"/>
    </row>
    <row r="6992" spans="14:33" x14ac:dyDescent="0.25">
      <c r="N6992" s="60"/>
      <c r="O6992" s="101"/>
      <c r="AD6992" s="90">
        <f t="shared" si="285"/>
        <v>53066</v>
      </c>
      <c r="AE6992" s="91">
        <f t="shared" si="284"/>
        <v>4.3536714378715757E-2</v>
      </c>
      <c r="AG6992" s="92"/>
    </row>
    <row r="6993" spans="14:33" x14ac:dyDescent="0.25">
      <c r="N6993" s="60"/>
      <c r="O6993" s="101"/>
      <c r="AD6993" s="90">
        <f t="shared" si="285"/>
        <v>53067</v>
      </c>
      <c r="AE6993" s="91">
        <f t="shared" si="284"/>
        <v>4.3536714378715757E-2</v>
      </c>
      <c r="AG6993" s="92"/>
    </row>
    <row r="6994" spans="14:33" x14ac:dyDescent="0.25">
      <c r="N6994" s="60"/>
      <c r="O6994" s="101"/>
      <c r="AD6994" s="90">
        <f t="shared" si="285"/>
        <v>53068</v>
      </c>
      <c r="AE6994" s="91">
        <f t="shared" si="284"/>
        <v>4.3536714378715757E-2</v>
      </c>
      <c r="AG6994" s="92"/>
    </row>
    <row r="6995" spans="14:33" x14ac:dyDescent="0.25">
      <c r="N6995" s="60"/>
      <c r="O6995" s="101"/>
      <c r="AD6995" s="90">
        <f t="shared" si="285"/>
        <v>53069</v>
      </c>
      <c r="AE6995" s="91">
        <f t="shared" si="284"/>
        <v>4.3531450313398778E-2</v>
      </c>
      <c r="AG6995" s="92"/>
    </row>
    <row r="6996" spans="14:33" x14ac:dyDescent="0.25">
      <c r="N6996" s="60"/>
      <c r="O6996" s="101"/>
      <c r="AD6996" s="90">
        <f t="shared" si="285"/>
        <v>53070</v>
      </c>
      <c r="AE6996" s="91">
        <f t="shared" si="284"/>
        <v>4.3531450313238906E-2</v>
      </c>
      <c r="AG6996" s="92"/>
    </row>
    <row r="6997" spans="14:33" x14ac:dyDescent="0.25">
      <c r="N6997" s="60"/>
      <c r="O6997" s="101"/>
      <c r="AD6997" s="90">
        <f t="shared" si="285"/>
        <v>53071</v>
      </c>
      <c r="AE6997" s="91">
        <f t="shared" si="284"/>
        <v>4.3531450313318842E-2</v>
      </c>
      <c r="AG6997" s="92"/>
    </row>
    <row r="6998" spans="14:33" x14ac:dyDescent="0.25">
      <c r="N6998" s="60"/>
      <c r="O6998" s="101"/>
      <c r="AD6998" s="90">
        <f t="shared" si="285"/>
        <v>53072</v>
      </c>
      <c r="AE6998" s="91">
        <f t="shared" si="284"/>
        <v>4.3531450313318842E-2</v>
      </c>
      <c r="AG6998" s="92"/>
    </row>
    <row r="6999" spans="14:33" x14ac:dyDescent="0.25">
      <c r="N6999" s="60"/>
      <c r="O6999" s="101"/>
      <c r="AD6999" s="90">
        <f t="shared" si="285"/>
        <v>53073</v>
      </c>
      <c r="AE6999" s="91">
        <f t="shared" si="284"/>
        <v>4.3536714378742403E-2</v>
      </c>
      <c r="AG6999" s="92"/>
    </row>
    <row r="7000" spans="14:33" x14ac:dyDescent="0.25">
      <c r="N7000" s="60"/>
      <c r="O7000" s="101"/>
      <c r="AD7000" s="90">
        <f t="shared" si="285"/>
        <v>53074</v>
      </c>
      <c r="AE7000" s="91">
        <f t="shared" si="284"/>
        <v>4.3536714378742403E-2</v>
      </c>
      <c r="AG7000" s="92"/>
    </row>
    <row r="7001" spans="14:33" x14ac:dyDescent="0.25">
      <c r="N7001" s="60"/>
      <c r="O7001" s="101"/>
      <c r="AD7001" s="90">
        <f t="shared" si="285"/>
        <v>53075</v>
      </c>
      <c r="AE7001" s="91">
        <f t="shared" si="284"/>
        <v>4.3536714378742403E-2</v>
      </c>
      <c r="AG7001" s="92"/>
    </row>
    <row r="7002" spans="14:33" x14ac:dyDescent="0.25">
      <c r="N7002" s="60"/>
      <c r="O7002" s="101"/>
      <c r="AD7002" s="90">
        <f t="shared" si="285"/>
        <v>53076</v>
      </c>
      <c r="AE7002" s="91">
        <f t="shared" si="284"/>
        <v>4.3531450313238906E-2</v>
      </c>
      <c r="AG7002" s="92"/>
    </row>
    <row r="7003" spans="14:33" x14ac:dyDescent="0.25">
      <c r="N7003" s="60"/>
      <c r="O7003" s="101"/>
      <c r="AD7003" s="90">
        <f t="shared" si="285"/>
        <v>53077</v>
      </c>
      <c r="AE7003" s="91">
        <f t="shared" si="284"/>
        <v>4.3531450313398778E-2</v>
      </c>
      <c r="AG7003" s="92"/>
    </row>
    <row r="7004" spans="14:33" x14ac:dyDescent="0.25">
      <c r="N7004" s="60"/>
      <c r="O7004" s="101"/>
      <c r="AD7004" s="90">
        <f t="shared" si="285"/>
        <v>53078</v>
      </c>
      <c r="AE7004" s="91">
        <f t="shared" si="284"/>
        <v>4.3531450313318842E-2</v>
      </c>
      <c r="AG7004" s="92"/>
    </row>
    <row r="7005" spans="14:33" x14ac:dyDescent="0.25">
      <c r="N7005" s="60"/>
      <c r="O7005" s="101"/>
      <c r="AD7005" s="90">
        <f t="shared" si="285"/>
        <v>53079</v>
      </c>
      <c r="AE7005" s="91">
        <f t="shared" si="284"/>
        <v>4.3531450313238906E-2</v>
      </c>
      <c r="AG7005" s="92"/>
    </row>
    <row r="7006" spans="14:33" x14ac:dyDescent="0.25">
      <c r="N7006" s="60"/>
      <c r="O7006" s="101"/>
      <c r="AD7006" s="90">
        <f t="shared" si="285"/>
        <v>53080</v>
      </c>
      <c r="AE7006" s="91">
        <f t="shared" si="284"/>
        <v>4.3536714378742403E-2</v>
      </c>
      <c r="AG7006" s="92"/>
    </row>
    <row r="7007" spans="14:33" x14ac:dyDescent="0.25">
      <c r="N7007" s="60"/>
      <c r="O7007" s="101"/>
      <c r="AD7007" s="90">
        <f t="shared" si="285"/>
        <v>53081</v>
      </c>
      <c r="AE7007" s="91">
        <f t="shared" si="284"/>
        <v>4.3536714378742403E-2</v>
      </c>
      <c r="AG7007" s="92"/>
    </row>
    <row r="7008" spans="14:33" x14ac:dyDescent="0.25">
      <c r="N7008" s="60"/>
      <c r="O7008" s="101"/>
      <c r="AD7008" s="90">
        <f t="shared" si="285"/>
        <v>53082</v>
      </c>
      <c r="AE7008" s="91">
        <f t="shared" si="284"/>
        <v>4.3536714378742403E-2</v>
      </c>
      <c r="AG7008" s="92"/>
    </row>
    <row r="7009" spans="14:33" x14ac:dyDescent="0.25">
      <c r="N7009" s="60"/>
      <c r="O7009" s="101"/>
      <c r="AD7009" s="90">
        <f t="shared" si="285"/>
        <v>53083</v>
      </c>
      <c r="AE7009" s="91">
        <f t="shared" si="284"/>
        <v>4.3531450313318842E-2</v>
      </c>
      <c r="AG7009" s="92"/>
    </row>
    <row r="7010" spans="14:33" x14ac:dyDescent="0.25">
      <c r="N7010" s="60"/>
      <c r="O7010" s="101"/>
      <c r="AD7010" s="90">
        <f t="shared" si="285"/>
        <v>53084</v>
      </c>
      <c r="AE7010" s="91">
        <f t="shared" si="284"/>
        <v>4.3531450313238906E-2</v>
      </c>
      <c r="AG7010" s="92"/>
    </row>
    <row r="7011" spans="14:33" x14ac:dyDescent="0.25">
      <c r="N7011" s="60"/>
      <c r="O7011" s="101"/>
      <c r="AD7011" s="90">
        <f t="shared" si="285"/>
        <v>53085</v>
      </c>
      <c r="AE7011" s="91">
        <f t="shared" si="284"/>
        <v>4.3531450313398778E-2</v>
      </c>
      <c r="AG7011" s="92"/>
    </row>
    <row r="7012" spans="14:33" x14ac:dyDescent="0.25">
      <c r="N7012" s="60"/>
      <c r="O7012" s="101"/>
      <c r="AD7012" s="90">
        <f t="shared" si="285"/>
        <v>53086</v>
      </c>
      <c r="AE7012" s="91">
        <f t="shared" si="284"/>
        <v>4.3531450313318842E-2</v>
      </c>
      <c r="AG7012" s="92"/>
    </row>
    <row r="7013" spans="14:33" x14ac:dyDescent="0.25">
      <c r="N7013" s="60"/>
      <c r="O7013" s="101"/>
      <c r="AD7013" s="90">
        <f t="shared" si="285"/>
        <v>53087</v>
      </c>
      <c r="AE7013" s="91">
        <f t="shared" si="284"/>
        <v>4.3536714378715757E-2</v>
      </c>
      <c r="AG7013" s="92"/>
    </row>
    <row r="7014" spans="14:33" x14ac:dyDescent="0.25">
      <c r="N7014" s="60"/>
      <c r="O7014" s="101"/>
      <c r="AD7014" s="90">
        <f t="shared" si="285"/>
        <v>53088</v>
      </c>
      <c r="AE7014" s="91">
        <f t="shared" si="284"/>
        <v>4.3536714378715757E-2</v>
      </c>
      <c r="AG7014" s="92"/>
    </row>
    <row r="7015" spans="14:33" x14ac:dyDescent="0.25">
      <c r="N7015" s="60"/>
      <c r="O7015" s="101"/>
      <c r="AD7015" s="90">
        <f t="shared" si="285"/>
        <v>53089</v>
      </c>
      <c r="AE7015" s="91">
        <f t="shared" si="284"/>
        <v>4.3536714378715757E-2</v>
      </c>
      <c r="AG7015" s="92"/>
    </row>
    <row r="7016" spans="14:33" x14ac:dyDescent="0.25">
      <c r="N7016" s="60"/>
      <c r="O7016" s="101"/>
      <c r="AD7016" s="90">
        <f t="shared" si="285"/>
        <v>53090</v>
      </c>
      <c r="AE7016" s="91">
        <f t="shared" si="284"/>
        <v>4.3531450313318842E-2</v>
      </c>
      <c r="AG7016" s="92"/>
    </row>
    <row r="7017" spans="14:33" x14ac:dyDescent="0.25">
      <c r="N7017" s="60"/>
      <c r="O7017" s="101"/>
      <c r="AD7017" s="90">
        <f t="shared" si="285"/>
        <v>53091</v>
      </c>
      <c r="AE7017" s="91">
        <f t="shared" si="284"/>
        <v>4.3531450313318842E-2</v>
      </c>
      <c r="AG7017" s="92"/>
    </row>
    <row r="7018" spans="14:33" x14ac:dyDescent="0.25">
      <c r="N7018" s="60"/>
      <c r="O7018" s="101"/>
      <c r="AD7018" s="90">
        <f t="shared" si="285"/>
        <v>53092</v>
      </c>
      <c r="AE7018" s="91">
        <f t="shared" si="284"/>
        <v>4.3531450313318842E-2</v>
      </c>
      <c r="AG7018" s="92"/>
    </row>
    <row r="7019" spans="14:33" x14ac:dyDescent="0.25">
      <c r="N7019" s="60"/>
      <c r="O7019" s="101"/>
      <c r="AD7019" s="90">
        <f t="shared" si="285"/>
        <v>53093</v>
      </c>
      <c r="AE7019" s="91">
        <f t="shared" si="284"/>
        <v>4.3531450313318842E-2</v>
      </c>
      <c r="AG7019" s="92"/>
    </row>
    <row r="7020" spans="14:33" x14ac:dyDescent="0.25">
      <c r="N7020" s="60"/>
      <c r="O7020" s="101"/>
      <c r="AD7020" s="90">
        <f t="shared" si="285"/>
        <v>53094</v>
      </c>
      <c r="AE7020" s="91">
        <f t="shared" si="284"/>
        <v>4.3536714378715757E-2</v>
      </c>
      <c r="AG7020" s="92"/>
    </row>
    <row r="7021" spans="14:33" x14ac:dyDescent="0.25">
      <c r="N7021" s="60"/>
      <c r="O7021" s="101"/>
      <c r="AD7021" s="90">
        <f t="shared" si="285"/>
        <v>53095</v>
      </c>
      <c r="AE7021" s="91">
        <f t="shared" si="284"/>
        <v>4.3536714378715757E-2</v>
      </c>
      <c r="AG7021" s="92"/>
    </row>
    <row r="7022" spans="14:33" x14ac:dyDescent="0.25">
      <c r="N7022" s="60"/>
      <c r="O7022" s="101"/>
      <c r="AD7022" s="90">
        <f t="shared" si="285"/>
        <v>53096</v>
      </c>
      <c r="AE7022" s="91">
        <f t="shared" si="284"/>
        <v>4.3536714378715757E-2</v>
      </c>
      <c r="AG7022" s="92"/>
    </row>
    <row r="7023" spans="14:33" x14ac:dyDescent="0.25">
      <c r="N7023" s="60"/>
      <c r="O7023" s="101"/>
      <c r="AD7023" s="90">
        <f t="shared" si="285"/>
        <v>53097</v>
      </c>
      <c r="AE7023" s="91">
        <f t="shared" si="284"/>
        <v>4.3531450313318842E-2</v>
      </c>
      <c r="AG7023" s="92"/>
    </row>
    <row r="7024" spans="14:33" x14ac:dyDescent="0.25">
      <c r="N7024" s="60"/>
      <c r="O7024" s="101"/>
      <c r="AD7024" s="90">
        <f t="shared" si="285"/>
        <v>53098</v>
      </c>
      <c r="AE7024" s="91">
        <f t="shared" si="284"/>
        <v>4.3531450313318842E-2</v>
      </c>
      <c r="AG7024" s="92"/>
    </row>
    <row r="7025" spans="14:33" x14ac:dyDescent="0.25">
      <c r="N7025" s="60"/>
      <c r="O7025" s="101"/>
      <c r="AD7025" s="90">
        <f t="shared" si="285"/>
        <v>53099</v>
      </c>
      <c r="AE7025" s="91">
        <f t="shared" si="284"/>
        <v>4.3531450313318842E-2</v>
      </c>
      <c r="AG7025" s="92"/>
    </row>
    <row r="7026" spans="14:33" x14ac:dyDescent="0.25">
      <c r="N7026" s="60"/>
      <c r="O7026" s="101"/>
      <c r="AD7026" s="90">
        <f t="shared" si="285"/>
        <v>53100</v>
      </c>
      <c r="AE7026" s="91">
        <f t="shared" si="284"/>
        <v>4.3531450313318842E-2</v>
      </c>
      <c r="AG7026" s="92"/>
    </row>
    <row r="7027" spans="14:33" x14ac:dyDescent="0.25">
      <c r="N7027" s="60"/>
      <c r="O7027" s="101"/>
      <c r="AD7027" s="90">
        <f t="shared" si="285"/>
        <v>53101</v>
      </c>
      <c r="AE7027" s="91">
        <f t="shared" si="284"/>
        <v>4.3536714378742403E-2</v>
      </c>
      <c r="AG7027" s="92"/>
    </row>
    <row r="7028" spans="14:33" x14ac:dyDescent="0.25">
      <c r="N7028" s="60"/>
      <c r="O7028" s="101"/>
      <c r="AD7028" s="90">
        <f t="shared" si="285"/>
        <v>53102</v>
      </c>
      <c r="AE7028" s="91">
        <f t="shared" si="284"/>
        <v>4.3536714378742403E-2</v>
      </c>
      <c r="AG7028" s="92"/>
    </row>
    <row r="7029" spans="14:33" x14ac:dyDescent="0.25">
      <c r="N7029" s="60"/>
      <c r="O7029" s="101"/>
      <c r="AD7029" s="90">
        <f t="shared" si="285"/>
        <v>53103</v>
      </c>
      <c r="AE7029" s="91">
        <f t="shared" si="284"/>
        <v>4.3536714378742403E-2</v>
      </c>
      <c r="AG7029" s="92"/>
    </row>
    <row r="7030" spans="14:33" x14ac:dyDescent="0.25">
      <c r="N7030" s="60"/>
      <c r="O7030" s="101"/>
      <c r="AD7030" s="90">
        <f t="shared" si="285"/>
        <v>53104</v>
      </c>
      <c r="AE7030" s="91">
        <f t="shared" si="284"/>
        <v>4.3531450313238906E-2</v>
      </c>
      <c r="AG7030" s="92"/>
    </row>
    <row r="7031" spans="14:33" x14ac:dyDescent="0.25">
      <c r="N7031" s="60"/>
      <c r="O7031" s="101"/>
      <c r="AD7031" s="90">
        <f t="shared" si="285"/>
        <v>53105</v>
      </c>
      <c r="AE7031" s="91">
        <f t="shared" si="284"/>
        <v>4.3531450313318842E-2</v>
      </c>
      <c r="AG7031" s="92"/>
    </row>
    <row r="7032" spans="14:33" x14ac:dyDescent="0.25">
      <c r="N7032" s="60"/>
      <c r="O7032" s="101"/>
      <c r="AD7032" s="90">
        <f t="shared" si="285"/>
        <v>53106</v>
      </c>
      <c r="AE7032" s="91">
        <f t="shared" si="284"/>
        <v>4.3531450313318842E-2</v>
      </c>
      <c r="AG7032" s="92"/>
    </row>
    <row r="7033" spans="14:33" x14ac:dyDescent="0.25">
      <c r="N7033" s="60"/>
      <c r="O7033" s="101"/>
      <c r="AD7033" s="90">
        <f t="shared" si="285"/>
        <v>53107</v>
      </c>
      <c r="AE7033" s="91">
        <f t="shared" si="284"/>
        <v>4.3531450313238906E-2</v>
      </c>
      <c r="AG7033" s="92"/>
    </row>
    <row r="7034" spans="14:33" x14ac:dyDescent="0.25">
      <c r="N7034" s="60"/>
      <c r="O7034" s="101"/>
      <c r="AD7034" s="90">
        <f t="shared" si="285"/>
        <v>53108</v>
      </c>
      <c r="AE7034" s="91">
        <f t="shared" si="284"/>
        <v>4.3539346729719597E-2</v>
      </c>
      <c r="AG7034" s="92"/>
    </row>
    <row r="7035" spans="14:33" x14ac:dyDescent="0.25">
      <c r="N7035" s="60"/>
      <c r="O7035" s="101"/>
      <c r="AD7035" s="90">
        <f t="shared" si="285"/>
        <v>53109</v>
      </c>
      <c r="AE7035" s="91">
        <f t="shared" si="284"/>
        <v>4.3539346729719597E-2</v>
      </c>
      <c r="AG7035" s="92"/>
    </row>
    <row r="7036" spans="14:33" x14ac:dyDescent="0.25">
      <c r="N7036" s="60"/>
      <c r="O7036" s="101"/>
      <c r="AD7036" s="90">
        <f t="shared" si="285"/>
        <v>53110</v>
      </c>
      <c r="AE7036" s="91">
        <f t="shared" si="284"/>
        <v>4.3539346729719597E-2</v>
      </c>
      <c r="AG7036" s="92"/>
    </row>
    <row r="7037" spans="14:33" x14ac:dyDescent="0.25">
      <c r="N7037" s="60"/>
      <c r="O7037" s="101"/>
      <c r="AD7037" s="90">
        <f t="shared" si="285"/>
        <v>53111</v>
      </c>
      <c r="AE7037" s="91">
        <f t="shared" si="284"/>
        <v>4.3539346729719597E-2</v>
      </c>
      <c r="AG7037" s="92"/>
    </row>
    <row r="7038" spans="14:33" x14ac:dyDescent="0.25">
      <c r="N7038" s="60"/>
      <c r="O7038" s="101"/>
      <c r="AD7038" s="90">
        <f t="shared" si="285"/>
        <v>53112</v>
      </c>
      <c r="AE7038" s="91">
        <f t="shared" si="284"/>
        <v>4.3531450313318842E-2</v>
      </c>
      <c r="AG7038" s="92"/>
    </row>
    <row r="7039" spans="14:33" x14ac:dyDescent="0.25">
      <c r="N7039" s="60"/>
      <c r="O7039" s="101"/>
      <c r="AD7039" s="90">
        <f t="shared" si="285"/>
        <v>53113</v>
      </c>
      <c r="AE7039" s="91">
        <f t="shared" si="284"/>
        <v>4.3531450313318842E-2</v>
      </c>
      <c r="AG7039" s="92"/>
    </row>
    <row r="7040" spans="14:33" x14ac:dyDescent="0.25">
      <c r="N7040" s="60"/>
      <c r="O7040" s="101"/>
      <c r="AD7040" s="90">
        <f t="shared" si="285"/>
        <v>53114</v>
      </c>
      <c r="AE7040" s="91">
        <f t="shared" si="284"/>
        <v>4.3531450313318842E-2</v>
      </c>
      <c r="AG7040" s="92"/>
    </row>
    <row r="7041" spans="14:33" x14ac:dyDescent="0.25">
      <c r="N7041" s="60"/>
      <c r="O7041" s="101"/>
      <c r="AD7041" s="90">
        <f t="shared" si="285"/>
        <v>53115</v>
      </c>
      <c r="AE7041" s="91">
        <f t="shared" si="284"/>
        <v>4.3536714378689112E-2</v>
      </c>
      <c r="AG7041" s="92"/>
    </row>
    <row r="7042" spans="14:33" x14ac:dyDescent="0.25">
      <c r="N7042" s="60"/>
      <c r="O7042" s="101"/>
      <c r="AD7042" s="90">
        <f t="shared" si="285"/>
        <v>53116</v>
      </c>
      <c r="AE7042" s="91">
        <f t="shared" si="284"/>
        <v>4.3536714378689112E-2</v>
      </c>
      <c r="AG7042" s="92"/>
    </row>
    <row r="7043" spans="14:33" x14ac:dyDescent="0.25">
      <c r="N7043" s="60"/>
      <c r="O7043" s="101"/>
      <c r="AD7043" s="90">
        <f t="shared" si="285"/>
        <v>53117</v>
      </c>
      <c r="AE7043" s="91">
        <f t="shared" si="284"/>
        <v>4.3536714378689112E-2</v>
      </c>
      <c r="AG7043" s="92"/>
    </row>
    <row r="7044" spans="14:33" x14ac:dyDescent="0.25">
      <c r="N7044" s="60"/>
      <c r="O7044" s="101"/>
      <c r="AD7044" s="90">
        <f t="shared" si="285"/>
        <v>53118</v>
      </c>
      <c r="AE7044" s="91">
        <f t="shared" si="284"/>
        <v>4.3531450313318842E-2</v>
      </c>
      <c r="AG7044" s="92"/>
    </row>
    <row r="7045" spans="14:33" x14ac:dyDescent="0.25">
      <c r="N7045" s="60"/>
      <c r="O7045" s="101"/>
      <c r="AD7045" s="90">
        <f t="shared" si="285"/>
        <v>53119</v>
      </c>
      <c r="AE7045" s="91">
        <f t="shared" si="284"/>
        <v>4.3531450313318842E-2</v>
      </c>
      <c r="AG7045" s="92"/>
    </row>
    <row r="7046" spans="14:33" x14ac:dyDescent="0.25">
      <c r="N7046" s="60"/>
      <c r="O7046" s="101"/>
      <c r="AD7046" s="90">
        <f t="shared" si="285"/>
        <v>53120</v>
      </c>
      <c r="AE7046" s="91">
        <f t="shared" si="284"/>
        <v>4.3531450313318842E-2</v>
      </c>
      <c r="AG7046" s="92"/>
    </row>
    <row r="7047" spans="14:33" x14ac:dyDescent="0.25">
      <c r="N7047" s="60"/>
      <c r="O7047" s="101"/>
      <c r="AD7047" s="90">
        <f t="shared" si="285"/>
        <v>53121</v>
      </c>
      <c r="AE7047" s="91">
        <f t="shared" ref="AE7047:AE7110" si="286">_xlfn.IFNA(VLOOKUP(AD7047,N:O,2,FALSE)/100,AE7046)</f>
        <v>4.3531450313318842E-2</v>
      </c>
      <c r="AG7047" s="92"/>
    </row>
    <row r="7048" spans="14:33" x14ac:dyDescent="0.25">
      <c r="N7048" s="60"/>
      <c r="O7048" s="101"/>
      <c r="AD7048" s="90">
        <f t="shared" ref="AD7048:AD7111" si="287">AD7047+1</f>
        <v>53122</v>
      </c>
      <c r="AE7048" s="91">
        <f t="shared" si="286"/>
        <v>4.3536714378715757E-2</v>
      </c>
      <c r="AG7048" s="92"/>
    </row>
    <row r="7049" spans="14:33" x14ac:dyDescent="0.25">
      <c r="N7049" s="60"/>
      <c r="O7049" s="101"/>
      <c r="AD7049" s="90">
        <f t="shared" si="287"/>
        <v>53123</v>
      </c>
      <c r="AE7049" s="91">
        <f t="shared" si="286"/>
        <v>4.3536714378715757E-2</v>
      </c>
      <c r="AG7049" s="92"/>
    </row>
    <row r="7050" spans="14:33" x14ac:dyDescent="0.25">
      <c r="N7050" s="60"/>
      <c r="O7050" s="101"/>
      <c r="AD7050" s="90">
        <f t="shared" si="287"/>
        <v>53124</v>
      </c>
      <c r="AE7050" s="91">
        <f t="shared" si="286"/>
        <v>4.3536714378715757E-2</v>
      </c>
      <c r="AG7050" s="92"/>
    </row>
    <row r="7051" spans="14:33" x14ac:dyDescent="0.25">
      <c r="N7051" s="60"/>
      <c r="O7051" s="101"/>
      <c r="AD7051" s="90">
        <f t="shared" si="287"/>
        <v>53125</v>
      </c>
      <c r="AE7051" s="91">
        <f t="shared" si="286"/>
        <v>4.3531450313398778E-2</v>
      </c>
      <c r="AG7051" s="92"/>
    </row>
    <row r="7052" spans="14:33" x14ac:dyDescent="0.25">
      <c r="N7052" s="60"/>
      <c r="O7052" s="101"/>
      <c r="AD7052" s="90">
        <f t="shared" si="287"/>
        <v>53126</v>
      </c>
      <c r="AE7052" s="91">
        <f t="shared" si="286"/>
        <v>4.3531450313238906E-2</v>
      </c>
      <c r="AG7052" s="92"/>
    </row>
    <row r="7053" spans="14:33" x14ac:dyDescent="0.25">
      <c r="N7053" s="60"/>
      <c r="O7053" s="101"/>
      <c r="AD7053" s="90">
        <f t="shared" si="287"/>
        <v>53127</v>
      </c>
      <c r="AE7053" s="91">
        <f t="shared" si="286"/>
        <v>4.3531450313398778E-2</v>
      </c>
      <c r="AG7053" s="92"/>
    </row>
    <row r="7054" spans="14:33" x14ac:dyDescent="0.25">
      <c r="N7054" s="60"/>
      <c r="O7054" s="101"/>
      <c r="AD7054" s="90">
        <f t="shared" si="287"/>
        <v>53128</v>
      </c>
      <c r="AE7054" s="91">
        <f t="shared" si="286"/>
        <v>4.3531450313238906E-2</v>
      </c>
      <c r="AG7054" s="92"/>
    </row>
    <row r="7055" spans="14:33" x14ac:dyDescent="0.25">
      <c r="N7055" s="60"/>
      <c r="O7055" s="101"/>
      <c r="AD7055" s="90">
        <f t="shared" si="287"/>
        <v>53129</v>
      </c>
      <c r="AE7055" s="91">
        <f t="shared" si="286"/>
        <v>4.3539346729699613E-2</v>
      </c>
      <c r="AG7055" s="92"/>
    </row>
    <row r="7056" spans="14:33" x14ac:dyDescent="0.25">
      <c r="N7056" s="60"/>
      <c r="O7056" s="101"/>
      <c r="AD7056" s="90">
        <f t="shared" si="287"/>
        <v>53130</v>
      </c>
      <c r="AE7056" s="91">
        <f t="shared" si="286"/>
        <v>4.3539346729699613E-2</v>
      </c>
      <c r="AG7056" s="92"/>
    </row>
    <row r="7057" spans="14:33" x14ac:dyDescent="0.25">
      <c r="N7057" s="60"/>
      <c r="O7057" s="101"/>
      <c r="AD7057" s="90">
        <f t="shared" si="287"/>
        <v>53131</v>
      </c>
      <c r="AE7057" s="91">
        <f t="shared" si="286"/>
        <v>4.3539346729699613E-2</v>
      </c>
      <c r="AG7057" s="92"/>
    </row>
    <row r="7058" spans="14:33" x14ac:dyDescent="0.25">
      <c r="N7058" s="60"/>
      <c r="O7058" s="101"/>
      <c r="AD7058" s="90">
        <f t="shared" si="287"/>
        <v>53132</v>
      </c>
      <c r="AE7058" s="91">
        <f t="shared" si="286"/>
        <v>4.3539346729699613E-2</v>
      </c>
      <c r="AG7058" s="92"/>
    </row>
    <row r="7059" spans="14:33" x14ac:dyDescent="0.25">
      <c r="N7059" s="60"/>
      <c r="O7059" s="101"/>
      <c r="AD7059" s="90">
        <f t="shared" si="287"/>
        <v>53133</v>
      </c>
      <c r="AE7059" s="91">
        <f t="shared" si="286"/>
        <v>4.3531450313398778E-2</v>
      </c>
      <c r="AG7059" s="92"/>
    </row>
    <row r="7060" spans="14:33" x14ac:dyDescent="0.25">
      <c r="N7060" s="60"/>
      <c r="O7060" s="101"/>
      <c r="AD7060" s="90">
        <f t="shared" si="287"/>
        <v>53134</v>
      </c>
      <c r="AE7060" s="91">
        <f t="shared" si="286"/>
        <v>4.3531450313238906E-2</v>
      </c>
      <c r="AG7060" s="92"/>
    </row>
    <row r="7061" spans="14:33" x14ac:dyDescent="0.25">
      <c r="N7061" s="60"/>
      <c r="O7061" s="101"/>
      <c r="AD7061" s="90">
        <f t="shared" si="287"/>
        <v>53135</v>
      </c>
      <c r="AE7061" s="91">
        <f t="shared" si="286"/>
        <v>4.3531450313398778E-2</v>
      </c>
      <c r="AG7061" s="92"/>
    </row>
    <row r="7062" spans="14:33" x14ac:dyDescent="0.25">
      <c r="N7062" s="60"/>
      <c r="O7062" s="101"/>
      <c r="AD7062" s="90">
        <f t="shared" si="287"/>
        <v>53136</v>
      </c>
      <c r="AE7062" s="91">
        <f t="shared" si="286"/>
        <v>4.3536714378715757E-2</v>
      </c>
      <c r="AG7062" s="92"/>
    </row>
    <row r="7063" spans="14:33" x14ac:dyDescent="0.25">
      <c r="N7063" s="60"/>
      <c r="O7063" s="101"/>
      <c r="AD7063" s="90">
        <f t="shared" si="287"/>
        <v>53137</v>
      </c>
      <c r="AE7063" s="91">
        <f t="shared" si="286"/>
        <v>4.3536714378715757E-2</v>
      </c>
      <c r="AG7063" s="92"/>
    </row>
    <row r="7064" spans="14:33" x14ac:dyDescent="0.25">
      <c r="N7064" s="60"/>
      <c r="O7064" s="101"/>
      <c r="AD7064" s="90">
        <f t="shared" si="287"/>
        <v>53138</v>
      </c>
      <c r="AE7064" s="91">
        <f t="shared" si="286"/>
        <v>4.3536714378715757E-2</v>
      </c>
      <c r="AG7064" s="92"/>
    </row>
    <row r="7065" spans="14:33" x14ac:dyDescent="0.25">
      <c r="N7065" s="60"/>
      <c r="O7065" s="101"/>
      <c r="AD7065" s="90">
        <f t="shared" si="287"/>
        <v>53139</v>
      </c>
      <c r="AE7065" s="91">
        <f t="shared" si="286"/>
        <v>4.3531450313318842E-2</v>
      </c>
      <c r="AG7065" s="92"/>
    </row>
    <row r="7066" spans="14:33" x14ac:dyDescent="0.25">
      <c r="N7066" s="60"/>
      <c r="O7066" s="101"/>
      <c r="AD7066" s="90">
        <f t="shared" si="287"/>
        <v>53140</v>
      </c>
      <c r="AE7066" s="91">
        <f t="shared" si="286"/>
        <v>4.3531450313318842E-2</v>
      </c>
      <c r="AG7066" s="92"/>
    </row>
    <row r="7067" spans="14:33" x14ac:dyDescent="0.25">
      <c r="N7067" s="60"/>
      <c r="O7067" s="101"/>
      <c r="AD7067" s="90">
        <f t="shared" si="287"/>
        <v>53141</v>
      </c>
      <c r="AE7067" s="91">
        <f t="shared" si="286"/>
        <v>4.3531450313398778E-2</v>
      </c>
      <c r="AG7067" s="92"/>
    </row>
    <row r="7068" spans="14:33" x14ac:dyDescent="0.25">
      <c r="N7068" s="60"/>
      <c r="O7068" s="101"/>
      <c r="AD7068" s="90">
        <f t="shared" si="287"/>
        <v>53142</v>
      </c>
      <c r="AE7068" s="91">
        <f t="shared" si="286"/>
        <v>4.3531450313318842E-2</v>
      </c>
      <c r="AG7068" s="92"/>
    </row>
    <row r="7069" spans="14:33" x14ac:dyDescent="0.25">
      <c r="N7069" s="60"/>
      <c r="O7069" s="101"/>
      <c r="AD7069" s="90">
        <f t="shared" si="287"/>
        <v>53143</v>
      </c>
      <c r="AE7069" s="91">
        <f t="shared" si="286"/>
        <v>4.3536714378715757E-2</v>
      </c>
      <c r="AG7069" s="92"/>
    </row>
    <row r="7070" spans="14:33" x14ac:dyDescent="0.25">
      <c r="N7070" s="60"/>
      <c r="O7070" s="101"/>
      <c r="AD7070" s="90">
        <f t="shared" si="287"/>
        <v>53144</v>
      </c>
      <c r="AE7070" s="91">
        <f t="shared" si="286"/>
        <v>4.3536714378715757E-2</v>
      </c>
      <c r="AG7070" s="92"/>
    </row>
    <row r="7071" spans="14:33" x14ac:dyDescent="0.25">
      <c r="N7071" s="60"/>
      <c r="O7071" s="101"/>
      <c r="AD7071" s="90">
        <f t="shared" si="287"/>
        <v>53145</v>
      </c>
      <c r="AE7071" s="91">
        <f t="shared" si="286"/>
        <v>4.3536714378715757E-2</v>
      </c>
      <c r="AG7071" s="92"/>
    </row>
    <row r="7072" spans="14:33" x14ac:dyDescent="0.25">
      <c r="N7072" s="60"/>
      <c r="O7072" s="101"/>
      <c r="AD7072" s="90">
        <f t="shared" si="287"/>
        <v>53146</v>
      </c>
      <c r="AE7072" s="91">
        <f t="shared" si="286"/>
        <v>4.3534082239955474E-2</v>
      </c>
      <c r="AG7072" s="92"/>
    </row>
    <row r="7073" spans="14:33" x14ac:dyDescent="0.25">
      <c r="N7073" s="60"/>
      <c r="O7073" s="101"/>
      <c r="AD7073" s="90">
        <f t="shared" si="287"/>
        <v>53147</v>
      </c>
      <c r="AE7073" s="91">
        <f t="shared" si="286"/>
        <v>4.3534082239955474E-2</v>
      </c>
      <c r="AG7073" s="92"/>
    </row>
    <row r="7074" spans="14:33" x14ac:dyDescent="0.25">
      <c r="N7074" s="60"/>
      <c r="O7074" s="101"/>
      <c r="AD7074" s="90">
        <f t="shared" si="287"/>
        <v>53148</v>
      </c>
      <c r="AE7074" s="91">
        <f t="shared" si="286"/>
        <v>4.3531450313318842E-2</v>
      </c>
      <c r="AG7074" s="92"/>
    </row>
    <row r="7075" spans="14:33" x14ac:dyDescent="0.25">
      <c r="N7075" s="60"/>
      <c r="O7075" s="101"/>
      <c r="AD7075" s="90">
        <f t="shared" si="287"/>
        <v>53149</v>
      </c>
      <c r="AE7075" s="91">
        <f t="shared" si="286"/>
        <v>4.3531450313238906E-2</v>
      </c>
      <c r="AG7075" s="92"/>
    </row>
    <row r="7076" spans="14:33" x14ac:dyDescent="0.25">
      <c r="N7076" s="60"/>
      <c r="O7076" s="101"/>
      <c r="AD7076" s="90">
        <f t="shared" si="287"/>
        <v>53150</v>
      </c>
      <c r="AE7076" s="91">
        <f t="shared" si="286"/>
        <v>4.3536714378742403E-2</v>
      </c>
      <c r="AG7076" s="92"/>
    </row>
    <row r="7077" spans="14:33" x14ac:dyDescent="0.25">
      <c r="N7077" s="60"/>
      <c r="O7077" s="101"/>
      <c r="AD7077" s="90">
        <f t="shared" si="287"/>
        <v>53151</v>
      </c>
      <c r="AE7077" s="91">
        <f t="shared" si="286"/>
        <v>4.3536714378742403E-2</v>
      </c>
      <c r="AG7077" s="92"/>
    </row>
    <row r="7078" spans="14:33" x14ac:dyDescent="0.25">
      <c r="N7078" s="60"/>
      <c r="O7078" s="101"/>
      <c r="AD7078" s="90">
        <f t="shared" si="287"/>
        <v>53152</v>
      </c>
      <c r="AE7078" s="91">
        <f t="shared" si="286"/>
        <v>4.3536714378742403E-2</v>
      </c>
      <c r="AG7078" s="92"/>
    </row>
    <row r="7079" spans="14:33" x14ac:dyDescent="0.25">
      <c r="N7079" s="60"/>
      <c r="O7079" s="101"/>
      <c r="AD7079" s="90">
        <f t="shared" si="287"/>
        <v>53153</v>
      </c>
      <c r="AE7079" s="91">
        <f t="shared" si="286"/>
        <v>4.3531450313318842E-2</v>
      </c>
      <c r="AG7079" s="92"/>
    </row>
    <row r="7080" spans="14:33" x14ac:dyDescent="0.25">
      <c r="N7080" s="60"/>
      <c r="O7080" s="101"/>
      <c r="AD7080" s="90">
        <f t="shared" si="287"/>
        <v>53154</v>
      </c>
      <c r="AE7080" s="91">
        <f t="shared" si="286"/>
        <v>4.3531450313318842E-2</v>
      </c>
      <c r="AG7080" s="92"/>
    </row>
    <row r="7081" spans="14:33" x14ac:dyDescent="0.25">
      <c r="N7081" s="60"/>
      <c r="O7081" s="101"/>
      <c r="AD7081" s="90">
        <f t="shared" si="287"/>
        <v>53155</v>
      </c>
      <c r="AE7081" s="91">
        <f t="shared" si="286"/>
        <v>4.3531450313318842E-2</v>
      </c>
      <c r="AG7081" s="92"/>
    </row>
    <row r="7082" spans="14:33" x14ac:dyDescent="0.25">
      <c r="N7082" s="60"/>
      <c r="O7082" s="101"/>
      <c r="AD7082" s="90">
        <f t="shared" si="287"/>
        <v>53156</v>
      </c>
      <c r="AE7082" s="91">
        <f t="shared" si="286"/>
        <v>4.3531450313398778E-2</v>
      </c>
      <c r="AG7082" s="92"/>
    </row>
    <row r="7083" spans="14:33" x14ac:dyDescent="0.25">
      <c r="N7083" s="60"/>
      <c r="O7083" s="101"/>
      <c r="AD7083" s="90">
        <f t="shared" si="287"/>
        <v>53157</v>
      </c>
      <c r="AE7083" s="91">
        <f t="shared" si="286"/>
        <v>4.3536714378715757E-2</v>
      </c>
      <c r="AG7083" s="92"/>
    </row>
    <row r="7084" spans="14:33" x14ac:dyDescent="0.25">
      <c r="N7084" s="60"/>
      <c r="O7084" s="101"/>
      <c r="AD7084" s="90">
        <f t="shared" si="287"/>
        <v>53158</v>
      </c>
      <c r="AE7084" s="91">
        <f t="shared" si="286"/>
        <v>4.3536714378715757E-2</v>
      </c>
      <c r="AG7084" s="92"/>
    </row>
    <row r="7085" spans="14:33" x14ac:dyDescent="0.25">
      <c r="N7085" s="60"/>
      <c r="O7085" s="101"/>
      <c r="AD7085" s="90">
        <f t="shared" si="287"/>
        <v>53159</v>
      </c>
      <c r="AE7085" s="91">
        <f t="shared" si="286"/>
        <v>4.3536714378715757E-2</v>
      </c>
      <c r="AG7085" s="92"/>
    </row>
    <row r="7086" spans="14:33" x14ac:dyDescent="0.25">
      <c r="N7086" s="60"/>
      <c r="O7086" s="101"/>
      <c r="AD7086" s="90">
        <f t="shared" si="287"/>
        <v>53160</v>
      </c>
      <c r="AE7086" s="91">
        <f t="shared" si="286"/>
        <v>4.3531450313238906E-2</v>
      </c>
      <c r="AG7086" s="92"/>
    </row>
    <row r="7087" spans="14:33" x14ac:dyDescent="0.25">
      <c r="N7087" s="60"/>
      <c r="O7087" s="101"/>
      <c r="AD7087" s="90">
        <f t="shared" si="287"/>
        <v>53161</v>
      </c>
      <c r="AE7087" s="91">
        <f t="shared" si="286"/>
        <v>4.3531450313318842E-2</v>
      </c>
      <c r="AG7087" s="92"/>
    </row>
    <row r="7088" spans="14:33" x14ac:dyDescent="0.25">
      <c r="N7088" s="60"/>
      <c r="O7088" s="101"/>
      <c r="AD7088" s="90">
        <f t="shared" si="287"/>
        <v>53162</v>
      </c>
      <c r="AE7088" s="91">
        <f t="shared" si="286"/>
        <v>4.3531450313318842E-2</v>
      </c>
      <c r="AG7088" s="92"/>
    </row>
    <row r="7089" spans="14:33" x14ac:dyDescent="0.25">
      <c r="N7089" s="60"/>
      <c r="O7089" s="101"/>
      <c r="AD7089" s="90">
        <f t="shared" si="287"/>
        <v>53163</v>
      </c>
      <c r="AE7089" s="91">
        <f t="shared" si="286"/>
        <v>4.3531450313318842E-2</v>
      </c>
      <c r="AG7089" s="92"/>
    </row>
    <row r="7090" spans="14:33" x14ac:dyDescent="0.25">
      <c r="N7090" s="60"/>
      <c r="O7090" s="101"/>
      <c r="AD7090" s="90">
        <f t="shared" si="287"/>
        <v>53164</v>
      </c>
      <c r="AE7090" s="91">
        <f t="shared" si="286"/>
        <v>4.3536714378715757E-2</v>
      </c>
      <c r="AG7090" s="92"/>
    </row>
    <row r="7091" spans="14:33" x14ac:dyDescent="0.25">
      <c r="N7091" s="60"/>
      <c r="O7091" s="101"/>
      <c r="AD7091" s="90">
        <f t="shared" si="287"/>
        <v>53165</v>
      </c>
      <c r="AE7091" s="91">
        <f t="shared" si="286"/>
        <v>4.3536714378715757E-2</v>
      </c>
      <c r="AG7091" s="92"/>
    </row>
    <row r="7092" spans="14:33" x14ac:dyDescent="0.25">
      <c r="N7092" s="60"/>
      <c r="O7092" s="101"/>
      <c r="AD7092" s="90">
        <f t="shared" si="287"/>
        <v>53166</v>
      </c>
      <c r="AE7092" s="91">
        <f t="shared" si="286"/>
        <v>4.3536714378715757E-2</v>
      </c>
      <c r="AG7092" s="92"/>
    </row>
    <row r="7093" spans="14:33" x14ac:dyDescent="0.25">
      <c r="N7093" s="60"/>
      <c r="O7093" s="101"/>
      <c r="AD7093" s="90">
        <f t="shared" si="287"/>
        <v>53167</v>
      </c>
      <c r="AE7093" s="91">
        <f t="shared" si="286"/>
        <v>4.3531450313318842E-2</v>
      </c>
      <c r="AG7093" s="92"/>
    </row>
    <row r="7094" spans="14:33" x14ac:dyDescent="0.25">
      <c r="N7094" s="60"/>
      <c r="O7094" s="101"/>
      <c r="AD7094" s="90">
        <f t="shared" si="287"/>
        <v>53168</v>
      </c>
      <c r="AE7094" s="91">
        <f t="shared" si="286"/>
        <v>4.3531450313318842E-2</v>
      </c>
      <c r="AG7094" s="92"/>
    </row>
    <row r="7095" spans="14:33" x14ac:dyDescent="0.25">
      <c r="N7095" s="60"/>
      <c r="O7095" s="101"/>
      <c r="AD7095" s="90">
        <f t="shared" si="287"/>
        <v>53169</v>
      </c>
      <c r="AE7095" s="91">
        <f t="shared" si="286"/>
        <v>4.3531450313318842E-2</v>
      </c>
      <c r="AG7095" s="92"/>
    </row>
    <row r="7096" spans="14:33" x14ac:dyDescent="0.25">
      <c r="N7096" s="60"/>
      <c r="O7096" s="101"/>
      <c r="AD7096" s="90">
        <f t="shared" si="287"/>
        <v>53170</v>
      </c>
      <c r="AE7096" s="91">
        <f t="shared" si="286"/>
        <v>4.3531450313318842E-2</v>
      </c>
      <c r="AG7096" s="92"/>
    </row>
    <row r="7097" spans="14:33" x14ac:dyDescent="0.25">
      <c r="N7097" s="60"/>
      <c r="O7097" s="101"/>
      <c r="AD7097" s="90">
        <f t="shared" si="287"/>
        <v>53171</v>
      </c>
      <c r="AE7097" s="91">
        <f t="shared" si="286"/>
        <v>4.3536714378742403E-2</v>
      </c>
      <c r="AG7097" s="92"/>
    </row>
    <row r="7098" spans="14:33" x14ac:dyDescent="0.25">
      <c r="N7098" s="60"/>
      <c r="O7098" s="101"/>
      <c r="AD7098" s="90">
        <f t="shared" si="287"/>
        <v>53172</v>
      </c>
      <c r="AE7098" s="91">
        <f t="shared" si="286"/>
        <v>4.3536714378742403E-2</v>
      </c>
      <c r="AG7098" s="92"/>
    </row>
    <row r="7099" spans="14:33" x14ac:dyDescent="0.25">
      <c r="N7099" s="60"/>
      <c r="O7099" s="101"/>
      <c r="AD7099" s="90">
        <f t="shared" si="287"/>
        <v>53173</v>
      </c>
      <c r="AE7099" s="91">
        <f t="shared" si="286"/>
        <v>4.3536714378742403E-2</v>
      </c>
      <c r="AG7099" s="92"/>
    </row>
    <row r="7100" spans="14:33" x14ac:dyDescent="0.25">
      <c r="N7100" s="60"/>
      <c r="O7100" s="101"/>
      <c r="AD7100" s="90">
        <f t="shared" si="287"/>
        <v>53174</v>
      </c>
      <c r="AE7100" s="91">
        <f t="shared" si="286"/>
        <v>4.3531450313318842E-2</v>
      </c>
      <c r="AG7100" s="92"/>
    </row>
    <row r="7101" spans="14:33" x14ac:dyDescent="0.25">
      <c r="N7101" s="60"/>
      <c r="O7101" s="101"/>
      <c r="AD7101" s="90">
        <f t="shared" si="287"/>
        <v>53175</v>
      </c>
      <c r="AE7101" s="91">
        <f t="shared" si="286"/>
        <v>4.3531450313318842E-2</v>
      </c>
      <c r="AG7101" s="92"/>
    </row>
    <row r="7102" spans="14:33" x14ac:dyDescent="0.25">
      <c r="N7102" s="60"/>
      <c r="O7102" s="101"/>
      <c r="AD7102" s="90">
        <f t="shared" si="287"/>
        <v>53176</v>
      </c>
      <c r="AE7102" s="91">
        <f t="shared" si="286"/>
        <v>4.3531450313318842E-2</v>
      </c>
      <c r="AG7102" s="92"/>
    </row>
    <row r="7103" spans="14:33" x14ac:dyDescent="0.25">
      <c r="N7103" s="60"/>
      <c r="O7103" s="101"/>
      <c r="AD7103" s="90">
        <f t="shared" si="287"/>
        <v>53177</v>
      </c>
      <c r="AE7103" s="91">
        <f t="shared" si="286"/>
        <v>4.3531450313318842E-2</v>
      </c>
      <c r="AG7103" s="92"/>
    </row>
    <row r="7104" spans="14:33" x14ac:dyDescent="0.25">
      <c r="N7104" s="60"/>
      <c r="O7104" s="101"/>
      <c r="AD7104" s="90">
        <f t="shared" si="287"/>
        <v>53178</v>
      </c>
      <c r="AE7104" s="91">
        <f t="shared" si="286"/>
        <v>4.3536714378715757E-2</v>
      </c>
      <c r="AG7104" s="92"/>
    </row>
    <row r="7105" spans="14:33" x14ac:dyDescent="0.25">
      <c r="N7105" s="60"/>
      <c r="O7105" s="101"/>
      <c r="AD7105" s="90">
        <f t="shared" si="287"/>
        <v>53179</v>
      </c>
      <c r="AE7105" s="91">
        <f t="shared" si="286"/>
        <v>4.3536714378715757E-2</v>
      </c>
      <c r="AG7105" s="92"/>
    </row>
    <row r="7106" spans="14:33" x14ac:dyDescent="0.25">
      <c r="N7106" s="60"/>
      <c r="O7106" s="101"/>
      <c r="AD7106" s="90">
        <f t="shared" si="287"/>
        <v>53180</v>
      </c>
      <c r="AE7106" s="91">
        <f t="shared" si="286"/>
        <v>4.3536714378715757E-2</v>
      </c>
      <c r="AG7106" s="92"/>
    </row>
    <row r="7107" spans="14:33" x14ac:dyDescent="0.25">
      <c r="N7107" s="60"/>
      <c r="O7107" s="101"/>
      <c r="AD7107" s="90">
        <f t="shared" si="287"/>
        <v>53181</v>
      </c>
      <c r="AE7107" s="91">
        <f t="shared" si="286"/>
        <v>4.3531450313318842E-2</v>
      </c>
      <c r="AG7107" s="92"/>
    </row>
    <row r="7108" spans="14:33" x14ac:dyDescent="0.25">
      <c r="N7108" s="60"/>
      <c r="O7108" s="101"/>
      <c r="AD7108" s="90">
        <f t="shared" si="287"/>
        <v>53182</v>
      </c>
      <c r="AE7108" s="91">
        <f t="shared" si="286"/>
        <v>4.3531450313238906E-2</v>
      </c>
      <c r="AG7108" s="92"/>
    </row>
    <row r="7109" spans="14:33" x14ac:dyDescent="0.25">
      <c r="N7109" s="60"/>
      <c r="O7109" s="101"/>
      <c r="AD7109" s="90">
        <f t="shared" si="287"/>
        <v>53183</v>
      </c>
      <c r="AE7109" s="91">
        <f t="shared" si="286"/>
        <v>4.3531450313398778E-2</v>
      </c>
      <c r="AG7109" s="92"/>
    </row>
    <row r="7110" spans="14:33" x14ac:dyDescent="0.25">
      <c r="N7110" s="60"/>
      <c r="O7110" s="101"/>
      <c r="AD7110" s="90">
        <f t="shared" si="287"/>
        <v>53184</v>
      </c>
      <c r="AE7110" s="91">
        <f t="shared" si="286"/>
        <v>4.3531450313318842E-2</v>
      </c>
      <c r="AG7110" s="92"/>
    </row>
    <row r="7111" spans="14:33" x14ac:dyDescent="0.25">
      <c r="N7111" s="60"/>
      <c r="O7111" s="101"/>
      <c r="AD7111" s="90">
        <f t="shared" si="287"/>
        <v>53185</v>
      </c>
      <c r="AE7111" s="91">
        <f t="shared" ref="AE7111:AE7174" si="288">_xlfn.IFNA(VLOOKUP(AD7111,N:O,2,FALSE)/100,AE7110)</f>
        <v>4.3536714378715757E-2</v>
      </c>
      <c r="AG7111" s="92"/>
    </row>
    <row r="7112" spans="14:33" x14ac:dyDescent="0.25">
      <c r="N7112" s="60"/>
      <c r="O7112" s="101"/>
      <c r="AD7112" s="90">
        <f t="shared" ref="AD7112:AD7175" si="289">AD7111+1</f>
        <v>53186</v>
      </c>
      <c r="AE7112" s="91">
        <f t="shared" si="288"/>
        <v>4.3536714378715757E-2</v>
      </c>
      <c r="AG7112" s="92"/>
    </row>
    <row r="7113" spans="14:33" x14ac:dyDescent="0.25">
      <c r="N7113" s="60"/>
      <c r="O7113" s="101"/>
      <c r="AD7113" s="90">
        <f t="shared" si="289"/>
        <v>53187</v>
      </c>
      <c r="AE7113" s="91">
        <f t="shared" si="288"/>
        <v>4.3536714378715757E-2</v>
      </c>
      <c r="AG7113" s="92"/>
    </row>
    <row r="7114" spans="14:33" x14ac:dyDescent="0.25">
      <c r="N7114" s="60"/>
      <c r="O7114" s="101"/>
      <c r="AD7114" s="90">
        <f t="shared" si="289"/>
        <v>53188</v>
      </c>
      <c r="AE7114" s="91">
        <f t="shared" si="288"/>
        <v>4.3531450313318842E-2</v>
      </c>
      <c r="AG7114" s="92"/>
    </row>
    <row r="7115" spans="14:33" x14ac:dyDescent="0.25">
      <c r="N7115" s="60"/>
      <c r="O7115" s="101"/>
      <c r="AD7115" s="90">
        <f t="shared" si="289"/>
        <v>53189</v>
      </c>
      <c r="AE7115" s="91">
        <f t="shared" si="288"/>
        <v>4.3531450313238906E-2</v>
      </c>
      <c r="AG7115" s="92"/>
    </row>
    <row r="7116" spans="14:33" x14ac:dyDescent="0.25">
      <c r="N7116" s="60"/>
      <c r="O7116" s="101"/>
      <c r="AD7116" s="90">
        <f t="shared" si="289"/>
        <v>53190</v>
      </c>
      <c r="AE7116" s="91">
        <f t="shared" si="288"/>
        <v>4.3531450313318842E-2</v>
      </c>
      <c r="AG7116" s="92"/>
    </row>
    <row r="7117" spans="14:33" x14ac:dyDescent="0.25">
      <c r="N7117" s="60"/>
      <c r="O7117" s="101"/>
      <c r="AD7117" s="90">
        <f t="shared" si="289"/>
        <v>53191</v>
      </c>
      <c r="AE7117" s="91">
        <f t="shared" si="288"/>
        <v>4.3531450313398778E-2</v>
      </c>
      <c r="AG7117" s="92"/>
    </row>
    <row r="7118" spans="14:33" x14ac:dyDescent="0.25">
      <c r="N7118" s="60"/>
      <c r="O7118" s="101"/>
      <c r="AD7118" s="90">
        <f t="shared" si="289"/>
        <v>53192</v>
      </c>
      <c r="AE7118" s="91">
        <f t="shared" si="288"/>
        <v>4.3536714378715757E-2</v>
      </c>
      <c r="AG7118" s="92"/>
    </row>
    <row r="7119" spans="14:33" x14ac:dyDescent="0.25">
      <c r="N7119" s="60"/>
      <c r="O7119" s="101"/>
      <c r="AD7119" s="90">
        <f t="shared" si="289"/>
        <v>53193</v>
      </c>
      <c r="AE7119" s="91">
        <f t="shared" si="288"/>
        <v>4.3536714378715757E-2</v>
      </c>
      <c r="AG7119" s="92"/>
    </row>
    <row r="7120" spans="14:33" x14ac:dyDescent="0.25">
      <c r="N7120" s="60"/>
      <c r="O7120" s="101"/>
      <c r="AD7120" s="90">
        <f t="shared" si="289"/>
        <v>53194</v>
      </c>
      <c r="AE7120" s="91">
        <f t="shared" si="288"/>
        <v>4.3536714378715757E-2</v>
      </c>
      <c r="AG7120" s="92"/>
    </row>
    <row r="7121" spans="14:33" x14ac:dyDescent="0.25">
      <c r="N7121" s="60"/>
      <c r="O7121" s="101"/>
      <c r="AD7121" s="90">
        <f t="shared" si="289"/>
        <v>53195</v>
      </c>
      <c r="AE7121" s="91">
        <f t="shared" si="288"/>
        <v>4.3531450313318842E-2</v>
      </c>
      <c r="AG7121" s="92"/>
    </row>
    <row r="7122" spans="14:33" x14ac:dyDescent="0.25">
      <c r="N7122" s="60"/>
      <c r="O7122" s="101"/>
      <c r="AD7122" s="90">
        <f t="shared" si="289"/>
        <v>53196</v>
      </c>
      <c r="AE7122" s="91">
        <f t="shared" si="288"/>
        <v>4.3531450313318842E-2</v>
      </c>
      <c r="AG7122" s="92"/>
    </row>
    <row r="7123" spans="14:33" x14ac:dyDescent="0.25">
      <c r="N7123" s="60"/>
      <c r="O7123" s="101"/>
      <c r="AD7123" s="90">
        <f t="shared" si="289"/>
        <v>53197</v>
      </c>
      <c r="AE7123" s="91">
        <f t="shared" si="288"/>
        <v>4.3531450313318842E-2</v>
      </c>
      <c r="AG7123" s="92"/>
    </row>
    <row r="7124" spans="14:33" x14ac:dyDescent="0.25">
      <c r="N7124" s="60"/>
      <c r="O7124" s="101"/>
      <c r="AD7124" s="90">
        <f t="shared" si="289"/>
        <v>53198</v>
      </c>
      <c r="AE7124" s="91">
        <f t="shared" si="288"/>
        <v>4.3531450313238906E-2</v>
      </c>
      <c r="AG7124" s="92"/>
    </row>
    <row r="7125" spans="14:33" x14ac:dyDescent="0.25">
      <c r="N7125" s="60"/>
      <c r="O7125" s="101"/>
      <c r="AD7125" s="90">
        <f t="shared" si="289"/>
        <v>53199</v>
      </c>
      <c r="AE7125" s="91">
        <f t="shared" si="288"/>
        <v>4.3536714378769048E-2</v>
      </c>
      <c r="AG7125" s="92"/>
    </row>
    <row r="7126" spans="14:33" x14ac:dyDescent="0.25">
      <c r="N7126" s="60"/>
      <c r="O7126" s="101"/>
      <c r="AD7126" s="90">
        <f t="shared" si="289"/>
        <v>53200</v>
      </c>
      <c r="AE7126" s="91">
        <f t="shared" si="288"/>
        <v>4.3536714378769048E-2</v>
      </c>
      <c r="AG7126" s="92"/>
    </row>
    <row r="7127" spans="14:33" x14ac:dyDescent="0.25">
      <c r="N7127" s="60"/>
      <c r="O7127" s="101"/>
      <c r="AD7127" s="90">
        <f t="shared" si="289"/>
        <v>53201</v>
      </c>
      <c r="AE7127" s="91">
        <f t="shared" si="288"/>
        <v>4.3536714378769048E-2</v>
      </c>
      <c r="AG7127" s="92"/>
    </row>
    <row r="7128" spans="14:33" x14ac:dyDescent="0.25">
      <c r="N7128" s="60"/>
      <c r="O7128" s="101"/>
      <c r="AD7128" s="90">
        <f t="shared" si="289"/>
        <v>53202</v>
      </c>
      <c r="AE7128" s="91">
        <f t="shared" si="288"/>
        <v>4.3531450313318842E-2</v>
      </c>
      <c r="AG7128" s="92"/>
    </row>
    <row r="7129" spans="14:33" x14ac:dyDescent="0.25">
      <c r="N7129" s="60"/>
      <c r="O7129" s="101"/>
      <c r="AD7129" s="90">
        <f t="shared" si="289"/>
        <v>53203</v>
      </c>
      <c r="AE7129" s="91">
        <f t="shared" si="288"/>
        <v>4.353145031315897E-2</v>
      </c>
      <c r="AG7129" s="92"/>
    </row>
    <row r="7130" spans="14:33" x14ac:dyDescent="0.25">
      <c r="N7130" s="60"/>
      <c r="O7130" s="101"/>
      <c r="AD7130" s="90">
        <f t="shared" si="289"/>
        <v>53204</v>
      </c>
      <c r="AE7130" s="91">
        <f t="shared" si="288"/>
        <v>4.3531450313398778E-2</v>
      </c>
      <c r="AG7130" s="92"/>
    </row>
    <row r="7131" spans="14:33" x14ac:dyDescent="0.25">
      <c r="N7131" s="60"/>
      <c r="O7131" s="101"/>
      <c r="AD7131" s="90">
        <f t="shared" si="289"/>
        <v>53205</v>
      </c>
      <c r="AE7131" s="91">
        <f t="shared" si="288"/>
        <v>4.3531450313318842E-2</v>
      </c>
      <c r="AG7131" s="92"/>
    </row>
    <row r="7132" spans="14:33" x14ac:dyDescent="0.25">
      <c r="N7132" s="60"/>
      <c r="O7132" s="101"/>
      <c r="AD7132" s="90">
        <f t="shared" si="289"/>
        <v>53206</v>
      </c>
      <c r="AE7132" s="91">
        <f t="shared" si="288"/>
        <v>4.3539346729699613E-2</v>
      </c>
      <c r="AG7132" s="92"/>
    </row>
    <row r="7133" spans="14:33" x14ac:dyDescent="0.25">
      <c r="N7133" s="60"/>
      <c r="O7133" s="101"/>
      <c r="AD7133" s="90">
        <f t="shared" si="289"/>
        <v>53207</v>
      </c>
      <c r="AE7133" s="91">
        <f t="shared" si="288"/>
        <v>4.3539346729699613E-2</v>
      </c>
      <c r="AG7133" s="92"/>
    </row>
    <row r="7134" spans="14:33" x14ac:dyDescent="0.25">
      <c r="N7134" s="60"/>
      <c r="O7134" s="101"/>
      <c r="AD7134" s="90">
        <f t="shared" si="289"/>
        <v>53208</v>
      </c>
      <c r="AE7134" s="91">
        <f t="shared" si="288"/>
        <v>4.3539346729699613E-2</v>
      </c>
      <c r="AG7134" s="92"/>
    </row>
    <row r="7135" spans="14:33" x14ac:dyDescent="0.25">
      <c r="N7135" s="60"/>
      <c r="O7135" s="101"/>
      <c r="AD7135" s="90">
        <f t="shared" si="289"/>
        <v>53209</v>
      </c>
      <c r="AE7135" s="91">
        <f t="shared" si="288"/>
        <v>4.3539346729699613E-2</v>
      </c>
      <c r="AG7135" s="92"/>
    </row>
    <row r="7136" spans="14:33" x14ac:dyDescent="0.25">
      <c r="N7136" s="60"/>
      <c r="O7136" s="101"/>
      <c r="AD7136" s="90">
        <f t="shared" si="289"/>
        <v>53210</v>
      </c>
      <c r="AE7136" s="91">
        <f t="shared" si="288"/>
        <v>4.3531450313398778E-2</v>
      </c>
      <c r="AG7136" s="92"/>
    </row>
    <row r="7137" spans="14:33" x14ac:dyDescent="0.25">
      <c r="N7137" s="60"/>
      <c r="O7137" s="101"/>
      <c r="AD7137" s="90">
        <f t="shared" si="289"/>
        <v>53211</v>
      </c>
      <c r="AE7137" s="91">
        <f t="shared" si="288"/>
        <v>4.3531450313238906E-2</v>
      </c>
      <c r="AG7137" s="92"/>
    </row>
    <row r="7138" spans="14:33" x14ac:dyDescent="0.25">
      <c r="N7138" s="60"/>
      <c r="O7138" s="101"/>
      <c r="AD7138" s="90">
        <f t="shared" si="289"/>
        <v>53212</v>
      </c>
      <c r="AE7138" s="91">
        <f t="shared" si="288"/>
        <v>4.3531450313318842E-2</v>
      </c>
      <c r="AG7138" s="92"/>
    </row>
    <row r="7139" spans="14:33" x14ac:dyDescent="0.25">
      <c r="N7139" s="60"/>
      <c r="O7139" s="101"/>
      <c r="AD7139" s="90">
        <f t="shared" si="289"/>
        <v>53213</v>
      </c>
      <c r="AE7139" s="91">
        <f t="shared" si="288"/>
        <v>4.3536714378742403E-2</v>
      </c>
      <c r="AG7139" s="92"/>
    </row>
    <row r="7140" spans="14:33" x14ac:dyDescent="0.25">
      <c r="N7140" s="60"/>
      <c r="O7140" s="101"/>
      <c r="AD7140" s="90">
        <f t="shared" si="289"/>
        <v>53214</v>
      </c>
      <c r="AE7140" s="91">
        <f t="shared" si="288"/>
        <v>4.3536714378742403E-2</v>
      </c>
      <c r="AG7140" s="92"/>
    </row>
    <row r="7141" spans="14:33" x14ac:dyDescent="0.25">
      <c r="N7141" s="60"/>
      <c r="O7141" s="101"/>
      <c r="AD7141" s="90">
        <f t="shared" si="289"/>
        <v>53215</v>
      </c>
      <c r="AE7141" s="91">
        <f t="shared" si="288"/>
        <v>4.3536714378742403E-2</v>
      </c>
      <c r="AG7141" s="92"/>
    </row>
    <row r="7142" spans="14:33" x14ac:dyDescent="0.25">
      <c r="N7142" s="60"/>
      <c r="O7142" s="101"/>
      <c r="AD7142" s="90">
        <f t="shared" si="289"/>
        <v>53216</v>
      </c>
      <c r="AE7142" s="91">
        <f t="shared" si="288"/>
        <v>4.3531450313318842E-2</v>
      </c>
      <c r="AG7142" s="92"/>
    </row>
    <row r="7143" spans="14:33" x14ac:dyDescent="0.25">
      <c r="N7143" s="60"/>
      <c r="O7143" s="101"/>
      <c r="AD7143" s="90">
        <f t="shared" si="289"/>
        <v>53217</v>
      </c>
      <c r="AE7143" s="91">
        <f t="shared" si="288"/>
        <v>4.3531450313398778E-2</v>
      </c>
      <c r="AG7143" s="92"/>
    </row>
    <row r="7144" spans="14:33" x14ac:dyDescent="0.25">
      <c r="N7144" s="60"/>
      <c r="O7144" s="101"/>
      <c r="AD7144" s="90">
        <f t="shared" si="289"/>
        <v>53218</v>
      </c>
      <c r="AE7144" s="91">
        <f t="shared" si="288"/>
        <v>4.3531450313238906E-2</v>
      </c>
      <c r="AG7144" s="92"/>
    </row>
    <row r="7145" spans="14:33" x14ac:dyDescent="0.25">
      <c r="N7145" s="60"/>
      <c r="O7145" s="101"/>
      <c r="AD7145" s="90">
        <f t="shared" si="289"/>
        <v>53219</v>
      </c>
      <c r="AE7145" s="91">
        <f t="shared" si="288"/>
        <v>4.3531450313398778E-2</v>
      </c>
      <c r="AG7145" s="92"/>
    </row>
    <row r="7146" spans="14:33" x14ac:dyDescent="0.25">
      <c r="N7146" s="60"/>
      <c r="O7146" s="101"/>
      <c r="AD7146" s="90">
        <f t="shared" si="289"/>
        <v>53220</v>
      </c>
      <c r="AE7146" s="91">
        <f t="shared" si="288"/>
        <v>4.3536714378715757E-2</v>
      </c>
      <c r="AG7146" s="92"/>
    </row>
    <row r="7147" spans="14:33" x14ac:dyDescent="0.25">
      <c r="N7147" s="60"/>
      <c r="O7147" s="101"/>
      <c r="AD7147" s="90">
        <f t="shared" si="289"/>
        <v>53221</v>
      </c>
      <c r="AE7147" s="91">
        <f t="shared" si="288"/>
        <v>4.3536714378715757E-2</v>
      </c>
      <c r="AG7147" s="92"/>
    </row>
    <row r="7148" spans="14:33" x14ac:dyDescent="0.25">
      <c r="N7148" s="60"/>
      <c r="O7148" s="101"/>
      <c r="AD7148" s="90">
        <f t="shared" si="289"/>
        <v>53222</v>
      </c>
      <c r="AE7148" s="91">
        <f t="shared" si="288"/>
        <v>4.3536714378715757E-2</v>
      </c>
      <c r="AG7148" s="92"/>
    </row>
    <row r="7149" spans="14:33" x14ac:dyDescent="0.25">
      <c r="N7149" s="60"/>
      <c r="O7149" s="101"/>
      <c r="AD7149" s="90">
        <f t="shared" si="289"/>
        <v>53223</v>
      </c>
      <c r="AE7149" s="91">
        <f t="shared" si="288"/>
        <v>4.3531450313318842E-2</v>
      </c>
      <c r="AG7149" s="92"/>
    </row>
    <row r="7150" spans="14:33" x14ac:dyDescent="0.25">
      <c r="N7150" s="60"/>
      <c r="O7150" s="101"/>
      <c r="AD7150" s="90">
        <f t="shared" si="289"/>
        <v>53224</v>
      </c>
      <c r="AE7150" s="91">
        <f t="shared" si="288"/>
        <v>4.3531450313318842E-2</v>
      </c>
      <c r="AG7150" s="92"/>
    </row>
    <row r="7151" spans="14:33" x14ac:dyDescent="0.25">
      <c r="N7151" s="60"/>
      <c r="O7151" s="101"/>
      <c r="AD7151" s="90">
        <f t="shared" si="289"/>
        <v>53225</v>
      </c>
      <c r="AE7151" s="91">
        <f t="shared" si="288"/>
        <v>4.3531450313318842E-2</v>
      </c>
      <c r="AG7151" s="92"/>
    </row>
    <row r="7152" spans="14:33" x14ac:dyDescent="0.25">
      <c r="N7152" s="60"/>
      <c r="O7152" s="101"/>
      <c r="AD7152" s="90">
        <f t="shared" si="289"/>
        <v>53226</v>
      </c>
      <c r="AE7152" s="91">
        <f t="shared" si="288"/>
        <v>4.3531450313318842E-2</v>
      </c>
      <c r="AG7152" s="92"/>
    </row>
    <row r="7153" spans="14:33" x14ac:dyDescent="0.25">
      <c r="N7153" s="60"/>
      <c r="O7153" s="101"/>
      <c r="AD7153" s="90">
        <f t="shared" si="289"/>
        <v>53227</v>
      </c>
      <c r="AE7153" s="91">
        <f t="shared" si="288"/>
        <v>4.3536714378742403E-2</v>
      </c>
      <c r="AG7153" s="92"/>
    </row>
    <row r="7154" spans="14:33" x14ac:dyDescent="0.25">
      <c r="N7154" s="60"/>
      <c r="O7154" s="101"/>
      <c r="AD7154" s="90">
        <f t="shared" si="289"/>
        <v>53228</v>
      </c>
      <c r="AE7154" s="91">
        <f t="shared" si="288"/>
        <v>4.3536714378742403E-2</v>
      </c>
      <c r="AG7154" s="92"/>
    </row>
    <row r="7155" spans="14:33" x14ac:dyDescent="0.25">
      <c r="N7155" s="60"/>
      <c r="O7155" s="101"/>
      <c r="AD7155" s="90">
        <f t="shared" si="289"/>
        <v>53229</v>
      </c>
      <c r="AE7155" s="91">
        <f t="shared" si="288"/>
        <v>4.3536714378742403E-2</v>
      </c>
      <c r="AG7155" s="92"/>
    </row>
    <row r="7156" spans="14:33" x14ac:dyDescent="0.25">
      <c r="N7156" s="60"/>
      <c r="O7156" s="101"/>
      <c r="AD7156" s="90">
        <f t="shared" si="289"/>
        <v>53230</v>
      </c>
      <c r="AE7156" s="91">
        <f t="shared" si="288"/>
        <v>4.3531450313318842E-2</v>
      </c>
      <c r="AG7156" s="92"/>
    </row>
    <row r="7157" spans="14:33" x14ac:dyDescent="0.25">
      <c r="N7157" s="60"/>
      <c r="O7157" s="101"/>
      <c r="AD7157" s="90">
        <f t="shared" si="289"/>
        <v>53231</v>
      </c>
      <c r="AE7157" s="91">
        <f t="shared" si="288"/>
        <v>4.3531450313238906E-2</v>
      </c>
      <c r="AG7157" s="92"/>
    </row>
    <row r="7158" spans="14:33" x14ac:dyDescent="0.25">
      <c r="N7158" s="60"/>
      <c r="O7158" s="101"/>
      <c r="AD7158" s="90">
        <f t="shared" si="289"/>
        <v>53232</v>
      </c>
      <c r="AE7158" s="91">
        <f t="shared" si="288"/>
        <v>4.3531450313318842E-2</v>
      </c>
      <c r="AG7158" s="92"/>
    </row>
    <row r="7159" spans="14:33" x14ac:dyDescent="0.25">
      <c r="N7159" s="60"/>
      <c r="O7159" s="101"/>
      <c r="AD7159" s="90">
        <f t="shared" si="289"/>
        <v>53233</v>
      </c>
      <c r="AE7159" s="91">
        <f t="shared" si="288"/>
        <v>4.3531450313318842E-2</v>
      </c>
      <c r="AG7159" s="92"/>
    </row>
    <row r="7160" spans="14:33" x14ac:dyDescent="0.25">
      <c r="N7160" s="60"/>
      <c r="O7160" s="101"/>
      <c r="AD7160" s="90">
        <f t="shared" si="289"/>
        <v>53234</v>
      </c>
      <c r="AE7160" s="91">
        <f t="shared" si="288"/>
        <v>4.3536714378742403E-2</v>
      </c>
      <c r="AG7160" s="92"/>
    </row>
    <row r="7161" spans="14:33" x14ac:dyDescent="0.25">
      <c r="N7161" s="60"/>
      <c r="O7161" s="101"/>
      <c r="AD7161" s="90">
        <f t="shared" si="289"/>
        <v>53235</v>
      </c>
      <c r="AE7161" s="91">
        <f t="shared" si="288"/>
        <v>4.3536714378742403E-2</v>
      </c>
      <c r="AG7161" s="92"/>
    </row>
    <row r="7162" spans="14:33" x14ac:dyDescent="0.25">
      <c r="N7162" s="60"/>
      <c r="O7162" s="101"/>
      <c r="AD7162" s="90">
        <f t="shared" si="289"/>
        <v>53236</v>
      </c>
      <c r="AE7162" s="91">
        <f t="shared" si="288"/>
        <v>4.3536714378742403E-2</v>
      </c>
      <c r="AG7162" s="92"/>
    </row>
    <row r="7163" spans="14:33" x14ac:dyDescent="0.25">
      <c r="N7163" s="60"/>
      <c r="O7163" s="101"/>
      <c r="AD7163" s="90">
        <f t="shared" si="289"/>
        <v>53237</v>
      </c>
      <c r="AE7163" s="91">
        <f t="shared" si="288"/>
        <v>4.3531450313238906E-2</v>
      </c>
      <c r="AG7163" s="92"/>
    </row>
    <row r="7164" spans="14:33" x14ac:dyDescent="0.25">
      <c r="N7164" s="60"/>
      <c r="O7164" s="101"/>
      <c r="AD7164" s="90">
        <f t="shared" si="289"/>
        <v>53238</v>
      </c>
      <c r="AE7164" s="91">
        <f t="shared" si="288"/>
        <v>4.3531450313318842E-2</v>
      </c>
      <c r="AG7164" s="92"/>
    </row>
    <row r="7165" spans="14:33" x14ac:dyDescent="0.25">
      <c r="N7165" s="60"/>
      <c r="O7165" s="101"/>
      <c r="AD7165" s="90">
        <f t="shared" si="289"/>
        <v>53239</v>
      </c>
      <c r="AE7165" s="91">
        <f t="shared" si="288"/>
        <v>4.3531450313318842E-2</v>
      </c>
      <c r="AG7165" s="92"/>
    </row>
    <row r="7166" spans="14:33" x14ac:dyDescent="0.25">
      <c r="N7166" s="60"/>
      <c r="O7166" s="101"/>
      <c r="AD7166" s="90">
        <f t="shared" si="289"/>
        <v>53240</v>
      </c>
      <c r="AE7166" s="91">
        <f t="shared" si="288"/>
        <v>4.3531450313238906E-2</v>
      </c>
      <c r="AG7166" s="92"/>
    </row>
    <row r="7167" spans="14:33" x14ac:dyDescent="0.25">
      <c r="N7167" s="60"/>
      <c r="O7167" s="101"/>
      <c r="AD7167" s="90">
        <f t="shared" si="289"/>
        <v>53241</v>
      </c>
      <c r="AE7167" s="91">
        <f t="shared" si="288"/>
        <v>4.3539346729699613E-2</v>
      </c>
      <c r="AG7167" s="92"/>
    </row>
    <row r="7168" spans="14:33" x14ac:dyDescent="0.25">
      <c r="N7168" s="60"/>
      <c r="O7168" s="101"/>
      <c r="AD7168" s="90">
        <f t="shared" si="289"/>
        <v>53242</v>
      </c>
      <c r="AE7168" s="91">
        <f t="shared" si="288"/>
        <v>4.3539346729699613E-2</v>
      </c>
      <c r="AG7168" s="92"/>
    </row>
    <row r="7169" spans="14:33" x14ac:dyDescent="0.25">
      <c r="N7169" s="60"/>
      <c r="O7169" s="101"/>
      <c r="AD7169" s="90">
        <f t="shared" si="289"/>
        <v>53243</v>
      </c>
      <c r="AE7169" s="91">
        <f t="shared" si="288"/>
        <v>4.3539346729699613E-2</v>
      </c>
      <c r="AG7169" s="92"/>
    </row>
    <row r="7170" spans="14:33" x14ac:dyDescent="0.25">
      <c r="N7170" s="60"/>
      <c r="O7170" s="101"/>
      <c r="AD7170" s="90">
        <f t="shared" si="289"/>
        <v>53244</v>
      </c>
      <c r="AE7170" s="91">
        <f t="shared" si="288"/>
        <v>4.3539346729699613E-2</v>
      </c>
      <c r="AG7170" s="92"/>
    </row>
    <row r="7171" spans="14:33" x14ac:dyDescent="0.25">
      <c r="N7171" s="60"/>
      <c r="O7171" s="101"/>
      <c r="AD7171" s="90">
        <f t="shared" si="289"/>
        <v>53245</v>
      </c>
      <c r="AE7171" s="91">
        <f t="shared" si="288"/>
        <v>4.3531450313318842E-2</v>
      </c>
      <c r="AG7171" s="92"/>
    </row>
    <row r="7172" spans="14:33" x14ac:dyDescent="0.25">
      <c r="N7172" s="60"/>
      <c r="O7172" s="101"/>
      <c r="AD7172" s="90">
        <f t="shared" si="289"/>
        <v>53246</v>
      </c>
      <c r="AE7172" s="91">
        <f t="shared" si="288"/>
        <v>4.3531450313318842E-2</v>
      </c>
      <c r="AG7172" s="92"/>
    </row>
    <row r="7173" spans="14:33" x14ac:dyDescent="0.25">
      <c r="N7173" s="60"/>
      <c r="O7173" s="101"/>
      <c r="AD7173" s="90">
        <f t="shared" si="289"/>
        <v>53247</v>
      </c>
      <c r="AE7173" s="91">
        <f t="shared" si="288"/>
        <v>4.3531450313318842E-2</v>
      </c>
      <c r="AG7173" s="92"/>
    </row>
    <row r="7174" spans="14:33" x14ac:dyDescent="0.25">
      <c r="N7174" s="60"/>
      <c r="O7174" s="101"/>
      <c r="AD7174" s="90">
        <f t="shared" si="289"/>
        <v>53248</v>
      </c>
      <c r="AE7174" s="91">
        <f t="shared" si="288"/>
        <v>4.3536714378715757E-2</v>
      </c>
      <c r="AG7174" s="92"/>
    </row>
    <row r="7175" spans="14:33" x14ac:dyDescent="0.25">
      <c r="N7175" s="60"/>
      <c r="O7175" s="101"/>
      <c r="AD7175" s="90">
        <f t="shared" si="289"/>
        <v>53249</v>
      </c>
      <c r="AE7175" s="91">
        <f t="shared" ref="AE7175:AE7238" si="290">_xlfn.IFNA(VLOOKUP(AD7175,N:O,2,FALSE)/100,AE7174)</f>
        <v>4.3536714378715757E-2</v>
      </c>
      <c r="AG7175" s="92"/>
    </row>
    <row r="7176" spans="14:33" x14ac:dyDescent="0.25">
      <c r="N7176" s="60"/>
      <c r="O7176" s="101"/>
      <c r="AD7176" s="90">
        <f t="shared" ref="AD7176:AD7239" si="291">AD7175+1</f>
        <v>53250</v>
      </c>
      <c r="AE7176" s="91">
        <f t="shared" si="290"/>
        <v>4.3536714378715757E-2</v>
      </c>
      <c r="AG7176" s="92"/>
    </row>
    <row r="7177" spans="14:33" x14ac:dyDescent="0.25">
      <c r="N7177" s="60"/>
      <c r="O7177" s="101"/>
      <c r="AD7177" s="90">
        <f t="shared" si="291"/>
        <v>53251</v>
      </c>
      <c r="AE7177" s="91">
        <f t="shared" si="290"/>
        <v>4.3531450313318842E-2</v>
      </c>
      <c r="AG7177" s="92"/>
    </row>
    <row r="7178" spans="14:33" x14ac:dyDescent="0.25">
      <c r="N7178" s="60"/>
      <c r="O7178" s="101"/>
      <c r="AD7178" s="90">
        <f t="shared" si="291"/>
        <v>53252</v>
      </c>
      <c r="AE7178" s="91">
        <f t="shared" si="290"/>
        <v>4.3531450313398778E-2</v>
      </c>
      <c r="AG7178" s="92"/>
    </row>
    <row r="7179" spans="14:33" x14ac:dyDescent="0.25">
      <c r="N7179" s="60"/>
      <c r="O7179" s="101"/>
      <c r="AD7179" s="90">
        <f t="shared" si="291"/>
        <v>53253</v>
      </c>
      <c r="AE7179" s="91">
        <f t="shared" si="290"/>
        <v>4.3531450313318842E-2</v>
      </c>
      <c r="AG7179" s="92"/>
    </row>
    <row r="7180" spans="14:33" x14ac:dyDescent="0.25">
      <c r="N7180" s="60"/>
      <c r="O7180" s="101"/>
      <c r="AD7180" s="90">
        <f t="shared" si="291"/>
        <v>53254</v>
      </c>
      <c r="AE7180" s="91">
        <f t="shared" si="290"/>
        <v>4.3531450313318842E-2</v>
      </c>
      <c r="AG7180" s="92"/>
    </row>
    <row r="7181" spans="14:33" x14ac:dyDescent="0.25">
      <c r="N7181" s="60"/>
      <c r="O7181" s="101"/>
      <c r="AD7181" s="90">
        <f t="shared" si="291"/>
        <v>53255</v>
      </c>
      <c r="AE7181" s="91">
        <f t="shared" si="290"/>
        <v>4.3536714378715757E-2</v>
      </c>
      <c r="AG7181" s="92"/>
    </row>
    <row r="7182" spans="14:33" x14ac:dyDescent="0.25">
      <c r="N7182" s="60"/>
      <c r="O7182" s="101"/>
      <c r="AD7182" s="90">
        <f t="shared" si="291"/>
        <v>53256</v>
      </c>
      <c r="AE7182" s="91">
        <f t="shared" si="290"/>
        <v>4.3536714378715757E-2</v>
      </c>
      <c r="AG7182" s="92"/>
    </row>
    <row r="7183" spans="14:33" x14ac:dyDescent="0.25">
      <c r="N7183" s="60"/>
      <c r="O7183" s="101"/>
      <c r="AD7183" s="90">
        <f t="shared" si="291"/>
        <v>53257</v>
      </c>
      <c r="AE7183" s="91">
        <f t="shared" si="290"/>
        <v>4.3536714378715757E-2</v>
      </c>
      <c r="AG7183" s="92"/>
    </row>
    <row r="7184" spans="14:33" x14ac:dyDescent="0.25">
      <c r="N7184" s="60"/>
      <c r="O7184" s="101"/>
      <c r="AD7184" s="90">
        <f t="shared" si="291"/>
        <v>53258</v>
      </c>
      <c r="AE7184" s="91">
        <f t="shared" si="290"/>
        <v>4.3531450313318842E-2</v>
      </c>
      <c r="AG7184" s="92"/>
    </row>
    <row r="7185" spans="14:33" x14ac:dyDescent="0.25">
      <c r="N7185" s="60"/>
      <c r="O7185" s="101"/>
      <c r="AD7185" s="90">
        <f t="shared" si="291"/>
        <v>53259</v>
      </c>
      <c r="AE7185" s="91">
        <f t="shared" si="290"/>
        <v>4.3531450313318842E-2</v>
      </c>
      <c r="AG7185" s="92"/>
    </row>
    <row r="7186" spans="14:33" x14ac:dyDescent="0.25">
      <c r="N7186" s="60"/>
      <c r="O7186" s="101"/>
      <c r="AD7186" s="90">
        <f t="shared" si="291"/>
        <v>53260</v>
      </c>
      <c r="AE7186" s="91">
        <f t="shared" si="290"/>
        <v>4.3531450313238906E-2</v>
      </c>
      <c r="AG7186" s="92"/>
    </row>
    <row r="7187" spans="14:33" x14ac:dyDescent="0.25">
      <c r="N7187" s="60"/>
      <c r="O7187" s="101"/>
      <c r="AD7187" s="90">
        <f t="shared" si="291"/>
        <v>53261</v>
      </c>
      <c r="AE7187" s="91">
        <f t="shared" si="290"/>
        <v>4.3531450313318842E-2</v>
      </c>
      <c r="AG7187" s="92"/>
    </row>
    <row r="7188" spans="14:33" x14ac:dyDescent="0.25">
      <c r="N7188" s="60"/>
      <c r="O7188" s="101"/>
      <c r="AD7188" s="90">
        <f t="shared" si="291"/>
        <v>53262</v>
      </c>
      <c r="AE7188" s="91">
        <f t="shared" si="290"/>
        <v>4.3536714378742403E-2</v>
      </c>
      <c r="AG7188" s="92"/>
    </row>
    <row r="7189" spans="14:33" x14ac:dyDescent="0.25">
      <c r="N7189" s="60"/>
      <c r="O7189" s="101"/>
      <c r="AD7189" s="90">
        <f t="shared" si="291"/>
        <v>53263</v>
      </c>
      <c r="AE7189" s="91">
        <f t="shared" si="290"/>
        <v>4.3536714378742403E-2</v>
      </c>
      <c r="AG7189" s="92"/>
    </row>
    <row r="7190" spans="14:33" x14ac:dyDescent="0.25">
      <c r="N7190" s="60"/>
      <c r="O7190" s="101"/>
      <c r="AD7190" s="90">
        <f t="shared" si="291"/>
        <v>53264</v>
      </c>
      <c r="AE7190" s="91">
        <f t="shared" si="290"/>
        <v>4.3536714378742403E-2</v>
      </c>
      <c r="AG7190" s="92"/>
    </row>
    <row r="7191" spans="14:33" x14ac:dyDescent="0.25">
      <c r="N7191" s="60"/>
      <c r="O7191" s="101"/>
      <c r="AD7191" s="90">
        <f t="shared" si="291"/>
        <v>53265</v>
      </c>
      <c r="AE7191" s="91">
        <f t="shared" si="290"/>
        <v>4.3531450313318842E-2</v>
      </c>
      <c r="AG7191" s="92"/>
    </row>
    <row r="7192" spans="14:33" x14ac:dyDescent="0.25">
      <c r="N7192" s="60"/>
      <c r="O7192" s="101"/>
      <c r="AD7192" s="90">
        <f t="shared" si="291"/>
        <v>53266</v>
      </c>
      <c r="AE7192" s="91">
        <f t="shared" si="290"/>
        <v>4.3531450313238906E-2</v>
      </c>
      <c r="AG7192" s="92"/>
    </row>
    <row r="7193" spans="14:33" x14ac:dyDescent="0.25">
      <c r="N7193" s="60"/>
      <c r="O7193" s="101"/>
      <c r="AD7193" s="90">
        <f t="shared" si="291"/>
        <v>53267</v>
      </c>
      <c r="AE7193" s="91">
        <f t="shared" si="290"/>
        <v>4.3531450313398778E-2</v>
      </c>
      <c r="AG7193" s="92"/>
    </row>
    <row r="7194" spans="14:33" x14ac:dyDescent="0.25">
      <c r="N7194" s="60"/>
      <c r="O7194" s="101"/>
      <c r="AD7194" s="90">
        <f t="shared" si="291"/>
        <v>53268</v>
      </c>
      <c r="AE7194" s="91">
        <f t="shared" si="290"/>
        <v>4.3531450313318842E-2</v>
      </c>
      <c r="AG7194" s="92"/>
    </row>
    <row r="7195" spans="14:33" x14ac:dyDescent="0.25">
      <c r="N7195" s="60"/>
      <c r="O7195" s="101"/>
      <c r="AD7195" s="90">
        <f t="shared" si="291"/>
        <v>53269</v>
      </c>
      <c r="AE7195" s="91">
        <f t="shared" si="290"/>
        <v>4.3536714378715757E-2</v>
      </c>
      <c r="AG7195" s="92"/>
    </row>
    <row r="7196" spans="14:33" x14ac:dyDescent="0.25">
      <c r="N7196" s="60"/>
      <c r="O7196" s="101"/>
      <c r="AD7196" s="90">
        <f t="shared" si="291"/>
        <v>53270</v>
      </c>
      <c r="AE7196" s="91">
        <f t="shared" si="290"/>
        <v>4.3536714378715757E-2</v>
      </c>
      <c r="AG7196" s="92"/>
    </row>
    <row r="7197" spans="14:33" x14ac:dyDescent="0.25">
      <c r="N7197" s="60"/>
      <c r="O7197" s="101"/>
      <c r="AD7197" s="90">
        <f t="shared" si="291"/>
        <v>53271</v>
      </c>
      <c r="AE7197" s="91">
        <f t="shared" si="290"/>
        <v>4.3536714378715757E-2</v>
      </c>
      <c r="AG7197" s="92"/>
    </row>
    <row r="7198" spans="14:33" x14ac:dyDescent="0.25">
      <c r="N7198" s="60"/>
      <c r="O7198" s="101"/>
      <c r="AD7198" s="90">
        <f t="shared" si="291"/>
        <v>53272</v>
      </c>
      <c r="AE7198" s="91">
        <f t="shared" si="290"/>
        <v>4.3531450313318842E-2</v>
      </c>
      <c r="AG7198" s="92"/>
    </row>
    <row r="7199" spans="14:33" x14ac:dyDescent="0.25">
      <c r="N7199" s="60"/>
      <c r="O7199" s="101"/>
      <c r="AD7199" s="90">
        <f t="shared" si="291"/>
        <v>53273</v>
      </c>
      <c r="AE7199" s="91">
        <f t="shared" si="290"/>
        <v>4.3531450313318842E-2</v>
      </c>
      <c r="AG7199" s="92"/>
    </row>
    <row r="7200" spans="14:33" x14ac:dyDescent="0.25">
      <c r="N7200" s="60"/>
      <c r="O7200" s="101"/>
      <c r="AD7200" s="90">
        <f t="shared" si="291"/>
        <v>53274</v>
      </c>
      <c r="AE7200" s="91">
        <f t="shared" si="290"/>
        <v>4.3531450313318842E-2</v>
      </c>
      <c r="AG7200" s="92"/>
    </row>
    <row r="7201" spans="14:33" x14ac:dyDescent="0.25">
      <c r="N7201" s="60"/>
      <c r="O7201" s="101"/>
      <c r="AD7201" s="90">
        <f t="shared" si="291"/>
        <v>53275</v>
      </c>
      <c r="AE7201" s="91">
        <f t="shared" si="290"/>
        <v>4.3531450313318842E-2</v>
      </c>
      <c r="AG7201" s="92"/>
    </row>
    <row r="7202" spans="14:33" x14ac:dyDescent="0.25">
      <c r="N7202" s="60"/>
      <c r="O7202" s="101"/>
      <c r="AD7202" s="90">
        <f t="shared" si="291"/>
        <v>53276</v>
      </c>
      <c r="AE7202" s="91">
        <f t="shared" si="290"/>
        <v>4.3536714378742403E-2</v>
      </c>
      <c r="AG7202" s="92"/>
    </row>
    <row r="7203" spans="14:33" x14ac:dyDescent="0.25">
      <c r="N7203" s="60"/>
      <c r="O7203" s="101"/>
      <c r="AD7203" s="90">
        <f t="shared" si="291"/>
        <v>53277</v>
      </c>
      <c r="AE7203" s="91">
        <f t="shared" si="290"/>
        <v>4.3536714378742403E-2</v>
      </c>
      <c r="AG7203" s="92"/>
    </row>
    <row r="7204" spans="14:33" x14ac:dyDescent="0.25">
      <c r="N7204" s="60"/>
      <c r="O7204" s="101"/>
      <c r="AD7204" s="90">
        <f t="shared" si="291"/>
        <v>53278</v>
      </c>
      <c r="AE7204" s="91">
        <f t="shared" si="290"/>
        <v>4.3536714378742403E-2</v>
      </c>
      <c r="AG7204" s="92"/>
    </row>
    <row r="7205" spans="14:33" x14ac:dyDescent="0.25">
      <c r="N7205" s="60"/>
      <c r="O7205" s="101"/>
      <c r="AD7205" s="90">
        <f t="shared" si="291"/>
        <v>53279</v>
      </c>
      <c r="AE7205" s="91">
        <f t="shared" si="290"/>
        <v>4.3531450313238906E-2</v>
      </c>
      <c r="AG7205" s="92"/>
    </row>
    <row r="7206" spans="14:33" x14ac:dyDescent="0.25">
      <c r="N7206" s="60"/>
      <c r="O7206" s="101"/>
      <c r="AD7206" s="90">
        <f t="shared" si="291"/>
        <v>53280</v>
      </c>
      <c r="AE7206" s="91">
        <f t="shared" si="290"/>
        <v>4.3531450313318842E-2</v>
      </c>
      <c r="AG7206" s="92"/>
    </row>
    <row r="7207" spans="14:33" x14ac:dyDescent="0.25">
      <c r="N7207" s="60"/>
      <c r="O7207" s="101"/>
      <c r="AD7207" s="90">
        <f t="shared" si="291"/>
        <v>53281</v>
      </c>
      <c r="AE7207" s="91">
        <f t="shared" si="290"/>
        <v>4.3531450313238906E-2</v>
      </c>
      <c r="AG7207" s="92"/>
    </row>
    <row r="7208" spans="14:33" x14ac:dyDescent="0.25">
      <c r="N7208" s="60"/>
      <c r="O7208" s="101"/>
      <c r="AD7208" s="90">
        <f t="shared" si="291"/>
        <v>53282</v>
      </c>
      <c r="AE7208" s="91">
        <f t="shared" si="290"/>
        <v>4.3531450313318842E-2</v>
      </c>
      <c r="AG7208" s="92"/>
    </row>
    <row r="7209" spans="14:33" x14ac:dyDescent="0.25">
      <c r="N7209" s="60"/>
      <c r="O7209" s="101"/>
      <c r="AD7209" s="90">
        <f t="shared" si="291"/>
        <v>53283</v>
      </c>
      <c r="AE7209" s="91">
        <f t="shared" si="290"/>
        <v>4.3536714378715757E-2</v>
      </c>
      <c r="AG7209" s="92"/>
    </row>
    <row r="7210" spans="14:33" x14ac:dyDescent="0.25">
      <c r="N7210" s="60"/>
      <c r="O7210" s="101"/>
      <c r="AD7210" s="90">
        <f t="shared" si="291"/>
        <v>53284</v>
      </c>
      <c r="AE7210" s="91">
        <f t="shared" si="290"/>
        <v>4.3536714378715757E-2</v>
      </c>
      <c r="AG7210" s="92"/>
    </row>
    <row r="7211" spans="14:33" x14ac:dyDescent="0.25">
      <c r="N7211" s="60"/>
      <c r="O7211" s="101"/>
      <c r="AD7211" s="90">
        <f t="shared" si="291"/>
        <v>53285</v>
      </c>
      <c r="AE7211" s="91">
        <f t="shared" si="290"/>
        <v>4.3536714378715757E-2</v>
      </c>
      <c r="AG7211" s="92"/>
    </row>
    <row r="7212" spans="14:33" x14ac:dyDescent="0.25">
      <c r="N7212" s="60"/>
      <c r="O7212" s="101"/>
      <c r="AD7212" s="90">
        <f t="shared" si="291"/>
        <v>53286</v>
      </c>
      <c r="AE7212" s="91">
        <f t="shared" si="290"/>
        <v>4.3531450313398778E-2</v>
      </c>
      <c r="AG7212" s="92"/>
    </row>
    <row r="7213" spans="14:33" x14ac:dyDescent="0.25">
      <c r="N7213" s="60"/>
      <c r="O7213" s="101"/>
      <c r="AD7213" s="90">
        <f t="shared" si="291"/>
        <v>53287</v>
      </c>
      <c r="AE7213" s="91">
        <f t="shared" si="290"/>
        <v>4.3531450313318842E-2</v>
      </c>
      <c r="AG7213" s="92"/>
    </row>
    <row r="7214" spans="14:33" x14ac:dyDescent="0.25">
      <c r="N7214" s="60"/>
      <c r="O7214" s="101"/>
      <c r="AD7214" s="90">
        <f t="shared" si="291"/>
        <v>53288</v>
      </c>
      <c r="AE7214" s="91">
        <f t="shared" si="290"/>
        <v>4.3534082239955474E-2</v>
      </c>
      <c r="AG7214" s="92"/>
    </row>
    <row r="7215" spans="14:33" x14ac:dyDescent="0.25">
      <c r="N7215" s="60"/>
      <c r="O7215" s="101"/>
      <c r="AD7215" s="90">
        <f t="shared" si="291"/>
        <v>53289</v>
      </c>
      <c r="AE7215" s="91">
        <f t="shared" si="290"/>
        <v>4.3534082239955474E-2</v>
      </c>
      <c r="AG7215" s="92"/>
    </row>
    <row r="7216" spans="14:33" x14ac:dyDescent="0.25">
      <c r="N7216" s="60"/>
      <c r="O7216" s="101"/>
      <c r="AD7216" s="90">
        <f t="shared" si="291"/>
        <v>53290</v>
      </c>
      <c r="AE7216" s="91">
        <f t="shared" si="290"/>
        <v>4.3536714378715757E-2</v>
      </c>
      <c r="AG7216" s="92"/>
    </row>
    <row r="7217" spans="14:33" x14ac:dyDescent="0.25">
      <c r="N7217" s="60"/>
      <c r="O7217" s="101"/>
      <c r="AD7217" s="90">
        <f t="shared" si="291"/>
        <v>53291</v>
      </c>
      <c r="AE7217" s="91">
        <f t="shared" si="290"/>
        <v>4.3536714378715757E-2</v>
      </c>
      <c r="AG7217" s="92"/>
    </row>
    <row r="7218" spans="14:33" x14ac:dyDescent="0.25">
      <c r="N7218" s="60"/>
      <c r="O7218" s="101"/>
      <c r="AD7218" s="90">
        <f t="shared" si="291"/>
        <v>53292</v>
      </c>
      <c r="AE7218" s="91">
        <f t="shared" si="290"/>
        <v>4.3536714378715757E-2</v>
      </c>
      <c r="AG7218" s="92"/>
    </row>
    <row r="7219" spans="14:33" x14ac:dyDescent="0.25">
      <c r="N7219" s="60"/>
      <c r="O7219" s="101"/>
      <c r="AD7219" s="90">
        <f t="shared" si="291"/>
        <v>53293</v>
      </c>
      <c r="AE7219" s="91">
        <f t="shared" si="290"/>
        <v>4.3531450313318842E-2</v>
      </c>
      <c r="AG7219" s="92"/>
    </row>
    <row r="7220" spans="14:33" x14ac:dyDescent="0.25">
      <c r="N7220" s="60"/>
      <c r="O7220" s="101"/>
      <c r="AD7220" s="90">
        <f t="shared" si="291"/>
        <v>53294</v>
      </c>
      <c r="AE7220" s="91">
        <f t="shared" si="290"/>
        <v>4.3531450313318842E-2</v>
      </c>
      <c r="AG7220" s="92"/>
    </row>
    <row r="7221" spans="14:33" x14ac:dyDescent="0.25">
      <c r="N7221" s="60"/>
      <c r="O7221" s="101"/>
      <c r="AD7221" s="90">
        <f t="shared" si="291"/>
        <v>53295</v>
      </c>
      <c r="AE7221" s="91">
        <f t="shared" si="290"/>
        <v>4.3531450313318842E-2</v>
      </c>
      <c r="AG7221" s="92"/>
    </row>
    <row r="7222" spans="14:33" x14ac:dyDescent="0.25">
      <c r="N7222" s="60"/>
      <c r="O7222" s="101"/>
      <c r="AD7222" s="90">
        <f t="shared" si="291"/>
        <v>53296</v>
      </c>
      <c r="AE7222" s="91">
        <f t="shared" si="290"/>
        <v>4.3531450313318842E-2</v>
      </c>
      <c r="AG7222" s="92"/>
    </row>
    <row r="7223" spans="14:33" x14ac:dyDescent="0.25">
      <c r="N7223" s="60"/>
      <c r="O7223" s="101"/>
      <c r="AD7223" s="90">
        <f t="shared" si="291"/>
        <v>53297</v>
      </c>
      <c r="AE7223" s="91">
        <f t="shared" si="290"/>
        <v>4.3536714378715757E-2</v>
      </c>
      <c r="AG7223" s="92"/>
    </row>
    <row r="7224" spans="14:33" x14ac:dyDescent="0.25">
      <c r="N7224" s="60"/>
      <c r="O7224" s="101"/>
      <c r="AD7224" s="90">
        <f t="shared" si="291"/>
        <v>53298</v>
      </c>
      <c r="AE7224" s="91">
        <f t="shared" si="290"/>
        <v>4.3536714378715757E-2</v>
      </c>
      <c r="AG7224" s="92"/>
    </row>
    <row r="7225" spans="14:33" x14ac:dyDescent="0.25">
      <c r="N7225" s="60"/>
      <c r="O7225" s="101"/>
      <c r="AD7225" s="90">
        <f t="shared" si="291"/>
        <v>53299</v>
      </c>
      <c r="AE7225" s="91">
        <f t="shared" si="290"/>
        <v>4.3536714378715757E-2</v>
      </c>
      <c r="AG7225" s="92"/>
    </row>
    <row r="7226" spans="14:33" x14ac:dyDescent="0.25">
      <c r="N7226" s="60"/>
      <c r="O7226" s="101"/>
      <c r="AD7226" s="90">
        <f t="shared" si="291"/>
        <v>53300</v>
      </c>
      <c r="AE7226" s="91">
        <f t="shared" si="290"/>
        <v>4.3531450313398778E-2</v>
      </c>
      <c r="AG7226" s="92"/>
    </row>
    <row r="7227" spans="14:33" x14ac:dyDescent="0.25">
      <c r="N7227" s="60"/>
      <c r="O7227" s="101"/>
      <c r="AD7227" s="90">
        <f t="shared" si="291"/>
        <v>53301</v>
      </c>
      <c r="AE7227" s="91">
        <f t="shared" si="290"/>
        <v>4.3531450313238906E-2</v>
      </c>
      <c r="AG7227" s="92"/>
    </row>
    <row r="7228" spans="14:33" x14ac:dyDescent="0.25">
      <c r="N7228" s="60"/>
      <c r="O7228" s="101"/>
      <c r="AD7228" s="90">
        <f t="shared" si="291"/>
        <v>53302</v>
      </c>
      <c r="AE7228" s="91">
        <f t="shared" si="290"/>
        <v>4.3531450313398778E-2</v>
      </c>
      <c r="AG7228" s="92"/>
    </row>
    <row r="7229" spans="14:33" x14ac:dyDescent="0.25">
      <c r="N7229" s="60"/>
      <c r="O7229" s="101"/>
      <c r="AD7229" s="90">
        <f t="shared" si="291"/>
        <v>53303</v>
      </c>
      <c r="AE7229" s="91">
        <f t="shared" si="290"/>
        <v>4.3531450313318842E-2</v>
      </c>
      <c r="AG7229" s="92"/>
    </row>
    <row r="7230" spans="14:33" x14ac:dyDescent="0.25">
      <c r="N7230" s="60"/>
      <c r="O7230" s="101"/>
      <c r="AD7230" s="90">
        <f t="shared" si="291"/>
        <v>53304</v>
      </c>
      <c r="AE7230" s="91">
        <f t="shared" si="290"/>
        <v>4.3536714378715757E-2</v>
      </c>
      <c r="AG7230" s="92"/>
    </row>
    <row r="7231" spans="14:33" x14ac:dyDescent="0.25">
      <c r="N7231" s="60"/>
      <c r="O7231" s="101"/>
      <c r="AD7231" s="90">
        <f t="shared" si="291"/>
        <v>53305</v>
      </c>
      <c r="AE7231" s="91">
        <f t="shared" si="290"/>
        <v>4.3536714378715757E-2</v>
      </c>
      <c r="AG7231" s="92"/>
    </row>
    <row r="7232" spans="14:33" x14ac:dyDescent="0.25">
      <c r="N7232" s="60"/>
      <c r="O7232" s="101"/>
      <c r="AD7232" s="90">
        <f t="shared" si="291"/>
        <v>53306</v>
      </c>
      <c r="AE7232" s="91">
        <f t="shared" si="290"/>
        <v>4.3536714378715757E-2</v>
      </c>
      <c r="AG7232" s="92"/>
    </row>
    <row r="7233" spans="14:33" x14ac:dyDescent="0.25">
      <c r="N7233" s="60"/>
      <c r="O7233" s="101"/>
      <c r="AD7233" s="90">
        <f t="shared" si="291"/>
        <v>53307</v>
      </c>
      <c r="AE7233" s="91">
        <f t="shared" si="290"/>
        <v>4.3531450313318842E-2</v>
      </c>
      <c r="AG7233" s="92"/>
    </row>
    <row r="7234" spans="14:33" x14ac:dyDescent="0.25">
      <c r="N7234" s="60"/>
      <c r="O7234" s="101"/>
      <c r="AD7234" s="90">
        <f t="shared" si="291"/>
        <v>53308</v>
      </c>
      <c r="AE7234" s="91">
        <f t="shared" si="290"/>
        <v>4.3531450313318842E-2</v>
      </c>
      <c r="AG7234" s="92"/>
    </row>
    <row r="7235" spans="14:33" x14ac:dyDescent="0.25">
      <c r="N7235" s="60"/>
      <c r="O7235" s="101"/>
      <c r="AD7235" s="90">
        <f t="shared" si="291"/>
        <v>53309</v>
      </c>
      <c r="AE7235" s="91">
        <f t="shared" si="290"/>
        <v>4.3531450313318842E-2</v>
      </c>
      <c r="AG7235" s="92"/>
    </row>
    <row r="7236" spans="14:33" x14ac:dyDescent="0.25">
      <c r="N7236" s="60"/>
      <c r="O7236" s="101"/>
      <c r="AD7236" s="90">
        <f t="shared" si="291"/>
        <v>53310</v>
      </c>
      <c r="AE7236" s="91">
        <f t="shared" si="290"/>
        <v>4.3531450313398778E-2</v>
      </c>
      <c r="AG7236" s="92"/>
    </row>
    <row r="7237" spans="14:33" x14ac:dyDescent="0.25">
      <c r="N7237" s="60"/>
      <c r="O7237" s="101"/>
      <c r="AD7237" s="90">
        <f t="shared" si="291"/>
        <v>53311</v>
      </c>
      <c r="AE7237" s="91">
        <f t="shared" si="290"/>
        <v>4.3536714378715757E-2</v>
      </c>
      <c r="AG7237" s="92"/>
    </row>
    <row r="7238" spans="14:33" x14ac:dyDescent="0.25">
      <c r="N7238" s="60"/>
      <c r="O7238" s="101"/>
      <c r="AD7238" s="90">
        <f t="shared" si="291"/>
        <v>53312</v>
      </c>
      <c r="AE7238" s="91">
        <f t="shared" si="290"/>
        <v>4.3536714378715757E-2</v>
      </c>
      <c r="AG7238" s="92"/>
    </row>
    <row r="7239" spans="14:33" x14ac:dyDescent="0.25">
      <c r="N7239" s="60"/>
      <c r="O7239" s="101"/>
      <c r="AD7239" s="90">
        <f t="shared" si="291"/>
        <v>53313</v>
      </c>
      <c r="AE7239" s="91">
        <f t="shared" ref="AE7239:AE7302" si="292">_xlfn.IFNA(VLOOKUP(AD7239,N:O,2,FALSE)/100,AE7238)</f>
        <v>4.3536714378715757E-2</v>
      </c>
      <c r="AG7239" s="92"/>
    </row>
    <row r="7240" spans="14:33" x14ac:dyDescent="0.25">
      <c r="N7240" s="60"/>
      <c r="O7240" s="101"/>
      <c r="AD7240" s="90">
        <f t="shared" ref="AD7240:AD7303" si="293">AD7239+1</f>
        <v>53314</v>
      </c>
      <c r="AE7240" s="91">
        <f t="shared" si="292"/>
        <v>4.3531450313238906E-2</v>
      </c>
      <c r="AG7240" s="92"/>
    </row>
    <row r="7241" spans="14:33" x14ac:dyDescent="0.25">
      <c r="N7241" s="60"/>
      <c r="O7241" s="101"/>
      <c r="AD7241" s="90">
        <f t="shared" si="293"/>
        <v>53315</v>
      </c>
      <c r="AE7241" s="91">
        <f t="shared" si="292"/>
        <v>4.3531450313398778E-2</v>
      </c>
      <c r="AG7241" s="92"/>
    </row>
    <row r="7242" spans="14:33" x14ac:dyDescent="0.25">
      <c r="N7242" s="60"/>
      <c r="O7242" s="101"/>
      <c r="AD7242" s="90">
        <f t="shared" si="293"/>
        <v>53316</v>
      </c>
      <c r="AE7242" s="91">
        <f t="shared" si="292"/>
        <v>4.3531450313318842E-2</v>
      </c>
      <c r="AG7242" s="92"/>
    </row>
    <row r="7243" spans="14:33" x14ac:dyDescent="0.25">
      <c r="N7243" s="60"/>
      <c r="O7243" s="101"/>
      <c r="AD7243" s="90">
        <f t="shared" si="293"/>
        <v>53317</v>
      </c>
      <c r="AE7243" s="91">
        <f t="shared" si="292"/>
        <v>4.3531450313238906E-2</v>
      </c>
      <c r="AG7243" s="92"/>
    </row>
    <row r="7244" spans="14:33" x14ac:dyDescent="0.25">
      <c r="N7244" s="60"/>
      <c r="O7244" s="101"/>
      <c r="AD7244" s="90">
        <f t="shared" si="293"/>
        <v>53318</v>
      </c>
      <c r="AE7244" s="91">
        <f t="shared" si="292"/>
        <v>4.3539346729719597E-2</v>
      </c>
      <c r="AG7244" s="92"/>
    </row>
    <row r="7245" spans="14:33" x14ac:dyDescent="0.25">
      <c r="N7245" s="60"/>
      <c r="O7245" s="101"/>
      <c r="AD7245" s="90">
        <f t="shared" si="293"/>
        <v>53319</v>
      </c>
      <c r="AE7245" s="91">
        <f t="shared" si="292"/>
        <v>4.3539346729719597E-2</v>
      </c>
      <c r="AG7245" s="92"/>
    </row>
    <row r="7246" spans="14:33" x14ac:dyDescent="0.25">
      <c r="N7246" s="60"/>
      <c r="O7246" s="101"/>
      <c r="AD7246" s="90">
        <f t="shared" si="293"/>
        <v>53320</v>
      </c>
      <c r="AE7246" s="91">
        <f t="shared" si="292"/>
        <v>4.3539346729719597E-2</v>
      </c>
      <c r="AG7246" s="92"/>
    </row>
    <row r="7247" spans="14:33" x14ac:dyDescent="0.25">
      <c r="N7247" s="60"/>
      <c r="O7247" s="101"/>
      <c r="AD7247" s="90">
        <f t="shared" si="293"/>
        <v>53321</v>
      </c>
      <c r="AE7247" s="91">
        <f t="shared" si="292"/>
        <v>4.3539346729719597E-2</v>
      </c>
      <c r="AG7247" s="92"/>
    </row>
    <row r="7248" spans="14:33" x14ac:dyDescent="0.25">
      <c r="N7248" s="60"/>
      <c r="O7248" s="101"/>
      <c r="AD7248" s="90">
        <f t="shared" si="293"/>
        <v>53322</v>
      </c>
      <c r="AE7248" s="91">
        <f t="shared" si="292"/>
        <v>4.3531450313238906E-2</v>
      </c>
      <c r="AG7248" s="92"/>
    </row>
    <row r="7249" spans="14:33" x14ac:dyDescent="0.25">
      <c r="N7249" s="60"/>
      <c r="O7249" s="101"/>
      <c r="AD7249" s="90">
        <f t="shared" si="293"/>
        <v>53323</v>
      </c>
      <c r="AE7249" s="91">
        <f t="shared" si="292"/>
        <v>4.3531450313398778E-2</v>
      </c>
      <c r="AG7249" s="92"/>
    </row>
    <row r="7250" spans="14:33" x14ac:dyDescent="0.25">
      <c r="N7250" s="60"/>
      <c r="O7250" s="101"/>
      <c r="AD7250" s="90">
        <f t="shared" si="293"/>
        <v>53324</v>
      </c>
      <c r="AE7250" s="91">
        <f t="shared" si="292"/>
        <v>4.3531450313318842E-2</v>
      </c>
      <c r="AG7250" s="92"/>
    </row>
    <row r="7251" spans="14:33" x14ac:dyDescent="0.25">
      <c r="N7251" s="60"/>
      <c r="O7251" s="101"/>
      <c r="AD7251" s="90">
        <f t="shared" si="293"/>
        <v>53325</v>
      </c>
      <c r="AE7251" s="91">
        <f t="shared" si="292"/>
        <v>4.3539346729699613E-2</v>
      </c>
      <c r="AG7251" s="92"/>
    </row>
    <row r="7252" spans="14:33" x14ac:dyDescent="0.25">
      <c r="N7252" s="60"/>
      <c r="O7252" s="101"/>
      <c r="AD7252" s="90">
        <f t="shared" si="293"/>
        <v>53326</v>
      </c>
      <c r="AE7252" s="91">
        <f t="shared" si="292"/>
        <v>4.3539346729699613E-2</v>
      </c>
      <c r="AG7252" s="92"/>
    </row>
    <row r="7253" spans="14:33" x14ac:dyDescent="0.25">
      <c r="N7253" s="60"/>
      <c r="O7253" s="101"/>
      <c r="AD7253" s="90">
        <f t="shared" si="293"/>
        <v>53327</v>
      </c>
      <c r="AE7253" s="91">
        <f t="shared" si="292"/>
        <v>4.3539346729699613E-2</v>
      </c>
      <c r="AG7253" s="92"/>
    </row>
    <row r="7254" spans="14:33" x14ac:dyDescent="0.25">
      <c r="N7254" s="60"/>
      <c r="O7254" s="101"/>
      <c r="AD7254" s="90">
        <f t="shared" si="293"/>
        <v>53328</v>
      </c>
      <c r="AE7254" s="91">
        <f t="shared" si="292"/>
        <v>4.3539346729699613E-2</v>
      </c>
      <c r="AG7254" s="92"/>
    </row>
    <row r="7255" spans="14:33" x14ac:dyDescent="0.25">
      <c r="N7255" s="60"/>
      <c r="O7255" s="101"/>
      <c r="AD7255" s="90">
        <f t="shared" si="293"/>
        <v>53329</v>
      </c>
      <c r="AE7255" s="91">
        <f t="shared" si="292"/>
        <v>4.3531450313318842E-2</v>
      </c>
      <c r="AG7255" s="92"/>
    </row>
    <row r="7256" spans="14:33" x14ac:dyDescent="0.25">
      <c r="N7256" s="60"/>
      <c r="O7256" s="101"/>
      <c r="AD7256" s="90">
        <f t="shared" si="293"/>
        <v>53330</v>
      </c>
      <c r="AE7256" s="91">
        <f t="shared" si="292"/>
        <v>4.3531450313318842E-2</v>
      </c>
      <c r="AG7256" s="92"/>
    </row>
    <row r="7257" spans="14:33" x14ac:dyDescent="0.25">
      <c r="N7257" s="60"/>
      <c r="O7257" s="101"/>
      <c r="AD7257" s="90">
        <f t="shared" si="293"/>
        <v>53331</v>
      </c>
      <c r="AE7257" s="91">
        <f t="shared" si="292"/>
        <v>4.3531450313318842E-2</v>
      </c>
      <c r="AG7257" s="92"/>
    </row>
    <row r="7258" spans="14:33" x14ac:dyDescent="0.25">
      <c r="N7258" s="60"/>
      <c r="O7258" s="101"/>
      <c r="AD7258" s="90">
        <f t="shared" si="293"/>
        <v>53332</v>
      </c>
      <c r="AE7258" s="91">
        <f t="shared" si="292"/>
        <v>4.3536714378715757E-2</v>
      </c>
      <c r="AG7258" s="92"/>
    </row>
    <row r="7259" spans="14:33" x14ac:dyDescent="0.25">
      <c r="N7259" s="60"/>
      <c r="O7259" s="101"/>
      <c r="AD7259" s="90">
        <f t="shared" si="293"/>
        <v>53333</v>
      </c>
      <c r="AE7259" s="91">
        <f t="shared" si="292"/>
        <v>4.3536714378715757E-2</v>
      </c>
      <c r="AG7259" s="92"/>
    </row>
    <row r="7260" spans="14:33" x14ac:dyDescent="0.25">
      <c r="N7260" s="60"/>
      <c r="O7260" s="101"/>
      <c r="AD7260" s="90">
        <f t="shared" si="293"/>
        <v>53334</v>
      </c>
      <c r="AE7260" s="91">
        <f t="shared" si="292"/>
        <v>4.3536714378715757E-2</v>
      </c>
      <c r="AG7260" s="92"/>
    </row>
    <row r="7261" spans="14:33" x14ac:dyDescent="0.25">
      <c r="N7261" s="60"/>
      <c r="O7261" s="101"/>
      <c r="AD7261" s="90">
        <f t="shared" si="293"/>
        <v>53335</v>
      </c>
      <c r="AE7261" s="91">
        <f t="shared" si="292"/>
        <v>4.3531450313238906E-2</v>
      </c>
      <c r="AG7261" s="92"/>
    </row>
    <row r="7262" spans="14:33" x14ac:dyDescent="0.25">
      <c r="N7262" s="60"/>
      <c r="O7262" s="101"/>
      <c r="AD7262" s="90">
        <f t="shared" si="293"/>
        <v>53336</v>
      </c>
      <c r="AE7262" s="91">
        <f t="shared" si="292"/>
        <v>4.3531450313318842E-2</v>
      </c>
      <c r="AG7262" s="92"/>
    </row>
    <row r="7263" spans="14:33" x14ac:dyDescent="0.25">
      <c r="N7263" s="60"/>
      <c r="O7263" s="101"/>
      <c r="AD7263" s="90">
        <f t="shared" si="293"/>
        <v>53337</v>
      </c>
      <c r="AE7263" s="91">
        <f t="shared" si="292"/>
        <v>4.3531450313318842E-2</v>
      </c>
      <c r="AG7263" s="92"/>
    </row>
    <row r="7264" spans="14:33" x14ac:dyDescent="0.25">
      <c r="N7264" s="60"/>
      <c r="O7264" s="101"/>
      <c r="AD7264" s="90">
        <f t="shared" si="293"/>
        <v>53338</v>
      </c>
      <c r="AE7264" s="91">
        <f t="shared" si="292"/>
        <v>4.3531450313318842E-2</v>
      </c>
      <c r="AG7264" s="92"/>
    </row>
    <row r="7265" spans="14:33" x14ac:dyDescent="0.25">
      <c r="N7265" s="60"/>
      <c r="O7265" s="101"/>
      <c r="AD7265" s="90">
        <f t="shared" si="293"/>
        <v>53339</v>
      </c>
      <c r="AE7265" s="91">
        <f t="shared" si="292"/>
        <v>4.3539346729719597E-2</v>
      </c>
      <c r="AG7265" s="92"/>
    </row>
    <row r="7266" spans="14:33" x14ac:dyDescent="0.25">
      <c r="N7266" s="60"/>
      <c r="O7266" s="101"/>
      <c r="AD7266" s="90">
        <f t="shared" si="293"/>
        <v>53340</v>
      </c>
      <c r="AE7266" s="91">
        <f t="shared" si="292"/>
        <v>4.3539346729719597E-2</v>
      </c>
      <c r="AG7266" s="92"/>
    </row>
    <row r="7267" spans="14:33" x14ac:dyDescent="0.25">
      <c r="N7267" s="60"/>
      <c r="O7267" s="101"/>
      <c r="AD7267" s="90">
        <f t="shared" si="293"/>
        <v>53341</v>
      </c>
      <c r="AE7267" s="91">
        <f t="shared" si="292"/>
        <v>4.3539346729719597E-2</v>
      </c>
      <c r="AG7267" s="92"/>
    </row>
    <row r="7268" spans="14:33" x14ac:dyDescent="0.25">
      <c r="N7268" s="60"/>
      <c r="O7268" s="101"/>
      <c r="AD7268" s="90">
        <f t="shared" si="293"/>
        <v>53342</v>
      </c>
      <c r="AE7268" s="91">
        <f t="shared" si="292"/>
        <v>4.3539346729719597E-2</v>
      </c>
      <c r="AG7268" s="92"/>
    </row>
    <row r="7269" spans="14:33" x14ac:dyDescent="0.25">
      <c r="N7269" s="60"/>
      <c r="O7269" s="101"/>
      <c r="AD7269" s="90">
        <f t="shared" si="293"/>
        <v>53343</v>
      </c>
      <c r="AE7269" s="91">
        <f t="shared" si="292"/>
        <v>4.3531450313238906E-2</v>
      </c>
      <c r="AG7269" s="92"/>
    </row>
    <row r="7270" spans="14:33" x14ac:dyDescent="0.25">
      <c r="N7270" s="60"/>
      <c r="O7270" s="101"/>
      <c r="AD7270" s="90">
        <f t="shared" si="293"/>
        <v>53344</v>
      </c>
      <c r="AE7270" s="91">
        <f t="shared" si="292"/>
        <v>4.3531450313398778E-2</v>
      </c>
      <c r="AG7270" s="92"/>
    </row>
    <row r="7271" spans="14:33" x14ac:dyDescent="0.25">
      <c r="N7271" s="60"/>
      <c r="O7271" s="101"/>
      <c r="AD7271" s="90">
        <f t="shared" si="293"/>
        <v>53345</v>
      </c>
      <c r="AE7271" s="91">
        <f t="shared" si="292"/>
        <v>4.3531450313318842E-2</v>
      </c>
      <c r="AG7271" s="92"/>
    </row>
    <row r="7272" spans="14:33" x14ac:dyDescent="0.25">
      <c r="N7272" s="60"/>
      <c r="O7272" s="101"/>
      <c r="AD7272" s="90">
        <f t="shared" si="293"/>
        <v>53346</v>
      </c>
      <c r="AE7272" s="91">
        <f t="shared" si="292"/>
        <v>4.3536714378715757E-2</v>
      </c>
      <c r="AG7272" s="92"/>
    </row>
    <row r="7273" spans="14:33" x14ac:dyDescent="0.25">
      <c r="N7273" s="60"/>
      <c r="O7273" s="101"/>
      <c r="AD7273" s="90">
        <f t="shared" si="293"/>
        <v>53347</v>
      </c>
      <c r="AE7273" s="91">
        <f t="shared" si="292"/>
        <v>4.3536714378715757E-2</v>
      </c>
      <c r="AG7273" s="92"/>
    </row>
    <row r="7274" spans="14:33" x14ac:dyDescent="0.25">
      <c r="N7274" s="60"/>
      <c r="O7274" s="101"/>
      <c r="AD7274" s="90">
        <f t="shared" si="293"/>
        <v>53348</v>
      </c>
      <c r="AE7274" s="91">
        <f t="shared" si="292"/>
        <v>4.3536714378715757E-2</v>
      </c>
      <c r="AG7274" s="92"/>
    </row>
    <row r="7275" spans="14:33" x14ac:dyDescent="0.25">
      <c r="N7275" s="60"/>
      <c r="O7275" s="101"/>
      <c r="AD7275" s="90">
        <f t="shared" si="293"/>
        <v>53349</v>
      </c>
      <c r="AE7275" s="91">
        <f t="shared" si="292"/>
        <v>4.3531450313238906E-2</v>
      </c>
      <c r="AG7275" s="92"/>
    </row>
    <row r="7276" spans="14:33" x14ac:dyDescent="0.25">
      <c r="N7276" s="60"/>
      <c r="O7276" s="101"/>
      <c r="AD7276" s="90">
        <f t="shared" si="293"/>
        <v>53350</v>
      </c>
      <c r="AE7276" s="91">
        <f t="shared" si="292"/>
        <v>4.3531450313398778E-2</v>
      </c>
      <c r="AG7276" s="92"/>
    </row>
    <row r="7277" spans="14:33" x14ac:dyDescent="0.25">
      <c r="N7277" s="60"/>
      <c r="O7277" s="101"/>
      <c r="AD7277" s="90">
        <f t="shared" si="293"/>
        <v>53351</v>
      </c>
      <c r="AE7277" s="91">
        <f t="shared" si="292"/>
        <v>4.3531450313238906E-2</v>
      </c>
      <c r="AG7277" s="92"/>
    </row>
    <row r="7278" spans="14:33" x14ac:dyDescent="0.25">
      <c r="N7278" s="60"/>
      <c r="O7278" s="101"/>
      <c r="AD7278" s="90">
        <f t="shared" si="293"/>
        <v>53352</v>
      </c>
      <c r="AE7278" s="91">
        <f t="shared" si="292"/>
        <v>4.3531450313398778E-2</v>
      </c>
      <c r="AG7278" s="92"/>
    </row>
    <row r="7279" spans="14:33" x14ac:dyDescent="0.25">
      <c r="N7279" s="60"/>
      <c r="O7279" s="101"/>
      <c r="AD7279" s="90">
        <f t="shared" si="293"/>
        <v>53353</v>
      </c>
      <c r="AE7279" s="91">
        <f t="shared" si="292"/>
        <v>4.3536714378715757E-2</v>
      </c>
      <c r="AG7279" s="92"/>
    </row>
    <row r="7280" spans="14:33" x14ac:dyDescent="0.25">
      <c r="N7280" s="60"/>
      <c r="O7280" s="101"/>
      <c r="AD7280" s="90">
        <f t="shared" si="293"/>
        <v>53354</v>
      </c>
      <c r="AE7280" s="91">
        <f t="shared" si="292"/>
        <v>4.3536714378715757E-2</v>
      </c>
      <c r="AG7280" s="92"/>
    </row>
    <row r="7281" spans="14:33" x14ac:dyDescent="0.25">
      <c r="N7281" s="60"/>
      <c r="O7281" s="101"/>
      <c r="AD7281" s="90">
        <f t="shared" si="293"/>
        <v>53355</v>
      </c>
      <c r="AE7281" s="91">
        <f t="shared" si="292"/>
        <v>4.3536714378715757E-2</v>
      </c>
      <c r="AG7281" s="92"/>
    </row>
    <row r="7282" spans="14:33" x14ac:dyDescent="0.25">
      <c r="N7282" s="60"/>
      <c r="O7282" s="101"/>
      <c r="AD7282" s="90">
        <f t="shared" si="293"/>
        <v>53356</v>
      </c>
      <c r="AE7282" s="91">
        <f t="shared" si="292"/>
        <v>4.3531450313238906E-2</v>
      </c>
      <c r="AG7282" s="92"/>
    </row>
    <row r="7283" spans="14:33" x14ac:dyDescent="0.25">
      <c r="N7283" s="60"/>
      <c r="O7283" s="101"/>
      <c r="AD7283" s="90">
        <f t="shared" si="293"/>
        <v>53357</v>
      </c>
      <c r="AE7283" s="91">
        <f t="shared" si="292"/>
        <v>4.3531450313398778E-2</v>
      </c>
      <c r="AG7283" s="92"/>
    </row>
    <row r="7284" spans="14:33" x14ac:dyDescent="0.25">
      <c r="N7284" s="60"/>
      <c r="O7284" s="101"/>
      <c r="AD7284" s="90">
        <f t="shared" si="293"/>
        <v>53358</v>
      </c>
      <c r="AE7284" s="91">
        <f t="shared" si="292"/>
        <v>4.3531450313238906E-2</v>
      </c>
      <c r="AG7284" s="92"/>
    </row>
    <row r="7285" spans="14:33" x14ac:dyDescent="0.25">
      <c r="N7285" s="60"/>
      <c r="O7285" s="101"/>
      <c r="AD7285" s="90">
        <f t="shared" si="293"/>
        <v>53359</v>
      </c>
      <c r="AE7285" s="91">
        <f t="shared" si="292"/>
        <v>4.3531450313318842E-2</v>
      </c>
      <c r="AG7285" s="92"/>
    </row>
    <row r="7286" spans="14:33" x14ac:dyDescent="0.25">
      <c r="N7286" s="60"/>
      <c r="O7286" s="101"/>
      <c r="AD7286" s="90">
        <f t="shared" si="293"/>
        <v>53360</v>
      </c>
      <c r="AE7286" s="91">
        <f t="shared" si="292"/>
        <v>4.3536714378715757E-2</v>
      </c>
      <c r="AG7286" s="92"/>
    </row>
    <row r="7287" spans="14:33" x14ac:dyDescent="0.25">
      <c r="N7287" s="60"/>
      <c r="O7287" s="101"/>
      <c r="AD7287" s="90">
        <f t="shared" si="293"/>
        <v>53361</v>
      </c>
      <c r="AE7287" s="91">
        <f t="shared" si="292"/>
        <v>4.3536714378715757E-2</v>
      </c>
      <c r="AG7287" s="92"/>
    </row>
    <row r="7288" spans="14:33" x14ac:dyDescent="0.25">
      <c r="N7288" s="60"/>
      <c r="O7288" s="101"/>
      <c r="AD7288" s="90">
        <f t="shared" si="293"/>
        <v>53362</v>
      </c>
      <c r="AE7288" s="91">
        <f t="shared" si="292"/>
        <v>4.3536714378715757E-2</v>
      </c>
      <c r="AG7288" s="92"/>
    </row>
    <row r="7289" spans="14:33" x14ac:dyDescent="0.25">
      <c r="N7289" s="60"/>
      <c r="O7289" s="101"/>
      <c r="AD7289" s="90">
        <f t="shared" si="293"/>
        <v>53363</v>
      </c>
      <c r="AE7289" s="91">
        <f t="shared" si="292"/>
        <v>4.3531450313398778E-2</v>
      </c>
      <c r="AG7289" s="92"/>
    </row>
    <row r="7290" spans="14:33" x14ac:dyDescent="0.25">
      <c r="N7290" s="60"/>
      <c r="O7290" s="101"/>
      <c r="AD7290" s="90">
        <f t="shared" si="293"/>
        <v>53364</v>
      </c>
      <c r="AE7290" s="91">
        <f t="shared" si="292"/>
        <v>4.3531450313238906E-2</v>
      </c>
      <c r="AG7290" s="92"/>
    </row>
    <row r="7291" spans="14:33" x14ac:dyDescent="0.25">
      <c r="N7291" s="60"/>
      <c r="O7291" s="101"/>
      <c r="AD7291" s="90">
        <f t="shared" si="293"/>
        <v>53365</v>
      </c>
      <c r="AE7291" s="91">
        <f t="shared" si="292"/>
        <v>4.3531450313318842E-2</v>
      </c>
      <c r="AG7291" s="92"/>
    </row>
    <row r="7292" spans="14:33" x14ac:dyDescent="0.25">
      <c r="N7292" s="60"/>
      <c r="O7292" s="101"/>
      <c r="AD7292" s="90">
        <f t="shared" si="293"/>
        <v>53366</v>
      </c>
      <c r="AE7292" s="91">
        <f t="shared" si="292"/>
        <v>4.3531450313398778E-2</v>
      </c>
      <c r="AG7292" s="92"/>
    </row>
    <row r="7293" spans="14:33" x14ac:dyDescent="0.25">
      <c r="N7293" s="60"/>
      <c r="O7293" s="101"/>
      <c r="AD7293" s="90">
        <f t="shared" si="293"/>
        <v>53367</v>
      </c>
      <c r="AE7293" s="91">
        <f t="shared" si="292"/>
        <v>4.3536714378715757E-2</v>
      </c>
      <c r="AG7293" s="92"/>
    </row>
    <row r="7294" spans="14:33" x14ac:dyDescent="0.25">
      <c r="N7294" s="60"/>
      <c r="O7294" s="101"/>
      <c r="AD7294" s="90">
        <f t="shared" si="293"/>
        <v>53368</v>
      </c>
      <c r="AE7294" s="91">
        <f t="shared" si="292"/>
        <v>4.3536714378715757E-2</v>
      </c>
      <c r="AG7294" s="92"/>
    </row>
    <row r="7295" spans="14:33" x14ac:dyDescent="0.25">
      <c r="N7295" s="60"/>
      <c r="O7295" s="101"/>
      <c r="AD7295" s="90">
        <f t="shared" si="293"/>
        <v>53369</v>
      </c>
      <c r="AE7295" s="91">
        <f t="shared" si="292"/>
        <v>4.3536714378715757E-2</v>
      </c>
      <c r="AG7295" s="92"/>
    </row>
    <row r="7296" spans="14:33" x14ac:dyDescent="0.25">
      <c r="N7296" s="60"/>
      <c r="O7296" s="101"/>
      <c r="AD7296" s="90">
        <f t="shared" si="293"/>
        <v>53370</v>
      </c>
      <c r="AE7296" s="91">
        <f t="shared" si="292"/>
        <v>4.3531450313318842E-2</v>
      </c>
      <c r="AG7296" s="92"/>
    </row>
    <row r="7297" spans="14:33" x14ac:dyDescent="0.25">
      <c r="N7297" s="60"/>
      <c r="O7297" s="101"/>
      <c r="AD7297" s="90">
        <f t="shared" si="293"/>
        <v>53371</v>
      </c>
      <c r="AE7297" s="91">
        <f t="shared" si="292"/>
        <v>4.3531450313398778E-2</v>
      </c>
      <c r="AG7297" s="92"/>
    </row>
    <row r="7298" spans="14:33" x14ac:dyDescent="0.25">
      <c r="N7298" s="60"/>
      <c r="O7298" s="101"/>
      <c r="AD7298" s="90">
        <f t="shared" si="293"/>
        <v>53372</v>
      </c>
      <c r="AE7298" s="91">
        <f t="shared" si="292"/>
        <v>4.3531450313318842E-2</v>
      </c>
      <c r="AG7298" s="92"/>
    </row>
    <row r="7299" spans="14:33" x14ac:dyDescent="0.25">
      <c r="N7299" s="60"/>
      <c r="O7299" s="101"/>
      <c r="AD7299" s="90">
        <f t="shared" si="293"/>
        <v>53373</v>
      </c>
      <c r="AE7299" s="91">
        <f t="shared" si="292"/>
        <v>4.3531450313398778E-2</v>
      </c>
      <c r="AG7299" s="92"/>
    </row>
    <row r="7300" spans="14:33" x14ac:dyDescent="0.25">
      <c r="N7300" s="60"/>
      <c r="O7300" s="101"/>
      <c r="AD7300" s="90">
        <f t="shared" si="293"/>
        <v>53374</v>
      </c>
      <c r="AE7300" s="91">
        <f t="shared" si="292"/>
        <v>4.3539346729699613E-2</v>
      </c>
      <c r="AG7300" s="92"/>
    </row>
    <row r="7301" spans="14:33" x14ac:dyDescent="0.25">
      <c r="N7301" s="60"/>
      <c r="O7301" s="101"/>
      <c r="AD7301" s="90">
        <f t="shared" si="293"/>
        <v>53375</v>
      </c>
      <c r="AE7301" s="91">
        <f t="shared" si="292"/>
        <v>4.3539346729699613E-2</v>
      </c>
      <c r="AG7301" s="92"/>
    </row>
    <row r="7302" spans="14:33" x14ac:dyDescent="0.25">
      <c r="N7302" s="60"/>
      <c r="O7302" s="101"/>
      <c r="AD7302" s="90">
        <f t="shared" si="293"/>
        <v>53376</v>
      </c>
      <c r="AE7302" s="91">
        <f t="shared" si="292"/>
        <v>4.3539346729699613E-2</v>
      </c>
      <c r="AG7302" s="92"/>
    </row>
    <row r="7303" spans="14:33" x14ac:dyDescent="0.25">
      <c r="N7303" s="60"/>
      <c r="O7303" s="101"/>
      <c r="AD7303" s="90">
        <f t="shared" si="293"/>
        <v>53377</v>
      </c>
      <c r="AE7303" s="91">
        <f t="shared" ref="AE7303:AE7366" si="294">_xlfn.IFNA(VLOOKUP(AD7303,N:O,2,FALSE)/100,AE7302)</f>
        <v>4.3539346729699613E-2</v>
      </c>
      <c r="AG7303" s="92"/>
    </row>
    <row r="7304" spans="14:33" x14ac:dyDescent="0.25">
      <c r="N7304" s="60"/>
      <c r="O7304" s="101"/>
      <c r="AD7304" s="90">
        <f t="shared" ref="AD7304:AD7367" si="295">AD7303+1</f>
        <v>53378</v>
      </c>
      <c r="AE7304" s="91">
        <f t="shared" si="294"/>
        <v>4.3531450313238906E-2</v>
      </c>
      <c r="AG7304" s="92"/>
    </row>
    <row r="7305" spans="14:33" x14ac:dyDescent="0.25">
      <c r="N7305" s="60"/>
      <c r="O7305" s="101"/>
      <c r="AD7305" s="90">
        <f t="shared" si="295"/>
        <v>53379</v>
      </c>
      <c r="AE7305" s="91">
        <f t="shared" si="294"/>
        <v>4.3531450313318842E-2</v>
      </c>
      <c r="AG7305" s="92"/>
    </row>
    <row r="7306" spans="14:33" x14ac:dyDescent="0.25">
      <c r="N7306" s="60"/>
      <c r="O7306" s="101"/>
      <c r="AD7306" s="90">
        <f t="shared" si="295"/>
        <v>53380</v>
      </c>
      <c r="AE7306" s="91">
        <f t="shared" si="294"/>
        <v>4.3531450313318842E-2</v>
      </c>
    </row>
    <row r="7307" spans="14:33" x14ac:dyDescent="0.25">
      <c r="N7307" s="60"/>
      <c r="O7307" s="101"/>
      <c r="AD7307" s="90">
        <f t="shared" si="295"/>
        <v>53381</v>
      </c>
      <c r="AE7307" s="91">
        <f t="shared" si="294"/>
        <v>4.3536714378742403E-2</v>
      </c>
    </row>
    <row r="7308" spans="14:33" x14ac:dyDescent="0.25">
      <c r="N7308" s="60"/>
      <c r="O7308" s="101"/>
      <c r="AD7308" s="90">
        <f t="shared" si="295"/>
        <v>53382</v>
      </c>
      <c r="AE7308" s="91">
        <f t="shared" si="294"/>
        <v>4.3536714378742403E-2</v>
      </c>
    </row>
    <row r="7309" spans="14:33" x14ac:dyDescent="0.25">
      <c r="N7309" s="60"/>
      <c r="O7309" s="101"/>
      <c r="AD7309" s="90">
        <f t="shared" si="295"/>
        <v>53383</v>
      </c>
      <c r="AE7309" s="91">
        <f t="shared" si="294"/>
        <v>4.3536714378742403E-2</v>
      </c>
    </row>
    <row r="7310" spans="14:33" x14ac:dyDescent="0.25">
      <c r="N7310" s="60"/>
      <c r="O7310" s="101"/>
      <c r="AD7310" s="90">
        <f t="shared" si="295"/>
        <v>53384</v>
      </c>
      <c r="AE7310" s="91">
        <f t="shared" si="294"/>
        <v>4.3536714378742403E-2</v>
      </c>
    </row>
    <row r="7311" spans="14:33" x14ac:dyDescent="0.25">
      <c r="N7311" s="60"/>
      <c r="O7311" s="101"/>
      <c r="AD7311" s="90">
        <f t="shared" si="295"/>
        <v>53385</v>
      </c>
      <c r="AE7311" s="91">
        <f t="shared" si="294"/>
        <v>4.3536714378742403E-2</v>
      </c>
    </row>
    <row r="7312" spans="14:33" x14ac:dyDescent="0.25">
      <c r="O7312" s="101"/>
      <c r="AD7312" s="90">
        <f t="shared" si="295"/>
        <v>53386</v>
      </c>
      <c r="AE7312" s="91">
        <f t="shared" si="294"/>
        <v>4.3536714378742403E-2</v>
      </c>
    </row>
    <row r="7313" spans="15:31" x14ac:dyDescent="0.25">
      <c r="O7313" s="101"/>
      <c r="AD7313" s="90">
        <f t="shared" si="295"/>
        <v>53387</v>
      </c>
      <c r="AE7313" s="91">
        <f t="shared" si="294"/>
        <v>4.3536714378742403E-2</v>
      </c>
    </row>
    <row r="7314" spans="15:31" x14ac:dyDescent="0.25">
      <c r="O7314" s="101"/>
      <c r="AD7314" s="90">
        <f t="shared" si="295"/>
        <v>53388</v>
      </c>
      <c r="AE7314" s="91">
        <f t="shared" si="294"/>
        <v>4.3536714378742403E-2</v>
      </c>
    </row>
    <row r="7315" spans="15:31" x14ac:dyDescent="0.25">
      <c r="O7315" s="101"/>
      <c r="AD7315" s="90">
        <f t="shared" si="295"/>
        <v>53389</v>
      </c>
      <c r="AE7315" s="91">
        <f t="shared" si="294"/>
        <v>4.3536714378742403E-2</v>
      </c>
    </row>
    <row r="7316" spans="15:31" x14ac:dyDescent="0.25">
      <c r="O7316" s="101"/>
      <c r="AD7316" s="90">
        <f t="shared" si="295"/>
        <v>53390</v>
      </c>
      <c r="AE7316" s="91">
        <f t="shared" si="294"/>
        <v>4.3536714378742403E-2</v>
      </c>
    </row>
    <row r="7317" spans="15:31" x14ac:dyDescent="0.25">
      <c r="O7317" s="101"/>
      <c r="AD7317" s="90">
        <f t="shared" si="295"/>
        <v>53391</v>
      </c>
      <c r="AE7317" s="91">
        <f t="shared" si="294"/>
        <v>4.3536714378742403E-2</v>
      </c>
    </row>
    <row r="7318" spans="15:31" x14ac:dyDescent="0.25">
      <c r="O7318" s="101"/>
      <c r="AD7318" s="90">
        <f t="shared" si="295"/>
        <v>53392</v>
      </c>
      <c r="AE7318" s="91">
        <f t="shared" si="294"/>
        <v>4.3536714378742403E-2</v>
      </c>
    </row>
    <row r="7319" spans="15:31" x14ac:dyDescent="0.25">
      <c r="O7319" s="101"/>
      <c r="AD7319" s="90">
        <f t="shared" si="295"/>
        <v>53393</v>
      </c>
      <c r="AE7319" s="91">
        <f t="shared" si="294"/>
        <v>4.3536714378742403E-2</v>
      </c>
    </row>
    <row r="7320" spans="15:31" x14ac:dyDescent="0.25">
      <c r="O7320" s="101"/>
      <c r="AD7320" s="90">
        <f t="shared" si="295"/>
        <v>53394</v>
      </c>
      <c r="AE7320" s="91">
        <f t="shared" si="294"/>
        <v>4.3536714378742403E-2</v>
      </c>
    </row>
    <row r="7321" spans="15:31" x14ac:dyDescent="0.25">
      <c r="O7321" s="101"/>
      <c r="AD7321" s="90">
        <f t="shared" si="295"/>
        <v>53395</v>
      </c>
      <c r="AE7321" s="91">
        <f t="shared" si="294"/>
        <v>4.3536714378742403E-2</v>
      </c>
    </row>
    <row r="7322" spans="15:31" x14ac:dyDescent="0.25">
      <c r="O7322" s="101"/>
      <c r="AD7322" s="90">
        <f t="shared" si="295"/>
        <v>53396</v>
      </c>
      <c r="AE7322" s="91">
        <f t="shared" si="294"/>
        <v>4.3536714378742403E-2</v>
      </c>
    </row>
    <row r="7323" spans="15:31" x14ac:dyDescent="0.25">
      <c r="O7323" s="101"/>
      <c r="AD7323" s="90">
        <f t="shared" si="295"/>
        <v>53397</v>
      </c>
      <c r="AE7323" s="91">
        <f t="shared" si="294"/>
        <v>4.3536714378742403E-2</v>
      </c>
    </row>
    <row r="7324" spans="15:31" x14ac:dyDescent="0.25">
      <c r="O7324" s="101"/>
      <c r="AD7324" s="90">
        <f t="shared" si="295"/>
        <v>53398</v>
      </c>
      <c r="AE7324" s="91">
        <f t="shared" si="294"/>
        <v>4.3536714378742403E-2</v>
      </c>
    </row>
    <row r="7325" spans="15:31" x14ac:dyDescent="0.25">
      <c r="O7325" s="101"/>
      <c r="AD7325" s="90">
        <f t="shared" si="295"/>
        <v>53399</v>
      </c>
      <c r="AE7325" s="91">
        <f t="shared" si="294"/>
        <v>4.3536714378742403E-2</v>
      </c>
    </row>
    <row r="7326" spans="15:31" x14ac:dyDescent="0.25">
      <c r="O7326" s="101"/>
      <c r="AD7326" s="90">
        <f t="shared" si="295"/>
        <v>53400</v>
      </c>
      <c r="AE7326" s="91">
        <f t="shared" si="294"/>
        <v>4.3536714378742403E-2</v>
      </c>
    </row>
    <row r="7327" spans="15:31" x14ac:dyDescent="0.25">
      <c r="O7327" s="101"/>
      <c r="AD7327" s="90">
        <f t="shared" si="295"/>
        <v>53401</v>
      </c>
      <c r="AE7327" s="91">
        <f t="shared" si="294"/>
        <v>4.3536714378742403E-2</v>
      </c>
    </row>
    <row r="7328" spans="15:31" x14ac:dyDescent="0.25">
      <c r="O7328" s="101"/>
      <c r="AD7328" s="90">
        <f t="shared" si="295"/>
        <v>53402</v>
      </c>
      <c r="AE7328" s="91">
        <f t="shared" si="294"/>
        <v>4.3536714378742403E-2</v>
      </c>
    </row>
    <row r="7329" spans="15:31" x14ac:dyDescent="0.25">
      <c r="O7329" s="101"/>
      <c r="AD7329" s="90">
        <f t="shared" si="295"/>
        <v>53403</v>
      </c>
      <c r="AE7329" s="91">
        <f t="shared" si="294"/>
        <v>4.3536714378742403E-2</v>
      </c>
    </row>
    <row r="7330" spans="15:31" x14ac:dyDescent="0.25">
      <c r="O7330" s="101"/>
      <c r="AD7330" s="90">
        <f t="shared" si="295"/>
        <v>53404</v>
      </c>
      <c r="AE7330" s="91">
        <f t="shared" si="294"/>
        <v>4.3536714378742403E-2</v>
      </c>
    </row>
    <row r="7331" spans="15:31" x14ac:dyDescent="0.25">
      <c r="O7331" s="101"/>
      <c r="AD7331" s="90">
        <f t="shared" si="295"/>
        <v>53405</v>
      </c>
      <c r="AE7331" s="91">
        <f t="shared" si="294"/>
        <v>4.3536714378742403E-2</v>
      </c>
    </row>
    <row r="7332" spans="15:31" x14ac:dyDescent="0.25">
      <c r="O7332" s="101"/>
      <c r="AD7332" s="90">
        <f t="shared" si="295"/>
        <v>53406</v>
      </c>
      <c r="AE7332" s="91">
        <f t="shared" si="294"/>
        <v>4.3536714378742403E-2</v>
      </c>
    </row>
    <row r="7333" spans="15:31" x14ac:dyDescent="0.25">
      <c r="O7333" s="101"/>
      <c r="AD7333" s="90">
        <f t="shared" si="295"/>
        <v>53407</v>
      </c>
      <c r="AE7333" s="91">
        <f t="shared" si="294"/>
        <v>4.3536714378742403E-2</v>
      </c>
    </row>
    <row r="7334" spans="15:31" x14ac:dyDescent="0.25">
      <c r="O7334" s="101"/>
      <c r="AD7334" s="90">
        <f t="shared" si="295"/>
        <v>53408</v>
      </c>
      <c r="AE7334" s="91">
        <f t="shared" si="294"/>
        <v>4.3536714378742403E-2</v>
      </c>
    </row>
    <row r="7335" spans="15:31" x14ac:dyDescent="0.25">
      <c r="O7335" s="101"/>
      <c r="AD7335" s="90">
        <f t="shared" si="295"/>
        <v>53409</v>
      </c>
      <c r="AE7335" s="91">
        <f t="shared" si="294"/>
        <v>4.3536714378742403E-2</v>
      </c>
    </row>
    <row r="7336" spans="15:31" x14ac:dyDescent="0.25">
      <c r="O7336" s="101"/>
      <c r="AD7336" s="90">
        <f t="shared" si="295"/>
        <v>53410</v>
      </c>
      <c r="AE7336" s="91">
        <f t="shared" si="294"/>
        <v>4.3536714378742403E-2</v>
      </c>
    </row>
    <row r="7337" spans="15:31" x14ac:dyDescent="0.25">
      <c r="O7337" s="101"/>
      <c r="AD7337" s="90">
        <f t="shared" si="295"/>
        <v>53411</v>
      </c>
      <c r="AE7337" s="91">
        <f t="shared" si="294"/>
        <v>4.3536714378742403E-2</v>
      </c>
    </row>
    <row r="7338" spans="15:31" x14ac:dyDescent="0.25">
      <c r="O7338" s="101"/>
      <c r="AD7338" s="90">
        <f t="shared" si="295"/>
        <v>53412</v>
      </c>
      <c r="AE7338" s="91">
        <f t="shared" si="294"/>
        <v>4.3536714378742403E-2</v>
      </c>
    </row>
    <row r="7339" spans="15:31" x14ac:dyDescent="0.25">
      <c r="O7339" s="101"/>
      <c r="AD7339" s="90">
        <f t="shared" si="295"/>
        <v>53413</v>
      </c>
      <c r="AE7339" s="91">
        <f t="shared" si="294"/>
        <v>4.3536714378742403E-2</v>
      </c>
    </row>
    <row r="7340" spans="15:31" x14ac:dyDescent="0.25">
      <c r="O7340" s="101"/>
      <c r="AD7340" s="90">
        <f t="shared" si="295"/>
        <v>53414</v>
      </c>
      <c r="AE7340" s="91">
        <f t="shared" si="294"/>
        <v>4.3536714378742403E-2</v>
      </c>
    </row>
    <row r="7341" spans="15:31" x14ac:dyDescent="0.25">
      <c r="O7341" s="101"/>
      <c r="AD7341" s="90">
        <f t="shared" si="295"/>
        <v>53415</v>
      </c>
      <c r="AE7341" s="91">
        <f t="shared" si="294"/>
        <v>4.3536714378742403E-2</v>
      </c>
    </row>
    <row r="7342" spans="15:31" x14ac:dyDescent="0.25">
      <c r="O7342" s="101"/>
      <c r="AD7342" s="90">
        <f t="shared" si="295"/>
        <v>53416</v>
      </c>
      <c r="AE7342" s="91">
        <f t="shared" si="294"/>
        <v>4.3536714378742403E-2</v>
      </c>
    </row>
    <row r="7343" spans="15:31" x14ac:dyDescent="0.25">
      <c r="O7343" s="101"/>
      <c r="AD7343" s="90">
        <f t="shared" si="295"/>
        <v>53417</v>
      </c>
      <c r="AE7343" s="91">
        <f t="shared" si="294"/>
        <v>4.3536714378742403E-2</v>
      </c>
    </row>
    <row r="7344" spans="15:31" x14ac:dyDescent="0.25">
      <c r="O7344" s="101"/>
      <c r="AD7344" s="90">
        <f t="shared" si="295"/>
        <v>53418</v>
      </c>
      <c r="AE7344" s="91">
        <f t="shared" si="294"/>
        <v>4.3536714378742403E-2</v>
      </c>
    </row>
    <row r="7345" spans="15:31" x14ac:dyDescent="0.25">
      <c r="O7345" s="101"/>
      <c r="AD7345" s="90">
        <f t="shared" si="295"/>
        <v>53419</v>
      </c>
      <c r="AE7345" s="91">
        <f t="shared" si="294"/>
        <v>4.3536714378742403E-2</v>
      </c>
    </row>
    <row r="7346" spans="15:31" x14ac:dyDescent="0.25">
      <c r="O7346" s="101"/>
      <c r="AD7346" s="90">
        <f t="shared" si="295"/>
        <v>53420</v>
      </c>
      <c r="AE7346" s="91">
        <f t="shared" si="294"/>
        <v>4.3536714378742403E-2</v>
      </c>
    </row>
    <row r="7347" spans="15:31" x14ac:dyDescent="0.25">
      <c r="O7347" s="101"/>
      <c r="AD7347" s="90">
        <f t="shared" si="295"/>
        <v>53421</v>
      </c>
      <c r="AE7347" s="91">
        <f t="shared" si="294"/>
        <v>4.3536714378742403E-2</v>
      </c>
    </row>
    <row r="7348" spans="15:31" x14ac:dyDescent="0.25">
      <c r="O7348" s="101"/>
      <c r="AD7348" s="90">
        <f t="shared" si="295"/>
        <v>53422</v>
      </c>
      <c r="AE7348" s="91">
        <f t="shared" si="294"/>
        <v>4.3536714378742403E-2</v>
      </c>
    </row>
    <row r="7349" spans="15:31" x14ac:dyDescent="0.25">
      <c r="O7349" s="101"/>
      <c r="AD7349" s="90">
        <f t="shared" si="295"/>
        <v>53423</v>
      </c>
      <c r="AE7349" s="91">
        <f t="shared" si="294"/>
        <v>4.3536714378742403E-2</v>
      </c>
    </row>
    <row r="7350" spans="15:31" x14ac:dyDescent="0.25">
      <c r="O7350" s="101"/>
      <c r="AD7350" s="90">
        <f t="shared" si="295"/>
        <v>53424</v>
      </c>
      <c r="AE7350" s="91">
        <f t="shared" si="294"/>
        <v>4.3536714378742403E-2</v>
      </c>
    </row>
    <row r="7351" spans="15:31" x14ac:dyDescent="0.25">
      <c r="O7351" s="101"/>
      <c r="AD7351" s="90">
        <f t="shared" si="295"/>
        <v>53425</v>
      </c>
      <c r="AE7351" s="91">
        <f t="shared" si="294"/>
        <v>4.3536714378742403E-2</v>
      </c>
    </row>
    <row r="7352" spans="15:31" x14ac:dyDescent="0.25">
      <c r="O7352" s="101"/>
      <c r="AD7352" s="90">
        <f t="shared" si="295"/>
        <v>53426</v>
      </c>
      <c r="AE7352" s="91">
        <f t="shared" si="294"/>
        <v>4.3536714378742403E-2</v>
      </c>
    </row>
    <row r="7353" spans="15:31" x14ac:dyDescent="0.25">
      <c r="O7353" s="101"/>
      <c r="AD7353" s="90">
        <f t="shared" si="295"/>
        <v>53427</v>
      </c>
      <c r="AE7353" s="91">
        <f t="shared" si="294"/>
        <v>4.3536714378742403E-2</v>
      </c>
    </row>
    <row r="7354" spans="15:31" x14ac:dyDescent="0.25">
      <c r="O7354" s="101"/>
      <c r="AD7354" s="90">
        <f t="shared" si="295"/>
        <v>53428</v>
      </c>
      <c r="AE7354" s="91">
        <f t="shared" si="294"/>
        <v>4.3536714378742403E-2</v>
      </c>
    </row>
    <row r="7355" spans="15:31" x14ac:dyDescent="0.25">
      <c r="O7355" s="101"/>
      <c r="AD7355" s="90">
        <f t="shared" si="295"/>
        <v>53429</v>
      </c>
      <c r="AE7355" s="91">
        <f t="shared" si="294"/>
        <v>4.3536714378742403E-2</v>
      </c>
    </row>
    <row r="7356" spans="15:31" x14ac:dyDescent="0.25">
      <c r="O7356" s="101"/>
      <c r="AD7356" s="90">
        <f t="shared" si="295"/>
        <v>53430</v>
      </c>
      <c r="AE7356" s="91">
        <f t="shared" si="294"/>
        <v>4.3536714378742403E-2</v>
      </c>
    </row>
    <row r="7357" spans="15:31" x14ac:dyDescent="0.25">
      <c r="O7357" s="101"/>
      <c r="AD7357" s="90">
        <f t="shared" si="295"/>
        <v>53431</v>
      </c>
      <c r="AE7357" s="91">
        <f t="shared" si="294"/>
        <v>4.3536714378742403E-2</v>
      </c>
    </row>
    <row r="7358" spans="15:31" x14ac:dyDescent="0.25">
      <c r="O7358" s="101"/>
      <c r="AD7358" s="90">
        <f t="shared" si="295"/>
        <v>53432</v>
      </c>
      <c r="AE7358" s="91">
        <f t="shared" si="294"/>
        <v>4.3536714378742403E-2</v>
      </c>
    </row>
    <row r="7359" spans="15:31" x14ac:dyDescent="0.25">
      <c r="O7359" s="101"/>
      <c r="AD7359" s="90">
        <f t="shared" si="295"/>
        <v>53433</v>
      </c>
      <c r="AE7359" s="91">
        <f t="shared" si="294"/>
        <v>4.3536714378742403E-2</v>
      </c>
    </row>
    <row r="7360" spans="15:31" x14ac:dyDescent="0.25">
      <c r="O7360" s="101"/>
      <c r="AD7360" s="90">
        <f t="shared" si="295"/>
        <v>53434</v>
      </c>
      <c r="AE7360" s="91">
        <f t="shared" si="294"/>
        <v>4.3536714378742403E-2</v>
      </c>
    </row>
    <row r="7361" spans="15:31" x14ac:dyDescent="0.25">
      <c r="O7361" s="101"/>
      <c r="AD7361" s="90">
        <f t="shared" si="295"/>
        <v>53435</v>
      </c>
      <c r="AE7361" s="91">
        <f t="shared" si="294"/>
        <v>4.3536714378742403E-2</v>
      </c>
    </row>
    <row r="7362" spans="15:31" x14ac:dyDescent="0.25">
      <c r="O7362" s="101"/>
      <c r="AD7362" s="90">
        <f t="shared" si="295"/>
        <v>53436</v>
      </c>
      <c r="AE7362" s="91">
        <f t="shared" si="294"/>
        <v>4.3536714378742403E-2</v>
      </c>
    </row>
    <row r="7363" spans="15:31" x14ac:dyDescent="0.25">
      <c r="O7363" s="101"/>
      <c r="AD7363" s="90">
        <f t="shared" si="295"/>
        <v>53437</v>
      </c>
      <c r="AE7363" s="91">
        <f t="shared" si="294"/>
        <v>4.3536714378742403E-2</v>
      </c>
    </row>
    <row r="7364" spans="15:31" x14ac:dyDescent="0.25">
      <c r="O7364" s="101"/>
      <c r="AD7364" s="90">
        <f t="shared" si="295"/>
        <v>53438</v>
      </c>
      <c r="AE7364" s="91">
        <f t="shared" si="294"/>
        <v>4.3536714378742403E-2</v>
      </c>
    </row>
    <row r="7365" spans="15:31" x14ac:dyDescent="0.25">
      <c r="O7365" s="101"/>
      <c r="AD7365" s="90">
        <f t="shared" si="295"/>
        <v>53439</v>
      </c>
      <c r="AE7365" s="91">
        <f t="shared" si="294"/>
        <v>4.3536714378742403E-2</v>
      </c>
    </row>
    <row r="7366" spans="15:31" x14ac:dyDescent="0.25">
      <c r="O7366" s="101"/>
      <c r="AD7366" s="90">
        <f t="shared" si="295"/>
        <v>53440</v>
      </c>
      <c r="AE7366" s="91">
        <f t="shared" si="294"/>
        <v>4.3536714378742403E-2</v>
      </c>
    </row>
    <row r="7367" spans="15:31" x14ac:dyDescent="0.25">
      <c r="O7367" s="101"/>
      <c r="AD7367" s="90">
        <f t="shared" si="295"/>
        <v>53441</v>
      </c>
      <c r="AE7367" s="91">
        <f t="shared" ref="AE7367:AE7430" si="296">_xlfn.IFNA(VLOOKUP(AD7367,N:O,2,FALSE)/100,AE7366)</f>
        <v>4.3536714378742403E-2</v>
      </c>
    </row>
    <row r="7368" spans="15:31" x14ac:dyDescent="0.25">
      <c r="O7368" s="101"/>
      <c r="AD7368" s="90">
        <f t="shared" ref="AD7368:AD7431" si="297">AD7367+1</f>
        <v>53442</v>
      </c>
      <c r="AE7368" s="91">
        <f t="shared" si="296"/>
        <v>4.3536714378742403E-2</v>
      </c>
    </row>
    <row r="7369" spans="15:31" x14ac:dyDescent="0.25">
      <c r="O7369" s="101"/>
      <c r="AD7369" s="90">
        <f t="shared" si="297"/>
        <v>53443</v>
      </c>
      <c r="AE7369" s="91">
        <f t="shared" si="296"/>
        <v>4.3536714378742403E-2</v>
      </c>
    </row>
    <row r="7370" spans="15:31" x14ac:dyDescent="0.25">
      <c r="O7370" s="101"/>
      <c r="AD7370" s="90">
        <f t="shared" si="297"/>
        <v>53444</v>
      </c>
      <c r="AE7370" s="91">
        <f t="shared" si="296"/>
        <v>4.3536714378742403E-2</v>
      </c>
    </row>
    <row r="7371" spans="15:31" x14ac:dyDescent="0.25">
      <c r="O7371" s="101"/>
      <c r="AD7371" s="90">
        <f t="shared" si="297"/>
        <v>53445</v>
      </c>
      <c r="AE7371" s="91">
        <f t="shared" si="296"/>
        <v>4.3536714378742403E-2</v>
      </c>
    </row>
    <row r="7372" spans="15:31" x14ac:dyDescent="0.25">
      <c r="O7372" s="101"/>
      <c r="AD7372" s="90">
        <f t="shared" si="297"/>
        <v>53446</v>
      </c>
      <c r="AE7372" s="91">
        <f t="shared" si="296"/>
        <v>4.3536714378742403E-2</v>
      </c>
    </row>
    <row r="7373" spans="15:31" x14ac:dyDescent="0.25">
      <c r="O7373" s="101"/>
      <c r="AD7373" s="90">
        <f t="shared" si="297"/>
        <v>53447</v>
      </c>
      <c r="AE7373" s="91">
        <f t="shared" si="296"/>
        <v>4.3536714378742403E-2</v>
      </c>
    </row>
    <row r="7374" spans="15:31" x14ac:dyDescent="0.25">
      <c r="O7374" s="101"/>
      <c r="AD7374" s="90">
        <f t="shared" si="297"/>
        <v>53448</v>
      </c>
      <c r="AE7374" s="91">
        <f t="shared" si="296"/>
        <v>4.3536714378742403E-2</v>
      </c>
    </row>
    <row r="7375" spans="15:31" x14ac:dyDescent="0.25">
      <c r="O7375" s="101"/>
      <c r="AD7375" s="90">
        <f t="shared" si="297"/>
        <v>53449</v>
      </c>
      <c r="AE7375" s="91">
        <f t="shared" si="296"/>
        <v>4.3536714378742403E-2</v>
      </c>
    </row>
    <row r="7376" spans="15:31" x14ac:dyDescent="0.25">
      <c r="O7376" s="101"/>
      <c r="AD7376" s="90">
        <f t="shared" si="297"/>
        <v>53450</v>
      </c>
      <c r="AE7376" s="91">
        <f t="shared" si="296"/>
        <v>4.3536714378742403E-2</v>
      </c>
    </row>
    <row r="7377" spans="15:31" x14ac:dyDescent="0.25">
      <c r="O7377" s="101"/>
      <c r="AD7377" s="90">
        <f t="shared" si="297"/>
        <v>53451</v>
      </c>
      <c r="AE7377" s="91">
        <f t="shared" si="296"/>
        <v>4.3536714378742403E-2</v>
      </c>
    </row>
    <row r="7378" spans="15:31" x14ac:dyDescent="0.25">
      <c r="O7378" s="101"/>
      <c r="AD7378" s="90">
        <f t="shared" si="297"/>
        <v>53452</v>
      </c>
      <c r="AE7378" s="91">
        <f t="shared" si="296"/>
        <v>4.3536714378742403E-2</v>
      </c>
    </row>
    <row r="7379" spans="15:31" x14ac:dyDescent="0.25">
      <c r="O7379" s="101"/>
      <c r="AD7379" s="90">
        <f t="shared" si="297"/>
        <v>53453</v>
      </c>
      <c r="AE7379" s="91">
        <f t="shared" si="296"/>
        <v>4.3536714378742403E-2</v>
      </c>
    </row>
    <row r="7380" spans="15:31" x14ac:dyDescent="0.25">
      <c r="O7380" s="101"/>
      <c r="AD7380" s="90">
        <f t="shared" si="297"/>
        <v>53454</v>
      </c>
      <c r="AE7380" s="91">
        <f t="shared" si="296"/>
        <v>4.3536714378742403E-2</v>
      </c>
    </row>
    <row r="7381" spans="15:31" x14ac:dyDescent="0.25">
      <c r="O7381" s="101"/>
      <c r="AD7381" s="90">
        <f t="shared" si="297"/>
        <v>53455</v>
      </c>
      <c r="AE7381" s="91">
        <f t="shared" si="296"/>
        <v>4.3536714378742403E-2</v>
      </c>
    </row>
    <row r="7382" spans="15:31" x14ac:dyDescent="0.25">
      <c r="O7382" s="101"/>
      <c r="AD7382" s="90">
        <f t="shared" si="297"/>
        <v>53456</v>
      </c>
      <c r="AE7382" s="91">
        <f t="shared" si="296"/>
        <v>4.3536714378742403E-2</v>
      </c>
    </row>
    <row r="7383" spans="15:31" x14ac:dyDescent="0.25">
      <c r="O7383" s="101"/>
      <c r="AD7383" s="90">
        <f t="shared" si="297"/>
        <v>53457</v>
      </c>
      <c r="AE7383" s="91">
        <f t="shared" si="296"/>
        <v>4.3536714378742403E-2</v>
      </c>
    </row>
    <row r="7384" spans="15:31" x14ac:dyDescent="0.25">
      <c r="O7384" s="101"/>
      <c r="AD7384" s="90">
        <f t="shared" si="297"/>
        <v>53458</v>
      </c>
      <c r="AE7384" s="91">
        <f t="shared" si="296"/>
        <v>4.3536714378742403E-2</v>
      </c>
    </row>
    <row r="7385" spans="15:31" x14ac:dyDescent="0.25">
      <c r="O7385" s="101"/>
      <c r="AD7385" s="90">
        <f t="shared" si="297"/>
        <v>53459</v>
      </c>
      <c r="AE7385" s="91">
        <f t="shared" si="296"/>
        <v>4.3536714378742403E-2</v>
      </c>
    </row>
    <row r="7386" spans="15:31" x14ac:dyDescent="0.25">
      <c r="O7386" s="101"/>
      <c r="AD7386" s="90">
        <f t="shared" si="297"/>
        <v>53460</v>
      </c>
      <c r="AE7386" s="91">
        <f t="shared" si="296"/>
        <v>4.3536714378742403E-2</v>
      </c>
    </row>
    <row r="7387" spans="15:31" x14ac:dyDescent="0.25">
      <c r="O7387" s="101"/>
      <c r="AD7387" s="90">
        <f t="shared" si="297"/>
        <v>53461</v>
      </c>
      <c r="AE7387" s="91">
        <f t="shared" si="296"/>
        <v>4.3536714378742403E-2</v>
      </c>
    </row>
    <row r="7388" spans="15:31" x14ac:dyDescent="0.25">
      <c r="O7388" s="101"/>
      <c r="AD7388" s="90">
        <f t="shared" si="297"/>
        <v>53462</v>
      </c>
      <c r="AE7388" s="91">
        <f t="shared" si="296"/>
        <v>4.3536714378742403E-2</v>
      </c>
    </row>
    <row r="7389" spans="15:31" x14ac:dyDescent="0.25">
      <c r="O7389" s="101"/>
      <c r="AD7389" s="90">
        <f t="shared" si="297"/>
        <v>53463</v>
      </c>
      <c r="AE7389" s="91">
        <f t="shared" si="296"/>
        <v>4.3536714378742403E-2</v>
      </c>
    </row>
    <row r="7390" spans="15:31" x14ac:dyDescent="0.25">
      <c r="O7390" s="101"/>
      <c r="AD7390" s="90">
        <f t="shared" si="297"/>
        <v>53464</v>
      </c>
      <c r="AE7390" s="91">
        <f t="shared" si="296"/>
        <v>4.3536714378742403E-2</v>
      </c>
    </row>
    <row r="7391" spans="15:31" x14ac:dyDescent="0.25">
      <c r="O7391" s="101"/>
      <c r="AD7391" s="90">
        <f t="shared" si="297"/>
        <v>53465</v>
      </c>
      <c r="AE7391" s="91">
        <f t="shared" si="296"/>
        <v>4.3536714378742403E-2</v>
      </c>
    </row>
    <row r="7392" spans="15:31" x14ac:dyDescent="0.25">
      <c r="O7392" s="101"/>
      <c r="AD7392" s="90">
        <f t="shared" si="297"/>
        <v>53466</v>
      </c>
      <c r="AE7392" s="91">
        <f t="shared" si="296"/>
        <v>4.3536714378742403E-2</v>
      </c>
    </row>
    <row r="7393" spans="15:31" x14ac:dyDescent="0.25">
      <c r="O7393" s="101"/>
      <c r="AD7393" s="90">
        <f t="shared" si="297"/>
        <v>53467</v>
      </c>
      <c r="AE7393" s="91">
        <f t="shared" si="296"/>
        <v>4.3536714378742403E-2</v>
      </c>
    </row>
    <row r="7394" spans="15:31" x14ac:dyDescent="0.25">
      <c r="O7394" s="101"/>
      <c r="AD7394" s="90">
        <f t="shared" si="297"/>
        <v>53468</v>
      </c>
      <c r="AE7394" s="91">
        <f t="shared" si="296"/>
        <v>4.3536714378742403E-2</v>
      </c>
    </row>
    <row r="7395" spans="15:31" x14ac:dyDescent="0.25">
      <c r="O7395" s="101"/>
      <c r="AD7395" s="90">
        <f t="shared" si="297"/>
        <v>53469</v>
      </c>
      <c r="AE7395" s="91">
        <f t="shared" si="296"/>
        <v>4.3536714378742403E-2</v>
      </c>
    </row>
    <row r="7396" spans="15:31" x14ac:dyDescent="0.25">
      <c r="O7396" s="101"/>
      <c r="AD7396" s="90">
        <f t="shared" si="297"/>
        <v>53470</v>
      </c>
      <c r="AE7396" s="91">
        <f t="shared" si="296"/>
        <v>4.3536714378742403E-2</v>
      </c>
    </row>
    <row r="7397" spans="15:31" x14ac:dyDescent="0.25">
      <c r="O7397" s="101"/>
      <c r="AD7397" s="90">
        <f t="shared" si="297"/>
        <v>53471</v>
      </c>
      <c r="AE7397" s="91">
        <f t="shared" si="296"/>
        <v>4.3536714378742403E-2</v>
      </c>
    </row>
    <row r="7398" spans="15:31" x14ac:dyDescent="0.25">
      <c r="O7398" s="101"/>
      <c r="AD7398" s="90">
        <f t="shared" si="297"/>
        <v>53472</v>
      </c>
      <c r="AE7398" s="91">
        <f t="shared" si="296"/>
        <v>4.3536714378742403E-2</v>
      </c>
    </row>
    <row r="7399" spans="15:31" x14ac:dyDescent="0.25">
      <c r="O7399" s="101"/>
      <c r="AD7399" s="90">
        <f t="shared" si="297"/>
        <v>53473</v>
      </c>
      <c r="AE7399" s="91">
        <f t="shared" si="296"/>
        <v>4.3536714378742403E-2</v>
      </c>
    </row>
    <row r="7400" spans="15:31" x14ac:dyDescent="0.25">
      <c r="O7400" s="101"/>
      <c r="AD7400" s="90">
        <f t="shared" si="297"/>
        <v>53474</v>
      </c>
      <c r="AE7400" s="91">
        <f t="shared" si="296"/>
        <v>4.3536714378742403E-2</v>
      </c>
    </row>
    <row r="7401" spans="15:31" x14ac:dyDescent="0.25">
      <c r="O7401" s="101"/>
      <c r="AD7401" s="90">
        <f t="shared" si="297"/>
        <v>53475</v>
      </c>
      <c r="AE7401" s="91">
        <f t="shared" si="296"/>
        <v>4.3536714378742403E-2</v>
      </c>
    </row>
    <row r="7402" spans="15:31" x14ac:dyDescent="0.25">
      <c r="O7402" s="101"/>
      <c r="AD7402" s="90">
        <f t="shared" si="297"/>
        <v>53476</v>
      </c>
      <c r="AE7402" s="91">
        <f t="shared" si="296"/>
        <v>4.3536714378742403E-2</v>
      </c>
    </row>
    <row r="7403" spans="15:31" x14ac:dyDescent="0.25">
      <c r="O7403" s="101"/>
      <c r="AD7403" s="90">
        <f t="shared" si="297"/>
        <v>53477</v>
      </c>
      <c r="AE7403" s="91">
        <f t="shared" si="296"/>
        <v>4.3536714378742403E-2</v>
      </c>
    </row>
    <row r="7404" spans="15:31" x14ac:dyDescent="0.25">
      <c r="O7404" s="101"/>
      <c r="AD7404" s="90">
        <f t="shared" si="297"/>
        <v>53478</v>
      </c>
      <c r="AE7404" s="91">
        <f t="shared" si="296"/>
        <v>4.3536714378742403E-2</v>
      </c>
    </row>
    <row r="7405" spans="15:31" x14ac:dyDescent="0.25">
      <c r="O7405" s="101"/>
      <c r="AD7405" s="90">
        <f t="shared" si="297"/>
        <v>53479</v>
      </c>
      <c r="AE7405" s="91">
        <f t="shared" si="296"/>
        <v>4.3536714378742403E-2</v>
      </c>
    </row>
    <row r="7406" spans="15:31" x14ac:dyDescent="0.25">
      <c r="O7406" s="101"/>
      <c r="AD7406" s="90">
        <f t="shared" si="297"/>
        <v>53480</v>
      </c>
      <c r="AE7406" s="91">
        <f t="shared" si="296"/>
        <v>4.3536714378742403E-2</v>
      </c>
    </row>
    <row r="7407" spans="15:31" x14ac:dyDescent="0.25">
      <c r="O7407" s="101"/>
      <c r="AD7407" s="90">
        <f t="shared" si="297"/>
        <v>53481</v>
      </c>
      <c r="AE7407" s="91">
        <f t="shared" si="296"/>
        <v>4.3536714378742403E-2</v>
      </c>
    </row>
    <row r="7408" spans="15:31" x14ac:dyDescent="0.25">
      <c r="O7408" s="101"/>
      <c r="AD7408" s="90">
        <f t="shared" si="297"/>
        <v>53482</v>
      </c>
      <c r="AE7408" s="91">
        <f t="shared" si="296"/>
        <v>4.3536714378742403E-2</v>
      </c>
    </row>
    <row r="7409" spans="15:31" x14ac:dyDescent="0.25">
      <c r="O7409" s="101"/>
      <c r="AD7409" s="90">
        <f t="shared" si="297"/>
        <v>53483</v>
      </c>
      <c r="AE7409" s="91">
        <f t="shared" si="296"/>
        <v>4.3536714378742403E-2</v>
      </c>
    </row>
    <row r="7410" spans="15:31" x14ac:dyDescent="0.25">
      <c r="O7410" s="101"/>
      <c r="AD7410" s="90">
        <f t="shared" si="297"/>
        <v>53484</v>
      </c>
      <c r="AE7410" s="91">
        <f t="shared" si="296"/>
        <v>4.3536714378742403E-2</v>
      </c>
    </row>
    <row r="7411" spans="15:31" x14ac:dyDescent="0.25">
      <c r="O7411" s="101"/>
      <c r="AD7411" s="90">
        <f t="shared" si="297"/>
        <v>53485</v>
      </c>
      <c r="AE7411" s="91">
        <f t="shared" si="296"/>
        <v>4.3536714378742403E-2</v>
      </c>
    </row>
    <row r="7412" spans="15:31" x14ac:dyDescent="0.25">
      <c r="O7412" s="101"/>
      <c r="AD7412" s="90">
        <f t="shared" si="297"/>
        <v>53486</v>
      </c>
      <c r="AE7412" s="91">
        <f t="shared" si="296"/>
        <v>4.3536714378742403E-2</v>
      </c>
    </row>
    <row r="7413" spans="15:31" x14ac:dyDescent="0.25">
      <c r="O7413" s="101"/>
      <c r="AD7413" s="90">
        <f t="shared" si="297"/>
        <v>53487</v>
      </c>
      <c r="AE7413" s="91">
        <f t="shared" si="296"/>
        <v>4.3536714378742403E-2</v>
      </c>
    </row>
    <row r="7414" spans="15:31" x14ac:dyDescent="0.25">
      <c r="O7414" s="101"/>
      <c r="AD7414" s="90">
        <f t="shared" si="297"/>
        <v>53488</v>
      </c>
      <c r="AE7414" s="91">
        <f t="shared" si="296"/>
        <v>4.3536714378742403E-2</v>
      </c>
    </row>
    <row r="7415" spans="15:31" x14ac:dyDescent="0.25">
      <c r="O7415" s="101"/>
      <c r="AD7415" s="90">
        <f t="shared" si="297"/>
        <v>53489</v>
      </c>
      <c r="AE7415" s="91">
        <f t="shared" si="296"/>
        <v>4.3536714378742403E-2</v>
      </c>
    </row>
    <row r="7416" spans="15:31" x14ac:dyDescent="0.25">
      <c r="O7416" s="101"/>
      <c r="AD7416" s="90">
        <f t="shared" si="297"/>
        <v>53490</v>
      </c>
      <c r="AE7416" s="91">
        <f t="shared" si="296"/>
        <v>4.3536714378742403E-2</v>
      </c>
    </row>
    <row r="7417" spans="15:31" x14ac:dyDescent="0.25">
      <c r="O7417" s="101"/>
      <c r="AD7417" s="90">
        <f t="shared" si="297"/>
        <v>53491</v>
      </c>
      <c r="AE7417" s="91">
        <f t="shared" si="296"/>
        <v>4.3536714378742403E-2</v>
      </c>
    </row>
    <row r="7418" spans="15:31" x14ac:dyDescent="0.25">
      <c r="O7418" s="101"/>
      <c r="AD7418" s="90">
        <f t="shared" si="297"/>
        <v>53492</v>
      </c>
      <c r="AE7418" s="91">
        <f t="shared" si="296"/>
        <v>4.3536714378742403E-2</v>
      </c>
    </row>
    <row r="7419" spans="15:31" x14ac:dyDescent="0.25">
      <c r="O7419" s="101"/>
      <c r="AD7419" s="90">
        <f t="shared" si="297"/>
        <v>53493</v>
      </c>
      <c r="AE7419" s="91">
        <f t="shared" si="296"/>
        <v>4.3536714378742403E-2</v>
      </c>
    </row>
    <row r="7420" spans="15:31" x14ac:dyDescent="0.25">
      <c r="O7420" s="101"/>
      <c r="AD7420" s="90">
        <f t="shared" si="297"/>
        <v>53494</v>
      </c>
      <c r="AE7420" s="91">
        <f t="shared" si="296"/>
        <v>4.3536714378742403E-2</v>
      </c>
    </row>
    <row r="7421" spans="15:31" x14ac:dyDescent="0.25">
      <c r="O7421" s="101"/>
      <c r="AD7421" s="90">
        <f t="shared" si="297"/>
        <v>53495</v>
      </c>
      <c r="AE7421" s="91">
        <f t="shared" si="296"/>
        <v>4.3536714378742403E-2</v>
      </c>
    </row>
    <row r="7422" spans="15:31" x14ac:dyDescent="0.25">
      <c r="O7422" s="101"/>
      <c r="AD7422" s="90">
        <f t="shared" si="297"/>
        <v>53496</v>
      </c>
      <c r="AE7422" s="91">
        <f t="shared" si="296"/>
        <v>4.3536714378742403E-2</v>
      </c>
    </row>
    <row r="7423" spans="15:31" x14ac:dyDescent="0.25">
      <c r="O7423" s="101"/>
      <c r="AD7423" s="90">
        <f t="shared" si="297"/>
        <v>53497</v>
      </c>
      <c r="AE7423" s="91">
        <f t="shared" si="296"/>
        <v>4.3536714378742403E-2</v>
      </c>
    </row>
    <row r="7424" spans="15:31" x14ac:dyDescent="0.25">
      <c r="O7424" s="101"/>
      <c r="AD7424" s="90">
        <f t="shared" si="297"/>
        <v>53498</v>
      </c>
      <c r="AE7424" s="91">
        <f t="shared" si="296"/>
        <v>4.3536714378742403E-2</v>
      </c>
    </row>
    <row r="7425" spans="15:31" x14ac:dyDescent="0.25">
      <c r="O7425" s="101"/>
      <c r="AD7425" s="90">
        <f t="shared" si="297"/>
        <v>53499</v>
      </c>
      <c r="AE7425" s="91">
        <f t="shared" si="296"/>
        <v>4.3536714378742403E-2</v>
      </c>
    </row>
    <row r="7426" spans="15:31" x14ac:dyDescent="0.25">
      <c r="O7426" s="101"/>
      <c r="AD7426" s="90">
        <f t="shared" si="297"/>
        <v>53500</v>
      </c>
      <c r="AE7426" s="91">
        <f t="shared" si="296"/>
        <v>4.3536714378742403E-2</v>
      </c>
    </row>
    <row r="7427" spans="15:31" x14ac:dyDescent="0.25">
      <c r="O7427" s="101"/>
      <c r="AD7427" s="90">
        <f t="shared" si="297"/>
        <v>53501</v>
      </c>
      <c r="AE7427" s="91">
        <f t="shared" si="296"/>
        <v>4.3536714378742403E-2</v>
      </c>
    </row>
    <row r="7428" spans="15:31" x14ac:dyDescent="0.25">
      <c r="O7428" s="101"/>
      <c r="AD7428" s="90">
        <f t="shared" si="297"/>
        <v>53502</v>
      </c>
      <c r="AE7428" s="91">
        <f t="shared" si="296"/>
        <v>4.3536714378742403E-2</v>
      </c>
    </row>
    <row r="7429" spans="15:31" x14ac:dyDescent="0.25">
      <c r="O7429" s="101"/>
      <c r="AD7429" s="90">
        <f t="shared" si="297"/>
        <v>53503</v>
      </c>
      <c r="AE7429" s="91">
        <f t="shared" si="296"/>
        <v>4.3536714378742403E-2</v>
      </c>
    </row>
    <row r="7430" spans="15:31" x14ac:dyDescent="0.25">
      <c r="O7430" s="101"/>
      <c r="AD7430" s="90">
        <f t="shared" si="297"/>
        <v>53504</v>
      </c>
      <c r="AE7430" s="91">
        <f t="shared" si="296"/>
        <v>4.3536714378742403E-2</v>
      </c>
    </row>
    <row r="7431" spans="15:31" x14ac:dyDescent="0.25">
      <c r="O7431" s="101"/>
      <c r="AD7431" s="90">
        <f t="shared" si="297"/>
        <v>53505</v>
      </c>
      <c r="AE7431" s="91">
        <f t="shared" ref="AE7431:AE7494" si="298">_xlfn.IFNA(VLOOKUP(AD7431,N:O,2,FALSE)/100,AE7430)</f>
        <v>4.3536714378742403E-2</v>
      </c>
    </row>
    <row r="7432" spans="15:31" x14ac:dyDescent="0.25">
      <c r="O7432" s="101"/>
      <c r="AD7432" s="90">
        <f t="shared" ref="AD7432:AD7495" si="299">AD7431+1</f>
        <v>53506</v>
      </c>
      <c r="AE7432" s="91">
        <f t="shared" si="298"/>
        <v>4.3536714378742403E-2</v>
      </c>
    </row>
    <row r="7433" spans="15:31" x14ac:dyDescent="0.25">
      <c r="O7433" s="101"/>
      <c r="AD7433" s="90">
        <f t="shared" si="299"/>
        <v>53507</v>
      </c>
      <c r="AE7433" s="91">
        <f t="shared" si="298"/>
        <v>4.3536714378742403E-2</v>
      </c>
    </row>
    <row r="7434" spans="15:31" x14ac:dyDescent="0.25">
      <c r="O7434" s="101"/>
      <c r="AD7434" s="90">
        <f t="shared" si="299"/>
        <v>53508</v>
      </c>
      <c r="AE7434" s="91">
        <f t="shared" si="298"/>
        <v>4.3536714378742403E-2</v>
      </c>
    </row>
    <row r="7435" spans="15:31" x14ac:dyDescent="0.25">
      <c r="O7435" s="101"/>
      <c r="AD7435" s="90">
        <f t="shared" si="299"/>
        <v>53509</v>
      </c>
      <c r="AE7435" s="91">
        <f t="shared" si="298"/>
        <v>4.3536714378742403E-2</v>
      </c>
    </row>
    <row r="7436" spans="15:31" x14ac:dyDescent="0.25">
      <c r="O7436" s="101"/>
      <c r="AD7436" s="90">
        <f t="shared" si="299"/>
        <v>53510</v>
      </c>
      <c r="AE7436" s="91">
        <f t="shared" si="298"/>
        <v>4.3536714378742403E-2</v>
      </c>
    </row>
    <row r="7437" spans="15:31" x14ac:dyDescent="0.25">
      <c r="O7437" s="101"/>
      <c r="AD7437" s="90">
        <f t="shared" si="299"/>
        <v>53511</v>
      </c>
      <c r="AE7437" s="91">
        <f t="shared" si="298"/>
        <v>4.3536714378742403E-2</v>
      </c>
    </row>
    <row r="7438" spans="15:31" x14ac:dyDescent="0.25">
      <c r="O7438" s="101"/>
      <c r="AD7438" s="90">
        <f t="shared" si="299"/>
        <v>53512</v>
      </c>
      <c r="AE7438" s="91">
        <f t="shared" si="298"/>
        <v>4.3536714378742403E-2</v>
      </c>
    </row>
    <row r="7439" spans="15:31" x14ac:dyDescent="0.25">
      <c r="O7439" s="101"/>
      <c r="AD7439" s="90">
        <f t="shared" si="299"/>
        <v>53513</v>
      </c>
      <c r="AE7439" s="91">
        <f t="shared" si="298"/>
        <v>4.3536714378742403E-2</v>
      </c>
    </row>
    <row r="7440" spans="15:31" x14ac:dyDescent="0.25">
      <c r="O7440" s="101"/>
      <c r="AD7440" s="90">
        <f t="shared" si="299"/>
        <v>53514</v>
      </c>
      <c r="AE7440" s="91">
        <f t="shared" si="298"/>
        <v>4.3536714378742403E-2</v>
      </c>
    </row>
    <row r="7441" spans="15:31" x14ac:dyDescent="0.25">
      <c r="O7441" s="101"/>
      <c r="AD7441" s="90">
        <f t="shared" si="299"/>
        <v>53515</v>
      </c>
      <c r="AE7441" s="91">
        <f t="shared" si="298"/>
        <v>4.3536714378742403E-2</v>
      </c>
    </row>
    <row r="7442" spans="15:31" x14ac:dyDescent="0.25">
      <c r="O7442" s="101"/>
      <c r="AD7442" s="90">
        <f t="shared" si="299"/>
        <v>53516</v>
      </c>
      <c r="AE7442" s="91">
        <f t="shared" si="298"/>
        <v>4.3536714378742403E-2</v>
      </c>
    </row>
    <row r="7443" spans="15:31" x14ac:dyDescent="0.25">
      <c r="O7443" s="101"/>
      <c r="AD7443" s="90">
        <f t="shared" si="299"/>
        <v>53517</v>
      </c>
      <c r="AE7443" s="91">
        <f t="shared" si="298"/>
        <v>4.3536714378742403E-2</v>
      </c>
    </row>
    <row r="7444" spans="15:31" x14ac:dyDescent="0.25">
      <c r="O7444" s="101"/>
      <c r="AD7444" s="90">
        <f t="shared" si="299"/>
        <v>53518</v>
      </c>
      <c r="AE7444" s="91">
        <f t="shared" si="298"/>
        <v>4.3536714378742403E-2</v>
      </c>
    </row>
    <row r="7445" spans="15:31" x14ac:dyDescent="0.25">
      <c r="O7445" s="101"/>
      <c r="AD7445" s="90">
        <f t="shared" si="299"/>
        <v>53519</v>
      </c>
      <c r="AE7445" s="91">
        <f t="shared" si="298"/>
        <v>4.3536714378742403E-2</v>
      </c>
    </row>
    <row r="7446" spans="15:31" x14ac:dyDescent="0.25">
      <c r="O7446" s="101"/>
      <c r="AD7446" s="90">
        <f t="shared" si="299"/>
        <v>53520</v>
      </c>
      <c r="AE7446" s="91">
        <f t="shared" si="298"/>
        <v>4.3536714378742403E-2</v>
      </c>
    </row>
    <row r="7447" spans="15:31" x14ac:dyDescent="0.25">
      <c r="O7447" s="101"/>
      <c r="AD7447" s="90">
        <f t="shared" si="299"/>
        <v>53521</v>
      </c>
      <c r="AE7447" s="91">
        <f t="shared" si="298"/>
        <v>4.3536714378742403E-2</v>
      </c>
    </row>
    <row r="7448" spans="15:31" x14ac:dyDescent="0.25">
      <c r="O7448" s="101"/>
      <c r="AD7448" s="90">
        <f t="shared" si="299"/>
        <v>53522</v>
      </c>
      <c r="AE7448" s="91">
        <f t="shared" si="298"/>
        <v>4.3536714378742403E-2</v>
      </c>
    </row>
    <row r="7449" spans="15:31" x14ac:dyDescent="0.25">
      <c r="O7449" s="101"/>
      <c r="AD7449" s="90">
        <f t="shared" si="299"/>
        <v>53523</v>
      </c>
      <c r="AE7449" s="91">
        <f t="shared" si="298"/>
        <v>4.3536714378742403E-2</v>
      </c>
    </row>
    <row r="7450" spans="15:31" x14ac:dyDescent="0.25">
      <c r="O7450" s="101"/>
      <c r="AD7450" s="90">
        <f t="shared" si="299"/>
        <v>53524</v>
      </c>
      <c r="AE7450" s="91">
        <f t="shared" si="298"/>
        <v>4.3536714378742403E-2</v>
      </c>
    </row>
    <row r="7451" spans="15:31" x14ac:dyDescent="0.25">
      <c r="O7451" s="101"/>
      <c r="AD7451" s="90">
        <f t="shared" si="299"/>
        <v>53525</v>
      </c>
      <c r="AE7451" s="91">
        <f t="shared" si="298"/>
        <v>4.3536714378742403E-2</v>
      </c>
    </row>
    <row r="7452" spans="15:31" x14ac:dyDescent="0.25">
      <c r="O7452" s="101"/>
      <c r="AD7452" s="90">
        <f t="shared" si="299"/>
        <v>53526</v>
      </c>
      <c r="AE7452" s="91">
        <f t="shared" si="298"/>
        <v>4.3536714378742403E-2</v>
      </c>
    </row>
    <row r="7453" spans="15:31" x14ac:dyDescent="0.25">
      <c r="O7453" s="101"/>
      <c r="AD7453" s="90">
        <f t="shared" si="299"/>
        <v>53527</v>
      </c>
      <c r="AE7453" s="91">
        <f t="shared" si="298"/>
        <v>4.3536714378742403E-2</v>
      </c>
    </row>
    <row r="7454" spans="15:31" x14ac:dyDescent="0.25">
      <c r="O7454" s="101"/>
      <c r="AD7454" s="90">
        <f t="shared" si="299"/>
        <v>53528</v>
      </c>
      <c r="AE7454" s="91">
        <f t="shared" si="298"/>
        <v>4.3536714378742403E-2</v>
      </c>
    </row>
    <row r="7455" spans="15:31" x14ac:dyDescent="0.25">
      <c r="O7455" s="101"/>
      <c r="AD7455" s="90">
        <f t="shared" si="299"/>
        <v>53529</v>
      </c>
      <c r="AE7455" s="91">
        <f t="shared" si="298"/>
        <v>4.3536714378742403E-2</v>
      </c>
    </row>
    <row r="7456" spans="15:31" x14ac:dyDescent="0.25">
      <c r="O7456" s="101"/>
      <c r="AD7456" s="90">
        <f t="shared" si="299"/>
        <v>53530</v>
      </c>
      <c r="AE7456" s="91">
        <f t="shared" si="298"/>
        <v>4.3536714378742403E-2</v>
      </c>
    </row>
    <row r="7457" spans="15:31" x14ac:dyDescent="0.25">
      <c r="O7457" s="101"/>
      <c r="AD7457" s="90">
        <f t="shared" si="299"/>
        <v>53531</v>
      </c>
      <c r="AE7457" s="91">
        <f t="shared" si="298"/>
        <v>4.3536714378742403E-2</v>
      </c>
    </row>
    <row r="7458" spans="15:31" x14ac:dyDescent="0.25">
      <c r="O7458" s="101"/>
      <c r="AD7458" s="90">
        <f t="shared" si="299"/>
        <v>53532</v>
      </c>
      <c r="AE7458" s="91">
        <f t="shared" si="298"/>
        <v>4.3536714378742403E-2</v>
      </c>
    </row>
    <row r="7459" spans="15:31" x14ac:dyDescent="0.25">
      <c r="O7459" s="101"/>
      <c r="AD7459" s="90">
        <f t="shared" si="299"/>
        <v>53533</v>
      </c>
      <c r="AE7459" s="91">
        <f t="shared" si="298"/>
        <v>4.3536714378742403E-2</v>
      </c>
    </row>
    <row r="7460" spans="15:31" x14ac:dyDescent="0.25">
      <c r="O7460" s="101"/>
      <c r="AD7460" s="90">
        <f t="shared" si="299"/>
        <v>53534</v>
      </c>
      <c r="AE7460" s="91">
        <f t="shared" si="298"/>
        <v>4.3536714378742403E-2</v>
      </c>
    </row>
    <row r="7461" spans="15:31" x14ac:dyDescent="0.25">
      <c r="O7461" s="101"/>
      <c r="AD7461" s="90">
        <f t="shared" si="299"/>
        <v>53535</v>
      </c>
      <c r="AE7461" s="91">
        <f t="shared" si="298"/>
        <v>4.3536714378742403E-2</v>
      </c>
    </row>
    <row r="7462" spans="15:31" x14ac:dyDescent="0.25">
      <c r="O7462" s="101"/>
      <c r="AD7462" s="90">
        <f t="shared" si="299"/>
        <v>53536</v>
      </c>
      <c r="AE7462" s="91">
        <f t="shared" si="298"/>
        <v>4.3536714378742403E-2</v>
      </c>
    </row>
    <row r="7463" spans="15:31" x14ac:dyDescent="0.25">
      <c r="O7463" s="101"/>
      <c r="AD7463" s="90">
        <f t="shared" si="299"/>
        <v>53537</v>
      </c>
      <c r="AE7463" s="91">
        <f t="shared" si="298"/>
        <v>4.3536714378742403E-2</v>
      </c>
    </row>
    <row r="7464" spans="15:31" x14ac:dyDescent="0.25">
      <c r="O7464" s="101"/>
      <c r="AD7464" s="90">
        <f t="shared" si="299"/>
        <v>53538</v>
      </c>
      <c r="AE7464" s="91">
        <f t="shared" si="298"/>
        <v>4.3536714378742403E-2</v>
      </c>
    </row>
    <row r="7465" spans="15:31" x14ac:dyDescent="0.25">
      <c r="O7465" s="101"/>
      <c r="AD7465" s="90">
        <f t="shared" si="299"/>
        <v>53539</v>
      </c>
      <c r="AE7465" s="91">
        <f t="shared" si="298"/>
        <v>4.3536714378742403E-2</v>
      </c>
    </row>
    <row r="7466" spans="15:31" x14ac:dyDescent="0.25">
      <c r="O7466" s="101"/>
      <c r="AD7466" s="90">
        <f t="shared" si="299"/>
        <v>53540</v>
      </c>
      <c r="AE7466" s="91">
        <f t="shared" si="298"/>
        <v>4.3536714378742403E-2</v>
      </c>
    </row>
    <row r="7467" spans="15:31" x14ac:dyDescent="0.25">
      <c r="O7467" s="101"/>
      <c r="AD7467" s="90">
        <f t="shared" si="299"/>
        <v>53541</v>
      </c>
      <c r="AE7467" s="91">
        <f t="shared" si="298"/>
        <v>4.3536714378742403E-2</v>
      </c>
    </row>
    <row r="7468" spans="15:31" x14ac:dyDescent="0.25">
      <c r="O7468" s="101"/>
      <c r="AD7468" s="90">
        <f t="shared" si="299"/>
        <v>53542</v>
      </c>
      <c r="AE7468" s="91">
        <f t="shared" si="298"/>
        <v>4.3536714378742403E-2</v>
      </c>
    </row>
    <row r="7469" spans="15:31" x14ac:dyDescent="0.25">
      <c r="O7469" s="101"/>
      <c r="AD7469" s="90">
        <f t="shared" si="299"/>
        <v>53543</v>
      </c>
      <c r="AE7469" s="91">
        <f t="shared" si="298"/>
        <v>4.3536714378742403E-2</v>
      </c>
    </row>
    <row r="7470" spans="15:31" x14ac:dyDescent="0.25">
      <c r="O7470" s="101"/>
      <c r="AD7470" s="90">
        <f t="shared" si="299"/>
        <v>53544</v>
      </c>
      <c r="AE7470" s="91">
        <f t="shared" si="298"/>
        <v>4.3536714378742403E-2</v>
      </c>
    </row>
    <row r="7471" spans="15:31" x14ac:dyDescent="0.25">
      <c r="O7471" s="101"/>
      <c r="AD7471" s="90">
        <f t="shared" si="299"/>
        <v>53545</v>
      </c>
      <c r="AE7471" s="91">
        <f t="shared" si="298"/>
        <v>4.3536714378742403E-2</v>
      </c>
    </row>
    <row r="7472" spans="15:31" x14ac:dyDescent="0.25">
      <c r="O7472" s="101"/>
      <c r="AD7472" s="90">
        <f t="shared" si="299"/>
        <v>53546</v>
      </c>
      <c r="AE7472" s="91">
        <f t="shared" si="298"/>
        <v>4.3536714378742403E-2</v>
      </c>
    </row>
    <row r="7473" spans="15:31" x14ac:dyDescent="0.25">
      <c r="O7473" s="101"/>
      <c r="AD7473" s="90">
        <f t="shared" si="299"/>
        <v>53547</v>
      </c>
      <c r="AE7473" s="91">
        <f t="shared" si="298"/>
        <v>4.3536714378742403E-2</v>
      </c>
    </row>
    <row r="7474" spans="15:31" x14ac:dyDescent="0.25">
      <c r="O7474" s="101"/>
      <c r="AD7474" s="90">
        <f t="shared" si="299"/>
        <v>53548</v>
      </c>
      <c r="AE7474" s="91">
        <f t="shared" si="298"/>
        <v>4.3536714378742403E-2</v>
      </c>
    </row>
    <row r="7475" spans="15:31" x14ac:dyDescent="0.25">
      <c r="O7475" s="101"/>
      <c r="AD7475" s="90">
        <f t="shared" si="299"/>
        <v>53549</v>
      </c>
      <c r="AE7475" s="91">
        <f t="shared" si="298"/>
        <v>4.3536714378742403E-2</v>
      </c>
    </row>
    <row r="7476" spans="15:31" x14ac:dyDescent="0.25">
      <c r="O7476" s="101"/>
      <c r="AD7476" s="90">
        <f t="shared" si="299"/>
        <v>53550</v>
      </c>
      <c r="AE7476" s="91">
        <f t="shared" si="298"/>
        <v>4.3536714378742403E-2</v>
      </c>
    </row>
    <row r="7477" spans="15:31" x14ac:dyDescent="0.25">
      <c r="O7477" s="101"/>
      <c r="AD7477" s="90">
        <f t="shared" si="299"/>
        <v>53551</v>
      </c>
      <c r="AE7477" s="91">
        <f t="shared" si="298"/>
        <v>4.3536714378742403E-2</v>
      </c>
    </row>
    <row r="7478" spans="15:31" x14ac:dyDescent="0.25">
      <c r="O7478" s="101"/>
      <c r="AD7478" s="90">
        <f t="shared" si="299"/>
        <v>53552</v>
      </c>
      <c r="AE7478" s="91">
        <f t="shared" si="298"/>
        <v>4.3536714378742403E-2</v>
      </c>
    </row>
    <row r="7479" spans="15:31" x14ac:dyDescent="0.25">
      <c r="O7479" s="101"/>
      <c r="AD7479" s="90">
        <f t="shared" si="299"/>
        <v>53553</v>
      </c>
      <c r="AE7479" s="91">
        <f t="shared" si="298"/>
        <v>4.3536714378742403E-2</v>
      </c>
    </row>
    <row r="7480" spans="15:31" x14ac:dyDescent="0.25">
      <c r="O7480" s="101"/>
      <c r="AD7480" s="90">
        <f t="shared" si="299"/>
        <v>53554</v>
      </c>
      <c r="AE7480" s="91">
        <f t="shared" si="298"/>
        <v>4.3536714378742403E-2</v>
      </c>
    </row>
    <row r="7481" spans="15:31" x14ac:dyDescent="0.25">
      <c r="O7481" s="101"/>
      <c r="AD7481" s="90">
        <f t="shared" si="299"/>
        <v>53555</v>
      </c>
      <c r="AE7481" s="91">
        <f t="shared" si="298"/>
        <v>4.3536714378742403E-2</v>
      </c>
    </row>
    <row r="7482" spans="15:31" x14ac:dyDescent="0.25">
      <c r="O7482" s="101"/>
      <c r="AD7482" s="90">
        <f t="shared" si="299"/>
        <v>53556</v>
      </c>
      <c r="AE7482" s="91">
        <f t="shared" si="298"/>
        <v>4.3536714378742403E-2</v>
      </c>
    </row>
    <row r="7483" spans="15:31" x14ac:dyDescent="0.25">
      <c r="O7483" s="101"/>
      <c r="AD7483" s="90">
        <f t="shared" si="299"/>
        <v>53557</v>
      </c>
      <c r="AE7483" s="91">
        <f t="shared" si="298"/>
        <v>4.3536714378742403E-2</v>
      </c>
    </row>
    <row r="7484" spans="15:31" x14ac:dyDescent="0.25">
      <c r="O7484" s="101"/>
      <c r="AD7484" s="90">
        <f t="shared" si="299"/>
        <v>53558</v>
      </c>
      <c r="AE7484" s="91">
        <f t="shared" si="298"/>
        <v>4.3536714378742403E-2</v>
      </c>
    </row>
    <row r="7485" spans="15:31" x14ac:dyDescent="0.25">
      <c r="O7485" s="101"/>
      <c r="AD7485" s="90">
        <f t="shared" si="299"/>
        <v>53559</v>
      </c>
      <c r="AE7485" s="91">
        <f t="shared" si="298"/>
        <v>4.3536714378742403E-2</v>
      </c>
    </row>
    <row r="7486" spans="15:31" x14ac:dyDescent="0.25">
      <c r="O7486" s="101"/>
      <c r="AD7486" s="90">
        <f t="shared" si="299"/>
        <v>53560</v>
      </c>
      <c r="AE7486" s="91">
        <f t="shared" si="298"/>
        <v>4.3536714378742403E-2</v>
      </c>
    </row>
    <row r="7487" spans="15:31" x14ac:dyDescent="0.25">
      <c r="O7487" s="101"/>
      <c r="AD7487" s="90">
        <f t="shared" si="299"/>
        <v>53561</v>
      </c>
      <c r="AE7487" s="91">
        <f t="shared" si="298"/>
        <v>4.3536714378742403E-2</v>
      </c>
    </row>
    <row r="7488" spans="15:31" x14ac:dyDescent="0.25">
      <c r="O7488" s="101"/>
      <c r="AD7488" s="90">
        <f t="shared" si="299"/>
        <v>53562</v>
      </c>
      <c r="AE7488" s="91">
        <f t="shared" si="298"/>
        <v>4.3536714378742403E-2</v>
      </c>
    </row>
    <row r="7489" spans="15:31" x14ac:dyDescent="0.25">
      <c r="O7489" s="101"/>
      <c r="AD7489" s="90">
        <f t="shared" si="299"/>
        <v>53563</v>
      </c>
      <c r="AE7489" s="91">
        <f t="shared" si="298"/>
        <v>4.3536714378742403E-2</v>
      </c>
    </row>
    <row r="7490" spans="15:31" x14ac:dyDescent="0.25">
      <c r="O7490" s="101"/>
      <c r="AD7490" s="90">
        <f t="shared" si="299"/>
        <v>53564</v>
      </c>
      <c r="AE7490" s="91">
        <f t="shared" si="298"/>
        <v>4.3536714378742403E-2</v>
      </c>
    </row>
    <row r="7491" spans="15:31" x14ac:dyDescent="0.25">
      <c r="O7491" s="101"/>
      <c r="AD7491" s="90">
        <f t="shared" si="299"/>
        <v>53565</v>
      </c>
      <c r="AE7491" s="91">
        <f t="shared" si="298"/>
        <v>4.3536714378742403E-2</v>
      </c>
    </row>
    <row r="7492" spans="15:31" x14ac:dyDescent="0.25">
      <c r="O7492" s="101"/>
      <c r="AD7492" s="90">
        <f t="shared" si="299"/>
        <v>53566</v>
      </c>
      <c r="AE7492" s="91">
        <f t="shared" si="298"/>
        <v>4.3536714378742403E-2</v>
      </c>
    </row>
    <row r="7493" spans="15:31" x14ac:dyDescent="0.25">
      <c r="O7493" s="101"/>
      <c r="AD7493" s="90">
        <f t="shared" si="299"/>
        <v>53567</v>
      </c>
      <c r="AE7493" s="91">
        <f t="shared" si="298"/>
        <v>4.3536714378742403E-2</v>
      </c>
    </row>
    <row r="7494" spans="15:31" x14ac:dyDescent="0.25">
      <c r="O7494" s="101"/>
      <c r="AD7494" s="90">
        <f t="shared" si="299"/>
        <v>53568</v>
      </c>
      <c r="AE7494" s="91">
        <f t="shared" si="298"/>
        <v>4.3536714378742403E-2</v>
      </c>
    </row>
    <row r="7495" spans="15:31" x14ac:dyDescent="0.25">
      <c r="O7495" s="101"/>
      <c r="AD7495" s="90">
        <f t="shared" si="299"/>
        <v>53569</v>
      </c>
      <c r="AE7495" s="91">
        <f t="shared" ref="AE7495:AE7558" si="300">_xlfn.IFNA(VLOOKUP(AD7495,N:O,2,FALSE)/100,AE7494)</f>
        <v>4.3536714378742403E-2</v>
      </c>
    </row>
    <row r="7496" spans="15:31" x14ac:dyDescent="0.25">
      <c r="O7496" s="101"/>
      <c r="AD7496" s="90">
        <f t="shared" ref="AD7496:AD7559" si="301">AD7495+1</f>
        <v>53570</v>
      </c>
      <c r="AE7496" s="91">
        <f t="shared" si="300"/>
        <v>4.3536714378742403E-2</v>
      </c>
    </row>
    <row r="7497" spans="15:31" x14ac:dyDescent="0.25">
      <c r="O7497" s="101"/>
      <c r="AD7497" s="90">
        <f t="shared" si="301"/>
        <v>53571</v>
      </c>
      <c r="AE7497" s="91">
        <f t="shared" si="300"/>
        <v>4.3536714378742403E-2</v>
      </c>
    </row>
    <row r="7498" spans="15:31" x14ac:dyDescent="0.25">
      <c r="O7498" s="101"/>
      <c r="AD7498" s="90">
        <f t="shared" si="301"/>
        <v>53572</v>
      </c>
      <c r="AE7498" s="91">
        <f t="shared" si="300"/>
        <v>4.3536714378742403E-2</v>
      </c>
    </row>
    <row r="7499" spans="15:31" x14ac:dyDescent="0.25">
      <c r="O7499" s="101"/>
      <c r="AD7499" s="90">
        <f t="shared" si="301"/>
        <v>53573</v>
      </c>
      <c r="AE7499" s="91">
        <f t="shared" si="300"/>
        <v>4.3536714378742403E-2</v>
      </c>
    </row>
    <row r="7500" spans="15:31" x14ac:dyDescent="0.25">
      <c r="O7500" s="101"/>
      <c r="AD7500" s="90">
        <f t="shared" si="301"/>
        <v>53574</v>
      </c>
      <c r="AE7500" s="91">
        <f t="shared" si="300"/>
        <v>4.3536714378742403E-2</v>
      </c>
    </row>
    <row r="7501" spans="15:31" x14ac:dyDescent="0.25">
      <c r="O7501" s="101"/>
      <c r="AD7501" s="90">
        <f t="shared" si="301"/>
        <v>53575</v>
      </c>
      <c r="AE7501" s="91">
        <f t="shared" si="300"/>
        <v>4.3536714378742403E-2</v>
      </c>
    </row>
    <row r="7502" spans="15:31" x14ac:dyDescent="0.25">
      <c r="O7502" s="101"/>
      <c r="AD7502" s="90">
        <f t="shared" si="301"/>
        <v>53576</v>
      </c>
      <c r="AE7502" s="91">
        <f t="shared" si="300"/>
        <v>4.3536714378742403E-2</v>
      </c>
    </row>
    <row r="7503" spans="15:31" x14ac:dyDescent="0.25">
      <c r="O7503" s="101"/>
      <c r="AD7503" s="90">
        <f t="shared" si="301"/>
        <v>53577</v>
      </c>
      <c r="AE7503" s="91">
        <f t="shared" si="300"/>
        <v>4.3536714378742403E-2</v>
      </c>
    </row>
    <row r="7504" spans="15:31" x14ac:dyDescent="0.25">
      <c r="O7504" s="101"/>
      <c r="AD7504" s="90">
        <f t="shared" si="301"/>
        <v>53578</v>
      </c>
      <c r="AE7504" s="91">
        <f t="shared" si="300"/>
        <v>4.3536714378742403E-2</v>
      </c>
    </row>
    <row r="7505" spans="15:31" x14ac:dyDescent="0.25">
      <c r="O7505" s="101"/>
      <c r="AD7505" s="90">
        <f t="shared" si="301"/>
        <v>53579</v>
      </c>
      <c r="AE7505" s="91">
        <f t="shared" si="300"/>
        <v>4.3536714378742403E-2</v>
      </c>
    </row>
    <row r="7506" spans="15:31" x14ac:dyDescent="0.25">
      <c r="O7506" s="101"/>
      <c r="AD7506" s="90">
        <f t="shared" si="301"/>
        <v>53580</v>
      </c>
      <c r="AE7506" s="91">
        <f t="shared" si="300"/>
        <v>4.3536714378742403E-2</v>
      </c>
    </row>
    <row r="7507" spans="15:31" x14ac:dyDescent="0.25">
      <c r="O7507" s="101"/>
      <c r="AD7507" s="90">
        <f t="shared" si="301"/>
        <v>53581</v>
      </c>
      <c r="AE7507" s="91">
        <f t="shared" si="300"/>
        <v>4.3536714378742403E-2</v>
      </c>
    </row>
    <row r="7508" spans="15:31" x14ac:dyDescent="0.25">
      <c r="O7508" s="101"/>
      <c r="AD7508" s="90">
        <f t="shared" si="301"/>
        <v>53582</v>
      </c>
      <c r="AE7508" s="91">
        <f t="shared" si="300"/>
        <v>4.3536714378742403E-2</v>
      </c>
    </row>
    <row r="7509" spans="15:31" x14ac:dyDescent="0.25">
      <c r="O7509" s="101"/>
      <c r="AD7509" s="90">
        <f t="shared" si="301"/>
        <v>53583</v>
      </c>
      <c r="AE7509" s="91">
        <f t="shared" si="300"/>
        <v>4.3536714378742403E-2</v>
      </c>
    </row>
    <row r="7510" spans="15:31" x14ac:dyDescent="0.25">
      <c r="O7510" s="101"/>
      <c r="AD7510" s="90">
        <f t="shared" si="301"/>
        <v>53584</v>
      </c>
      <c r="AE7510" s="91">
        <f t="shared" si="300"/>
        <v>4.3536714378742403E-2</v>
      </c>
    </row>
    <row r="7511" spans="15:31" x14ac:dyDescent="0.25">
      <c r="O7511" s="101"/>
      <c r="AD7511" s="90">
        <f t="shared" si="301"/>
        <v>53585</v>
      </c>
      <c r="AE7511" s="91">
        <f t="shared" si="300"/>
        <v>4.3536714378742403E-2</v>
      </c>
    </row>
    <row r="7512" spans="15:31" x14ac:dyDescent="0.25">
      <c r="O7512" s="101"/>
      <c r="AD7512" s="90">
        <f t="shared" si="301"/>
        <v>53586</v>
      </c>
      <c r="AE7512" s="91">
        <f t="shared" si="300"/>
        <v>4.3536714378742403E-2</v>
      </c>
    </row>
    <row r="7513" spans="15:31" x14ac:dyDescent="0.25">
      <c r="O7513" s="101"/>
      <c r="AD7513" s="90">
        <f t="shared" si="301"/>
        <v>53587</v>
      </c>
      <c r="AE7513" s="91">
        <f t="shared" si="300"/>
        <v>4.3536714378742403E-2</v>
      </c>
    </row>
    <row r="7514" spans="15:31" x14ac:dyDescent="0.25">
      <c r="O7514" s="101"/>
      <c r="AD7514" s="90">
        <f t="shared" si="301"/>
        <v>53588</v>
      </c>
      <c r="AE7514" s="91">
        <f t="shared" si="300"/>
        <v>4.3536714378742403E-2</v>
      </c>
    </row>
    <row r="7515" spans="15:31" x14ac:dyDescent="0.25">
      <c r="O7515" s="101"/>
      <c r="AD7515" s="90">
        <f t="shared" si="301"/>
        <v>53589</v>
      </c>
      <c r="AE7515" s="91">
        <f t="shared" si="300"/>
        <v>4.3536714378742403E-2</v>
      </c>
    </row>
    <row r="7516" spans="15:31" x14ac:dyDescent="0.25">
      <c r="O7516" s="101"/>
      <c r="AD7516" s="90">
        <f t="shared" si="301"/>
        <v>53590</v>
      </c>
      <c r="AE7516" s="91">
        <f t="shared" si="300"/>
        <v>4.3536714378742403E-2</v>
      </c>
    </row>
    <row r="7517" spans="15:31" x14ac:dyDescent="0.25">
      <c r="O7517" s="101"/>
      <c r="AD7517" s="90">
        <f t="shared" si="301"/>
        <v>53591</v>
      </c>
      <c r="AE7517" s="91">
        <f t="shared" si="300"/>
        <v>4.3536714378742403E-2</v>
      </c>
    </row>
    <row r="7518" spans="15:31" x14ac:dyDescent="0.25">
      <c r="O7518" s="101"/>
      <c r="AD7518" s="90">
        <f t="shared" si="301"/>
        <v>53592</v>
      </c>
      <c r="AE7518" s="91">
        <f t="shared" si="300"/>
        <v>4.3536714378742403E-2</v>
      </c>
    </row>
    <row r="7519" spans="15:31" x14ac:dyDescent="0.25">
      <c r="O7519" s="101"/>
      <c r="AD7519" s="90">
        <f t="shared" si="301"/>
        <v>53593</v>
      </c>
      <c r="AE7519" s="91">
        <f t="shared" si="300"/>
        <v>4.3536714378742403E-2</v>
      </c>
    </row>
    <row r="7520" spans="15:31" x14ac:dyDescent="0.25">
      <c r="O7520" s="101"/>
      <c r="AD7520" s="90">
        <f t="shared" si="301"/>
        <v>53594</v>
      </c>
      <c r="AE7520" s="91">
        <f t="shared" si="300"/>
        <v>4.3536714378742403E-2</v>
      </c>
    </row>
    <row r="7521" spans="15:31" x14ac:dyDescent="0.25">
      <c r="O7521" s="101"/>
      <c r="AD7521" s="90">
        <f t="shared" si="301"/>
        <v>53595</v>
      </c>
      <c r="AE7521" s="91">
        <f t="shared" si="300"/>
        <v>4.3536714378742403E-2</v>
      </c>
    </row>
    <row r="7522" spans="15:31" x14ac:dyDescent="0.25">
      <c r="O7522" s="101"/>
      <c r="AD7522" s="90">
        <f t="shared" si="301"/>
        <v>53596</v>
      </c>
      <c r="AE7522" s="91">
        <f t="shared" si="300"/>
        <v>4.3536714378742403E-2</v>
      </c>
    </row>
    <row r="7523" spans="15:31" x14ac:dyDescent="0.25">
      <c r="O7523" s="101"/>
      <c r="AD7523" s="90">
        <f t="shared" si="301"/>
        <v>53597</v>
      </c>
      <c r="AE7523" s="91">
        <f t="shared" si="300"/>
        <v>4.3536714378742403E-2</v>
      </c>
    </row>
    <row r="7524" spans="15:31" x14ac:dyDescent="0.25">
      <c r="O7524" s="101"/>
      <c r="AD7524" s="90">
        <f t="shared" si="301"/>
        <v>53598</v>
      </c>
      <c r="AE7524" s="91">
        <f t="shared" si="300"/>
        <v>4.3536714378742403E-2</v>
      </c>
    </row>
    <row r="7525" spans="15:31" x14ac:dyDescent="0.25">
      <c r="O7525" s="101"/>
      <c r="AD7525" s="90">
        <f t="shared" si="301"/>
        <v>53599</v>
      </c>
      <c r="AE7525" s="91">
        <f t="shared" si="300"/>
        <v>4.3536714378742403E-2</v>
      </c>
    </row>
    <row r="7526" spans="15:31" x14ac:dyDescent="0.25">
      <c r="O7526" s="101"/>
      <c r="AD7526" s="90">
        <f t="shared" si="301"/>
        <v>53600</v>
      </c>
      <c r="AE7526" s="91">
        <f t="shared" si="300"/>
        <v>4.3536714378742403E-2</v>
      </c>
    </row>
    <row r="7527" spans="15:31" x14ac:dyDescent="0.25">
      <c r="O7527" s="101"/>
      <c r="AD7527" s="90">
        <f t="shared" si="301"/>
        <v>53601</v>
      </c>
      <c r="AE7527" s="91">
        <f t="shared" si="300"/>
        <v>4.3536714378742403E-2</v>
      </c>
    </row>
    <row r="7528" spans="15:31" x14ac:dyDescent="0.25">
      <c r="O7528" s="101"/>
      <c r="AD7528" s="90">
        <f t="shared" si="301"/>
        <v>53602</v>
      </c>
      <c r="AE7528" s="91">
        <f t="shared" si="300"/>
        <v>4.3536714378742403E-2</v>
      </c>
    </row>
    <row r="7529" spans="15:31" x14ac:dyDescent="0.25">
      <c r="O7529" s="101"/>
      <c r="AD7529" s="90">
        <f t="shared" si="301"/>
        <v>53603</v>
      </c>
      <c r="AE7529" s="91">
        <f t="shared" si="300"/>
        <v>4.3536714378742403E-2</v>
      </c>
    </row>
    <row r="7530" spans="15:31" x14ac:dyDescent="0.25">
      <c r="O7530" s="101"/>
      <c r="AD7530" s="90">
        <f t="shared" si="301"/>
        <v>53604</v>
      </c>
      <c r="AE7530" s="91">
        <f t="shared" si="300"/>
        <v>4.3536714378742403E-2</v>
      </c>
    </row>
    <row r="7531" spans="15:31" x14ac:dyDescent="0.25">
      <c r="O7531" s="101"/>
      <c r="AD7531" s="90">
        <f t="shared" si="301"/>
        <v>53605</v>
      </c>
      <c r="AE7531" s="91">
        <f t="shared" si="300"/>
        <v>4.3536714378742403E-2</v>
      </c>
    </row>
    <row r="7532" spans="15:31" x14ac:dyDescent="0.25">
      <c r="O7532" s="101"/>
      <c r="AD7532" s="90">
        <f t="shared" si="301"/>
        <v>53606</v>
      </c>
      <c r="AE7532" s="91">
        <f t="shared" si="300"/>
        <v>4.3536714378742403E-2</v>
      </c>
    </row>
    <row r="7533" spans="15:31" x14ac:dyDescent="0.25">
      <c r="O7533" s="101"/>
      <c r="AD7533" s="90">
        <f t="shared" si="301"/>
        <v>53607</v>
      </c>
      <c r="AE7533" s="91">
        <f t="shared" si="300"/>
        <v>4.3536714378742403E-2</v>
      </c>
    </row>
    <row r="7534" spans="15:31" x14ac:dyDescent="0.25">
      <c r="O7534" s="101"/>
      <c r="AD7534" s="90">
        <f t="shared" si="301"/>
        <v>53608</v>
      </c>
      <c r="AE7534" s="91">
        <f t="shared" si="300"/>
        <v>4.3536714378742403E-2</v>
      </c>
    </row>
    <row r="7535" spans="15:31" x14ac:dyDescent="0.25">
      <c r="O7535" s="101"/>
      <c r="AD7535" s="90">
        <f t="shared" si="301"/>
        <v>53609</v>
      </c>
      <c r="AE7535" s="91">
        <f t="shared" si="300"/>
        <v>4.3536714378742403E-2</v>
      </c>
    </row>
    <row r="7536" spans="15:31" x14ac:dyDescent="0.25">
      <c r="O7536" s="101"/>
      <c r="AD7536" s="90">
        <f t="shared" si="301"/>
        <v>53610</v>
      </c>
      <c r="AE7536" s="91">
        <f t="shared" si="300"/>
        <v>4.3536714378742403E-2</v>
      </c>
    </row>
    <row r="7537" spans="15:31" x14ac:dyDescent="0.25">
      <c r="O7537" s="101"/>
      <c r="AD7537" s="90">
        <f t="shared" si="301"/>
        <v>53611</v>
      </c>
      <c r="AE7537" s="91">
        <f t="shared" si="300"/>
        <v>4.3536714378742403E-2</v>
      </c>
    </row>
    <row r="7538" spans="15:31" x14ac:dyDescent="0.25">
      <c r="O7538" s="101"/>
      <c r="AD7538" s="90">
        <f t="shared" si="301"/>
        <v>53612</v>
      </c>
      <c r="AE7538" s="91">
        <f t="shared" si="300"/>
        <v>4.3536714378742403E-2</v>
      </c>
    </row>
    <row r="7539" spans="15:31" x14ac:dyDescent="0.25">
      <c r="O7539" s="101"/>
      <c r="AD7539" s="90">
        <f t="shared" si="301"/>
        <v>53613</v>
      </c>
      <c r="AE7539" s="91">
        <f t="shared" si="300"/>
        <v>4.3536714378742403E-2</v>
      </c>
    </row>
    <row r="7540" spans="15:31" x14ac:dyDescent="0.25">
      <c r="O7540" s="101"/>
      <c r="AD7540" s="90">
        <f t="shared" si="301"/>
        <v>53614</v>
      </c>
      <c r="AE7540" s="91">
        <f t="shared" si="300"/>
        <v>4.3536714378742403E-2</v>
      </c>
    </row>
    <row r="7541" spans="15:31" x14ac:dyDescent="0.25">
      <c r="O7541" s="101"/>
      <c r="AD7541" s="90">
        <f t="shared" si="301"/>
        <v>53615</v>
      </c>
      <c r="AE7541" s="91">
        <f t="shared" si="300"/>
        <v>4.3536714378742403E-2</v>
      </c>
    </row>
    <row r="7542" spans="15:31" x14ac:dyDescent="0.25">
      <c r="O7542" s="101"/>
      <c r="AD7542" s="90">
        <f t="shared" si="301"/>
        <v>53616</v>
      </c>
      <c r="AE7542" s="91">
        <f t="shared" si="300"/>
        <v>4.3536714378742403E-2</v>
      </c>
    </row>
    <row r="7543" spans="15:31" x14ac:dyDescent="0.25">
      <c r="O7543" s="101"/>
      <c r="AD7543" s="90">
        <f t="shared" si="301"/>
        <v>53617</v>
      </c>
      <c r="AE7543" s="91">
        <f t="shared" si="300"/>
        <v>4.3536714378742403E-2</v>
      </c>
    </row>
    <row r="7544" spans="15:31" x14ac:dyDescent="0.25">
      <c r="O7544" s="101"/>
      <c r="AD7544" s="90">
        <f t="shared" si="301"/>
        <v>53618</v>
      </c>
      <c r="AE7544" s="91">
        <f t="shared" si="300"/>
        <v>4.3536714378742403E-2</v>
      </c>
    </row>
    <row r="7545" spans="15:31" x14ac:dyDescent="0.25">
      <c r="O7545" s="101"/>
      <c r="AD7545" s="90">
        <f t="shared" si="301"/>
        <v>53619</v>
      </c>
      <c r="AE7545" s="91">
        <f t="shared" si="300"/>
        <v>4.3536714378742403E-2</v>
      </c>
    </row>
    <row r="7546" spans="15:31" x14ac:dyDescent="0.25">
      <c r="O7546" s="101"/>
      <c r="AD7546" s="90">
        <f t="shared" si="301"/>
        <v>53620</v>
      </c>
      <c r="AE7546" s="91">
        <f t="shared" si="300"/>
        <v>4.3536714378742403E-2</v>
      </c>
    </row>
    <row r="7547" spans="15:31" x14ac:dyDescent="0.25">
      <c r="O7547" s="101"/>
      <c r="AD7547" s="90">
        <f t="shared" si="301"/>
        <v>53621</v>
      </c>
      <c r="AE7547" s="91">
        <f t="shared" si="300"/>
        <v>4.3536714378742403E-2</v>
      </c>
    </row>
    <row r="7548" spans="15:31" x14ac:dyDescent="0.25">
      <c r="O7548" s="101"/>
      <c r="AD7548" s="90">
        <f t="shared" si="301"/>
        <v>53622</v>
      </c>
      <c r="AE7548" s="91">
        <f t="shared" si="300"/>
        <v>4.3536714378742403E-2</v>
      </c>
    </row>
    <row r="7549" spans="15:31" x14ac:dyDescent="0.25">
      <c r="O7549" s="101"/>
      <c r="AD7549" s="90">
        <f t="shared" si="301"/>
        <v>53623</v>
      </c>
      <c r="AE7549" s="91">
        <f t="shared" si="300"/>
        <v>4.3536714378742403E-2</v>
      </c>
    </row>
    <row r="7550" spans="15:31" x14ac:dyDescent="0.25">
      <c r="O7550" s="101"/>
      <c r="AD7550" s="90">
        <f t="shared" si="301"/>
        <v>53624</v>
      </c>
      <c r="AE7550" s="91">
        <f t="shared" si="300"/>
        <v>4.3536714378742403E-2</v>
      </c>
    </row>
    <row r="7551" spans="15:31" x14ac:dyDescent="0.25">
      <c r="O7551" s="101"/>
      <c r="AD7551" s="90">
        <f t="shared" si="301"/>
        <v>53625</v>
      </c>
      <c r="AE7551" s="91">
        <f t="shared" si="300"/>
        <v>4.3536714378742403E-2</v>
      </c>
    </row>
    <row r="7552" spans="15:31" x14ac:dyDescent="0.25">
      <c r="O7552" s="101"/>
      <c r="AD7552" s="90">
        <f t="shared" si="301"/>
        <v>53626</v>
      </c>
      <c r="AE7552" s="91">
        <f t="shared" si="300"/>
        <v>4.3536714378742403E-2</v>
      </c>
    </row>
    <row r="7553" spans="15:31" x14ac:dyDescent="0.25">
      <c r="O7553" s="101"/>
      <c r="AD7553" s="90">
        <f t="shared" si="301"/>
        <v>53627</v>
      </c>
      <c r="AE7553" s="91">
        <f t="shared" si="300"/>
        <v>4.3536714378742403E-2</v>
      </c>
    </row>
    <row r="7554" spans="15:31" x14ac:dyDescent="0.25">
      <c r="O7554" s="101"/>
      <c r="AD7554" s="90">
        <f t="shared" si="301"/>
        <v>53628</v>
      </c>
      <c r="AE7554" s="91">
        <f t="shared" si="300"/>
        <v>4.3536714378742403E-2</v>
      </c>
    </row>
    <row r="7555" spans="15:31" x14ac:dyDescent="0.25">
      <c r="O7555" s="101"/>
      <c r="AD7555" s="90">
        <f t="shared" si="301"/>
        <v>53629</v>
      </c>
      <c r="AE7555" s="91">
        <f t="shared" si="300"/>
        <v>4.3536714378742403E-2</v>
      </c>
    </row>
    <row r="7556" spans="15:31" x14ac:dyDescent="0.25">
      <c r="O7556" s="101"/>
      <c r="AD7556" s="90">
        <f t="shared" si="301"/>
        <v>53630</v>
      </c>
      <c r="AE7556" s="91">
        <f t="shared" si="300"/>
        <v>4.3536714378742403E-2</v>
      </c>
    </row>
    <row r="7557" spans="15:31" x14ac:dyDescent="0.25">
      <c r="O7557" s="101"/>
      <c r="AD7557" s="90">
        <f t="shared" si="301"/>
        <v>53631</v>
      </c>
      <c r="AE7557" s="91">
        <f t="shared" si="300"/>
        <v>4.3536714378742403E-2</v>
      </c>
    </row>
    <row r="7558" spans="15:31" x14ac:dyDescent="0.25">
      <c r="O7558" s="101"/>
      <c r="AD7558" s="90">
        <f t="shared" si="301"/>
        <v>53632</v>
      </c>
      <c r="AE7558" s="91">
        <f t="shared" si="300"/>
        <v>4.3536714378742403E-2</v>
      </c>
    </row>
    <row r="7559" spans="15:31" x14ac:dyDescent="0.25">
      <c r="O7559" s="101"/>
      <c r="AD7559" s="90">
        <f t="shared" si="301"/>
        <v>53633</v>
      </c>
      <c r="AE7559" s="91">
        <f t="shared" ref="AE7559:AE7622" si="302">_xlfn.IFNA(VLOOKUP(AD7559,N:O,2,FALSE)/100,AE7558)</f>
        <v>4.3536714378742403E-2</v>
      </c>
    </row>
    <row r="7560" spans="15:31" x14ac:dyDescent="0.25">
      <c r="O7560" s="101"/>
      <c r="AD7560" s="90">
        <f t="shared" ref="AD7560:AD7623" si="303">AD7559+1</f>
        <v>53634</v>
      </c>
      <c r="AE7560" s="91">
        <f t="shared" si="302"/>
        <v>4.3536714378742403E-2</v>
      </c>
    </row>
    <row r="7561" spans="15:31" x14ac:dyDescent="0.25">
      <c r="O7561" s="101"/>
      <c r="AD7561" s="90">
        <f t="shared" si="303"/>
        <v>53635</v>
      </c>
      <c r="AE7561" s="91">
        <f t="shared" si="302"/>
        <v>4.3536714378742403E-2</v>
      </c>
    </row>
    <row r="7562" spans="15:31" x14ac:dyDescent="0.25">
      <c r="O7562" s="101"/>
      <c r="AD7562" s="90">
        <f t="shared" si="303"/>
        <v>53636</v>
      </c>
      <c r="AE7562" s="91">
        <f t="shared" si="302"/>
        <v>4.3536714378742403E-2</v>
      </c>
    </row>
    <row r="7563" spans="15:31" x14ac:dyDescent="0.25">
      <c r="O7563" s="101"/>
      <c r="AD7563" s="90">
        <f t="shared" si="303"/>
        <v>53637</v>
      </c>
      <c r="AE7563" s="91">
        <f t="shared" si="302"/>
        <v>4.3536714378742403E-2</v>
      </c>
    </row>
    <row r="7564" spans="15:31" x14ac:dyDescent="0.25">
      <c r="O7564" s="101"/>
      <c r="AD7564" s="90">
        <f t="shared" si="303"/>
        <v>53638</v>
      </c>
      <c r="AE7564" s="91">
        <f t="shared" si="302"/>
        <v>4.3536714378742403E-2</v>
      </c>
    </row>
    <row r="7565" spans="15:31" x14ac:dyDescent="0.25">
      <c r="O7565" s="101"/>
      <c r="AD7565" s="90">
        <f t="shared" si="303"/>
        <v>53639</v>
      </c>
      <c r="AE7565" s="91">
        <f t="shared" si="302"/>
        <v>4.3536714378742403E-2</v>
      </c>
    </row>
    <row r="7566" spans="15:31" x14ac:dyDescent="0.25">
      <c r="O7566" s="101"/>
      <c r="AD7566" s="90">
        <f t="shared" si="303"/>
        <v>53640</v>
      </c>
      <c r="AE7566" s="91">
        <f t="shared" si="302"/>
        <v>4.3536714378742403E-2</v>
      </c>
    </row>
    <row r="7567" spans="15:31" x14ac:dyDescent="0.25">
      <c r="O7567" s="101"/>
      <c r="AD7567" s="90">
        <f t="shared" si="303"/>
        <v>53641</v>
      </c>
      <c r="AE7567" s="91">
        <f t="shared" si="302"/>
        <v>4.3536714378742403E-2</v>
      </c>
    </row>
    <row r="7568" spans="15:31" x14ac:dyDescent="0.25">
      <c r="O7568" s="101"/>
      <c r="AD7568" s="90">
        <f t="shared" si="303"/>
        <v>53642</v>
      </c>
      <c r="AE7568" s="91">
        <f t="shared" si="302"/>
        <v>4.3536714378742403E-2</v>
      </c>
    </row>
    <row r="7569" spans="15:31" x14ac:dyDescent="0.25">
      <c r="O7569" s="101"/>
      <c r="AD7569" s="90">
        <f t="shared" si="303"/>
        <v>53643</v>
      </c>
      <c r="AE7569" s="91">
        <f t="shared" si="302"/>
        <v>4.3536714378742403E-2</v>
      </c>
    </row>
    <row r="7570" spans="15:31" x14ac:dyDescent="0.25">
      <c r="O7570" s="101"/>
      <c r="AD7570" s="90">
        <f t="shared" si="303"/>
        <v>53644</v>
      </c>
      <c r="AE7570" s="91">
        <f t="shared" si="302"/>
        <v>4.3536714378742403E-2</v>
      </c>
    </row>
    <row r="7571" spans="15:31" x14ac:dyDescent="0.25">
      <c r="O7571" s="101"/>
      <c r="AD7571" s="90">
        <f t="shared" si="303"/>
        <v>53645</v>
      </c>
      <c r="AE7571" s="91">
        <f t="shared" si="302"/>
        <v>4.3536714378742403E-2</v>
      </c>
    </row>
    <row r="7572" spans="15:31" x14ac:dyDescent="0.25">
      <c r="O7572" s="101"/>
      <c r="AD7572" s="90">
        <f t="shared" si="303"/>
        <v>53646</v>
      </c>
      <c r="AE7572" s="91">
        <f t="shared" si="302"/>
        <v>4.3536714378742403E-2</v>
      </c>
    </row>
    <row r="7573" spans="15:31" x14ac:dyDescent="0.25">
      <c r="O7573" s="101"/>
      <c r="AD7573" s="90">
        <f t="shared" si="303"/>
        <v>53647</v>
      </c>
      <c r="AE7573" s="91">
        <f t="shared" si="302"/>
        <v>4.3536714378742403E-2</v>
      </c>
    </row>
    <row r="7574" spans="15:31" x14ac:dyDescent="0.25">
      <c r="O7574" s="101"/>
      <c r="AD7574" s="90">
        <f t="shared" si="303"/>
        <v>53648</v>
      </c>
      <c r="AE7574" s="91">
        <f t="shared" si="302"/>
        <v>4.3536714378742403E-2</v>
      </c>
    </row>
    <row r="7575" spans="15:31" x14ac:dyDescent="0.25">
      <c r="O7575" s="101"/>
      <c r="AD7575" s="90">
        <f t="shared" si="303"/>
        <v>53649</v>
      </c>
      <c r="AE7575" s="91">
        <f t="shared" si="302"/>
        <v>4.3536714378742403E-2</v>
      </c>
    </row>
    <row r="7576" spans="15:31" x14ac:dyDescent="0.25">
      <c r="O7576" s="101"/>
      <c r="AD7576" s="90">
        <f t="shared" si="303"/>
        <v>53650</v>
      </c>
      <c r="AE7576" s="91">
        <f t="shared" si="302"/>
        <v>4.3536714378742403E-2</v>
      </c>
    </row>
    <row r="7577" spans="15:31" x14ac:dyDescent="0.25">
      <c r="O7577" s="101"/>
      <c r="AD7577" s="90">
        <f t="shared" si="303"/>
        <v>53651</v>
      </c>
      <c r="AE7577" s="91">
        <f t="shared" si="302"/>
        <v>4.3536714378742403E-2</v>
      </c>
    </row>
    <row r="7578" spans="15:31" x14ac:dyDescent="0.25">
      <c r="O7578" s="101"/>
      <c r="AD7578" s="90">
        <f t="shared" si="303"/>
        <v>53652</v>
      </c>
      <c r="AE7578" s="91">
        <f t="shared" si="302"/>
        <v>4.3536714378742403E-2</v>
      </c>
    </row>
    <row r="7579" spans="15:31" x14ac:dyDescent="0.25">
      <c r="O7579" s="101"/>
      <c r="AD7579" s="90">
        <f t="shared" si="303"/>
        <v>53653</v>
      </c>
      <c r="AE7579" s="91">
        <f t="shared" si="302"/>
        <v>4.3536714378742403E-2</v>
      </c>
    </row>
    <row r="7580" spans="15:31" x14ac:dyDescent="0.25">
      <c r="O7580" s="101"/>
      <c r="AD7580" s="90">
        <f t="shared" si="303"/>
        <v>53654</v>
      </c>
      <c r="AE7580" s="91">
        <f t="shared" si="302"/>
        <v>4.3536714378742403E-2</v>
      </c>
    </row>
    <row r="7581" spans="15:31" x14ac:dyDescent="0.25">
      <c r="O7581" s="101"/>
      <c r="AD7581" s="90">
        <f t="shared" si="303"/>
        <v>53655</v>
      </c>
      <c r="AE7581" s="91">
        <f t="shared" si="302"/>
        <v>4.3536714378742403E-2</v>
      </c>
    </row>
    <row r="7582" spans="15:31" x14ac:dyDescent="0.25">
      <c r="O7582" s="101"/>
      <c r="AD7582" s="90">
        <f t="shared" si="303"/>
        <v>53656</v>
      </c>
      <c r="AE7582" s="91">
        <f t="shared" si="302"/>
        <v>4.3536714378742403E-2</v>
      </c>
    </row>
    <row r="7583" spans="15:31" x14ac:dyDescent="0.25">
      <c r="O7583" s="101"/>
      <c r="AD7583" s="90">
        <f t="shared" si="303"/>
        <v>53657</v>
      </c>
      <c r="AE7583" s="91">
        <f t="shared" si="302"/>
        <v>4.3536714378742403E-2</v>
      </c>
    </row>
    <row r="7584" spans="15:31" x14ac:dyDescent="0.25">
      <c r="O7584" s="101"/>
      <c r="AD7584" s="90">
        <f t="shared" si="303"/>
        <v>53658</v>
      </c>
      <c r="AE7584" s="91">
        <f t="shared" si="302"/>
        <v>4.3536714378742403E-2</v>
      </c>
    </row>
    <row r="7585" spans="15:31" x14ac:dyDescent="0.25">
      <c r="O7585" s="101"/>
      <c r="AD7585" s="90">
        <f t="shared" si="303"/>
        <v>53659</v>
      </c>
      <c r="AE7585" s="91">
        <f t="shared" si="302"/>
        <v>4.3536714378742403E-2</v>
      </c>
    </row>
    <row r="7586" spans="15:31" x14ac:dyDescent="0.25">
      <c r="O7586" s="101"/>
      <c r="AD7586" s="90">
        <f t="shared" si="303"/>
        <v>53660</v>
      </c>
      <c r="AE7586" s="91">
        <f t="shared" si="302"/>
        <v>4.3536714378742403E-2</v>
      </c>
    </row>
    <row r="7587" spans="15:31" x14ac:dyDescent="0.25">
      <c r="O7587" s="101"/>
      <c r="AD7587" s="90">
        <f t="shared" si="303"/>
        <v>53661</v>
      </c>
      <c r="AE7587" s="91">
        <f t="shared" si="302"/>
        <v>4.3536714378742403E-2</v>
      </c>
    </row>
    <row r="7588" spans="15:31" x14ac:dyDescent="0.25">
      <c r="O7588" s="101"/>
      <c r="AD7588" s="90">
        <f t="shared" si="303"/>
        <v>53662</v>
      </c>
      <c r="AE7588" s="91">
        <f t="shared" si="302"/>
        <v>4.3536714378742403E-2</v>
      </c>
    </row>
    <row r="7589" spans="15:31" x14ac:dyDescent="0.25">
      <c r="O7589" s="101"/>
      <c r="AD7589" s="90">
        <f t="shared" si="303"/>
        <v>53663</v>
      </c>
      <c r="AE7589" s="91">
        <f t="shared" si="302"/>
        <v>4.3536714378742403E-2</v>
      </c>
    </row>
    <row r="7590" spans="15:31" x14ac:dyDescent="0.25">
      <c r="O7590" s="101"/>
      <c r="AD7590" s="90">
        <f t="shared" si="303"/>
        <v>53664</v>
      </c>
      <c r="AE7590" s="91">
        <f t="shared" si="302"/>
        <v>4.3536714378742403E-2</v>
      </c>
    </row>
    <row r="7591" spans="15:31" x14ac:dyDescent="0.25">
      <c r="O7591" s="101"/>
      <c r="AD7591" s="90">
        <f t="shared" si="303"/>
        <v>53665</v>
      </c>
      <c r="AE7591" s="91">
        <f t="shared" si="302"/>
        <v>4.3536714378742403E-2</v>
      </c>
    </row>
    <row r="7592" spans="15:31" x14ac:dyDescent="0.25">
      <c r="O7592" s="101"/>
      <c r="AD7592" s="90">
        <f t="shared" si="303"/>
        <v>53666</v>
      </c>
      <c r="AE7592" s="91">
        <f t="shared" si="302"/>
        <v>4.3536714378742403E-2</v>
      </c>
    </row>
    <row r="7593" spans="15:31" x14ac:dyDescent="0.25">
      <c r="O7593" s="101"/>
      <c r="AD7593" s="90">
        <f t="shared" si="303"/>
        <v>53667</v>
      </c>
      <c r="AE7593" s="91">
        <f t="shared" si="302"/>
        <v>4.3536714378742403E-2</v>
      </c>
    </row>
    <row r="7594" spans="15:31" x14ac:dyDescent="0.25">
      <c r="O7594" s="101"/>
      <c r="AD7594" s="90">
        <f t="shared" si="303"/>
        <v>53668</v>
      </c>
      <c r="AE7594" s="91">
        <f t="shared" si="302"/>
        <v>4.3536714378742403E-2</v>
      </c>
    </row>
    <row r="7595" spans="15:31" x14ac:dyDescent="0.25">
      <c r="O7595" s="101"/>
      <c r="AD7595" s="90">
        <f t="shared" si="303"/>
        <v>53669</v>
      </c>
      <c r="AE7595" s="91">
        <f t="shared" si="302"/>
        <v>4.3536714378742403E-2</v>
      </c>
    </row>
    <row r="7596" spans="15:31" x14ac:dyDescent="0.25">
      <c r="O7596" s="101"/>
      <c r="AD7596" s="90">
        <f t="shared" si="303"/>
        <v>53670</v>
      </c>
      <c r="AE7596" s="91">
        <f t="shared" si="302"/>
        <v>4.3536714378742403E-2</v>
      </c>
    </row>
    <row r="7597" spans="15:31" x14ac:dyDescent="0.25">
      <c r="O7597" s="101"/>
      <c r="AD7597" s="90">
        <f t="shared" si="303"/>
        <v>53671</v>
      </c>
      <c r="AE7597" s="91">
        <f t="shared" si="302"/>
        <v>4.3536714378742403E-2</v>
      </c>
    </row>
    <row r="7598" spans="15:31" x14ac:dyDescent="0.25">
      <c r="O7598" s="101"/>
      <c r="AD7598" s="90">
        <f t="shared" si="303"/>
        <v>53672</v>
      </c>
      <c r="AE7598" s="91">
        <f t="shared" si="302"/>
        <v>4.3536714378742403E-2</v>
      </c>
    </row>
    <row r="7599" spans="15:31" x14ac:dyDescent="0.25">
      <c r="O7599" s="101"/>
      <c r="AD7599" s="90">
        <f t="shared" si="303"/>
        <v>53673</v>
      </c>
      <c r="AE7599" s="91">
        <f t="shared" si="302"/>
        <v>4.3536714378742403E-2</v>
      </c>
    </row>
    <row r="7600" spans="15:31" x14ac:dyDescent="0.25">
      <c r="O7600" s="101"/>
      <c r="AD7600" s="90">
        <f t="shared" si="303"/>
        <v>53674</v>
      </c>
      <c r="AE7600" s="91">
        <f t="shared" si="302"/>
        <v>4.3536714378742403E-2</v>
      </c>
    </row>
    <row r="7601" spans="15:31" x14ac:dyDescent="0.25">
      <c r="O7601" s="101"/>
      <c r="AD7601" s="90">
        <f t="shared" si="303"/>
        <v>53675</v>
      </c>
      <c r="AE7601" s="91">
        <f t="shared" si="302"/>
        <v>4.3536714378742403E-2</v>
      </c>
    </row>
    <row r="7602" spans="15:31" x14ac:dyDescent="0.25">
      <c r="O7602" s="101"/>
      <c r="AD7602" s="90">
        <f t="shared" si="303"/>
        <v>53676</v>
      </c>
      <c r="AE7602" s="91">
        <f t="shared" si="302"/>
        <v>4.3536714378742403E-2</v>
      </c>
    </row>
    <row r="7603" spans="15:31" x14ac:dyDescent="0.25">
      <c r="O7603" s="101"/>
      <c r="AD7603" s="90">
        <f t="shared" si="303"/>
        <v>53677</v>
      </c>
      <c r="AE7603" s="91">
        <f t="shared" si="302"/>
        <v>4.3536714378742403E-2</v>
      </c>
    </row>
    <row r="7604" spans="15:31" x14ac:dyDescent="0.25">
      <c r="O7604" s="101"/>
      <c r="AD7604" s="90">
        <f t="shared" si="303"/>
        <v>53678</v>
      </c>
      <c r="AE7604" s="91">
        <f t="shared" si="302"/>
        <v>4.3536714378742403E-2</v>
      </c>
    </row>
    <row r="7605" spans="15:31" x14ac:dyDescent="0.25">
      <c r="O7605" s="101"/>
      <c r="AD7605" s="90">
        <f t="shared" si="303"/>
        <v>53679</v>
      </c>
      <c r="AE7605" s="91">
        <f t="shared" si="302"/>
        <v>4.3536714378742403E-2</v>
      </c>
    </row>
    <row r="7606" spans="15:31" x14ac:dyDescent="0.25">
      <c r="O7606" s="101"/>
      <c r="AD7606" s="90">
        <f t="shared" si="303"/>
        <v>53680</v>
      </c>
      <c r="AE7606" s="91">
        <f t="shared" si="302"/>
        <v>4.3536714378742403E-2</v>
      </c>
    </row>
    <row r="7607" spans="15:31" x14ac:dyDescent="0.25">
      <c r="O7607" s="101"/>
      <c r="AD7607" s="90">
        <f t="shared" si="303"/>
        <v>53681</v>
      </c>
      <c r="AE7607" s="91">
        <f t="shared" si="302"/>
        <v>4.3536714378742403E-2</v>
      </c>
    </row>
    <row r="7608" spans="15:31" x14ac:dyDescent="0.25">
      <c r="O7608" s="101"/>
      <c r="AD7608" s="90">
        <f t="shared" si="303"/>
        <v>53682</v>
      </c>
      <c r="AE7608" s="91">
        <f t="shared" si="302"/>
        <v>4.3536714378742403E-2</v>
      </c>
    </row>
    <row r="7609" spans="15:31" x14ac:dyDescent="0.25">
      <c r="O7609" s="101"/>
      <c r="AD7609" s="90">
        <f t="shared" si="303"/>
        <v>53683</v>
      </c>
      <c r="AE7609" s="91">
        <f t="shared" si="302"/>
        <v>4.3536714378742403E-2</v>
      </c>
    </row>
    <row r="7610" spans="15:31" x14ac:dyDescent="0.25">
      <c r="O7610" s="101"/>
      <c r="AD7610" s="90">
        <f t="shared" si="303"/>
        <v>53684</v>
      </c>
      <c r="AE7610" s="91">
        <f t="shared" si="302"/>
        <v>4.3536714378742403E-2</v>
      </c>
    </row>
    <row r="7611" spans="15:31" x14ac:dyDescent="0.25">
      <c r="O7611" s="101"/>
      <c r="AD7611" s="90">
        <f t="shared" si="303"/>
        <v>53685</v>
      </c>
      <c r="AE7611" s="91">
        <f t="shared" si="302"/>
        <v>4.3536714378742403E-2</v>
      </c>
    </row>
    <row r="7612" spans="15:31" x14ac:dyDescent="0.25">
      <c r="O7612" s="101"/>
      <c r="AD7612" s="90">
        <f t="shared" si="303"/>
        <v>53686</v>
      </c>
      <c r="AE7612" s="91">
        <f t="shared" si="302"/>
        <v>4.3536714378742403E-2</v>
      </c>
    </row>
    <row r="7613" spans="15:31" x14ac:dyDescent="0.25">
      <c r="O7613" s="101"/>
      <c r="AD7613" s="90">
        <f t="shared" si="303"/>
        <v>53687</v>
      </c>
      <c r="AE7613" s="91">
        <f t="shared" si="302"/>
        <v>4.3536714378742403E-2</v>
      </c>
    </row>
    <row r="7614" spans="15:31" x14ac:dyDescent="0.25">
      <c r="O7614" s="101"/>
      <c r="AD7614" s="90">
        <f t="shared" si="303"/>
        <v>53688</v>
      </c>
      <c r="AE7614" s="91">
        <f t="shared" si="302"/>
        <v>4.3536714378742403E-2</v>
      </c>
    </row>
    <row r="7615" spans="15:31" x14ac:dyDescent="0.25">
      <c r="O7615" s="101"/>
      <c r="AD7615" s="90">
        <f t="shared" si="303"/>
        <v>53689</v>
      </c>
      <c r="AE7615" s="91">
        <f t="shared" si="302"/>
        <v>4.3536714378742403E-2</v>
      </c>
    </row>
    <row r="7616" spans="15:31" x14ac:dyDescent="0.25">
      <c r="O7616" s="101"/>
      <c r="AD7616" s="90">
        <f t="shared" si="303"/>
        <v>53690</v>
      </c>
      <c r="AE7616" s="91">
        <f t="shared" si="302"/>
        <v>4.3536714378742403E-2</v>
      </c>
    </row>
    <row r="7617" spans="15:31" x14ac:dyDescent="0.25">
      <c r="O7617" s="101"/>
      <c r="AD7617" s="90">
        <f t="shared" si="303"/>
        <v>53691</v>
      </c>
      <c r="AE7617" s="91">
        <f t="shared" si="302"/>
        <v>4.3536714378742403E-2</v>
      </c>
    </row>
    <row r="7618" spans="15:31" x14ac:dyDescent="0.25">
      <c r="O7618" s="101"/>
      <c r="AD7618" s="90">
        <f t="shared" si="303"/>
        <v>53692</v>
      </c>
      <c r="AE7618" s="91">
        <f t="shared" si="302"/>
        <v>4.3536714378742403E-2</v>
      </c>
    </row>
    <row r="7619" spans="15:31" x14ac:dyDescent="0.25">
      <c r="O7619" s="101"/>
      <c r="AD7619" s="90">
        <f t="shared" si="303"/>
        <v>53693</v>
      </c>
      <c r="AE7619" s="91">
        <f t="shared" si="302"/>
        <v>4.3536714378742403E-2</v>
      </c>
    </row>
    <row r="7620" spans="15:31" x14ac:dyDescent="0.25">
      <c r="O7620" s="101"/>
      <c r="AD7620" s="90">
        <f t="shared" si="303"/>
        <v>53694</v>
      </c>
      <c r="AE7620" s="91">
        <f t="shared" si="302"/>
        <v>4.3536714378742403E-2</v>
      </c>
    </row>
    <row r="7621" spans="15:31" x14ac:dyDescent="0.25">
      <c r="O7621" s="101"/>
      <c r="AD7621" s="90">
        <f t="shared" si="303"/>
        <v>53695</v>
      </c>
      <c r="AE7621" s="91">
        <f t="shared" si="302"/>
        <v>4.3536714378742403E-2</v>
      </c>
    </row>
    <row r="7622" spans="15:31" x14ac:dyDescent="0.25">
      <c r="O7622" s="101"/>
      <c r="AD7622" s="90">
        <f t="shared" si="303"/>
        <v>53696</v>
      </c>
      <c r="AE7622" s="91">
        <f t="shared" si="302"/>
        <v>4.3536714378742403E-2</v>
      </c>
    </row>
    <row r="7623" spans="15:31" x14ac:dyDescent="0.25">
      <c r="O7623" s="101"/>
      <c r="AD7623" s="90">
        <f t="shared" si="303"/>
        <v>53697</v>
      </c>
      <c r="AE7623" s="91">
        <f t="shared" ref="AE7623:AE7670" si="304">_xlfn.IFNA(VLOOKUP(AD7623,N:O,2,FALSE)/100,AE7622)</f>
        <v>4.3536714378742403E-2</v>
      </c>
    </row>
    <row r="7624" spans="15:31" x14ac:dyDescent="0.25">
      <c r="O7624" s="101"/>
      <c r="AD7624" s="90">
        <f t="shared" ref="AD7624:AD7670" si="305">AD7623+1</f>
        <v>53698</v>
      </c>
      <c r="AE7624" s="91">
        <f t="shared" si="304"/>
        <v>4.3536714378742403E-2</v>
      </c>
    </row>
    <row r="7625" spans="15:31" x14ac:dyDescent="0.25">
      <c r="O7625" s="101"/>
      <c r="AD7625" s="90">
        <f t="shared" si="305"/>
        <v>53699</v>
      </c>
      <c r="AE7625" s="91">
        <f t="shared" si="304"/>
        <v>4.3536714378742403E-2</v>
      </c>
    </row>
    <row r="7626" spans="15:31" x14ac:dyDescent="0.25">
      <c r="O7626" s="101"/>
      <c r="AD7626" s="90">
        <f t="shared" si="305"/>
        <v>53700</v>
      </c>
      <c r="AE7626" s="91">
        <f t="shared" si="304"/>
        <v>4.3536714378742403E-2</v>
      </c>
    </row>
    <row r="7627" spans="15:31" x14ac:dyDescent="0.25">
      <c r="O7627" s="101"/>
      <c r="AD7627" s="90">
        <f t="shared" si="305"/>
        <v>53701</v>
      </c>
      <c r="AE7627" s="91">
        <f t="shared" si="304"/>
        <v>4.3536714378742403E-2</v>
      </c>
    </row>
    <row r="7628" spans="15:31" x14ac:dyDescent="0.25">
      <c r="O7628" s="101"/>
      <c r="AD7628" s="90">
        <f t="shared" si="305"/>
        <v>53702</v>
      </c>
      <c r="AE7628" s="91">
        <f t="shared" si="304"/>
        <v>4.3536714378742403E-2</v>
      </c>
    </row>
    <row r="7629" spans="15:31" x14ac:dyDescent="0.25">
      <c r="O7629" s="101"/>
      <c r="AD7629" s="90">
        <f t="shared" si="305"/>
        <v>53703</v>
      </c>
      <c r="AE7629" s="91">
        <f t="shared" si="304"/>
        <v>4.3536714378742403E-2</v>
      </c>
    </row>
    <row r="7630" spans="15:31" x14ac:dyDescent="0.25">
      <c r="O7630" s="101"/>
      <c r="AD7630" s="90">
        <f t="shared" si="305"/>
        <v>53704</v>
      </c>
      <c r="AE7630" s="91">
        <f t="shared" si="304"/>
        <v>4.3536714378742403E-2</v>
      </c>
    </row>
    <row r="7631" spans="15:31" x14ac:dyDescent="0.25">
      <c r="O7631" s="101"/>
      <c r="AD7631" s="90">
        <f t="shared" si="305"/>
        <v>53705</v>
      </c>
      <c r="AE7631" s="91">
        <f t="shared" si="304"/>
        <v>4.3536714378742403E-2</v>
      </c>
    </row>
    <row r="7632" spans="15:31" x14ac:dyDescent="0.25">
      <c r="O7632" s="101"/>
      <c r="AD7632" s="90">
        <f t="shared" si="305"/>
        <v>53706</v>
      </c>
      <c r="AE7632" s="91">
        <f t="shared" si="304"/>
        <v>4.3536714378742403E-2</v>
      </c>
    </row>
    <row r="7633" spans="15:31" x14ac:dyDescent="0.25">
      <c r="O7633" s="101"/>
      <c r="AD7633" s="90">
        <f t="shared" si="305"/>
        <v>53707</v>
      </c>
      <c r="AE7633" s="91">
        <f t="shared" si="304"/>
        <v>4.3536714378742403E-2</v>
      </c>
    </row>
    <row r="7634" spans="15:31" x14ac:dyDescent="0.25">
      <c r="O7634" s="101"/>
      <c r="AD7634" s="90">
        <f t="shared" si="305"/>
        <v>53708</v>
      </c>
      <c r="AE7634" s="91">
        <f t="shared" si="304"/>
        <v>4.3536714378742403E-2</v>
      </c>
    </row>
    <row r="7635" spans="15:31" x14ac:dyDescent="0.25">
      <c r="O7635" s="101"/>
      <c r="AD7635" s="90">
        <f t="shared" si="305"/>
        <v>53709</v>
      </c>
      <c r="AE7635" s="91">
        <f t="shared" si="304"/>
        <v>4.3536714378742403E-2</v>
      </c>
    </row>
    <row r="7636" spans="15:31" x14ac:dyDescent="0.25">
      <c r="O7636" s="101"/>
      <c r="AD7636" s="90">
        <f t="shared" si="305"/>
        <v>53710</v>
      </c>
      <c r="AE7636" s="91">
        <f t="shared" si="304"/>
        <v>4.3536714378742403E-2</v>
      </c>
    </row>
    <row r="7637" spans="15:31" x14ac:dyDescent="0.25">
      <c r="O7637" s="101"/>
      <c r="AD7637" s="90">
        <f t="shared" si="305"/>
        <v>53711</v>
      </c>
      <c r="AE7637" s="91">
        <f t="shared" si="304"/>
        <v>4.3536714378742403E-2</v>
      </c>
    </row>
    <row r="7638" spans="15:31" x14ac:dyDescent="0.25">
      <c r="O7638" s="101"/>
      <c r="AD7638" s="90">
        <f t="shared" si="305"/>
        <v>53712</v>
      </c>
      <c r="AE7638" s="91">
        <f t="shared" si="304"/>
        <v>4.3536714378742403E-2</v>
      </c>
    </row>
    <row r="7639" spans="15:31" x14ac:dyDescent="0.25">
      <c r="O7639" s="101"/>
      <c r="AD7639" s="90">
        <f t="shared" si="305"/>
        <v>53713</v>
      </c>
      <c r="AE7639" s="91">
        <f t="shared" si="304"/>
        <v>4.3536714378742403E-2</v>
      </c>
    </row>
    <row r="7640" spans="15:31" x14ac:dyDescent="0.25">
      <c r="O7640" s="101"/>
      <c r="AD7640" s="90">
        <f t="shared" si="305"/>
        <v>53714</v>
      </c>
      <c r="AE7640" s="91">
        <f t="shared" si="304"/>
        <v>4.3536714378742403E-2</v>
      </c>
    </row>
    <row r="7641" spans="15:31" x14ac:dyDescent="0.25">
      <c r="O7641" s="101"/>
      <c r="AD7641" s="90">
        <f t="shared" si="305"/>
        <v>53715</v>
      </c>
      <c r="AE7641" s="91">
        <f t="shared" si="304"/>
        <v>4.3536714378742403E-2</v>
      </c>
    </row>
    <row r="7642" spans="15:31" x14ac:dyDescent="0.25">
      <c r="O7642" s="101"/>
      <c r="AD7642" s="90">
        <f t="shared" si="305"/>
        <v>53716</v>
      </c>
      <c r="AE7642" s="91">
        <f t="shared" si="304"/>
        <v>4.3536714378742403E-2</v>
      </c>
    </row>
    <row r="7643" spans="15:31" x14ac:dyDescent="0.25">
      <c r="O7643" s="101"/>
      <c r="AD7643" s="90">
        <f t="shared" si="305"/>
        <v>53717</v>
      </c>
      <c r="AE7643" s="91">
        <f t="shared" si="304"/>
        <v>4.3536714378742403E-2</v>
      </c>
    </row>
    <row r="7644" spans="15:31" x14ac:dyDescent="0.25">
      <c r="O7644" s="101"/>
      <c r="AD7644" s="90">
        <f t="shared" si="305"/>
        <v>53718</v>
      </c>
      <c r="AE7644" s="91">
        <f t="shared" si="304"/>
        <v>4.3536714378742403E-2</v>
      </c>
    </row>
    <row r="7645" spans="15:31" x14ac:dyDescent="0.25">
      <c r="O7645" s="101"/>
      <c r="AD7645" s="90">
        <f t="shared" si="305"/>
        <v>53719</v>
      </c>
      <c r="AE7645" s="91">
        <f t="shared" si="304"/>
        <v>4.3536714378742403E-2</v>
      </c>
    </row>
    <row r="7646" spans="15:31" x14ac:dyDescent="0.25">
      <c r="O7646" s="101"/>
      <c r="AD7646" s="90">
        <f t="shared" si="305"/>
        <v>53720</v>
      </c>
      <c r="AE7646" s="91">
        <f t="shared" si="304"/>
        <v>4.3536714378742403E-2</v>
      </c>
    </row>
    <row r="7647" spans="15:31" x14ac:dyDescent="0.25">
      <c r="O7647" s="101"/>
      <c r="AD7647" s="90">
        <f t="shared" si="305"/>
        <v>53721</v>
      </c>
      <c r="AE7647" s="91">
        <f t="shared" si="304"/>
        <v>4.3536714378742403E-2</v>
      </c>
    </row>
    <row r="7648" spans="15:31" x14ac:dyDescent="0.25">
      <c r="O7648" s="101"/>
      <c r="AD7648" s="90">
        <f t="shared" si="305"/>
        <v>53722</v>
      </c>
      <c r="AE7648" s="91">
        <f t="shared" si="304"/>
        <v>4.3536714378742403E-2</v>
      </c>
    </row>
    <row r="7649" spans="15:31" x14ac:dyDescent="0.25">
      <c r="O7649" s="101"/>
      <c r="AD7649" s="90">
        <f t="shared" si="305"/>
        <v>53723</v>
      </c>
      <c r="AE7649" s="91">
        <f t="shared" si="304"/>
        <v>4.3536714378742403E-2</v>
      </c>
    </row>
    <row r="7650" spans="15:31" x14ac:dyDescent="0.25">
      <c r="O7650" s="101"/>
      <c r="AD7650" s="90">
        <f t="shared" si="305"/>
        <v>53724</v>
      </c>
      <c r="AE7650" s="91">
        <f t="shared" si="304"/>
        <v>4.3536714378742403E-2</v>
      </c>
    </row>
    <row r="7651" spans="15:31" x14ac:dyDescent="0.25">
      <c r="O7651" s="101"/>
      <c r="AD7651" s="90">
        <f t="shared" si="305"/>
        <v>53725</v>
      </c>
      <c r="AE7651" s="91">
        <f t="shared" si="304"/>
        <v>4.3536714378742403E-2</v>
      </c>
    </row>
    <row r="7652" spans="15:31" x14ac:dyDescent="0.25">
      <c r="O7652" s="101"/>
      <c r="AD7652" s="90">
        <f t="shared" si="305"/>
        <v>53726</v>
      </c>
      <c r="AE7652" s="91">
        <f t="shared" si="304"/>
        <v>4.3536714378742403E-2</v>
      </c>
    </row>
    <row r="7653" spans="15:31" x14ac:dyDescent="0.25">
      <c r="O7653" s="101"/>
      <c r="AD7653" s="90">
        <f t="shared" si="305"/>
        <v>53727</v>
      </c>
      <c r="AE7653" s="91">
        <f t="shared" si="304"/>
        <v>4.3536714378742403E-2</v>
      </c>
    </row>
    <row r="7654" spans="15:31" x14ac:dyDescent="0.25">
      <c r="O7654" s="101"/>
      <c r="AD7654" s="90">
        <f t="shared" si="305"/>
        <v>53728</v>
      </c>
      <c r="AE7654" s="91">
        <f t="shared" si="304"/>
        <v>4.3536714378742403E-2</v>
      </c>
    </row>
    <row r="7655" spans="15:31" x14ac:dyDescent="0.25">
      <c r="O7655" s="101"/>
      <c r="AD7655" s="90">
        <f t="shared" si="305"/>
        <v>53729</v>
      </c>
      <c r="AE7655" s="91">
        <f t="shared" si="304"/>
        <v>4.3536714378742403E-2</v>
      </c>
    </row>
    <row r="7656" spans="15:31" x14ac:dyDescent="0.25">
      <c r="O7656" s="101"/>
      <c r="AD7656" s="90">
        <f t="shared" si="305"/>
        <v>53730</v>
      </c>
      <c r="AE7656" s="91">
        <f t="shared" si="304"/>
        <v>4.3536714378742403E-2</v>
      </c>
    </row>
    <row r="7657" spans="15:31" x14ac:dyDescent="0.25">
      <c r="O7657" s="101"/>
      <c r="AD7657" s="90">
        <f t="shared" si="305"/>
        <v>53731</v>
      </c>
      <c r="AE7657" s="91">
        <f t="shared" si="304"/>
        <v>4.3536714378742403E-2</v>
      </c>
    </row>
    <row r="7658" spans="15:31" x14ac:dyDescent="0.25">
      <c r="O7658" s="101"/>
      <c r="AD7658" s="90">
        <f t="shared" si="305"/>
        <v>53732</v>
      </c>
      <c r="AE7658" s="91">
        <f t="shared" si="304"/>
        <v>4.3536714378742403E-2</v>
      </c>
    </row>
    <row r="7659" spans="15:31" x14ac:dyDescent="0.25">
      <c r="O7659" s="101"/>
      <c r="AD7659" s="90">
        <f t="shared" si="305"/>
        <v>53733</v>
      </c>
      <c r="AE7659" s="91">
        <f t="shared" si="304"/>
        <v>4.3536714378742403E-2</v>
      </c>
    </row>
    <row r="7660" spans="15:31" x14ac:dyDescent="0.25">
      <c r="O7660" s="101"/>
      <c r="AD7660" s="90">
        <f t="shared" si="305"/>
        <v>53734</v>
      </c>
      <c r="AE7660" s="91">
        <f t="shared" si="304"/>
        <v>4.3536714378742403E-2</v>
      </c>
    </row>
    <row r="7661" spans="15:31" x14ac:dyDescent="0.25">
      <c r="O7661" s="101"/>
      <c r="AD7661" s="90">
        <f t="shared" si="305"/>
        <v>53735</v>
      </c>
      <c r="AE7661" s="91">
        <f t="shared" si="304"/>
        <v>4.3536714378742403E-2</v>
      </c>
    </row>
    <row r="7662" spans="15:31" x14ac:dyDescent="0.25">
      <c r="O7662" s="101"/>
      <c r="AD7662" s="90">
        <f t="shared" si="305"/>
        <v>53736</v>
      </c>
      <c r="AE7662" s="91">
        <f t="shared" si="304"/>
        <v>4.3536714378742403E-2</v>
      </c>
    </row>
    <row r="7663" spans="15:31" x14ac:dyDescent="0.25">
      <c r="O7663" s="101"/>
      <c r="AD7663" s="90">
        <f t="shared" si="305"/>
        <v>53737</v>
      </c>
      <c r="AE7663" s="91">
        <f t="shared" si="304"/>
        <v>4.3536714378742403E-2</v>
      </c>
    </row>
    <row r="7664" spans="15:31" x14ac:dyDescent="0.25">
      <c r="O7664" s="101"/>
      <c r="AD7664" s="90">
        <f t="shared" si="305"/>
        <v>53738</v>
      </c>
      <c r="AE7664" s="91">
        <f t="shared" si="304"/>
        <v>4.3536714378742403E-2</v>
      </c>
    </row>
    <row r="7665" spans="15:31" x14ac:dyDescent="0.25">
      <c r="O7665" s="101"/>
      <c r="AD7665" s="90">
        <f t="shared" si="305"/>
        <v>53739</v>
      </c>
      <c r="AE7665" s="91">
        <f t="shared" si="304"/>
        <v>4.3536714378742403E-2</v>
      </c>
    </row>
    <row r="7666" spans="15:31" x14ac:dyDescent="0.25">
      <c r="O7666" s="101"/>
      <c r="AD7666" s="90">
        <f t="shared" si="305"/>
        <v>53740</v>
      </c>
      <c r="AE7666" s="91">
        <f t="shared" si="304"/>
        <v>4.3536714378742403E-2</v>
      </c>
    </row>
    <row r="7667" spans="15:31" x14ac:dyDescent="0.25">
      <c r="O7667" s="101"/>
      <c r="AD7667" s="90">
        <f t="shared" si="305"/>
        <v>53741</v>
      </c>
      <c r="AE7667" s="91">
        <f t="shared" si="304"/>
        <v>4.3536714378742403E-2</v>
      </c>
    </row>
    <row r="7668" spans="15:31" x14ac:dyDescent="0.25">
      <c r="O7668" s="101"/>
      <c r="AD7668" s="90">
        <f t="shared" si="305"/>
        <v>53742</v>
      </c>
      <c r="AE7668" s="91">
        <f t="shared" si="304"/>
        <v>4.3536714378742403E-2</v>
      </c>
    </row>
    <row r="7669" spans="15:31" x14ac:dyDescent="0.25">
      <c r="O7669" s="101"/>
      <c r="AD7669" s="90">
        <f t="shared" si="305"/>
        <v>53743</v>
      </c>
      <c r="AE7669" s="91">
        <f t="shared" si="304"/>
        <v>4.3536714378742403E-2</v>
      </c>
    </row>
    <row r="7670" spans="15:31" x14ac:dyDescent="0.25">
      <c r="O7670" s="101"/>
      <c r="AD7670" s="90">
        <f t="shared" si="305"/>
        <v>53744</v>
      </c>
      <c r="AE7670" s="91">
        <f t="shared" si="304"/>
        <v>4.3536714378742403E-2</v>
      </c>
    </row>
    <row r="7671" spans="15:31" x14ac:dyDescent="0.25">
      <c r="O7671" s="101"/>
    </row>
    <row r="7672" spans="15:31" x14ac:dyDescent="0.25">
      <c r="O7672" s="101"/>
    </row>
    <row r="7673" spans="15:31" x14ac:dyDescent="0.25">
      <c r="O7673" s="101"/>
    </row>
    <row r="7674" spans="15:31" x14ac:dyDescent="0.25">
      <c r="O7674" s="101"/>
    </row>
    <row r="7675" spans="15:31" x14ac:dyDescent="0.25">
      <c r="O7675" s="101"/>
    </row>
    <row r="7676" spans="15:31" x14ac:dyDescent="0.25">
      <c r="O7676" s="101"/>
    </row>
    <row r="7677" spans="15:31" x14ac:dyDescent="0.25">
      <c r="O7677" s="101"/>
    </row>
    <row r="7678" spans="15:31" x14ac:dyDescent="0.25">
      <c r="O7678" s="101"/>
    </row>
    <row r="7679" spans="15:31" x14ac:dyDescent="0.25">
      <c r="O7679" s="101"/>
    </row>
    <row r="7680" spans="15:31" x14ac:dyDescent="0.25">
      <c r="O7680" s="101"/>
    </row>
    <row r="7681" spans="15:15" x14ac:dyDescent="0.25">
      <c r="O7681" s="101"/>
    </row>
    <row r="7682" spans="15:15" x14ac:dyDescent="0.25">
      <c r="O7682" s="101"/>
    </row>
    <row r="7683" spans="15:15" x14ac:dyDescent="0.25">
      <c r="O7683" s="101"/>
    </row>
    <row r="7684" spans="15:15" x14ac:dyDescent="0.25">
      <c r="O7684" s="101"/>
    </row>
    <row r="7685" spans="15:15" x14ac:dyDescent="0.25">
      <c r="O7685" s="101"/>
    </row>
    <row r="7686" spans="15:15" x14ac:dyDescent="0.25">
      <c r="O7686" s="101"/>
    </row>
    <row r="7687" spans="15:15" x14ac:dyDescent="0.25">
      <c r="O7687" s="101"/>
    </row>
    <row r="7688" spans="15:15" x14ac:dyDescent="0.25">
      <c r="O7688" s="101"/>
    </row>
    <row r="7689" spans="15:15" x14ac:dyDescent="0.25">
      <c r="O7689" s="101"/>
    </row>
    <row r="7690" spans="15:15" x14ac:dyDescent="0.25">
      <c r="O7690" s="101"/>
    </row>
    <row r="7691" spans="15:15" x14ac:dyDescent="0.25">
      <c r="O7691" s="101"/>
    </row>
    <row r="7692" spans="15:15" x14ac:dyDescent="0.25">
      <c r="O7692" s="101"/>
    </row>
    <row r="7693" spans="15:15" x14ac:dyDescent="0.25">
      <c r="O7693" s="101"/>
    </row>
    <row r="7694" spans="15:15" x14ac:dyDescent="0.25">
      <c r="O7694" s="101"/>
    </row>
    <row r="7695" spans="15:15" x14ac:dyDescent="0.25">
      <c r="O7695" s="101"/>
    </row>
    <row r="7696" spans="15:15" x14ac:dyDescent="0.25">
      <c r="O7696" s="101"/>
    </row>
    <row r="7697" spans="15:15" x14ac:dyDescent="0.25">
      <c r="O7697" s="101"/>
    </row>
    <row r="7698" spans="15:15" x14ac:dyDescent="0.25">
      <c r="O7698" s="101"/>
    </row>
    <row r="7699" spans="15:15" x14ac:dyDescent="0.25">
      <c r="O7699" s="101"/>
    </row>
    <row r="7700" spans="15:15" x14ac:dyDescent="0.25">
      <c r="O7700" s="101"/>
    </row>
    <row r="7701" spans="15:15" x14ac:dyDescent="0.25">
      <c r="O7701" s="101"/>
    </row>
    <row r="7702" spans="15:15" x14ac:dyDescent="0.25">
      <c r="O7702" s="101"/>
    </row>
    <row r="7703" spans="15:15" x14ac:dyDescent="0.25">
      <c r="O7703" s="101"/>
    </row>
    <row r="7704" spans="15:15" x14ac:dyDescent="0.25">
      <c r="O7704" s="101"/>
    </row>
    <row r="7705" spans="15:15" x14ac:dyDescent="0.25">
      <c r="O7705" s="101"/>
    </row>
    <row r="7706" spans="15:15" x14ac:dyDescent="0.25">
      <c r="O7706" s="101"/>
    </row>
    <row r="7707" spans="15:15" x14ac:dyDescent="0.25">
      <c r="O7707" s="101"/>
    </row>
    <row r="7708" spans="15:15" x14ac:dyDescent="0.25">
      <c r="O7708" s="101"/>
    </row>
    <row r="7709" spans="15:15" x14ac:dyDescent="0.25">
      <c r="O7709" s="101"/>
    </row>
    <row r="7710" spans="15:15" x14ac:dyDescent="0.25">
      <c r="O7710" s="101"/>
    </row>
    <row r="7711" spans="15:15" x14ac:dyDescent="0.25">
      <c r="O7711" s="101"/>
    </row>
    <row r="7712" spans="15:15" x14ac:dyDescent="0.25">
      <c r="O7712" s="101"/>
    </row>
    <row r="7713" spans="15:15" x14ac:dyDescent="0.25">
      <c r="O7713" s="101"/>
    </row>
    <row r="7714" spans="15:15" x14ac:dyDescent="0.25">
      <c r="O7714" s="101"/>
    </row>
    <row r="7715" spans="15:15" x14ac:dyDescent="0.25">
      <c r="O7715" s="101"/>
    </row>
    <row r="7716" spans="15:15" x14ac:dyDescent="0.25">
      <c r="O7716" s="101"/>
    </row>
    <row r="7717" spans="15:15" x14ac:dyDescent="0.25">
      <c r="O7717" s="101"/>
    </row>
    <row r="7718" spans="15:15" x14ac:dyDescent="0.25">
      <c r="O7718" s="101"/>
    </row>
    <row r="7719" spans="15:15" x14ac:dyDescent="0.25">
      <c r="O7719" s="101"/>
    </row>
    <row r="7720" spans="15:15" x14ac:dyDescent="0.25">
      <c r="O7720" s="101"/>
    </row>
    <row r="7721" spans="15:15" x14ac:dyDescent="0.25">
      <c r="O7721" s="101"/>
    </row>
    <row r="7722" spans="15:15" x14ac:dyDescent="0.25">
      <c r="O7722" s="101"/>
    </row>
    <row r="7723" spans="15:15" x14ac:dyDescent="0.25">
      <c r="O7723" s="101"/>
    </row>
    <row r="7724" spans="15:15" x14ac:dyDescent="0.25">
      <c r="O7724" s="101"/>
    </row>
    <row r="7725" spans="15:15" x14ac:dyDescent="0.25">
      <c r="O7725" s="101"/>
    </row>
    <row r="7726" spans="15:15" x14ac:dyDescent="0.25">
      <c r="O7726" s="101"/>
    </row>
    <row r="7727" spans="15:15" x14ac:dyDescent="0.25">
      <c r="O7727" s="101"/>
    </row>
    <row r="7728" spans="15:15" x14ac:dyDescent="0.25">
      <c r="O7728" s="101"/>
    </row>
    <row r="7729" spans="15:15" x14ac:dyDescent="0.25">
      <c r="O7729" s="101"/>
    </row>
    <row r="7730" spans="15:15" x14ac:dyDescent="0.25">
      <c r="O7730" s="101"/>
    </row>
    <row r="7731" spans="15:15" x14ac:dyDescent="0.25">
      <c r="O7731" s="101"/>
    </row>
    <row r="7732" spans="15:15" x14ac:dyDescent="0.25">
      <c r="O7732" s="101"/>
    </row>
    <row r="7733" spans="15:15" x14ac:dyDescent="0.25">
      <c r="O7733" s="101"/>
    </row>
    <row r="7734" spans="15:15" x14ac:dyDescent="0.25">
      <c r="O7734" s="101"/>
    </row>
    <row r="7735" spans="15:15" x14ac:dyDescent="0.25">
      <c r="O7735" s="101"/>
    </row>
    <row r="7736" spans="15:15" x14ac:dyDescent="0.25">
      <c r="O7736" s="101"/>
    </row>
    <row r="7737" spans="15:15" x14ac:dyDescent="0.25">
      <c r="O7737" s="101"/>
    </row>
    <row r="7738" spans="15:15" x14ac:dyDescent="0.25">
      <c r="O7738" s="101"/>
    </row>
    <row r="7739" spans="15:15" x14ac:dyDescent="0.25">
      <c r="O7739" s="101"/>
    </row>
    <row r="7740" spans="15:15" x14ac:dyDescent="0.25">
      <c r="O7740" s="101"/>
    </row>
    <row r="7741" spans="15:15" x14ac:dyDescent="0.25">
      <c r="O7741" s="101"/>
    </row>
    <row r="7742" spans="15:15" x14ac:dyDescent="0.25">
      <c r="O7742" s="101"/>
    </row>
    <row r="7743" spans="15:15" x14ac:dyDescent="0.25">
      <c r="O7743" s="101"/>
    </row>
    <row r="7744" spans="15:15" x14ac:dyDescent="0.25">
      <c r="O7744" s="101"/>
    </row>
    <row r="7745" spans="15:15" x14ac:dyDescent="0.25">
      <c r="O7745" s="101"/>
    </row>
    <row r="7746" spans="15:15" x14ac:dyDescent="0.25">
      <c r="O7746" s="101"/>
    </row>
    <row r="7747" spans="15:15" x14ac:dyDescent="0.25">
      <c r="O7747" s="101"/>
    </row>
    <row r="7748" spans="15:15" x14ac:dyDescent="0.25">
      <c r="O7748" s="101"/>
    </row>
    <row r="7749" spans="15:15" x14ac:dyDescent="0.25">
      <c r="O7749" s="101"/>
    </row>
    <row r="7750" spans="15:15" x14ac:dyDescent="0.25">
      <c r="O7750" s="101"/>
    </row>
    <row r="7751" spans="15:15" x14ac:dyDescent="0.25">
      <c r="O7751" s="101"/>
    </row>
    <row r="7752" spans="15:15" x14ac:dyDescent="0.25">
      <c r="O7752" s="101"/>
    </row>
    <row r="7753" spans="15:15" x14ac:dyDescent="0.25">
      <c r="O7753" s="101"/>
    </row>
    <row r="7754" spans="15:15" x14ac:dyDescent="0.25">
      <c r="O7754" s="101"/>
    </row>
    <row r="7755" spans="15:15" x14ac:dyDescent="0.25">
      <c r="O7755" s="101"/>
    </row>
    <row r="7756" spans="15:15" x14ac:dyDescent="0.25">
      <c r="O7756" s="101"/>
    </row>
    <row r="7757" spans="15:15" x14ac:dyDescent="0.25">
      <c r="O7757" s="101"/>
    </row>
    <row r="7758" spans="15:15" x14ac:dyDescent="0.25">
      <c r="O7758" s="101"/>
    </row>
    <row r="7759" spans="15:15" x14ac:dyDescent="0.25">
      <c r="O7759" s="101"/>
    </row>
    <row r="7760" spans="15:15" x14ac:dyDescent="0.25">
      <c r="O7760" s="101"/>
    </row>
    <row r="7761" spans="15:15" x14ac:dyDescent="0.25">
      <c r="O7761" s="101"/>
    </row>
    <row r="7762" spans="15:15" x14ac:dyDescent="0.25">
      <c r="O7762" s="101"/>
    </row>
    <row r="7763" spans="15:15" x14ac:dyDescent="0.25">
      <c r="O7763" s="101"/>
    </row>
    <row r="7764" spans="15:15" x14ac:dyDescent="0.25">
      <c r="O7764" s="101"/>
    </row>
    <row r="7765" spans="15:15" x14ac:dyDescent="0.25">
      <c r="O7765" s="101"/>
    </row>
    <row r="7766" spans="15:15" x14ac:dyDescent="0.25">
      <c r="O7766" s="101"/>
    </row>
    <row r="7767" spans="15:15" x14ac:dyDescent="0.25">
      <c r="O7767" s="101"/>
    </row>
    <row r="7768" spans="15:15" x14ac:dyDescent="0.25">
      <c r="O7768" s="101"/>
    </row>
    <row r="7769" spans="15:15" x14ac:dyDescent="0.25">
      <c r="O7769" s="101"/>
    </row>
    <row r="7770" spans="15:15" x14ac:dyDescent="0.25">
      <c r="O7770" s="101"/>
    </row>
    <row r="7771" spans="15:15" x14ac:dyDescent="0.25">
      <c r="O7771" s="101"/>
    </row>
    <row r="7772" spans="15:15" x14ac:dyDescent="0.25">
      <c r="O7772" s="101"/>
    </row>
    <row r="7773" spans="15:15" x14ac:dyDescent="0.25">
      <c r="O7773" s="101"/>
    </row>
    <row r="7774" spans="15:15" x14ac:dyDescent="0.25">
      <c r="O7774" s="101"/>
    </row>
    <row r="7775" spans="15:15" x14ac:dyDescent="0.25">
      <c r="O7775" s="101"/>
    </row>
    <row r="7776" spans="15:15" x14ac:dyDescent="0.25">
      <c r="O7776" s="101"/>
    </row>
    <row r="7777" spans="15:15" x14ac:dyDescent="0.25">
      <c r="O7777" s="101"/>
    </row>
    <row r="7778" spans="15:15" x14ac:dyDescent="0.25">
      <c r="O7778" s="101"/>
    </row>
    <row r="7779" spans="15:15" x14ac:dyDescent="0.25">
      <c r="O7779" s="101"/>
    </row>
    <row r="7780" spans="15:15" x14ac:dyDescent="0.25">
      <c r="O7780" s="101"/>
    </row>
    <row r="7781" spans="15:15" x14ac:dyDescent="0.25">
      <c r="O7781" s="101"/>
    </row>
    <row r="7782" spans="15:15" x14ac:dyDescent="0.25">
      <c r="O7782" s="101"/>
    </row>
    <row r="7783" spans="15:15" x14ac:dyDescent="0.25">
      <c r="O7783" s="101"/>
    </row>
    <row r="7784" spans="15:15" x14ac:dyDescent="0.25">
      <c r="O7784" s="101"/>
    </row>
    <row r="7785" spans="15:15" x14ac:dyDescent="0.25">
      <c r="O7785" s="101"/>
    </row>
    <row r="7786" spans="15:15" x14ac:dyDescent="0.25">
      <c r="O7786" s="101"/>
    </row>
    <row r="7787" spans="15:15" x14ac:dyDescent="0.25">
      <c r="O7787" s="101"/>
    </row>
    <row r="7788" spans="15:15" x14ac:dyDescent="0.25">
      <c r="O7788" s="101"/>
    </row>
    <row r="7789" spans="15:15" x14ac:dyDescent="0.25">
      <c r="O7789" s="101"/>
    </row>
    <row r="7790" spans="15:15" x14ac:dyDescent="0.25">
      <c r="O7790" s="101"/>
    </row>
    <row r="7791" spans="15:15" x14ac:dyDescent="0.25">
      <c r="O7791" s="101"/>
    </row>
    <row r="7792" spans="15:15" x14ac:dyDescent="0.25">
      <c r="O7792" s="101"/>
    </row>
    <row r="7793" spans="15:15" x14ac:dyDescent="0.25">
      <c r="O7793" s="101"/>
    </row>
    <row r="7794" spans="15:15" x14ac:dyDescent="0.25">
      <c r="O7794" s="101"/>
    </row>
    <row r="7795" spans="15:15" x14ac:dyDescent="0.25">
      <c r="O7795" s="101"/>
    </row>
    <row r="7796" spans="15:15" x14ac:dyDescent="0.25">
      <c r="O7796" s="101"/>
    </row>
    <row r="7797" spans="15:15" x14ac:dyDescent="0.25">
      <c r="O7797" s="101"/>
    </row>
    <row r="7798" spans="15:15" x14ac:dyDescent="0.25">
      <c r="O7798" s="101"/>
    </row>
    <row r="7799" spans="15:15" x14ac:dyDescent="0.25">
      <c r="O7799" s="101"/>
    </row>
    <row r="7800" spans="15:15" x14ac:dyDescent="0.25">
      <c r="O7800" s="101"/>
    </row>
    <row r="7801" spans="15:15" x14ac:dyDescent="0.25">
      <c r="O7801" s="101"/>
    </row>
    <row r="7802" spans="15:15" x14ac:dyDescent="0.25">
      <c r="O7802" s="101"/>
    </row>
    <row r="7803" spans="15:15" x14ac:dyDescent="0.25">
      <c r="O7803" s="101"/>
    </row>
    <row r="7804" spans="15:15" x14ac:dyDescent="0.25">
      <c r="O7804" s="101"/>
    </row>
    <row r="7805" spans="15:15" x14ac:dyDescent="0.25">
      <c r="O7805" s="101"/>
    </row>
    <row r="7806" spans="15:15" x14ac:dyDescent="0.25">
      <c r="O7806" s="101"/>
    </row>
    <row r="7807" spans="15:15" x14ac:dyDescent="0.25">
      <c r="O7807" s="101"/>
    </row>
    <row r="7808" spans="15:15" x14ac:dyDescent="0.25">
      <c r="O7808" s="101"/>
    </row>
    <row r="7809" spans="15:15" x14ac:dyDescent="0.25">
      <c r="O7809" s="101"/>
    </row>
    <row r="7810" spans="15:15" x14ac:dyDescent="0.25">
      <c r="O7810" s="101"/>
    </row>
    <row r="7811" spans="15:15" x14ac:dyDescent="0.25">
      <c r="O7811" s="101"/>
    </row>
    <row r="7812" spans="15:15" x14ac:dyDescent="0.25">
      <c r="O7812" s="101"/>
    </row>
    <row r="7813" spans="15:15" x14ac:dyDescent="0.25">
      <c r="O7813" s="101"/>
    </row>
    <row r="7814" spans="15:15" x14ac:dyDescent="0.25">
      <c r="O7814" s="101"/>
    </row>
    <row r="7815" spans="15:15" x14ac:dyDescent="0.25">
      <c r="O7815" s="101"/>
    </row>
    <row r="7816" spans="15:15" x14ac:dyDescent="0.25">
      <c r="O7816" s="101"/>
    </row>
    <row r="7817" spans="15:15" x14ac:dyDescent="0.25">
      <c r="O7817" s="101"/>
    </row>
    <row r="7818" spans="15:15" x14ac:dyDescent="0.25">
      <c r="O7818" s="101"/>
    </row>
    <row r="7819" spans="15:15" x14ac:dyDescent="0.25">
      <c r="O7819" s="101"/>
    </row>
    <row r="7820" spans="15:15" x14ac:dyDescent="0.25">
      <c r="O7820" s="101"/>
    </row>
    <row r="7821" spans="15:15" x14ac:dyDescent="0.25">
      <c r="O7821" s="101"/>
    </row>
    <row r="7822" spans="15:15" x14ac:dyDescent="0.25">
      <c r="O7822" s="101"/>
    </row>
    <row r="7823" spans="15:15" x14ac:dyDescent="0.25">
      <c r="O7823" s="101"/>
    </row>
    <row r="7824" spans="15:15" x14ac:dyDescent="0.25">
      <c r="O7824" s="101"/>
    </row>
    <row r="7825" spans="15:15" x14ac:dyDescent="0.25">
      <c r="O7825" s="101"/>
    </row>
    <row r="7826" spans="15:15" x14ac:dyDescent="0.25">
      <c r="O7826" s="101"/>
    </row>
    <row r="7827" spans="15:15" x14ac:dyDescent="0.25">
      <c r="O7827" s="101"/>
    </row>
    <row r="7828" spans="15:15" x14ac:dyDescent="0.25">
      <c r="O7828" s="101"/>
    </row>
    <row r="7829" spans="15:15" x14ac:dyDescent="0.25">
      <c r="O7829" s="101"/>
    </row>
    <row r="7830" spans="15:15" x14ac:dyDescent="0.25">
      <c r="O7830" s="101"/>
    </row>
    <row r="7831" spans="15:15" x14ac:dyDescent="0.25">
      <c r="O7831" s="101"/>
    </row>
    <row r="7832" spans="15:15" x14ac:dyDescent="0.25">
      <c r="O7832" s="101"/>
    </row>
    <row r="7833" spans="15:15" x14ac:dyDescent="0.25">
      <c r="O7833" s="101"/>
    </row>
    <row r="7834" spans="15:15" x14ac:dyDescent="0.25">
      <c r="O7834" s="101"/>
    </row>
    <row r="7835" spans="15:15" x14ac:dyDescent="0.25">
      <c r="O7835" s="101"/>
    </row>
    <row r="7836" spans="15:15" x14ac:dyDescent="0.25">
      <c r="O7836" s="101"/>
    </row>
    <row r="7837" spans="15:15" x14ac:dyDescent="0.25">
      <c r="O7837" s="101"/>
    </row>
    <row r="7838" spans="15:15" x14ac:dyDescent="0.25">
      <c r="O7838" s="101"/>
    </row>
    <row r="7839" spans="15:15" x14ac:dyDescent="0.25">
      <c r="O7839" s="101"/>
    </row>
    <row r="7840" spans="15:15" x14ac:dyDescent="0.25">
      <c r="O7840" s="101"/>
    </row>
    <row r="7841" spans="15:15" x14ac:dyDescent="0.25">
      <c r="O7841" s="101"/>
    </row>
    <row r="7842" spans="15:15" x14ac:dyDescent="0.25">
      <c r="O7842" s="101"/>
    </row>
    <row r="7843" spans="15:15" x14ac:dyDescent="0.25">
      <c r="O7843" s="101"/>
    </row>
    <row r="7844" spans="15:15" x14ac:dyDescent="0.25">
      <c r="O7844" s="101"/>
    </row>
    <row r="7845" spans="15:15" x14ac:dyDescent="0.25">
      <c r="O7845" s="101"/>
    </row>
    <row r="7846" spans="15:15" x14ac:dyDescent="0.25">
      <c r="O7846" s="101"/>
    </row>
    <row r="7847" spans="15:15" x14ac:dyDescent="0.25">
      <c r="O7847" s="101"/>
    </row>
    <row r="7848" spans="15:15" x14ac:dyDescent="0.25">
      <c r="O7848" s="101"/>
    </row>
    <row r="7849" spans="15:15" x14ac:dyDescent="0.25">
      <c r="O7849" s="101"/>
    </row>
    <row r="7850" spans="15:15" x14ac:dyDescent="0.25">
      <c r="O7850" s="101"/>
    </row>
    <row r="7851" spans="15:15" x14ac:dyDescent="0.25">
      <c r="O7851" s="101"/>
    </row>
    <row r="7852" spans="15:15" x14ac:dyDescent="0.25">
      <c r="O7852" s="101"/>
    </row>
    <row r="7853" spans="15:15" x14ac:dyDescent="0.25">
      <c r="O7853" s="101"/>
    </row>
    <row r="7854" spans="15:15" x14ac:dyDescent="0.25">
      <c r="O7854" s="101"/>
    </row>
    <row r="7855" spans="15:15" x14ac:dyDescent="0.25">
      <c r="O7855" s="101"/>
    </row>
    <row r="7856" spans="15:15" x14ac:dyDescent="0.25">
      <c r="O7856" s="101"/>
    </row>
    <row r="7857" spans="15:15" x14ac:dyDescent="0.25">
      <c r="O7857" s="101"/>
    </row>
    <row r="7858" spans="15:15" x14ac:dyDescent="0.25">
      <c r="O7858" s="101"/>
    </row>
    <row r="7859" spans="15:15" x14ac:dyDescent="0.25">
      <c r="O7859" s="101"/>
    </row>
    <row r="7860" spans="15:15" x14ac:dyDescent="0.25">
      <c r="O7860" s="101"/>
    </row>
    <row r="7861" spans="15:15" x14ac:dyDescent="0.25">
      <c r="O7861" s="101"/>
    </row>
    <row r="7862" spans="15:15" x14ac:dyDescent="0.25">
      <c r="O7862" s="101"/>
    </row>
    <row r="7863" spans="15:15" x14ac:dyDescent="0.25">
      <c r="O7863" s="101"/>
    </row>
    <row r="7864" spans="15:15" x14ac:dyDescent="0.25">
      <c r="O7864" s="101"/>
    </row>
    <row r="7865" spans="15:15" x14ac:dyDescent="0.25">
      <c r="O7865" s="101"/>
    </row>
    <row r="7866" spans="15:15" x14ac:dyDescent="0.25">
      <c r="O7866" s="101"/>
    </row>
    <row r="7867" spans="15:15" x14ac:dyDescent="0.25">
      <c r="O7867" s="101"/>
    </row>
    <row r="7868" spans="15:15" x14ac:dyDescent="0.25">
      <c r="O7868" s="101"/>
    </row>
    <row r="7869" spans="15:15" x14ac:dyDescent="0.25">
      <c r="O7869" s="101"/>
    </row>
    <row r="7870" spans="15:15" x14ac:dyDescent="0.25">
      <c r="O7870" s="101"/>
    </row>
    <row r="7871" spans="15:15" x14ac:dyDescent="0.25">
      <c r="O7871" s="101"/>
    </row>
    <row r="7872" spans="15:15" x14ac:dyDescent="0.25">
      <c r="O7872" s="101"/>
    </row>
    <row r="7873" spans="15:15" x14ac:dyDescent="0.25">
      <c r="O7873" s="101"/>
    </row>
    <row r="7874" spans="15:15" x14ac:dyDescent="0.25">
      <c r="O7874" s="101"/>
    </row>
    <row r="7875" spans="15:15" x14ac:dyDescent="0.25">
      <c r="O7875" s="101"/>
    </row>
    <row r="7876" spans="15:15" x14ac:dyDescent="0.25">
      <c r="O7876" s="101"/>
    </row>
    <row r="7877" spans="15:15" x14ac:dyDescent="0.25">
      <c r="O7877" s="101"/>
    </row>
    <row r="7878" spans="15:15" x14ac:dyDescent="0.25">
      <c r="O7878" s="101"/>
    </row>
    <row r="7879" spans="15:15" x14ac:dyDescent="0.25">
      <c r="O7879" s="101"/>
    </row>
    <row r="7880" spans="15:15" x14ac:dyDescent="0.25">
      <c r="O7880" s="101"/>
    </row>
    <row r="7881" spans="15:15" x14ac:dyDescent="0.25">
      <c r="O7881" s="101"/>
    </row>
    <row r="7882" spans="15:15" x14ac:dyDescent="0.25">
      <c r="O7882" s="101"/>
    </row>
    <row r="7883" spans="15:15" x14ac:dyDescent="0.25">
      <c r="O7883" s="101"/>
    </row>
    <row r="7884" spans="15:15" x14ac:dyDescent="0.25">
      <c r="O7884" s="101"/>
    </row>
    <row r="7885" spans="15:15" x14ac:dyDescent="0.25">
      <c r="O7885" s="101"/>
    </row>
    <row r="7886" spans="15:15" x14ac:dyDescent="0.25">
      <c r="O7886" s="101"/>
    </row>
    <row r="7887" spans="15:15" x14ac:dyDescent="0.25">
      <c r="O7887" s="101"/>
    </row>
    <row r="7888" spans="15:15" x14ac:dyDescent="0.25">
      <c r="O7888" s="101"/>
    </row>
    <row r="7889" spans="15:15" x14ac:dyDescent="0.25">
      <c r="O7889" s="101"/>
    </row>
    <row r="7890" spans="15:15" x14ac:dyDescent="0.25">
      <c r="O7890" s="101"/>
    </row>
    <row r="7891" spans="15:15" x14ac:dyDescent="0.25">
      <c r="O7891" s="101"/>
    </row>
    <row r="7892" spans="15:15" x14ac:dyDescent="0.25">
      <c r="O7892" s="101"/>
    </row>
    <row r="7893" spans="15:15" x14ac:dyDescent="0.25">
      <c r="O7893" s="101"/>
    </row>
    <row r="7894" spans="15:15" x14ac:dyDescent="0.25">
      <c r="O7894" s="101"/>
    </row>
    <row r="7895" spans="15:15" x14ac:dyDescent="0.25">
      <c r="O7895" s="101"/>
    </row>
    <row r="7896" spans="15:15" x14ac:dyDescent="0.25">
      <c r="O7896" s="101"/>
    </row>
    <row r="7897" spans="15:15" x14ac:dyDescent="0.25">
      <c r="O7897" s="101"/>
    </row>
    <row r="7898" spans="15:15" x14ac:dyDescent="0.25">
      <c r="O7898" s="101"/>
    </row>
    <row r="7899" spans="15:15" x14ac:dyDescent="0.25">
      <c r="O7899" s="101"/>
    </row>
    <row r="7900" spans="15:15" x14ac:dyDescent="0.25">
      <c r="O7900" s="101"/>
    </row>
    <row r="7901" spans="15:15" x14ac:dyDescent="0.25">
      <c r="O7901" s="101"/>
    </row>
    <row r="7902" spans="15:15" x14ac:dyDescent="0.25">
      <c r="O7902" s="101"/>
    </row>
    <row r="7903" spans="15:15" x14ac:dyDescent="0.25">
      <c r="O7903" s="101"/>
    </row>
    <row r="7904" spans="15:15" x14ac:dyDescent="0.25">
      <c r="O7904" s="101"/>
    </row>
    <row r="7905" spans="15:15" x14ac:dyDescent="0.25">
      <c r="O7905" s="101"/>
    </row>
    <row r="7906" spans="15:15" x14ac:dyDescent="0.25">
      <c r="O7906" s="101"/>
    </row>
    <row r="7907" spans="15:15" x14ac:dyDescent="0.25">
      <c r="O7907" s="101"/>
    </row>
    <row r="7908" spans="15:15" x14ac:dyDescent="0.25">
      <c r="O7908" s="101"/>
    </row>
    <row r="7909" spans="15:15" x14ac:dyDescent="0.25">
      <c r="O7909" s="101"/>
    </row>
    <row r="7910" spans="15:15" x14ac:dyDescent="0.25">
      <c r="O7910" s="101"/>
    </row>
    <row r="7911" spans="15:15" x14ac:dyDescent="0.25">
      <c r="O7911" s="101"/>
    </row>
    <row r="7912" spans="15:15" x14ac:dyDescent="0.25">
      <c r="O7912" s="101"/>
    </row>
    <row r="7913" spans="15:15" x14ac:dyDescent="0.25">
      <c r="O7913" s="101"/>
    </row>
    <row r="7914" spans="15:15" x14ac:dyDescent="0.25">
      <c r="O7914" s="101"/>
    </row>
    <row r="7915" spans="15:15" x14ac:dyDescent="0.25">
      <c r="O7915" s="101"/>
    </row>
    <row r="7916" spans="15:15" x14ac:dyDescent="0.25">
      <c r="O7916" s="101"/>
    </row>
    <row r="7917" spans="15:15" x14ac:dyDescent="0.25">
      <c r="O7917" s="101"/>
    </row>
    <row r="7918" spans="15:15" x14ac:dyDescent="0.25">
      <c r="O7918" s="101"/>
    </row>
    <row r="7919" spans="15:15" x14ac:dyDescent="0.25">
      <c r="O7919" s="101"/>
    </row>
    <row r="7920" spans="15:15" x14ac:dyDescent="0.25">
      <c r="O7920" s="101"/>
    </row>
    <row r="7921" spans="15:15" x14ac:dyDescent="0.25">
      <c r="O7921" s="101"/>
    </row>
    <row r="7922" spans="15:15" x14ac:dyDescent="0.25">
      <c r="O7922" s="101"/>
    </row>
    <row r="7923" spans="15:15" x14ac:dyDescent="0.25">
      <c r="O7923" s="101"/>
    </row>
    <row r="7924" spans="15:15" x14ac:dyDescent="0.25">
      <c r="O7924" s="101"/>
    </row>
    <row r="7925" spans="15:15" x14ac:dyDescent="0.25">
      <c r="O7925" s="101"/>
    </row>
    <row r="7926" spans="15:15" x14ac:dyDescent="0.25">
      <c r="O7926" s="101"/>
    </row>
    <row r="7927" spans="15:15" x14ac:dyDescent="0.25">
      <c r="O7927" s="101"/>
    </row>
    <row r="7928" spans="15:15" x14ac:dyDescent="0.25">
      <c r="O7928" s="101"/>
    </row>
    <row r="7929" spans="15:15" x14ac:dyDescent="0.25">
      <c r="O7929" s="101"/>
    </row>
    <row r="7930" spans="15:15" x14ac:dyDescent="0.25">
      <c r="O7930" s="101"/>
    </row>
    <row r="7931" spans="15:15" x14ac:dyDescent="0.25">
      <c r="O7931" s="101"/>
    </row>
    <row r="7932" spans="15:15" x14ac:dyDescent="0.25">
      <c r="O7932" s="101"/>
    </row>
    <row r="7933" spans="15:15" x14ac:dyDescent="0.25">
      <c r="O7933" s="101"/>
    </row>
    <row r="7934" spans="15:15" x14ac:dyDescent="0.25">
      <c r="O7934" s="101"/>
    </row>
    <row r="7935" spans="15:15" x14ac:dyDescent="0.25">
      <c r="O7935" s="101"/>
    </row>
    <row r="7936" spans="15:15" x14ac:dyDescent="0.25">
      <c r="O7936" s="101"/>
    </row>
    <row r="7937" spans="15:15" x14ac:dyDescent="0.25">
      <c r="O7937" s="101"/>
    </row>
    <row r="7938" spans="15:15" x14ac:dyDescent="0.25">
      <c r="O7938" s="101"/>
    </row>
    <row r="7939" spans="15:15" x14ac:dyDescent="0.25">
      <c r="O7939" s="101"/>
    </row>
    <row r="7940" spans="15:15" x14ac:dyDescent="0.25">
      <c r="O7940" s="101"/>
    </row>
    <row r="7941" spans="15:15" x14ac:dyDescent="0.25">
      <c r="O7941" s="101"/>
    </row>
    <row r="7942" spans="15:15" x14ac:dyDescent="0.25">
      <c r="O7942" s="101"/>
    </row>
    <row r="7943" spans="15:15" x14ac:dyDescent="0.25">
      <c r="O7943" s="101"/>
    </row>
    <row r="7944" spans="15:15" x14ac:dyDescent="0.25">
      <c r="O7944" s="101"/>
    </row>
    <row r="7945" spans="15:15" x14ac:dyDescent="0.25">
      <c r="O7945" s="101"/>
    </row>
    <row r="7946" spans="15:15" x14ac:dyDescent="0.25">
      <c r="O7946" s="101"/>
    </row>
    <row r="7947" spans="15:15" x14ac:dyDescent="0.25">
      <c r="O7947" s="101"/>
    </row>
    <row r="7948" spans="15:15" x14ac:dyDescent="0.25">
      <c r="O7948" s="101"/>
    </row>
    <row r="7949" spans="15:15" x14ac:dyDescent="0.25">
      <c r="O7949" s="101"/>
    </row>
    <row r="7950" spans="15:15" x14ac:dyDescent="0.25">
      <c r="O7950" s="101"/>
    </row>
    <row r="7951" spans="15:15" x14ac:dyDescent="0.25">
      <c r="O7951" s="101"/>
    </row>
    <row r="7952" spans="15:15" x14ac:dyDescent="0.25">
      <c r="O7952" s="101"/>
    </row>
    <row r="7953" spans="15:15" x14ac:dyDescent="0.25">
      <c r="O7953" s="101"/>
    </row>
    <row r="7954" spans="15:15" x14ac:dyDescent="0.25">
      <c r="O7954" s="101"/>
    </row>
    <row r="7955" spans="15:15" x14ac:dyDescent="0.25">
      <c r="O7955" s="101"/>
    </row>
    <row r="7956" spans="15:15" x14ac:dyDescent="0.25">
      <c r="O7956" s="101"/>
    </row>
    <row r="7957" spans="15:15" x14ac:dyDescent="0.25">
      <c r="O7957" s="101"/>
    </row>
    <row r="7958" spans="15:15" x14ac:dyDescent="0.25">
      <c r="O7958" s="101"/>
    </row>
    <row r="7959" spans="15:15" x14ac:dyDescent="0.25">
      <c r="O7959" s="101"/>
    </row>
    <row r="7960" spans="15:15" x14ac:dyDescent="0.25">
      <c r="O7960" s="101"/>
    </row>
    <row r="7961" spans="15:15" x14ac:dyDescent="0.25">
      <c r="O7961" s="101"/>
    </row>
    <row r="7962" spans="15:15" x14ac:dyDescent="0.25">
      <c r="O7962" s="101"/>
    </row>
    <row r="7963" spans="15:15" x14ac:dyDescent="0.25">
      <c r="O7963" s="101"/>
    </row>
    <row r="7964" spans="15:15" x14ac:dyDescent="0.25">
      <c r="O7964" s="101"/>
    </row>
    <row r="7965" spans="15:15" x14ac:dyDescent="0.25">
      <c r="O7965" s="101"/>
    </row>
    <row r="7966" spans="15:15" x14ac:dyDescent="0.25">
      <c r="O7966" s="101"/>
    </row>
    <row r="7967" spans="15:15" x14ac:dyDescent="0.25">
      <c r="O7967" s="101"/>
    </row>
    <row r="7968" spans="15:15" x14ac:dyDescent="0.25">
      <c r="O7968" s="101"/>
    </row>
    <row r="7969" spans="15:15" x14ac:dyDescent="0.25">
      <c r="O7969" s="101"/>
    </row>
    <row r="7970" spans="15:15" x14ac:dyDescent="0.25">
      <c r="O7970" s="101"/>
    </row>
    <row r="7971" spans="15:15" x14ac:dyDescent="0.25">
      <c r="O7971" s="101"/>
    </row>
    <row r="7972" spans="15:15" x14ac:dyDescent="0.25">
      <c r="O7972" s="101"/>
    </row>
    <row r="7973" spans="15:15" x14ac:dyDescent="0.25">
      <c r="O7973" s="101"/>
    </row>
    <row r="7974" spans="15:15" x14ac:dyDescent="0.25">
      <c r="O7974" s="101"/>
    </row>
    <row r="7975" spans="15:15" x14ac:dyDescent="0.25">
      <c r="O7975" s="101"/>
    </row>
    <row r="7976" spans="15:15" x14ac:dyDescent="0.25">
      <c r="O7976" s="101"/>
    </row>
    <row r="7977" spans="15:15" x14ac:dyDescent="0.25">
      <c r="O7977" s="101"/>
    </row>
    <row r="7978" spans="15:15" x14ac:dyDescent="0.25">
      <c r="O7978" s="101"/>
    </row>
    <row r="7979" spans="15:15" x14ac:dyDescent="0.25">
      <c r="O7979" s="101"/>
    </row>
    <row r="7980" spans="15:15" x14ac:dyDescent="0.25">
      <c r="O7980" s="101"/>
    </row>
    <row r="7981" spans="15:15" x14ac:dyDescent="0.25">
      <c r="O7981" s="101"/>
    </row>
    <row r="7982" spans="15:15" x14ac:dyDescent="0.25">
      <c r="O7982" s="101"/>
    </row>
    <row r="7983" spans="15:15" x14ac:dyDescent="0.25">
      <c r="O7983" s="101"/>
    </row>
    <row r="7984" spans="15:15" x14ac:dyDescent="0.25">
      <c r="O7984" s="101"/>
    </row>
    <row r="7985" spans="15:15" x14ac:dyDescent="0.25">
      <c r="O7985" s="101"/>
    </row>
    <row r="7986" spans="15:15" x14ac:dyDescent="0.25">
      <c r="O7986" s="101"/>
    </row>
    <row r="7987" spans="15:15" x14ac:dyDescent="0.25">
      <c r="O7987" s="101"/>
    </row>
    <row r="7988" spans="15:15" x14ac:dyDescent="0.25">
      <c r="O7988" s="101"/>
    </row>
    <row r="7989" spans="15:15" x14ac:dyDescent="0.25">
      <c r="O7989" s="101"/>
    </row>
    <row r="7990" spans="15:15" x14ac:dyDescent="0.25">
      <c r="O7990" s="101"/>
    </row>
    <row r="7991" spans="15:15" x14ac:dyDescent="0.25">
      <c r="O7991" s="101"/>
    </row>
    <row r="7992" spans="15:15" x14ac:dyDescent="0.25">
      <c r="O7992" s="101"/>
    </row>
    <row r="7993" spans="15:15" x14ac:dyDescent="0.25">
      <c r="O7993" s="101"/>
    </row>
    <row r="7994" spans="15:15" x14ac:dyDescent="0.25">
      <c r="O7994" s="101"/>
    </row>
    <row r="7995" spans="15:15" x14ac:dyDescent="0.25">
      <c r="O7995" s="101"/>
    </row>
    <row r="7996" spans="15:15" x14ac:dyDescent="0.25">
      <c r="O7996" s="101"/>
    </row>
    <row r="7997" spans="15:15" x14ac:dyDescent="0.25">
      <c r="O7997" s="101"/>
    </row>
    <row r="7998" spans="15:15" x14ac:dyDescent="0.25">
      <c r="O7998" s="101"/>
    </row>
    <row r="7999" spans="15:15" x14ac:dyDescent="0.25">
      <c r="O7999" s="101"/>
    </row>
    <row r="8000" spans="15:15" x14ac:dyDescent="0.25">
      <c r="O8000" s="101"/>
    </row>
    <row r="8001" spans="15:15" x14ac:dyDescent="0.25">
      <c r="O8001" s="101"/>
    </row>
    <row r="8002" spans="15:15" x14ac:dyDescent="0.25">
      <c r="O8002" s="101"/>
    </row>
    <row r="8003" spans="15:15" x14ac:dyDescent="0.25">
      <c r="O8003" s="101"/>
    </row>
    <row r="8004" spans="15:15" x14ac:dyDescent="0.25">
      <c r="O8004" s="101"/>
    </row>
    <row r="8005" spans="15:15" x14ac:dyDescent="0.25">
      <c r="O8005" s="101"/>
    </row>
    <row r="8006" spans="15:15" x14ac:dyDescent="0.25">
      <c r="O8006" s="101"/>
    </row>
    <row r="8007" spans="15:15" x14ac:dyDescent="0.25">
      <c r="O8007" s="101"/>
    </row>
    <row r="8008" spans="15:15" x14ac:dyDescent="0.25">
      <c r="O8008" s="101"/>
    </row>
    <row r="8009" spans="15:15" x14ac:dyDescent="0.25">
      <c r="O8009" s="101"/>
    </row>
    <row r="8010" spans="15:15" x14ac:dyDescent="0.25">
      <c r="O8010" s="101"/>
    </row>
    <row r="8011" spans="15:15" x14ac:dyDescent="0.25">
      <c r="O8011" s="101"/>
    </row>
    <row r="8012" spans="15:15" x14ac:dyDescent="0.25">
      <c r="O8012" s="101"/>
    </row>
    <row r="8013" spans="15:15" x14ac:dyDescent="0.25">
      <c r="O8013" s="101"/>
    </row>
    <row r="8014" spans="15:15" x14ac:dyDescent="0.25">
      <c r="O8014" s="101"/>
    </row>
    <row r="8015" spans="15:15" x14ac:dyDescent="0.25">
      <c r="O8015" s="101"/>
    </row>
    <row r="8016" spans="15:15" x14ac:dyDescent="0.25">
      <c r="O8016" s="101"/>
    </row>
    <row r="8017" spans="15:15" x14ac:dyDescent="0.25">
      <c r="O8017" s="101"/>
    </row>
    <row r="8018" spans="15:15" x14ac:dyDescent="0.25">
      <c r="O8018" s="101"/>
    </row>
    <row r="8019" spans="15:15" x14ac:dyDescent="0.25">
      <c r="O8019" s="101"/>
    </row>
    <row r="8020" spans="15:15" x14ac:dyDescent="0.25">
      <c r="O8020" s="101"/>
    </row>
    <row r="8021" spans="15:15" x14ac:dyDescent="0.25">
      <c r="O8021" s="101"/>
    </row>
    <row r="8022" spans="15:15" x14ac:dyDescent="0.25">
      <c r="O8022" s="101"/>
    </row>
    <row r="8023" spans="15:15" x14ac:dyDescent="0.25">
      <c r="O8023" s="101"/>
    </row>
    <row r="8024" spans="15:15" x14ac:dyDescent="0.25">
      <c r="O8024" s="101"/>
    </row>
    <row r="8025" spans="15:15" x14ac:dyDescent="0.25">
      <c r="O8025" s="101"/>
    </row>
    <row r="8026" spans="15:15" x14ac:dyDescent="0.25">
      <c r="O8026" s="101"/>
    </row>
    <row r="8027" spans="15:15" x14ac:dyDescent="0.25">
      <c r="O8027" s="101"/>
    </row>
    <row r="8028" spans="15:15" x14ac:dyDescent="0.25">
      <c r="O8028" s="101"/>
    </row>
    <row r="8029" spans="15:15" x14ac:dyDescent="0.25">
      <c r="O8029" s="101"/>
    </row>
    <row r="8030" spans="15:15" x14ac:dyDescent="0.25">
      <c r="O8030" s="101"/>
    </row>
    <row r="8031" spans="15:15" x14ac:dyDescent="0.25">
      <c r="O8031" s="101"/>
    </row>
    <row r="8032" spans="15:15" x14ac:dyDescent="0.25">
      <c r="O8032" s="101"/>
    </row>
    <row r="8033" spans="15:15" x14ac:dyDescent="0.25">
      <c r="O8033" s="101"/>
    </row>
    <row r="8034" spans="15:15" x14ac:dyDescent="0.25">
      <c r="O8034" s="101"/>
    </row>
    <row r="8035" spans="15:15" x14ac:dyDescent="0.25">
      <c r="O8035" s="101"/>
    </row>
    <row r="8036" spans="15:15" x14ac:dyDescent="0.25">
      <c r="O8036" s="101"/>
    </row>
    <row r="8037" spans="15:15" x14ac:dyDescent="0.25">
      <c r="O8037" s="101"/>
    </row>
    <row r="8038" spans="15:15" x14ac:dyDescent="0.25">
      <c r="O8038" s="101"/>
    </row>
    <row r="8039" spans="15:15" x14ac:dyDescent="0.25">
      <c r="O8039" s="101"/>
    </row>
    <row r="8040" spans="15:15" x14ac:dyDescent="0.25">
      <c r="O8040" s="101"/>
    </row>
    <row r="8041" spans="15:15" x14ac:dyDescent="0.25">
      <c r="O8041" s="101"/>
    </row>
    <row r="8042" spans="15:15" x14ac:dyDescent="0.25">
      <c r="O8042" s="101"/>
    </row>
    <row r="8043" spans="15:15" x14ac:dyDescent="0.25">
      <c r="O8043" s="101"/>
    </row>
    <row r="8044" spans="15:15" x14ac:dyDescent="0.25">
      <c r="O8044" s="101"/>
    </row>
    <row r="8045" spans="15:15" x14ac:dyDescent="0.25">
      <c r="O8045" s="101"/>
    </row>
    <row r="8046" spans="15:15" x14ac:dyDescent="0.25">
      <c r="O8046" s="101"/>
    </row>
    <row r="8047" spans="15:15" x14ac:dyDescent="0.25">
      <c r="O8047" s="101"/>
    </row>
    <row r="8048" spans="15:15" x14ac:dyDescent="0.25">
      <c r="O8048" s="101"/>
    </row>
    <row r="8049" spans="15:15" x14ac:dyDescent="0.25">
      <c r="O8049" s="101"/>
    </row>
    <row r="8050" spans="15:15" x14ac:dyDescent="0.25">
      <c r="O8050" s="101"/>
    </row>
    <row r="8051" spans="15:15" x14ac:dyDescent="0.25">
      <c r="O8051" s="101"/>
    </row>
    <row r="8052" spans="15:15" x14ac:dyDescent="0.25">
      <c r="O8052" s="101"/>
    </row>
    <row r="8053" spans="15:15" x14ac:dyDescent="0.25">
      <c r="O8053" s="101"/>
    </row>
    <row r="8054" spans="15:15" x14ac:dyDescent="0.25">
      <c r="O8054" s="101"/>
    </row>
    <row r="8055" spans="15:15" x14ac:dyDescent="0.25">
      <c r="O8055" s="101"/>
    </row>
    <row r="8056" spans="15:15" x14ac:dyDescent="0.25">
      <c r="O8056" s="101"/>
    </row>
    <row r="8057" spans="15:15" x14ac:dyDescent="0.25">
      <c r="O8057" s="101"/>
    </row>
    <row r="8058" spans="15:15" x14ac:dyDescent="0.25">
      <c r="O8058" s="101"/>
    </row>
    <row r="8059" spans="15:15" x14ac:dyDescent="0.25">
      <c r="O8059" s="101"/>
    </row>
    <row r="8060" spans="15:15" x14ac:dyDescent="0.25">
      <c r="O8060" s="101"/>
    </row>
    <row r="8061" spans="15:15" x14ac:dyDescent="0.25">
      <c r="O8061" s="101"/>
    </row>
    <row r="8062" spans="15:15" x14ac:dyDescent="0.25">
      <c r="O8062" s="101"/>
    </row>
    <row r="8063" spans="15:15" x14ac:dyDescent="0.25">
      <c r="O8063" s="101"/>
    </row>
    <row r="8064" spans="15:15" x14ac:dyDescent="0.25">
      <c r="O8064" s="101"/>
    </row>
    <row r="8065" spans="15:15" x14ac:dyDescent="0.25">
      <c r="O8065" s="101"/>
    </row>
    <row r="8066" spans="15:15" x14ac:dyDescent="0.25">
      <c r="O8066" s="101"/>
    </row>
    <row r="8067" spans="15:15" x14ac:dyDescent="0.25">
      <c r="O8067" s="101"/>
    </row>
    <row r="8068" spans="15:15" x14ac:dyDescent="0.25">
      <c r="O8068" s="101"/>
    </row>
    <row r="8069" spans="15:15" x14ac:dyDescent="0.25">
      <c r="O8069" s="101"/>
    </row>
    <row r="8070" spans="15:15" x14ac:dyDescent="0.25">
      <c r="O8070" s="101"/>
    </row>
    <row r="8071" spans="15:15" x14ac:dyDescent="0.25">
      <c r="O8071" s="101"/>
    </row>
    <row r="8072" spans="15:15" x14ac:dyDescent="0.25">
      <c r="O8072" s="101"/>
    </row>
    <row r="8073" spans="15:15" x14ac:dyDescent="0.25">
      <c r="O8073" s="101"/>
    </row>
    <row r="8074" spans="15:15" x14ac:dyDescent="0.25">
      <c r="O8074" s="101"/>
    </row>
    <row r="8075" spans="15:15" x14ac:dyDescent="0.25">
      <c r="O8075" s="101"/>
    </row>
    <row r="8076" spans="15:15" x14ac:dyDescent="0.25">
      <c r="O8076" s="101"/>
    </row>
    <row r="8077" spans="15:15" x14ac:dyDescent="0.25">
      <c r="O8077" s="101"/>
    </row>
    <row r="8078" spans="15:15" x14ac:dyDescent="0.25">
      <c r="O8078" s="101"/>
    </row>
    <row r="8079" spans="15:15" x14ac:dyDescent="0.25">
      <c r="O8079" s="101"/>
    </row>
    <row r="8080" spans="15:15" x14ac:dyDescent="0.25">
      <c r="O8080" s="101"/>
    </row>
    <row r="8081" spans="15:15" x14ac:dyDescent="0.25">
      <c r="O8081" s="101"/>
    </row>
    <row r="8082" spans="15:15" x14ac:dyDescent="0.25">
      <c r="O8082" s="101"/>
    </row>
    <row r="8083" spans="15:15" x14ac:dyDescent="0.25">
      <c r="O8083" s="101"/>
    </row>
    <row r="8084" spans="15:15" x14ac:dyDescent="0.25">
      <c r="O8084" s="101"/>
    </row>
    <row r="8085" spans="15:15" x14ac:dyDescent="0.25">
      <c r="O8085" s="101"/>
    </row>
    <row r="8086" spans="15:15" x14ac:dyDescent="0.25">
      <c r="O8086" s="101"/>
    </row>
    <row r="8087" spans="15:15" x14ac:dyDescent="0.25">
      <c r="O8087" s="101"/>
    </row>
    <row r="8088" spans="15:15" x14ac:dyDescent="0.25">
      <c r="O8088" s="101"/>
    </row>
    <row r="8089" spans="15:15" x14ac:dyDescent="0.25">
      <c r="O8089" s="101"/>
    </row>
    <row r="8090" spans="15:15" x14ac:dyDescent="0.25">
      <c r="O8090" s="101"/>
    </row>
    <row r="8091" spans="15:15" x14ac:dyDescent="0.25">
      <c r="O8091" s="101"/>
    </row>
    <row r="8092" spans="15:15" x14ac:dyDescent="0.25">
      <c r="O8092" s="101"/>
    </row>
    <row r="8093" spans="15:15" x14ac:dyDescent="0.25">
      <c r="O8093" s="101"/>
    </row>
    <row r="8094" spans="15:15" x14ac:dyDescent="0.25">
      <c r="O8094" s="101"/>
    </row>
    <row r="8095" spans="15:15" x14ac:dyDescent="0.25">
      <c r="O8095" s="101"/>
    </row>
    <row r="8096" spans="15:15" x14ac:dyDescent="0.25">
      <c r="O8096" s="101"/>
    </row>
    <row r="8097" spans="15:15" x14ac:dyDescent="0.25">
      <c r="O8097" s="101"/>
    </row>
    <row r="8098" spans="15:15" x14ac:dyDescent="0.25">
      <c r="O8098" s="101"/>
    </row>
    <row r="8099" spans="15:15" x14ac:dyDescent="0.25">
      <c r="O8099" s="101"/>
    </row>
    <row r="8100" spans="15:15" x14ac:dyDescent="0.25">
      <c r="O8100" s="101"/>
    </row>
    <row r="8101" spans="15:15" x14ac:dyDescent="0.25">
      <c r="O8101" s="101"/>
    </row>
    <row r="8102" spans="15:15" x14ac:dyDescent="0.25">
      <c r="O8102" s="101"/>
    </row>
    <row r="8103" spans="15:15" x14ac:dyDescent="0.25">
      <c r="O8103" s="101"/>
    </row>
    <row r="8104" spans="15:15" x14ac:dyDescent="0.25">
      <c r="O8104" s="101"/>
    </row>
    <row r="8105" spans="15:15" x14ac:dyDescent="0.25">
      <c r="O8105" s="101"/>
    </row>
    <row r="8106" spans="15:15" x14ac:dyDescent="0.25">
      <c r="O8106" s="101"/>
    </row>
    <row r="8107" spans="15:15" x14ac:dyDescent="0.25">
      <c r="O8107" s="101"/>
    </row>
    <row r="8108" spans="15:15" x14ac:dyDescent="0.25">
      <c r="O8108" s="101"/>
    </row>
    <row r="8109" spans="15:15" x14ac:dyDescent="0.25">
      <c r="O8109" s="101"/>
    </row>
    <row r="8110" spans="15:15" x14ac:dyDescent="0.25">
      <c r="O8110" s="101"/>
    </row>
    <row r="8111" spans="15:15" x14ac:dyDescent="0.25">
      <c r="O8111" s="101"/>
    </row>
    <row r="8112" spans="15:15" x14ac:dyDescent="0.25">
      <c r="O8112" s="101"/>
    </row>
    <row r="8113" spans="15:15" x14ac:dyDescent="0.25">
      <c r="O8113" s="101"/>
    </row>
    <row r="8114" spans="15:15" x14ac:dyDescent="0.25">
      <c r="O8114" s="101"/>
    </row>
    <row r="8115" spans="15:15" x14ac:dyDescent="0.25">
      <c r="O8115" s="101"/>
    </row>
    <row r="8116" spans="15:15" x14ac:dyDescent="0.25">
      <c r="O8116" s="101"/>
    </row>
    <row r="8117" spans="15:15" x14ac:dyDescent="0.25">
      <c r="O8117" s="101"/>
    </row>
    <row r="8118" spans="15:15" x14ac:dyDescent="0.25">
      <c r="O8118" s="101"/>
    </row>
    <row r="8119" spans="15:15" x14ac:dyDescent="0.25">
      <c r="O8119" s="101"/>
    </row>
    <row r="8120" spans="15:15" x14ac:dyDescent="0.25">
      <c r="O8120" s="101"/>
    </row>
    <row r="8121" spans="15:15" x14ac:dyDescent="0.25">
      <c r="O8121" s="101"/>
    </row>
    <row r="8122" spans="15:15" x14ac:dyDescent="0.25">
      <c r="O8122" s="101"/>
    </row>
    <row r="8123" spans="15:15" x14ac:dyDescent="0.25">
      <c r="O8123" s="101"/>
    </row>
    <row r="8124" spans="15:15" x14ac:dyDescent="0.25">
      <c r="O8124" s="101"/>
    </row>
    <row r="8125" spans="15:15" x14ac:dyDescent="0.25">
      <c r="O8125" s="101"/>
    </row>
    <row r="8126" spans="15:15" x14ac:dyDescent="0.25">
      <c r="O8126" s="101"/>
    </row>
    <row r="8127" spans="15:15" x14ac:dyDescent="0.25">
      <c r="O8127" s="101"/>
    </row>
    <row r="8128" spans="15:15" x14ac:dyDescent="0.25">
      <c r="O8128" s="101"/>
    </row>
    <row r="8129" spans="15:15" x14ac:dyDescent="0.25">
      <c r="O8129" s="101"/>
    </row>
    <row r="8130" spans="15:15" x14ac:dyDescent="0.25">
      <c r="O8130" s="101"/>
    </row>
    <row r="8131" spans="15:15" x14ac:dyDescent="0.25">
      <c r="O8131" s="101"/>
    </row>
    <row r="8132" spans="15:15" x14ac:dyDescent="0.25">
      <c r="O8132" s="101"/>
    </row>
    <row r="8133" spans="15:15" x14ac:dyDescent="0.25">
      <c r="O8133" s="101"/>
    </row>
    <row r="8134" spans="15:15" x14ac:dyDescent="0.25">
      <c r="O8134" s="101"/>
    </row>
    <row r="8135" spans="15:15" x14ac:dyDescent="0.25">
      <c r="O8135" s="101"/>
    </row>
    <row r="8136" spans="15:15" x14ac:dyDescent="0.25">
      <c r="O8136" s="101"/>
    </row>
    <row r="8137" spans="15:15" x14ac:dyDescent="0.25">
      <c r="O8137" s="101"/>
    </row>
    <row r="8138" spans="15:15" x14ac:dyDescent="0.25">
      <c r="O8138" s="101"/>
    </row>
    <row r="8139" spans="15:15" x14ac:dyDescent="0.25">
      <c r="O8139" s="101"/>
    </row>
    <row r="8140" spans="15:15" x14ac:dyDescent="0.25">
      <c r="O8140" s="101"/>
    </row>
    <row r="8141" spans="15:15" x14ac:dyDescent="0.25">
      <c r="O8141" s="101"/>
    </row>
    <row r="8142" spans="15:15" x14ac:dyDescent="0.25">
      <c r="O8142" s="101"/>
    </row>
    <row r="8143" spans="15:15" x14ac:dyDescent="0.25">
      <c r="O8143" s="101"/>
    </row>
    <row r="8144" spans="15:15" x14ac:dyDescent="0.25">
      <c r="O8144" s="101"/>
    </row>
    <row r="8145" spans="15:15" x14ac:dyDescent="0.25">
      <c r="O8145" s="101"/>
    </row>
    <row r="8146" spans="15:15" x14ac:dyDescent="0.25">
      <c r="O8146" s="101"/>
    </row>
    <row r="8147" spans="15:15" x14ac:dyDescent="0.25">
      <c r="O8147" s="101"/>
    </row>
    <row r="8148" spans="15:15" x14ac:dyDescent="0.25">
      <c r="O8148" s="101"/>
    </row>
    <row r="8149" spans="15:15" x14ac:dyDescent="0.25">
      <c r="O8149" s="101"/>
    </row>
    <row r="8150" spans="15:15" x14ac:dyDescent="0.25">
      <c r="O8150" s="101"/>
    </row>
    <row r="8151" spans="15:15" x14ac:dyDescent="0.25">
      <c r="O8151" s="101"/>
    </row>
    <row r="8152" spans="15:15" x14ac:dyDescent="0.25">
      <c r="O8152" s="101"/>
    </row>
    <row r="8153" spans="15:15" x14ac:dyDescent="0.25">
      <c r="O8153" s="101"/>
    </row>
    <row r="8154" spans="15:15" x14ac:dyDescent="0.25">
      <c r="O8154" s="101"/>
    </row>
    <row r="8155" spans="15:15" x14ac:dyDescent="0.25">
      <c r="O8155" s="101"/>
    </row>
    <row r="8156" spans="15:15" x14ac:dyDescent="0.25">
      <c r="O8156" s="101"/>
    </row>
    <row r="8157" spans="15:15" x14ac:dyDescent="0.25">
      <c r="O8157" s="101"/>
    </row>
    <row r="8158" spans="15:15" x14ac:dyDescent="0.25">
      <c r="O8158" s="101"/>
    </row>
    <row r="8159" spans="15:15" x14ac:dyDescent="0.25">
      <c r="O8159" s="101"/>
    </row>
    <row r="8160" spans="15:15" x14ac:dyDescent="0.25">
      <c r="O8160" s="101"/>
    </row>
    <row r="8161" spans="15:15" x14ac:dyDescent="0.25">
      <c r="O8161" s="101"/>
    </row>
    <row r="8162" spans="15:15" x14ac:dyDescent="0.25">
      <c r="O8162" s="101"/>
    </row>
    <row r="8163" spans="15:15" x14ac:dyDescent="0.25">
      <c r="O8163" s="101"/>
    </row>
    <row r="8164" spans="15:15" x14ac:dyDescent="0.25">
      <c r="O8164" s="101"/>
    </row>
    <row r="8165" spans="15:15" x14ac:dyDescent="0.25">
      <c r="O8165" s="101"/>
    </row>
    <row r="8166" spans="15:15" x14ac:dyDescent="0.25">
      <c r="O8166" s="101"/>
    </row>
    <row r="8167" spans="15:15" x14ac:dyDescent="0.25">
      <c r="O8167" s="101"/>
    </row>
    <row r="8168" spans="15:15" x14ac:dyDescent="0.25">
      <c r="O8168" s="101"/>
    </row>
    <row r="8169" spans="15:15" x14ac:dyDescent="0.25">
      <c r="O8169" s="101"/>
    </row>
    <row r="8170" spans="15:15" x14ac:dyDescent="0.25">
      <c r="O8170" s="101"/>
    </row>
    <row r="8171" spans="15:15" x14ac:dyDescent="0.25">
      <c r="O8171" s="101"/>
    </row>
    <row r="8172" spans="15:15" x14ac:dyDescent="0.25">
      <c r="O8172" s="101"/>
    </row>
    <row r="8173" spans="15:15" x14ac:dyDescent="0.25">
      <c r="O8173" s="101"/>
    </row>
    <row r="8174" spans="15:15" x14ac:dyDescent="0.25">
      <c r="O8174" s="101"/>
    </row>
    <row r="8175" spans="15:15" x14ac:dyDescent="0.25">
      <c r="O8175" s="101"/>
    </row>
    <row r="8176" spans="15:15" x14ac:dyDescent="0.25">
      <c r="O8176" s="101"/>
    </row>
    <row r="8177" spans="15:15" x14ac:dyDescent="0.25">
      <c r="O8177" s="101"/>
    </row>
    <row r="8178" spans="15:15" x14ac:dyDescent="0.25">
      <c r="O8178" s="101"/>
    </row>
    <row r="8179" spans="15:15" x14ac:dyDescent="0.25">
      <c r="O8179" s="101"/>
    </row>
    <row r="8180" spans="15:15" x14ac:dyDescent="0.25">
      <c r="O8180" s="101"/>
    </row>
    <row r="8181" spans="15:15" x14ac:dyDescent="0.25">
      <c r="O8181" s="101"/>
    </row>
    <row r="8182" spans="15:15" x14ac:dyDescent="0.25">
      <c r="O8182" s="101"/>
    </row>
    <row r="8183" spans="15:15" x14ac:dyDescent="0.25">
      <c r="O8183" s="101"/>
    </row>
    <row r="8184" spans="15:15" x14ac:dyDescent="0.25">
      <c r="O8184" s="101"/>
    </row>
    <row r="8185" spans="15:15" x14ac:dyDescent="0.25">
      <c r="O8185" s="101"/>
    </row>
    <row r="8186" spans="15:15" x14ac:dyDescent="0.25">
      <c r="O8186" s="101"/>
    </row>
    <row r="8187" spans="15:15" x14ac:dyDescent="0.25">
      <c r="O8187" s="101"/>
    </row>
    <row r="8188" spans="15:15" x14ac:dyDescent="0.25">
      <c r="O8188" s="101"/>
    </row>
    <row r="8189" spans="15:15" x14ac:dyDescent="0.25">
      <c r="O8189" s="101"/>
    </row>
    <row r="8190" spans="15:15" x14ac:dyDescent="0.25">
      <c r="O8190" s="101"/>
    </row>
    <row r="8191" spans="15:15" x14ac:dyDescent="0.25">
      <c r="O8191" s="101"/>
    </row>
    <row r="8192" spans="15:15" x14ac:dyDescent="0.25">
      <c r="O8192" s="101"/>
    </row>
    <row r="8193" spans="15:15" x14ac:dyDescent="0.25">
      <c r="O8193" s="101"/>
    </row>
    <row r="8194" spans="15:15" x14ac:dyDescent="0.25">
      <c r="O8194" s="101"/>
    </row>
    <row r="8195" spans="15:15" x14ac:dyDescent="0.25">
      <c r="O8195" s="101"/>
    </row>
    <row r="8196" spans="15:15" x14ac:dyDescent="0.25">
      <c r="O8196" s="101"/>
    </row>
    <row r="8197" spans="15:15" x14ac:dyDescent="0.25">
      <c r="O8197" s="101"/>
    </row>
    <row r="8198" spans="15:15" x14ac:dyDescent="0.25">
      <c r="O8198" s="101"/>
    </row>
    <row r="8199" spans="15:15" x14ac:dyDescent="0.25">
      <c r="O8199" s="101"/>
    </row>
    <row r="8200" spans="15:15" x14ac:dyDescent="0.25">
      <c r="O8200" s="101"/>
    </row>
    <row r="8201" spans="15:15" x14ac:dyDescent="0.25">
      <c r="O8201" s="101"/>
    </row>
    <row r="8202" spans="15:15" x14ac:dyDescent="0.25">
      <c r="O8202" s="101"/>
    </row>
    <row r="8203" spans="15:15" x14ac:dyDescent="0.25">
      <c r="O8203" s="101"/>
    </row>
    <row r="8204" spans="15:15" x14ac:dyDescent="0.25">
      <c r="O8204" s="101"/>
    </row>
    <row r="8205" spans="15:15" x14ac:dyDescent="0.25">
      <c r="O8205" s="101"/>
    </row>
    <row r="8206" spans="15:15" x14ac:dyDescent="0.25">
      <c r="O8206" s="101"/>
    </row>
    <row r="8207" spans="15:15" x14ac:dyDescent="0.25">
      <c r="O8207" s="101"/>
    </row>
    <row r="8208" spans="15:15" x14ac:dyDescent="0.25">
      <c r="O8208" s="101"/>
    </row>
    <row r="8209" spans="15:15" x14ac:dyDescent="0.25">
      <c r="O8209" s="101"/>
    </row>
    <row r="8210" spans="15:15" x14ac:dyDescent="0.25">
      <c r="O8210" s="101"/>
    </row>
    <row r="8211" spans="15:15" x14ac:dyDescent="0.25">
      <c r="O8211" s="101"/>
    </row>
    <row r="8212" spans="15:15" x14ac:dyDescent="0.25">
      <c r="O8212" s="101"/>
    </row>
    <row r="8213" spans="15:15" x14ac:dyDescent="0.25">
      <c r="O8213" s="101"/>
    </row>
    <row r="8214" spans="15:15" x14ac:dyDescent="0.25">
      <c r="O8214" s="101"/>
    </row>
    <row r="8215" spans="15:15" x14ac:dyDescent="0.25">
      <c r="O8215" s="101"/>
    </row>
    <row r="8216" spans="15:15" x14ac:dyDescent="0.25">
      <c r="O8216" s="101"/>
    </row>
    <row r="8217" spans="15:15" x14ac:dyDescent="0.25">
      <c r="O8217" s="101"/>
    </row>
    <row r="8218" spans="15:15" x14ac:dyDescent="0.25">
      <c r="O8218" s="101"/>
    </row>
    <row r="8219" spans="15:15" x14ac:dyDescent="0.25">
      <c r="O8219" s="101"/>
    </row>
    <row r="8220" spans="15:15" x14ac:dyDescent="0.25">
      <c r="O8220" s="101"/>
    </row>
    <row r="8221" spans="15:15" x14ac:dyDescent="0.25">
      <c r="O8221" s="101"/>
    </row>
    <row r="8222" spans="15:15" x14ac:dyDescent="0.25">
      <c r="O8222" s="101"/>
    </row>
    <row r="8223" spans="15:15" x14ac:dyDescent="0.25">
      <c r="O8223" s="101"/>
    </row>
    <row r="8224" spans="15:15" x14ac:dyDescent="0.25">
      <c r="O8224" s="101"/>
    </row>
    <row r="8225" spans="15:15" x14ac:dyDescent="0.25">
      <c r="O8225" s="101"/>
    </row>
    <row r="8226" spans="15:15" x14ac:dyDescent="0.25">
      <c r="O8226" s="101"/>
    </row>
    <row r="8227" spans="15:15" x14ac:dyDescent="0.25">
      <c r="O8227" s="101"/>
    </row>
    <row r="8228" spans="15:15" x14ac:dyDescent="0.25">
      <c r="O8228" s="101"/>
    </row>
    <row r="8229" spans="15:15" x14ac:dyDescent="0.25">
      <c r="O8229" s="101"/>
    </row>
    <row r="8230" spans="15:15" x14ac:dyDescent="0.25">
      <c r="O8230" s="101"/>
    </row>
    <row r="8231" spans="15:15" x14ac:dyDescent="0.25">
      <c r="O8231" s="101"/>
    </row>
    <row r="8232" spans="15:15" x14ac:dyDescent="0.25">
      <c r="O8232" s="101"/>
    </row>
    <row r="8233" spans="15:15" x14ac:dyDescent="0.25">
      <c r="O8233" s="101"/>
    </row>
    <row r="8234" spans="15:15" x14ac:dyDescent="0.25">
      <c r="O8234" s="101"/>
    </row>
    <row r="8235" spans="15:15" x14ac:dyDescent="0.25">
      <c r="O8235" s="101"/>
    </row>
    <row r="8236" spans="15:15" x14ac:dyDescent="0.25">
      <c r="O8236" s="101"/>
    </row>
    <row r="8237" spans="15:15" x14ac:dyDescent="0.25">
      <c r="O8237" s="101"/>
    </row>
    <row r="8238" spans="15:15" x14ac:dyDescent="0.25">
      <c r="O8238" s="101"/>
    </row>
    <row r="8239" spans="15:15" x14ac:dyDescent="0.25">
      <c r="O8239" s="101"/>
    </row>
    <row r="8240" spans="15:15" x14ac:dyDescent="0.25">
      <c r="O8240" s="101"/>
    </row>
    <row r="8241" spans="15:15" x14ac:dyDescent="0.25">
      <c r="O8241" s="101"/>
    </row>
    <row r="8242" spans="15:15" x14ac:dyDescent="0.25">
      <c r="O8242" s="101"/>
    </row>
    <row r="8243" spans="15:15" x14ac:dyDescent="0.25">
      <c r="O8243" s="101"/>
    </row>
    <row r="8244" spans="15:15" x14ac:dyDescent="0.25">
      <c r="O8244" s="101"/>
    </row>
    <row r="8245" spans="15:15" x14ac:dyDescent="0.25">
      <c r="O8245" s="101"/>
    </row>
    <row r="8246" spans="15:15" x14ac:dyDescent="0.25">
      <c r="O8246" s="101"/>
    </row>
    <row r="8247" spans="15:15" x14ac:dyDescent="0.25">
      <c r="O8247" s="101"/>
    </row>
    <row r="8248" spans="15:15" x14ac:dyDescent="0.25">
      <c r="O8248" s="101"/>
    </row>
    <row r="8249" spans="15:15" x14ac:dyDescent="0.25">
      <c r="O8249" s="101"/>
    </row>
    <row r="8250" spans="15:15" x14ac:dyDescent="0.25">
      <c r="O8250" s="101"/>
    </row>
    <row r="8251" spans="15:15" x14ac:dyDescent="0.25">
      <c r="O8251" s="101"/>
    </row>
    <row r="8252" spans="15:15" x14ac:dyDescent="0.25">
      <c r="O8252" s="101"/>
    </row>
    <row r="8253" spans="15:15" x14ac:dyDescent="0.25">
      <c r="O8253" s="101"/>
    </row>
    <row r="8254" spans="15:15" x14ac:dyDescent="0.25">
      <c r="O8254" s="101"/>
    </row>
    <row r="8255" spans="15:15" x14ac:dyDescent="0.25">
      <c r="O8255" s="101"/>
    </row>
    <row r="8256" spans="15:15" x14ac:dyDescent="0.25">
      <c r="O8256" s="101"/>
    </row>
    <row r="8257" spans="15:15" x14ac:dyDescent="0.25">
      <c r="O8257" s="101"/>
    </row>
    <row r="8258" spans="15:15" x14ac:dyDescent="0.25">
      <c r="O8258" s="101"/>
    </row>
    <row r="8259" spans="15:15" x14ac:dyDescent="0.25">
      <c r="O8259" s="101"/>
    </row>
    <row r="8260" spans="15:15" x14ac:dyDescent="0.25">
      <c r="O8260" s="101"/>
    </row>
    <row r="8261" spans="15:15" x14ac:dyDescent="0.25">
      <c r="O8261" s="101"/>
    </row>
    <row r="8262" spans="15:15" x14ac:dyDescent="0.25">
      <c r="O8262" s="101"/>
    </row>
    <row r="8263" spans="15:15" x14ac:dyDescent="0.25">
      <c r="O8263" s="101"/>
    </row>
    <row r="8264" spans="15:15" x14ac:dyDescent="0.25">
      <c r="O8264" s="101"/>
    </row>
    <row r="8265" spans="15:15" x14ac:dyDescent="0.25">
      <c r="O8265" s="101"/>
    </row>
    <row r="8266" spans="15:15" x14ac:dyDescent="0.25">
      <c r="O8266" s="101"/>
    </row>
    <row r="8267" spans="15:15" x14ac:dyDescent="0.25">
      <c r="O8267" s="101"/>
    </row>
    <row r="8268" spans="15:15" x14ac:dyDescent="0.25">
      <c r="O8268" s="101"/>
    </row>
    <row r="8269" spans="15:15" x14ac:dyDescent="0.25">
      <c r="O8269" s="101"/>
    </row>
    <row r="8270" spans="15:15" x14ac:dyDescent="0.25">
      <c r="O8270" s="101"/>
    </row>
    <row r="8271" spans="15:15" x14ac:dyDescent="0.25">
      <c r="O8271" s="101"/>
    </row>
    <row r="8272" spans="15:15" x14ac:dyDescent="0.25">
      <c r="O8272" s="101"/>
    </row>
    <row r="8273" spans="15:15" x14ac:dyDescent="0.25">
      <c r="O8273" s="101"/>
    </row>
    <row r="8274" spans="15:15" x14ac:dyDescent="0.25">
      <c r="O8274" s="101"/>
    </row>
    <row r="8275" spans="15:15" x14ac:dyDescent="0.25">
      <c r="O8275" s="101"/>
    </row>
    <row r="8276" spans="15:15" x14ac:dyDescent="0.25">
      <c r="O8276" s="101"/>
    </row>
    <row r="8277" spans="15:15" x14ac:dyDescent="0.25">
      <c r="O8277" s="101"/>
    </row>
    <row r="8278" spans="15:15" x14ac:dyDescent="0.25">
      <c r="O8278" s="101"/>
    </row>
    <row r="8279" spans="15:15" x14ac:dyDescent="0.25">
      <c r="O8279" s="101"/>
    </row>
    <row r="8280" spans="15:15" x14ac:dyDescent="0.25">
      <c r="O8280" s="101"/>
    </row>
    <row r="8281" spans="15:15" x14ac:dyDescent="0.25">
      <c r="O8281" s="101"/>
    </row>
    <row r="8282" spans="15:15" x14ac:dyDescent="0.25">
      <c r="O8282" s="101"/>
    </row>
    <row r="8283" spans="15:15" x14ac:dyDescent="0.25">
      <c r="O8283" s="101"/>
    </row>
    <row r="8284" spans="15:15" x14ac:dyDescent="0.25">
      <c r="O8284" s="101"/>
    </row>
    <row r="8285" spans="15:15" x14ac:dyDescent="0.25">
      <c r="O8285" s="101"/>
    </row>
    <row r="8286" spans="15:15" x14ac:dyDescent="0.25">
      <c r="O8286" s="101"/>
    </row>
    <row r="8287" spans="15:15" x14ac:dyDescent="0.25">
      <c r="O8287" s="101"/>
    </row>
    <row r="8288" spans="15:15" x14ac:dyDescent="0.25">
      <c r="O8288" s="101"/>
    </row>
    <row r="8289" spans="15:15" x14ac:dyDescent="0.25">
      <c r="O8289" s="101"/>
    </row>
    <row r="8290" spans="15:15" x14ac:dyDescent="0.25">
      <c r="O8290" s="101"/>
    </row>
    <row r="8291" spans="15:15" x14ac:dyDescent="0.25">
      <c r="O8291" s="101"/>
    </row>
    <row r="8292" spans="15:15" x14ac:dyDescent="0.25">
      <c r="O8292" s="101"/>
    </row>
    <row r="8293" spans="15:15" x14ac:dyDescent="0.25">
      <c r="O8293" s="101"/>
    </row>
    <row r="8294" spans="15:15" x14ac:dyDescent="0.25">
      <c r="O8294" s="101"/>
    </row>
    <row r="8295" spans="15:15" x14ac:dyDescent="0.25">
      <c r="O8295" s="101"/>
    </row>
    <row r="8296" spans="15:15" x14ac:dyDescent="0.25">
      <c r="O8296" s="101"/>
    </row>
    <row r="8297" spans="15:15" x14ac:dyDescent="0.25">
      <c r="O8297" s="101"/>
    </row>
    <row r="8298" spans="15:15" x14ac:dyDescent="0.25">
      <c r="O8298" s="101"/>
    </row>
    <row r="8299" spans="15:15" x14ac:dyDescent="0.25">
      <c r="O8299" s="101"/>
    </row>
    <row r="8300" spans="15:15" x14ac:dyDescent="0.25">
      <c r="O8300" s="101"/>
    </row>
    <row r="8301" spans="15:15" x14ac:dyDescent="0.25">
      <c r="O8301" s="101"/>
    </row>
    <row r="8302" spans="15:15" x14ac:dyDescent="0.25">
      <c r="O8302" s="101"/>
    </row>
    <row r="8303" spans="15:15" x14ac:dyDescent="0.25">
      <c r="O8303" s="101"/>
    </row>
    <row r="8304" spans="15:15" x14ac:dyDescent="0.25">
      <c r="O8304" s="101"/>
    </row>
    <row r="8305" spans="15:15" x14ac:dyDescent="0.25">
      <c r="O8305" s="101"/>
    </row>
    <row r="8306" spans="15:15" x14ac:dyDescent="0.25">
      <c r="O8306" s="101"/>
    </row>
    <row r="8307" spans="15:15" x14ac:dyDescent="0.25">
      <c r="O8307" s="101"/>
    </row>
    <row r="8308" spans="15:15" x14ac:dyDescent="0.25">
      <c r="O8308" s="101"/>
    </row>
    <row r="8309" spans="15:15" x14ac:dyDescent="0.25">
      <c r="O8309" s="101"/>
    </row>
    <row r="8310" spans="15:15" x14ac:dyDescent="0.25">
      <c r="O8310" s="101"/>
    </row>
    <row r="8311" spans="15:15" x14ac:dyDescent="0.25">
      <c r="O8311" s="101"/>
    </row>
    <row r="8312" spans="15:15" x14ac:dyDescent="0.25">
      <c r="O8312" s="101"/>
    </row>
    <row r="8313" spans="15:15" x14ac:dyDescent="0.25">
      <c r="O8313" s="101"/>
    </row>
    <row r="8314" spans="15:15" x14ac:dyDescent="0.25">
      <c r="O8314" s="101"/>
    </row>
    <row r="8315" spans="15:15" x14ac:dyDescent="0.25">
      <c r="O8315" s="101"/>
    </row>
    <row r="8316" spans="15:15" x14ac:dyDescent="0.25">
      <c r="O8316" s="101"/>
    </row>
    <row r="8317" spans="15:15" x14ac:dyDescent="0.25">
      <c r="O8317" s="101"/>
    </row>
    <row r="8318" spans="15:15" x14ac:dyDescent="0.25">
      <c r="O8318" s="101"/>
    </row>
    <row r="8319" spans="15:15" x14ac:dyDescent="0.25">
      <c r="O8319" s="101"/>
    </row>
    <row r="8320" spans="15:15" x14ac:dyDescent="0.25">
      <c r="O8320" s="101"/>
    </row>
    <row r="8321" spans="15:15" x14ac:dyDescent="0.25">
      <c r="O8321" s="101"/>
    </row>
    <row r="8322" spans="15:15" x14ac:dyDescent="0.25">
      <c r="O8322" s="101"/>
    </row>
    <row r="8323" spans="15:15" x14ac:dyDescent="0.25">
      <c r="O8323" s="101"/>
    </row>
    <row r="8324" spans="15:15" x14ac:dyDescent="0.25">
      <c r="O8324" s="101"/>
    </row>
    <row r="8325" spans="15:15" x14ac:dyDescent="0.25">
      <c r="O8325" s="101"/>
    </row>
    <row r="8326" spans="15:15" x14ac:dyDescent="0.25">
      <c r="O8326" s="101"/>
    </row>
    <row r="8327" spans="15:15" x14ac:dyDescent="0.25">
      <c r="O8327" s="101"/>
    </row>
    <row r="8328" spans="15:15" x14ac:dyDescent="0.25">
      <c r="O8328" s="101"/>
    </row>
    <row r="8329" spans="15:15" x14ac:dyDescent="0.25">
      <c r="O8329" s="101"/>
    </row>
    <row r="8330" spans="15:15" x14ac:dyDescent="0.25">
      <c r="O8330" s="101"/>
    </row>
    <row r="8331" spans="15:15" x14ac:dyDescent="0.25">
      <c r="O8331" s="101"/>
    </row>
    <row r="8332" spans="15:15" x14ac:dyDescent="0.25">
      <c r="O8332" s="101"/>
    </row>
    <row r="8333" spans="15:15" x14ac:dyDescent="0.25">
      <c r="O8333" s="101"/>
    </row>
    <row r="8334" spans="15:15" x14ac:dyDescent="0.25">
      <c r="O8334" s="101"/>
    </row>
    <row r="8335" spans="15:15" x14ac:dyDescent="0.25">
      <c r="O8335" s="101"/>
    </row>
    <row r="8336" spans="15:15" x14ac:dyDescent="0.25">
      <c r="O8336" s="101"/>
    </row>
    <row r="8337" spans="15:15" x14ac:dyDescent="0.25">
      <c r="O8337" s="101"/>
    </row>
    <row r="8338" spans="15:15" x14ac:dyDescent="0.25">
      <c r="O8338" s="101"/>
    </row>
    <row r="8339" spans="15:15" x14ac:dyDescent="0.25">
      <c r="O8339" s="101"/>
    </row>
    <row r="8340" spans="15:15" x14ac:dyDescent="0.25">
      <c r="O8340" s="101"/>
    </row>
    <row r="8341" spans="15:15" x14ac:dyDescent="0.25">
      <c r="O8341" s="101"/>
    </row>
    <row r="8342" spans="15:15" x14ac:dyDescent="0.25">
      <c r="O8342" s="101"/>
    </row>
    <row r="8343" spans="15:15" x14ac:dyDescent="0.25">
      <c r="O8343" s="101"/>
    </row>
    <row r="8344" spans="15:15" x14ac:dyDescent="0.25">
      <c r="O8344" s="101"/>
    </row>
    <row r="8345" spans="15:15" x14ac:dyDescent="0.25">
      <c r="O8345" s="101"/>
    </row>
    <row r="8346" spans="15:15" x14ac:dyDescent="0.25">
      <c r="O8346" s="101"/>
    </row>
    <row r="8347" spans="15:15" x14ac:dyDescent="0.25">
      <c r="O8347" s="101"/>
    </row>
    <row r="8348" spans="15:15" x14ac:dyDescent="0.25">
      <c r="O8348" s="101"/>
    </row>
    <row r="8349" spans="15:15" x14ac:dyDescent="0.25">
      <c r="O8349" s="101"/>
    </row>
    <row r="8350" spans="15:15" x14ac:dyDescent="0.25">
      <c r="O8350" s="101"/>
    </row>
    <row r="8351" spans="15:15" x14ac:dyDescent="0.25">
      <c r="O8351" s="101"/>
    </row>
    <row r="8352" spans="15:15" x14ac:dyDescent="0.25">
      <c r="O8352" s="101"/>
    </row>
    <row r="8353" spans="15:15" x14ac:dyDescent="0.25">
      <c r="O8353" s="101"/>
    </row>
    <row r="8354" spans="15:15" x14ac:dyDescent="0.25">
      <c r="O8354" s="101"/>
    </row>
    <row r="8355" spans="15:15" x14ac:dyDescent="0.25">
      <c r="O8355" s="101"/>
    </row>
    <row r="8356" spans="15:15" x14ac:dyDescent="0.25">
      <c r="O8356" s="101"/>
    </row>
    <row r="8357" spans="15:15" x14ac:dyDescent="0.25">
      <c r="O8357" s="101"/>
    </row>
    <row r="8358" spans="15:15" x14ac:dyDescent="0.25">
      <c r="O8358" s="101"/>
    </row>
    <row r="8359" spans="15:15" x14ac:dyDescent="0.25">
      <c r="O8359" s="101"/>
    </row>
    <row r="8360" spans="15:15" x14ac:dyDescent="0.25">
      <c r="O8360" s="101"/>
    </row>
    <row r="8361" spans="15:15" x14ac:dyDescent="0.25">
      <c r="O8361" s="101"/>
    </row>
    <row r="8362" spans="15:15" x14ac:dyDescent="0.25">
      <c r="O8362" s="101"/>
    </row>
    <row r="8363" spans="15:15" x14ac:dyDescent="0.25">
      <c r="O8363" s="101"/>
    </row>
    <row r="8364" spans="15:15" x14ac:dyDescent="0.25">
      <c r="O8364" s="101"/>
    </row>
    <row r="8365" spans="15:15" x14ac:dyDescent="0.25">
      <c r="O8365" s="101"/>
    </row>
    <row r="8366" spans="15:15" x14ac:dyDescent="0.25">
      <c r="O8366" s="101"/>
    </row>
    <row r="8367" spans="15:15" x14ac:dyDescent="0.25">
      <c r="O8367" s="101"/>
    </row>
    <row r="8368" spans="15:15" x14ac:dyDescent="0.25">
      <c r="O8368" s="101"/>
    </row>
    <row r="8369" spans="15:15" x14ac:dyDescent="0.25">
      <c r="O8369" s="101"/>
    </row>
    <row r="8370" spans="15:15" x14ac:dyDescent="0.25">
      <c r="O8370" s="101"/>
    </row>
    <row r="8371" spans="15:15" x14ac:dyDescent="0.25">
      <c r="O8371" s="101"/>
    </row>
    <row r="8372" spans="15:15" x14ac:dyDescent="0.25">
      <c r="O8372" s="101"/>
    </row>
    <row r="8373" spans="15:15" x14ac:dyDescent="0.25">
      <c r="O8373" s="101"/>
    </row>
    <row r="8374" spans="15:15" x14ac:dyDescent="0.25">
      <c r="O8374" s="101"/>
    </row>
    <row r="8375" spans="15:15" x14ac:dyDescent="0.25">
      <c r="O8375" s="101"/>
    </row>
    <row r="8376" spans="15:15" x14ac:dyDescent="0.25">
      <c r="O8376" s="101"/>
    </row>
    <row r="8377" spans="15:15" x14ac:dyDescent="0.25">
      <c r="O8377" s="101"/>
    </row>
    <row r="8378" spans="15:15" x14ac:dyDescent="0.25">
      <c r="O8378" s="101"/>
    </row>
    <row r="8379" spans="15:15" x14ac:dyDescent="0.25">
      <c r="O8379" s="101"/>
    </row>
    <row r="8380" spans="15:15" x14ac:dyDescent="0.25">
      <c r="O8380" s="101"/>
    </row>
    <row r="8381" spans="15:15" x14ac:dyDescent="0.25">
      <c r="O8381" s="101"/>
    </row>
    <row r="8382" spans="15:15" x14ac:dyDescent="0.25">
      <c r="O8382" s="101"/>
    </row>
    <row r="8383" spans="15:15" x14ac:dyDescent="0.25">
      <c r="O8383" s="101"/>
    </row>
    <row r="8384" spans="15:15" x14ac:dyDescent="0.25">
      <c r="O8384" s="101"/>
    </row>
    <row r="8385" spans="15:15" x14ac:dyDescent="0.25">
      <c r="O8385" s="101"/>
    </row>
    <row r="8386" spans="15:15" x14ac:dyDescent="0.25">
      <c r="O8386" s="101"/>
    </row>
    <row r="8387" spans="15:15" x14ac:dyDescent="0.25">
      <c r="O8387" s="101"/>
    </row>
    <row r="8388" spans="15:15" x14ac:dyDescent="0.25">
      <c r="O8388" s="101"/>
    </row>
    <row r="8389" spans="15:15" x14ac:dyDescent="0.25">
      <c r="O8389" s="101"/>
    </row>
    <row r="8390" spans="15:15" x14ac:dyDescent="0.25">
      <c r="O8390" s="101"/>
    </row>
    <row r="8391" spans="15:15" x14ac:dyDescent="0.25">
      <c r="O8391" s="101"/>
    </row>
    <row r="8392" spans="15:15" x14ac:dyDescent="0.25">
      <c r="O8392" s="101"/>
    </row>
    <row r="8393" spans="15:15" x14ac:dyDescent="0.25">
      <c r="O8393" s="101"/>
    </row>
    <row r="8394" spans="15:15" x14ac:dyDescent="0.25">
      <c r="O8394" s="101"/>
    </row>
    <row r="8395" spans="15:15" x14ac:dyDescent="0.25">
      <c r="O8395" s="101"/>
    </row>
    <row r="8396" spans="15:15" x14ac:dyDescent="0.25">
      <c r="O8396" s="101"/>
    </row>
    <row r="8397" spans="15:15" x14ac:dyDescent="0.25">
      <c r="O8397" s="101"/>
    </row>
    <row r="8398" spans="15:15" x14ac:dyDescent="0.25">
      <c r="O8398" s="101"/>
    </row>
    <row r="8399" spans="15:15" x14ac:dyDescent="0.25">
      <c r="O8399" s="101"/>
    </row>
    <row r="8400" spans="15:15" x14ac:dyDescent="0.25">
      <c r="O8400" s="101"/>
    </row>
    <row r="8401" spans="15:15" x14ac:dyDescent="0.25">
      <c r="O8401" s="101"/>
    </row>
    <row r="8402" spans="15:15" x14ac:dyDescent="0.25">
      <c r="O8402" s="101"/>
    </row>
    <row r="8403" spans="15:15" x14ac:dyDescent="0.25">
      <c r="O8403" s="101"/>
    </row>
    <row r="8404" spans="15:15" x14ac:dyDescent="0.25">
      <c r="O8404" s="101"/>
    </row>
    <row r="8405" spans="15:15" x14ac:dyDescent="0.25">
      <c r="O8405" s="101"/>
    </row>
    <row r="8406" spans="15:15" x14ac:dyDescent="0.25">
      <c r="O8406" s="101"/>
    </row>
    <row r="8407" spans="15:15" x14ac:dyDescent="0.25">
      <c r="O8407" s="101"/>
    </row>
    <row r="8408" spans="15:15" x14ac:dyDescent="0.25">
      <c r="O8408" s="101"/>
    </row>
    <row r="8409" spans="15:15" x14ac:dyDescent="0.25">
      <c r="O8409" s="101"/>
    </row>
    <row r="8410" spans="15:15" x14ac:dyDescent="0.25">
      <c r="O8410" s="101"/>
    </row>
    <row r="8411" spans="15:15" x14ac:dyDescent="0.25">
      <c r="O8411" s="101"/>
    </row>
    <row r="8412" spans="15:15" x14ac:dyDescent="0.25">
      <c r="O8412" s="101"/>
    </row>
    <row r="8413" spans="15:15" x14ac:dyDescent="0.25">
      <c r="O8413" s="101"/>
    </row>
    <row r="8414" spans="15:15" x14ac:dyDescent="0.25">
      <c r="O8414" s="101"/>
    </row>
    <row r="8415" spans="15:15" x14ac:dyDescent="0.25">
      <c r="O8415" s="101"/>
    </row>
    <row r="8416" spans="15:15" x14ac:dyDescent="0.25">
      <c r="O8416" s="101"/>
    </row>
    <row r="8417" spans="15:15" x14ac:dyDescent="0.25">
      <c r="O8417" s="101"/>
    </row>
    <row r="8418" spans="15:15" x14ac:dyDescent="0.25">
      <c r="O8418" s="101"/>
    </row>
    <row r="8419" spans="15:15" x14ac:dyDescent="0.25">
      <c r="O8419" s="101"/>
    </row>
    <row r="8420" spans="15:15" x14ac:dyDescent="0.25">
      <c r="O8420" s="101"/>
    </row>
    <row r="8421" spans="15:15" x14ac:dyDescent="0.25">
      <c r="O8421" s="101"/>
    </row>
    <row r="8422" spans="15:15" x14ac:dyDescent="0.25">
      <c r="O8422" s="101"/>
    </row>
    <row r="8423" spans="15:15" x14ac:dyDescent="0.25">
      <c r="O8423" s="101"/>
    </row>
    <row r="8424" spans="15:15" x14ac:dyDescent="0.25">
      <c r="O8424" s="101"/>
    </row>
    <row r="8425" spans="15:15" x14ac:dyDescent="0.25">
      <c r="O8425" s="101"/>
    </row>
    <row r="8426" spans="15:15" x14ac:dyDescent="0.25">
      <c r="O8426" s="101"/>
    </row>
    <row r="8427" spans="15:15" x14ac:dyDescent="0.25">
      <c r="O8427" s="101"/>
    </row>
    <row r="8428" spans="15:15" x14ac:dyDescent="0.25">
      <c r="O8428" s="101"/>
    </row>
    <row r="8429" spans="15:15" x14ac:dyDescent="0.25">
      <c r="O8429" s="101"/>
    </row>
    <row r="8430" spans="15:15" x14ac:dyDescent="0.25">
      <c r="O8430" s="101"/>
    </row>
    <row r="8431" spans="15:15" x14ac:dyDescent="0.25">
      <c r="O8431" s="101"/>
    </row>
    <row r="8432" spans="15:15" x14ac:dyDescent="0.25">
      <c r="O8432" s="101"/>
    </row>
    <row r="8433" spans="15:15" x14ac:dyDescent="0.25">
      <c r="O8433" s="101"/>
    </row>
    <row r="8434" spans="15:15" x14ac:dyDescent="0.25">
      <c r="O8434" s="101"/>
    </row>
    <row r="8435" spans="15:15" x14ac:dyDescent="0.25">
      <c r="O8435" s="101"/>
    </row>
    <row r="8436" spans="15:15" x14ac:dyDescent="0.25">
      <c r="O8436" s="101"/>
    </row>
    <row r="8437" spans="15:15" x14ac:dyDescent="0.25">
      <c r="O8437" s="101"/>
    </row>
    <row r="8438" spans="15:15" x14ac:dyDescent="0.25">
      <c r="O8438" s="101"/>
    </row>
    <row r="8439" spans="15:15" x14ac:dyDescent="0.25">
      <c r="O8439" s="101"/>
    </row>
    <row r="8440" spans="15:15" x14ac:dyDescent="0.25">
      <c r="O8440" s="101"/>
    </row>
    <row r="8441" spans="15:15" x14ac:dyDescent="0.25">
      <c r="O8441" s="101"/>
    </row>
    <row r="8442" spans="15:15" x14ac:dyDescent="0.25">
      <c r="O8442" s="101"/>
    </row>
    <row r="8443" spans="15:15" x14ac:dyDescent="0.25">
      <c r="O8443" s="101"/>
    </row>
    <row r="8444" spans="15:15" x14ac:dyDescent="0.25">
      <c r="O8444" s="101"/>
    </row>
    <row r="8445" spans="15:15" x14ac:dyDescent="0.25">
      <c r="O8445" s="101"/>
    </row>
    <row r="8446" spans="15:15" x14ac:dyDescent="0.25">
      <c r="O8446" s="101"/>
    </row>
    <row r="8447" spans="15:15" x14ac:dyDescent="0.25">
      <c r="O8447" s="101"/>
    </row>
    <row r="8448" spans="15:15" x14ac:dyDescent="0.25">
      <c r="O8448" s="101"/>
    </row>
    <row r="8449" spans="15:15" x14ac:dyDescent="0.25">
      <c r="O8449" s="101"/>
    </row>
    <row r="8450" spans="15:15" x14ac:dyDescent="0.25">
      <c r="O8450" s="101"/>
    </row>
    <row r="8451" spans="15:15" x14ac:dyDescent="0.25">
      <c r="O8451" s="101"/>
    </row>
    <row r="8452" spans="15:15" x14ac:dyDescent="0.25">
      <c r="O8452" s="101"/>
    </row>
    <row r="8453" spans="15:15" x14ac:dyDescent="0.25">
      <c r="O8453" s="101"/>
    </row>
    <row r="8454" spans="15:15" x14ac:dyDescent="0.25">
      <c r="O8454" s="101"/>
    </row>
    <row r="8455" spans="15:15" x14ac:dyDescent="0.25">
      <c r="O8455" s="101"/>
    </row>
    <row r="8456" spans="15:15" x14ac:dyDescent="0.25">
      <c r="O8456" s="101"/>
    </row>
    <row r="8457" spans="15:15" x14ac:dyDescent="0.25">
      <c r="O8457" s="101"/>
    </row>
    <row r="8458" spans="15:15" x14ac:dyDescent="0.25">
      <c r="O8458" s="101"/>
    </row>
    <row r="8459" spans="15:15" x14ac:dyDescent="0.25">
      <c r="O8459" s="101"/>
    </row>
    <row r="8460" spans="15:15" x14ac:dyDescent="0.25">
      <c r="O8460" s="101"/>
    </row>
    <row r="8461" spans="15:15" x14ac:dyDescent="0.25">
      <c r="O8461" s="101"/>
    </row>
    <row r="8462" spans="15:15" x14ac:dyDescent="0.25">
      <c r="O8462" s="101"/>
    </row>
    <row r="8463" spans="15:15" x14ac:dyDescent="0.25">
      <c r="O8463" s="101"/>
    </row>
    <row r="8464" spans="15:15" x14ac:dyDescent="0.25">
      <c r="O8464" s="101"/>
    </row>
    <row r="8465" spans="15:15" x14ac:dyDescent="0.25">
      <c r="O8465" s="101"/>
    </row>
    <row r="8466" spans="15:15" x14ac:dyDescent="0.25">
      <c r="O8466" s="101"/>
    </row>
    <row r="8467" spans="15:15" x14ac:dyDescent="0.25">
      <c r="O8467" s="101"/>
    </row>
    <row r="8468" spans="15:15" x14ac:dyDescent="0.25">
      <c r="O8468" s="101"/>
    </row>
    <row r="8469" spans="15:15" x14ac:dyDescent="0.25">
      <c r="O8469" s="101"/>
    </row>
    <row r="8470" spans="15:15" x14ac:dyDescent="0.25">
      <c r="O8470" s="101"/>
    </row>
    <row r="8471" spans="15:15" x14ac:dyDescent="0.25">
      <c r="O8471" s="101"/>
    </row>
    <row r="8472" spans="15:15" x14ac:dyDescent="0.25">
      <c r="O8472" s="101"/>
    </row>
    <row r="8473" spans="15:15" x14ac:dyDescent="0.25">
      <c r="O8473" s="101"/>
    </row>
    <row r="8474" spans="15:15" x14ac:dyDescent="0.25">
      <c r="O8474" s="101"/>
    </row>
    <row r="8475" spans="15:15" x14ac:dyDescent="0.25">
      <c r="O8475" s="101"/>
    </row>
    <row r="8476" spans="15:15" x14ac:dyDescent="0.25">
      <c r="O8476" s="101"/>
    </row>
    <row r="8477" spans="15:15" x14ac:dyDescent="0.25">
      <c r="O8477" s="101"/>
    </row>
    <row r="8478" spans="15:15" x14ac:dyDescent="0.25">
      <c r="O8478" s="101"/>
    </row>
    <row r="8479" spans="15:15" x14ac:dyDescent="0.25">
      <c r="O8479" s="101"/>
    </row>
    <row r="8480" spans="15:15" x14ac:dyDescent="0.25">
      <c r="O8480" s="101"/>
    </row>
    <row r="8481" spans="15:15" x14ac:dyDescent="0.25">
      <c r="O8481" s="101"/>
    </row>
    <row r="8482" spans="15:15" x14ac:dyDescent="0.25">
      <c r="O8482" s="101"/>
    </row>
    <row r="8483" spans="15:15" x14ac:dyDescent="0.25">
      <c r="O8483" s="101"/>
    </row>
    <row r="8484" spans="15:15" x14ac:dyDescent="0.25">
      <c r="O8484" s="101"/>
    </row>
    <row r="8485" spans="15:15" x14ac:dyDescent="0.25">
      <c r="O8485" s="101"/>
    </row>
    <row r="8486" spans="15:15" x14ac:dyDescent="0.25">
      <c r="O8486" s="101"/>
    </row>
    <row r="8487" spans="15:15" x14ac:dyDescent="0.25">
      <c r="O8487" s="101"/>
    </row>
    <row r="8488" spans="15:15" x14ac:dyDescent="0.25">
      <c r="O8488" s="101"/>
    </row>
    <row r="8489" spans="15:15" x14ac:dyDescent="0.25">
      <c r="O8489" s="101"/>
    </row>
    <row r="8490" spans="15:15" x14ac:dyDescent="0.25">
      <c r="O8490" s="101"/>
    </row>
    <row r="8491" spans="15:15" x14ac:dyDescent="0.25">
      <c r="O8491" s="101"/>
    </row>
    <row r="8492" spans="15:15" x14ac:dyDescent="0.25">
      <c r="O8492" s="101"/>
    </row>
    <row r="8493" spans="15:15" x14ac:dyDescent="0.25">
      <c r="O8493" s="101"/>
    </row>
    <row r="8494" spans="15:15" x14ac:dyDescent="0.25">
      <c r="O8494" s="101"/>
    </row>
    <row r="8495" spans="15:15" x14ac:dyDescent="0.25">
      <c r="O8495" s="101"/>
    </row>
    <row r="8496" spans="15:15" x14ac:dyDescent="0.25">
      <c r="O8496" s="101"/>
    </row>
    <row r="8497" spans="15:15" x14ac:dyDescent="0.25">
      <c r="O8497" s="101"/>
    </row>
    <row r="8498" spans="15:15" x14ac:dyDescent="0.25">
      <c r="O8498" s="101"/>
    </row>
    <row r="8499" spans="15:15" x14ac:dyDescent="0.25">
      <c r="O8499" s="101"/>
    </row>
    <row r="8500" spans="15:15" x14ac:dyDescent="0.25">
      <c r="O8500" s="101"/>
    </row>
    <row r="8501" spans="15:15" x14ac:dyDescent="0.25">
      <c r="O8501" s="101"/>
    </row>
    <row r="8502" spans="15:15" x14ac:dyDescent="0.25">
      <c r="O8502" s="101"/>
    </row>
    <row r="8503" spans="15:15" x14ac:dyDescent="0.25">
      <c r="O8503" s="101"/>
    </row>
    <row r="8504" spans="15:15" x14ac:dyDescent="0.25">
      <c r="O8504" s="101"/>
    </row>
    <row r="8505" spans="15:15" x14ac:dyDescent="0.25">
      <c r="O8505" s="101"/>
    </row>
    <row r="8506" spans="15:15" x14ac:dyDescent="0.25">
      <c r="O8506" s="101"/>
    </row>
    <row r="8507" spans="15:15" x14ac:dyDescent="0.25">
      <c r="O8507" s="101"/>
    </row>
    <row r="8508" spans="15:15" x14ac:dyDescent="0.25">
      <c r="O8508" s="101"/>
    </row>
    <row r="8509" spans="15:15" x14ac:dyDescent="0.25">
      <c r="O8509" s="101"/>
    </row>
    <row r="8510" spans="15:15" x14ac:dyDescent="0.25">
      <c r="O8510" s="101"/>
    </row>
    <row r="8511" spans="15:15" x14ac:dyDescent="0.25">
      <c r="O8511" s="101"/>
    </row>
    <row r="8512" spans="15:15" x14ac:dyDescent="0.25">
      <c r="O8512" s="101"/>
    </row>
    <row r="8513" spans="15:15" x14ac:dyDescent="0.25">
      <c r="O8513" s="101"/>
    </row>
    <row r="8514" spans="15:15" x14ac:dyDescent="0.25">
      <c r="O8514" s="101"/>
    </row>
    <row r="8515" spans="15:15" x14ac:dyDescent="0.25">
      <c r="O8515" s="101"/>
    </row>
    <row r="8516" spans="15:15" x14ac:dyDescent="0.25">
      <c r="O8516" s="101"/>
    </row>
    <row r="8517" spans="15:15" x14ac:dyDescent="0.25">
      <c r="O8517" s="101"/>
    </row>
    <row r="8518" spans="15:15" x14ac:dyDescent="0.25">
      <c r="O8518" s="101"/>
    </row>
    <row r="8519" spans="15:15" x14ac:dyDescent="0.25">
      <c r="O8519" s="101"/>
    </row>
    <row r="8520" spans="15:15" x14ac:dyDescent="0.25">
      <c r="O8520" s="101"/>
    </row>
    <row r="8521" spans="15:15" x14ac:dyDescent="0.25">
      <c r="O8521" s="101"/>
    </row>
    <row r="8522" spans="15:15" x14ac:dyDescent="0.25">
      <c r="O8522" s="101"/>
    </row>
    <row r="8523" spans="15:15" x14ac:dyDescent="0.25">
      <c r="O8523" s="101"/>
    </row>
    <row r="8524" spans="15:15" x14ac:dyDescent="0.25">
      <c r="O8524" s="101"/>
    </row>
    <row r="8525" spans="15:15" x14ac:dyDescent="0.25">
      <c r="O8525" s="101"/>
    </row>
    <row r="8526" spans="15:15" x14ac:dyDescent="0.25">
      <c r="O8526" s="101"/>
    </row>
    <row r="8527" spans="15:15" x14ac:dyDescent="0.25">
      <c r="O8527" s="101"/>
    </row>
    <row r="8528" spans="15:15" x14ac:dyDescent="0.25">
      <c r="O8528" s="101"/>
    </row>
    <row r="8529" spans="15:15" x14ac:dyDescent="0.25">
      <c r="O8529" s="101"/>
    </row>
    <row r="8530" spans="15:15" x14ac:dyDescent="0.25">
      <c r="O8530" s="101"/>
    </row>
    <row r="8531" spans="15:15" x14ac:dyDescent="0.25">
      <c r="O8531" s="101"/>
    </row>
    <row r="8532" spans="15:15" x14ac:dyDescent="0.25">
      <c r="O8532" s="101"/>
    </row>
    <row r="8533" spans="15:15" x14ac:dyDescent="0.25">
      <c r="O8533" s="101"/>
    </row>
    <row r="8534" spans="15:15" x14ac:dyDescent="0.25">
      <c r="O8534" s="101"/>
    </row>
    <row r="8535" spans="15:15" x14ac:dyDescent="0.25">
      <c r="O8535" s="101"/>
    </row>
    <row r="8536" spans="15:15" x14ac:dyDescent="0.25">
      <c r="O8536" s="101"/>
    </row>
    <row r="8537" spans="15:15" x14ac:dyDescent="0.25">
      <c r="O8537" s="101"/>
    </row>
    <row r="8538" spans="15:15" x14ac:dyDescent="0.25">
      <c r="O8538" s="101"/>
    </row>
    <row r="8539" spans="15:15" x14ac:dyDescent="0.25">
      <c r="O8539" s="101"/>
    </row>
    <row r="8540" spans="15:15" x14ac:dyDescent="0.25">
      <c r="O8540" s="101"/>
    </row>
    <row r="8541" spans="15:15" x14ac:dyDescent="0.25">
      <c r="O8541" s="101"/>
    </row>
    <row r="8542" spans="15:15" x14ac:dyDescent="0.25">
      <c r="O8542" s="101"/>
    </row>
    <row r="8543" spans="15:15" x14ac:dyDescent="0.25">
      <c r="O8543" s="101"/>
    </row>
    <row r="8544" spans="15:15" x14ac:dyDescent="0.25">
      <c r="O8544" s="101"/>
    </row>
    <row r="8545" spans="15:15" x14ac:dyDescent="0.25">
      <c r="O8545" s="101"/>
    </row>
    <row r="8546" spans="15:15" x14ac:dyDescent="0.25">
      <c r="O8546" s="101"/>
    </row>
    <row r="8547" spans="15:15" x14ac:dyDescent="0.25">
      <c r="O8547" s="101"/>
    </row>
    <row r="8548" spans="15:15" x14ac:dyDescent="0.25">
      <c r="O8548" s="101"/>
    </row>
    <row r="8549" spans="15:15" x14ac:dyDescent="0.25">
      <c r="O8549" s="101"/>
    </row>
    <row r="8550" spans="15:15" x14ac:dyDescent="0.25">
      <c r="O8550" s="101"/>
    </row>
    <row r="8551" spans="15:15" x14ac:dyDescent="0.25">
      <c r="O8551" s="101"/>
    </row>
    <row r="8552" spans="15:15" x14ac:dyDescent="0.25">
      <c r="O8552" s="101"/>
    </row>
    <row r="8553" spans="15:15" x14ac:dyDescent="0.25">
      <c r="O8553" s="101"/>
    </row>
    <row r="8554" spans="15:15" x14ac:dyDescent="0.25">
      <c r="O8554" s="101"/>
    </row>
    <row r="8555" spans="15:15" x14ac:dyDescent="0.25">
      <c r="O8555" s="101"/>
    </row>
    <row r="8556" spans="15:15" x14ac:dyDescent="0.25">
      <c r="O8556" s="101"/>
    </row>
    <row r="8557" spans="15:15" x14ac:dyDescent="0.25">
      <c r="O8557" s="101"/>
    </row>
    <row r="8558" spans="15:15" x14ac:dyDescent="0.25">
      <c r="O8558" s="101"/>
    </row>
    <row r="8559" spans="15:15" x14ac:dyDescent="0.25">
      <c r="O8559" s="101"/>
    </row>
    <row r="8560" spans="15:15" x14ac:dyDescent="0.25">
      <c r="O8560" s="101"/>
    </row>
    <row r="8561" spans="15:15" x14ac:dyDescent="0.25">
      <c r="O8561" s="101"/>
    </row>
    <row r="8562" spans="15:15" x14ac:dyDescent="0.25">
      <c r="O8562" s="101"/>
    </row>
    <row r="8563" spans="15:15" x14ac:dyDescent="0.25">
      <c r="O8563" s="101"/>
    </row>
    <row r="8564" spans="15:15" x14ac:dyDescent="0.25">
      <c r="O8564" s="101"/>
    </row>
    <row r="8565" spans="15:15" x14ac:dyDescent="0.25">
      <c r="O8565" s="101"/>
    </row>
    <row r="8566" spans="15:15" x14ac:dyDescent="0.25">
      <c r="O8566" s="101"/>
    </row>
    <row r="8567" spans="15:15" x14ac:dyDescent="0.25">
      <c r="O8567" s="101"/>
    </row>
    <row r="8568" spans="15:15" x14ac:dyDescent="0.25">
      <c r="O8568" s="101"/>
    </row>
    <row r="8569" spans="15:15" x14ac:dyDescent="0.25">
      <c r="O8569" s="101"/>
    </row>
    <row r="8570" spans="15:15" x14ac:dyDescent="0.25">
      <c r="O8570" s="101"/>
    </row>
    <row r="8571" spans="15:15" x14ac:dyDescent="0.25">
      <c r="O8571" s="101"/>
    </row>
    <row r="8572" spans="15:15" x14ac:dyDescent="0.25">
      <c r="O8572" s="101"/>
    </row>
    <row r="8573" spans="15:15" x14ac:dyDescent="0.25">
      <c r="O8573" s="101"/>
    </row>
    <row r="8574" spans="15:15" x14ac:dyDescent="0.25">
      <c r="O8574" s="101"/>
    </row>
    <row r="8575" spans="15:15" x14ac:dyDescent="0.25">
      <c r="O8575" s="101"/>
    </row>
    <row r="8576" spans="15:15" x14ac:dyDescent="0.25">
      <c r="O8576" s="101"/>
    </row>
    <row r="8577" spans="15:15" x14ac:dyDescent="0.25">
      <c r="O8577" s="101"/>
    </row>
    <row r="8578" spans="15:15" x14ac:dyDescent="0.25">
      <c r="O8578" s="101"/>
    </row>
    <row r="8579" spans="15:15" x14ac:dyDescent="0.25">
      <c r="O8579" s="101"/>
    </row>
    <row r="8580" spans="15:15" x14ac:dyDescent="0.25">
      <c r="O8580" s="101"/>
    </row>
    <row r="8581" spans="15:15" x14ac:dyDescent="0.25">
      <c r="O8581" s="101"/>
    </row>
    <row r="8582" spans="15:15" x14ac:dyDescent="0.25">
      <c r="O8582" s="101"/>
    </row>
    <row r="8583" spans="15:15" x14ac:dyDescent="0.25">
      <c r="O8583" s="101"/>
    </row>
    <row r="8584" spans="15:15" x14ac:dyDescent="0.25">
      <c r="O8584" s="101"/>
    </row>
    <row r="8585" spans="15:15" x14ac:dyDescent="0.25">
      <c r="O8585" s="101"/>
    </row>
    <row r="8586" spans="15:15" x14ac:dyDescent="0.25">
      <c r="O8586" s="101"/>
    </row>
    <row r="8587" spans="15:15" x14ac:dyDescent="0.25">
      <c r="O8587" s="101"/>
    </row>
    <row r="8588" spans="15:15" x14ac:dyDescent="0.25">
      <c r="O8588" s="101"/>
    </row>
    <row r="8589" spans="15:15" x14ac:dyDescent="0.25">
      <c r="O8589" s="101"/>
    </row>
    <row r="8590" spans="15:15" x14ac:dyDescent="0.25">
      <c r="O8590" s="101"/>
    </row>
    <row r="8591" spans="15:15" x14ac:dyDescent="0.25">
      <c r="O8591" s="101"/>
    </row>
    <row r="8592" spans="15:15" x14ac:dyDescent="0.25">
      <c r="O8592" s="101"/>
    </row>
    <row r="8593" spans="15:15" x14ac:dyDescent="0.25">
      <c r="O8593" s="101"/>
    </row>
    <row r="8594" spans="15:15" x14ac:dyDescent="0.25">
      <c r="O8594" s="101"/>
    </row>
    <row r="8595" spans="15:15" x14ac:dyDescent="0.25">
      <c r="O8595" s="101"/>
    </row>
    <row r="8596" spans="15:15" x14ac:dyDescent="0.25">
      <c r="O8596" s="101"/>
    </row>
    <row r="8597" spans="15:15" x14ac:dyDescent="0.25">
      <c r="O8597" s="101"/>
    </row>
    <row r="8598" spans="15:15" x14ac:dyDescent="0.25">
      <c r="O8598" s="101"/>
    </row>
    <row r="8599" spans="15:15" x14ac:dyDescent="0.25">
      <c r="O8599" s="101"/>
    </row>
    <row r="8600" spans="15:15" x14ac:dyDescent="0.25">
      <c r="O8600" s="101"/>
    </row>
    <row r="8601" spans="15:15" x14ac:dyDescent="0.25">
      <c r="O8601" s="101"/>
    </row>
    <row r="8602" spans="15:15" x14ac:dyDescent="0.25">
      <c r="O8602" s="101"/>
    </row>
    <row r="8603" spans="15:15" x14ac:dyDescent="0.25">
      <c r="O8603" s="101"/>
    </row>
    <row r="8604" spans="15:15" x14ac:dyDescent="0.25">
      <c r="O8604" s="101"/>
    </row>
    <row r="8605" spans="15:15" x14ac:dyDescent="0.25">
      <c r="O8605" s="101"/>
    </row>
    <row r="8606" spans="15:15" x14ac:dyDescent="0.25">
      <c r="O8606" s="101"/>
    </row>
    <row r="8607" spans="15:15" x14ac:dyDescent="0.25">
      <c r="O8607" s="101"/>
    </row>
    <row r="8608" spans="15:15" x14ac:dyDescent="0.25">
      <c r="O8608" s="101"/>
    </row>
    <row r="8609" spans="15:15" x14ac:dyDescent="0.25">
      <c r="O8609" s="101"/>
    </row>
    <row r="8610" spans="15:15" x14ac:dyDescent="0.25">
      <c r="O8610" s="101"/>
    </row>
    <row r="8611" spans="15:15" x14ac:dyDescent="0.25">
      <c r="O8611" s="101"/>
    </row>
    <row r="8612" spans="15:15" x14ac:dyDescent="0.25">
      <c r="O8612" s="101"/>
    </row>
    <row r="8613" spans="15:15" x14ac:dyDescent="0.25">
      <c r="O8613" s="101"/>
    </row>
    <row r="8614" spans="15:15" x14ac:dyDescent="0.25">
      <c r="O8614" s="101"/>
    </row>
    <row r="8615" spans="15:15" x14ac:dyDescent="0.25">
      <c r="O8615" s="101"/>
    </row>
    <row r="8616" spans="15:15" x14ac:dyDescent="0.25">
      <c r="O8616" s="101"/>
    </row>
    <row r="8617" spans="15:15" x14ac:dyDescent="0.25">
      <c r="O8617" s="101"/>
    </row>
    <row r="8618" spans="15:15" x14ac:dyDescent="0.25">
      <c r="O8618" s="101"/>
    </row>
    <row r="8619" spans="15:15" x14ac:dyDescent="0.25">
      <c r="O8619" s="101"/>
    </row>
    <row r="8620" spans="15:15" x14ac:dyDescent="0.25">
      <c r="O8620" s="101"/>
    </row>
    <row r="8621" spans="15:15" x14ac:dyDescent="0.25">
      <c r="O8621" s="101"/>
    </row>
    <row r="8622" spans="15:15" x14ac:dyDescent="0.25">
      <c r="O8622" s="101"/>
    </row>
    <row r="8623" spans="15:15" x14ac:dyDescent="0.25">
      <c r="O8623" s="101"/>
    </row>
    <row r="8624" spans="15:15" x14ac:dyDescent="0.25">
      <c r="O8624" s="101"/>
    </row>
    <row r="8625" spans="15:15" x14ac:dyDescent="0.25">
      <c r="O8625" s="101"/>
    </row>
    <row r="8626" spans="15:15" x14ac:dyDescent="0.25">
      <c r="O8626" s="101"/>
    </row>
    <row r="8627" spans="15:15" x14ac:dyDescent="0.25">
      <c r="O8627" s="101"/>
    </row>
    <row r="8628" spans="15:15" x14ac:dyDescent="0.25">
      <c r="O8628" s="101"/>
    </row>
    <row r="8629" spans="15:15" x14ac:dyDescent="0.25">
      <c r="O8629" s="101"/>
    </row>
    <row r="8630" spans="15:15" x14ac:dyDescent="0.25">
      <c r="O8630" s="101"/>
    </row>
    <row r="8631" spans="15:15" x14ac:dyDescent="0.25">
      <c r="O8631" s="101"/>
    </row>
    <row r="8632" spans="15:15" x14ac:dyDescent="0.25">
      <c r="O8632" s="101"/>
    </row>
    <row r="8633" spans="15:15" x14ac:dyDescent="0.25">
      <c r="O8633" s="101"/>
    </row>
    <row r="8634" spans="15:15" x14ac:dyDescent="0.25">
      <c r="O8634" s="101"/>
    </row>
    <row r="8635" spans="15:15" x14ac:dyDescent="0.25">
      <c r="O8635" s="101"/>
    </row>
    <row r="8636" spans="15:15" x14ac:dyDescent="0.25">
      <c r="O8636" s="101"/>
    </row>
    <row r="8637" spans="15:15" x14ac:dyDescent="0.25">
      <c r="O8637" s="101"/>
    </row>
    <row r="8638" spans="15:15" x14ac:dyDescent="0.25">
      <c r="O8638" s="101"/>
    </row>
    <row r="8639" spans="15:15" x14ac:dyDescent="0.25">
      <c r="O8639" s="101"/>
    </row>
    <row r="8640" spans="15:15" x14ac:dyDescent="0.25">
      <c r="O8640" s="101"/>
    </row>
    <row r="8641" spans="15:15" x14ac:dyDescent="0.25">
      <c r="O8641" s="101"/>
    </row>
    <row r="8642" spans="15:15" x14ac:dyDescent="0.25">
      <c r="O8642" s="101"/>
    </row>
    <row r="8643" spans="15:15" x14ac:dyDescent="0.25">
      <c r="O8643" s="101"/>
    </row>
    <row r="8644" spans="15:15" x14ac:dyDescent="0.25">
      <c r="O8644" s="101"/>
    </row>
    <row r="8645" spans="15:15" x14ac:dyDescent="0.25">
      <c r="O8645" s="101"/>
    </row>
    <row r="8646" spans="15:15" x14ac:dyDescent="0.25">
      <c r="O8646" s="101"/>
    </row>
    <row r="8647" spans="15:15" x14ac:dyDescent="0.25">
      <c r="O8647" s="101"/>
    </row>
    <row r="8648" spans="15:15" x14ac:dyDescent="0.25">
      <c r="O8648" s="101"/>
    </row>
    <row r="8649" spans="15:15" x14ac:dyDescent="0.25">
      <c r="O8649" s="101"/>
    </row>
    <row r="8650" spans="15:15" x14ac:dyDescent="0.25">
      <c r="O8650" s="101"/>
    </row>
    <row r="8651" spans="15:15" x14ac:dyDescent="0.25">
      <c r="O8651" s="101"/>
    </row>
    <row r="8652" spans="15:15" x14ac:dyDescent="0.25">
      <c r="O8652" s="101"/>
    </row>
    <row r="8653" spans="15:15" x14ac:dyDescent="0.25">
      <c r="O8653" s="101"/>
    </row>
    <row r="8654" spans="15:15" x14ac:dyDescent="0.25">
      <c r="O8654" s="101"/>
    </row>
    <row r="8655" spans="15:15" x14ac:dyDescent="0.25">
      <c r="O8655" s="101"/>
    </row>
    <row r="8656" spans="15:15" x14ac:dyDescent="0.25">
      <c r="O8656" s="101"/>
    </row>
    <row r="8657" spans="15:15" x14ac:dyDescent="0.25">
      <c r="O8657" s="101"/>
    </row>
    <row r="8658" spans="15:15" x14ac:dyDescent="0.25">
      <c r="O8658" s="101"/>
    </row>
    <row r="8659" spans="15:15" x14ac:dyDescent="0.25">
      <c r="O8659" s="101"/>
    </row>
    <row r="8660" spans="15:15" x14ac:dyDescent="0.25">
      <c r="O8660" s="101"/>
    </row>
    <row r="8661" spans="15:15" x14ac:dyDescent="0.25">
      <c r="O8661" s="101"/>
    </row>
    <row r="8662" spans="15:15" x14ac:dyDescent="0.25">
      <c r="O8662" s="101"/>
    </row>
    <row r="8663" spans="15:15" x14ac:dyDescent="0.25">
      <c r="O8663" s="101"/>
    </row>
    <row r="8664" spans="15:15" x14ac:dyDescent="0.25">
      <c r="O8664" s="101"/>
    </row>
    <row r="8665" spans="15:15" x14ac:dyDescent="0.25">
      <c r="O8665" s="101"/>
    </row>
    <row r="8666" spans="15:15" x14ac:dyDescent="0.25">
      <c r="O8666" s="101"/>
    </row>
    <row r="8667" spans="15:15" x14ac:dyDescent="0.25">
      <c r="O8667" s="101"/>
    </row>
    <row r="8668" spans="15:15" x14ac:dyDescent="0.25">
      <c r="O8668" s="101"/>
    </row>
    <row r="8669" spans="15:15" x14ac:dyDescent="0.25">
      <c r="O8669" s="101"/>
    </row>
    <row r="8670" spans="15:15" x14ac:dyDescent="0.25">
      <c r="O8670" s="101"/>
    </row>
    <row r="8671" spans="15:15" x14ac:dyDescent="0.25">
      <c r="O8671" s="101"/>
    </row>
    <row r="8672" spans="15:15" x14ac:dyDescent="0.25">
      <c r="O8672" s="101"/>
    </row>
    <row r="8673" spans="15:15" x14ac:dyDescent="0.25">
      <c r="O8673" s="101"/>
    </row>
    <row r="8674" spans="15:15" x14ac:dyDescent="0.25">
      <c r="O8674" s="101"/>
    </row>
    <row r="8675" spans="15:15" x14ac:dyDescent="0.25">
      <c r="O8675" s="101"/>
    </row>
    <row r="8676" spans="15:15" x14ac:dyDescent="0.25">
      <c r="O8676" s="101"/>
    </row>
    <row r="8677" spans="15:15" x14ac:dyDescent="0.25">
      <c r="O8677" s="101"/>
    </row>
    <row r="8678" spans="15:15" x14ac:dyDescent="0.25">
      <c r="O8678" s="101"/>
    </row>
    <row r="8679" spans="15:15" x14ac:dyDescent="0.25">
      <c r="O8679" s="101"/>
    </row>
    <row r="8680" spans="15:15" x14ac:dyDescent="0.25">
      <c r="O8680" s="101"/>
    </row>
    <row r="8681" spans="15:15" x14ac:dyDescent="0.25">
      <c r="O8681" s="101"/>
    </row>
    <row r="8682" spans="15:15" x14ac:dyDescent="0.25">
      <c r="O8682" s="101"/>
    </row>
    <row r="8683" spans="15:15" x14ac:dyDescent="0.25">
      <c r="O8683" s="101"/>
    </row>
    <row r="8684" spans="15:15" x14ac:dyDescent="0.25">
      <c r="O8684" s="101"/>
    </row>
    <row r="8685" spans="15:15" x14ac:dyDescent="0.25">
      <c r="O8685" s="101"/>
    </row>
    <row r="8686" spans="15:15" x14ac:dyDescent="0.25">
      <c r="O8686" s="101"/>
    </row>
    <row r="8687" spans="15:15" x14ac:dyDescent="0.25">
      <c r="O8687" s="101"/>
    </row>
    <row r="8688" spans="15:15" x14ac:dyDescent="0.25">
      <c r="O8688" s="101"/>
    </row>
    <row r="8689" spans="15:15" x14ac:dyDescent="0.25">
      <c r="O8689" s="101"/>
    </row>
    <row r="8690" spans="15:15" x14ac:dyDescent="0.25">
      <c r="O8690" s="101"/>
    </row>
    <row r="8691" spans="15:15" x14ac:dyDescent="0.25">
      <c r="O8691" s="101"/>
    </row>
    <row r="8692" spans="15:15" x14ac:dyDescent="0.25">
      <c r="O8692" s="101"/>
    </row>
    <row r="8693" spans="15:15" x14ac:dyDescent="0.25">
      <c r="O8693" s="101"/>
    </row>
    <row r="8694" spans="15:15" x14ac:dyDescent="0.25">
      <c r="O8694" s="101"/>
    </row>
    <row r="8695" spans="15:15" x14ac:dyDescent="0.25">
      <c r="O8695" s="101"/>
    </row>
    <row r="8696" spans="15:15" x14ac:dyDescent="0.25">
      <c r="O8696" s="101"/>
    </row>
    <row r="8697" spans="15:15" x14ac:dyDescent="0.25">
      <c r="O8697" s="101"/>
    </row>
    <row r="8698" spans="15:15" x14ac:dyDescent="0.25">
      <c r="O8698" s="101"/>
    </row>
    <row r="8699" spans="15:15" x14ac:dyDescent="0.25">
      <c r="O8699" s="101"/>
    </row>
    <row r="8700" spans="15:15" x14ac:dyDescent="0.25">
      <c r="O8700" s="101"/>
    </row>
    <row r="8701" spans="15:15" x14ac:dyDescent="0.25">
      <c r="O8701" s="101"/>
    </row>
    <row r="8702" spans="15:15" x14ac:dyDescent="0.25">
      <c r="O8702" s="101"/>
    </row>
    <row r="8703" spans="15:15" x14ac:dyDescent="0.25">
      <c r="O8703" s="101"/>
    </row>
    <row r="8704" spans="15:15" x14ac:dyDescent="0.25">
      <c r="O8704" s="101"/>
    </row>
    <row r="8705" spans="15:15" x14ac:dyDescent="0.25">
      <c r="O8705" s="101"/>
    </row>
    <row r="8706" spans="15:15" x14ac:dyDescent="0.25">
      <c r="O8706" s="101"/>
    </row>
    <row r="8707" spans="15:15" x14ac:dyDescent="0.25">
      <c r="O8707" s="101"/>
    </row>
    <row r="8708" spans="15:15" x14ac:dyDescent="0.25">
      <c r="O8708" s="101"/>
    </row>
    <row r="8709" spans="15:15" x14ac:dyDescent="0.25">
      <c r="O8709" s="101"/>
    </row>
    <row r="8710" spans="15:15" x14ac:dyDescent="0.25">
      <c r="O8710" s="101"/>
    </row>
    <row r="8711" spans="15:15" x14ac:dyDescent="0.25">
      <c r="O8711" s="101"/>
    </row>
    <row r="8712" spans="15:15" x14ac:dyDescent="0.25">
      <c r="O8712" s="101"/>
    </row>
    <row r="8713" spans="15:15" x14ac:dyDescent="0.25">
      <c r="O8713" s="101"/>
    </row>
    <row r="8714" spans="15:15" x14ac:dyDescent="0.25">
      <c r="O8714" s="101"/>
    </row>
    <row r="8715" spans="15:15" x14ac:dyDescent="0.25">
      <c r="O8715" s="101"/>
    </row>
    <row r="8716" spans="15:15" x14ac:dyDescent="0.25">
      <c r="O8716" s="101"/>
    </row>
    <row r="8717" spans="15:15" x14ac:dyDescent="0.25">
      <c r="O8717" s="101"/>
    </row>
    <row r="8718" spans="15:15" x14ac:dyDescent="0.25">
      <c r="O8718" s="101"/>
    </row>
    <row r="8719" spans="15:15" x14ac:dyDescent="0.25">
      <c r="O8719" s="101"/>
    </row>
    <row r="8720" spans="15:15" x14ac:dyDescent="0.25">
      <c r="O8720" s="101"/>
    </row>
    <row r="8721" spans="15:15" x14ac:dyDescent="0.25">
      <c r="O8721" s="101"/>
    </row>
    <row r="8722" spans="15:15" x14ac:dyDescent="0.25">
      <c r="O8722" s="101"/>
    </row>
    <row r="8723" spans="15:15" x14ac:dyDescent="0.25">
      <c r="O8723" s="101"/>
    </row>
    <row r="8724" spans="15:15" x14ac:dyDescent="0.25">
      <c r="O8724" s="101"/>
    </row>
    <row r="8725" spans="15:15" x14ac:dyDescent="0.25">
      <c r="O8725" s="101"/>
    </row>
    <row r="8726" spans="15:15" x14ac:dyDescent="0.25">
      <c r="O8726" s="101"/>
    </row>
    <row r="8727" spans="15:15" x14ac:dyDescent="0.25">
      <c r="O8727" s="101"/>
    </row>
    <row r="8728" spans="15:15" x14ac:dyDescent="0.25">
      <c r="O8728" s="101"/>
    </row>
    <row r="8729" spans="15:15" x14ac:dyDescent="0.25">
      <c r="O8729" s="101"/>
    </row>
    <row r="8730" spans="15:15" x14ac:dyDescent="0.25">
      <c r="O8730" s="101"/>
    </row>
    <row r="8731" spans="15:15" x14ac:dyDescent="0.25">
      <c r="O8731" s="101"/>
    </row>
    <row r="8732" spans="15:15" x14ac:dyDescent="0.25">
      <c r="O8732" s="101"/>
    </row>
    <row r="8733" spans="15:15" x14ac:dyDescent="0.25">
      <c r="O8733" s="101"/>
    </row>
    <row r="8734" spans="15:15" x14ac:dyDescent="0.25">
      <c r="O8734" s="101"/>
    </row>
    <row r="8735" spans="15:15" x14ac:dyDescent="0.25">
      <c r="O8735" s="101"/>
    </row>
    <row r="8736" spans="15:15" x14ac:dyDescent="0.25">
      <c r="O8736" s="101"/>
    </row>
    <row r="8737" spans="15:15" x14ac:dyDescent="0.25">
      <c r="O8737" s="101"/>
    </row>
    <row r="8738" spans="15:15" x14ac:dyDescent="0.25">
      <c r="O8738" s="101"/>
    </row>
    <row r="8739" spans="15:15" x14ac:dyDescent="0.25">
      <c r="O8739" s="101"/>
    </row>
    <row r="8740" spans="15:15" x14ac:dyDescent="0.25">
      <c r="O8740" s="101"/>
    </row>
    <row r="8741" spans="15:15" x14ac:dyDescent="0.25">
      <c r="O8741" s="101"/>
    </row>
    <row r="8742" spans="15:15" x14ac:dyDescent="0.25">
      <c r="O8742" s="101"/>
    </row>
    <row r="8743" spans="15:15" x14ac:dyDescent="0.25">
      <c r="O8743" s="101"/>
    </row>
    <row r="8744" spans="15:15" x14ac:dyDescent="0.25">
      <c r="O8744" s="101"/>
    </row>
    <row r="8745" spans="15:15" x14ac:dyDescent="0.25">
      <c r="O8745" s="101"/>
    </row>
    <row r="8746" spans="15:15" x14ac:dyDescent="0.25">
      <c r="O8746" s="101"/>
    </row>
    <row r="8747" spans="15:15" x14ac:dyDescent="0.25">
      <c r="O8747" s="101"/>
    </row>
    <row r="8748" spans="15:15" x14ac:dyDescent="0.25">
      <c r="O8748" s="101"/>
    </row>
    <row r="8749" spans="15:15" x14ac:dyDescent="0.25">
      <c r="O8749" s="101"/>
    </row>
    <row r="8750" spans="15:15" x14ac:dyDescent="0.25">
      <c r="O8750" s="101"/>
    </row>
    <row r="8751" spans="15:15" x14ac:dyDescent="0.25">
      <c r="O8751" s="101"/>
    </row>
    <row r="8752" spans="15:15" x14ac:dyDescent="0.25">
      <c r="O8752" s="101"/>
    </row>
    <row r="8753" spans="15:15" x14ac:dyDescent="0.25">
      <c r="O8753" s="101"/>
    </row>
    <row r="8754" spans="15:15" x14ac:dyDescent="0.25">
      <c r="O8754" s="101"/>
    </row>
    <row r="8755" spans="15:15" x14ac:dyDescent="0.25">
      <c r="O8755" s="101"/>
    </row>
    <row r="8756" spans="15:15" x14ac:dyDescent="0.25">
      <c r="O8756" s="101"/>
    </row>
    <row r="8757" spans="15:15" x14ac:dyDescent="0.25">
      <c r="O8757" s="101"/>
    </row>
    <row r="8758" spans="15:15" x14ac:dyDescent="0.25">
      <c r="O8758" s="101"/>
    </row>
    <row r="8759" spans="15:15" x14ac:dyDescent="0.25">
      <c r="O8759" s="101"/>
    </row>
    <row r="8760" spans="15:15" x14ac:dyDescent="0.25">
      <c r="O8760" s="101"/>
    </row>
    <row r="8761" spans="15:15" x14ac:dyDescent="0.25">
      <c r="O8761" s="101"/>
    </row>
    <row r="8762" spans="15:15" x14ac:dyDescent="0.25">
      <c r="O8762" s="101"/>
    </row>
    <row r="8763" spans="15:15" x14ac:dyDescent="0.25">
      <c r="O8763" s="101"/>
    </row>
    <row r="8764" spans="15:15" x14ac:dyDescent="0.25">
      <c r="O8764" s="101"/>
    </row>
    <row r="8765" spans="15:15" x14ac:dyDescent="0.25">
      <c r="O8765" s="101"/>
    </row>
    <row r="8766" spans="15:15" x14ac:dyDescent="0.25">
      <c r="O8766" s="101"/>
    </row>
    <row r="8767" spans="15:15" x14ac:dyDescent="0.25">
      <c r="O8767" s="101"/>
    </row>
    <row r="8768" spans="15:15" x14ac:dyDescent="0.25">
      <c r="O8768" s="101"/>
    </row>
    <row r="8769" spans="15:15" x14ac:dyDescent="0.25">
      <c r="O8769" s="101"/>
    </row>
    <row r="8770" spans="15:15" x14ac:dyDescent="0.25">
      <c r="O8770" s="101"/>
    </row>
    <row r="8771" spans="15:15" x14ac:dyDescent="0.25">
      <c r="O8771" s="101"/>
    </row>
    <row r="8772" spans="15:15" x14ac:dyDescent="0.25">
      <c r="O8772" s="101"/>
    </row>
    <row r="8773" spans="15:15" x14ac:dyDescent="0.25">
      <c r="O8773" s="101"/>
    </row>
    <row r="8774" spans="15:15" x14ac:dyDescent="0.25">
      <c r="O8774" s="101"/>
    </row>
    <row r="8775" spans="15:15" x14ac:dyDescent="0.25">
      <c r="O8775" s="101"/>
    </row>
    <row r="8776" spans="15:15" x14ac:dyDescent="0.25">
      <c r="O8776" s="101"/>
    </row>
    <row r="8777" spans="15:15" x14ac:dyDescent="0.25">
      <c r="O8777" s="101"/>
    </row>
    <row r="8778" spans="15:15" x14ac:dyDescent="0.25">
      <c r="O8778" s="101"/>
    </row>
    <row r="8779" spans="15:15" x14ac:dyDescent="0.25">
      <c r="O8779" s="101"/>
    </row>
    <row r="8780" spans="15:15" x14ac:dyDescent="0.25">
      <c r="O8780" s="101"/>
    </row>
    <row r="8781" spans="15:15" x14ac:dyDescent="0.25">
      <c r="O8781" s="101"/>
    </row>
    <row r="8782" spans="15:15" x14ac:dyDescent="0.25">
      <c r="O8782" s="101"/>
    </row>
    <row r="8783" spans="15:15" x14ac:dyDescent="0.25">
      <c r="O8783" s="101"/>
    </row>
    <row r="8784" spans="15:15" x14ac:dyDescent="0.25">
      <c r="O8784" s="101"/>
    </row>
    <row r="8785" spans="15:15" x14ac:dyDescent="0.25">
      <c r="O8785" s="101"/>
    </row>
    <row r="8786" spans="15:15" x14ac:dyDescent="0.25">
      <c r="O8786" s="101"/>
    </row>
    <row r="8787" spans="15:15" x14ac:dyDescent="0.25">
      <c r="O8787" s="101"/>
    </row>
    <row r="8788" spans="15:15" x14ac:dyDescent="0.25">
      <c r="O8788" s="101"/>
    </row>
    <row r="8789" spans="15:15" x14ac:dyDescent="0.25">
      <c r="O8789" s="101"/>
    </row>
    <row r="8790" spans="15:15" x14ac:dyDescent="0.25">
      <c r="O8790" s="101"/>
    </row>
    <row r="8791" spans="15:15" x14ac:dyDescent="0.25">
      <c r="O8791" s="101"/>
    </row>
    <row r="8792" spans="15:15" x14ac:dyDescent="0.25">
      <c r="O8792" s="101"/>
    </row>
    <row r="8793" spans="15:15" x14ac:dyDescent="0.25">
      <c r="O8793" s="101"/>
    </row>
    <row r="8794" spans="15:15" x14ac:dyDescent="0.25">
      <c r="O8794" s="101"/>
    </row>
    <row r="8795" spans="15:15" x14ac:dyDescent="0.25">
      <c r="O8795" s="101"/>
    </row>
    <row r="8796" spans="15:15" x14ac:dyDescent="0.25">
      <c r="O8796" s="101"/>
    </row>
    <row r="8797" spans="15:15" x14ac:dyDescent="0.25">
      <c r="O8797" s="101"/>
    </row>
    <row r="8798" spans="15:15" x14ac:dyDescent="0.25">
      <c r="O8798" s="101"/>
    </row>
    <row r="8799" spans="15:15" x14ac:dyDescent="0.25">
      <c r="O8799" s="101"/>
    </row>
    <row r="8800" spans="15:15" x14ac:dyDescent="0.25">
      <c r="O8800" s="101"/>
    </row>
    <row r="8801" spans="15:15" x14ac:dyDescent="0.25">
      <c r="O8801" s="101"/>
    </row>
    <row r="8802" spans="15:15" x14ac:dyDescent="0.25">
      <c r="O8802" s="101"/>
    </row>
    <row r="8803" spans="15:15" x14ac:dyDescent="0.25">
      <c r="O8803" s="101"/>
    </row>
    <row r="8804" spans="15:15" x14ac:dyDescent="0.25">
      <c r="O8804" s="101"/>
    </row>
    <row r="8805" spans="15:15" x14ac:dyDescent="0.25">
      <c r="O8805" s="101"/>
    </row>
    <row r="8806" spans="15:15" x14ac:dyDescent="0.25">
      <c r="O8806" s="101"/>
    </row>
    <row r="8807" spans="15:15" x14ac:dyDescent="0.25">
      <c r="O8807" s="101"/>
    </row>
    <row r="8808" spans="15:15" x14ac:dyDescent="0.25">
      <c r="O8808" s="101"/>
    </row>
    <row r="8809" spans="15:15" x14ac:dyDescent="0.25">
      <c r="O8809" s="101"/>
    </row>
    <row r="8810" spans="15:15" x14ac:dyDescent="0.25">
      <c r="O8810" s="101"/>
    </row>
    <row r="8811" spans="15:15" x14ac:dyDescent="0.25">
      <c r="O8811" s="101"/>
    </row>
    <row r="8812" spans="15:15" x14ac:dyDescent="0.25">
      <c r="O8812" s="101"/>
    </row>
    <row r="8813" spans="15:15" x14ac:dyDescent="0.25">
      <c r="O8813" s="101"/>
    </row>
    <row r="8814" spans="15:15" x14ac:dyDescent="0.25">
      <c r="O8814" s="101"/>
    </row>
    <row r="8815" spans="15:15" x14ac:dyDescent="0.25">
      <c r="O8815" s="101"/>
    </row>
    <row r="8816" spans="15:15" x14ac:dyDescent="0.25">
      <c r="O8816" s="101"/>
    </row>
    <row r="8817" spans="15:15" x14ac:dyDescent="0.25">
      <c r="O8817" s="101"/>
    </row>
    <row r="8818" spans="15:15" x14ac:dyDescent="0.25">
      <c r="O8818" s="101"/>
    </row>
    <row r="8819" spans="15:15" x14ac:dyDescent="0.25">
      <c r="O8819" s="101"/>
    </row>
    <row r="8820" spans="15:15" x14ac:dyDescent="0.25">
      <c r="O8820" s="101"/>
    </row>
    <row r="8821" spans="15:15" x14ac:dyDescent="0.25">
      <c r="O8821" s="101"/>
    </row>
    <row r="8822" spans="15:15" x14ac:dyDescent="0.25">
      <c r="O8822" s="101"/>
    </row>
    <row r="8823" spans="15:15" x14ac:dyDescent="0.25">
      <c r="O8823" s="101"/>
    </row>
    <row r="8824" spans="15:15" x14ac:dyDescent="0.25">
      <c r="O8824" s="101"/>
    </row>
    <row r="8825" spans="15:15" x14ac:dyDescent="0.25">
      <c r="O8825" s="101"/>
    </row>
    <row r="8826" spans="15:15" x14ac:dyDescent="0.25">
      <c r="O8826" s="101"/>
    </row>
    <row r="8827" spans="15:15" x14ac:dyDescent="0.25">
      <c r="O8827" s="101"/>
    </row>
    <row r="8828" spans="15:15" x14ac:dyDescent="0.25">
      <c r="O8828" s="101"/>
    </row>
    <row r="8829" spans="15:15" x14ac:dyDescent="0.25">
      <c r="O8829" s="101"/>
    </row>
    <row r="8830" spans="15:15" x14ac:dyDescent="0.25">
      <c r="O8830" s="101"/>
    </row>
    <row r="8831" spans="15:15" x14ac:dyDescent="0.25">
      <c r="O8831" s="101"/>
    </row>
    <row r="8832" spans="15:15" x14ac:dyDescent="0.25">
      <c r="O8832" s="101"/>
    </row>
    <row r="8833" spans="15:15" x14ac:dyDescent="0.25">
      <c r="O8833" s="101"/>
    </row>
    <row r="8834" spans="15:15" x14ac:dyDescent="0.25">
      <c r="O8834" s="101"/>
    </row>
    <row r="8835" spans="15:15" x14ac:dyDescent="0.25">
      <c r="O8835" s="101"/>
    </row>
    <row r="8836" spans="15:15" x14ac:dyDescent="0.25">
      <c r="O8836" s="101"/>
    </row>
    <row r="8837" spans="15:15" x14ac:dyDescent="0.25">
      <c r="O8837" s="101"/>
    </row>
    <row r="8838" spans="15:15" x14ac:dyDescent="0.25">
      <c r="O8838" s="101"/>
    </row>
    <row r="8839" spans="15:15" x14ac:dyDescent="0.25">
      <c r="O8839" s="101"/>
    </row>
    <row r="8840" spans="15:15" x14ac:dyDescent="0.25">
      <c r="O8840" s="101"/>
    </row>
    <row r="8841" spans="15:15" x14ac:dyDescent="0.25">
      <c r="O8841" s="101"/>
    </row>
    <row r="8842" spans="15:15" x14ac:dyDescent="0.25">
      <c r="O8842" s="101"/>
    </row>
    <row r="8843" spans="15:15" x14ac:dyDescent="0.25">
      <c r="O8843" s="101"/>
    </row>
    <row r="8844" spans="15:15" x14ac:dyDescent="0.25">
      <c r="O8844" s="101"/>
    </row>
    <row r="8845" spans="15:15" x14ac:dyDescent="0.25">
      <c r="O8845" s="101"/>
    </row>
    <row r="8846" spans="15:15" x14ac:dyDescent="0.25">
      <c r="O8846" s="101"/>
    </row>
    <row r="8847" spans="15:15" x14ac:dyDescent="0.25">
      <c r="O8847" s="101"/>
    </row>
    <row r="8848" spans="15:15" x14ac:dyDescent="0.25">
      <c r="O8848" s="101"/>
    </row>
    <row r="8849" spans="15:15" x14ac:dyDescent="0.25">
      <c r="O8849" s="101"/>
    </row>
    <row r="8850" spans="15:15" x14ac:dyDescent="0.25">
      <c r="O8850" s="101"/>
    </row>
    <row r="8851" spans="15:15" x14ac:dyDescent="0.25">
      <c r="O8851" s="101"/>
    </row>
    <row r="8852" spans="15:15" x14ac:dyDescent="0.25">
      <c r="O8852" s="101"/>
    </row>
    <row r="8853" spans="15:15" x14ac:dyDescent="0.25">
      <c r="O8853" s="101"/>
    </row>
    <row r="8854" spans="15:15" x14ac:dyDescent="0.25">
      <c r="O8854" s="101"/>
    </row>
    <row r="8855" spans="15:15" x14ac:dyDescent="0.25">
      <c r="O8855" s="101"/>
    </row>
    <row r="8856" spans="15:15" x14ac:dyDescent="0.25">
      <c r="O8856" s="101"/>
    </row>
    <row r="8857" spans="15:15" x14ac:dyDescent="0.25">
      <c r="O8857" s="101"/>
    </row>
    <row r="8858" spans="15:15" x14ac:dyDescent="0.25">
      <c r="O8858" s="101"/>
    </row>
    <row r="8859" spans="15:15" x14ac:dyDescent="0.25">
      <c r="O8859" s="101"/>
    </row>
    <row r="8860" spans="15:15" x14ac:dyDescent="0.25">
      <c r="O8860" s="101"/>
    </row>
    <row r="8861" spans="15:15" x14ac:dyDescent="0.25">
      <c r="O8861" s="101"/>
    </row>
    <row r="8862" spans="15:15" x14ac:dyDescent="0.25">
      <c r="O8862" s="101"/>
    </row>
    <row r="8863" spans="15:15" x14ac:dyDescent="0.25">
      <c r="O8863" s="101"/>
    </row>
    <row r="8864" spans="15:15" x14ac:dyDescent="0.25">
      <c r="O8864" s="101"/>
    </row>
    <row r="8865" spans="15:15" x14ac:dyDescent="0.25">
      <c r="O8865" s="101"/>
    </row>
    <row r="8866" spans="15:15" x14ac:dyDescent="0.25">
      <c r="O8866" s="101"/>
    </row>
    <row r="8867" spans="15:15" x14ac:dyDescent="0.25">
      <c r="O8867" s="101"/>
    </row>
    <row r="8868" spans="15:15" x14ac:dyDescent="0.25">
      <c r="O8868" s="101"/>
    </row>
    <row r="8869" spans="15:15" x14ac:dyDescent="0.25">
      <c r="O8869" s="101"/>
    </row>
    <row r="8870" spans="15:15" x14ac:dyDescent="0.25">
      <c r="O8870" s="101"/>
    </row>
    <row r="8871" spans="15:15" x14ac:dyDescent="0.25">
      <c r="O8871" s="101"/>
    </row>
    <row r="8872" spans="15:15" x14ac:dyDescent="0.25">
      <c r="O8872" s="101"/>
    </row>
    <row r="8873" spans="15:15" x14ac:dyDescent="0.25">
      <c r="O8873" s="101"/>
    </row>
    <row r="8874" spans="15:15" x14ac:dyDescent="0.25">
      <c r="O8874" s="101"/>
    </row>
    <row r="8875" spans="15:15" x14ac:dyDescent="0.25">
      <c r="O8875" s="101"/>
    </row>
    <row r="8876" spans="15:15" x14ac:dyDescent="0.25">
      <c r="O8876" s="101"/>
    </row>
    <row r="8877" spans="15:15" x14ac:dyDescent="0.25">
      <c r="O8877" s="101"/>
    </row>
    <row r="8878" spans="15:15" x14ac:dyDescent="0.25">
      <c r="O8878" s="101"/>
    </row>
    <row r="8879" spans="15:15" x14ac:dyDescent="0.25">
      <c r="O8879" s="101"/>
    </row>
    <row r="8880" spans="15:15" x14ac:dyDescent="0.25">
      <c r="O8880" s="101"/>
    </row>
    <row r="8881" spans="15:15" x14ac:dyDescent="0.25">
      <c r="O8881" s="101"/>
    </row>
    <row r="8882" spans="15:15" x14ac:dyDescent="0.25">
      <c r="O8882" s="101"/>
    </row>
    <row r="8883" spans="15:15" x14ac:dyDescent="0.25">
      <c r="O8883" s="101"/>
    </row>
    <row r="8884" spans="15:15" x14ac:dyDescent="0.25">
      <c r="O8884" s="101"/>
    </row>
    <row r="8885" spans="15:15" x14ac:dyDescent="0.25">
      <c r="O8885" s="101"/>
    </row>
    <row r="8886" spans="15:15" x14ac:dyDescent="0.25">
      <c r="O8886" s="101"/>
    </row>
    <row r="8887" spans="15:15" x14ac:dyDescent="0.25">
      <c r="O8887" s="101"/>
    </row>
    <row r="8888" spans="15:15" x14ac:dyDescent="0.25">
      <c r="O8888" s="101"/>
    </row>
    <row r="8889" spans="15:15" x14ac:dyDescent="0.25">
      <c r="O8889" s="101"/>
    </row>
    <row r="8890" spans="15:15" x14ac:dyDescent="0.25">
      <c r="O8890" s="101"/>
    </row>
    <row r="8891" spans="15:15" x14ac:dyDescent="0.25">
      <c r="O8891" s="101"/>
    </row>
    <row r="8892" spans="15:15" x14ac:dyDescent="0.25">
      <c r="O8892" s="101"/>
    </row>
    <row r="8893" spans="15:15" x14ac:dyDescent="0.25">
      <c r="O8893" s="101"/>
    </row>
    <row r="8894" spans="15:15" x14ac:dyDescent="0.25">
      <c r="O8894" s="101"/>
    </row>
    <row r="8895" spans="15:15" x14ac:dyDescent="0.25">
      <c r="O8895" s="101"/>
    </row>
    <row r="8896" spans="15:15" x14ac:dyDescent="0.25">
      <c r="O8896" s="101"/>
    </row>
    <row r="8897" spans="15:15" x14ac:dyDescent="0.25">
      <c r="O8897" s="101"/>
    </row>
    <row r="8898" spans="15:15" x14ac:dyDescent="0.25">
      <c r="O8898" s="101"/>
    </row>
    <row r="8899" spans="15:15" x14ac:dyDescent="0.25">
      <c r="O8899" s="101"/>
    </row>
    <row r="8900" spans="15:15" x14ac:dyDescent="0.25">
      <c r="O8900" s="101"/>
    </row>
    <row r="8901" spans="15:15" x14ac:dyDescent="0.25">
      <c r="O8901" s="101"/>
    </row>
    <row r="8902" spans="15:15" x14ac:dyDescent="0.25">
      <c r="O8902" s="101"/>
    </row>
    <row r="8903" spans="15:15" x14ac:dyDescent="0.25">
      <c r="O8903" s="101"/>
    </row>
    <row r="8904" spans="15:15" x14ac:dyDescent="0.25">
      <c r="O8904" s="101"/>
    </row>
    <row r="8905" spans="15:15" x14ac:dyDescent="0.25">
      <c r="O8905" s="101"/>
    </row>
    <row r="8906" spans="15:15" x14ac:dyDescent="0.25">
      <c r="O8906" s="101"/>
    </row>
    <row r="8907" spans="15:15" x14ac:dyDescent="0.25">
      <c r="O8907" s="101"/>
    </row>
    <row r="8908" spans="15:15" x14ac:dyDescent="0.25">
      <c r="O8908" s="101"/>
    </row>
    <row r="8909" spans="15:15" x14ac:dyDescent="0.25">
      <c r="O8909" s="101"/>
    </row>
    <row r="8910" spans="15:15" x14ac:dyDescent="0.25">
      <c r="O8910" s="101"/>
    </row>
    <row r="8911" spans="15:15" x14ac:dyDescent="0.25">
      <c r="O8911" s="101"/>
    </row>
    <row r="8912" spans="15:15" x14ac:dyDescent="0.25">
      <c r="O8912" s="101"/>
    </row>
    <row r="8913" spans="15:15" x14ac:dyDescent="0.25">
      <c r="O8913" s="101"/>
    </row>
    <row r="8914" spans="15:15" x14ac:dyDescent="0.25">
      <c r="O8914" s="101"/>
    </row>
    <row r="8915" spans="15:15" x14ac:dyDescent="0.25">
      <c r="O8915" s="101"/>
    </row>
    <row r="8916" spans="15:15" x14ac:dyDescent="0.25">
      <c r="O8916" s="101"/>
    </row>
    <row r="8917" spans="15:15" x14ac:dyDescent="0.25">
      <c r="O8917" s="101"/>
    </row>
    <row r="8918" spans="15:15" x14ac:dyDescent="0.25">
      <c r="O8918" s="101"/>
    </row>
    <row r="8919" spans="15:15" x14ac:dyDescent="0.25">
      <c r="O8919" s="101"/>
    </row>
    <row r="8920" spans="15:15" x14ac:dyDescent="0.25">
      <c r="O8920" s="101"/>
    </row>
    <row r="8921" spans="15:15" x14ac:dyDescent="0.25">
      <c r="O8921" s="101"/>
    </row>
    <row r="8922" spans="15:15" x14ac:dyDescent="0.25">
      <c r="O8922" s="101"/>
    </row>
    <row r="8923" spans="15:15" x14ac:dyDescent="0.25">
      <c r="O8923" s="101"/>
    </row>
    <row r="8924" spans="15:15" x14ac:dyDescent="0.25">
      <c r="O8924" s="101"/>
    </row>
    <row r="8925" spans="15:15" x14ac:dyDescent="0.25">
      <c r="O8925" s="101"/>
    </row>
    <row r="8926" spans="15:15" x14ac:dyDescent="0.25">
      <c r="O8926" s="101"/>
    </row>
    <row r="8927" spans="15:15" x14ac:dyDescent="0.25">
      <c r="O8927" s="101"/>
    </row>
    <row r="8928" spans="15:15" x14ac:dyDescent="0.25">
      <c r="O8928" s="101"/>
    </row>
    <row r="8929" spans="15:15" x14ac:dyDescent="0.25">
      <c r="O8929" s="101"/>
    </row>
    <row r="8930" spans="15:15" x14ac:dyDescent="0.25">
      <c r="O8930" s="101"/>
    </row>
    <row r="8931" spans="15:15" x14ac:dyDescent="0.25">
      <c r="O8931" s="101"/>
    </row>
    <row r="8932" spans="15:15" x14ac:dyDescent="0.25">
      <c r="O8932" s="101"/>
    </row>
    <row r="8933" spans="15:15" x14ac:dyDescent="0.25">
      <c r="O8933" s="101"/>
    </row>
    <row r="8934" spans="15:15" x14ac:dyDescent="0.25">
      <c r="O8934" s="101"/>
    </row>
    <row r="8935" spans="15:15" x14ac:dyDescent="0.25">
      <c r="O8935" s="101"/>
    </row>
    <row r="8936" spans="15:15" x14ac:dyDescent="0.25">
      <c r="O8936" s="101"/>
    </row>
    <row r="8937" spans="15:15" x14ac:dyDescent="0.25">
      <c r="O8937" s="101"/>
    </row>
    <row r="8938" spans="15:15" x14ac:dyDescent="0.25">
      <c r="O8938" s="101"/>
    </row>
    <row r="8939" spans="15:15" x14ac:dyDescent="0.25">
      <c r="O8939" s="101"/>
    </row>
    <row r="8940" spans="15:15" x14ac:dyDescent="0.25">
      <c r="O8940" s="101"/>
    </row>
    <row r="8941" spans="15:15" x14ac:dyDescent="0.25">
      <c r="O8941" s="101"/>
    </row>
    <row r="8942" spans="15:15" x14ac:dyDescent="0.25">
      <c r="O8942" s="101"/>
    </row>
    <row r="8943" spans="15:15" x14ac:dyDescent="0.25">
      <c r="O8943" s="101"/>
    </row>
    <row r="8944" spans="15:15" x14ac:dyDescent="0.25">
      <c r="O8944" s="101"/>
    </row>
    <row r="8945" spans="15:15" x14ac:dyDescent="0.25">
      <c r="O8945" s="101"/>
    </row>
    <row r="8946" spans="15:15" x14ac:dyDescent="0.25">
      <c r="O8946" s="101"/>
    </row>
    <row r="8947" spans="15:15" x14ac:dyDescent="0.25">
      <c r="O8947" s="101"/>
    </row>
    <row r="8948" spans="15:15" x14ac:dyDescent="0.25">
      <c r="O8948" s="101"/>
    </row>
    <row r="8949" spans="15:15" x14ac:dyDescent="0.25">
      <c r="O8949" s="101"/>
    </row>
    <row r="8950" spans="15:15" x14ac:dyDescent="0.25">
      <c r="O8950" s="101"/>
    </row>
    <row r="8951" spans="15:15" x14ac:dyDescent="0.25">
      <c r="O8951" s="101"/>
    </row>
    <row r="8952" spans="15:15" x14ac:dyDescent="0.25">
      <c r="O8952" s="101"/>
    </row>
    <row r="8953" spans="15:15" x14ac:dyDescent="0.25">
      <c r="O8953" s="101"/>
    </row>
    <row r="8954" spans="15:15" x14ac:dyDescent="0.25">
      <c r="O8954" s="101"/>
    </row>
    <row r="8955" spans="15:15" x14ac:dyDescent="0.25">
      <c r="O8955" s="101"/>
    </row>
    <row r="8956" spans="15:15" x14ac:dyDescent="0.25">
      <c r="O8956" s="101"/>
    </row>
    <row r="8957" spans="15:15" x14ac:dyDescent="0.25">
      <c r="O8957" s="101"/>
    </row>
    <row r="8958" spans="15:15" x14ac:dyDescent="0.25">
      <c r="O8958" s="101"/>
    </row>
    <row r="8959" spans="15:15" x14ac:dyDescent="0.25">
      <c r="O8959" s="101"/>
    </row>
    <row r="8960" spans="15:15" x14ac:dyDescent="0.25">
      <c r="O8960" s="101"/>
    </row>
    <row r="8961" spans="15:15" x14ac:dyDescent="0.25">
      <c r="O8961" s="101"/>
    </row>
    <row r="8962" spans="15:15" x14ac:dyDescent="0.25">
      <c r="O8962" s="101"/>
    </row>
    <row r="8963" spans="15:15" x14ac:dyDescent="0.25">
      <c r="O8963" s="101"/>
    </row>
    <row r="8964" spans="15:15" x14ac:dyDescent="0.25">
      <c r="O8964" s="101"/>
    </row>
    <row r="8965" spans="15:15" x14ac:dyDescent="0.25">
      <c r="O8965" s="101"/>
    </row>
    <row r="8966" spans="15:15" x14ac:dyDescent="0.25">
      <c r="O8966" s="101"/>
    </row>
    <row r="8967" spans="15:15" x14ac:dyDescent="0.25">
      <c r="O8967" s="101"/>
    </row>
    <row r="8968" spans="15:15" x14ac:dyDescent="0.25">
      <c r="O8968" s="101"/>
    </row>
    <row r="8969" spans="15:15" x14ac:dyDescent="0.25">
      <c r="O8969" s="101"/>
    </row>
    <row r="8970" spans="15:15" x14ac:dyDescent="0.25">
      <c r="O8970" s="101"/>
    </row>
    <row r="8971" spans="15:15" x14ac:dyDescent="0.25">
      <c r="O8971" s="101"/>
    </row>
    <row r="8972" spans="15:15" x14ac:dyDescent="0.25">
      <c r="O8972" s="101"/>
    </row>
    <row r="8973" spans="15:15" x14ac:dyDescent="0.25">
      <c r="O8973" s="101"/>
    </row>
    <row r="8974" spans="15:15" x14ac:dyDescent="0.25">
      <c r="O8974" s="101"/>
    </row>
    <row r="8975" spans="15:15" x14ac:dyDescent="0.25">
      <c r="O8975" s="101"/>
    </row>
    <row r="8976" spans="15:15" x14ac:dyDescent="0.25">
      <c r="O8976" s="101"/>
    </row>
    <row r="8977" spans="15:15" x14ac:dyDescent="0.25">
      <c r="O8977" s="101"/>
    </row>
    <row r="8978" spans="15:15" x14ac:dyDescent="0.25">
      <c r="O8978" s="101"/>
    </row>
    <row r="8979" spans="15:15" x14ac:dyDescent="0.25">
      <c r="O8979" s="101"/>
    </row>
    <row r="8980" spans="15:15" x14ac:dyDescent="0.25">
      <c r="O8980" s="101"/>
    </row>
    <row r="8981" spans="15:15" x14ac:dyDescent="0.25">
      <c r="O8981" s="101"/>
    </row>
    <row r="8982" spans="15:15" x14ac:dyDescent="0.25">
      <c r="O8982" s="101"/>
    </row>
    <row r="8983" spans="15:15" x14ac:dyDescent="0.25">
      <c r="O8983" s="101"/>
    </row>
    <row r="8984" spans="15:15" x14ac:dyDescent="0.25">
      <c r="O8984" s="101"/>
    </row>
    <row r="8985" spans="15:15" x14ac:dyDescent="0.25">
      <c r="O8985" s="101"/>
    </row>
    <row r="8986" spans="15:15" x14ac:dyDescent="0.25">
      <c r="O8986" s="101"/>
    </row>
    <row r="8987" spans="15:15" x14ac:dyDescent="0.25">
      <c r="O8987" s="101"/>
    </row>
    <row r="8988" spans="15:15" x14ac:dyDescent="0.25">
      <c r="O8988" s="101"/>
    </row>
    <row r="8989" spans="15:15" x14ac:dyDescent="0.25">
      <c r="O8989" s="101"/>
    </row>
    <row r="8990" spans="15:15" x14ac:dyDescent="0.25">
      <c r="O8990" s="101"/>
    </row>
    <row r="8991" spans="15:15" x14ac:dyDescent="0.25">
      <c r="O8991" s="101"/>
    </row>
    <row r="8992" spans="15:15" x14ac:dyDescent="0.25">
      <c r="O8992" s="101"/>
    </row>
    <row r="8993" spans="15:15" x14ac:dyDescent="0.25">
      <c r="O8993" s="101"/>
    </row>
    <row r="8994" spans="15:15" x14ac:dyDescent="0.25">
      <c r="O8994" s="101"/>
    </row>
    <row r="8995" spans="15:15" x14ac:dyDescent="0.25">
      <c r="O8995" s="101"/>
    </row>
    <row r="8996" spans="15:15" x14ac:dyDescent="0.25">
      <c r="O8996" s="101"/>
    </row>
    <row r="8997" spans="15:15" x14ac:dyDescent="0.25">
      <c r="O8997" s="101"/>
    </row>
    <row r="8998" spans="15:15" x14ac:dyDescent="0.25">
      <c r="O8998" s="101"/>
    </row>
    <row r="8999" spans="15:15" x14ac:dyDescent="0.25">
      <c r="O8999" s="101"/>
    </row>
    <row r="9000" spans="15:15" x14ac:dyDescent="0.25">
      <c r="O9000" s="101"/>
    </row>
    <row r="9001" spans="15:15" x14ac:dyDescent="0.25">
      <c r="O9001" s="101"/>
    </row>
    <row r="9002" spans="15:15" x14ac:dyDescent="0.25">
      <c r="O9002" s="101"/>
    </row>
    <row r="9003" spans="15:15" x14ac:dyDescent="0.25">
      <c r="O9003" s="101"/>
    </row>
    <row r="9004" spans="15:15" x14ac:dyDescent="0.25">
      <c r="O9004" s="101"/>
    </row>
    <row r="9005" spans="15:15" x14ac:dyDescent="0.25">
      <c r="O9005" s="101"/>
    </row>
    <row r="9006" spans="15:15" x14ac:dyDescent="0.25">
      <c r="O9006" s="101"/>
    </row>
    <row r="9007" spans="15:15" x14ac:dyDescent="0.25">
      <c r="O9007" s="101"/>
    </row>
    <row r="9008" spans="15:15" x14ac:dyDescent="0.25">
      <c r="O9008" s="101"/>
    </row>
    <row r="9009" spans="15:15" x14ac:dyDescent="0.25">
      <c r="O9009" s="101"/>
    </row>
    <row r="9010" spans="15:15" x14ac:dyDescent="0.25">
      <c r="O9010" s="101"/>
    </row>
    <row r="9011" spans="15:15" x14ac:dyDescent="0.25">
      <c r="O9011" s="101"/>
    </row>
    <row r="9012" spans="15:15" x14ac:dyDescent="0.25">
      <c r="O9012" s="101"/>
    </row>
    <row r="9013" spans="15:15" x14ac:dyDescent="0.25">
      <c r="O9013" s="101"/>
    </row>
    <row r="9014" spans="15:15" x14ac:dyDescent="0.25">
      <c r="O9014" s="101"/>
    </row>
    <row r="9015" spans="15:15" x14ac:dyDescent="0.25">
      <c r="O9015" s="101"/>
    </row>
    <row r="9016" spans="15:15" x14ac:dyDescent="0.25">
      <c r="O9016" s="101"/>
    </row>
    <row r="9017" spans="15:15" x14ac:dyDescent="0.25">
      <c r="O9017" s="101"/>
    </row>
    <row r="9018" spans="15:15" x14ac:dyDescent="0.25">
      <c r="O9018" s="101"/>
    </row>
    <row r="9019" spans="15:15" x14ac:dyDescent="0.25">
      <c r="O9019" s="101"/>
    </row>
    <row r="9020" spans="15:15" x14ac:dyDescent="0.25">
      <c r="O9020" s="101"/>
    </row>
    <row r="9021" spans="15:15" x14ac:dyDescent="0.25">
      <c r="O9021" s="101"/>
    </row>
    <row r="9022" spans="15:15" x14ac:dyDescent="0.25">
      <c r="O9022" s="101"/>
    </row>
    <row r="9023" spans="15:15" x14ac:dyDescent="0.25">
      <c r="O9023" s="101"/>
    </row>
    <row r="9024" spans="15:15" x14ac:dyDescent="0.25">
      <c r="O9024" s="101"/>
    </row>
    <row r="9025" spans="15:15" x14ac:dyDescent="0.25">
      <c r="O9025" s="101"/>
    </row>
    <row r="9026" spans="15:15" x14ac:dyDescent="0.25">
      <c r="O9026" s="101"/>
    </row>
    <row r="9027" spans="15:15" x14ac:dyDescent="0.25">
      <c r="O9027" s="101"/>
    </row>
    <row r="9028" spans="15:15" x14ac:dyDescent="0.25">
      <c r="O9028" s="101"/>
    </row>
    <row r="9029" spans="15:15" x14ac:dyDescent="0.25">
      <c r="O9029" s="101"/>
    </row>
    <row r="9030" spans="15:15" x14ac:dyDescent="0.25">
      <c r="O9030" s="101"/>
    </row>
    <row r="9031" spans="15:15" x14ac:dyDescent="0.25">
      <c r="O9031" s="101"/>
    </row>
    <row r="9032" spans="15:15" x14ac:dyDescent="0.25">
      <c r="O9032" s="101"/>
    </row>
    <row r="9033" spans="15:15" x14ac:dyDescent="0.25">
      <c r="O9033" s="101"/>
    </row>
    <row r="9034" spans="15:15" x14ac:dyDescent="0.25">
      <c r="O9034" s="101"/>
    </row>
    <row r="9035" spans="15:15" x14ac:dyDescent="0.25">
      <c r="O9035" s="101"/>
    </row>
    <row r="9036" spans="15:15" x14ac:dyDescent="0.25">
      <c r="O9036" s="101"/>
    </row>
    <row r="9037" spans="15:15" x14ac:dyDescent="0.25">
      <c r="O9037" s="101"/>
    </row>
    <row r="9038" spans="15:15" x14ac:dyDescent="0.25">
      <c r="O9038" s="101"/>
    </row>
    <row r="9039" spans="15:15" x14ac:dyDescent="0.25">
      <c r="O9039" s="101"/>
    </row>
    <row r="9040" spans="15:15" x14ac:dyDescent="0.25">
      <c r="O9040" s="101"/>
    </row>
    <row r="9041" spans="15:15" x14ac:dyDescent="0.25">
      <c r="O9041" s="101"/>
    </row>
    <row r="9042" spans="15:15" x14ac:dyDescent="0.25">
      <c r="O9042" s="101"/>
    </row>
    <row r="9043" spans="15:15" x14ac:dyDescent="0.25">
      <c r="O9043" s="101"/>
    </row>
    <row r="9044" spans="15:15" x14ac:dyDescent="0.25">
      <c r="O9044" s="101"/>
    </row>
    <row r="9045" spans="15:15" x14ac:dyDescent="0.25">
      <c r="O9045" s="101"/>
    </row>
    <row r="9046" spans="15:15" x14ac:dyDescent="0.25">
      <c r="O9046" s="101"/>
    </row>
    <row r="9047" spans="15:15" x14ac:dyDescent="0.25">
      <c r="O9047" s="101"/>
    </row>
    <row r="9048" spans="15:15" x14ac:dyDescent="0.25">
      <c r="O9048" s="101"/>
    </row>
    <row r="9049" spans="15:15" x14ac:dyDescent="0.25">
      <c r="O9049" s="101"/>
    </row>
    <row r="9050" spans="15:15" x14ac:dyDescent="0.25">
      <c r="O9050" s="101"/>
    </row>
    <row r="9051" spans="15:15" x14ac:dyDescent="0.25">
      <c r="O9051" s="101"/>
    </row>
    <row r="9052" spans="15:15" x14ac:dyDescent="0.25">
      <c r="O9052" s="101"/>
    </row>
    <row r="9053" spans="15:15" x14ac:dyDescent="0.25">
      <c r="O9053" s="101"/>
    </row>
    <row r="9054" spans="15:15" x14ac:dyDescent="0.25">
      <c r="O9054" s="101"/>
    </row>
    <row r="9055" spans="15:15" x14ac:dyDescent="0.25">
      <c r="O9055" s="101"/>
    </row>
    <row r="9056" spans="15:15" x14ac:dyDescent="0.25">
      <c r="O9056" s="101"/>
    </row>
    <row r="9057" spans="15:15" x14ac:dyDescent="0.25">
      <c r="O9057" s="101"/>
    </row>
    <row r="9058" spans="15:15" x14ac:dyDescent="0.25">
      <c r="O9058" s="101"/>
    </row>
    <row r="9059" spans="15:15" x14ac:dyDescent="0.25">
      <c r="O9059" s="101"/>
    </row>
    <row r="9060" spans="15:15" x14ac:dyDescent="0.25">
      <c r="O9060" s="101"/>
    </row>
    <row r="9061" spans="15:15" x14ac:dyDescent="0.25">
      <c r="O9061" s="101"/>
    </row>
    <row r="9062" spans="15:15" x14ac:dyDescent="0.25">
      <c r="O9062" s="101"/>
    </row>
    <row r="9063" spans="15:15" x14ac:dyDescent="0.25">
      <c r="O9063" s="101"/>
    </row>
    <row r="9064" spans="15:15" x14ac:dyDescent="0.25">
      <c r="O9064" s="101"/>
    </row>
    <row r="9065" spans="15:15" x14ac:dyDescent="0.25">
      <c r="O9065" s="101"/>
    </row>
    <row r="9066" spans="15:15" x14ac:dyDescent="0.25">
      <c r="O9066" s="101"/>
    </row>
    <row r="9067" spans="15:15" x14ac:dyDescent="0.25">
      <c r="O9067" s="101"/>
    </row>
    <row r="9068" spans="15:15" x14ac:dyDescent="0.25">
      <c r="O9068" s="101"/>
    </row>
    <row r="9069" spans="15:15" x14ac:dyDescent="0.25">
      <c r="O9069" s="101"/>
    </row>
    <row r="9070" spans="15:15" x14ac:dyDescent="0.25">
      <c r="O9070" s="101"/>
    </row>
    <row r="9071" spans="15:15" x14ac:dyDescent="0.25">
      <c r="O9071" s="101"/>
    </row>
    <row r="9072" spans="15:15" x14ac:dyDescent="0.25">
      <c r="O9072" s="101"/>
    </row>
    <row r="9073" spans="15:15" x14ac:dyDescent="0.25">
      <c r="O9073" s="101"/>
    </row>
    <row r="9074" spans="15:15" x14ac:dyDescent="0.25">
      <c r="O9074" s="101"/>
    </row>
    <row r="9075" spans="15:15" x14ac:dyDescent="0.25">
      <c r="O9075" s="101"/>
    </row>
    <row r="9076" spans="15:15" x14ac:dyDescent="0.25">
      <c r="O9076" s="101"/>
    </row>
    <row r="9077" spans="15:15" x14ac:dyDescent="0.25">
      <c r="O9077" s="101"/>
    </row>
    <row r="9078" spans="15:15" x14ac:dyDescent="0.25">
      <c r="O9078" s="101"/>
    </row>
    <row r="9079" spans="15:15" x14ac:dyDescent="0.25">
      <c r="O9079" s="101"/>
    </row>
    <row r="9080" spans="15:15" x14ac:dyDescent="0.25">
      <c r="O9080" s="101"/>
    </row>
    <row r="9081" spans="15:15" x14ac:dyDescent="0.25">
      <c r="O9081" s="101"/>
    </row>
    <row r="9082" spans="15:15" x14ac:dyDescent="0.25">
      <c r="O9082" s="101"/>
    </row>
    <row r="9083" spans="15:15" x14ac:dyDescent="0.25">
      <c r="O9083" s="101"/>
    </row>
    <row r="9084" spans="15:15" x14ac:dyDescent="0.25">
      <c r="O9084" s="101"/>
    </row>
    <row r="9085" spans="15:15" x14ac:dyDescent="0.25">
      <c r="O9085" s="101"/>
    </row>
    <row r="9086" spans="15:15" x14ac:dyDescent="0.25">
      <c r="O9086" s="101"/>
    </row>
    <row r="9087" spans="15:15" x14ac:dyDescent="0.25">
      <c r="O9087" s="101"/>
    </row>
    <row r="9088" spans="15:15" x14ac:dyDescent="0.25">
      <c r="O9088" s="101"/>
    </row>
    <row r="9089" spans="15:15" x14ac:dyDescent="0.25">
      <c r="O9089" s="101"/>
    </row>
    <row r="9090" spans="15:15" x14ac:dyDescent="0.25">
      <c r="O9090" s="101"/>
    </row>
    <row r="9091" spans="15:15" x14ac:dyDescent="0.25">
      <c r="O9091" s="101"/>
    </row>
    <row r="9092" spans="15:15" x14ac:dyDescent="0.25">
      <c r="O9092" s="101"/>
    </row>
    <row r="9093" spans="15:15" x14ac:dyDescent="0.25">
      <c r="O9093" s="101"/>
    </row>
    <row r="9094" spans="15:15" x14ac:dyDescent="0.25">
      <c r="O9094" s="101"/>
    </row>
    <row r="9095" spans="15:15" x14ac:dyDescent="0.25">
      <c r="O9095" s="101"/>
    </row>
    <row r="9096" spans="15:15" x14ac:dyDescent="0.25">
      <c r="O9096" s="101"/>
    </row>
    <row r="9097" spans="15:15" x14ac:dyDescent="0.25">
      <c r="O9097" s="101"/>
    </row>
    <row r="9098" spans="15:15" x14ac:dyDescent="0.25">
      <c r="O9098" s="101"/>
    </row>
    <row r="9099" spans="15:15" x14ac:dyDescent="0.25">
      <c r="O9099" s="101"/>
    </row>
    <row r="9100" spans="15:15" x14ac:dyDescent="0.25">
      <c r="O9100" s="101"/>
    </row>
    <row r="9101" spans="15:15" x14ac:dyDescent="0.25">
      <c r="O9101" s="101"/>
    </row>
    <row r="9102" spans="15:15" x14ac:dyDescent="0.25">
      <c r="O9102" s="101"/>
    </row>
    <row r="9103" spans="15:15" x14ac:dyDescent="0.25">
      <c r="O9103" s="101"/>
    </row>
    <row r="9104" spans="15:15" x14ac:dyDescent="0.25">
      <c r="O9104" s="101"/>
    </row>
    <row r="9105" spans="15:15" x14ac:dyDescent="0.25">
      <c r="O9105" s="101"/>
    </row>
    <row r="9106" spans="15:15" x14ac:dyDescent="0.25">
      <c r="O9106" s="101"/>
    </row>
    <row r="9107" spans="15:15" x14ac:dyDescent="0.25">
      <c r="O9107" s="101"/>
    </row>
    <row r="9108" spans="15:15" x14ac:dyDescent="0.25">
      <c r="O9108" s="101"/>
    </row>
    <row r="9109" spans="15:15" x14ac:dyDescent="0.25">
      <c r="O9109" s="101"/>
    </row>
    <row r="9110" spans="15:15" x14ac:dyDescent="0.25">
      <c r="O9110" s="101"/>
    </row>
    <row r="9111" spans="15:15" x14ac:dyDescent="0.25">
      <c r="O9111" s="101"/>
    </row>
    <row r="9112" spans="15:15" x14ac:dyDescent="0.25">
      <c r="O9112" s="101"/>
    </row>
    <row r="9113" spans="15:15" x14ac:dyDescent="0.25">
      <c r="O9113" s="101"/>
    </row>
    <row r="9114" spans="15:15" x14ac:dyDescent="0.25">
      <c r="O9114" s="101"/>
    </row>
    <row r="9115" spans="15:15" x14ac:dyDescent="0.25">
      <c r="O9115" s="101"/>
    </row>
    <row r="9116" spans="15:15" x14ac:dyDescent="0.25">
      <c r="O9116" s="101"/>
    </row>
    <row r="9117" spans="15:15" x14ac:dyDescent="0.25">
      <c r="O9117" s="101"/>
    </row>
    <row r="9118" spans="15:15" x14ac:dyDescent="0.25">
      <c r="O9118" s="101"/>
    </row>
    <row r="9119" spans="15:15" x14ac:dyDescent="0.25">
      <c r="O9119" s="101"/>
    </row>
    <row r="9120" spans="15:15" x14ac:dyDescent="0.25">
      <c r="O9120" s="101"/>
    </row>
    <row r="9121" spans="15:15" x14ac:dyDescent="0.25">
      <c r="O9121" s="101"/>
    </row>
    <row r="9122" spans="15:15" x14ac:dyDescent="0.25">
      <c r="O9122" s="101"/>
    </row>
    <row r="9123" spans="15:15" x14ac:dyDescent="0.25">
      <c r="O9123" s="101"/>
    </row>
    <row r="9124" spans="15:15" x14ac:dyDescent="0.25">
      <c r="O9124" s="101"/>
    </row>
    <row r="9125" spans="15:15" x14ac:dyDescent="0.25">
      <c r="O9125" s="101"/>
    </row>
    <row r="9126" spans="15:15" x14ac:dyDescent="0.25">
      <c r="O9126" s="101"/>
    </row>
    <row r="9127" spans="15:15" x14ac:dyDescent="0.25">
      <c r="O9127" s="101"/>
    </row>
    <row r="9128" spans="15:15" x14ac:dyDescent="0.25">
      <c r="O9128" s="101"/>
    </row>
    <row r="9129" spans="15:15" x14ac:dyDescent="0.25">
      <c r="O9129" s="101"/>
    </row>
    <row r="9130" spans="15:15" x14ac:dyDescent="0.25">
      <c r="O9130" s="101"/>
    </row>
    <row r="9131" spans="15:15" x14ac:dyDescent="0.25">
      <c r="O9131" s="101"/>
    </row>
    <row r="9132" spans="15:15" x14ac:dyDescent="0.25">
      <c r="O9132" s="101"/>
    </row>
    <row r="9133" spans="15:15" x14ac:dyDescent="0.25">
      <c r="O9133" s="101"/>
    </row>
    <row r="9134" spans="15:15" x14ac:dyDescent="0.25">
      <c r="O9134" s="101"/>
    </row>
    <row r="9135" spans="15:15" x14ac:dyDescent="0.25">
      <c r="O9135" s="101"/>
    </row>
    <row r="9136" spans="15:15" x14ac:dyDescent="0.25">
      <c r="O9136" s="101"/>
    </row>
    <row r="9137" spans="15:15" x14ac:dyDescent="0.25">
      <c r="O9137" s="101"/>
    </row>
    <row r="9138" spans="15:15" x14ac:dyDescent="0.25">
      <c r="O9138" s="101"/>
    </row>
    <row r="9139" spans="15:15" x14ac:dyDescent="0.25">
      <c r="O9139" s="101"/>
    </row>
    <row r="9140" spans="15:15" x14ac:dyDescent="0.25">
      <c r="O9140" s="101"/>
    </row>
    <row r="9141" spans="15:15" x14ac:dyDescent="0.25">
      <c r="O9141" s="101"/>
    </row>
    <row r="9142" spans="15:15" x14ac:dyDescent="0.25">
      <c r="O9142" s="101"/>
    </row>
    <row r="9143" spans="15:15" x14ac:dyDescent="0.25">
      <c r="O9143" s="101"/>
    </row>
    <row r="9144" spans="15:15" x14ac:dyDescent="0.25">
      <c r="O9144" s="101"/>
    </row>
    <row r="9145" spans="15:15" x14ac:dyDescent="0.25">
      <c r="O9145" s="101"/>
    </row>
    <row r="9146" spans="15:15" x14ac:dyDescent="0.25">
      <c r="O9146" s="101"/>
    </row>
    <row r="9147" spans="15:15" x14ac:dyDescent="0.25">
      <c r="O9147" s="101"/>
    </row>
    <row r="9148" spans="15:15" x14ac:dyDescent="0.25">
      <c r="O9148" s="101"/>
    </row>
    <row r="9149" spans="15:15" x14ac:dyDescent="0.25">
      <c r="O9149" s="101"/>
    </row>
    <row r="9150" spans="15:15" x14ac:dyDescent="0.25">
      <c r="O9150" s="101"/>
    </row>
    <row r="9151" spans="15:15" x14ac:dyDescent="0.25">
      <c r="O9151" s="101"/>
    </row>
    <row r="9152" spans="15:15" x14ac:dyDescent="0.25">
      <c r="O9152" s="101"/>
    </row>
    <row r="9153" spans="15:15" x14ac:dyDescent="0.25">
      <c r="O9153" s="101"/>
    </row>
    <row r="9154" spans="15:15" x14ac:dyDescent="0.25">
      <c r="O9154" s="101"/>
    </row>
    <row r="9155" spans="15:15" x14ac:dyDescent="0.25">
      <c r="O9155" s="101"/>
    </row>
    <row r="9156" spans="15:15" x14ac:dyDescent="0.25">
      <c r="O9156" s="101"/>
    </row>
    <row r="9157" spans="15:15" x14ac:dyDescent="0.25">
      <c r="O9157" s="101"/>
    </row>
    <row r="9158" spans="15:15" x14ac:dyDescent="0.25">
      <c r="O9158" s="101"/>
    </row>
    <row r="9159" spans="15:15" x14ac:dyDescent="0.25">
      <c r="O9159" s="101"/>
    </row>
    <row r="9160" spans="15:15" x14ac:dyDescent="0.25">
      <c r="O9160" s="101"/>
    </row>
    <row r="9161" spans="15:15" x14ac:dyDescent="0.25">
      <c r="O9161" s="101"/>
    </row>
    <row r="9162" spans="15:15" x14ac:dyDescent="0.25">
      <c r="O9162" s="101"/>
    </row>
    <row r="9163" spans="15:15" x14ac:dyDescent="0.25">
      <c r="O9163" s="101"/>
    </row>
    <row r="9164" spans="15:15" x14ac:dyDescent="0.25">
      <c r="O9164" s="101"/>
    </row>
    <row r="9165" spans="15:15" x14ac:dyDescent="0.25">
      <c r="O9165" s="101"/>
    </row>
    <row r="9166" spans="15:15" x14ac:dyDescent="0.25">
      <c r="O9166" s="101"/>
    </row>
    <row r="9167" spans="15:15" x14ac:dyDescent="0.25">
      <c r="O9167" s="101"/>
    </row>
    <row r="9168" spans="15:15" x14ac:dyDescent="0.25">
      <c r="O9168" s="101"/>
    </row>
    <row r="9169" spans="15:15" x14ac:dyDescent="0.25">
      <c r="O9169" s="101"/>
    </row>
    <row r="9170" spans="15:15" x14ac:dyDescent="0.25">
      <c r="O9170" s="101"/>
    </row>
    <row r="9171" spans="15:15" x14ac:dyDescent="0.25">
      <c r="O9171" s="101"/>
    </row>
    <row r="9172" spans="15:15" x14ac:dyDescent="0.25">
      <c r="O9172" s="101"/>
    </row>
    <row r="9173" spans="15:15" x14ac:dyDescent="0.25">
      <c r="O9173" s="101"/>
    </row>
    <row r="9174" spans="15:15" x14ac:dyDescent="0.25">
      <c r="O9174" s="101"/>
    </row>
    <row r="9175" spans="15:15" x14ac:dyDescent="0.25">
      <c r="O9175" s="101"/>
    </row>
    <row r="9176" spans="15:15" x14ac:dyDescent="0.25">
      <c r="O9176" s="101"/>
    </row>
    <row r="9177" spans="15:15" x14ac:dyDescent="0.25">
      <c r="O9177" s="101"/>
    </row>
    <row r="9178" spans="15:15" x14ac:dyDescent="0.25">
      <c r="O9178" s="101"/>
    </row>
    <row r="9179" spans="15:15" x14ac:dyDescent="0.25">
      <c r="O9179" s="101"/>
    </row>
    <row r="9180" spans="15:15" x14ac:dyDescent="0.25">
      <c r="O9180" s="101"/>
    </row>
    <row r="9181" spans="15:15" x14ac:dyDescent="0.25">
      <c r="O9181" s="101"/>
    </row>
    <row r="9182" spans="15:15" x14ac:dyDescent="0.25">
      <c r="O9182" s="101"/>
    </row>
    <row r="9183" spans="15:15" x14ac:dyDescent="0.25">
      <c r="O9183" s="101"/>
    </row>
    <row r="9184" spans="15:15" x14ac:dyDescent="0.25">
      <c r="O9184" s="101"/>
    </row>
    <row r="9185" spans="15:15" x14ac:dyDescent="0.25">
      <c r="O9185" s="101"/>
    </row>
    <row r="9186" spans="15:15" x14ac:dyDescent="0.25">
      <c r="O9186" s="101"/>
    </row>
    <row r="9187" spans="15:15" x14ac:dyDescent="0.25">
      <c r="O9187" s="101"/>
    </row>
    <row r="9188" spans="15:15" x14ac:dyDescent="0.25">
      <c r="O9188" s="101"/>
    </row>
    <row r="9189" spans="15:15" x14ac:dyDescent="0.25">
      <c r="O9189" s="101"/>
    </row>
    <row r="9190" spans="15:15" x14ac:dyDescent="0.25">
      <c r="O9190" s="101"/>
    </row>
    <row r="9191" spans="15:15" x14ac:dyDescent="0.25">
      <c r="O9191" s="101"/>
    </row>
    <row r="9192" spans="15:15" x14ac:dyDescent="0.25">
      <c r="O9192" s="101"/>
    </row>
    <row r="9193" spans="15:15" x14ac:dyDescent="0.25">
      <c r="O9193" s="101"/>
    </row>
    <row r="9194" spans="15:15" x14ac:dyDescent="0.25">
      <c r="O9194" s="101"/>
    </row>
    <row r="9195" spans="15:15" x14ac:dyDescent="0.25">
      <c r="O9195" s="101"/>
    </row>
    <row r="9196" spans="15:15" x14ac:dyDescent="0.25">
      <c r="O9196" s="101"/>
    </row>
    <row r="9197" spans="15:15" x14ac:dyDescent="0.25">
      <c r="O9197" s="101"/>
    </row>
    <row r="9198" spans="15:15" x14ac:dyDescent="0.25">
      <c r="O9198" s="101"/>
    </row>
    <row r="9199" spans="15:15" x14ac:dyDescent="0.25">
      <c r="O9199" s="101"/>
    </row>
    <row r="9200" spans="15:15" x14ac:dyDescent="0.25">
      <c r="O9200" s="101"/>
    </row>
    <row r="9201" spans="15:15" x14ac:dyDescent="0.25">
      <c r="O9201" s="101"/>
    </row>
    <row r="9202" spans="15:15" x14ac:dyDescent="0.25">
      <c r="O9202" s="101"/>
    </row>
    <row r="9203" spans="15:15" x14ac:dyDescent="0.25">
      <c r="O9203" s="101"/>
    </row>
    <row r="9204" spans="15:15" x14ac:dyDescent="0.25">
      <c r="O9204" s="101"/>
    </row>
    <row r="9205" spans="15:15" x14ac:dyDescent="0.25">
      <c r="O9205" s="101"/>
    </row>
    <row r="9206" spans="15:15" x14ac:dyDescent="0.25">
      <c r="O9206" s="101"/>
    </row>
    <row r="9207" spans="15:15" x14ac:dyDescent="0.25">
      <c r="O9207" s="101"/>
    </row>
    <row r="9208" spans="15:15" x14ac:dyDescent="0.25">
      <c r="O9208" s="101"/>
    </row>
    <row r="9209" spans="15:15" x14ac:dyDescent="0.25">
      <c r="O9209" s="101"/>
    </row>
    <row r="9210" spans="15:15" x14ac:dyDescent="0.25">
      <c r="O9210" s="101"/>
    </row>
    <row r="9211" spans="15:15" x14ac:dyDescent="0.25">
      <c r="O9211" s="101"/>
    </row>
    <row r="9212" spans="15:15" x14ac:dyDescent="0.25">
      <c r="O9212" s="101"/>
    </row>
    <row r="9213" spans="15:15" x14ac:dyDescent="0.25">
      <c r="O9213" s="101"/>
    </row>
    <row r="9214" spans="15:15" x14ac:dyDescent="0.25">
      <c r="O9214" s="101"/>
    </row>
    <row r="9215" spans="15:15" x14ac:dyDescent="0.25">
      <c r="O9215" s="101"/>
    </row>
    <row r="9216" spans="15:15" x14ac:dyDescent="0.25">
      <c r="O9216" s="101"/>
    </row>
    <row r="9217" spans="15:15" x14ac:dyDescent="0.25">
      <c r="O9217" s="101"/>
    </row>
    <row r="9218" spans="15:15" x14ac:dyDescent="0.25">
      <c r="O9218" s="101"/>
    </row>
    <row r="9219" spans="15:15" x14ac:dyDescent="0.25">
      <c r="O9219" s="101"/>
    </row>
    <row r="9220" spans="15:15" x14ac:dyDescent="0.25">
      <c r="O9220" s="101"/>
    </row>
    <row r="9221" spans="15:15" x14ac:dyDescent="0.25">
      <c r="O9221" s="101"/>
    </row>
    <row r="9222" spans="15:15" x14ac:dyDescent="0.25">
      <c r="O9222" s="101"/>
    </row>
    <row r="9223" spans="15:15" x14ac:dyDescent="0.25">
      <c r="O9223" s="101"/>
    </row>
    <row r="9224" spans="15:15" x14ac:dyDescent="0.25">
      <c r="O9224" s="101"/>
    </row>
    <row r="9225" spans="15:15" x14ac:dyDescent="0.25">
      <c r="O9225" s="101"/>
    </row>
    <row r="9226" spans="15:15" x14ac:dyDescent="0.25">
      <c r="O9226" s="101"/>
    </row>
    <row r="9227" spans="15:15" x14ac:dyDescent="0.25">
      <c r="O9227" s="101"/>
    </row>
    <row r="9228" spans="15:15" x14ac:dyDescent="0.25">
      <c r="O9228" s="101"/>
    </row>
    <row r="9229" spans="15:15" x14ac:dyDescent="0.25">
      <c r="O9229" s="101"/>
    </row>
    <row r="9230" spans="15:15" x14ac:dyDescent="0.25">
      <c r="O9230" s="101"/>
    </row>
    <row r="9231" spans="15:15" x14ac:dyDescent="0.25">
      <c r="O9231" s="101"/>
    </row>
    <row r="9232" spans="15:15" x14ac:dyDescent="0.25">
      <c r="O9232" s="101"/>
    </row>
    <row r="9233" spans="15:15" x14ac:dyDescent="0.25">
      <c r="O9233" s="101"/>
    </row>
    <row r="9234" spans="15:15" x14ac:dyDescent="0.25">
      <c r="O9234" s="101"/>
    </row>
    <row r="9235" spans="15:15" x14ac:dyDescent="0.25">
      <c r="O9235" s="101"/>
    </row>
    <row r="9236" spans="15:15" x14ac:dyDescent="0.25">
      <c r="O9236" s="101"/>
    </row>
    <row r="9237" spans="15:15" x14ac:dyDescent="0.25">
      <c r="O9237" s="101"/>
    </row>
    <row r="9238" spans="15:15" x14ac:dyDescent="0.25">
      <c r="O9238" s="101"/>
    </row>
    <row r="9239" spans="15:15" x14ac:dyDescent="0.25">
      <c r="O9239" s="101"/>
    </row>
    <row r="9240" spans="15:15" x14ac:dyDescent="0.25">
      <c r="O9240" s="101"/>
    </row>
    <row r="9241" spans="15:15" x14ac:dyDescent="0.25">
      <c r="O9241" s="101"/>
    </row>
    <row r="9242" spans="15:15" x14ac:dyDescent="0.25">
      <c r="O9242" s="101"/>
    </row>
    <row r="9243" spans="15:15" x14ac:dyDescent="0.25">
      <c r="O9243" s="101"/>
    </row>
    <row r="9244" spans="15:15" x14ac:dyDescent="0.25">
      <c r="O9244" s="101"/>
    </row>
    <row r="9245" spans="15:15" x14ac:dyDescent="0.25">
      <c r="O9245" s="101"/>
    </row>
    <row r="9246" spans="15:15" x14ac:dyDescent="0.25">
      <c r="O9246" s="101"/>
    </row>
    <row r="9247" spans="15:15" x14ac:dyDescent="0.25">
      <c r="O9247" s="101"/>
    </row>
    <row r="9248" spans="15:15" x14ac:dyDescent="0.25">
      <c r="O9248" s="101"/>
    </row>
    <row r="9249" spans="15:15" x14ac:dyDescent="0.25">
      <c r="O9249" s="101"/>
    </row>
    <row r="9250" spans="15:15" x14ac:dyDescent="0.25">
      <c r="O9250" s="101"/>
    </row>
    <row r="9251" spans="15:15" x14ac:dyDescent="0.25">
      <c r="O9251" s="101"/>
    </row>
    <row r="9252" spans="15:15" x14ac:dyDescent="0.25">
      <c r="O9252" s="101"/>
    </row>
    <row r="9253" spans="15:15" x14ac:dyDescent="0.25">
      <c r="O9253" s="101"/>
    </row>
    <row r="9254" spans="15:15" x14ac:dyDescent="0.25">
      <c r="O9254" s="101"/>
    </row>
    <row r="9255" spans="15:15" x14ac:dyDescent="0.25">
      <c r="O9255" s="101"/>
    </row>
    <row r="9256" spans="15:15" x14ac:dyDescent="0.25">
      <c r="O9256" s="101"/>
    </row>
    <row r="9257" spans="15:15" x14ac:dyDescent="0.25">
      <c r="O9257" s="101"/>
    </row>
    <row r="9258" spans="15:15" x14ac:dyDescent="0.25">
      <c r="O9258" s="101"/>
    </row>
    <row r="9259" spans="15:15" x14ac:dyDescent="0.25">
      <c r="O9259" s="101"/>
    </row>
    <row r="9260" spans="15:15" x14ac:dyDescent="0.25">
      <c r="O9260" s="101"/>
    </row>
    <row r="9261" spans="15:15" x14ac:dyDescent="0.25">
      <c r="O9261" s="101"/>
    </row>
    <row r="9262" spans="15:15" x14ac:dyDescent="0.25">
      <c r="O9262" s="101"/>
    </row>
    <row r="9263" spans="15:15" x14ac:dyDescent="0.25">
      <c r="O9263" s="101"/>
    </row>
    <row r="9264" spans="15:15" x14ac:dyDescent="0.25">
      <c r="O9264" s="101"/>
    </row>
    <row r="9265" spans="15:15" x14ac:dyDescent="0.25">
      <c r="O9265" s="101"/>
    </row>
    <row r="9266" spans="15:15" x14ac:dyDescent="0.25">
      <c r="O9266" s="101"/>
    </row>
    <row r="9267" spans="15:15" x14ac:dyDescent="0.25">
      <c r="O9267" s="101"/>
    </row>
    <row r="9268" spans="15:15" x14ac:dyDescent="0.25">
      <c r="O9268" s="101"/>
    </row>
    <row r="9269" spans="15:15" x14ac:dyDescent="0.25">
      <c r="O9269" s="101"/>
    </row>
    <row r="9270" spans="15:15" x14ac:dyDescent="0.25">
      <c r="O9270" s="101"/>
    </row>
    <row r="9271" spans="15:15" x14ac:dyDescent="0.25">
      <c r="O9271" s="101"/>
    </row>
    <row r="9272" spans="15:15" x14ac:dyDescent="0.25">
      <c r="O9272" s="101"/>
    </row>
    <row r="9273" spans="15:15" x14ac:dyDescent="0.25">
      <c r="O9273" s="101"/>
    </row>
    <row r="9274" spans="15:15" x14ac:dyDescent="0.25">
      <c r="O9274" s="101"/>
    </row>
    <row r="9275" spans="15:15" x14ac:dyDescent="0.25">
      <c r="O9275" s="101"/>
    </row>
    <row r="9276" spans="15:15" x14ac:dyDescent="0.25">
      <c r="O9276" s="101"/>
    </row>
    <row r="9277" spans="15:15" x14ac:dyDescent="0.25">
      <c r="O9277" s="101"/>
    </row>
    <row r="9278" spans="15:15" x14ac:dyDescent="0.25">
      <c r="O9278" s="101"/>
    </row>
    <row r="9279" spans="15:15" x14ac:dyDescent="0.25">
      <c r="O9279" s="101"/>
    </row>
    <row r="9280" spans="15:15" x14ac:dyDescent="0.25">
      <c r="O9280" s="101"/>
    </row>
    <row r="9281" spans="15:15" x14ac:dyDescent="0.25">
      <c r="O9281" s="101"/>
    </row>
    <row r="9282" spans="15:15" x14ac:dyDescent="0.25">
      <c r="O9282" s="101"/>
    </row>
    <row r="9283" spans="15:15" x14ac:dyDescent="0.25">
      <c r="O9283" s="101"/>
    </row>
    <row r="9284" spans="15:15" x14ac:dyDescent="0.25">
      <c r="O9284" s="101"/>
    </row>
    <row r="9285" spans="15:15" x14ac:dyDescent="0.25">
      <c r="O9285" s="101"/>
    </row>
    <row r="9286" spans="15:15" x14ac:dyDescent="0.25">
      <c r="O9286" s="101"/>
    </row>
    <row r="9287" spans="15:15" x14ac:dyDescent="0.25">
      <c r="O9287" s="101"/>
    </row>
    <row r="9288" spans="15:15" x14ac:dyDescent="0.25">
      <c r="O9288" s="101"/>
    </row>
    <row r="9289" spans="15:15" x14ac:dyDescent="0.25">
      <c r="O9289" s="101"/>
    </row>
    <row r="9290" spans="15:15" x14ac:dyDescent="0.25">
      <c r="O9290" s="101"/>
    </row>
    <row r="9291" spans="15:15" x14ac:dyDescent="0.25">
      <c r="O9291" s="101"/>
    </row>
    <row r="9292" spans="15:15" x14ac:dyDescent="0.25">
      <c r="O9292" s="101"/>
    </row>
    <row r="9293" spans="15:15" x14ac:dyDescent="0.25">
      <c r="O9293" s="101"/>
    </row>
    <row r="9294" spans="15:15" x14ac:dyDescent="0.25">
      <c r="O9294" s="101"/>
    </row>
    <row r="9295" spans="15:15" x14ac:dyDescent="0.25">
      <c r="O9295" s="101"/>
    </row>
    <row r="9296" spans="15:15" x14ac:dyDescent="0.25">
      <c r="O9296" s="101"/>
    </row>
    <row r="9297" spans="15:15" x14ac:dyDescent="0.25">
      <c r="O9297" s="101"/>
    </row>
    <row r="9298" spans="15:15" x14ac:dyDescent="0.25">
      <c r="O9298" s="101"/>
    </row>
    <row r="9299" spans="15:15" x14ac:dyDescent="0.25">
      <c r="O9299" s="101"/>
    </row>
    <row r="9300" spans="15:15" x14ac:dyDescent="0.25">
      <c r="O9300" s="101"/>
    </row>
    <row r="9301" spans="15:15" x14ac:dyDescent="0.25">
      <c r="O9301" s="101"/>
    </row>
    <row r="9302" spans="15:15" x14ac:dyDescent="0.25">
      <c r="O9302" s="101"/>
    </row>
    <row r="9303" spans="15:15" x14ac:dyDescent="0.25">
      <c r="O9303" s="101"/>
    </row>
    <row r="9304" spans="15:15" x14ac:dyDescent="0.25">
      <c r="O9304" s="101"/>
    </row>
    <row r="9305" spans="15:15" x14ac:dyDescent="0.25">
      <c r="O9305" s="101"/>
    </row>
    <row r="9306" spans="15:15" x14ac:dyDescent="0.25">
      <c r="O9306" s="101"/>
    </row>
    <row r="9307" spans="15:15" x14ac:dyDescent="0.25">
      <c r="O9307" s="101"/>
    </row>
    <row r="9308" spans="15:15" x14ac:dyDescent="0.25">
      <c r="O9308" s="101"/>
    </row>
    <row r="9309" spans="15:15" x14ac:dyDescent="0.25">
      <c r="O9309" s="101"/>
    </row>
    <row r="9310" spans="15:15" x14ac:dyDescent="0.25">
      <c r="O9310" s="101"/>
    </row>
    <row r="9311" spans="15:15" x14ac:dyDescent="0.25">
      <c r="O9311" s="101"/>
    </row>
    <row r="9312" spans="15:15" x14ac:dyDescent="0.25">
      <c r="O9312" s="101"/>
    </row>
    <row r="9313" spans="15:15" x14ac:dyDescent="0.25">
      <c r="O9313" s="101"/>
    </row>
    <row r="9314" spans="15:15" x14ac:dyDescent="0.25">
      <c r="O9314" s="101"/>
    </row>
    <row r="9315" spans="15:15" x14ac:dyDescent="0.25">
      <c r="O9315" s="101"/>
    </row>
    <row r="9316" spans="15:15" x14ac:dyDescent="0.25">
      <c r="O9316" s="101"/>
    </row>
    <row r="9317" spans="15:15" x14ac:dyDescent="0.25">
      <c r="O9317" s="101"/>
    </row>
    <row r="9318" spans="15:15" x14ac:dyDescent="0.25">
      <c r="O9318" s="101"/>
    </row>
    <row r="9319" spans="15:15" x14ac:dyDescent="0.25">
      <c r="O9319" s="101"/>
    </row>
    <row r="9320" spans="15:15" x14ac:dyDescent="0.25">
      <c r="O9320" s="101"/>
    </row>
    <row r="9321" spans="15:15" x14ac:dyDescent="0.25">
      <c r="O9321" s="101"/>
    </row>
    <row r="9322" spans="15:15" x14ac:dyDescent="0.25">
      <c r="O9322" s="101"/>
    </row>
    <row r="9323" spans="15:15" x14ac:dyDescent="0.25">
      <c r="O9323" s="101"/>
    </row>
    <row r="9324" spans="15:15" x14ac:dyDescent="0.25">
      <c r="O9324" s="101"/>
    </row>
    <row r="9325" spans="15:15" x14ac:dyDescent="0.25">
      <c r="O9325" s="101"/>
    </row>
    <row r="9326" spans="15:15" x14ac:dyDescent="0.25">
      <c r="O9326" s="101"/>
    </row>
    <row r="9327" spans="15:15" x14ac:dyDescent="0.25">
      <c r="O9327" s="101"/>
    </row>
    <row r="9328" spans="15:15" x14ac:dyDescent="0.25">
      <c r="O9328" s="101"/>
    </row>
    <row r="9329" spans="15:15" x14ac:dyDescent="0.25">
      <c r="O9329" s="101"/>
    </row>
    <row r="9330" spans="15:15" x14ac:dyDescent="0.25">
      <c r="O9330" s="101"/>
    </row>
    <row r="9331" spans="15:15" x14ac:dyDescent="0.25">
      <c r="O9331" s="101"/>
    </row>
    <row r="9332" spans="15:15" x14ac:dyDescent="0.25">
      <c r="O9332" s="101"/>
    </row>
    <row r="9333" spans="15:15" x14ac:dyDescent="0.25">
      <c r="O9333" s="101"/>
    </row>
    <row r="9334" spans="15:15" x14ac:dyDescent="0.25">
      <c r="O9334" s="101"/>
    </row>
    <row r="9335" spans="15:15" x14ac:dyDescent="0.25">
      <c r="O9335" s="101"/>
    </row>
    <row r="9336" spans="15:15" x14ac:dyDescent="0.25">
      <c r="O9336" s="101"/>
    </row>
    <row r="9337" spans="15:15" x14ac:dyDescent="0.25">
      <c r="O9337" s="101"/>
    </row>
    <row r="9338" spans="15:15" x14ac:dyDescent="0.25">
      <c r="O9338" s="101"/>
    </row>
    <row r="9339" spans="15:15" x14ac:dyDescent="0.25">
      <c r="O9339" s="101"/>
    </row>
    <row r="9340" spans="15:15" x14ac:dyDescent="0.25">
      <c r="O9340" s="101"/>
    </row>
    <row r="9341" spans="15:15" x14ac:dyDescent="0.25">
      <c r="O9341" s="101"/>
    </row>
    <row r="9342" spans="15:15" x14ac:dyDescent="0.25">
      <c r="O9342" s="101"/>
    </row>
    <row r="9343" spans="15:15" x14ac:dyDescent="0.25">
      <c r="O9343" s="101"/>
    </row>
    <row r="9344" spans="15:15" x14ac:dyDescent="0.25">
      <c r="O9344" s="101"/>
    </row>
    <row r="9345" spans="15:15" x14ac:dyDescent="0.25">
      <c r="O9345" s="101"/>
    </row>
    <row r="9346" spans="15:15" x14ac:dyDescent="0.25">
      <c r="O9346" s="101"/>
    </row>
    <row r="9347" spans="15:15" x14ac:dyDescent="0.25">
      <c r="O9347" s="101"/>
    </row>
    <row r="9348" spans="15:15" x14ac:dyDescent="0.25">
      <c r="O9348" s="101"/>
    </row>
    <row r="9349" spans="15:15" x14ac:dyDescent="0.25">
      <c r="O9349" s="101"/>
    </row>
    <row r="9350" spans="15:15" x14ac:dyDescent="0.25">
      <c r="O9350" s="101"/>
    </row>
    <row r="9351" spans="15:15" x14ac:dyDescent="0.25">
      <c r="O9351" s="101"/>
    </row>
    <row r="9352" spans="15:15" x14ac:dyDescent="0.25">
      <c r="O9352" s="101"/>
    </row>
    <row r="9353" spans="15:15" x14ac:dyDescent="0.25">
      <c r="O9353" s="101"/>
    </row>
    <row r="9354" spans="15:15" x14ac:dyDescent="0.25">
      <c r="O9354" s="101"/>
    </row>
    <row r="9355" spans="15:15" x14ac:dyDescent="0.25">
      <c r="O9355" s="101"/>
    </row>
    <row r="9356" spans="15:15" x14ac:dyDescent="0.25">
      <c r="O9356" s="101"/>
    </row>
    <row r="9357" spans="15:15" x14ac:dyDescent="0.25">
      <c r="O9357" s="101"/>
    </row>
    <row r="9358" spans="15:15" x14ac:dyDescent="0.25">
      <c r="O9358" s="101"/>
    </row>
    <row r="9359" spans="15:15" x14ac:dyDescent="0.25">
      <c r="O9359" s="101"/>
    </row>
    <row r="9360" spans="15:15" x14ac:dyDescent="0.25">
      <c r="O9360" s="101"/>
    </row>
    <row r="9361" spans="15:15" x14ac:dyDescent="0.25">
      <c r="O9361" s="101"/>
    </row>
    <row r="9362" spans="15:15" x14ac:dyDescent="0.25">
      <c r="O9362" s="101"/>
    </row>
    <row r="9363" spans="15:15" x14ac:dyDescent="0.25">
      <c r="O9363" s="101"/>
    </row>
    <row r="9364" spans="15:15" x14ac:dyDescent="0.25">
      <c r="O9364" s="101"/>
    </row>
    <row r="9365" spans="15:15" x14ac:dyDescent="0.25">
      <c r="O9365" s="101"/>
    </row>
    <row r="9366" spans="15:15" x14ac:dyDescent="0.25">
      <c r="O9366" s="101"/>
    </row>
    <row r="9367" spans="15:15" x14ac:dyDescent="0.25">
      <c r="O9367" s="101"/>
    </row>
    <row r="9368" spans="15:15" x14ac:dyDescent="0.25">
      <c r="O9368" s="101"/>
    </row>
    <row r="9369" spans="15:15" x14ac:dyDescent="0.25">
      <c r="O9369" s="101"/>
    </row>
    <row r="9370" spans="15:15" x14ac:dyDescent="0.25">
      <c r="O9370" s="101"/>
    </row>
    <row r="9371" spans="15:15" x14ac:dyDescent="0.25">
      <c r="O9371" s="101"/>
    </row>
    <row r="9372" spans="15:15" x14ac:dyDescent="0.25">
      <c r="O9372" s="101"/>
    </row>
    <row r="9373" spans="15:15" x14ac:dyDescent="0.25">
      <c r="O9373" s="101"/>
    </row>
    <row r="9374" spans="15:15" x14ac:dyDescent="0.25">
      <c r="O9374" s="101"/>
    </row>
    <row r="9375" spans="15:15" x14ac:dyDescent="0.25">
      <c r="O9375" s="101"/>
    </row>
    <row r="9376" spans="15:15" x14ac:dyDescent="0.25">
      <c r="O9376" s="101"/>
    </row>
    <row r="9377" spans="15:15" x14ac:dyDescent="0.25">
      <c r="O9377" s="101"/>
    </row>
    <row r="9378" spans="15:15" x14ac:dyDescent="0.25">
      <c r="O9378" s="101"/>
    </row>
    <row r="9379" spans="15:15" x14ac:dyDescent="0.25">
      <c r="O9379" s="101"/>
    </row>
    <row r="9380" spans="15:15" x14ac:dyDescent="0.25">
      <c r="O9380" s="101"/>
    </row>
    <row r="9381" spans="15:15" x14ac:dyDescent="0.25">
      <c r="O9381" s="101"/>
    </row>
    <row r="9382" spans="15:15" x14ac:dyDescent="0.25">
      <c r="O9382" s="101"/>
    </row>
    <row r="9383" spans="15:15" x14ac:dyDescent="0.25">
      <c r="O9383" s="101"/>
    </row>
    <row r="9384" spans="15:15" x14ac:dyDescent="0.25">
      <c r="O9384" s="101"/>
    </row>
    <row r="9385" spans="15:15" x14ac:dyDescent="0.25">
      <c r="O9385" s="101"/>
    </row>
    <row r="9386" spans="15:15" x14ac:dyDescent="0.25">
      <c r="O9386" s="101"/>
    </row>
    <row r="9387" spans="15:15" x14ac:dyDescent="0.25">
      <c r="O9387" s="101"/>
    </row>
    <row r="9388" spans="15:15" x14ac:dyDescent="0.25">
      <c r="O9388" s="101"/>
    </row>
    <row r="9389" spans="15:15" x14ac:dyDescent="0.25">
      <c r="O9389" s="101"/>
    </row>
    <row r="9390" spans="15:15" x14ac:dyDescent="0.25">
      <c r="O9390" s="101"/>
    </row>
    <row r="9391" spans="15:15" x14ac:dyDescent="0.25">
      <c r="O9391" s="101"/>
    </row>
    <row r="9392" spans="15:15" x14ac:dyDescent="0.25">
      <c r="O9392" s="101"/>
    </row>
    <row r="9393" spans="15:15" x14ac:dyDescent="0.25">
      <c r="O9393" s="101"/>
    </row>
    <row r="9394" spans="15:15" x14ac:dyDescent="0.25">
      <c r="O9394" s="101"/>
    </row>
    <row r="9395" spans="15:15" x14ac:dyDescent="0.25">
      <c r="O9395" s="101"/>
    </row>
    <row r="9396" spans="15:15" x14ac:dyDescent="0.25">
      <c r="O9396" s="101"/>
    </row>
    <row r="9397" spans="15:15" x14ac:dyDescent="0.25">
      <c r="O9397" s="101"/>
    </row>
    <row r="9398" spans="15:15" x14ac:dyDescent="0.25">
      <c r="O9398" s="101"/>
    </row>
    <row r="9399" spans="15:15" x14ac:dyDescent="0.25">
      <c r="O9399" s="101"/>
    </row>
    <row r="9400" spans="15:15" x14ac:dyDescent="0.25">
      <c r="O9400" s="101"/>
    </row>
    <row r="9401" spans="15:15" x14ac:dyDescent="0.25">
      <c r="O9401" s="101"/>
    </row>
    <row r="9402" spans="15:15" x14ac:dyDescent="0.25">
      <c r="O9402" s="101"/>
    </row>
    <row r="9403" spans="15:15" x14ac:dyDescent="0.25">
      <c r="O9403" s="101"/>
    </row>
    <row r="9404" spans="15:15" x14ac:dyDescent="0.25">
      <c r="O9404" s="101"/>
    </row>
    <row r="9405" spans="15:15" x14ac:dyDescent="0.25">
      <c r="O9405" s="101"/>
    </row>
    <row r="9406" spans="15:15" x14ac:dyDescent="0.25">
      <c r="O9406" s="101"/>
    </row>
    <row r="9407" spans="15:15" x14ac:dyDescent="0.25">
      <c r="O9407" s="101"/>
    </row>
    <row r="9408" spans="15:15" x14ac:dyDescent="0.25">
      <c r="O9408" s="101"/>
    </row>
    <row r="9409" spans="15:15" x14ac:dyDescent="0.25">
      <c r="O9409" s="101"/>
    </row>
    <row r="9410" spans="15:15" x14ac:dyDescent="0.25">
      <c r="O9410" s="101"/>
    </row>
    <row r="9411" spans="15:15" x14ac:dyDescent="0.25">
      <c r="O9411" s="101"/>
    </row>
    <row r="9412" spans="15:15" x14ac:dyDescent="0.25">
      <c r="O9412" s="101"/>
    </row>
    <row r="9413" spans="15:15" x14ac:dyDescent="0.25">
      <c r="O9413" s="101"/>
    </row>
    <row r="9414" spans="15:15" x14ac:dyDescent="0.25">
      <c r="O9414" s="101"/>
    </row>
    <row r="9415" spans="15:15" x14ac:dyDescent="0.25">
      <c r="O9415" s="101"/>
    </row>
    <row r="9416" spans="15:15" x14ac:dyDescent="0.25">
      <c r="O9416" s="101"/>
    </row>
    <row r="9417" spans="15:15" x14ac:dyDescent="0.25">
      <c r="O9417" s="101"/>
    </row>
    <row r="9418" spans="15:15" x14ac:dyDescent="0.25">
      <c r="O9418" s="101"/>
    </row>
    <row r="9419" spans="15:15" x14ac:dyDescent="0.25">
      <c r="O9419" s="101"/>
    </row>
    <row r="9420" spans="15:15" x14ac:dyDescent="0.25">
      <c r="O9420" s="101"/>
    </row>
    <row r="9421" spans="15:15" x14ac:dyDescent="0.25">
      <c r="O9421" s="101"/>
    </row>
    <row r="9422" spans="15:15" x14ac:dyDescent="0.25">
      <c r="O9422" s="101"/>
    </row>
    <row r="9423" spans="15:15" x14ac:dyDescent="0.25">
      <c r="O9423" s="101"/>
    </row>
    <row r="9424" spans="15:15" x14ac:dyDescent="0.25">
      <c r="O9424" s="101"/>
    </row>
    <row r="9425" spans="15:15" x14ac:dyDescent="0.25">
      <c r="O9425" s="101"/>
    </row>
    <row r="9426" spans="15:15" x14ac:dyDescent="0.25">
      <c r="O9426" s="101"/>
    </row>
    <row r="9427" spans="15:15" x14ac:dyDescent="0.25">
      <c r="O9427" s="101"/>
    </row>
    <row r="9428" spans="15:15" x14ac:dyDescent="0.25">
      <c r="O9428" s="101"/>
    </row>
    <row r="9429" spans="15:15" x14ac:dyDescent="0.25">
      <c r="O9429" s="101"/>
    </row>
    <row r="9430" spans="15:15" x14ac:dyDescent="0.25">
      <c r="O9430" s="101"/>
    </row>
    <row r="9431" spans="15:15" x14ac:dyDescent="0.25">
      <c r="O9431" s="101"/>
    </row>
    <row r="9432" spans="15:15" x14ac:dyDescent="0.25">
      <c r="O9432" s="101"/>
    </row>
    <row r="9433" spans="15:15" x14ac:dyDescent="0.25">
      <c r="O9433" s="101"/>
    </row>
    <row r="9434" spans="15:15" x14ac:dyDescent="0.25">
      <c r="O9434" s="101"/>
    </row>
    <row r="9435" spans="15:15" x14ac:dyDescent="0.25">
      <c r="O9435" s="101"/>
    </row>
    <row r="9436" spans="15:15" x14ac:dyDescent="0.25">
      <c r="O9436" s="101"/>
    </row>
    <row r="9437" spans="15:15" x14ac:dyDescent="0.25">
      <c r="O9437" s="101"/>
    </row>
    <row r="9438" spans="15:15" x14ac:dyDescent="0.25">
      <c r="O9438" s="101"/>
    </row>
    <row r="9439" spans="15:15" x14ac:dyDescent="0.25">
      <c r="O9439" s="101"/>
    </row>
    <row r="9440" spans="15:15" x14ac:dyDescent="0.25">
      <c r="O9440" s="101"/>
    </row>
    <row r="9441" spans="15:15" x14ac:dyDescent="0.25">
      <c r="O9441" s="101"/>
    </row>
    <row r="9442" spans="15:15" x14ac:dyDescent="0.25">
      <c r="O9442" s="101"/>
    </row>
    <row r="9443" spans="15:15" x14ac:dyDescent="0.25">
      <c r="O9443" s="101"/>
    </row>
    <row r="9444" spans="15:15" x14ac:dyDescent="0.25">
      <c r="O9444" s="101"/>
    </row>
    <row r="9445" spans="15:15" x14ac:dyDescent="0.25">
      <c r="O9445" s="101"/>
    </row>
    <row r="9446" spans="15:15" x14ac:dyDescent="0.25">
      <c r="O9446" s="101"/>
    </row>
    <row r="9447" spans="15:15" x14ac:dyDescent="0.25">
      <c r="O9447" s="101"/>
    </row>
    <row r="9448" spans="15:15" x14ac:dyDescent="0.25">
      <c r="O9448" s="101"/>
    </row>
    <row r="9449" spans="15:15" x14ac:dyDescent="0.25">
      <c r="O9449" s="101"/>
    </row>
    <row r="9450" spans="15:15" x14ac:dyDescent="0.25">
      <c r="O9450" s="101"/>
    </row>
    <row r="9451" spans="15:15" x14ac:dyDescent="0.25">
      <c r="O9451" s="101"/>
    </row>
    <row r="9452" spans="15:15" x14ac:dyDescent="0.25">
      <c r="O9452" s="101"/>
    </row>
    <row r="9453" spans="15:15" x14ac:dyDescent="0.25">
      <c r="O9453" s="101"/>
    </row>
    <row r="9454" spans="15:15" x14ac:dyDescent="0.25">
      <c r="O9454" s="101"/>
    </row>
    <row r="9455" spans="15:15" x14ac:dyDescent="0.25">
      <c r="O9455" s="101"/>
    </row>
    <row r="9456" spans="15:15" x14ac:dyDescent="0.25">
      <c r="O9456" s="101"/>
    </row>
    <row r="9457" spans="15:15" x14ac:dyDescent="0.25">
      <c r="O9457" s="101"/>
    </row>
    <row r="9458" spans="15:15" x14ac:dyDescent="0.25">
      <c r="O9458" s="101"/>
    </row>
    <row r="9459" spans="15:15" x14ac:dyDescent="0.25">
      <c r="O9459" s="101"/>
    </row>
    <row r="9460" spans="15:15" x14ac:dyDescent="0.25">
      <c r="O9460" s="101"/>
    </row>
    <row r="9461" spans="15:15" x14ac:dyDescent="0.25">
      <c r="O9461" s="101"/>
    </row>
    <row r="9462" spans="15:15" x14ac:dyDescent="0.25">
      <c r="O9462" s="101"/>
    </row>
    <row r="9463" spans="15:15" x14ac:dyDescent="0.25">
      <c r="O9463" s="101"/>
    </row>
    <row r="9464" spans="15:15" x14ac:dyDescent="0.25">
      <c r="O9464" s="101"/>
    </row>
    <row r="9465" spans="15:15" x14ac:dyDescent="0.25">
      <c r="O9465" s="101"/>
    </row>
    <row r="9466" spans="15:15" x14ac:dyDescent="0.25">
      <c r="O9466" s="101"/>
    </row>
    <row r="9467" spans="15:15" x14ac:dyDescent="0.25">
      <c r="O9467" s="101"/>
    </row>
    <row r="9468" spans="15:15" x14ac:dyDescent="0.25">
      <c r="O9468" s="101"/>
    </row>
    <row r="9469" spans="15:15" x14ac:dyDescent="0.25">
      <c r="O9469" s="101"/>
    </row>
    <row r="9470" spans="15:15" x14ac:dyDescent="0.25">
      <c r="O9470" s="101"/>
    </row>
    <row r="9471" spans="15:15" x14ac:dyDescent="0.25">
      <c r="O9471" s="101"/>
    </row>
    <row r="9472" spans="15:15" x14ac:dyDescent="0.25">
      <c r="O9472" s="101"/>
    </row>
    <row r="9473" spans="15:15" x14ac:dyDescent="0.25">
      <c r="O9473" s="101"/>
    </row>
    <row r="9474" spans="15:15" x14ac:dyDescent="0.25">
      <c r="O9474" s="101"/>
    </row>
    <row r="9475" spans="15:15" x14ac:dyDescent="0.25">
      <c r="O9475" s="101"/>
    </row>
    <row r="9476" spans="15:15" x14ac:dyDescent="0.25">
      <c r="O9476" s="101"/>
    </row>
    <row r="9477" spans="15:15" x14ac:dyDescent="0.25">
      <c r="O9477" s="101"/>
    </row>
    <row r="9478" spans="15:15" x14ac:dyDescent="0.25">
      <c r="O9478" s="101"/>
    </row>
    <row r="9479" spans="15:15" x14ac:dyDescent="0.25">
      <c r="O9479" s="101"/>
    </row>
    <row r="9480" spans="15:15" x14ac:dyDescent="0.25">
      <c r="O9480" s="101"/>
    </row>
    <row r="9481" spans="15:15" x14ac:dyDescent="0.25">
      <c r="O9481" s="101"/>
    </row>
    <row r="9482" spans="15:15" x14ac:dyDescent="0.25">
      <c r="O9482" s="101"/>
    </row>
    <row r="9483" spans="15:15" x14ac:dyDescent="0.25">
      <c r="O9483" s="101"/>
    </row>
    <row r="9484" spans="15:15" x14ac:dyDescent="0.25">
      <c r="O9484" s="101"/>
    </row>
    <row r="9485" spans="15:15" x14ac:dyDescent="0.25">
      <c r="O9485" s="101"/>
    </row>
    <row r="9486" spans="15:15" x14ac:dyDescent="0.25">
      <c r="O9486" s="101"/>
    </row>
    <row r="9487" spans="15:15" x14ac:dyDescent="0.25">
      <c r="O9487" s="101"/>
    </row>
    <row r="9488" spans="15:15" x14ac:dyDescent="0.25">
      <c r="O9488" s="101"/>
    </row>
    <row r="9489" spans="15:15" x14ac:dyDescent="0.25">
      <c r="O9489" s="101"/>
    </row>
    <row r="9490" spans="15:15" x14ac:dyDescent="0.25">
      <c r="O9490" s="101"/>
    </row>
    <row r="9491" spans="15:15" x14ac:dyDescent="0.25">
      <c r="O9491" s="101"/>
    </row>
    <row r="9492" spans="15:15" x14ac:dyDescent="0.25">
      <c r="O9492" s="101"/>
    </row>
    <row r="9493" spans="15:15" x14ac:dyDescent="0.25">
      <c r="O9493" s="101"/>
    </row>
    <row r="9494" spans="15:15" x14ac:dyDescent="0.25">
      <c r="O9494" s="101"/>
    </row>
    <row r="9495" spans="15:15" x14ac:dyDescent="0.25">
      <c r="O9495" s="101"/>
    </row>
    <row r="9496" spans="15:15" x14ac:dyDescent="0.25">
      <c r="O9496" s="101"/>
    </row>
    <row r="9497" spans="15:15" x14ac:dyDescent="0.25">
      <c r="O9497" s="101"/>
    </row>
    <row r="9498" spans="15:15" x14ac:dyDescent="0.25">
      <c r="O9498" s="101"/>
    </row>
    <row r="9499" spans="15:15" x14ac:dyDescent="0.25">
      <c r="O9499" s="101"/>
    </row>
    <row r="9500" spans="15:15" x14ac:dyDescent="0.25">
      <c r="O9500" s="101"/>
    </row>
    <row r="9501" spans="15:15" x14ac:dyDescent="0.25">
      <c r="O9501" s="101"/>
    </row>
    <row r="9502" spans="15:15" x14ac:dyDescent="0.25">
      <c r="O9502" s="101"/>
    </row>
    <row r="9503" spans="15:15" x14ac:dyDescent="0.25">
      <c r="O9503" s="101"/>
    </row>
    <row r="9504" spans="15:15" x14ac:dyDescent="0.25">
      <c r="O9504" s="101"/>
    </row>
    <row r="9505" spans="15:15" x14ac:dyDescent="0.25">
      <c r="O9505" s="101"/>
    </row>
    <row r="9506" spans="15:15" x14ac:dyDescent="0.25">
      <c r="O9506" s="101"/>
    </row>
    <row r="9507" spans="15:15" x14ac:dyDescent="0.25">
      <c r="O9507" s="101"/>
    </row>
    <row r="9508" spans="15:15" x14ac:dyDescent="0.25">
      <c r="O9508" s="101"/>
    </row>
    <row r="9509" spans="15:15" x14ac:dyDescent="0.25">
      <c r="O9509" s="101"/>
    </row>
    <row r="9510" spans="15:15" x14ac:dyDescent="0.25">
      <c r="O9510" s="101"/>
    </row>
    <row r="9511" spans="15:15" x14ac:dyDescent="0.25">
      <c r="O9511" s="101"/>
    </row>
    <row r="9512" spans="15:15" x14ac:dyDescent="0.25">
      <c r="O9512" s="101"/>
    </row>
    <row r="9513" spans="15:15" x14ac:dyDescent="0.25">
      <c r="O9513" s="101"/>
    </row>
    <row r="9514" spans="15:15" x14ac:dyDescent="0.25">
      <c r="O9514" s="101"/>
    </row>
    <row r="9515" spans="15:15" x14ac:dyDescent="0.25">
      <c r="O9515" s="101"/>
    </row>
    <row r="9516" spans="15:15" x14ac:dyDescent="0.25">
      <c r="O9516" s="101"/>
    </row>
    <row r="9517" spans="15:15" x14ac:dyDescent="0.25">
      <c r="O9517" s="101"/>
    </row>
    <row r="9518" spans="15:15" x14ac:dyDescent="0.25">
      <c r="O9518" s="101"/>
    </row>
    <row r="9519" spans="15:15" x14ac:dyDescent="0.25">
      <c r="O9519" s="101"/>
    </row>
    <row r="9520" spans="15:15" x14ac:dyDescent="0.25">
      <c r="O9520" s="101"/>
    </row>
    <row r="9521" spans="15:15" x14ac:dyDescent="0.25">
      <c r="O9521" s="101"/>
    </row>
    <row r="9522" spans="15:15" x14ac:dyDescent="0.25">
      <c r="O9522" s="101"/>
    </row>
    <row r="9523" spans="15:15" x14ac:dyDescent="0.25">
      <c r="O9523" s="101"/>
    </row>
    <row r="9524" spans="15:15" x14ac:dyDescent="0.25">
      <c r="O9524" s="101"/>
    </row>
    <row r="9525" spans="15:15" x14ac:dyDescent="0.25">
      <c r="O9525" s="101"/>
    </row>
    <row r="9526" spans="15:15" x14ac:dyDescent="0.25">
      <c r="O9526" s="101"/>
    </row>
    <row r="9527" spans="15:15" x14ac:dyDescent="0.25">
      <c r="O9527" s="101"/>
    </row>
    <row r="9528" spans="15:15" x14ac:dyDescent="0.25">
      <c r="O9528" s="101"/>
    </row>
    <row r="9529" spans="15:15" x14ac:dyDescent="0.25">
      <c r="O9529" s="101"/>
    </row>
    <row r="9530" spans="15:15" x14ac:dyDescent="0.25">
      <c r="O9530" s="101"/>
    </row>
    <row r="9531" spans="15:15" x14ac:dyDescent="0.25">
      <c r="O9531" s="101"/>
    </row>
    <row r="9532" spans="15:15" x14ac:dyDescent="0.25">
      <c r="O9532" s="101"/>
    </row>
    <row r="9533" spans="15:15" x14ac:dyDescent="0.25">
      <c r="O9533" s="101"/>
    </row>
    <row r="9534" spans="15:15" x14ac:dyDescent="0.25">
      <c r="O9534" s="101"/>
    </row>
    <row r="9535" spans="15:15" x14ac:dyDescent="0.25">
      <c r="O9535" s="101"/>
    </row>
    <row r="9536" spans="15:15" x14ac:dyDescent="0.25">
      <c r="O9536" s="101"/>
    </row>
    <row r="9537" spans="15:15" x14ac:dyDescent="0.25">
      <c r="O9537" s="101"/>
    </row>
    <row r="9538" spans="15:15" x14ac:dyDescent="0.25">
      <c r="O9538" s="101"/>
    </row>
    <row r="9539" spans="15:15" x14ac:dyDescent="0.25">
      <c r="O9539" s="101"/>
    </row>
    <row r="9540" spans="15:15" x14ac:dyDescent="0.25">
      <c r="O9540" s="101"/>
    </row>
    <row r="9541" spans="15:15" x14ac:dyDescent="0.25">
      <c r="O9541" s="101"/>
    </row>
    <row r="9542" spans="15:15" x14ac:dyDescent="0.25">
      <c r="O9542" s="101"/>
    </row>
    <row r="9543" spans="15:15" x14ac:dyDescent="0.25">
      <c r="O9543" s="101"/>
    </row>
    <row r="9544" spans="15:15" x14ac:dyDescent="0.25">
      <c r="O9544" s="101"/>
    </row>
    <row r="9545" spans="15:15" x14ac:dyDescent="0.25">
      <c r="O9545" s="101"/>
    </row>
    <row r="9546" spans="15:15" x14ac:dyDescent="0.25">
      <c r="O9546" s="101"/>
    </row>
    <row r="9547" spans="15:15" x14ac:dyDescent="0.25">
      <c r="O9547" s="101"/>
    </row>
    <row r="9548" spans="15:15" x14ac:dyDescent="0.25">
      <c r="O9548" s="101"/>
    </row>
    <row r="9549" spans="15:15" x14ac:dyDescent="0.25">
      <c r="O9549" s="101"/>
    </row>
    <row r="9550" spans="15:15" x14ac:dyDescent="0.25">
      <c r="O9550" s="101"/>
    </row>
    <row r="9551" spans="15:15" x14ac:dyDescent="0.25">
      <c r="O9551" s="101"/>
    </row>
    <row r="9552" spans="15:15" x14ac:dyDescent="0.25">
      <c r="O9552" s="101"/>
    </row>
    <row r="9553" spans="15:15" x14ac:dyDescent="0.25">
      <c r="O9553" s="101"/>
    </row>
    <row r="9554" spans="15:15" x14ac:dyDescent="0.25">
      <c r="O9554" s="101"/>
    </row>
    <row r="9555" spans="15:15" x14ac:dyDescent="0.25">
      <c r="O9555" s="101"/>
    </row>
    <row r="9556" spans="15:15" x14ac:dyDescent="0.25">
      <c r="O9556" s="101"/>
    </row>
    <row r="9557" spans="15:15" x14ac:dyDescent="0.25">
      <c r="O9557" s="101"/>
    </row>
    <row r="9558" spans="15:15" x14ac:dyDescent="0.25">
      <c r="O9558" s="101"/>
    </row>
    <row r="9559" spans="15:15" x14ac:dyDescent="0.25">
      <c r="O9559" s="101"/>
    </row>
    <row r="9560" spans="15:15" x14ac:dyDescent="0.25">
      <c r="O9560" s="101"/>
    </row>
    <row r="9561" spans="15:15" x14ac:dyDescent="0.25">
      <c r="O9561" s="101"/>
    </row>
    <row r="9562" spans="15:15" x14ac:dyDescent="0.25">
      <c r="O9562" s="101"/>
    </row>
    <row r="9563" spans="15:15" x14ac:dyDescent="0.25">
      <c r="O9563" s="101"/>
    </row>
    <row r="9564" spans="15:15" x14ac:dyDescent="0.25">
      <c r="O9564" s="101"/>
    </row>
    <row r="9565" spans="15:15" x14ac:dyDescent="0.25">
      <c r="O9565" s="101"/>
    </row>
    <row r="9566" spans="15:15" x14ac:dyDescent="0.25">
      <c r="O9566" s="101"/>
    </row>
    <row r="9567" spans="15:15" x14ac:dyDescent="0.25">
      <c r="O9567" s="101"/>
    </row>
    <row r="9568" spans="15:15" x14ac:dyDescent="0.25">
      <c r="O9568" s="101"/>
    </row>
    <row r="9569" spans="15:15" x14ac:dyDescent="0.25">
      <c r="O9569" s="101"/>
    </row>
    <row r="9570" spans="15:15" x14ac:dyDescent="0.25">
      <c r="O9570" s="101"/>
    </row>
    <row r="9571" spans="15:15" x14ac:dyDescent="0.25">
      <c r="O9571" s="101"/>
    </row>
    <row r="9572" spans="15:15" x14ac:dyDescent="0.25">
      <c r="O9572" s="101"/>
    </row>
    <row r="9573" spans="15:15" x14ac:dyDescent="0.25">
      <c r="O9573" s="101"/>
    </row>
    <row r="9574" spans="15:15" x14ac:dyDescent="0.25">
      <c r="O9574" s="101"/>
    </row>
    <row r="9575" spans="15:15" x14ac:dyDescent="0.25">
      <c r="O9575" s="101"/>
    </row>
    <row r="9576" spans="15:15" x14ac:dyDescent="0.25">
      <c r="O9576" s="101"/>
    </row>
    <row r="9577" spans="15:15" x14ac:dyDescent="0.25">
      <c r="O9577" s="101"/>
    </row>
    <row r="9578" spans="15:15" x14ac:dyDescent="0.25">
      <c r="O9578" s="101"/>
    </row>
    <row r="9579" spans="15:15" x14ac:dyDescent="0.25">
      <c r="O9579" s="101"/>
    </row>
    <row r="9580" spans="15:15" x14ac:dyDescent="0.25">
      <c r="O9580" s="101"/>
    </row>
    <row r="9581" spans="15:15" x14ac:dyDescent="0.25">
      <c r="O9581" s="101"/>
    </row>
    <row r="9582" spans="15:15" x14ac:dyDescent="0.25">
      <c r="O9582" s="101"/>
    </row>
    <row r="9583" spans="15:15" x14ac:dyDescent="0.25">
      <c r="O9583" s="101"/>
    </row>
    <row r="9584" spans="15:15" x14ac:dyDescent="0.25">
      <c r="O9584" s="101"/>
    </row>
    <row r="9585" spans="15:15" x14ac:dyDescent="0.25">
      <c r="O9585" s="101"/>
    </row>
    <row r="9586" spans="15:15" x14ac:dyDescent="0.25">
      <c r="O9586" s="101"/>
    </row>
    <row r="9587" spans="15:15" x14ac:dyDescent="0.25">
      <c r="O9587" s="101"/>
    </row>
    <row r="9588" spans="15:15" x14ac:dyDescent="0.25">
      <c r="O9588" s="101"/>
    </row>
    <row r="9589" spans="15:15" x14ac:dyDescent="0.25">
      <c r="O9589" s="101"/>
    </row>
    <row r="9590" spans="15:15" x14ac:dyDescent="0.25">
      <c r="O9590" s="101"/>
    </row>
    <row r="9591" spans="15:15" x14ac:dyDescent="0.25">
      <c r="O9591" s="101"/>
    </row>
    <row r="9592" spans="15:15" x14ac:dyDescent="0.25">
      <c r="O9592" s="101"/>
    </row>
    <row r="9593" spans="15:15" x14ac:dyDescent="0.25">
      <c r="O9593" s="101"/>
    </row>
    <row r="9594" spans="15:15" x14ac:dyDescent="0.25">
      <c r="O9594" s="101"/>
    </row>
    <row r="9595" spans="15:15" x14ac:dyDescent="0.25">
      <c r="O9595" s="101"/>
    </row>
    <row r="9596" spans="15:15" x14ac:dyDescent="0.25">
      <c r="O9596" s="101"/>
    </row>
    <row r="9597" spans="15:15" x14ac:dyDescent="0.25">
      <c r="O9597" s="101"/>
    </row>
    <row r="9598" spans="15:15" x14ac:dyDescent="0.25">
      <c r="O9598" s="101"/>
    </row>
    <row r="9599" spans="15:15" x14ac:dyDescent="0.25">
      <c r="O9599" s="101"/>
    </row>
    <row r="9600" spans="15:15" x14ac:dyDescent="0.25">
      <c r="O9600" s="101"/>
    </row>
    <row r="9601" spans="15:15" x14ac:dyDescent="0.25">
      <c r="O9601" s="101"/>
    </row>
    <row r="9602" spans="15:15" x14ac:dyDescent="0.25">
      <c r="O9602" s="101"/>
    </row>
    <row r="9603" spans="15:15" x14ac:dyDescent="0.25">
      <c r="O9603" s="101"/>
    </row>
    <row r="9604" spans="15:15" x14ac:dyDescent="0.25">
      <c r="O9604" s="101"/>
    </row>
    <row r="9605" spans="15:15" x14ac:dyDescent="0.25">
      <c r="O9605" s="101"/>
    </row>
    <row r="9606" spans="15:15" x14ac:dyDescent="0.25">
      <c r="O9606" s="101"/>
    </row>
    <row r="9607" spans="15:15" x14ac:dyDescent="0.25">
      <c r="O9607" s="101"/>
    </row>
    <row r="9608" spans="15:15" x14ac:dyDescent="0.25">
      <c r="O9608" s="101"/>
    </row>
    <row r="9609" spans="15:15" x14ac:dyDescent="0.25">
      <c r="O9609" s="101"/>
    </row>
    <row r="9610" spans="15:15" x14ac:dyDescent="0.25">
      <c r="O9610" s="101"/>
    </row>
    <row r="9611" spans="15:15" x14ac:dyDescent="0.25">
      <c r="O9611" s="101"/>
    </row>
    <row r="9612" spans="15:15" x14ac:dyDescent="0.25">
      <c r="O9612" s="101"/>
    </row>
    <row r="9613" spans="15:15" x14ac:dyDescent="0.25">
      <c r="O9613" s="101"/>
    </row>
    <row r="9614" spans="15:15" x14ac:dyDescent="0.25">
      <c r="O9614" s="101"/>
    </row>
    <row r="9615" spans="15:15" x14ac:dyDescent="0.25">
      <c r="O9615" s="101"/>
    </row>
    <row r="9616" spans="15:15" x14ac:dyDescent="0.25">
      <c r="O9616" s="101"/>
    </row>
    <row r="9617" spans="15:15" x14ac:dyDescent="0.25">
      <c r="O9617" s="101"/>
    </row>
    <row r="9618" spans="15:15" x14ac:dyDescent="0.25">
      <c r="O9618" s="101"/>
    </row>
    <row r="9619" spans="15:15" x14ac:dyDescent="0.25">
      <c r="O9619" s="101"/>
    </row>
    <row r="9620" spans="15:15" x14ac:dyDescent="0.25">
      <c r="O9620" s="101"/>
    </row>
    <row r="9621" spans="15:15" x14ac:dyDescent="0.25">
      <c r="O9621" s="101"/>
    </row>
    <row r="9622" spans="15:15" x14ac:dyDescent="0.25">
      <c r="O9622" s="101"/>
    </row>
    <row r="9623" spans="15:15" x14ac:dyDescent="0.25">
      <c r="O9623" s="101"/>
    </row>
    <row r="9624" spans="15:15" x14ac:dyDescent="0.25">
      <c r="O9624" s="101"/>
    </row>
    <row r="9625" spans="15:15" x14ac:dyDescent="0.25">
      <c r="O9625" s="101"/>
    </row>
    <row r="9626" spans="15:15" x14ac:dyDescent="0.25">
      <c r="O9626" s="101"/>
    </row>
    <row r="9627" spans="15:15" x14ac:dyDescent="0.25">
      <c r="O9627" s="101"/>
    </row>
    <row r="9628" spans="15:15" x14ac:dyDescent="0.25">
      <c r="O9628" s="101"/>
    </row>
    <row r="9629" spans="15:15" x14ac:dyDescent="0.25">
      <c r="O9629" s="101"/>
    </row>
    <row r="9630" spans="15:15" x14ac:dyDescent="0.25">
      <c r="O9630" s="101"/>
    </row>
    <row r="9631" spans="15:15" x14ac:dyDescent="0.25">
      <c r="O9631" s="101"/>
    </row>
    <row r="9632" spans="15:15" x14ac:dyDescent="0.25">
      <c r="O9632" s="101"/>
    </row>
    <row r="9633" spans="15:15" x14ac:dyDescent="0.25">
      <c r="O9633" s="101"/>
    </row>
    <row r="9634" spans="15:15" x14ac:dyDescent="0.25">
      <c r="O9634" s="101"/>
    </row>
    <row r="9635" spans="15:15" x14ac:dyDescent="0.25">
      <c r="O9635" s="101"/>
    </row>
    <row r="9636" spans="15:15" x14ac:dyDescent="0.25">
      <c r="O9636" s="101"/>
    </row>
    <row r="9637" spans="15:15" x14ac:dyDescent="0.25">
      <c r="O9637" s="101"/>
    </row>
    <row r="9638" spans="15:15" x14ac:dyDescent="0.25">
      <c r="O9638" s="101"/>
    </row>
    <row r="9639" spans="15:15" x14ac:dyDescent="0.25">
      <c r="O9639" s="101"/>
    </row>
    <row r="9640" spans="15:15" x14ac:dyDescent="0.25">
      <c r="O9640" s="101"/>
    </row>
    <row r="9641" spans="15:15" x14ac:dyDescent="0.25">
      <c r="O9641" s="101"/>
    </row>
    <row r="9642" spans="15:15" x14ac:dyDescent="0.25">
      <c r="O9642" s="101"/>
    </row>
    <row r="9643" spans="15:15" x14ac:dyDescent="0.25">
      <c r="O9643" s="101"/>
    </row>
    <row r="9644" spans="15:15" x14ac:dyDescent="0.25">
      <c r="O9644" s="101"/>
    </row>
    <row r="9645" spans="15:15" x14ac:dyDescent="0.25">
      <c r="O9645" s="101"/>
    </row>
    <row r="9646" spans="15:15" x14ac:dyDescent="0.25">
      <c r="O9646" s="101"/>
    </row>
    <row r="9647" spans="15:15" x14ac:dyDescent="0.25">
      <c r="O9647" s="101"/>
    </row>
    <row r="9648" spans="15:15" x14ac:dyDescent="0.25">
      <c r="O9648" s="101"/>
    </row>
    <row r="9649" spans="15:15" x14ac:dyDescent="0.25">
      <c r="O9649" s="101"/>
    </row>
    <row r="9650" spans="15:15" x14ac:dyDescent="0.25">
      <c r="O9650" s="101"/>
    </row>
    <row r="9651" spans="15:15" x14ac:dyDescent="0.25">
      <c r="O9651" s="101"/>
    </row>
    <row r="9652" spans="15:15" x14ac:dyDescent="0.25">
      <c r="O9652" s="101"/>
    </row>
    <row r="9653" spans="15:15" x14ac:dyDescent="0.25">
      <c r="O9653" s="101"/>
    </row>
    <row r="9654" spans="15:15" x14ac:dyDescent="0.25">
      <c r="O9654" s="101"/>
    </row>
    <row r="9655" spans="15:15" x14ac:dyDescent="0.25">
      <c r="O9655" s="101"/>
    </row>
    <row r="9656" spans="15:15" x14ac:dyDescent="0.25">
      <c r="O9656" s="101"/>
    </row>
    <row r="9657" spans="15:15" x14ac:dyDescent="0.25">
      <c r="O9657" s="101"/>
    </row>
    <row r="9658" spans="15:15" x14ac:dyDescent="0.25">
      <c r="O9658" s="101"/>
    </row>
    <row r="9659" spans="15:15" x14ac:dyDescent="0.25">
      <c r="O9659" s="101"/>
    </row>
    <row r="9660" spans="15:15" x14ac:dyDescent="0.25">
      <c r="O9660" s="101"/>
    </row>
    <row r="9661" spans="15:15" x14ac:dyDescent="0.25">
      <c r="O9661" s="101"/>
    </row>
    <row r="9662" spans="15:15" x14ac:dyDescent="0.25">
      <c r="O9662" s="101"/>
    </row>
    <row r="9663" spans="15:15" x14ac:dyDescent="0.25">
      <c r="O9663" s="101"/>
    </row>
    <row r="9664" spans="15:15" x14ac:dyDescent="0.25">
      <c r="O9664" s="101"/>
    </row>
    <row r="9665" spans="15:15" x14ac:dyDescent="0.25">
      <c r="O9665" s="101"/>
    </row>
    <row r="9666" spans="15:15" x14ac:dyDescent="0.25">
      <c r="O9666" s="101"/>
    </row>
    <row r="9667" spans="15:15" x14ac:dyDescent="0.25">
      <c r="O9667" s="101"/>
    </row>
    <row r="9668" spans="15:15" x14ac:dyDescent="0.25">
      <c r="O9668" s="101"/>
    </row>
    <row r="9669" spans="15:15" x14ac:dyDescent="0.25">
      <c r="O9669" s="101"/>
    </row>
    <row r="9670" spans="15:15" x14ac:dyDescent="0.25">
      <c r="O9670" s="101"/>
    </row>
    <row r="9671" spans="15:15" x14ac:dyDescent="0.25">
      <c r="O9671" s="101"/>
    </row>
    <row r="9672" spans="15:15" x14ac:dyDescent="0.25">
      <c r="O9672" s="101"/>
    </row>
    <row r="9673" spans="15:15" x14ac:dyDescent="0.25">
      <c r="O9673" s="101"/>
    </row>
    <row r="9674" spans="15:15" x14ac:dyDescent="0.25">
      <c r="O9674" s="101"/>
    </row>
    <row r="9675" spans="15:15" x14ac:dyDescent="0.25">
      <c r="O9675" s="101"/>
    </row>
    <row r="9676" spans="15:15" x14ac:dyDescent="0.25">
      <c r="O9676" s="101"/>
    </row>
    <row r="9677" spans="15:15" x14ac:dyDescent="0.25">
      <c r="O9677" s="101"/>
    </row>
    <row r="9678" spans="15:15" x14ac:dyDescent="0.25">
      <c r="O9678" s="101"/>
    </row>
    <row r="9679" spans="15:15" x14ac:dyDescent="0.25">
      <c r="O9679" s="101"/>
    </row>
    <row r="9680" spans="15:15" x14ac:dyDescent="0.25">
      <c r="O9680" s="101"/>
    </row>
    <row r="9681" spans="15:15" x14ac:dyDescent="0.25">
      <c r="O9681" s="101"/>
    </row>
    <row r="9682" spans="15:15" x14ac:dyDescent="0.25">
      <c r="O9682" s="101"/>
    </row>
    <row r="9683" spans="15:15" x14ac:dyDescent="0.25">
      <c r="O9683" s="101"/>
    </row>
    <row r="9684" spans="15:15" x14ac:dyDescent="0.25">
      <c r="O9684" s="101"/>
    </row>
    <row r="9685" spans="15:15" x14ac:dyDescent="0.25">
      <c r="O9685" s="101"/>
    </row>
    <row r="9686" spans="15:15" x14ac:dyDescent="0.25">
      <c r="O9686" s="101"/>
    </row>
    <row r="9687" spans="15:15" x14ac:dyDescent="0.25">
      <c r="O9687" s="101"/>
    </row>
    <row r="9688" spans="15:15" x14ac:dyDescent="0.25">
      <c r="O9688" s="101"/>
    </row>
    <row r="9689" spans="15:15" x14ac:dyDescent="0.25">
      <c r="O9689" s="101"/>
    </row>
    <row r="9690" spans="15:15" x14ac:dyDescent="0.25">
      <c r="O9690" s="101"/>
    </row>
    <row r="9691" spans="15:15" x14ac:dyDescent="0.25">
      <c r="O9691" s="101"/>
    </row>
    <row r="9692" spans="15:15" x14ac:dyDescent="0.25">
      <c r="O9692" s="101"/>
    </row>
    <row r="9693" spans="15:15" x14ac:dyDescent="0.25">
      <c r="O9693" s="101"/>
    </row>
    <row r="9694" spans="15:15" x14ac:dyDescent="0.25">
      <c r="O9694" s="101"/>
    </row>
    <row r="9695" spans="15:15" x14ac:dyDescent="0.25">
      <c r="O9695" s="101"/>
    </row>
    <row r="9696" spans="15:15" x14ac:dyDescent="0.25">
      <c r="O9696" s="101"/>
    </row>
    <row r="9697" spans="15:15" x14ac:dyDescent="0.25">
      <c r="O9697" s="101"/>
    </row>
    <row r="9698" spans="15:15" x14ac:dyDescent="0.25">
      <c r="O9698" s="101"/>
    </row>
    <row r="9699" spans="15:15" x14ac:dyDescent="0.25">
      <c r="O9699" s="101"/>
    </row>
    <row r="9700" spans="15:15" x14ac:dyDescent="0.25">
      <c r="O9700" s="101"/>
    </row>
    <row r="9701" spans="15:15" x14ac:dyDescent="0.25">
      <c r="O9701" s="101"/>
    </row>
    <row r="9702" spans="15:15" x14ac:dyDescent="0.25">
      <c r="O9702" s="101"/>
    </row>
    <row r="9703" spans="15:15" x14ac:dyDescent="0.25">
      <c r="O9703" s="101"/>
    </row>
    <row r="9704" spans="15:15" x14ac:dyDescent="0.25">
      <c r="O9704" s="101"/>
    </row>
    <row r="9705" spans="15:15" x14ac:dyDescent="0.25">
      <c r="O9705" s="101"/>
    </row>
    <row r="9706" spans="15:15" x14ac:dyDescent="0.25">
      <c r="O9706" s="101"/>
    </row>
    <row r="9707" spans="15:15" x14ac:dyDescent="0.25">
      <c r="O9707" s="101"/>
    </row>
    <row r="9708" spans="15:15" x14ac:dyDescent="0.25">
      <c r="O9708" s="101"/>
    </row>
    <row r="9709" spans="15:15" x14ac:dyDescent="0.25">
      <c r="O9709" s="101"/>
    </row>
    <row r="9710" spans="15:15" x14ac:dyDescent="0.25">
      <c r="O9710" s="101"/>
    </row>
    <row r="9711" spans="15:15" x14ac:dyDescent="0.25">
      <c r="O9711" s="101"/>
    </row>
    <row r="9712" spans="15:15" x14ac:dyDescent="0.25">
      <c r="O9712" s="101"/>
    </row>
    <row r="9713" spans="15:15" x14ac:dyDescent="0.25">
      <c r="O9713" s="101"/>
    </row>
    <row r="9714" spans="15:15" x14ac:dyDescent="0.25">
      <c r="O9714" s="101"/>
    </row>
    <row r="9715" spans="15:15" x14ac:dyDescent="0.25">
      <c r="O9715" s="101"/>
    </row>
    <row r="9716" spans="15:15" x14ac:dyDescent="0.25">
      <c r="O9716" s="101"/>
    </row>
    <row r="9717" spans="15:15" x14ac:dyDescent="0.25">
      <c r="O9717" s="101"/>
    </row>
    <row r="9718" spans="15:15" x14ac:dyDescent="0.25">
      <c r="O9718" s="101"/>
    </row>
    <row r="9719" spans="15:15" x14ac:dyDescent="0.25">
      <c r="O9719" s="101"/>
    </row>
    <row r="9720" spans="15:15" x14ac:dyDescent="0.25">
      <c r="O9720" s="101"/>
    </row>
    <row r="9721" spans="15:15" x14ac:dyDescent="0.25">
      <c r="O9721" s="101"/>
    </row>
    <row r="9722" spans="15:15" x14ac:dyDescent="0.25">
      <c r="O9722" s="101"/>
    </row>
    <row r="9723" spans="15:15" x14ac:dyDescent="0.25">
      <c r="O9723" s="101"/>
    </row>
    <row r="9724" spans="15:15" x14ac:dyDescent="0.25">
      <c r="O9724" s="101"/>
    </row>
    <row r="9725" spans="15:15" x14ac:dyDescent="0.25">
      <c r="O9725" s="101"/>
    </row>
    <row r="9726" spans="15:15" x14ac:dyDescent="0.25">
      <c r="O9726" s="101"/>
    </row>
    <row r="9727" spans="15:15" x14ac:dyDescent="0.25">
      <c r="O9727" s="101"/>
    </row>
    <row r="9728" spans="15:15" x14ac:dyDescent="0.25">
      <c r="O9728" s="101"/>
    </row>
    <row r="9729" spans="15:15" x14ac:dyDescent="0.25">
      <c r="O9729" s="101"/>
    </row>
    <row r="9730" spans="15:15" x14ac:dyDescent="0.25">
      <c r="O9730" s="101"/>
    </row>
    <row r="9731" spans="15:15" x14ac:dyDescent="0.25">
      <c r="O9731" s="101"/>
    </row>
    <row r="9732" spans="15:15" x14ac:dyDescent="0.25">
      <c r="O9732" s="101"/>
    </row>
    <row r="9733" spans="15:15" x14ac:dyDescent="0.25">
      <c r="O9733" s="101"/>
    </row>
    <row r="9734" spans="15:15" x14ac:dyDescent="0.25">
      <c r="O9734" s="101"/>
    </row>
    <row r="9735" spans="15:15" x14ac:dyDescent="0.25">
      <c r="O9735" s="101"/>
    </row>
    <row r="9736" spans="15:15" x14ac:dyDescent="0.25">
      <c r="O9736" s="101"/>
    </row>
    <row r="9737" spans="15:15" x14ac:dyDescent="0.25">
      <c r="O9737" s="101"/>
    </row>
    <row r="9738" spans="15:15" x14ac:dyDescent="0.25">
      <c r="O9738" s="101"/>
    </row>
    <row r="9739" spans="15:15" x14ac:dyDescent="0.25">
      <c r="O9739" s="101"/>
    </row>
    <row r="9740" spans="15:15" x14ac:dyDescent="0.25">
      <c r="O9740" s="101"/>
    </row>
    <row r="9741" spans="15:15" x14ac:dyDescent="0.25">
      <c r="O9741" s="101"/>
    </row>
    <row r="9742" spans="15:15" x14ac:dyDescent="0.25">
      <c r="O9742" s="101"/>
    </row>
    <row r="9743" spans="15:15" x14ac:dyDescent="0.25">
      <c r="O9743" s="101"/>
    </row>
    <row r="9744" spans="15:15" x14ac:dyDescent="0.25">
      <c r="O9744" s="101"/>
    </row>
    <row r="9745" spans="15:15" x14ac:dyDescent="0.25">
      <c r="O9745" s="101"/>
    </row>
    <row r="9746" spans="15:15" x14ac:dyDescent="0.25">
      <c r="O9746" s="101"/>
    </row>
    <row r="9747" spans="15:15" x14ac:dyDescent="0.25">
      <c r="O9747" s="101"/>
    </row>
    <row r="9748" spans="15:15" x14ac:dyDescent="0.25">
      <c r="O9748" s="101"/>
    </row>
    <row r="9749" spans="15:15" x14ac:dyDescent="0.25">
      <c r="O9749" s="101"/>
    </row>
    <row r="9750" spans="15:15" x14ac:dyDescent="0.25">
      <c r="O9750" s="101"/>
    </row>
    <row r="9751" spans="15:15" x14ac:dyDescent="0.25">
      <c r="O9751" s="101"/>
    </row>
    <row r="9752" spans="15:15" x14ac:dyDescent="0.25">
      <c r="O9752" s="101"/>
    </row>
    <row r="9753" spans="15:15" x14ac:dyDescent="0.25">
      <c r="O9753" s="101"/>
    </row>
    <row r="9754" spans="15:15" x14ac:dyDescent="0.25">
      <c r="O9754" s="101"/>
    </row>
    <row r="9755" spans="15:15" x14ac:dyDescent="0.25">
      <c r="O9755" s="101"/>
    </row>
    <row r="9756" spans="15:15" x14ac:dyDescent="0.25">
      <c r="O9756" s="101"/>
    </row>
    <row r="9757" spans="15:15" x14ac:dyDescent="0.25">
      <c r="O9757" s="101"/>
    </row>
    <row r="9758" spans="15:15" x14ac:dyDescent="0.25">
      <c r="O9758" s="101"/>
    </row>
    <row r="9759" spans="15:15" x14ac:dyDescent="0.25">
      <c r="O9759" s="101"/>
    </row>
    <row r="9760" spans="15:15" x14ac:dyDescent="0.25">
      <c r="O9760" s="101"/>
    </row>
    <row r="9761" spans="15:15" x14ac:dyDescent="0.25">
      <c r="O9761" s="101"/>
    </row>
    <row r="9762" spans="15:15" x14ac:dyDescent="0.25">
      <c r="O9762" s="101"/>
    </row>
    <row r="9763" spans="15:15" x14ac:dyDescent="0.25">
      <c r="O9763" s="101"/>
    </row>
    <row r="9764" spans="15:15" x14ac:dyDescent="0.25">
      <c r="O9764" s="101"/>
    </row>
    <row r="9765" spans="15:15" x14ac:dyDescent="0.25">
      <c r="O9765" s="101"/>
    </row>
    <row r="9766" spans="15:15" x14ac:dyDescent="0.25">
      <c r="O9766" s="101"/>
    </row>
    <row r="9767" spans="15:15" x14ac:dyDescent="0.25">
      <c r="O9767" s="101"/>
    </row>
    <row r="9768" spans="15:15" x14ac:dyDescent="0.25">
      <c r="O9768" s="101"/>
    </row>
    <row r="9769" spans="15:15" x14ac:dyDescent="0.25">
      <c r="O9769" s="101"/>
    </row>
    <row r="9770" spans="15:15" x14ac:dyDescent="0.25">
      <c r="O9770" s="101"/>
    </row>
    <row r="9771" spans="15:15" x14ac:dyDescent="0.25">
      <c r="O9771" s="101"/>
    </row>
    <row r="9772" spans="15:15" x14ac:dyDescent="0.25">
      <c r="O9772" s="101"/>
    </row>
    <row r="9773" spans="15:15" x14ac:dyDescent="0.25">
      <c r="O9773" s="101"/>
    </row>
    <row r="9774" spans="15:15" x14ac:dyDescent="0.25">
      <c r="O9774" s="101"/>
    </row>
    <row r="9775" spans="15:15" x14ac:dyDescent="0.25">
      <c r="O9775" s="101"/>
    </row>
    <row r="9776" spans="15:15" x14ac:dyDescent="0.25">
      <c r="O9776" s="101"/>
    </row>
    <row r="9777" spans="15:15" x14ac:dyDescent="0.25">
      <c r="O9777" s="101"/>
    </row>
    <row r="9778" spans="15:15" x14ac:dyDescent="0.25">
      <c r="O9778" s="101"/>
    </row>
    <row r="9779" spans="15:15" x14ac:dyDescent="0.25">
      <c r="O9779" s="101"/>
    </row>
    <row r="9780" spans="15:15" x14ac:dyDescent="0.25">
      <c r="O9780" s="101"/>
    </row>
    <row r="9781" spans="15:15" x14ac:dyDescent="0.25">
      <c r="O9781" s="101"/>
    </row>
    <row r="9782" spans="15:15" x14ac:dyDescent="0.25">
      <c r="O9782" s="101"/>
    </row>
    <row r="9783" spans="15:15" x14ac:dyDescent="0.25">
      <c r="O9783" s="101"/>
    </row>
    <row r="9784" spans="15:15" x14ac:dyDescent="0.25">
      <c r="O9784" s="101"/>
    </row>
    <row r="9785" spans="15:15" x14ac:dyDescent="0.25">
      <c r="O9785" s="101"/>
    </row>
    <row r="9786" spans="15:15" x14ac:dyDescent="0.25">
      <c r="O9786" s="101"/>
    </row>
    <row r="9787" spans="15:15" x14ac:dyDescent="0.25">
      <c r="O9787" s="101"/>
    </row>
    <row r="9788" spans="15:15" x14ac:dyDescent="0.25">
      <c r="O9788" s="101"/>
    </row>
    <row r="9789" spans="15:15" x14ac:dyDescent="0.25">
      <c r="O9789" s="101"/>
    </row>
    <row r="9790" spans="15:15" x14ac:dyDescent="0.25">
      <c r="O9790" s="101"/>
    </row>
    <row r="9791" spans="15:15" x14ac:dyDescent="0.25">
      <c r="O9791" s="101"/>
    </row>
    <row r="9792" spans="15:15" x14ac:dyDescent="0.25">
      <c r="O9792" s="101"/>
    </row>
    <row r="9793" spans="15:15" x14ac:dyDescent="0.25">
      <c r="O9793" s="101"/>
    </row>
    <row r="9794" spans="15:15" x14ac:dyDescent="0.25">
      <c r="O9794" s="101"/>
    </row>
    <row r="9795" spans="15:15" x14ac:dyDescent="0.25">
      <c r="O9795" s="101"/>
    </row>
    <row r="9796" spans="15:15" x14ac:dyDescent="0.25">
      <c r="O9796" s="101"/>
    </row>
    <row r="9797" spans="15:15" x14ac:dyDescent="0.25">
      <c r="O9797" s="101"/>
    </row>
    <row r="9798" spans="15:15" x14ac:dyDescent="0.25">
      <c r="O9798" s="101"/>
    </row>
    <row r="9799" spans="15:15" x14ac:dyDescent="0.25">
      <c r="O9799" s="101"/>
    </row>
    <row r="9800" spans="15:15" x14ac:dyDescent="0.25">
      <c r="O9800" s="101"/>
    </row>
    <row r="9801" spans="15:15" x14ac:dyDescent="0.25">
      <c r="O9801" s="101"/>
    </row>
    <row r="9802" spans="15:15" x14ac:dyDescent="0.25">
      <c r="O9802" s="101"/>
    </row>
    <row r="9803" spans="15:15" x14ac:dyDescent="0.25">
      <c r="O9803" s="101"/>
    </row>
    <row r="9804" spans="15:15" x14ac:dyDescent="0.25">
      <c r="O9804" s="101"/>
    </row>
    <row r="9805" spans="15:15" x14ac:dyDescent="0.25">
      <c r="O9805" s="101"/>
    </row>
    <row r="9806" spans="15:15" x14ac:dyDescent="0.25">
      <c r="O9806" s="101"/>
    </row>
    <row r="9807" spans="15:15" x14ac:dyDescent="0.25">
      <c r="O9807" s="101"/>
    </row>
    <row r="9808" spans="15:15" x14ac:dyDescent="0.25">
      <c r="O9808" s="101"/>
    </row>
    <row r="9809" spans="15:15" x14ac:dyDescent="0.25">
      <c r="O9809" s="101"/>
    </row>
    <row r="9810" spans="15:15" x14ac:dyDescent="0.25">
      <c r="O9810" s="101"/>
    </row>
    <row r="9811" spans="15:15" x14ac:dyDescent="0.25">
      <c r="O9811" s="101"/>
    </row>
    <row r="9812" spans="15:15" x14ac:dyDescent="0.25">
      <c r="O9812" s="101"/>
    </row>
    <row r="9813" spans="15:15" x14ac:dyDescent="0.25">
      <c r="O9813" s="101"/>
    </row>
    <row r="9814" spans="15:15" x14ac:dyDescent="0.25">
      <c r="O9814" s="101"/>
    </row>
    <row r="9815" spans="15:15" x14ac:dyDescent="0.25">
      <c r="O9815" s="101"/>
    </row>
    <row r="9816" spans="15:15" x14ac:dyDescent="0.25">
      <c r="O9816" s="101"/>
    </row>
    <row r="9817" spans="15:15" x14ac:dyDescent="0.25">
      <c r="O9817" s="101"/>
    </row>
    <row r="9818" spans="15:15" x14ac:dyDescent="0.25">
      <c r="O9818" s="101"/>
    </row>
    <row r="9819" spans="15:15" x14ac:dyDescent="0.25">
      <c r="O9819" s="101"/>
    </row>
    <row r="9820" spans="15:15" x14ac:dyDescent="0.25">
      <c r="O9820" s="101"/>
    </row>
    <row r="9821" spans="15:15" x14ac:dyDescent="0.25">
      <c r="O9821" s="101"/>
    </row>
    <row r="9822" spans="15:15" x14ac:dyDescent="0.25">
      <c r="O9822" s="101"/>
    </row>
    <row r="9823" spans="15:15" x14ac:dyDescent="0.25">
      <c r="O9823" s="101"/>
    </row>
    <row r="9824" spans="15:15" x14ac:dyDescent="0.25">
      <c r="O9824" s="101"/>
    </row>
    <row r="9825" spans="15:15" x14ac:dyDescent="0.25">
      <c r="O9825" s="101"/>
    </row>
    <row r="9826" spans="15:15" x14ac:dyDescent="0.25">
      <c r="O9826" s="101"/>
    </row>
    <row r="9827" spans="15:15" x14ac:dyDescent="0.25">
      <c r="O9827" s="101"/>
    </row>
    <row r="9828" spans="15:15" x14ac:dyDescent="0.25">
      <c r="O9828" s="101"/>
    </row>
    <row r="9829" spans="15:15" x14ac:dyDescent="0.25">
      <c r="O9829" s="101"/>
    </row>
    <row r="9830" spans="15:15" x14ac:dyDescent="0.25">
      <c r="O9830" s="101"/>
    </row>
    <row r="9831" spans="15:15" x14ac:dyDescent="0.25">
      <c r="O9831" s="101"/>
    </row>
    <row r="9832" spans="15:15" x14ac:dyDescent="0.25">
      <c r="O9832" s="101"/>
    </row>
    <row r="9833" spans="15:15" x14ac:dyDescent="0.25">
      <c r="O9833" s="101"/>
    </row>
    <row r="9834" spans="15:15" x14ac:dyDescent="0.25">
      <c r="O9834" s="101"/>
    </row>
    <row r="9835" spans="15:15" x14ac:dyDescent="0.25">
      <c r="O9835" s="101"/>
    </row>
    <row r="9836" spans="15:15" x14ac:dyDescent="0.25">
      <c r="O9836" s="101"/>
    </row>
    <row r="9837" spans="15:15" x14ac:dyDescent="0.25">
      <c r="O9837" s="101"/>
    </row>
    <row r="9838" spans="15:15" x14ac:dyDescent="0.25">
      <c r="O9838" s="101"/>
    </row>
    <row r="9839" spans="15:15" x14ac:dyDescent="0.25">
      <c r="O9839" s="101"/>
    </row>
    <row r="9840" spans="15:15" x14ac:dyDescent="0.25">
      <c r="O9840" s="101"/>
    </row>
    <row r="9841" spans="15:15" x14ac:dyDescent="0.25">
      <c r="O9841" s="101"/>
    </row>
    <row r="9842" spans="15:15" x14ac:dyDescent="0.25">
      <c r="O9842" s="101"/>
    </row>
    <row r="9843" spans="15:15" x14ac:dyDescent="0.25">
      <c r="O9843" s="101"/>
    </row>
    <row r="9844" spans="15:15" x14ac:dyDescent="0.25">
      <c r="O9844" s="101"/>
    </row>
    <row r="9845" spans="15:15" x14ac:dyDescent="0.25">
      <c r="O9845" s="101"/>
    </row>
    <row r="9846" spans="15:15" x14ac:dyDescent="0.25">
      <c r="O9846" s="101"/>
    </row>
    <row r="9847" spans="15:15" x14ac:dyDescent="0.25">
      <c r="O9847" s="101"/>
    </row>
    <row r="9848" spans="15:15" x14ac:dyDescent="0.25">
      <c r="O9848" s="101"/>
    </row>
    <row r="9849" spans="15:15" x14ac:dyDescent="0.25">
      <c r="O9849" s="101"/>
    </row>
    <row r="9850" spans="15:15" x14ac:dyDescent="0.25">
      <c r="O9850" s="101"/>
    </row>
    <row r="9851" spans="15:15" x14ac:dyDescent="0.25">
      <c r="O9851" s="101"/>
    </row>
    <row r="9852" spans="15:15" x14ac:dyDescent="0.25">
      <c r="O9852" s="101"/>
    </row>
    <row r="9853" spans="15:15" x14ac:dyDescent="0.25">
      <c r="O9853" s="101"/>
    </row>
    <row r="9854" spans="15:15" x14ac:dyDescent="0.25">
      <c r="O9854" s="101"/>
    </row>
    <row r="9855" spans="15:15" x14ac:dyDescent="0.25">
      <c r="O9855" s="101"/>
    </row>
    <row r="9856" spans="15:15" x14ac:dyDescent="0.25">
      <c r="O9856" s="101"/>
    </row>
    <row r="9857" spans="15:15" x14ac:dyDescent="0.25">
      <c r="O9857" s="101"/>
    </row>
    <row r="9858" spans="15:15" x14ac:dyDescent="0.25">
      <c r="O9858" s="101"/>
    </row>
    <row r="9859" spans="15:15" x14ac:dyDescent="0.25">
      <c r="O9859" s="101"/>
    </row>
    <row r="9860" spans="15:15" x14ac:dyDescent="0.25">
      <c r="O9860" s="101"/>
    </row>
    <row r="9861" spans="15:15" x14ac:dyDescent="0.25">
      <c r="O9861" s="101"/>
    </row>
    <row r="9862" spans="15:15" x14ac:dyDescent="0.25">
      <c r="O9862" s="101"/>
    </row>
    <row r="9863" spans="15:15" x14ac:dyDescent="0.25">
      <c r="O9863" s="101"/>
    </row>
    <row r="9864" spans="15:15" x14ac:dyDescent="0.25">
      <c r="O9864" s="101"/>
    </row>
    <row r="9865" spans="15:15" x14ac:dyDescent="0.25">
      <c r="O9865" s="101"/>
    </row>
    <row r="9866" spans="15:15" x14ac:dyDescent="0.25">
      <c r="O9866" s="101"/>
    </row>
    <row r="9867" spans="15:15" x14ac:dyDescent="0.25">
      <c r="O9867" s="101"/>
    </row>
    <row r="9868" spans="15:15" x14ac:dyDescent="0.25">
      <c r="O9868" s="101"/>
    </row>
    <row r="9869" spans="15:15" x14ac:dyDescent="0.25">
      <c r="O9869" s="101"/>
    </row>
    <row r="9870" spans="15:15" x14ac:dyDescent="0.25">
      <c r="O9870" s="101"/>
    </row>
    <row r="9871" spans="15:15" x14ac:dyDescent="0.25">
      <c r="O9871" s="101"/>
    </row>
    <row r="9872" spans="15:15" x14ac:dyDescent="0.25">
      <c r="O9872" s="101"/>
    </row>
    <row r="9873" spans="15:15" x14ac:dyDescent="0.25">
      <c r="O9873" s="101"/>
    </row>
    <row r="9874" spans="15:15" x14ac:dyDescent="0.25">
      <c r="O9874" s="101"/>
    </row>
    <row r="9875" spans="15:15" x14ac:dyDescent="0.25">
      <c r="O9875" s="101"/>
    </row>
    <row r="9876" spans="15:15" x14ac:dyDescent="0.25">
      <c r="O9876" s="101"/>
    </row>
    <row r="9877" spans="15:15" x14ac:dyDescent="0.25">
      <c r="O9877" s="101"/>
    </row>
    <row r="9878" spans="15:15" x14ac:dyDescent="0.25">
      <c r="O9878" s="101"/>
    </row>
    <row r="9879" spans="15:15" x14ac:dyDescent="0.25">
      <c r="O9879" s="101"/>
    </row>
    <row r="9880" spans="15:15" x14ac:dyDescent="0.25">
      <c r="O9880" s="101"/>
    </row>
    <row r="9881" spans="15:15" x14ac:dyDescent="0.25">
      <c r="O9881" s="101"/>
    </row>
    <row r="9882" spans="15:15" x14ac:dyDescent="0.25">
      <c r="O9882" s="101"/>
    </row>
    <row r="9883" spans="15:15" x14ac:dyDescent="0.25">
      <c r="O9883" s="101"/>
    </row>
    <row r="9884" spans="15:15" x14ac:dyDescent="0.25">
      <c r="O9884" s="101"/>
    </row>
    <row r="9885" spans="15:15" x14ac:dyDescent="0.25">
      <c r="O9885" s="101"/>
    </row>
    <row r="9886" spans="15:15" x14ac:dyDescent="0.25">
      <c r="O9886" s="101"/>
    </row>
    <row r="9887" spans="15:15" x14ac:dyDescent="0.25">
      <c r="O9887" s="101"/>
    </row>
    <row r="9888" spans="15:15" x14ac:dyDescent="0.25">
      <c r="O9888" s="101"/>
    </row>
    <row r="9889" spans="15:15" x14ac:dyDescent="0.25">
      <c r="O9889" s="101"/>
    </row>
    <row r="9890" spans="15:15" x14ac:dyDescent="0.25">
      <c r="O9890" s="101"/>
    </row>
    <row r="9891" spans="15:15" x14ac:dyDescent="0.25">
      <c r="O9891" s="101"/>
    </row>
    <row r="9892" spans="15:15" x14ac:dyDescent="0.25">
      <c r="O9892" s="101"/>
    </row>
    <row r="9893" spans="15:15" x14ac:dyDescent="0.25">
      <c r="O9893" s="101"/>
    </row>
    <row r="9894" spans="15:15" x14ac:dyDescent="0.25">
      <c r="O9894" s="101"/>
    </row>
    <row r="9895" spans="15:15" x14ac:dyDescent="0.25">
      <c r="O9895" s="101"/>
    </row>
    <row r="9896" spans="15:15" x14ac:dyDescent="0.25">
      <c r="O9896" s="101"/>
    </row>
    <row r="9897" spans="15:15" x14ac:dyDescent="0.25">
      <c r="O9897" s="101"/>
    </row>
    <row r="9898" spans="15:15" x14ac:dyDescent="0.25">
      <c r="O9898" s="101"/>
    </row>
    <row r="9899" spans="15:15" x14ac:dyDescent="0.25">
      <c r="O9899" s="101"/>
    </row>
    <row r="9900" spans="15:15" x14ac:dyDescent="0.25">
      <c r="O9900" s="101"/>
    </row>
    <row r="9901" spans="15:15" x14ac:dyDescent="0.25">
      <c r="O9901" s="101"/>
    </row>
    <row r="9902" spans="15:15" x14ac:dyDescent="0.25">
      <c r="O9902" s="101"/>
    </row>
    <row r="9903" spans="15:15" x14ac:dyDescent="0.25">
      <c r="O9903" s="101"/>
    </row>
    <row r="9904" spans="15:15" x14ac:dyDescent="0.25">
      <c r="O9904" s="101"/>
    </row>
    <row r="9905" spans="15:15" x14ac:dyDescent="0.25">
      <c r="O9905" s="101"/>
    </row>
    <row r="9906" spans="15:15" x14ac:dyDescent="0.25">
      <c r="O9906" s="101"/>
    </row>
    <row r="9907" spans="15:15" x14ac:dyDescent="0.25">
      <c r="O9907" s="101"/>
    </row>
    <row r="9908" spans="15:15" x14ac:dyDescent="0.25">
      <c r="O9908" s="101"/>
    </row>
    <row r="9909" spans="15:15" x14ac:dyDescent="0.25">
      <c r="O9909" s="101"/>
    </row>
    <row r="9910" spans="15:15" x14ac:dyDescent="0.25">
      <c r="O9910" s="101"/>
    </row>
    <row r="9911" spans="15:15" x14ac:dyDescent="0.25">
      <c r="O9911" s="101"/>
    </row>
    <row r="9912" spans="15:15" x14ac:dyDescent="0.25">
      <c r="O9912" s="101"/>
    </row>
    <row r="9913" spans="15:15" x14ac:dyDescent="0.25">
      <c r="O9913" s="101"/>
    </row>
    <row r="9914" spans="15:15" x14ac:dyDescent="0.25">
      <c r="O9914" s="101"/>
    </row>
    <row r="9915" spans="15:15" x14ac:dyDescent="0.25">
      <c r="O9915" s="101"/>
    </row>
    <row r="9916" spans="15:15" x14ac:dyDescent="0.25">
      <c r="O9916" s="101"/>
    </row>
    <row r="9917" spans="15:15" x14ac:dyDescent="0.25">
      <c r="O9917" s="101"/>
    </row>
    <row r="9918" spans="15:15" x14ac:dyDescent="0.25">
      <c r="O9918" s="101"/>
    </row>
    <row r="9919" spans="15:15" x14ac:dyDescent="0.25">
      <c r="O9919" s="101"/>
    </row>
    <row r="9920" spans="15:15" x14ac:dyDescent="0.25">
      <c r="O9920" s="101"/>
    </row>
    <row r="9921" spans="15:15" x14ac:dyDescent="0.25">
      <c r="O9921" s="101"/>
    </row>
    <row r="9922" spans="15:15" x14ac:dyDescent="0.25">
      <c r="O9922" s="101"/>
    </row>
    <row r="9923" spans="15:15" x14ac:dyDescent="0.25">
      <c r="O9923" s="101"/>
    </row>
    <row r="9924" spans="15:15" x14ac:dyDescent="0.25">
      <c r="O9924" s="101"/>
    </row>
    <row r="9925" spans="15:15" x14ac:dyDescent="0.25">
      <c r="O9925" s="101"/>
    </row>
    <row r="9926" spans="15:15" x14ac:dyDescent="0.25">
      <c r="O9926" s="101"/>
    </row>
    <row r="9927" spans="15:15" x14ac:dyDescent="0.25">
      <c r="O9927" s="101"/>
    </row>
    <row r="9928" spans="15:15" x14ac:dyDescent="0.25">
      <c r="O9928" s="101"/>
    </row>
    <row r="9929" spans="15:15" x14ac:dyDescent="0.25">
      <c r="O9929" s="101"/>
    </row>
    <row r="9930" spans="15:15" x14ac:dyDescent="0.25">
      <c r="O9930" s="101"/>
    </row>
    <row r="9931" spans="15:15" x14ac:dyDescent="0.25">
      <c r="O9931" s="101"/>
    </row>
    <row r="9932" spans="15:15" x14ac:dyDescent="0.25">
      <c r="O9932" s="101"/>
    </row>
    <row r="9933" spans="15:15" x14ac:dyDescent="0.25">
      <c r="O9933" s="101"/>
    </row>
    <row r="9934" spans="15:15" x14ac:dyDescent="0.25">
      <c r="O9934" s="101"/>
    </row>
    <row r="9935" spans="15:15" x14ac:dyDescent="0.25">
      <c r="O9935" s="101"/>
    </row>
    <row r="9936" spans="15:15" x14ac:dyDescent="0.25">
      <c r="O9936" s="101"/>
    </row>
    <row r="9937" spans="15:15" x14ac:dyDescent="0.25">
      <c r="O9937" s="101"/>
    </row>
    <row r="9938" spans="15:15" x14ac:dyDescent="0.25">
      <c r="O9938" s="101"/>
    </row>
    <row r="9939" spans="15:15" x14ac:dyDescent="0.25">
      <c r="O9939" s="101"/>
    </row>
    <row r="9940" spans="15:15" x14ac:dyDescent="0.25">
      <c r="O9940" s="101"/>
    </row>
    <row r="9941" spans="15:15" x14ac:dyDescent="0.25">
      <c r="O9941" s="101"/>
    </row>
    <row r="9942" spans="15:15" x14ac:dyDescent="0.25">
      <c r="O9942" s="101"/>
    </row>
    <row r="9943" spans="15:15" x14ac:dyDescent="0.25">
      <c r="O9943" s="101"/>
    </row>
    <row r="9944" spans="15:15" x14ac:dyDescent="0.25">
      <c r="O9944" s="101"/>
    </row>
    <row r="9945" spans="15:15" x14ac:dyDescent="0.25">
      <c r="O9945" s="101"/>
    </row>
    <row r="9946" spans="15:15" x14ac:dyDescent="0.25">
      <c r="O9946" s="101"/>
    </row>
    <row r="9947" spans="15:15" x14ac:dyDescent="0.25">
      <c r="O9947" s="101"/>
    </row>
    <row r="9948" spans="15:15" x14ac:dyDescent="0.25">
      <c r="O9948" s="101"/>
    </row>
    <row r="9949" spans="15:15" x14ac:dyDescent="0.25">
      <c r="O9949" s="101"/>
    </row>
    <row r="9950" spans="15:15" x14ac:dyDescent="0.25">
      <c r="O9950" s="101"/>
    </row>
    <row r="9951" spans="15:15" x14ac:dyDescent="0.25">
      <c r="O9951" s="101"/>
    </row>
    <row r="9952" spans="15:15" x14ac:dyDescent="0.25">
      <c r="O9952" s="101"/>
    </row>
    <row r="9953" spans="15:15" x14ac:dyDescent="0.25">
      <c r="O9953" s="101"/>
    </row>
    <row r="9954" spans="15:15" x14ac:dyDescent="0.25">
      <c r="O9954" s="101"/>
    </row>
    <row r="9955" spans="15:15" x14ac:dyDescent="0.25">
      <c r="O9955" s="101"/>
    </row>
    <row r="9956" spans="15:15" x14ac:dyDescent="0.25">
      <c r="O9956" s="101"/>
    </row>
    <row r="9957" spans="15:15" x14ac:dyDescent="0.25">
      <c r="O9957" s="101"/>
    </row>
    <row r="9958" spans="15:15" x14ac:dyDescent="0.25">
      <c r="O9958" s="101"/>
    </row>
    <row r="9959" spans="15:15" x14ac:dyDescent="0.25">
      <c r="O9959" s="101"/>
    </row>
    <row r="9960" spans="15:15" x14ac:dyDescent="0.25">
      <c r="O9960" s="101"/>
    </row>
    <row r="9961" spans="15:15" x14ac:dyDescent="0.25">
      <c r="O9961" s="101"/>
    </row>
    <row r="9962" spans="15:15" x14ac:dyDescent="0.25">
      <c r="O9962" s="101"/>
    </row>
    <row r="9963" spans="15:15" x14ac:dyDescent="0.25">
      <c r="O9963" s="101"/>
    </row>
    <row r="9964" spans="15:15" x14ac:dyDescent="0.25">
      <c r="O9964" s="101"/>
    </row>
    <row r="9965" spans="15:15" x14ac:dyDescent="0.25">
      <c r="O9965" s="101"/>
    </row>
    <row r="9966" spans="15:15" x14ac:dyDescent="0.25">
      <c r="O9966" s="101"/>
    </row>
    <row r="9967" spans="15:15" x14ac:dyDescent="0.25">
      <c r="O9967" s="101"/>
    </row>
    <row r="9968" spans="15:15" x14ac:dyDescent="0.25">
      <c r="O9968" s="101"/>
    </row>
    <row r="9969" spans="15:15" x14ac:dyDescent="0.25">
      <c r="O9969" s="101"/>
    </row>
    <row r="9970" spans="15:15" x14ac:dyDescent="0.25">
      <c r="O9970" s="101"/>
    </row>
    <row r="9971" spans="15:15" x14ac:dyDescent="0.25">
      <c r="O9971" s="101"/>
    </row>
    <row r="9972" spans="15:15" x14ac:dyDescent="0.25">
      <c r="O9972" s="101"/>
    </row>
    <row r="9973" spans="15:15" x14ac:dyDescent="0.25">
      <c r="O9973" s="101"/>
    </row>
    <row r="9974" spans="15:15" x14ac:dyDescent="0.25">
      <c r="O9974" s="101"/>
    </row>
    <row r="9975" spans="15:15" x14ac:dyDescent="0.25">
      <c r="O9975" s="101"/>
    </row>
    <row r="9976" spans="15:15" x14ac:dyDescent="0.25">
      <c r="O9976" s="101"/>
    </row>
    <row r="9977" spans="15:15" x14ac:dyDescent="0.25">
      <c r="O9977" s="101"/>
    </row>
    <row r="9978" spans="15:15" x14ac:dyDescent="0.25">
      <c r="O9978" s="101"/>
    </row>
    <row r="9979" spans="15:15" x14ac:dyDescent="0.25">
      <c r="O9979" s="101"/>
    </row>
    <row r="9980" spans="15:15" x14ac:dyDescent="0.25">
      <c r="O9980" s="101"/>
    </row>
    <row r="9981" spans="15:15" x14ac:dyDescent="0.25">
      <c r="O9981" s="101"/>
    </row>
    <row r="9982" spans="15:15" x14ac:dyDescent="0.25">
      <c r="O9982" s="101"/>
    </row>
    <row r="9983" spans="15:15" x14ac:dyDescent="0.25">
      <c r="O9983" s="101"/>
    </row>
    <row r="9984" spans="15:15" x14ac:dyDescent="0.25">
      <c r="O9984" s="101"/>
    </row>
    <row r="9985" spans="15:15" x14ac:dyDescent="0.25">
      <c r="O9985" s="101"/>
    </row>
    <row r="9986" spans="15:15" x14ac:dyDescent="0.25">
      <c r="O9986" s="101"/>
    </row>
    <row r="9987" spans="15:15" x14ac:dyDescent="0.25">
      <c r="O9987" s="101"/>
    </row>
    <row r="9988" spans="15:15" x14ac:dyDescent="0.25">
      <c r="O9988" s="101"/>
    </row>
    <row r="9989" spans="15:15" x14ac:dyDescent="0.25">
      <c r="O9989" s="101"/>
    </row>
    <row r="9990" spans="15:15" x14ac:dyDescent="0.25">
      <c r="O9990" s="101"/>
    </row>
    <row r="9991" spans="15:15" x14ac:dyDescent="0.25">
      <c r="O9991" s="101"/>
    </row>
    <row r="9992" spans="15:15" x14ac:dyDescent="0.25">
      <c r="O9992" s="101"/>
    </row>
    <row r="9993" spans="15:15" x14ac:dyDescent="0.25">
      <c r="O9993" s="101"/>
    </row>
    <row r="9994" spans="15:15" x14ac:dyDescent="0.25">
      <c r="O9994" s="101"/>
    </row>
    <row r="9995" spans="15:15" x14ac:dyDescent="0.25">
      <c r="O9995" s="101"/>
    </row>
    <row r="9996" spans="15:15" x14ac:dyDescent="0.25">
      <c r="O9996" s="101"/>
    </row>
    <row r="9997" spans="15:15" x14ac:dyDescent="0.25">
      <c r="O9997" s="101"/>
    </row>
    <row r="9998" spans="15:15" x14ac:dyDescent="0.25">
      <c r="O9998" s="101"/>
    </row>
    <row r="9999" spans="15:15" x14ac:dyDescent="0.25">
      <c r="O9999" s="101"/>
    </row>
    <row r="10000" spans="15:15" x14ac:dyDescent="0.25">
      <c r="O10000" s="101"/>
    </row>
    <row r="10001" spans="15:15" x14ac:dyDescent="0.25">
      <c r="O10001" s="101"/>
    </row>
    <row r="10002" spans="15:15" x14ac:dyDescent="0.25">
      <c r="O10002" s="101"/>
    </row>
    <row r="10003" spans="15:15" x14ac:dyDescent="0.25">
      <c r="O10003" s="101"/>
    </row>
    <row r="10004" spans="15:15" x14ac:dyDescent="0.25">
      <c r="O10004" s="101"/>
    </row>
    <row r="10005" spans="15:15" x14ac:dyDescent="0.25">
      <c r="O10005" s="101"/>
    </row>
    <row r="10006" spans="15:15" x14ac:dyDescent="0.25">
      <c r="O10006" s="101"/>
    </row>
    <row r="10007" spans="15:15" x14ac:dyDescent="0.25">
      <c r="O10007" s="101"/>
    </row>
    <row r="10008" spans="15:15" x14ac:dyDescent="0.25">
      <c r="O10008" s="101"/>
    </row>
    <row r="10009" spans="15:15" x14ac:dyDescent="0.25">
      <c r="O10009" s="101"/>
    </row>
    <row r="10010" spans="15:15" x14ac:dyDescent="0.25">
      <c r="O10010" s="101"/>
    </row>
    <row r="10011" spans="15:15" x14ac:dyDescent="0.25">
      <c r="O10011" s="101"/>
    </row>
    <row r="10012" spans="15:15" x14ac:dyDescent="0.25">
      <c r="O10012" s="101"/>
    </row>
    <row r="10013" spans="15:15" x14ac:dyDescent="0.25">
      <c r="O10013" s="101"/>
    </row>
    <row r="10014" spans="15:15" x14ac:dyDescent="0.25">
      <c r="O10014" s="101"/>
    </row>
    <row r="10015" spans="15:15" x14ac:dyDescent="0.25">
      <c r="O10015" s="101"/>
    </row>
    <row r="10016" spans="15:15" x14ac:dyDescent="0.25">
      <c r="O10016" s="101"/>
    </row>
    <row r="10017" spans="15:15" x14ac:dyDescent="0.25">
      <c r="O10017" s="101"/>
    </row>
    <row r="10018" spans="15:15" x14ac:dyDescent="0.25">
      <c r="O10018" s="101"/>
    </row>
    <row r="10019" spans="15:15" x14ac:dyDescent="0.25">
      <c r="O10019" s="101"/>
    </row>
    <row r="10020" spans="15:15" x14ac:dyDescent="0.25">
      <c r="O10020" s="101"/>
    </row>
    <row r="10021" spans="15:15" x14ac:dyDescent="0.25">
      <c r="O10021" s="101"/>
    </row>
    <row r="10022" spans="15:15" x14ac:dyDescent="0.25">
      <c r="O10022" s="101"/>
    </row>
    <row r="10023" spans="15:15" x14ac:dyDescent="0.25">
      <c r="O10023" s="101"/>
    </row>
    <row r="10024" spans="15:15" x14ac:dyDescent="0.25">
      <c r="O10024" s="101"/>
    </row>
    <row r="10025" spans="15:15" x14ac:dyDescent="0.25">
      <c r="O10025" s="101"/>
    </row>
    <row r="10026" spans="15:15" x14ac:dyDescent="0.25">
      <c r="O10026" s="101"/>
    </row>
    <row r="10027" spans="15:15" x14ac:dyDescent="0.25">
      <c r="O10027" s="101"/>
    </row>
    <row r="10028" spans="15:15" x14ac:dyDescent="0.25">
      <c r="O10028" s="101"/>
    </row>
    <row r="10029" spans="15:15" x14ac:dyDescent="0.25">
      <c r="O10029" s="101"/>
    </row>
    <row r="10030" spans="15:15" x14ac:dyDescent="0.25">
      <c r="O10030" s="101"/>
    </row>
    <row r="10031" spans="15:15" x14ac:dyDescent="0.25">
      <c r="O10031" s="101"/>
    </row>
    <row r="10032" spans="15:15" x14ac:dyDescent="0.25">
      <c r="O10032" s="101"/>
    </row>
    <row r="10033" spans="15:15" x14ac:dyDescent="0.25">
      <c r="O10033" s="101"/>
    </row>
    <row r="10034" spans="15:15" x14ac:dyDescent="0.25">
      <c r="O10034" s="101"/>
    </row>
    <row r="10035" spans="15:15" x14ac:dyDescent="0.25">
      <c r="O10035" s="101"/>
    </row>
    <row r="10036" spans="15:15" x14ac:dyDescent="0.25">
      <c r="O10036" s="101"/>
    </row>
    <row r="10037" spans="15:15" x14ac:dyDescent="0.25">
      <c r="O10037" s="101"/>
    </row>
    <row r="10038" spans="15:15" x14ac:dyDescent="0.25">
      <c r="O10038" s="101"/>
    </row>
    <row r="10039" spans="15:15" x14ac:dyDescent="0.25">
      <c r="O10039" s="101"/>
    </row>
    <row r="10040" spans="15:15" x14ac:dyDescent="0.25">
      <c r="O10040" s="101"/>
    </row>
    <row r="10041" spans="15:15" x14ac:dyDescent="0.25">
      <c r="O10041" s="101"/>
    </row>
    <row r="10042" spans="15:15" x14ac:dyDescent="0.25">
      <c r="O10042" s="101"/>
    </row>
    <row r="10043" spans="15:15" x14ac:dyDescent="0.25">
      <c r="O10043" s="101"/>
    </row>
    <row r="10044" spans="15:15" x14ac:dyDescent="0.25">
      <c r="O10044" s="101"/>
    </row>
    <row r="10045" spans="15:15" x14ac:dyDescent="0.25">
      <c r="O10045" s="101"/>
    </row>
    <row r="10046" spans="15:15" x14ac:dyDescent="0.25">
      <c r="O10046" s="101"/>
    </row>
    <row r="10047" spans="15:15" x14ac:dyDescent="0.25">
      <c r="O10047" s="101"/>
    </row>
    <row r="10048" spans="15:15" x14ac:dyDescent="0.25">
      <c r="O10048" s="101"/>
    </row>
    <row r="10049" spans="15:15" x14ac:dyDescent="0.25">
      <c r="O10049" s="101"/>
    </row>
    <row r="10050" spans="15:15" x14ac:dyDescent="0.25">
      <c r="O10050" s="101"/>
    </row>
    <row r="10051" spans="15:15" x14ac:dyDescent="0.25">
      <c r="O10051" s="101"/>
    </row>
    <row r="10052" spans="15:15" x14ac:dyDescent="0.25">
      <c r="O10052" s="101"/>
    </row>
    <row r="10053" spans="15:15" x14ac:dyDescent="0.25">
      <c r="O10053" s="101"/>
    </row>
    <row r="10054" spans="15:15" x14ac:dyDescent="0.25">
      <c r="O10054" s="101"/>
    </row>
    <row r="10055" spans="15:15" x14ac:dyDescent="0.25">
      <c r="O10055" s="101"/>
    </row>
    <row r="10056" spans="15:15" x14ac:dyDescent="0.25">
      <c r="O10056" s="101"/>
    </row>
    <row r="10057" spans="15:15" x14ac:dyDescent="0.25">
      <c r="O10057" s="101"/>
    </row>
    <row r="10058" spans="15:15" x14ac:dyDescent="0.25">
      <c r="O10058" s="101"/>
    </row>
    <row r="10059" spans="15:15" x14ac:dyDescent="0.25">
      <c r="O10059" s="101"/>
    </row>
    <row r="10060" spans="15:15" x14ac:dyDescent="0.25">
      <c r="O10060" s="101"/>
    </row>
    <row r="10061" spans="15:15" x14ac:dyDescent="0.25">
      <c r="O10061" s="101"/>
    </row>
    <row r="10062" spans="15:15" x14ac:dyDescent="0.25">
      <c r="O10062" s="101"/>
    </row>
    <row r="10063" spans="15:15" x14ac:dyDescent="0.25">
      <c r="O10063" s="101"/>
    </row>
    <row r="10064" spans="15:15" x14ac:dyDescent="0.25">
      <c r="O10064" s="101"/>
    </row>
    <row r="10065" spans="15:15" x14ac:dyDescent="0.25">
      <c r="O10065" s="101"/>
    </row>
    <row r="10066" spans="15:15" x14ac:dyDescent="0.25">
      <c r="O10066" s="101"/>
    </row>
    <row r="10067" spans="15:15" x14ac:dyDescent="0.25">
      <c r="O10067" s="101"/>
    </row>
    <row r="10068" spans="15:15" x14ac:dyDescent="0.25">
      <c r="O10068" s="101"/>
    </row>
    <row r="10069" spans="15:15" x14ac:dyDescent="0.25">
      <c r="O10069" s="101"/>
    </row>
    <row r="10070" spans="15:15" x14ac:dyDescent="0.25">
      <c r="O10070" s="101"/>
    </row>
    <row r="10071" spans="15:15" x14ac:dyDescent="0.25">
      <c r="O10071" s="101"/>
    </row>
    <row r="10072" spans="15:15" x14ac:dyDescent="0.25">
      <c r="O10072" s="101"/>
    </row>
    <row r="10073" spans="15:15" x14ac:dyDescent="0.25">
      <c r="O10073" s="101"/>
    </row>
    <row r="10074" spans="15:15" x14ac:dyDescent="0.25">
      <c r="O10074" s="101"/>
    </row>
    <row r="10075" spans="15:15" x14ac:dyDescent="0.25">
      <c r="O10075" s="101"/>
    </row>
    <row r="10076" spans="15:15" x14ac:dyDescent="0.25">
      <c r="O10076" s="101"/>
    </row>
    <row r="10077" spans="15:15" x14ac:dyDescent="0.25">
      <c r="O10077" s="101"/>
    </row>
    <row r="10078" spans="15:15" x14ac:dyDescent="0.25">
      <c r="O10078" s="101"/>
    </row>
    <row r="10079" spans="15:15" x14ac:dyDescent="0.25">
      <c r="O10079" s="101"/>
    </row>
    <row r="10080" spans="15:15" x14ac:dyDescent="0.25">
      <c r="O10080" s="101"/>
    </row>
    <row r="10081" spans="15:15" x14ac:dyDescent="0.25">
      <c r="O10081" s="101"/>
    </row>
    <row r="10082" spans="15:15" x14ac:dyDescent="0.25">
      <c r="O10082" s="101"/>
    </row>
    <row r="10083" spans="15:15" x14ac:dyDescent="0.25">
      <c r="O10083" s="101"/>
    </row>
    <row r="10084" spans="15:15" x14ac:dyDescent="0.25">
      <c r="O10084" s="101"/>
    </row>
    <row r="10085" spans="15:15" x14ac:dyDescent="0.25">
      <c r="O10085" s="101"/>
    </row>
    <row r="10086" spans="15:15" x14ac:dyDescent="0.25">
      <c r="O10086" s="101"/>
    </row>
    <row r="10087" spans="15:15" x14ac:dyDescent="0.25">
      <c r="O10087" s="101"/>
    </row>
    <row r="10088" spans="15:15" x14ac:dyDescent="0.25">
      <c r="O10088" s="101"/>
    </row>
    <row r="10089" spans="15:15" x14ac:dyDescent="0.25">
      <c r="O10089" s="101"/>
    </row>
    <row r="10090" spans="15:15" x14ac:dyDescent="0.25">
      <c r="O10090" s="101"/>
    </row>
    <row r="10091" spans="15:15" x14ac:dyDescent="0.25">
      <c r="O10091" s="101"/>
    </row>
    <row r="10092" spans="15:15" x14ac:dyDescent="0.25">
      <c r="O10092" s="101"/>
    </row>
    <row r="10093" spans="15:15" x14ac:dyDescent="0.25">
      <c r="O10093" s="101"/>
    </row>
    <row r="10094" spans="15:15" x14ac:dyDescent="0.25">
      <c r="O10094" s="101"/>
    </row>
    <row r="10095" spans="15:15" x14ac:dyDescent="0.25">
      <c r="O10095" s="101"/>
    </row>
    <row r="10096" spans="15:15" x14ac:dyDescent="0.25">
      <c r="O10096" s="101"/>
    </row>
    <row r="10097" spans="15:15" x14ac:dyDescent="0.25">
      <c r="O10097" s="101"/>
    </row>
    <row r="10098" spans="15:15" x14ac:dyDescent="0.25">
      <c r="O10098" s="101"/>
    </row>
    <row r="10099" spans="15:15" x14ac:dyDescent="0.25">
      <c r="O10099" s="101"/>
    </row>
    <row r="10100" spans="15:15" x14ac:dyDescent="0.25">
      <c r="O10100" s="101"/>
    </row>
    <row r="10101" spans="15:15" x14ac:dyDescent="0.25">
      <c r="O10101" s="101"/>
    </row>
    <row r="10102" spans="15:15" x14ac:dyDescent="0.25">
      <c r="O10102" s="101"/>
    </row>
    <row r="10103" spans="15:15" x14ac:dyDescent="0.25">
      <c r="O10103" s="101"/>
    </row>
    <row r="10104" spans="15:15" x14ac:dyDescent="0.25">
      <c r="O10104" s="101"/>
    </row>
    <row r="10105" spans="15:15" x14ac:dyDescent="0.25">
      <c r="O10105" s="101"/>
    </row>
    <row r="10106" spans="15:15" x14ac:dyDescent="0.25">
      <c r="O10106" s="101"/>
    </row>
    <row r="10107" spans="15:15" x14ac:dyDescent="0.25">
      <c r="O10107" s="101"/>
    </row>
    <row r="10108" spans="15:15" x14ac:dyDescent="0.25">
      <c r="O10108" s="101"/>
    </row>
    <row r="10109" spans="15:15" x14ac:dyDescent="0.25">
      <c r="O10109" s="101"/>
    </row>
    <row r="10110" spans="15:15" x14ac:dyDescent="0.25">
      <c r="O10110" s="101"/>
    </row>
    <row r="10111" spans="15:15" x14ac:dyDescent="0.25">
      <c r="O10111" s="101"/>
    </row>
    <row r="10112" spans="15:15" x14ac:dyDescent="0.25">
      <c r="O10112" s="101"/>
    </row>
    <row r="10113" spans="15:15" x14ac:dyDescent="0.25">
      <c r="O10113" s="101"/>
    </row>
    <row r="10114" spans="15:15" x14ac:dyDescent="0.25">
      <c r="O10114" s="101"/>
    </row>
    <row r="10115" spans="15:15" x14ac:dyDescent="0.25">
      <c r="O10115" s="101"/>
    </row>
    <row r="10116" spans="15:15" x14ac:dyDescent="0.25">
      <c r="O10116" s="101"/>
    </row>
    <row r="10117" spans="15:15" x14ac:dyDescent="0.25">
      <c r="O10117" s="101"/>
    </row>
    <row r="10118" spans="15:15" x14ac:dyDescent="0.25">
      <c r="O10118" s="101"/>
    </row>
    <row r="10119" spans="15:15" x14ac:dyDescent="0.25">
      <c r="O10119" s="101"/>
    </row>
    <row r="10120" spans="15:15" x14ac:dyDescent="0.25">
      <c r="O10120" s="101"/>
    </row>
    <row r="10121" spans="15:15" x14ac:dyDescent="0.25">
      <c r="O10121" s="101"/>
    </row>
    <row r="10122" spans="15:15" x14ac:dyDescent="0.25">
      <c r="O10122" s="101"/>
    </row>
    <row r="10123" spans="15:15" x14ac:dyDescent="0.25">
      <c r="O10123" s="101"/>
    </row>
    <row r="10124" spans="15:15" x14ac:dyDescent="0.25">
      <c r="O10124" s="101"/>
    </row>
    <row r="10125" spans="15:15" x14ac:dyDescent="0.25">
      <c r="O10125" s="101"/>
    </row>
    <row r="10126" spans="15:15" x14ac:dyDescent="0.25">
      <c r="O10126" s="101"/>
    </row>
    <row r="10127" spans="15:15" x14ac:dyDescent="0.25">
      <c r="O10127" s="101"/>
    </row>
    <row r="10128" spans="15:15" x14ac:dyDescent="0.25">
      <c r="O10128" s="101"/>
    </row>
    <row r="10129" spans="15:15" x14ac:dyDescent="0.25">
      <c r="O10129" s="101"/>
    </row>
    <row r="10130" spans="15:15" x14ac:dyDescent="0.25">
      <c r="O10130" s="101"/>
    </row>
    <row r="10131" spans="15:15" x14ac:dyDescent="0.25">
      <c r="O10131" s="101"/>
    </row>
    <row r="10132" spans="15:15" x14ac:dyDescent="0.25">
      <c r="O10132" s="101"/>
    </row>
    <row r="10133" spans="15:15" x14ac:dyDescent="0.25">
      <c r="O10133" s="101"/>
    </row>
    <row r="10134" spans="15:15" x14ac:dyDescent="0.25">
      <c r="O10134" s="101"/>
    </row>
    <row r="10135" spans="15:15" x14ac:dyDescent="0.25">
      <c r="O10135" s="101"/>
    </row>
    <row r="10136" spans="15:15" x14ac:dyDescent="0.25">
      <c r="O10136" s="101"/>
    </row>
    <row r="10137" spans="15:15" x14ac:dyDescent="0.25">
      <c r="O10137" s="101"/>
    </row>
    <row r="10138" spans="15:15" x14ac:dyDescent="0.25">
      <c r="O10138" s="101"/>
    </row>
    <row r="10139" spans="15:15" x14ac:dyDescent="0.25">
      <c r="O10139" s="101"/>
    </row>
    <row r="10140" spans="15:15" x14ac:dyDescent="0.25">
      <c r="O10140" s="101"/>
    </row>
    <row r="10141" spans="15:15" x14ac:dyDescent="0.25">
      <c r="O10141" s="101"/>
    </row>
    <row r="10142" spans="15:15" x14ac:dyDescent="0.25">
      <c r="O10142" s="101"/>
    </row>
    <row r="10143" spans="15:15" x14ac:dyDescent="0.25">
      <c r="O10143" s="101"/>
    </row>
    <row r="10144" spans="15:15" x14ac:dyDescent="0.25">
      <c r="O10144" s="101"/>
    </row>
    <row r="10145" spans="15:15" x14ac:dyDescent="0.25">
      <c r="O10145" s="101"/>
    </row>
    <row r="10146" spans="15:15" x14ac:dyDescent="0.25">
      <c r="O10146" s="101"/>
    </row>
    <row r="10147" spans="15:15" x14ac:dyDescent="0.25">
      <c r="O10147" s="101"/>
    </row>
    <row r="10148" spans="15:15" x14ac:dyDescent="0.25">
      <c r="O10148" s="101"/>
    </row>
    <row r="10149" spans="15:15" x14ac:dyDescent="0.25">
      <c r="O10149" s="101"/>
    </row>
    <row r="10150" spans="15:15" x14ac:dyDescent="0.25">
      <c r="O10150" s="101"/>
    </row>
    <row r="10151" spans="15:15" x14ac:dyDescent="0.25">
      <c r="O10151" s="101"/>
    </row>
    <row r="10152" spans="15:15" x14ac:dyDescent="0.25">
      <c r="O10152" s="101"/>
    </row>
    <row r="10153" spans="15:15" x14ac:dyDescent="0.25">
      <c r="O10153" s="101"/>
    </row>
    <row r="10154" spans="15:15" x14ac:dyDescent="0.25">
      <c r="O10154" s="101"/>
    </row>
    <row r="10155" spans="15:15" x14ac:dyDescent="0.25">
      <c r="O10155" s="101"/>
    </row>
    <row r="10156" spans="15:15" x14ac:dyDescent="0.25">
      <c r="O10156" s="101"/>
    </row>
    <row r="10157" spans="15:15" x14ac:dyDescent="0.25">
      <c r="O10157" s="101"/>
    </row>
    <row r="10158" spans="15:15" x14ac:dyDescent="0.25">
      <c r="O10158" s="101"/>
    </row>
    <row r="10159" spans="15:15" x14ac:dyDescent="0.25">
      <c r="O10159" s="101"/>
    </row>
    <row r="10160" spans="15:15" x14ac:dyDescent="0.25">
      <c r="O10160" s="101"/>
    </row>
    <row r="10161" spans="15:15" x14ac:dyDescent="0.25">
      <c r="O10161" s="101"/>
    </row>
    <row r="10162" spans="15:15" x14ac:dyDescent="0.25">
      <c r="O10162" s="101"/>
    </row>
    <row r="10163" spans="15:15" x14ac:dyDescent="0.25">
      <c r="O10163" s="101"/>
    </row>
    <row r="10164" spans="15:15" x14ac:dyDescent="0.25">
      <c r="O10164" s="101"/>
    </row>
    <row r="10165" spans="15:15" x14ac:dyDescent="0.25">
      <c r="O10165" s="101"/>
    </row>
    <row r="10166" spans="15:15" x14ac:dyDescent="0.25">
      <c r="O10166" s="101"/>
    </row>
    <row r="10167" spans="15:15" x14ac:dyDescent="0.25">
      <c r="O10167" s="101"/>
    </row>
    <row r="10168" spans="15:15" x14ac:dyDescent="0.25">
      <c r="O10168" s="101"/>
    </row>
    <row r="10169" spans="15:15" x14ac:dyDescent="0.25">
      <c r="O10169" s="101"/>
    </row>
    <row r="10170" spans="15:15" x14ac:dyDescent="0.25">
      <c r="O10170" s="101"/>
    </row>
    <row r="10171" spans="15:15" x14ac:dyDescent="0.25">
      <c r="O10171" s="101"/>
    </row>
    <row r="10172" spans="15:15" x14ac:dyDescent="0.25">
      <c r="O10172" s="101"/>
    </row>
    <row r="10173" spans="15:15" x14ac:dyDescent="0.25">
      <c r="O10173" s="101"/>
    </row>
    <row r="10174" spans="15:15" x14ac:dyDescent="0.25">
      <c r="O10174" s="101"/>
    </row>
    <row r="10175" spans="15:15" x14ac:dyDescent="0.25">
      <c r="O10175" s="101"/>
    </row>
    <row r="10176" spans="15:15" x14ac:dyDescent="0.25">
      <c r="O10176" s="101"/>
    </row>
    <row r="10177" spans="15:15" x14ac:dyDescent="0.25">
      <c r="O10177" s="101"/>
    </row>
    <row r="10178" spans="15:15" x14ac:dyDescent="0.25">
      <c r="O10178" s="101"/>
    </row>
    <row r="10179" spans="15:15" x14ac:dyDescent="0.25">
      <c r="O10179" s="101"/>
    </row>
    <row r="10180" spans="15:15" x14ac:dyDescent="0.25">
      <c r="O10180" s="101"/>
    </row>
    <row r="10181" spans="15:15" x14ac:dyDescent="0.25">
      <c r="O10181" s="101"/>
    </row>
    <row r="10182" spans="15:15" x14ac:dyDescent="0.25">
      <c r="O10182" s="101"/>
    </row>
    <row r="10183" spans="15:15" x14ac:dyDescent="0.25">
      <c r="O10183" s="101"/>
    </row>
    <row r="10184" spans="15:15" x14ac:dyDescent="0.25">
      <c r="O10184" s="101"/>
    </row>
    <row r="10185" spans="15:15" x14ac:dyDescent="0.25">
      <c r="O10185" s="101"/>
    </row>
    <row r="10186" spans="15:15" x14ac:dyDescent="0.25">
      <c r="O10186" s="101"/>
    </row>
    <row r="10187" spans="15:15" x14ac:dyDescent="0.25">
      <c r="O10187" s="101"/>
    </row>
    <row r="10188" spans="15:15" x14ac:dyDescent="0.25">
      <c r="O10188" s="101"/>
    </row>
    <row r="10189" spans="15:15" x14ac:dyDescent="0.25">
      <c r="O10189" s="101"/>
    </row>
    <row r="10190" spans="15:15" x14ac:dyDescent="0.25">
      <c r="O10190" s="101"/>
    </row>
    <row r="10191" spans="15:15" x14ac:dyDescent="0.25">
      <c r="O10191" s="101"/>
    </row>
    <row r="10192" spans="15:15" x14ac:dyDescent="0.25">
      <c r="O10192" s="101"/>
    </row>
    <row r="10193" spans="15:15" x14ac:dyDescent="0.25">
      <c r="O10193" s="101"/>
    </row>
    <row r="10194" spans="15:15" x14ac:dyDescent="0.25">
      <c r="O10194" s="101"/>
    </row>
    <row r="10195" spans="15:15" x14ac:dyDescent="0.25">
      <c r="O10195" s="101"/>
    </row>
    <row r="10196" spans="15:15" x14ac:dyDescent="0.25">
      <c r="O10196" s="101"/>
    </row>
    <row r="10197" spans="15:15" x14ac:dyDescent="0.25">
      <c r="O10197" s="101"/>
    </row>
    <row r="10198" spans="15:15" x14ac:dyDescent="0.25">
      <c r="O10198" s="101"/>
    </row>
    <row r="10199" spans="15:15" x14ac:dyDescent="0.25">
      <c r="O10199" s="101"/>
    </row>
    <row r="10200" spans="15:15" x14ac:dyDescent="0.25">
      <c r="O10200" s="101"/>
    </row>
    <row r="10201" spans="15:15" x14ac:dyDescent="0.25">
      <c r="O10201" s="101"/>
    </row>
    <row r="10202" spans="15:15" x14ac:dyDescent="0.25">
      <c r="O10202" s="101"/>
    </row>
    <row r="10203" spans="15:15" x14ac:dyDescent="0.25">
      <c r="O10203" s="101"/>
    </row>
    <row r="10204" spans="15:15" x14ac:dyDescent="0.25">
      <c r="O10204" s="101"/>
    </row>
    <row r="10205" spans="15:15" x14ac:dyDescent="0.25">
      <c r="O10205" s="101"/>
    </row>
    <row r="10206" spans="15:15" x14ac:dyDescent="0.25">
      <c r="O10206" s="101"/>
    </row>
    <row r="10207" spans="15:15" x14ac:dyDescent="0.25">
      <c r="O10207" s="101"/>
    </row>
    <row r="10208" spans="15:15" x14ac:dyDescent="0.25">
      <c r="O10208" s="101"/>
    </row>
    <row r="10209" spans="15:15" x14ac:dyDescent="0.25">
      <c r="O10209" s="101"/>
    </row>
    <row r="10210" spans="15:15" x14ac:dyDescent="0.25">
      <c r="O10210" s="101"/>
    </row>
    <row r="10211" spans="15:15" x14ac:dyDescent="0.25">
      <c r="O10211" s="101"/>
    </row>
    <row r="10212" spans="15:15" x14ac:dyDescent="0.25">
      <c r="O10212" s="101"/>
    </row>
    <row r="10213" spans="15:15" x14ac:dyDescent="0.25">
      <c r="O10213" s="101"/>
    </row>
    <row r="10214" spans="15:15" x14ac:dyDescent="0.25">
      <c r="O10214" s="101"/>
    </row>
    <row r="10215" spans="15:15" x14ac:dyDescent="0.25">
      <c r="O10215" s="101"/>
    </row>
    <row r="10216" spans="15:15" x14ac:dyDescent="0.25">
      <c r="O10216" s="101"/>
    </row>
    <row r="10217" spans="15:15" x14ac:dyDescent="0.25">
      <c r="O10217" s="101"/>
    </row>
    <row r="10218" spans="15:15" x14ac:dyDescent="0.25">
      <c r="O10218" s="101"/>
    </row>
    <row r="10219" spans="15:15" x14ac:dyDescent="0.25">
      <c r="O10219" s="101"/>
    </row>
    <row r="10220" spans="15:15" x14ac:dyDescent="0.25">
      <c r="O10220" s="101"/>
    </row>
    <row r="10221" spans="15:15" x14ac:dyDescent="0.25">
      <c r="O10221" s="101"/>
    </row>
    <row r="10222" spans="15:15" x14ac:dyDescent="0.25">
      <c r="O10222" s="101"/>
    </row>
    <row r="10223" spans="15:15" x14ac:dyDescent="0.25">
      <c r="O10223" s="101"/>
    </row>
    <row r="10224" spans="15:15" x14ac:dyDescent="0.25">
      <c r="O10224" s="101"/>
    </row>
    <row r="10225" spans="15:15" x14ac:dyDescent="0.25">
      <c r="O10225" s="101"/>
    </row>
    <row r="10226" spans="15:15" x14ac:dyDescent="0.25">
      <c r="O10226" s="101"/>
    </row>
    <row r="10227" spans="15:15" x14ac:dyDescent="0.25">
      <c r="O10227" s="101"/>
    </row>
    <row r="10228" spans="15:15" x14ac:dyDescent="0.25">
      <c r="O10228" s="101"/>
    </row>
    <row r="10229" spans="15:15" x14ac:dyDescent="0.25">
      <c r="O10229" s="101"/>
    </row>
    <row r="10230" spans="15:15" x14ac:dyDescent="0.25">
      <c r="O10230" s="101"/>
    </row>
    <row r="10231" spans="15:15" x14ac:dyDescent="0.25">
      <c r="O10231" s="101"/>
    </row>
    <row r="10232" spans="15:15" x14ac:dyDescent="0.25">
      <c r="O10232" s="101"/>
    </row>
    <row r="10233" spans="15:15" x14ac:dyDescent="0.25">
      <c r="O10233" s="101"/>
    </row>
    <row r="10234" spans="15:15" x14ac:dyDescent="0.25">
      <c r="O10234" s="101"/>
    </row>
    <row r="10235" spans="15:15" x14ac:dyDescent="0.25">
      <c r="O10235" s="101"/>
    </row>
    <row r="10236" spans="15:15" x14ac:dyDescent="0.25">
      <c r="O10236" s="101"/>
    </row>
    <row r="10237" spans="15:15" x14ac:dyDescent="0.25">
      <c r="O10237" s="101"/>
    </row>
    <row r="10238" spans="15:15" x14ac:dyDescent="0.25">
      <c r="O10238" s="101"/>
    </row>
    <row r="10239" spans="15:15" x14ac:dyDescent="0.25">
      <c r="O10239" s="101"/>
    </row>
    <row r="10240" spans="15:15" x14ac:dyDescent="0.25">
      <c r="O10240" s="101"/>
    </row>
    <row r="10241" spans="15:15" x14ac:dyDescent="0.25">
      <c r="O10241" s="101"/>
    </row>
    <row r="10242" spans="15:15" x14ac:dyDescent="0.25">
      <c r="O10242" s="101"/>
    </row>
    <row r="10243" spans="15:15" x14ac:dyDescent="0.25">
      <c r="O10243" s="101"/>
    </row>
    <row r="10244" spans="15:15" x14ac:dyDescent="0.25">
      <c r="O10244" s="101"/>
    </row>
    <row r="10245" spans="15:15" x14ac:dyDescent="0.25">
      <c r="O10245" s="101"/>
    </row>
    <row r="10246" spans="15:15" x14ac:dyDescent="0.25">
      <c r="O10246" s="101"/>
    </row>
    <row r="10247" spans="15:15" x14ac:dyDescent="0.25">
      <c r="O10247" s="101"/>
    </row>
    <row r="10248" spans="15:15" x14ac:dyDescent="0.25">
      <c r="O10248" s="101"/>
    </row>
    <row r="10249" spans="15:15" x14ac:dyDescent="0.25">
      <c r="O10249" s="101"/>
    </row>
    <row r="10250" spans="15:15" x14ac:dyDescent="0.25">
      <c r="O10250" s="101"/>
    </row>
    <row r="10251" spans="15:15" x14ac:dyDescent="0.25">
      <c r="O10251" s="101"/>
    </row>
    <row r="10252" spans="15:15" x14ac:dyDescent="0.25">
      <c r="O10252" s="101"/>
    </row>
    <row r="10253" spans="15:15" x14ac:dyDescent="0.25">
      <c r="O10253" s="101"/>
    </row>
    <row r="10254" spans="15:15" x14ac:dyDescent="0.25">
      <c r="O10254" s="101"/>
    </row>
    <row r="10255" spans="15:15" x14ac:dyDescent="0.25">
      <c r="O10255" s="101"/>
    </row>
    <row r="10256" spans="15:15" x14ac:dyDescent="0.25">
      <c r="O10256" s="101"/>
    </row>
    <row r="10257" spans="15:15" x14ac:dyDescent="0.25">
      <c r="O10257" s="101"/>
    </row>
    <row r="10258" spans="15:15" x14ac:dyDescent="0.25">
      <c r="O10258" s="101"/>
    </row>
    <row r="10259" spans="15:15" x14ac:dyDescent="0.25">
      <c r="O10259" s="101"/>
    </row>
    <row r="10260" spans="15:15" x14ac:dyDescent="0.25">
      <c r="O10260" s="101"/>
    </row>
    <row r="10261" spans="15:15" x14ac:dyDescent="0.25">
      <c r="O10261" s="101"/>
    </row>
    <row r="10262" spans="15:15" x14ac:dyDescent="0.25">
      <c r="O10262" s="101"/>
    </row>
    <row r="10263" spans="15:15" x14ac:dyDescent="0.25">
      <c r="O10263" s="101"/>
    </row>
    <row r="10264" spans="15:15" x14ac:dyDescent="0.25">
      <c r="O10264" s="101"/>
    </row>
    <row r="10265" spans="15:15" x14ac:dyDescent="0.25">
      <c r="O10265" s="101"/>
    </row>
    <row r="10266" spans="15:15" x14ac:dyDescent="0.25">
      <c r="O10266" s="101"/>
    </row>
    <row r="10267" spans="15:15" x14ac:dyDescent="0.25">
      <c r="O10267" s="101"/>
    </row>
    <row r="10268" spans="15:15" x14ac:dyDescent="0.25">
      <c r="O10268" s="101"/>
    </row>
    <row r="10269" spans="15:15" x14ac:dyDescent="0.25">
      <c r="O10269" s="101"/>
    </row>
    <row r="10270" spans="15:15" x14ac:dyDescent="0.25">
      <c r="O10270" s="101"/>
    </row>
    <row r="10271" spans="15:15" x14ac:dyDescent="0.25">
      <c r="O10271" s="101"/>
    </row>
    <row r="10272" spans="15:15" x14ac:dyDescent="0.25">
      <c r="O10272" s="101"/>
    </row>
    <row r="10273" spans="15:15" x14ac:dyDescent="0.25">
      <c r="O10273" s="101"/>
    </row>
    <row r="10274" spans="15:15" x14ac:dyDescent="0.25">
      <c r="O10274" s="101"/>
    </row>
    <row r="10275" spans="15:15" x14ac:dyDescent="0.25">
      <c r="O10275" s="101"/>
    </row>
    <row r="10276" spans="15:15" x14ac:dyDescent="0.25">
      <c r="O10276" s="101"/>
    </row>
    <row r="10277" spans="15:15" x14ac:dyDescent="0.25">
      <c r="O10277" s="101"/>
    </row>
    <row r="10278" spans="15:15" x14ac:dyDescent="0.25">
      <c r="O10278" s="101"/>
    </row>
    <row r="10279" spans="15:15" x14ac:dyDescent="0.25">
      <c r="O10279" s="101"/>
    </row>
    <row r="10280" spans="15:15" x14ac:dyDescent="0.25">
      <c r="O10280" s="101"/>
    </row>
    <row r="10281" spans="15:15" x14ac:dyDescent="0.25">
      <c r="O10281" s="101"/>
    </row>
    <row r="10282" spans="15:15" x14ac:dyDescent="0.25">
      <c r="O10282" s="101"/>
    </row>
    <row r="10283" spans="15:15" x14ac:dyDescent="0.25">
      <c r="O10283" s="101"/>
    </row>
    <row r="10284" spans="15:15" x14ac:dyDescent="0.25">
      <c r="O10284" s="101"/>
    </row>
    <row r="10285" spans="15:15" x14ac:dyDescent="0.25">
      <c r="O10285" s="101"/>
    </row>
    <row r="10286" spans="15:15" x14ac:dyDescent="0.25">
      <c r="O10286" s="101"/>
    </row>
    <row r="10287" spans="15:15" x14ac:dyDescent="0.25">
      <c r="O10287" s="101"/>
    </row>
    <row r="10288" spans="15:15" x14ac:dyDescent="0.25">
      <c r="O10288" s="101"/>
    </row>
    <row r="10289" spans="15:15" x14ac:dyDescent="0.25">
      <c r="O10289" s="101"/>
    </row>
    <row r="10290" spans="15:15" x14ac:dyDescent="0.25">
      <c r="O10290" s="101"/>
    </row>
    <row r="10291" spans="15:15" x14ac:dyDescent="0.25">
      <c r="O10291" s="101"/>
    </row>
    <row r="10292" spans="15:15" x14ac:dyDescent="0.25">
      <c r="O10292" s="101"/>
    </row>
    <row r="10293" spans="15:15" x14ac:dyDescent="0.25">
      <c r="O10293" s="101"/>
    </row>
    <row r="10294" spans="15:15" x14ac:dyDescent="0.25">
      <c r="O10294" s="101"/>
    </row>
    <row r="10295" spans="15:15" x14ac:dyDescent="0.25">
      <c r="O10295" s="101"/>
    </row>
    <row r="10296" spans="15:15" x14ac:dyDescent="0.25">
      <c r="O10296" s="101"/>
    </row>
    <row r="10297" spans="15:15" x14ac:dyDescent="0.25">
      <c r="O10297" s="101"/>
    </row>
    <row r="10298" spans="15:15" x14ac:dyDescent="0.25">
      <c r="O10298" s="101"/>
    </row>
    <row r="10299" spans="15:15" x14ac:dyDescent="0.25">
      <c r="O10299" s="101"/>
    </row>
    <row r="10300" spans="15:15" x14ac:dyDescent="0.25">
      <c r="O10300" s="101"/>
    </row>
    <row r="10301" spans="15:15" x14ac:dyDescent="0.25">
      <c r="O10301" s="101"/>
    </row>
    <row r="10302" spans="15:15" x14ac:dyDescent="0.25">
      <c r="O10302" s="101"/>
    </row>
    <row r="10303" spans="15:15" x14ac:dyDescent="0.25">
      <c r="O10303" s="101"/>
    </row>
    <row r="10304" spans="15:15" x14ac:dyDescent="0.25">
      <c r="O10304" s="101"/>
    </row>
    <row r="10305" spans="15:15" x14ac:dyDescent="0.25">
      <c r="O10305" s="101"/>
    </row>
    <row r="10306" spans="15:15" x14ac:dyDescent="0.25">
      <c r="O10306" s="101"/>
    </row>
    <row r="10307" spans="15:15" x14ac:dyDescent="0.25">
      <c r="O10307" s="101"/>
    </row>
    <row r="10308" spans="15:15" x14ac:dyDescent="0.25">
      <c r="O10308" s="101"/>
    </row>
    <row r="10309" spans="15:15" x14ac:dyDescent="0.25">
      <c r="O10309" s="101"/>
    </row>
    <row r="10310" spans="15:15" x14ac:dyDescent="0.25">
      <c r="O10310" s="101"/>
    </row>
    <row r="10311" spans="15:15" x14ac:dyDescent="0.25">
      <c r="O10311" s="101"/>
    </row>
    <row r="10312" spans="15:15" x14ac:dyDescent="0.25">
      <c r="O10312" s="101"/>
    </row>
    <row r="10313" spans="15:15" x14ac:dyDescent="0.25">
      <c r="O10313" s="101"/>
    </row>
    <row r="10314" spans="15:15" x14ac:dyDescent="0.25">
      <c r="O10314" s="101"/>
    </row>
    <row r="10315" spans="15:15" x14ac:dyDescent="0.25">
      <c r="O10315" s="101"/>
    </row>
    <row r="10316" spans="15:15" x14ac:dyDescent="0.25">
      <c r="O10316" s="101"/>
    </row>
    <row r="10317" spans="15:15" x14ac:dyDescent="0.25">
      <c r="O10317" s="101"/>
    </row>
    <row r="10318" spans="15:15" x14ac:dyDescent="0.25">
      <c r="O10318" s="101"/>
    </row>
    <row r="10319" spans="15:15" x14ac:dyDescent="0.25">
      <c r="O10319" s="101"/>
    </row>
    <row r="10320" spans="15:15" x14ac:dyDescent="0.25">
      <c r="O10320" s="101"/>
    </row>
    <row r="10321" spans="15:15" x14ac:dyDescent="0.25">
      <c r="O10321" s="101"/>
    </row>
    <row r="10322" spans="15:15" x14ac:dyDescent="0.25">
      <c r="O10322" s="101"/>
    </row>
    <row r="10323" spans="15:15" x14ac:dyDescent="0.25">
      <c r="O10323" s="101"/>
    </row>
    <row r="10324" spans="15:15" x14ac:dyDescent="0.25">
      <c r="O10324" s="101"/>
    </row>
    <row r="10325" spans="15:15" x14ac:dyDescent="0.25">
      <c r="O10325" s="101"/>
    </row>
    <row r="10326" spans="15:15" x14ac:dyDescent="0.25">
      <c r="O10326" s="101"/>
    </row>
    <row r="10327" spans="15:15" x14ac:dyDescent="0.25">
      <c r="O10327" s="101"/>
    </row>
    <row r="10328" spans="15:15" x14ac:dyDescent="0.25">
      <c r="O10328" s="101"/>
    </row>
    <row r="10329" spans="15:15" x14ac:dyDescent="0.25">
      <c r="O10329" s="101"/>
    </row>
    <row r="10330" spans="15:15" x14ac:dyDescent="0.25">
      <c r="O10330" s="101"/>
    </row>
    <row r="10331" spans="15:15" x14ac:dyDescent="0.25">
      <c r="O10331" s="101"/>
    </row>
    <row r="10332" spans="15:15" x14ac:dyDescent="0.25">
      <c r="O10332" s="101"/>
    </row>
    <row r="10333" spans="15:15" x14ac:dyDescent="0.25">
      <c r="O10333" s="101"/>
    </row>
    <row r="10334" spans="15:15" x14ac:dyDescent="0.25">
      <c r="O10334" s="101"/>
    </row>
    <row r="10335" spans="15:15" x14ac:dyDescent="0.25">
      <c r="O10335" s="101"/>
    </row>
    <row r="10336" spans="15:15" x14ac:dyDescent="0.25">
      <c r="O10336" s="101"/>
    </row>
    <row r="10337" spans="15:15" x14ac:dyDescent="0.25">
      <c r="O10337" s="101"/>
    </row>
    <row r="10338" spans="15:15" x14ac:dyDescent="0.25">
      <c r="O10338" s="101"/>
    </row>
    <row r="10339" spans="15:15" x14ac:dyDescent="0.25">
      <c r="O10339" s="101"/>
    </row>
    <row r="10340" spans="15:15" x14ac:dyDescent="0.25">
      <c r="O10340" s="101"/>
    </row>
    <row r="10341" spans="15:15" x14ac:dyDescent="0.25">
      <c r="O10341" s="101"/>
    </row>
    <row r="10342" spans="15:15" x14ac:dyDescent="0.25">
      <c r="O10342" s="101"/>
    </row>
    <row r="10343" spans="15:15" x14ac:dyDescent="0.25">
      <c r="O10343" s="101"/>
    </row>
    <row r="10344" spans="15:15" x14ac:dyDescent="0.25">
      <c r="O10344" s="101"/>
    </row>
    <row r="10345" spans="15:15" x14ac:dyDescent="0.25">
      <c r="O10345" s="101"/>
    </row>
    <row r="10346" spans="15:15" x14ac:dyDescent="0.25">
      <c r="O10346" s="101"/>
    </row>
    <row r="10347" spans="15:15" x14ac:dyDescent="0.25">
      <c r="O10347" s="101"/>
    </row>
    <row r="10348" spans="15:15" x14ac:dyDescent="0.25">
      <c r="O10348" s="101"/>
    </row>
    <row r="10349" spans="15:15" x14ac:dyDescent="0.25">
      <c r="O10349" s="101"/>
    </row>
    <row r="10350" spans="15:15" x14ac:dyDescent="0.25">
      <c r="O10350" s="101"/>
    </row>
    <row r="10351" spans="15:15" x14ac:dyDescent="0.25">
      <c r="O10351" s="101"/>
    </row>
    <row r="10352" spans="15:15" x14ac:dyDescent="0.25">
      <c r="O10352" s="101"/>
    </row>
    <row r="10353" spans="15:15" x14ac:dyDescent="0.25">
      <c r="O10353" s="101"/>
    </row>
    <row r="10354" spans="15:15" x14ac:dyDescent="0.25">
      <c r="O10354" s="101"/>
    </row>
    <row r="10355" spans="15:15" x14ac:dyDescent="0.25">
      <c r="O10355" s="101"/>
    </row>
    <row r="10356" spans="15:15" x14ac:dyDescent="0.25">
      <c r="O10356" s="101"/>
    </row>
    <row r="10357" spans="15:15" x14ac:dyDescent="0.25">
      <c r="O10357" s="101"/>
    </row>
    <row r="10358" spans="15:15" x14ac:dyDescent="0.25">
      <c r="O10358" s="101"/>
    </row>
    <row r="10359" spans="15:15" x14ac:dyDescent="0.25">
      <c r="O10359" s="101"/>
    </row>
    <row r="10360" spans="15:15" x14ac:dyDescent="0.25">
      <c r="O10360" s="101"/>
    </row>
    <row r="10361" spans="15:15" x14ac:dyDescent="0.25">
      <c r="O10361" s="101"/>
    </row>
    <row r="10362" spans="15:15" x14ac:dyDescent="0.25">
      <c r="O10362" s="101"/>
    </row>
    <row r="10363" spans="15:15" x14ac:dyDescent="0.25">
      <c r="O10363" s="101"/>
    </row>
    <row r="10364" spans="15:15" x14ac:dyDescent="0.25">
      <c r="O10364" s="101"/>
    </row>
    <row r="10365" spans="15:15" x14ac:dyDescent="0.25">
      <c r="O10365" s="101"/>
    </row>
    <row r="10366" spans="15:15" x14ac:dyDescent="0.25">
      <c r="O10366" s="101"/>
    </row>
    <row r="10367" spans="15:15" x14ac:dyDescent="0.25">
      <c r="O10367" s="101"/>
    </row>
    <row r="10368" spans="15:15" x14ac:dyDescent="0.25">
      <c r="O10368" s="101"/>
    </row>
    <row r="10369" spans="15:15" x14ac:dyDescent="0.25">
      <c r="O10369" s="101"/>
    </row>
    <row r="10370" spans="15:15" x14ac:dyDescent="0.25">
      <c r="O10370" s="101"/>
    </row>
    <row r="10371" spans="15:15" x14ac:dyDescent="0.25">
      <c r="O10371" s="101"/>
    </row>
    <row r="10372" spans="15:15" x14ac:dyDescent="0.25">
      <c r="O10372" s="101"/>
    </row>
    <row r="10373" spans="15:15" x14ac:dyDescent="0.25">
      <c r="O10373" s="101"/>
    </row>
    <row r="10374" spans="15:15" x14ac:dyDescent="0.25">
      <c r="O10374" s="101"/>
    </row>
    <row r="10375" spans="15:15" x14ac:dyDescent="0.25">
      <c r="O10375" s="101"/>
    </row>
    <row r="10376" spans="15:15" x14ac:dyDescent="0.25">
      <c r="O10376" s="101"/>
    </row>
    <row r="10377" spans="15:15" x14ac:dyDescent="0.25">
      <c r="O10377" s="101"/>
    </row>
    <row r="10378" spans="15:15" x14ac:dyDescent="0.25">
      <c r="O10378" s="101"/>
    </row>
    <row r="10379" spans="15:15" x14ac:dyDescent="0.25">
      <c r="O10379" s="101"/>
    </row>
    <row r="10380" spans="15:15" x14ac:dyDescent="0.25">
      <c r="O10380" s="101"/>
    </row>
    <row r="10381" spans="15:15" x14ac:dyDescent="0.25">
      <c r="O10381" s="101"/>
    </row>
    <row r="10382" spans="15:15" x14ac:dyDescent="0.25">
      <c r="O10382" s="101"/>
    </row>
    <row r="10383" spans="15:15" x14ac:dyDescent="0.25">
      <c r="O10383" s="101"/>
    </row>
    <row r="10384" spans="15:15" x14ac:dyDescent="0.25">
      <c r="O10384" s="101"/>
    </row>
    <row r="10385" spans="15:15" x14ac:dyDescent="0.25">
      <c r="O10385" s="101"/>
    </row>
    <row r="10386" spans="15:15" x14ac:dyDescent="0.25">
      <c r="O10386" s="101"/>
    </row>
    <row r="10387" spans="15:15" x14ac:dyDescent="0.25">
      <c r="O10387" s="101"/>
    </row>
    <row r="10388" spans="15:15" x14ac:dyDescent="0.25">
      <c r="O10388" s="101"/>
    </row>
    <row r="10389" spans="15:15" x14ac:dyDescent="0.25">
      <c r="O10389" s="101"/>
    </row>
    <row r="10390" spans="15:15" x14ac:dyDescent="0.25">
      <c r="O10390" s="101"/>
    </row>
    <row r="10391" spans="15:15" x14ac:dyDescent="0.25">
      <c r="O10391" s="101"/>
    </row>
    <row r="10392" spans="15:15" x14ac:dyDescent="0.25">
      <c r="O10392" s="101"/>
    </row>
    <row r="10393" spans="15:15" x14ac:dyDescent="0.25">
      <c r="O10393" s="101"/>
    </row>
    <row r="10394" spans="15:15" x14ac:dyDescent="0.25">
      <c r="O10394" s="101"/>
    </row>
    <row r="10395" spans="15:15" x14ac:dyDescent="0.25">
      <c r="O10395" s="101"/>
    </row>
    <row r="10396" spans="15:15" x14ac:dyDescent="0.25">
      <c r="O10396" s="101"/>
    </row>
    <row r="10397" spans="15:15" x14ac:dyDescent="0.25">
      <c r="O10397" s="101"/>
    </row>
    <row r="10398" spans="15:15" x14ac:dyDescent="0.25">
      <c r="O10398" s="101"/>
    </row>
    <row r="10399" spans="15:15" x14ac:dyDescent="0.25">
      <c r="O10399" s="101"/>
    </row>
    <row r="10400" spans="15:15" x14ac:dyDescent="0.25">
      <c r="O10400" s="101"/>
    </row>
    <row r="10401" spans="15:15" x14ac:dyDescent="0.25">
      <c r="O10401" s="101"/>
    </row>
    <row r="10402" spans="15:15" x14ac:dyDescent="0.25">
      <c r="O10402" s="101"/>
    </row>
    <row r="10403" spans="15:15" x14ac:dyDescent="0.25">
      <c r="O10403" s="101"/>
    </row>
    <row r="10404" spans="15:15" x14ac:dyDescent="0.25">
      <c r="O10404" s="101"/>
    </row>
    <row r="10405" spans="15:15" x14ac:dyDescent="0.25">
      <c r="O10405" s="101"/>
    </row>
    <row r="10406" spans="15:15" x14ac:dyDescent="0.25">
      <c r="O10406" s="101"/>
    </row>
    <row r="10407" spans="15:15" x14ac:dyDescent="0.25">
      <c r="O10407" s="101"/>
    </row>
    <row r="10408" spans="15:15" x14ac:dyDescent="0.25">
      <c r="O10408" s="101"/>
    </row>
    <row r="10409" spans="15:15" x14ac:dyDescent="0.25">
      <c r="O10409" s="101"/>
    </row>
    <row r="10410" spans="15:15" x14ac:dyDescent="0.25">
      <c r="O10410" s="101"/>
    </row>
    <row r="10411" spans="15:15" x14ac:dyDescent="0.25">
      <c r="O10411" s="101"/>
    </row>
    <row r="10412" spans="15:15" x14ac:dyDescent="0.25">
      <c r="O10412" s="101"/>
    </row>
    <row r="10413" spans="15:15" x14ac:dyDescent="0.25">
      <c r="O10413" s="101"/>
    </row>
    <row r="10414" spans="15:15" x14ac:dyDescent="0.25">
      <c r="O10414" s="101"/>
    </row>
    <row r="10415" spans="15:15" x14ac:dyDescent="0.25">
      <c r="O10415" s="101"/>
    </row>
    <row r="10416" spans="15:15" x14ac:dyDescent="0.25">
      <c r="O10416" s="101"/>
    </row>
    <row r="10417" spans="15:15" x14ac:dyDescent="0.25">
      <c r="O10417" s="101"/>
    </row>
    <row r="10418" spans="15:15" x14ac:dyDescent="0.25">
      <c r="O10418" s="101"/>
    </row>
    <row r="10419" spans="15:15" x14ac:dyDescent="0.25">
      <c r="O10419" s="101"/>
    </row>
    <row r="10420" spans="15:15" x14ac:dyDescent="0.25">
      <c r="O10420" s="101"/>
    </row>
    <row r="10421" spans="15:15" x14ac:dyDescent="0.25">
      <c r="O10421" s="101"/>
    </row>
    <row r="10422" spans="15:15" x14ac:dyDescent="0.25">
      <c r="O10422" s="101"/>
    </row>
    <row r="10423" spans="15:15" x14ac:dyDescent="0.25">
      <c r="O10423" s="101"/>
    </row>
    <row r="10424" spans="15:15" x14ac:dyDescent="0.25">
      <c r="O10424" s="101"/>
    </row>
    <row r="10425" spans="15:15" x14ac:dyDescent="0.25">
      <c r="O10425" s="101"/>
    </row>
    <row r="10426" spans="15:15" x14ac:dyDescent="0.25">
      <c r="O10426" s="101"/>
    </row>
    <row r="10427" spans="15:15" x14ac:dyDescent="0.25">
      <c r="O10427" s="101"/>
    </row>
    <row r="10428" spans="15:15" x14ac:dyDescent="0.25">
      <c r="O10428" s="101"/>
    </row>
    <row r="10429" spans="15:15" x14ac:dyDescent="0.25">
      <c r="O10429" s="101"/>
    </row>
    <row r="10430" spans="15:15" x14ac:dyDescent="0.25">
      <c r="O10430" s="101"/>
    </row>
    <row r="10431" spans="15:15" x14ac:dyDescent="0.25">
      <c r="O10431" s="101"/>
    </row>
    <row r="10432" spans="15:15" x14ac:dyDescent="0.25">
      <c r="O10432" s="101"/>
    </row>
    <row r="10433" spans="15:15" x14ac:dyDescent="0.25">
      <c r="O10433" s="101"/>
    </row>
    <row r="10434" spans="15:15" x14ac:dyDescent="0.25">
      <c r="O10434" s="101"/>
    </row>
    <row r="10435" spans="15:15" x14ac:dyDescent="0.25">
      <c r="O10435" s="101"/>
    </row>
    <row r="10436" spans="15:15" x14ac:dyDescent="0.25">
      <c r="O10436" s="101"/>
    </row>
    <row r="10437" spans="15:15" x14ac:dyDescent="0.25">
      <c r="O10437" s="101"/>
    </row>
    <row r="10438" spans="15:15" x14ac:dyDescent="0.25">
      <c r="O10438" s="101"/>
    </row>
    <row r="10439" spans="15:15" x14ac:dyDescent="0.25">
      <c r="O10439" s="101"/>
    </row>
    <row r="10440" spans="15:15" x14ac:dyDescent="0.25">
      <c r="O10440" s="101"/>
    </row>
    <row r="10441" spans="15:15" x14ac:dyDescent="0.25">
      <c r="O10441" s="101"/>
    </row>
    <row r="10442" spans="15:15" x14ac:dyDescent="0.25">
      <c r="O10442" s="101"/>
    </row>
    <row r="10443" spans="15:15" x14ac:dyDescent="0.25">
      <c r="O10443" s="101"/>
    </row>
    <row r="10444" spans="15:15" x14ac:dyDescent="0.25">
      <c r="O10444" s="101"/>
    </row>
    <row r="10445" spans="15:15" x14ac:dyDescent="0.25">
      <c r="O10445" s="101"/>
    </row>
    <row r="10446" spans="15:15" x14ac:dyDescent="0.25">
      <c r="O10446" s="101"/>
    </row>
    <row r="10447" spans="15:15" x14ac:dyDescent="0.25">
      <c r="O10447" s="101"/>
    </row>
    <row r="10448" spans="15:15" x14ac:dyDescent="0.25">
      <c r="O10448" s="101"/>
    </row>
    <row r="10449" spans="15:15" x14ac:dyDescent="0.25">
      <c r="O10449" s="101"/>
    </row>
    <row r="10450" spans="15:15" x14ac:dyDescent="0.25">
      <c r="O10450" s="101"/>
    </row>
    <row r="10451" spans="15:15" x14ac:dyDescent="0.25">
      <c r="O10451" s="101"/>
    </row>
    <row r="10452" spans="15:15" x14ac:dyDescent="0.25">
      <c r="O10452" s="101"/>
    </row>
    <row r="10453" spans="15:15" x14ac:dyDescent="0.25">
      <c r="O10453" s="101"/>
    </row>
    <row r="10454" spans="15:15" x14ac:dyDescent="0.25">
      <c r="O10454" s="101"/>
    </row>
    <row r="10455" spans="15:15" x14ac:dyDescent="0.25">
      <c r="O10455" s="101"/>
    </row>
    <row r="10456" spans="15:15" x14ac:dyDescent="0.25">
      <c r="O10456" s="101"/>
    </row>
    <row r="10457" spans="15:15" x14ac:dyDescent="0.25">
      <c r="O10457" s="101"/>
    </row>
    <row r="10458" spans="15:15" x14ac:dyDescent="0.25">
      <c r="O10458" s="101"/>
    </row>
    <row r="10459" spans="15:15" x14ac:dyDescent="0.25">
      <c r="O10459" s="101"/>
    </row>
    <row r="10460" spans="15:15" x14ac:dyDescent="0.25">
      <c r="O10460" s="101"/>
    </row>
    <row r="10461" spans="15:15" x14ac:dyDescent="0.25">
      <c r="O10461" s="101"/>
    </row>
    <row r="10462" spans="15:15" x14ac:dyDescent="0.25">
      <c r="O10462" s="101"/>
    </row>
    <row r="10463" spans="15:15" x14ac:dyDescent="0.25">
      <c r="O10463" s="101"/>
    </row>
    <row r="10464" spans="15:15" x14ac:dyDescent="0.25">
      <c r="O10464" s="101"/>
    </row>
    <row r="10465" spans="15:15" x14ac:dyDescent="0.25">
      <c r="O10465" s="101"/>
    </row>
    <row r="10466" spans="15:15" x14ac:dyDescent="0.25">
      <c r="O10466" s="101"/>
    </row>
    <row r="10467" spans="15:15" x14ac:dyDescent="0.25">
      <c r="O10467" s="101"/>
    </row>
    <row r="10468" spans="15:15" x14ac:dyDescent="0.25">
      <c r="O10468" s="101"/>
    </row>
    <row r="10469" spans="15:15" x14ac:dyDescent="0.25">
      <c r="O10469" s="101"/>
    </row>
    <row r="10470" spans="15:15" x14ac:dyDescent="0.25">
      <c r="O10470" s="101"/>
    </row>
    <row r="10471" spans="15:15" x14ac:dyDescent="0.25">
      <c r="O10471" s="101"/>
    </row>
    <row r="10472" spans="15:15" x14ac:dyDescent="0.25">
      <c r="O10472" s="101"/>
    </row>
    <row r="10473" spans="15:15" x14ac:dyDescent="0.25">
      <c r="O10473" s="101"/>
    </row>
    <row r="10474" spans="15:15" x14ac:dyDescent="0.25">
      <c r="O10474" s="101"/>
    </row>
    <row r="10475" spans="15:15" x14ac:dyDescent="0.25">
      <c r="O10475" s="101"/>
    </row>
    <row r="10476" spans="15:15" x14ac:dyDescent="0.25">
      <c r="O10476" s="101"/>
    </row>
    <row r="10477" spans="15:15" x14ac:dyDescent="0.25">
      <c r="O10477" s="101"/>
    </row>
    <row r="10478" spans="15:15" x14ac:dyDescent="0.25">
      <c r="O10478" s="101"/>
    </row>
    <row r="10479" spans="15:15" x14ac:dyDescent="0.25">
      <c r="O10479" s="101"/>
    </row>
    <row r="10480" spans="15:15" x14ac:dyDescent="0.25">
      <c r="O10480" s="101"/>
    </row>
    <row r="10481" spans="15:15" x14ac:dyDescent="0.25">
      <c r="O10481" s="101"/>
    </row>
    <row r="10482" spans="15:15" x14ac:dyDescent="0.25">
      <c r="O10482" s="101"/>
    </row>
    <row r="10483" spans="15:15" x14ac:dyDescent="0.25">
      <c r="O10483" s="101"/>
    </row>
    <row r="10484" spans="15:15" x14ac:dyDescent="0.25">
      <c r="O10484" s="101"/>
    </row>
    <row r="10485" spans="15:15" x14ac:dyDescent="0.25">
      <c r="O10485" s="101"/>
    </row>
    <row r="10486" spans="15:15" x14ac:dyDescent="0.25">
      <c r="O10486" s="101"/>
    </row>
    <row r="10487" spans="15:15" x14ac:dyDescent="0.25">
      <c r="O10487" s="101"/>
    </row>
    <row r="10488" spans="15:15" x14ac:dyDescent="0.25">
      <c r="O10488" s="101"/>
    </row>
    <row r="10489" spans="15:15" x14ac:dyDescent="0.25">
      <c r="O10489" s="101"/>
    </row>
    <row r="10490" spans="15:15" x14ac:dyDescent="0.25">
      <c r="O10490" s="101"/>
    </row>
    <row r="10491" spans="15:15" x14ac:dyDescent="0.25">
      <c r="O10491" s="101"/>
    </row>
    <row r="10492" spans="15:15" x14ac:dyDescent="0.25">
      <c r="O10492" s="101"/>
    </row>
    <row r="10493" spans="15:15" x14ac:dyDescent="0.25">
      <c r="O10493" s="101"/>
    </row>
    <row r="10494" spans="15:15" x14ac:dyDescent="0.25">
      <c r="O10494" s="101"/>
    </row>
    <row r="10495" spans="15:15" x14ac:dyDescent="0.25">
      <c r="O10495" s="101"/>
    </row>
    <row r="10496" spans="15:15" x14ac:dyDescent="0.25">
      <c r="O10496" s="101"/>
    </row>
    <row r="10497" spans="15:15" x14ac:dyDescent="0.25">
      <c r="O10497" s="101"/>
    </row>
    <row r="10498" spans="15:15" x14ac:dyDescent="0.25">
      <c r="O10498" s="101"/>
    </row>
    <row r="10499" spans="15:15" x14ac:dyDescent="0.25">
      <c r="O10499" s="101"/>
    </row>
    <row r="10500" spans="15:15" x14ac:dyDescent="0.25">
      <c r="O10500" s="101"/>
    </row>
    <row r="10501" spans="15:15" x14ac:dyDescent="0.25">
      <c r="O10501" s="101"/>
    </row>
    <row r="10502" spans="15:15" x14ac:dyDescent="0.25">
      <c r="O10502" s="101"/>
    </row>
    <row r="10503" spans="15:15" x14ac:dyDescent="0.25">
      <c r="O10503" s="101"/>
    </row>
    <row r="10504" spans="15:15" x14ac:dyDescent="0.25">
      <c r="O10504" s="101"/>
    </row>
    <row r="10505" spans="15:15" x14ac:dyDescent="0.25">
      <c r="O10505" s="101"/>
    </row>
    <row r="10506" spans="15:15" x14ac:dyDescent="0.25">
      <c r="O10506" s="101"/>
    </row>
    <row r="10507" spans="15:15" x14ac:dyDescent="0.25">
      <c r="O10507" s="101"/>
    </row>
    <row r="10508" spans="15:15" x14ac:dyDescent="0.25">
      <c r="O10508" s="101"/>
    </row>
    <row r="10509" spans="15:15" x14ac:dyDescent="0.25">
      <c r="O10509" s="101"/>
    </row>
    <row r="10510" spans="15:15" x14ac:dyDescent="0.25">
      <c r="O10510" s="101"/>
    </row>
    <row r="10511" spans="15:15" x14ac:dyDescent="0.25">
      <c r="O10511" s="101"/>
    </row>
    <row r="10512" spans="15:15" x14ac:dyDescent="0.25">
      <c r="O10512" s="101"/>
    </row>
    <row r="10513" spans="15:15" x14ac:dyDescent="0.25">
      <c r="O10513" s="101"/>
    </row>
    <row r="10514" spans="15:15" x14ac:dyDescent="0.25">
      <c r="O10514" s="101"/>
    </row>
    <row r="10515" spans="15:15" x14ac:dyDescent="0.25">
      <c r="O10515" s="101"/>
    </row>
    <row r="10516" spans="15:15" x14ac:dyDescent="0.25">
      <c r="O10516" s="101"/>
    </row>
    <row r="10517" spans="15:15" x14ac:dyDescent="0.25">
      <c r="O10517" s="101"/>
    </row>
    <row r="10518" spans="15:15" x14ac:dyDescent="0.25">
      <c r="O10518" s="101"/>
    </row>
    <row r="10519" spans="15:15" x14ac:dyDescent="0.25">
      <c r="O10519" s="101"/>
    </row>
    <row r="10520" spans="15:15" x14ac:dyDescent="0.25">
      <c r="O10520" s="101"/>
    </row>
    <row r="10521" spans="15:15" x14ac:dyDescent="0.25">
      <c r="O10521" s="101"/>
    </row>
    <row r="10522" spans="15:15" x14ac:dyDescent="0.25">
      <c r="O10522" s="101"/>
    </row>
    <row r="10523" spans="15:15" x14ac:dyDescent="0.25">
      <c r="O10523" s="101"/>
    </row>
    <row r="10524" spans="15:15" x14ac:dyDescent="0.25">
      <c r="O10524" s="101"/>
    </row>
    <row r="10525" spans="15:15" x14ac:dyDescent="0.25">
      <c r="O10525" s="101"/>
    </row>
    <row r="10526" spans="15:15" x14ac:dyDescent="0.25">
      <c r="O10526" s="101"/>
    </row>
    <row r="10527" spans="15:15" x14ac:dyDescent="0.25">
      <c r="O10527" s="101"/>
    </row>
    <row r="10528" spans="15:15" x14ac:dyDescent="0.25">
      <c r="O10528" s="101"/>
    </row>
    <row r="10529" spans="15:15" x14ac:dyDescent="0.25">
      <c r="O10529" s="101"/>
    </row>
    <row r="10530" spans="15:15" x14ac:dyDescent="0.25">
      <c r="O10530" s="101"/>
    </row>
    <row r="10531" spans="15:15" x14ac:dyDescent="0.25">
      <c r="O10531" s="101"/>
    </row>
    <row r="10532" spans="15:15" x14ac:dyDescent="0.25">
      <c r="O10532" s="101"/>
    </row>
    <row r="10533" spans="15:15" x14ac:dyDescent="0.25">
      <c r="O10533" s="101"/>
    </row>
    <row r="10534" spans="15:15" x14ac:dyDescent="0.25">
      <c r="O10534" s="101"/>
    </row>
    <row r="10535" spans="15:15" x14ac:dyDescent="0.25">
      <c r="O10535" s="101"/>
    </row>
    <row r="10536" spans="15:15" x14ac:dyDescent="0.25">
      <c r="O10536" s="101"/>
    </row>
    <row r="10537" spans="15:15" x14ac:dyDescent="0.25">
      <c r="O10537" s="101"/>
    </row>
    <row r="10538" spans="15:15" x14ac:dyDescent="0.25">
      <c r="O10538" s="101"/>
    </row>
    <row r="10539" spans="15:15" x14ac:dyDescent="0.25">
      <c r="O10539" s="101"/>
    </row>
    <row r="10540" spans="15:15" x14ac:dyDescent="0.25">
      <c r="O10540" s="101"/>
    </row>
    <row r="10541" spans="15:15" x14ac:dyDescent="0.25">
      <c r="O10541" s="101"/>
    </row>
    <row r="10542" spans="15:15" x14ac:dyDescent="0.25">
      <c r="O10542" s="101"/>
    </row>
    <row r="10543" spans="15:15" x14ac:dyDescent="0.25">
      <c r="O10543" s="101"/>
    </row>
    <row r="10544" spans="15:15" x14ac:dyDescent="0.25">
      <c r="O10544" s="101"/>
    </row>
    <row r="10545" spans="15:15" x14ac:dyDescent="0.25">
      <c r="O10545" s="101"/>
    </row>
    <row r="10546" spans="15:15" x14ac:dyDescent="0.25">
      <c r="O10546" s="101"/>
    </row>
    <row r="10547" spans="15:15" x14ac:dyDescent="0.25">
      <c r="O10547" s="101"/>
    </row>
    <row r="10548" spans="15:15" x14ac:dyDescent="0.25">
      <c r="O10548" s="101"/>
    </row>
    <row r="10549" spans="15:15" x14ac:dyDescent="0.25">
      <c r="O10549" s="101"/>
    </row>
    <row r="10550" spans="15:15" x14ac:dyDescent="0.25">
      <c r="O10550" s="101"/>
    </row>
    <row r="10551" spans="15:15" x14ac:dyDescent="0.25">
      <c r="O10551" s="101"/>
    </row>
    <row r="10552" spans="15:15" x14ac:dyDescent="0.25">
      <c r="O10552" s="101"/>
    </row>
    <row r="10553" spans="15:15" x14ac:dyDescent="0.25">
      <c r="O10553" s="101"/>
    </row>
    <row r="10554" spans="15:15" x14ac:dyDescent="0.25">
      <c r="O10554" s="101"/>
    </row>
    <row r="10555" spans="15:15" x14ac:dyDescent="0.25">
      <c r="O10555" s="101"/>
    </row>
    <row r="10556" spans="15:15" x14ac:dyDescent="0.25">
      <c r="O10556" s="101"/>
    </row>
    <row r="10557" spans="15:15" x14ac:dyDescent="0.25">
      <c r="O10557" s="101"/>
    </row>
    <row r="10558" spans="15:15" x14ac:dyDescent="0.25">
      <c r="O10558" s="101"/>
    </row>
    <row r="10559" spans="15:15" x14ac:dyDescent="0.25">
      <c r="O10559" s="101"/>
    </row>
    <row r="10560" spans="15:15" x14ac:dyDescent="0.25">
      <c r="O10560" s="101"/>
    </row>
    <row r="10561" spans="15:15" x14ac:dyDescent="0.25">
      <c r="O10561" s="101"/>
    </row>
    <row r="10562" spans="15:15" x14ac:dyDescent="0.25">
      <c r="O10562" s="101"/>
    </row>
    <row r="10563" spans="15:15" x14ac:dyDescent="0.25">
      <c r="O10563" s="101"/>
    </row>
    <row r="10564" spans="15:15" x14ac:dyDescent="0.25">
      <c r="O10564" s="101"/>
    </row>
    <row r="10565" spans="15:15" x14ac:dyDescent="0.25">
      <c r="O10565" s="101"/>
    </row>
    <row r="10566" spans="15:15" x14ac:dyDescent="0.25">
      <c r="O10566" s="101"/>
    </row>
    <row r="10567" spans="15:15" x14ac:dyDescent="0.25">
      <c r="O10567" s="101"/>
    </row>
    <row r="10568" spans="15:15" x14ac:dyDescent="0.25">
      <c r="O10568" s="101"/>
    </row>
    <row r="10569" spans="15:15" x14ac:dyDescent="0.25">
      <c r="O10569" s="101"/>
    </row>
    <row r="10570" spans="15:15" x14ac:dyDescent="0.25">
      <c r="O10570" s="101"/>
    </row>
    <row r="10571" spans="15:15" x14ac:dyDescent="0.25">
      <c r="O10571" s="101"/>
    </row>
    <row r="10572" spans="15:15" x14ac:dyDescent="0.25">
      <c r="O10572" s="101"/>
    </row>
    <row r="10573" spans="15:15" x14ac:dyDescent="0.25">
      <c r="O10573" s="101"/>
    </row>
    <row r="10574" spans="15:15" x14ac:dyDescent="0.25">
      <c r="O10574" s="101"/>
    </row>
    <row r="10575" spans="15:15" x14ac:dyDescent="0.25">
      <c r="O10575" s="101"/>
    </row>
    <row r="10576" spans="15:15" x14ac:dyDescent="0.25">
      <c r="O10576" s="101"/>
    </row>
    <row r="10577" spans="15:15" x14ac:dyDescent="0.25">
      <c r="O10577" s="101"/>
    </row>
    <row r="10578" spans="15:15" x14ac:dyDescent="0.25">
      <c r="O10578" s="101"/>
    </row>
    <row r="10579" spans="15:15" x14ac:dyDescent="0.25">
      <c r="O10579" s="101"/>
    </row>
    <row r="10580" spans="15:15" x14ac:dyDescent="0.25">
      <c r="O10580" s="101"/>
    </row>
    <row r="10581" spans="15:15" x14ac:dyDescent="0.25">
      <c r="O10581" s="101"/>
    </row>
    <row r="10582" spans="15:15" x14ac:dyDescent="0.25">
      <c r="O10582" s="101"/>
    </row>
    <row r="10583" spans="15:15" x14ac:dyDescent="0.25">
      <c r="O10583" s="101"/>
    </row>
    <row r="10584" spans="15:15" x14ac:dyDescent="0.25">
      <c r="O10584" s="101"/>
    </row>
    <row r="10585" spans="15:15" x14ac:dyDescent="0.25">
      <c r="O10585" s="101"/>
    </row>
    <row r="10586" spans="15:15" x14ac:dyDescent="0.25">
      <c r="O10586" s="101"/>
    </row>
    <row r="10587" spans="15:15" x14ac:dyDescent="0.25">
      <c r="O10587" s="101"/>
    </row>
    <row r="10588" spans="15:15" x14ac:dyDescent="0.25">
      <c r="O10588" s="101"/>
    </row>
    <row r="10589" spans="15:15" x14ac:dyDescent="0.25">
      <c r="O10589" s="101"/>
    </row>
    <row r="10590" spans="15:15" x14ac:dyDescent="0.25">
      <c r="O10590" s="101"/>
    </row>
    <row r="10591" spans="15:15" x14ac:dyDescent="0.25">
      <c r="O10591" s="101"/>
    </row>
    <row r="10592" spans="15:15" x14ac:dyDescent="0.25">
      <c r="O10592" s="101"/>
    </row>
    <row r="10593" spans="15:15" x14ac:dyDescent="0.25">
      <c r="O10593" s="101"/>
    </row>
    <row r="10594" spans="15:15" x14ac:dyDescent="0.25">
      <c r="O10594" s="101"/>
    </row>
    <row r="10595" spans="15:15" x14ac:dyDescent="0.25">
      <c r="O10595" s="101"/>
    </row>
    <row r="10596" spans="15:15" x14ac:dyDescent="0.25">
      <c r="O10596" s="101"/>
    </row>
    <row r="10597" spans="15:15" x14ac:dyDescent="0.25">
      <c r="O10597" s="101"/>
    </row>
    <row r="10598" spans="15:15" x14ac:dyDescent="0.25">
      <c r="O10598" s="101"/>
    </row>
    <row r="10599" spans="15:15" x14ac:dyDescent="0.25">
      <c r="O10599" s="101"/>
    </row>
    <row r="10600" spans="15:15" x14ac:dyDescent="0.25">
      <c r="O10600" s="101"/>
    </row>
    <row r="10601" spans="15:15" x14ac:dyDescent="0.25">
      <c r="O10601" s="101"/>
    </row>
    <row r="10602" spans="15:15" x14ac:dyDescent="0.25">
      <c r="O10602" s="101"/>
    </row>
    <row r="10603" spans="15:15" x14ac:dyDescent="0.25">
      <c r="O10603" s="101"/>
    </row>
    <row r="10604" spans="15:15" x14ac:dyDescent="0.25">
      <c r="O10604" s="101"/>
    </row>
    <row r="10605" spans="15:15" x14ac:dyDescent="0.25">
      <c r="O10605" s="101"/>
    </row>
    <row r="10606" spans="15:15" x14ac:dyDescent="0.25">
      <c r="O10606" s="101"/>
    </row>
    <row r="10607" spans="15:15" x14ac:dyDescent="0.25">
      <c r="O10607" s="101"/>
    </row>
    <row r="10608" spans="15:15" x14ac:dyDescent="0.25">
      <c r="O10608" s="101"/>
    </row>
    <row r="10609" spans="15:15" x14ac:dyDescent="0.25">
      <c r="O10609" s="101"/>
    </row>
    <row r="10610" spans="15:15" x14ac:dyDescent="0.25">
      <c r="O10610" s="101"/>
    </row>
    <row r="10611" spans="15:15" x14ac:dyDescent="0.25">
      <c r="O10611" s="101"/>
    </row>
    <row r="10612" spans="15:15" x14ac:dyDescent="0.25">
      <c r="O10612" s="101"/>
    </row>
    <row r="10613" spans="15:15" x14ac:dyDescent="0.25">
      <c r="O10613" s="101"/>
    </row>
    <row r="10614" spans="15:15" x14ac:dyDescent="0.25">
      <c r="O10614" s="101"/>
    </row>
    <row r="10615" spans="15:15" x14ac:dyDescent="0.25">
      <c r="O10615" s="101"/>
    </row>
    <row r="10616" spans="15:15" x14ac:dyDescent="0.25">
      <c r="O10616" s="101"/>
    </row>
    <row r="10617" spans="15:15" x14ac:dyDescent="0.25">
      <c r="O10617" s="101"/>
    </row>
    <row r="10618" spans="15:15" x14ac:dyDescent="0.25">
      <c r="O10618" s="101"/>
    </row>
    <row r="10619" spans="15:15" x14ac:dyDescent="0.25">
      <c r="O10619" s="101"/>
    </row>
    <row r="10620" spans="15:15" x14ac:dyDescent="0.25">
      <c r="O10620" s="101"/>
    </row>
    <row r="10621" spans="15:15" x14ac:dyDescent="0.25">
      <c r="O10621" s="101"/>
    </row>
    <row r="10622" spans="15:15" x14ac:dyDescent="0.25">
      <c r="O10622" s="101"/>
    </row>
    <row r="10623" spans="15:15" x14ac:dyDescent="0.25">
      <c r="O10623" s="101"/>
    </row>
    <row r="10624" spans="15:15" x14ac:dyDescent="0.25">
      <c r="O10624" s="101"/>
    </row>
    <row r="10625" spans="15:15" x14ac:dyDescent="0.25">
      <c r="O10625" s="101"/>
    </row>
    <row r="10626" spans="15:15" x14ac:dyDescent="0.25">
      <c r="O10626" s="101"/>
    </row>
    <row r="10627" spans="15:15" x14ac:dyDescent="0.25">
      <c r="O10627" s="101"/>
    </row>
    <row r="10628" spans="15:15" x14ac:dyDescent="0.25">
      <c r="O10628" s="101"/>
    </row>
    <row r="10629" spans="15:15" x14ac:dyDescent="0.25">
      <c r="O10629" s="101"/>
    </row>
    <row r="10630" spans="15:15" x14ac:dyDescent="0.25">
      <c r="O10630" s="101"/>
    </row>
    <row r="10631" spans="15:15" x14ac:dyDescent="0.25">
      <c r="O10631" s="101"/>
    </row>
    <row r="10632" spans="15:15" x14ac:dyDescent="0.25">
      <c r="O10632" s="101"/>
    </row>
    <row r="10633" spans="15:15" x14ac:dyDescent="0.25">
      <c r="O10633" s="101"/>
    </row>
    <row r="10634" spans="15:15" x14ac:dyDescent="0.25">
      <c r="O10634" s="101"/>
    </row>
    <row r="10635" spans="15:15" x14ac:dyDescent="0.25">
      <c r="O10635" s="101"/>
    </row>
    <row r="10636" spans="15:15" x14ac:dyDescent="0.25">
      <c r="O10636" s="101"/>
    </row>
    <row r="10637" spans="15:15" x14ac:dyDescent="0.25">
      <c r="O10637" s="101"/>
    </row>
    <row r="10638" spans="15:15" x14ac:dyDescent="0.25">
      <c r="O10638" s="101"/>
    </row>
    <row r="10639" spans="15:15" x14ac:dyDescent="0.25">
      <c r="O10639" s="101"/>
    </row>
    <row r="10640" spans="15:15" x14ac:dyDescent="0.25">
      <c r="O10640" s="101"/>
    </row>
    <row r="10641" spans="15:15" x14ac:dyDescent="0.25">
      <c r="O10641" s="101"/>
    </row>
    <row r="10642" spans="15:15" x14ac:dyDescent="0.25">
      <c r="O10642" s="101"/>
    </row>
    <row r="10643" spans="15:15" x14ac:dyDescent="0.25">
      <c r="O10643" s="101"/>
    </row>
    <row r="10644" spans="15:15" x14ac:dyDescent="0.25">
      <c r="O10644" s="101"/>
    </row>
    <row r="10645" spans="15:15" x14ac:dyDescent="0.25">
      <c r="O10645" s="101"/>
    </row>
    <row r="10646" spans="15:15" x14ac:dyDescent="0.25">
      <c r="O10646" s="101"/>
    </row>
    <row r="10647" spans="15:15" x14ac:dyDescent="0.25">
      <c r="O10647" s="101"/>
    </row>
    <row r="10648" spans="15:15" x14ac:dyDescent="0.25">
      <c r="O10648" s="101"/>
    </row>
    <row r="10649" spans="15:15" x14ac:dyDescent="0.25">
      <c r="O10649" s="101"/>
    </row>
    <row r="10650" spans="15:15" x14ac:dyDescent="0.25">
      <c r="O10650" s="101"/>
    </row>
    <row r="10651" spans="15:15" x14ac:dyDescent="0.25">
      <c r="O10651" s="101"/>
    </row>
    <row r="10652" spans="15:15" x14ac:dyDescent="0.25">
      <c r="O10652" s="101"/>
    </row>
    <row r="10653" spans="15:15" x14ac:dyDescent="0.25">
      <c r="O10653" s="101"/>
    </row>
    <row r="10654" spans="15:15" x14ac:dyDescent="0.25">
      <c r="O10654" s="101"/>
    </row>
    <row r="10655" spans="15:15" x14ac:dyDescent="0.25">
      <c r="O10655" s="101"/>
    </row>
    <row r="10656" spans="15:15" x14ac:dyDescent="0.25">
      <c r="O10656" s="101"/>
    </row>
    <row r="10657" spans="15:15" x14ac:dyDescent="0.25">
      <c r="O10657" s="101"/>
    </row>
    <row r="10658" spans="15:15" x14ac:dyDescent="0.25">
      <c r="O10658" s="101"/>
    </row>
    <row r="10659" spans="15:15" x14ac:dyDescent="0.25">
      <c r="O10659" s="101"/>
    </row>
    <row r="10660" spans="15:15" x14ac:dyDescent="0.25">
      <c r="O10660" s="101"/>
    </row>
    <row r="10661" spans="15:15" x14ac:dyDescent="0.25">
      <c r="O10661" s="101"/>
    </row>
    <row r="10662" spans="15:15" x14ac:dyDescent="0.25">
      <c r="O10662" s="101"/>
    </row>
    <row r="10663" spans="15:15" x14ac:dyDescent="0.25">
      <c r="O10663" s="101"/>
    </row>
    <row r="10664" spans="15:15" x14ac:dyDescent="0.25">
      <c r="O10664" s="101"/>
    </row>
    <row r="10665" spans="15:15" x14ac:dyDescent="0.25">
      <c r="O10665" s="101"/>
    </row>
    <row r="10666" spans="15:15" x14ac:dyDescent="0.25">
      <c r="O10666" s="101"/>
    </row>
    <row r="10667" spans="15:15" x14ac:dyDescent="0.25">
      <c r="O10667" s="101"/>
    </row>
    <row r="10668" spans="15:15" x14ac:dyDescent="0.25">
      <c r="O10668" s="101"/>
    </row>
    <row r="10669" spans="15:15" x14ac:dyDescent="0.25">
      <c r="O10669" s="101"/>
    </row>
    <row r="10670" spans="15:15" x14ac:dyDescent="0.25">
      <c r="O10670" s="101"/>
    </row>
    <row r="10671" spans="15:15" x14ac:dyDescent="0.25">
      <c r="O10671" s="101"/>
    </row>
    <row r="10672" spans="15:15" x14ac:dyDescent="0.25">
      <c r="O10672" s="101"/>
    </row>
    <row r="10673" spans="15:15" x14ac:dyDescent="0.25">
      <c r="O10673" s="101"/>
    </row>
    <row r="10674" spans="15:15" x14ac:dyDescent="0.25">
      <c r="O10674" s="101"/>
    </row>
    <row r="10675" spans="15:15" x14ac:dyDescent="0.25">
      <c r="O10675" s="101"/>
    </row>
    <row r="10676" spans="15:15" x14ac:dyDescent="0.25">
      <c r="O10676" s="101"/>
    </row>
    <row r="10677" spans="15:15" x14ac:dyDescent="0.25">
      <c r="O10677" s="101"/>
    </row>
    <row r="10678" spans="15:15" x14ac:dyDescent="0.25">
      <c r="O10678" s="101"/>
    </row>
    <row r="10679" spans="15:15" x14ac:dyDescent="0.25">
      <c r="O10679" s="101"/>
    </row>
    <row r="10680" spans="15:15" x14ac:dyDescent="0.25">
      <c r="O10680" s="101"/>
    </row>
    <row r="10681" spans="15:15" x14ac:dyDescent="0.25">
      <c r="O10681" s="101"/>
    </row>
    <row r="10682" spans="15:15" x14ac:dyDescent="0.25">
      <c r="O10682" s="101"/>
    </row>
    <row r="10683" spans="15:15" x14ac:dyDescent="0.25">
      <c r="O10683" s="101"/>
    </row>
    <row r="10684" spans="15:15" x14ac:dyDescent="0.25">
      <c r="O10684" s="101"/>
    </row>
    <row r="10685" spans="15:15" x14ac:dyDescent="0.25">
      <c r="O10685" s="101"/>
    </row>
    <row r="10686" spans="15:15" x14ac:dyDescent="0.25">
      <c r="O10686" s="101"/>
    </row>
    <row r="10687" spans="15:15" x14ac:dyDescent="0.25">
      <c r="O10687" s="101"/>
    </row>
    <row r="10688" spans="15:15" x14ac:dyDescent="0.25">
      <c r="O10688" s="101"/>
    </row>
    <row r="10689" spans="15:15" x14ac:dyDescent="0.25">
      <c r="O10689" s="101"/>
    </row>
    <row r="10690" spans="15:15" x14ac:dyDescent="0.25">
      <c r="O10690" s="101"/>
    </row>
    <row r="10691" spans="15:15" x14ac:dyDescent="0.25">
      <c r="O10691" s="101"/>
    </row>
    <row r="10692" spans="15:15" x14ac:dyDescent="0.25">
      <c r="O10692" s="101"/>
    </row>
    <row r="10693" spans="15:15" x14ac:dyDescent="0.25">
      <c r="O10693" s="101"/>
    </row>
    <row r="10694" spans="15:15" x14ac:dyDescent="0.25">
      <c r="O10694" s="101"/>
    </row>
    <row r="10695" spans="15:15" x14ac:dyDescent="0.25">
      <c r="O10695" s="101"/>
    </row>
    <row r="10696" spans="15:15" x14ac:dyDescent="0.25">
      <c r="O10696" s="101"/>
    </row>
    <row r="10697" spans="15:15" x14ac:dyDescent="0.25">
      <c r="O10697" s="101"/>
    </row>
    <row r="10698" spans="15:15" x14ac:dyDescent="0.25">
      <c r="O10698" s="101"/>
    </row>
    <row r="10699" spans="15:15" x14ac:dyDescent="0.25">
      <c r="O10699" s="101"/>
    </row>
    <row r="10700" spans="15:15" x14ac:dyDescent="0.25">
      <c r="O10700" s="101"/>
    </row>
    <row r="10701" spans="15:15" x14ac:dyDescent="0.25">
      <c r="O10701" s="101"/>
    </row>
    <row r="10702" spans="15:15" x14ac:dyDescent="0.25">
      <c r="O10702" s="101"/>
    </row>
    <row r="10703" spans="15:15" x14ac:dyDescent="0.25">
      <c r="O10703" s="101"/>
    </row>
    <row r="10704" spans="15:15" x14ac:dyDescent="0.25">
      <c r="O10704" s="101"/>
    </row>
    <row r="10705" spans="15:15" x14ac:dyDescent="0.25">
      <c r="O10705" s="101"/>
    </row>
    <row r="10706" spans="15:15" x14ac:dyDescent="0.25">
      <c r="O10706" s="101"/>
    </row>
    <row r="10707" spans="15:15" x14ac:dyDescent="0.25">
      <c r="O10707" s="101"/>
    </row>
    <row r="10708" spans="15:15" x14ac:dyDescent="0.25">
      <c r="O10708" s="101"/>
    </row>
    <row r="10709" spans="15:15" x14ac:dyDescent="0.25">
      <c r="O10709" s="101"/>
    </row>
    <row r="10710" spans="15:15" x14ac:dyDescent="0.25">
      <c r="O10710" s="101"/>
    </row>
    <row r="10711" spans="15:15" x14ac:dyDescent="0.25">
      <c r="O10711" s="101"/>
    </row>
    <row r="10712" spans="15:15" x14ac:dyDescent="0.25">
      <c r="O10712" s="101"/>
    </row>
    <row r="10713" spans="15:15" x14ac:dyDescent="0.25">
      <c r="O10713" s="101"/>
    </row>
    <row r="10714" spans="15:15" x14ac:dyDescent="0.25">
      <c r="O10714" s="101"/>
    </row>
    <row r="10715" spans="15:15" x14ac:dyDescent="0.25">
      <c r="O10715" s="101"/>
    </row>
    <row r="10716" spans="15:15" x14ac:dyDescent="0.25">
      <c r="O10716" s="101"/>
    </row>
    <row r="10717" spans="15:15" x14ac:dyDescent="0.25">
      <c r="O10717" s="101"/>
    </row>
    <row r="10718" spans="15:15" x14ac:dyDescent="0.25">
      <c r="O10718" s="101"/>
    </row>
    <row r="10719" spans="15:15" x14ac:dyDescent="0.25">
      <c r="O10719" s="101"/>
    </row>
    <row r="10720" spans="15:15" x14ac:dyDescent="0.25">
      <c r="O10720" s="101"/>
    </row>
    <row r="10721" spans="15:15" x14ac:dyDescent="0.25">
      <c r="O10721" s="101"/>
    </row>
    <row r="10722" spans="15:15" x14ac:dyDescent="0.25">
      <c r="O10722" s="101"/>
    </row>
    <row r="10723" spans="15:15" x14ac:dyDescent="0.25">
      <c r="O10723" s="101"/>
    </row>
    <row r="10724" spans="15:15" x14ac:dyDescent="0.25">
      <c r="O10724" s="101"/>
    </row>
    <row r="10725" spans="15:15" x14ac:dyDescent="0.25">
      <c r="O10725" s="101"/>
    </row>
    <row r="10726" spans="15:15" x14ac:dyDescent="0.25">
      <c r="O10726" s="101"/>
    </row>
    <row r="10727" spans="15:15" x14ac:dyDescent="0.25">
      <c r="O10727" s="101"/>
    </row>
    <row r="10728" spans="15:15" x14ac:dyDescent="0.25">
      <c r="O10728" s="101"/>
    </row>
    <row r="10729" spans="15:15" x14ac:dyDescent="0.25">
      <c r="O10729" s="101"/>
    </row>
    <row r="10730" spans="15:15" x14ac:dyDescent="0.25">
      <c r="O10730" s="101"/>
    </row>
    <row r="10731" spans="15:15" x14ac:dyDescent="0.25">
      <c r="O10731" s="101"/>
    </row>
    <row r="10732" spans="15:15" x14ac:dyDescent="0.25">
      <c r="O10732" s="101"/>
    </row>
    <row r="10733" spans="15:15" x14ac:dyDescent="0.25">
      <c r="O10733" s="101"/>
    </row>
    <row r="10734" spans="15:15" x14ac:dyDescent="0.25">
      <c r="O10734" s="101"/>
    </row>
    <row r="10735" spans="15:15" x14ac:dyDescent="0.25">
      <c r="O10735" s="101"/>
    </row>
    <row r="10736" spans="15:15" x14ac:dyDescent="0.25">
      <c r="O10736" s="101"/>
    </row>
    <row r="10737" spans="15:15" x14ac:dyDescent="0.25">
      <c r="O10737" s="101"/>
    </row>
    <row r="10738" spans="15:15" x14ac:dyDescent="0.25">
      <c r="O10738" s="101"/>
    </row>
    <row r="10739" spans="15:15" x14ac:dyDescent="0.25">
      <c r="O10739" s="101"/>
    </row>
    <row r="10740" spans="15:15" x14ac:dyDescent="0.25">
      <c r="O10740" s="101"/>
    </row>
    <row r="10741" spans="15:15" x14ac:dyDescent="0.25">
      <c r="O10741" s="101"/>
    </row>
    <row r="10742" spans="15:15" x14ac:dyDescent="0.25">
      <c r="O10742" s="101"/>
    </row>
    <row r="10743" spans="15:15" x14ac:dyDescent="0.25">
      <c r="O10743" s="101"/>
    </row>
    <row r="10744" spans="15:15" x14ac:dyDescent="0.25">
      <c r="O10744" s="101"/>
    </row>
    <row r="10745" spans="15:15" x14ac:dyDescent="0.25">
      <c r="O10745" s="101"/>
    </row>
    <row r="10746" spans="15:15" x14ac:dyDescent="0.25">
      <c r="O10746" s="101"/>
    </row>
    <row r="10747" spans="15:15" x14ac:dyDescent="0.25">
      <c r="O10747" s="101"/>
    </row>
    <row r="10748" spans="15:15" x14ac:dyDescent="0.25">
      <c r="O10748" s="101"/>
    </row>
    <row r="10749" spans="15:15" x14ac:dyDescent="0.25">
      <c r="O10749" s="101"/>
    </row>
    <row r="10750" spans="15:15" x14ac:dyDescent="0.25">
      <c r="O10750" s="101"/>
    </row>
    <row r="10751" spans="15:15" x14ac:dyDescent="0.25">
      <c r="O10751" s="101"/>
    </row>
    <row r="10752" spans="15:15" x14ac:dyDescent="0.25">
      <c r="O10752" s="101"/>
    </row>
    <row r="10753" spans="15:15" x14ac:dyDescent="0.25">
      <c r="O10753" s="101"/>
    </row>
    <row r="10754" spans="15:15" x14ac:dyDescent="0.25">
      <c r="O10754" s="101"/>
    </row>
    <row r="10755" spans="15:15" x14ac:dyDescent="0.25">
      <c r="O10755" s="101"/>
    </row>
    <row r="10756" spans="15:15" x14ac:dyDescent="0.25">
      <c r="O10756" s="101"/>
    </row>
    <row r="10757" spans="15:15" x14ac:dyDescent="0.25">
      <c r="O10757" s="101"/>
    </row>
    <row r="10758" spans="15:15" x14ac:dyDescent="0.25">
      <c r="O10758" s="101"/>
    </row>
    <row r="10759" spans="15:15" x14ac:dyDescent="0.25">
      <c r="O10759" s="101"/>
    </row>
    <row r="10760" spans="15:15" x14ac:dyDescent="0.25">
      <c r="O10760" s="101"/>
    </row>
    <row r="10761" spans="15:15" x14ac:dyDescent="0.25">
      <c r="O10761" s="101"/>
    </row>
    <row r="10762" spans="15:15" x14ac:dyDescent="0.25">
      <c r="O10762" s="101"/>
    </row>
    <row r="10763" spans="15:15" x14ac:dyDescent="0.25">
      <c r="O10763" s="101"/>
    </row>
    <row r="10764" spans="15:15" x14ac:dyDescent="0.25">
      <c r="O10764" s="101"/>
    </row>
    <row r="10765" spans="15:15" x14ac:dyDescent="0.25">
      <c r="O10765" s="101"/>
    </row>
    <row r="10766" spans="15:15" x14ac:dyDescent="0.25">
      <c r="O10766" s="101"/>
    </row>
    <row r="10767" spans="15:15" x14ac:dyDescent="0.25">
      <c r="O10767" s="101"/>
    </row>
    <row r="10768" spans="15:15" x14ac:dyDescent="0.25">
      <c r="O10768" s="101"/>
    </row>
    <row r="10769" spans="15:15" x14ac:dyDescent="0.25">
      <c r="O10769" s="101"/>
    </row>
    <row r="10770" spans="15:15" x14ac:dyDescent="0.25">
      <c r="O10770" s="101"/>
    </row>
    <row r="10771" spans="15:15" x14ac:dyDescent="0.25">
      <c r="O10771" s="101"/>
    </row>
    <row r="10772" spans="15:15" x14ac:dyDescent="0.25">
      <c r="O10772" s="101"/>
    </row>
    <row r="10773" spans="15:15" x14ac:dyDescent="0.25">
      <c r="O10773" s="101"/>
    </row>
    <row r="10774" spans="15:15" x14ac:dyDescent="0.25">
      <c r="O10774" s="101"/>
    </row>
    <row r="10775" spans="15:15" x14ac:dyDescent="0.25">
      <c r="O10775" s="101"/>
    </row>
    <row r="10776" spans="15:15" x14ac:dyDescent="0.25">
      <c r="O10776" s="101"/>
    </row>
    <row r="10777" spans="15:15" x14ac:dyDescent="0.25">
      <c r="O10777" s="101"/>
    </row>
    <row r="10778" spans="15:15" x14ac:dyDescent="0.25">
      <c r="O10778" s="101"/>
    </row>
    <row r="10779" spans="15:15" x14ac:dyDescent="0.25">
      <c r="O10779" s="101"/>
    </row>
    <row r="10780" spans="15:15" x14ac:dyDescent="0.25">
      <c r="O10780" s="101"/>
    </row>
    <row r="10781" spans="15:15" x14ac:dyDescent="0.25">
      <c r="O10781" s="101"/>
    </row>
    <row r="10782" spans="15:15" x14ac:dyDescent="0.25">
      <c r="O10782" s="101"/>
    </row>
    <row r="10783" spans="15:15" x14ac:dyDescent="0.25">
      <c r="O10783" s="101"/>
    </row>
    <row r="10784" spans="15:15" x14ac:dyDescent="0.25">
      <c r="O10784" s="101"/>
    </row>
    <row r="10785" spans="15:15" x14ac:dyDescent="0.25">
      <c r="O10785" s="101"/>
    </row>
    <row r="10786" spans="15:15" x14ac:dyDescent="0.25">
      <c r="O10786" s="101"/>
    </row>
    <row r="10787" spans="15:15" x14ac:dyDescent="0.25">
      <c r="O10787" s="101"/>
    </row>
    <row r="10788" spans="15:15" x14ac:dyDescent="0.25">
      <c r="O10788" s="101"/>
    </row>
    <row r="10789" spans="15:15" x14ac:dyDescent="0.25">
      <c r="O10789" s="101"/>
    </row>
    <row r="10790" spans="15:15" x14ac:dyDescent="0.25">
      <c r="O10790" s="101"/>
    </row>
    <row r="10791" spans="15:15" x14ac:dyDescent="0.25">
      <c r="O10791" s="101"/>
    </row>
    <row r="10792" spans="15:15" x14ac:dyDescent="0.25">
      <c r="O10792" s="101"/>
    </row>
    <row r="10793" spans="15:15" x14ac:dyDescent="0.25">
      <c r="O10793" s="101"/>
    </row>
    <row r="10794" spans="15:15" x14ac:dyDescent="0.25">
      <c r="O10794" s="101"/>
    </row>
    <row r="10795" spans="15:15" x14ac:dyDescent="0.25">
      <c r="O10795" s="101"/>
    </row>
    <row r="10796" spans="15:15" x14ac:dyDescent="0.25">
      <c r="O10796" s="101"/>
    </row>
    <row r="10797" spans="15:15" x14ac:dyDescent="0.25">
      <c r="O10797" s="101"/>
    </row>
    <row r="10798" spans="15:15" x14ac:dyDescent="0.25">
      <c r="O10798" s="101"/>
    </row>
    <row r="10799" spans="15:15" x14ac:dyDescent="0.25">
      <c r="O10799" s="101"/>
    </row>
    <row r="10800" spans="15:15" x14ac:dyDescent="0.25">
      <c r="O10800" s="101"/>
    </row>
    <row r="10801" spans="15:15" x14ac:dyDescent="0.25">
      <c r="O10801" s="101"/>
    </row>
    <row r="10802" spans="15:15" x14ac:dyDescent="0.25">
      <c r="O10802" s="101"/>
    </row>
    <row r="10803" spans="15:15" x14ac:dyDescent="0.25">
      <c r="O10803" s="101"/>
    </row>
    <row r="10804" spans="15:15" x14ac:dyDescent="0.25">
      <c r="O10804" s="101"/>
    </row>
    <row r="10805" spans="15:15" x14ac:dyDescent="0.25">
      <c r="O10805" s="101"/>
    </row>
    <row r="10806" spans="15:15" x14ac:dyDescent="0.25">
      <c r="O10806" s="101"/>
    </row>
    <row r="10807" spans="15:15" x14ac:dyDescent="0.25">
      <c r="O10807" s="101"/>
    </row>
    <row r="10808" spans="15:15" x14ac:dyDescent="0.25">
      <c r="O10808" s="101"/>
    </row>
    <row r="10809" spans="15:15" x14ac:dyDescent="0.25">
      <c r="O10809" s="101"/>
    </row>
    <row r="10810" spans="15:15" x14ac:dyDescent="0.25">
      <c r="O10810" s="101"/>
    </row>
    <row r="10811" spans="15:15" x14ac:dyDescent="0.25">
      <c r="O10811" s="101"/>
    </row>
    <row r="10812" spans="15:15" x14ac:dyDescent="0.25">
      <c r="O10812" s="101"/>
    </row>
    <row r="10813" spans="15:15" x14ac:dyDescent="0.25">
      <c r="O10813" s="101"/>
    </row>
    <row r="10814" spans="15:15" x14ac:dyDescent="0.25">
      <c r="O10814" s="101"/>
    </row>
    <row r="10815" spans="15:15" x14ac:dyDescent="0.25">
      <c r="O10815" s="101"/>
    </row>
    <row r="10816" spans="15:15" x14ac:dyDescent="0.25">
      <c r="O10816" s="101"/>
    </row>
    <row r="10817" spans="15:15" x14ac:dyDescent="0.25">
      <c r="O10817" s="101"/>
    </row>
    <row r="10818" spans="15:15" x14ac:dyDescent="0.25">
      <c r="O10818" s="101"/>
    </row>
    <row r="10819" spans="15:15" x14ac:dyDescent="0.25">
      <c r="O10819" s="101"/>
    </row>
    <row r="10820" spans="15:15" x14ac:dyDescent="0.25">
      <c r="O10820" s="101"/>
    </row>
    <row r="10821" spans="15:15" x14ac:dyDescent="0.25">
      <c r="O10821" s="101"/>
    </row>
    <row r="10822" spans="15:15" x14ac:dyDescent="0.25">
      <c r="O10822" s="101"/>
    </row>
    <row r="10823" spans="15:15" x14ac:dyDescent="0.25">
      <c r="O10823" s="101"/>
    </row>
    <row r="10824" spans="15:15" x14ac:dyDescent="0.25">
      <c r="O10824" s="101"/>
    </row>
    <row r="10825" spans="15:15" x14ac:dyDescent="0.25">
      <c r="O10825" s="101"/>
    </row>
    <row r="10826" spans="15:15" x14ac:dyDescent="0.25">
      <c r="O10826" s="101"/>
    </row>
    <row r="10827" spans="15:15" x14ac:dyDescent="0.25">
      <c r="O10827" s="101"/>
    </row>
    <row r="10828" spans="15:15" x14ac:dyDescent="0.25">
      <c r="O10828" s="101"/>
    </row>
    <row r="10829" spans="15:15" x14ac:dyDescent="0.25">
      <c r="O10829" s="101"/>
    </row>
    <row r="10830" spans="15:15" x14ac:dyDescent="0.25">
      <c r="O10830" s="101"/>
    </row>
    <row r="10831" spans="15:15" x14ac:dyDescent="0.25">
      <c r="O10831" s="101"/>
    </row>
    <row r="10832" spans="15:15" x14ac:dyDescent="0.25">
      <c r="O10832" s="101"/>
    </row>
    <row r="10833" spans="15:15" x14ac:dyDescent="0.25">
      <c r="O10833" s="101"/>
    </row>
    <row r="10834" spans="15:15" x14ac:dyDescent="0.25">
      <c r="O10834" s="101"/>
    </row>
    <row r="10835" spans="15:15" x14ac:dyDescent="0.25">
      <c r="O10835" s="101"/>
    </row>
    <row r="10836" spans="15:15" x14ac:dyDescent="0.25">
      <c r="O10836" s="101"/>
    </row>
    <row r="10837" spans="15:15" x14ac:dyDescent="0.25">
      <c r="O10837" s="101"/>
    </row>
    <row r="10838" spans="15:15" x14ac:dyDescent="0.25">
      <c r="O10838" s="101"/>
    </row>
    <row r="10839" spans="15:15" x14ac:dyDescent="0.25">
      <c r="O10839" s="101"/>
    </row>
    <row r="10840" spans="15:15" x14ac:dyDescent="0.25">
      <c r="O10840" s="101"/>
    </row>
    <row r="10841" spans="15:15" x14ac:dyDescent="0.25">
      <c r="O10841" s="101"/>
    </row>
    <row r="10842" spans="15:15" x14ac:dyDescent="0.25">
      <c r="O10842" s="101"/>
    </row>
    <row r="10843" spans="15:15" x14ac:dyDescent="0.25">
      <c r="O10843" s="101"/>
    </row>
    <row r="10844" spans="15:15" x14ac:dyDescent="0.25">
      <c r="O10844" s="101"/>
    </row>
    <row r="10845" spans="15:15" x14ac:dyDescent="0.25">
      <c r="O10845" s="101"/>
    </row>
    <row r="10846" spans="15:15" x14ac:dyDescent="0.25">
      <c r="O10846" s="101"/>
    </row>
    <row r="10847" spans="15:15" x14ac:dyDescent="0.25">
      <c r="O10847" s="101"/>
    </row>
    <row r="10848" spans="15:15" x14ac:dyDescent="0.25">
      <c r="O10848" s="101"/>
    </row>
    <row r="10849" spans="15:15" x14ac:dyDescent="0.25">
      <c r="O10849" s="101"/>
    </row>
    <row r="10850" spans="15:15" x14ac:dyDescent="0.25">
      <c r="O10850" s="101"/>
    </row>
    <row r="10851" spans="15:15" x14ac:dyDescent="0.25">
      <c r="O10851" s="101"/>
    </row>
    <row r="10852" spans="15:15" x14ac:dyDescent="0.25">
      <c r="O10852" s="101"/>
    </row>
    <row r="10853" spans="15:15" x14ac:dyDescent="0.25">
      <c r="O10853" s="101"/>
    </row>
    <row r="10854" spans="15:15" x14ac:dyDescent="0.25">
      <c r="O10854" s="101"/>
    </row>
    <row r="10855" spans="15:15" x14ac:dyDescent="0.25">
      <c r="O10855" s="101"/>
    </row>
    <row r="10856" spans="15:15" x14ac:dyDescent="0.25">
      <c r="O10856" s="101"/>
    </row>
    <row r="10857" spans="15:15" x14ac:dyDescent="0.25">
      <c r="O10857" s="101"/>
    </row>
    <row r="10858" spans="15:15" x14ac:dyDescent="0.25">
      <c r="O10858" s="101"/>
    </row>
    <row r="10859" spans="15:15" x14ac:dyDescent="0.25">
      <c r="O10859" s="101"/>
    </row>
    <row r="10860" spans="15:15" x14ac:dyDescent="0.25">
      <c r="O10860" s="101"/>
    </row>
    <row r="10861" spans="15:15" x14ac:dyDescent="0.25">
      <c r="O10861" s="101"/>
    </row>
    <row r="10862" spans="15:15" x14ac:dyDescent="0.25">
      <c r="O10862" s="101"/>
    </row>
    <row r="10863" spans="15:15" x14ac:dyDescent="0.25">
      <c r="O10863" s="101"/>
    </row>
    <row r="10864" spans="15:15" x14ac:dyDescent="0.25">
      <c r="O10864" s="101"/>
    </row>
    <row r="10865" spans="15:15" x14ac:dyDescent="0.25">
      <c r="O10865" s="101"/>
    </row>
    <row r="10866" spans="15:15" x14ac:dyDescent="0.25">
      <c r="O10866" s="101"/>
    </row>
    <row r="10867" spans="15:15" x14ac:dyDescent="0.25">
      <c r="O10867" s="101"/>
    </row>
    <row r="10868" spans="15:15" x14ac:dyDescent="0.25">
      <c r="O10868" s="101"/>
    </row>
    <row r="10869" spans="15:15" x14ac:dyDescent="0.25">
      <c r="O10869" s="101"/>
    </row>
    <row r="10870" spans="15:15" x14ac:dyDescent="0.25">
      <c r="O10870" s="101"/>
    </row>
    <row r="10871" spans="15:15" x14ac:dyDescent="0.25">
      <c r="O10871" s="101"/>
    </row>
    <row r="10872" spans="15:15" x14ac:dyDescent="0.25">
      <c r="O10872" s="101"/>
    </row>
    <row r="10873" spans="15:15" x14ac:dyDescent="0.25">
      <c r="O10873" s="101"/>
    </row>
    <row r="10874" spans="15:15" x14ac:dyDescent="0.25">
      <c r="O10874" s="101"/>
    </row>
    <row r="10875" spans="15:15" x14ac:dyDescent="0.25">
      <c r="O10875" s="101"/>
    </row>
    <row r="10876" spans="15:15" x14ac:dyDescent="0.25">
      <c r="O10876" s="101"/>
    </row>
    <row r="10877" spans="15:15" x14ac:dyDescent="0.25">
      <c r="O10877" s="101"/>
    </row>
    <row r="10878" spans="15:15" x14ac:dyDescent="0.25">
      <c r="O10878" s="101"/>
    </row>
    <row r="10879" spans="15:15" x14ac:dyDescent="0.25">
      <c r="O10879" s="101"/>
    </row>
    <row r="10880" spans="15:15" x14ac:dyDescent="0.25">
      <c r="O10880" s="101"/>
    </row>
    <row r="10881" spans="15:15" x14ac:dyDescent="0.25">
      <c r="O10881" s="101"/>
    </row>
    <row r="10882" spans="15:15" x14ac:dyDescent="0.25">
      <c r="O10882" s="101"/>
    </row>
    <row r="10883" spans="15:15" x14ac:dyDescent="0.25">
      <c r="O10883" s="101"/>
    </row>
    <row r="10884" spans="15:15" x14ac:dyDescent="0.25">
      <c r="O10884" s="101"/>
    </row>
    <row r="10885" spans="15:15" x14ac:dyDescent="0.25">
      <c r="O10885" s="101"/>
    </row>
    <row r="10886" spans="15:15" x14ac:dyDescent="0.25">
      <c r="O10886" s="101"/>
    </row>
    <row r="10887" spans="15:15" x14ac:dyDescent="0.25">
      <c r="O10887" s="101"/>
    </row>
    <row r="10888" spans="15:15" x14ac:dyDescent="0.25">
      <c r="O10888" s="101"/>
    </row>
    <row r="10889" spans="15:15" x14ac:dyDescent="0.25">
      <c r="O10889" s="101"/>
    </row>
    <row r="10890" spans="15:15" x14ac:dyDescent="0.25">
      <c r="O10890" s="101"/>
    </row>
    <row r="10891" spans="15:15" x14ac:dyDescent="0.25">
      <c r="O10891" s="101"/>
    </row>
    <row r="10892" spans="15:15" x14ac:dyDescent="0.25">
      <c r="O10892" s="101"/>
    </row>
    <row r="10893" spans="15:15" x14ac:dyDescent="0.25">
      <c r="O10893" s="101"/>
    </row>
    <row r="10894" spans="15:15" x14ac:dyDescent="0.25">
      <c r="O10894" s="101"/>
    </row>
    <row r="10895" spans="15:15" x14ac:dyDescent="0.25">
      <c r="O10895" s="101"/>
    </row>
    <row r="10896" spans="15:15" x14ac:dyDescent="0.25">
      <c r="O10896" s="101"/>
    </row>
    <row r="10897" spans="15:15" x14ac:dyDescent="0.25">
      <c r="O10897" s="101"/>
    </row>
    <row r="10898" spans="15:15" x14ac:dyDescent="0.25">
      <c r="O10898" s="101"/>
    </row>
    <row r="10899" spans="15:15" x14ac:dyDescent="0.25">
      <c r="O10899" s="101"/>
    </row>
    <row r="10900" spans="15:15" x14ac:dyDescent="0.25">
      <c r="O10900" s="101"/>
    </row>
    <row r="10901" spans="15:15" x14ac:dyDescent="0.25">
      <c r="O10901" s="101"/>
    </row>
    <row r="10902" spans="15:15" x14ac:dyDescent="0.25">
      <c r="O10902" s="101"/>
    </row>
    <row r="10903" spans="15:15" x14ac:dyDescent="0.25">
      <c r="O10903" s="101"/>
    </row>
    <row r="10904" spans="15:15" x14ac:dyDescent="0.25">
      <c r="O10904" s="101"/>
    </row>
    <row r="10905" spans="15:15" x14ac:dyDescent="0.25">
      <c r="O10905" s="101"/>
    </row>
    <row r="10906" spans="15:15" x14ac:dyDescent="0.25">
      <c r="O10906" s="101"/>
    </row>
    <row r="10907" spans="15:15" x14ac:dyDescent="0.25">
      <c r="O10907" s="101"/>
    </row>
    <row r="10908" spans="15:15" x14ac:dyDescent="0.25">
      <c r="O10908" s="101"/>
    </row>
    <row r="10909" spans="15:15" x14ac:dyDescent="0.25">
      <c r="O10909" s="101"/>
    </row>
    <row r="10910" spans="15:15" x14ac:dyDescent="0.25">
      <c r="O10910" s="101"/>
    </row>
    <row r="10911" spans="15:15" x14ac:dyDescent="0.25">
      <c r="O10911" s="101"/>
    </row>
    <row r="10912" spans="15:15" x14ac:dyDescent="0.25">
      <c r="O10912" s="101"/>
    </row>
    <row r="10913" spans="15:15" x14ac:dyDescent="0.25">
      <c r="O10913" s="101"/>
    </row>
    <row r="10914" spans="15:15" x14ac:dyDescent="0.25">
      <c r="O10914" s="101"/>
    </row>
    <row r="10915" spans="15:15" x14ac:dyDescent="0.25">
      <c r="O10915" s="101"/>
    </row>
    <row r="10916" spans="15:15" x14ac:dyDescent="0.25">
      <c r="O10916" s="101"/>
    </row>
    <row r="10917" spans="15:15" x14ac:dyDescent="0.25">
      <c r="O10917" s="101"/>
    </row>
    <row r="10918" spans="15:15" x14ac:dyDescent="0.25">
      <c r="O10918" s="101"/>
    </row>
    <row r="10919" spans="15:15" x14ac:dyDescent="0.25">
      <c r="O10919" s="101"/>
    </row>
    <row r="10920" spans="15:15" x14ac:dyDescent="0.25">
      <c r="O10920" s="101"/>
    </row>
    <row r="10921" spans="15:15" x14ac:dyDescent="0.25">
      <c r="O10921" s="101"/>
    </row>
    <row r="10922" spans="15:15" x14ac:dyDescent="0.25">
      <c r="O10922" s="101"/>
    </row>
    <row r="10923" spans="15:15" x14ac:dyDescent="0.25">
      <c r="O10923" s="101"/>
    </row>
    <row r="10924" spans="15:15" x14ac:dyDescent="0.25">
      <c r="O10924" s="101"/>
    </row>
    <row r="10925" spans="15:15" x14ac:dyDescent="0.25">
      <c r="O10925" s="101"/>
    </row>
    <row r="10926" spans="15:15" x14ac:dyDescent="0.25">
      <c r="O10926" s="101"/>
    </row>
    <row r="10927" spans="15:15" x14ac:dyDescent="0.25">
      <c r="O10927" s="101"/>
    </row>
    <row r="10928" spans="15:15" x14ac:dyDescent="0.25">
      <c r="O10928" s="101"/>
    </row>
    <row r="10929" spans="15:15" x14ac:dyDescent="0.25">
      <c r="O10929" s="101"/>
    </row>
    <row r="10930" spans="15:15" x14ac:dyDescent="0.25">
      <c r="O10930" s="101"/>
    </row>
    <row r="10931" spans="15:15" x14ac:dyDescent="0.25">
      <c r="O10931" s="101"/>
    </row>
    <row r="10932" spans="15:15" x14ac:dyDescent="0.25">
      <c r="O10932" s="101"/>
    </row>
    <row r="10933" spans="15:15" x14ac:dyDescent="0.25">
      <c r="O10933" s="101"/>
    </row>
    <row r="10934" spans="15:15" x14ac:dyDescent="0.25">
      <c r="O10934" s="101"/>
    </row>
    <row r="10935" spans="15:15" x14ac:dyDescent="0.25">
      <c r="O10935" s="101"/>
    </row>
    <row r="10936" spans="15:15" x14ac:dyDescent="0.25">
      <c r="O10936" s="101"/>
    </row>
    <row r="10937" spans="15:15" x14ac:dyDescent="0.25">
      <c r="O10937" s="101"/>
    </row>
    <row r="10938" spans="15:15" x14ac:dyDescent="0.25">
      <c r="O10938" s="101"/>
    </row>
    <row r="10939" spans="15:15" x14ac:dyDescent="0.25">
      <c r="O10939" s="101"/>
    </row>
    <row r="10940" spans="15:15" x14ac:dyDescent="0.25">
      <c r="O10940" s="101"/>
    </row>
    <row r="10941" spans="15:15" x14ac:dyDescent="0.25">
      <c r="O10941" s="101"/>
    </row>
    <row r="10942" spans="15:15" x14ac:dyDescent="0.25">
      <c r="O10942" s="101"/>
    </row>
    <row r="10943" spans="15:15" x14ac:dyDescent="0.25">
      <c r="O10943" s="101"/>
    </row>
    <row r="10944" spans="15:15" x14ac:dyDescent="0.25">
      <c r="O10944" s="101"/>
    </row>
    <row r="10945" spans="15:15" x14ac:dyDescent="0.25">
      <c r="O10945" s="101"/>
    </row>
    <row r="10946" spans="15:15" x14ac:dyDescent="0.25">
      <c r="O10946" s="101"/>
    </row>
    <row r="10947" spans="15:15" x14ac:dyDescent="0.25">
      <c r="O10947" s="101"/>
    </row>
    <row r="10948" spans="15:15" x14ac:dyDescent="0.25">
      <c r="O10948" s="101"/>
    </row>
    <row r="10949" spans="15:15" x14ac:dyDescent="0.25">
      <c r="O10949" s="101"/>
    </row>
    <row r="10950" spans="15:15" x14ac:dyDescent="0.25">
      <c r="O10950" s="101"/>
    </row>
    <row r="10951" spans="15:15" x14ac:dyDescent="0.25">
      <c r="O10951" s="101"/>
    </row>
    <row r="10952" spans="15:15" x14ac:dyDescent="0.25">
      <c r="O10952" s="101"/>
    </row>
    <row r="10953" spans="15:15" x14ac:dyDescent="0.25">
      <c r="O10953" s="101"/>
    </row>
    <row r="10954" spans="15:15" x14ac:dyDescent="0.25">
      <c r="O10954" s="101"/>
    </row>
    <row r="10955" spans="15:15" x14ac:dyDescent="0.25">
      <c r="O10955" s="101"/>
    </row>
    <row r="10956" spans="15:15" x14ac:dyDescent="0.25">
      <c r="O10956" s="101"/>
    </row>
    <row r="10957" spans="15:15" x14ac:dyDescent="0.25">
      <c r="O10957" s="101"/>
    </row>
    <row r="10958" spans="15:15" x14ac:dyDescent="0.25">
      <c r="O10958" s="101"/>
    </row>
    <row r="10959" spans="15:15" x14ac:dyDescent="0.25">
      <c r="O10959" s="101"/>
    </row>
    <row r="10960" spans="15:15" x14ac:dyDescent="0.25">
      <c r="O10960" s="101"/>
    </row>
    <row r="10961" spans="15:15" x14ac:dyDescent="0.25">
      <c r="O10961" s="101"/>
    </row>
    <row r="10962" spans="15:15" x14ac:dyDescent="0.25">
      <c r="O10962" s="101"/>
    </row>
    <row r="10963" spans="15:15" x14ac:dyDescent="0.25">
      <c r="O10963" s="101"/>
    </row>
    <row r="10964" spans="15:15" x14ac:dyDescent="0.25">
      <c r="O10964" s="101"/>
    </row>
    <row r="10965" spans="15:15" x14ac:dyDescent="0.25">
      <c r="O10965" s="101"/>
    </row>
    <row r="10966" spans="15:15" x14ac:dyDescent="0.25">
      <c r="O10966" s="101"/>
    </row>
    <row r="10967" spans="15:15" x14ac:dyDescent="0.25">
      <c r="O10967" s="101"/>
    </row>
    <row r="10968" spans="15:15" x14ac:dyDescent="0.25">
      <c r="O10968" s="101"/>
    </row>
    <row r="10969" spans="15:15" x14ac:dyDescent="0.25">
      <c r="O10969" s="101"/>
    </row>
    <row r="10970" spans="15:15" x14ac:dyDescent="0.25">
      <c r="O10970" s="101"/>
    </row>
    <row r="10971" spans="15:15" x14ac:dyDescent="0.25">
      <c r="O10971" s="101"/>
    </row>
    <row r="10972" spans="15:15" x14ac:dyDescent="0.25">
      <c r="O10972" s="101"/>
    </row>
    <row r="10973" spans="15:15" x14ac:dyDescent="0.25">
      <c r="O10973" s="101"/>
    </row>
    <row r="10974" spans="15:15" x14ac:dyDescent="0.25">
      <c r="O10974" s="101"/>
    </row>
    <row r="10975" spans="15:15" x14ac:dyDescent="0.25">
      <c r="O10975" s="101"/>
    </row>
    <row r="10976" spans="15:15" x14ac:dyDescent="0.25">
      <c r="O10976" s="101"/>
    </row>
    <row r="10977" spans="15:15" x14ac:dyDescent="0.25">
      <c r="O10977" s="101"/>
    </row>
    <row r="10978" spans="15:15" x14ac:dyDescent="0.25">
      <c r="O10978" s="101"/>
    </row>
    <row r="10979" spans="15:15" x14ac:dyDescent="0.25">
      <c r="O10979" s="101"/>
    </row>
    <row r="10980" spans="15:15" x14ac:dyDescent="0.25">
      <c r="O10980" s="101"/>
    </row>
    <row r="10981" spans="15:15" x14ac:dyDescent="0.25">
      <c r="O10981" s="101"/>
    </row>
    <row r="10982" spans="15:15" x14ac:dyDescent="0.25">
      <c r="O10982" s="101"/>
    </row>
    <row r="10983" spans="15:15" x14ac:dyDescent="0.25">
      <c r="O10983" s="101"/>
    </row>
    <row r="10984" spans="15:15" x14ac:dyDescent="0.25">
      <c r="O10984" s="101"/>
    </row>
    <row r="10985" spans="15:15" x14ac:dyDescent="0.25">
      <c r="O10985" s="101"/>
    </row>
    <row r="10986" spans="15:15" x14ac:dyDescent="0.25">
      <c r="O10986" s="101"/>
    </row>
    <row r="10987" spans="15:15" x14ac:dyDescent="0.25">
      <c r="O10987" s="101"/>
    </row>
    <row r="10988" spans="15:15" x14ac:dyDescent="0.25">
      <c r="O10988" s="101"/>
    </row>
    <row r="10989" spans="15:15" x14ac:dyDescent="0.25">
      <c r="O10989" s="101"/>
    </row>
    <row r="10990" spans="15:15" x14ac:dyDescent="0.25">
      <c r="O10990" s="101"/>
    </row>
    <row r="10991" spans="15:15" x14ac:dyDescent="0.25">
      <c r="O10991" s="101"/>
    </row>
    <row r="10992" spans="15:15" x14ac:dyDescent="0.25">
      <c r="O10992" s="101"/>
    </row>
    <row r="10993" spans="15:15" x14ac:dyDescent="0.25">
      <c r="O10993" s="101"/>
    </row>
    <row r="10994" spans="15:15" x14ac:dyDescent="0.25">
      <c r="O10994" s="101"/>
    </row>
    <row r="10995" spans="15:15" x14ac:dyDescent="0.25">
      <c r="O10995" s="101"/>
    </row>
    <row r="10996" spans="15:15" x14ac:dyDescent="0.25">
      <c r="O10996" s="101"/>
    </row>
    <row r="10997" spans="15:15" x14ac:dyDescent="0.25">
      <c r="O10997" s="101"/>
    </row>
    <row r="10998" spans="15:15" x14ac:dyDescent="0.25">
      <c r="O10998" s="101"/>
    </row>
    <row r="10999" spans="15:15" x14ac:dyDescent="0.25">
      <c r="O10999" s="101"/>
    </row>
    <row r="11000" spans="15:15" x14ac:dyDescent="0.25">
      <c r="O11000" s="101"/>
    </row>
    <row r="11001" spans="15:15" x14ac:dyDescent="0.25">
      <c r="O11001" s="101"/>
    </row>
    <row r="11002" spans="15:15" x14ac:dyDescent="0.25">
      <c r="O11002" s="101"/>
    </row>
    <row r="11003" spans="15:15" x14ac:dyDescent="0.25">
      <c r="O11003" s="101"/>
    </row>
    <row r="11004" spans="15:15" x14ac:dyDescent="0.25">
      <c r="O11004" s="101"/>
    </row>
    <row r="11005" spans="15:15" x14ac:dyDescent="0.25">
      <c r="O11005" s="101"/>
    </row>
    <row r="11006" spans="15:15" x14ac:dyDescent="0.25">
      <c r="O11006" s="101"/>
    </row>
    <row r="11007" spans="15:15" x14ac:dyDescent="0.25">
      <c r="O11007" s="101"/>
    </row>
    <row r="11008" spans="15:15" x14ac:dyDescent="0.25">
      <c r="O11008" s="101"/>
    </row>
    <row r="11009" spans="15:15" x14ac:dyDescent="0.25">
      <c r="O11009" s="101"/>
    </row>
    <row r="11010" spans="15:15" x14ac:dyDescent="0.25">
      <c r="O11010" s="101"/>
    </row>
    <row r="11011" spans="15:15" x14ac:dyDescent="0.25">
      <c r="O11011" s="101"/>
    </row>
    <row r="11012" spans="15:15" x14ac:dyDescent="0.25">
      <c r="O11012" s="101"/>
    </row>
    <row r="11013" spans="15:15" x14ac:dyDescent="0.25">
      <c r="O11013" s="101"/>
    </row>
    <row r="11014" spans="15:15" x14ac:dyDescent="0.25">
      <c r="O11014" s="101"/>
    </row>
    <row r="11015" spans="15:15" x14ac:dyDescent="0.25">
      <c r="O11015" s="101"/>
    </row>
    <row r="11016" spans="15:15" x14ac:dyDescent="0.25">
      <c r="O11016" s="101"/>
    </row>
    <row r="11017" spans="15:15" x14ac:dyDescent="0.25">
      <c r="O11017" s="101"/>
    </row>
    <row r="11018" spans="15:15" x14ac:dyDescent="0.25">
      <c r="O11018" s="101"/>
    </row>
    <row r="11019" spans="15:15" x14ac:dyDescent="0.25">
      <c r="O11019" s="101"/>
    </row>
    <row r="11020" spans="15:15" x14ac:dyDescent="0.25">
      <c r="O11020" s="101"/>
    </row>
    <row r="11021" spans="15:15" x14ac:dyDescent="0.25">
      <c r="O11021" s="101"/>
    </row>
    <row r="11022" spans="15:15" x14ac:dyDescent="0.25">
      <c r="O11022" s="101"/>
    </row>
    <row r="11023" spans="15:15" x14ac:dyDescent="0.25">
      <c r="O11023" s="101"/>
    </row>
    <row r="11024" spans="15:15" x14ac:dyDescent="0.25">
      <c r="O11024" s="101"/>
    </row>
    <row r="11025" spans="15:15" x14ac:dyDescent="0.25">
      <c r="O11025" s="101"/>
    </row>
    <row r="11026" spans="15:15" x14ac:dyDescent="0.25">
      <c r="O11026" s="101"/>
    </row>
    <row r="11027" spans="15:15" x14ac:dyDescent="0.25">
      <c r="O11027" s="101"/>
    </row>
    <row r="11028" spans="15:15" x14ac:dyDescent="0.25">
      <c r="O11028" s="101"/>
    </row>
    <row r="11029" spans="15:15" x14ac:dyDescent="0.25">
      <c r="O11029" s="101"/>
    </row>
    <row r="11030" spans="15:15" x14ac:dyDescent="0.25">
      <c r="O11030" s="101"/>
    </row>
    <row r="11031" spans="15:15" x14ac:dyDescent="0.25">
      <c r="O11031" s="101"/>
    </row>
    <row r="11032" spans="15:15" x14ac:dyDescent="0.25">
      <c r="O11032" s="101"/>
    </row>
    <row r="11033" spans="15:15" x14ac:dyDescent="0.25">
      <c r="O11033" s="101"/>
    </row>
    <row r="11034" spans="15:15" x14ac:dyDescent="0.25">
      <c r="O11034" s="101"/>
    </row>
    <row r="11035" spans="15:15" x14ac:dyDescent="0.25">
      <c r="O11035" s="101"/>
    </row>
    <row r="11036" spans="15:15" x14ac:dyDescent="0.25">
      <c r="O11036" s="101"/>
    </row>
    <row r="11037" spans="15:15" x14ac:dyDescent="0.25">
      <c r="O11037" s="101"/>
    </row>
    <row r="11038" spans="15:15" x14ac:dyDescent="0.25">
      <c r="O11038" s="101"/>
    </row>
    <row r="11039" spans="15:15" x14ac:dyDescent="0.25">
      <c r="O11039" s="101"/>
    </row>
    <row r="11040" spans="15:15" x14ac:dyDescent="0.25">
      <c r="O11040" s="101"/>
    </row>
    <row r="11041" spans="15:15" x14ac:dyDescent="0.25">
      <c r="O11041" s="101"/>
    </row>
    <row r="11042" spans="15:15" x14ac:dyDescent="0.25">
      <c r="O11042" s="101"/>
    </row>
    <row r="11043" spans="15:15" x14ac:dyDescent="0.25">
      <c r="O11043" s="101"/>
    </row>
    <row r="11044" spans="15:15" x14ac:dyDescent="0.25">
      <c r="O11044" s="101"/>
    </row>
    <row r="11045" spans="15:15" x14ac:dyDescent="0.25">
      <c r="O11045" s="101"/>
    </row>
    <row r="11046" spans="15:15" x14ac:dyDescent="0.25">
      <c r="O11046" s="101"/>
    </row>
    <row r="11047" spans="15:15" x14ac:dyDescent="0.25">
      <c r="O11047" s="101"/>
    </row>
    <row r="11048" spans="15:15" x14ac:dyDescent="0.25">
      <c r="O11048" s="101"/>
    </row>
    <row r="11049" spans="15:15" x14ac:dyDescent="0.25">
      <c r="O11049" s="101"/>
    </row>
    <row r="11050" spans="15:15" x14ac:dyDescent="0.25">
      <c r="O11050" s="101"/>
    </row>
    <row r="11051" spans="15:15" x14ac:dyDescent="0.25">
      <c r="O11051" s="101"/>
    </row>
    <row r="11052" spans="15:15" x14ac:dyDescent="0.25">
      <c r="O11052" s="101"/>
    </row>
    <row r="11053" spans="15:15" x14ac:dyDescent="0.25">
      <c r="O11053" s="101"/>
    </row>
    <row r="11054" spans="15:15" x14ac:dyDescent="0.25">
      <c r="O11054" s="101"/>
    </row>
    <row r="11055" spans="15:15" x14ac:dyDescent="0.25">
      <c r="O11055" s="101"/>
    </row>
    <row r="11056" spans="15:15" x14ac:dyDescent="0.25">
      <c r="O11056" s="101"/>
    </row>
    <row r="11057" spans="15:15" x14ac:dyDescent="0.25">
      <c r="O11057" s="101"/>
    </row>
    <row r="11058" spans="15:15" x14ac:dyDescent="0.25">
      <c r="O11058" s="101"/>
    </row>
    <row r="11059" spans="15:15" x14ac:dyDescent="0.25">
      <c r="O11059" s="101"/>
    </row>
    <row r="11060" spans="15:15" x14ac:dyDescent="0.25">
      <c r="O11060" s="101"/>
    </row>
    <row r="11061" spans="15:15" x14ac:dyDescent="0.25">
      <c r="O11061" s="101"/>
    </row>
    <row r="11062" spans="15:15" x14ac:dyDescent="0.25">
      <c r="O11062" s="101"/>
    </row>
    <row r="11063" spans="15:15" x14ac:dyDescent="0.25">
      <c r="O11063" s="101"/>
    </row>
    <row r="11064" spans="15:15" x14ac:dyDescent="0.25">
      <c r="O11064" s="101"/>
    </row>
    <row r="11065" spans="15:15" x14ac:dyDescent="0.25">
      <c r="O11065" s="101"/>
    </row>
    <row r="11066" spans="15:15" x14ac:dyDescent="0.25">
      <c r="O11066" s="101"/>
    </row>
    <row r="11067" spans="15:15" x14ac:dyDescent="0.25">
      <c r="O11067" s="101"/>
    </row>
    <row r="11068" spans="15:15" x14ac:dyDescent="0.25">
      <c r="O11068" s="101"/>
    </row>
    <row r="11069" spans="15:15" x14ac:dyDescent="0.25">
      <c r="O11069" s="101"/>
    </row>
    <row r="11070" spans="15:15" x14ac:dyDescent="0.25">
      <c r="O11070" s="101"/>
    </row>
    <row r="11071" spans="15:15" x14ac:dyDescent="0.25">
      <c r="O11071" s="101"/>
    </row>
    <row r="11072" spans="15:15" x14ac:dyDescent="0.25">
      <c r="O11072" s="101"/>
    </row>
    <row r="11073" spans="15:15" x14ac:dyDescent="0.25">
      <c r="O11073" s="101"/>
    </row>
    <row r="11074" spans="15:15" x14ac:dyDescent="0.25">
      <c r="O11074" s="101"/>
    </row>
    <row r="11075" spans="15:15" x14ac:dyDescent="0.25">
      <c r="O11075" s="101"/>
    </row>
    <row r="11076" spans="15:15" x14ac:dyDescent="0.25">
      <c r="O11076" s="101"/>
    </row>
    <row r="11077" spans="15:15" x14ac:dyDescent="0.25">
      <c r="O11077" s="101"/>
    </row>
    <row r="11078" spans="15:15" x14ac:dyDescent="0.25">
      <c r="O11078" s="101"/>
    </row>
    <row r="11079" spans="15:15" x14ac:dyDescent="0.25">
      <c r="O11079" s="101"/>
    </row>
    <row r="11080" spans="15:15" x14ac:dyDescent="0.25">
      <c r="O11080" s="101"/>
    </row>
    <row r="11081" spans="15:15" x14ac:dyDescent="0.25">
      <c r="O11081" s="101"/>
    </row>
    <row r="11082" spans="15:15" x14ac:dyDescent="0.25">
      <c r="O11082" s="101"/>
    </row>
    <row r="11083" spans="15:15" x14ac:dyDescent="0.25">
      <c r="O11083" s="101"/>
    </row>
    <row r="11084" spans="15:15" x14ac:dyDescent="0.25">
      <c r="O11084" s="101"/>
    </row>
    <row r="11085" spans="15:15" x14ac:dyDescent="0.25">
      <c r="O11085" s="101"/>
    </row>
    <row r="11086" spans="15:15" x14ac:dyDescent="0.25">
      <c r="O11086" s="101"/>
    </row>
    <row r="11087" spans="15:15" x14ac:dyDescent="0.25">
      <c r="O11087" s="101"/>
    </row>
    <row r="11088" spans="15:15" x14ac:dyDescent="0.25">
      <c r="O11088" s="101"/>
    </row>
    <row r="11089" spans="15:15" x14ac:dyDescent="0.25">
      <c r="O11089" s="101"/>
    </row>
    <row r="11090" spans="15:15" x14ac:dyDescent="0.25">
      <c r="O11090" s="101"/>
    </row>
    <row r="11091" spans="15:15" x14ac:dyDescent="0.25">
      <c r="O11091" s="101"/>
    </row>
    <row r="11092" spans="15:15" x14ac:dyDescent="0.25">
      <c r="O11092" s="101"/>
    </row>
    <row r="11093" spans="15:15" x14ac:dyDescent="0.25">
      <c r="O11093" s="101"/>
    </row>
    <row r="11094" spans="15:15" x14ac:dyDescent="0.25">
      <c r="O11094" s="101"/>
    </row>
    <row r="11095" spans="15:15" x14ac:dyDescent="0.25">
      <c r="O11095" s="101"/>
    </row>
    <row r="11096" spans="15:15" x14ac:dyDescent="0.25">
      <c r="O11096" s="101"/>
    </row>
    <row r="11097" spans="15:15" x14ac:dyDescent="0.25">
      <c r="O11097" s="101"/>
    </row>
    <row r="11098" spans="15:15" x14ac:dyDescent="0.25">
      <c r="O11098" s="101"/>
    </row>
    <row r="11099" spans="15:15" x14ac:dyDescent="0.25">
      <c r="O11099" s="101"/>
    </row>
    <row r="11100" spans="15:15" x14ac:dyDescent="0.25">
      <c r="O11100" s="101"/>
    </row>
    <row r="11101" spans="15:15" x14ac:dyDescent="0.25">
      <c r="O11101" s="101"/>
    </row>
    <row r="11102" spans="15:15" x14ac:dyDescent="0.25">
      <c r="O11102" s="101"/>
    </row>
    <row r="11103" spans="15:15" x14ac:dyDescent="0.25">
      <c r="O11103" s="101"/>
    </row>
    <row r="11104" spans="15:15" x14ac:dyDescent="0.25">
      <c r="O11104" s="101"/>
    </row>
    <row r="11105" spans="15:15" x14ac:dyDescent="0.25">
      <c r="O11105" s="101"/>
    </row>
    <row r="11106" spans="15:15" x14ac:dyDescent="0.25">
      <c r="O11106" s="101"/>
    </row>
    <row r="11107" spans="15:15" x14ac:dyDescent="0.25">
      <c r="O11107" s="101"/>
    </row>
    <row r="11108" spans="15:15" x14ac:dyDescent="0.25">
      <c r="O11108" s="101"/>
    </row>
    <row r="11109" spans="15:15" x14ac:dyDescent="0.25">
      <c r="O11109" s="101"/>
    </row>
    <row r="11110" spans="15:15" x14ac:dyDescent="0.25">
      <c r="O11110" s="101"/>
    </row>
    <row r="11111" spans="15:15" x14ac:dyDescent="0.25">
      <c r="O11111" s="101"/>
    </row>
    <row r="11112" spans="15:15" x14ac:dyDescent="0.25">
      <c r="O11112" s="101"/>
    </row>
    <row r="11113" spans="15:15" x14ac:dyDescent="0.25">
      <c r="O11113" s="101"/>
    </row>
    <row r="11114" spans="15:15" x14ac:dyDescent="0.25">
      <c r="O11114" s="101"/>
    </row>
    <row r="11115" spans="15:15" x14ac:dyDescent="0.25">
      <c r="O11115" s="101"/>
    </row>
    <row r="11116" spans="15:15" x14ac:dyDescent="0.25">
      <c r="O11116" s="101"/>
    </row>
    <row r="11117" spans="15:15" x14ac:dyDescent="0.25">
      <c r="O11117" s="101"/>
    </row>
    <row r="11118" spans="15:15" x14ac:dyDescent="0.25">
      <c r="O11118" s="101"/>
    </row>
    <row r="11119" spans="15:15" x14ac:dyDescent="0.25">
      <c r="O11119" s="101"/>
    </row>
    <row r="11120" spans="15:15" x14ac:dyDescent="0.25">
      <c r="O11120" s="101"/>
    </row>
    <row r="11121" spans="15:15" x14ac:dyDescent="0.25">
      <c r="O11121" s="101"/>
    </row>
    <row r="11122" spans="15:15" x14ac:dyDescent="0.25">
      <c r="O11122" s="101"/>
    </row>
    <row r="11123" spans="15:15" x14ac:dyDescent="0.25">
      <c r="O11123" s="101"/>
    </row>
    <row r="11124" spans="15:15" x14ac:dyDescent="0.25">
      <c r="O11124" s="101"/>
    </row>
    <row r="11125" spans="15:15" x14ac:dyDescent="0.25">
      <c r="O11125" s="101"/>
    </row>
    <row r="11126" spans="15:15" x14ac:dyDescent="0.25">
      <c r="O11126" s="101"/>
    </row>
    <row r="11127" spans="15:15" x14ac:dyDescent="0.25">
      <c r="O11127" s="101"/>
    </row>
    <row r="11128" spans="15:15" x14ac:dyDescent="0.25">
      <c r="O11128" s="101"/>
    </row>
    <row r="11129" spans="15:15" x14ac:dyDescent="0.25">
      <c r="O11129" s="101"/>
    </row>
    <row r="11130" spans="15:15" x14ac:dyDescent="0.25">
      <c r="O11130" s="101"/>
    </row>
    <row r="11131" spans="15:15" x14ac:dyDescent="0.25">
      <c r="O11131" s="101"/>
    </row>
    <row r="11132" spans="15:15" x14ac:dyDescent="0.25">
      <c r="O11132" s="101"/>
    </row>
    <row r="11133" spans="15:15" x14ac:dyDescent="0.25">
      <c r="O11133" s="101"/>
    </row>
    <row r="11134" spans="15:15" x14ac:dyDescent="0.25">
      <c r="O11134" s="101"/>
    </row>
    <row r="11135" spans="15:15" x14ac:dyDescent="0.25">
      <c r="O11135" s="101"/>
    </row>
    <row r="11136" spans="15:15" x14ac:dyDescent="0.25">
      <c r="O11136" s="101"/>
    </row>
    <row r="11137" spans="15:15" x14ac:dyDescent="0.25">
      <c r="O11137" s="101"/>
    </row>
    <row r="11138" spans="15:15" x14ac:dyDescent="0.25">
      <c r="O11138" s="101"/>
    </row>
    <row r="11139" spans="15:15" x14ac:dyDescent="0.25">
      <c r="O11139" s="101"/>
    </row>
    <row r="11140" spans="15:15" x14ac:dyDescent="0.25">
      <c r="O11140" s="101"/>
    </row>
    <row r="11141" spans="15:15" x14ac:dyDescent="0.25">
      <c r="O11141" s="101"/>
    </row>
    <row r="11142" spans="15:15" x14ac:dyDescent="0.25">
      <c r="O11142" s="101"/>
    </row>
    <row r="11143" spans="15:15" x14ac:dyDescent="0.25">
      <c r="O11143" s="101"/>
    </row>
    <row r="11144" spans="15:15" x14ac:dyDescent="0.25">
      <c r="O11144" s="101"/>
    </row>
    <row r="11145" spans="15:15" x14ac:dyDescent="0.25">
      <c r="O11145" s="101"/>
    </row>
    <row r="11146" spans="15:15" x14ac:dyDescent="0.25">
      <c r="O11146" s="101"/>
    </row>
    <row r="11147" spans="15:15" x14ac:dyDescent="0.25">
      <c r="O11147" s="101"/>
    </row>
    <row r="11148" spans="15:15" x14ac:dyDescent="0.25">
      <c r="O11148" s="101"/>
    </row>
    <row r="11149" spans="15:15" x14ac:dyDescent="0.25">
      <c r="O11149" s="101"/>
    </row>
    <row r="11150" spans="15:15" x14ac:dyDescent="0.25">
      <c r="O11150" s="101"/>
    </row>
    <row r="11151" spans="15:15" x14ac:dyDescent="0.25">
      <c r="O11151" s="101"/>
    </row>
    <row r="11152" spans="15:15" x14ac:dyDescent="0.25">
      <c r="O11152" s="101"/>
    </row>
    <row r="11153" spans="15:15" x14ac:dyDescent="0.25">
      <c r="O11153" s="101"/>
    </row>
    <row r="11154" spans="15:15" x14ac:dyDescent="0.25">
      <c r="O11154" s="101"/>
    </row>
    <row r="11155" spans="15:15" x14ac:dyDescent="0.25">
      <c r="O11155" s="101"/>
    </row>
    <row r="11156" spans="15:15" x14ac:dyDescent="0.25">
      <c r="O11156" s="101"/>
    </row>
    <row r="11157" spans="15:15" x14ac:dyDescent="0.25">
      <c r="O11157" s="101"/>
    </row>
    <row r="11158" spans="15:15" x14ac:dyDescent="0.25">
      <c r="O11158" s="101"/>
    </row>
    <row r="11159" spans="15:15" x14ac:dyDescent="0.25">
      <c r="O11159" s="101"/>
    </row>
    <row r="11160" spans="15:15" x14ac:dyDescent="0.25">
      <c r="O11160" s="101"/>
    </row>
    <row r="11161" spans="15:15" x14ac:dyDescent="0.25">
      <c r="O11161" s="101"/>
    </row>
    <row r="11162" spans="15:15" x14ac:dyDescent="0.25">
      <c r="O11162" s="101"/>
    </row>
    <row r="11163" spans="15:15" x14ac:dyDescent="0.25">
      <c r="O11163" s="101"/>
    </row>
    <row r="11164" spans="15:15" x14ac:dyDescent="0.25">
      <c r="O11164" s="101"/>
    </row>
    <row r="11165" spans="15:15" x14ac:dyDescent="0.25">
      <c r="O11165" s="101"/>
    </row>
    <row r="11166" spans="15:15" x14ac:dyDescent="0.25">
      <c r="O11166" s="101"/>
    </row>
    <row r="11167" spans="15:15" x14ac:dyDescent="0.25">
      <c r="O11167" s="101"/>
    </row>
    <row r="11168" spans="15:15" x14ac:dyDescent="0.25">
      <c r="O11168" s="101"/>
    </row>
    <row r="11169" spans="15:15" x14ac:dyDescent="0.25">
      <c r="O11169" s="101"/>
    </row>
    <row r="11170" spans="15:15" x14ac:dyDescent="0.25">
      <c r="O11170" s="101"/>
    </row>
    <row r="11171" spans="15:15" x14ac:dyDescent="0.25">
      <c r="O11171" s="101"/>
    </row>
    <row r="11172" spans="15:15" x14ac:dyDescent="0.25">
      <c r="O11172" s="101"/>
    </row>
    <row r="11173" spans="15:15" x14ac:dyDescent="0.25">
      <c r="O11173" s="101"/>
    </row>
    <row r="11174" spans="15:15" x14ac:dyDescent="0.25">
      <c r="O11174" s="101"/>
    </row>
    <row r="11175" spans="15:15" x14ac:dyDescent="0.25">
      <c r="O11175" s="101"/>
    </row>
    <row r="11176" spans="15:15" x14ac:dyDescent="0.25">
      <c r="O11176" s="101"/>
    </row>
    <row r="11177" spans="15:15" x14ac:dyDescent="0.25">
      <c r="O11177" s="101"/>
    </row>
    <row r="11178" spans="15:15" x14ac:dyDescent="0.25">
      <c r="O11178" s="101"/>
    </row>
    <row r="11179" spans="15:15" x14ac:dyDescent="0.25">
      <c r="O11179" s="101"/>
    </row>
    <row r="11180" spans="15:15" x14ac:dyDescent="0.25">
      <c r="O11180" s="101"/>
    </row>
    <row r="11181" spans="15:15" x14ac:dyDescent="0.25">
      <c r="O11181" s="101"/>
    </row>
    <row r="11182" spans="15:15" x14ac:dyDescent="0.25">
      <c r="O11182" s="101"/>
    </row>
    <row r="11183" spans="15:15" x14ac:dyDescent="0.25">
      <c r="O11183" s="101"/>
    </row>
    <row r="11184" spans="15:15" x14ac:dyDescent="0.25">
      <c r="O11184" s="101"/>
    </row>
    <row r="11185" spans="15:15" x14ac:dyDescent="0.25">
      <c r="O11185" s="101"/>
    </row>
    <row r="11186" spans="15:15" x14ac:dyDescent="0.25">
      <c r="O11186" s="101"/>
    </row>
    <row r="11187" spans="15:15" x14ac:dyDescent="0.25">
      <c r="O11187" s="101"/>
    </row>
    <row r="11188" spans="15:15" x14ac:dyDescent="0.25">
      <c r="O11188" s="101"/>
    </row>
    <row r="11189" spans="15:15" x14ac:dyDescent="0.25">
      <c r="O11189" s="101"/>
    </row>
    <row r="11190" spans="15:15" x14ac:dyDescent="0.25">
      <c r="O11190" s="101"/>
    </row>
    <row r="11191" spans="15:15" x14ac:dyDescent="0.25">
      <c r="O11191" s="101"/>
    </row>
    <row r="11192" spans="15:15" x14ac:dyDescent="0.25">
      <c r="O11192" s="101"/>
    </row>
    <row r="11193" spans="15:15" x14ac:dyDescent="0.25">
      <c r="O11193" s="101"/>
    </row>
    <row r="11194" spans="15:15" x14ac:dyDescent="0.25">
      <c r="O11194" s="101"/>
    </row>
    <row r="11195" spans="15:15" x14ac:dyDescent="0.25">
      <c r="O11195" s="101"/>
    </row>
    <row r="11196" spans="15:15" x14ac:dyDescent="0.25">
      <c r="O11196" s="101"/>
    </row>
    <row r="11197" spans="15:15" x14ac:dyDescent="0.25">
      <c r="O11197" s="101"/>
    </row>
    <row r="11198" spans="15:15" x14ac:dyDescent="0.25">
      <c r="O11198" s="101"/>
    </row>
    <row r="11199" spans="15:15" x14ac:dyDescent="0.25">
      <c r="O11199" s="101"/>
    </row>
    <row r="11200" spans="15:15" x14ac:dyDescent="0.25">
      <c r="O11200" s="101"/>
    </row>
    <row r="11201" spans="15:15" x14ac:dyDescent="0.25">
      <c r="O11201" s="101"/>
    </row>
    <row r="11202" spans="15:15" x14ac:dyDescent="0.25">
      <c r="O11202" s="101"/>
    </row>
    <row r="11203" spans="15:15" x14ac:dyDescent="0.25">
      <c r="O11203" s="101"/>
    </row>
    <row r="11204" spans="15:15" x14ac:dyDescent="0.25">
      <c r="O11204" s="101"/>
    </row>
    <row r="11205" spans="15:15" x14ac:dyDescent="0.25">
      <c r="O11205" s="101"/>
    </row>
    <row r="11206" spans="15:15" x14ac:dyDescent="0.25">
      <c r="O11206" s="101"/>
    </row>
    <row r="11207" spans="15:15" x14ac:dyDescent="0.25">
      <c r="O11207" s="101"/>
    </row>
    <row r="11208" spans="15:15" x14ac:dyDescent="0.25">
      <c r="O11208" s="101"/>
    </row>
    <row r="11209" spans="15:15" x14ac:dyDescent="0.25">
      <c r="O11209" s="101"/>
    </row>
    <row r="11210" spans="15:15" x14ac:dyDescent="0.25">
      <c r="O11210" s="101"/>
    </row>
    <row r="11211" spans="15:15" x14ac:dyDescent="0.25">
      <c r="O11211" s="101"/>
    </row>
    <row r="11212" spans="15:15" x14ac:dyDescent="0.25">
      <c r="O11212" s="101"/>
    </row>
    <row r="11213" spans="15:15" x14ac:dyDescent="0.25">
      <c r="O11213" s="101"/>
    </row>
    <row r="11214" spans="15:15" x14ac:dyDescent="0.25">
      <c r="O11214" s="101"/>
    </row>
    <row r="11215" spans="15:15" x14ac:dyDescent="0.25">
      <c r="O11215" s="101"/>
    </row>
    <row r="11216" spans="15:15" x14ac:dyDescent="0.25">
      <c r="O11216" s="101"/>
    </row>
    <row r="11217" spans="15:15" x14ac:dyDescent="0.25">
      <c r="O11217" s="101"/>
    </row>
    <row r="11218" spans="15:15" x14ac:dyDescent="0.25">
      <c r="O11218" s="101"/>
    </row>
    <row r="11219" spans="15:15" x14ac:dyDescent="0.25">
      <c r="O11219" s="101"/>
    </row>
    <row r="11220" spans="15:15" x14ac:dyDescent="0.25">
      <c r="O11220" s="101"/>
    </row>
    <row r="11221" spans="15:15" x14ac:dyDescent="0.25">
      <c r="O11221" s="101"/>
    </row>
    <row r="11222" spans="15:15" x14ac:dyDescent="0.25">
      <c r="O11222" s="101"/>
    </row>
    <row r="11223" spans="15:15" x14ac:dyDescent="0.25">
      <c r="O11223" s="101"/>
    </row>
    <row r="11224" spans="15:15" x14ac:dyDescent="0.25">
      <c r="O11224" s="101"/>
    </row>
    <row r="11225" spans="15:15" x14ac:dyDescent="0.25">
      <c r="O11225" s="101"/>
    </row>
    <row r="11226" spans="15:15" x14ac:dyDescent="0.25">
      <c r="O11226" s="101"/>
    </row>
    <row r="11227" spans="15:15" x14ac:dyDescent="0.25">
      <c r="O11227" s="101"/>
    </row>
    <row r="11228" spans="15:15" x14ac:dyDescent="0.25">
      <c r="O11228" s="101"/>
    </row>
    <row r="11229" spans="15:15" x14ac:dyDescent="0.25">
      <c r="O11229" s="101"/>
    </row>
    <row r="11230" spans="15:15" x14ac:dyDescent="0.25">
      <c r="O11230" s="101"/>
    </row>
    <row r="11231" spans="15:15" x14ac:dyDescent="0.25">
      <c r="O11231" s="101"/>
    </row>
    <row r="11232" spans="15:15" x14ac:dyDescent="0.25">
      <c r="O11232" s="101"/>
    </row>
    <row r="11233" spans="15:15" x14ac:dyDescent="0.25">
      <c r="O11233" s="101"/>
    </row>
    <row r="11234" spans="15:15" x14ac:dyDescent="0.25">
      <c r="O11234" s="101"/>
    </row>
    <row r="11235" spans="15:15" x14ac:dyDescent="0.25">
      <c r="O11235" s="101"/>
    </row>
    <row r="11236" spans="15:15" x14ac:dyDescent="0.25">
      <c r="O11236" s="101"/>
    </row>
    <row r="11237" spans="15:15" x14ac:dyDescent="0.25">
      <c r="O11237" s="101"/>
    </row>
    <row r="11238" spans="15:15" x14ac:dyDescent="0.25">
      <c r="O11238" s="101"/>
    </row>
    <row r="11239" spans="15:15" x14ac:dyDescent="0.25">
      <c r="O11239" s="101"/>
    </row>
    <row r="11240" spans="15:15" x14ac:dyDescent="0.25">
      <c r="O11240" s="101"/>
    </row>
    <row r="11241" spans="15:15" x14ac:dyDescent="0.25">
      <c r="O11241" s="101"/>
    </row>
    <row r="11242" spans="15:15" x14ac:dyDescent="0.25">
      <c r="O11242" s="101"/>
    </row>
    <row r="11243" spans="15:15" x14ac:dyDescent="0.25">
      <c r="O11243" s="101"/>
    </row>
    <row r="11244" spans="15:15" x14ac:dyDescent="0.25">
      <c r="O11244" s="101"/>
    </row>
    <row r="11245" spans="15:15" x14ac:dyDescent="0.25">
      <c r="O11245" s="101"/>
    </row>
    <row r="11246" spans="15:15" x14ac:dyDescent="0.25">
      <c r="O11246" s="101"/>
    </row>
    <row r="11247" spans="15:15" x14ac:dyDescent="0.25">
      <c r="O11247" s="101"/>
    </row>
    <row r="11248" spans="15:15" x14ac:dyDescent="0.25">
      <c r="O11248" s="101"/>
    </row>
    <row r="11249" spans="15:15" x14ac:dyDescent="0.25">
      <c r="O11249" s="101"/>
    </row>
    <row r="11250" spans="15:15" x14ac:dyDescent="0.25">
      <c r="O11250" s="101"/>
    </row>
    <row r="11251" spans="15:15" x14ac:dyDescent="0.25">
      <c r="O11251" s="101"/>
    </row>
    <row r="11252" spans="15:15" x14ac:dyDescent="0.25">
      <c r="O11252" s="101"/>
    </row>
    <row r="11253" spans="15:15" x14ac:dyDescent="0.25">
      <c r="O11253" s="101"/>
    </row>
    <row r="11254" spans="15:15" x14ac:dyDescent="0.25">
      <c r="O11254" s="101"/>
    </row>
    <row r="11255" spans="15:15" x14ac:dyDescent="0.25">
      <c r="O11255" s="101"/>
    </row>
    <row r="11256" spans="15:15" x14ac:dyDescent="0.25">
      <c r="O11256" s="101"/>
    </row>
    <row r="11257" spans="15:15" x14ac:dyDescent="0.25">
      <c r="O11257" s="101"/>
    </row>
    <row r="11258" spans="15:15" x14ac:dyDescent="0.25">
      <c r="O11258" s="101"/>
    </row>
    <row r="11259" spans="15:15" x14ac:dyDescent="0.25">
      <c r="O11259" s="101"/>
    </row>
    <row r="11260" spans="15:15" x14ac:dyDescent="0.25">
      <c r="O11260" s="101"/>
    </row>
    <row r="11261" spans="15:15" x14ac:dyDescent="0.25">
      <c r="O11261" s="101"/>
    </row>
    <row r="11262" spans="15:15" x14ac:dyDescent="0.25">
      <c r="O11262" s="101"/>
    </row>
    <row r="11263" spans="15:15" x14ac:dyDescent="0.25">
      <c r="O11263" s="101"/>
    </row>
    <row r="11264" spans="15:15" x14ac:dyDescent="0.25">
      <c r="O11264" s="101"/>
    </row>
    <row r="11265" spans="15:15" x14ac:dyDescent="0.25">
      <c r="O11265" s="101"/>
    </row>
    <row r="11266" spans="15:15" x14ac:dyDescent="0.25">
      <c r="O11266" s="101"/>
    </row>
    <row r="11267" spans="15:15" x14ac:dyDescent="0.25">
      <c r="O11267" s="101"/>
    </row>
    <row r="11268" spans="15:15" x14ac:dyDescent="0.25">
      <c r="O11268" s="101"/>
    </row>
    <row r="11269" spans="15:15" x14ac:dyDescent="0.25">
      <c r="O11269" s="101"/>
    </row>
    <row r="11270" spans="15:15" x14ac:dyDescent="0.25">
      <c r="O11270" s="101"/>
    </row>
    <row r="11271" spans="15:15" x14ac:dyDescent="0.25">
      <c r="O11271" s="101"/>
    </row>
    <row r="11272" spans="15:15" x14ac:dyDescent="0.25">
      <c r="O11272" s="101"/>
    </row>
    <row r="11273" spans="15:15" x14ac:dyDescent="0.25">
      <c r="O11273" s="101"/>
    </row>
    <row r="11274" spans="15:15" x14ac:dyDescent="0.25">
      <c r="O11274" s="101"/>
    </row>
    <row r="11275" spans="15:15" x14ac:dyDescent="0.25">
      <c r="O11275" s="101"/>
    </row>
    <row r="11276" spans="15:15" x14ac:dyDescent="0.25">
      <c r="O11276" s="101"/>
    </row>
    <row r="11277" spans="15:15" x14ac:dyDescent="0.25">
      <c r="O11277" s="101"/>
    </row>
    <row r="11278" spans="15:15" x14ac:dyDescent="0.25">
      <c r="O11278" s="101"/>
    </row>
    <row r="11279" spans="15:15" x14ac:dyDescent="0.25">
      <c r="O11279" s="101"/>
    </row>
    <row r="11280" spans="15:15" x14ac:dyDescent="0.25">
      <c r="O11280" s="101"/>
    </row>
    <row r="11281" spans="15:15" x14ac:dyDescent="0.25">
      <c r="O11281" s="101"/>
    </row>
    <row r="11282" spans="15:15" x14ac:dyDescent="0.25">
      <c r="O11282" s="101"/>
    </row>
    <row r="11283" spans="15:15" x14ac:dyDescent="0.25">
      <c r="O11283" s="101"/>
    </row>
    <row r="11284" spans="15:15" x14ac:dyDescent="0.25">
      <c r="O11284" s="101"/>
    </row>
    <row r="11285" spans="15:15" x14ac:dyDescent="0.25">
      <c r="O11285" s="101"/>
    </row>
    <row r="11286" spans="15:15" x14ac:dyDescent="0.25">
      <c r="O11286" s="101"/>
    </row>
    <row r="11287" spans="15:15" x14ac:dyDescent="0.25">
      <c r="O11287" s="101"/>
    </row>
    <row r="11288" spans="15:15" x14ac:dyDescent="0.25">
      <c r="O11288" s="101"/>
    </row>
    <row r="11289" spans="15:15" x14ac:dyDescent="0.25">
      <c r="O11289" s="101"/>
    </row>
    <row r="11290" spans="15:15" x14ac:dyDescent="0.25">
      <c r="O11290" s="101"/>
    </row>
    <row r="11291" spans="15:15" x14ac:dyDescent="0.25">
      <c r="O11291" s="101"/>
    </row>
    <row r="11292" spans="15:15" x14ac:dyDescent="0.25">
      <c r="O11292" s="101"/>
    </row>
    <row r="11293" spans="15:15" x14ac:dyDescent="0.25">
      <c r="O11293" s="101"/>
    </row>
    <row r="11294" spans="15:15" x14ac:dyDescent="0.25">
      <c r="O11294" s="101"/>
    </row>
    <row r="11295" spans="15:15" x14ac:dyDescent="0.25">
      <c r="O11295" s="101"/>
    </row>
    <row r="11296" spans="15:15" x14ac:dyDescent="0.25">
      <c r="O11296" s="101"/>
    </row>
    <row r="11297" spans="15:15" x14ac:dyDescent="0.25">
      <c r="O11297" s="101"/>
    </row>
    <row r="11298" spans="15:15" x14ac:dyDescent="0.25">
      <c r="O11298" s="101"/>
    </row>
    <row r="11299" spans="15:15" x14ac:dyDescent="0.25">
      <c r="O11299" s="101"/>
    </row>
    <row r="11300" spans="15:15" x14ac:dyDescent="0.25">
      <c r="O11300" s="101"/>
    </row>
    <row r="11301" spans="15:15" x14ac:dyDescent="0.25">
      <c r="O11301" s="101"/>
    </row>
    <row r="11302" spans="15:15" x14ac:dyDescent="0.25">
      <c r="O11302" s="101"/>
    </row>
    <row r="11303" spans="15:15" x14ac:dyDescent="0.25">
      <c r="O11303" s="101"/>
    </row>
    <row r="11304" spans="15:15" x14ac:dyDescent="0.25">
      <c r="O11304" s="101"/>
    </row>
    <row r="11305" spans="15:15" x14ac:dyDescent="0.25">
      <c r="O11305" s="101"/>
    </row>
    <row r="11306" spans="15:15" x14ac:dyDescent="0.25">
      <c r="O11306" s="101"/>
    </row>
    <row r="11307" spans="15:15" x14ac:dyDescent="0.25">
      <c r="O11307" s="101"/>
    </row>
    <row r="11308" spans="15:15" x14ac:dyDescent="0.25">
      <c r="O11308" s="101"/>
    </row>
    <row r="11309" spans="15:15" x14ac:dyDescent="0.25">
      <c r="O11309" s="101"/>
    </row>
    <row r="11310" spans="15:15" x14ac:dyDescent="0.25">
      <c r="O11310" s="101"/>
    </row>
    <row r="11311" spans="15:15" x14ac:dyDescent="0.25">
      <c r="O11311" s="101"/>
    </row>
    <row r="11312" spans="15:15" x14ac:dyDescent="0.25">
      <c r="O11312" s="101"/>
    </row>
    <row r="11313" spans="15:15" x14ac:dyDescent="0.25">
      <c r="O11313" s="101"/>
    </row>
    <row r="11314" spans="15:15" x14ac:dyDescent="0.25">
      <c r="O11314" s="101"/>
    </row>
    <row r="11315" spans="15:15" x14ac:dyDescent="0.25">
      <c r="O11315" s="101"/>
    </row>
    <row r="11316" spans="15:15" x14ac:dyDescent="0.25">
      <c r="O11316" s="101"/>
    </row>
    <row r="11317" spans="15:15" x14ac:dyDescent="0.25">
      <c r="O11317" s="101"/>
    </row>
    <row r="11318" spans="15:15" x14ac:dyDescent="0.25">
      <c r="O11318" s="101"/>
    </row>
    <row r="11319" spans="15:15" x14ac:dyDescent="0.25">
      <c r="O11319" s="101"/>
    </row>
    <row r="11320" spans="15:15" x14ac:dyDescent="0.25">
      <c r="O11320" s="101"/>
    </row>
    <row r="11321" spans="15:15" x14ac:dyDescent="0.25">
      <c r="O11321" s="101"/>
    </row>
    <row r="11322" spans="15:15" x14ac:dyDescent="0.25">
      <c r="O11322" s="101"/>
    </row>
    <row r="11323" spans="15:15" x14ac:dyDescent="0.25">
      <c r="O11323" s="101"/>
    </row>
    <row r="11324" spans="15:15" x14ac:dyDescent="0.25">
      <c r="O11324" s="101"/>
    </row>
    <row r="11325" spans="15:15" x14ac:dyDescent="0.25">
      <c r="O11325" s="101"/>
    </row>
    <row r="11326" spans="15:15" x14ac:dyDescent="0.25">
      <c r="O11326" s="101"/>
    </row>
    <row r="11327" spans="15:15" x14ac:dyDescent="0.25">
      <c r="O11327" s="101"/>
    </row>
    <row r="11328" spans="15:15" x14ac:dyDescent="0.25">
      <c r="O11328" s="101"/>
    </row>
    <row r="11329" spans="15:15" x14ac:dyDescent="0.25">
      <c r="O11329" s="101"/>
    </row>
    <row r="11330" spans="15:15" x14ac:dyDescent="0.25">
      <c r="O11330" s="101"/>
    </row>
    <row r="11331" spans="15:15" x14ac:dyDescent="0.25">
      <c r="O11331" s="101"/>
    </row>
    <row r="11332" spans="15:15" x14ac:dyDescent="0.25">
      <c r="O11332" s="101"/>
    </row>
    <row r="11333" spans="15:15" x14ac:dyDescent="0.25">
      <c r="O11333" s="101"/>
    </row>
    <row r="11334" spans="15:15" x14ac:dyDescent="0.25">
      <c r="O11334" s="101"/>
    </row>
    <row r="11335" spans="15:15" x14ac:dyDescent="0.25">
      <c r="O11335" s="101"/>
    </row>
    <row r="11336" spans="15:15" x14ac:dyDescent="0.25">
      <c r="O11336" s="101"/>
    </row>
    <row r="11337" spans="15:15" x14ac:dyDescent="0.25">
      <c r="O11337" s="101"/>
    </row>
    <row r="11338" spans="15:15" x14ac:dyDescent="0.25">
      <c r="O11338" s="101"/>
    </row>
    <row r="11339" spans="15:15" x14ac:dyDescent="0.25">
      <c r="O11339" s="101"/>
    </row>
    <row r="11340" spans="15:15" x14ac:dyDescent="0.25">
      <c r="O11340" s="101"/>
    </row>
    <row r="11341" spans="15:15" x14ac:dyDescent="0.25">
      <c r="O11341" s="101"/>
    </row>
    <row r="11342" spans="15:15" x14ac:dyDescent="0.25">
      <c r="O11342" s="101"/>
    </row>
    <row r="11343" spans="15:15" x14ac:dyDescent="0.25">
      <c r="O11343" s="101"/>
    </row>
    <row r="11344" spans="15:15" x14ac:dyDescent="0.25">
      <c r="O11344" s="101"/>
    </row>
    <row r="11345" spans="15:15" x14ac:dyDescent="0.25">
      <c r="O11345" s="101"/>
    </row>
    <row r="11346" spans="15:15" x14ac:dyDescent="0.25">
      <c r="O11346" s="101"/>
    </row>
    <row r="11347" spans="15:15" x14ac:dyDescent="0.25">
      <c r="O11347" s="101"/>
    </row>
    <row r="11348" spans="15:15" x14ac:dyDescent="0.25">
      <c r="O11348" s="101"/>
    </row>
    <row r="11349" spans="15:15" x14ac:dyDescent="0.25">
      <c r="O11349" s="101"/>
    </row>
    <row r="11350" spans="15:15" x14ac:dyDescent="0.25">
      <c r="O11350" s="101"/>
    </row>
    <row r="11351" spans="15:15" x14ac:dyDescent="0.25">
      <c r="O11351" s="101"/>
    </row>
    <row r="11352" spans="15:15" x14ac:dyDescent="0.25">
      <c r="O11352" s="101"/>
    </row>
    <row r="11353" spans="15:15" x14ac:dyDescent="0.25">
      <c r="O11353" s="101"/>
    </row>
    <row r="11354" spans="15:15" x14ac:dyDescent="0.25">
      <c r="O11354" s="101"/>
    </row>
    <row r="11355" spans="15:15" x14ac:dyDescent="0.25">
      <c r="O11355" s="101"/>
    </row>
    <row r="11356" spans="15:15" x14ac:dyDescent="0.25">
      <c r="O11356" s="101"/>
    </row>
    <row r="11357" spans="15:15" x14ac:dyDescent="0.25">
      <c r="O11357" s="101"/>
    </row>
    <row r="11358" spans="15:15" x14ac:dyDescent="0.25">
      <c r="O11358" s="101"/>
    </row>
    <row r="11359" spans="15:15" x14ac:dyDescent="0.25">
      <c r="O11359" s="101"/>
    </row>
    <row r="11360" spans="15:15" x14ac:dyDescent="0.25">
      <c r="O11360" s="101"/>
    </row>
    <row r="11361" spans="15:15" x14ac:dyDescent="0.25">
      <c r="O11361" s="101"/>
    </row>
    <row r="11362" spans="15:15" x14ac:dyDescent="0.25">
      <c r="O11362" s="101"/>
    </row>
    <row r="11363" spans="15:15" x14ac:dyDescent="0.25">
      <c r="O11363" s="101"/>
    </row>
    <row r="11364" spans="15:15" x14ac:dyDescent="0.25">
      <c r="O11364" s="101"/>
    </row>
    <row r="11365" spans="15:15" x14ac:dyDescent="0.25">
      <c r="O11365" s="101"/>
    </row>
    <row r="11366" spans="15:15" x14ac:dyDescent="0.25">
      <c r="O11366" s="101"/>
    </row>
    <row r="11367" spans="15:15" x14ac:dyDescent="0.25">
      <c r="O11367" s="101"/>
    </row>
    <row r="11368" spans="15:15" x14ac:dyDescent="0.25">
      <c r="O11368" s="101"/>
    </row>
    <row r="11369" spans="15:15" x14ac:dyDescent="0.25">
      <c r="O11369" s="101"/>
    </row>
    <row r="11370" spans="15:15" x14ac:dyDescent="0.25">
      <c r="O11370" s="101"/>
    </row>
    <row r="11371" spans="15:15" x14ac:dyDescent="0.25">
      <c r="O11371" s="101"/>
    </row>
    <row r="11372" spans="15:15" x14ac:dyDescent="0.25">
      <c r="O11372" s="101"/>
    </row>
    <row r="11373" spans="15:15" x14ac:dyDescent="0.25">
      <c r="O11373" s="101"/>
    </row>
    <row r="11374" spans="15:15" x14ac:dyDescent="0.25">
      <c r="O11374" s="101"/>
    </row>
    <row r="11375" spans="15:15" x14ac:dyDescent="0.25">
      <c r="O11375" s="101"/>
    </row>
    <row r="11376" spans="15:15" x14ac:dyDescent="0.25">
      <c r="O11376" s="101"/>
    </row>
    <row r="11377" spans="15:15" x14ac:dyDescent="0.25">
      <c r="O11377" s="101"/>
    </row>
    <row r="11378" spans="15:15" x14ac:dyDescent="0.25">
      <c r="O11378" s="101"/>
    </row>
    <row r="11379" spans="15:15" x14ac:dyDescent="0.25">
      <c r="O11379" s="101"/>
    </row>
    <row r="11380" spans="15:15" x14ac:dyDescent="0.25">
      <c r="O11380" s="101"/>
    </row>
    <row r="11381" spans="15:15" x14ac:dyDescent="0.25">
      <c r="O11381" s="101"/>
    </row>
    <row r="11382" spans="15:15" x14ac:dyDescent="0.25">
      <c r="O11382" s="101"/>
    </row>
    <row r="11383" spans="15:15" x14ac:dyDescent="0.25">
      <c r="O11383" s="101"/>
    </row>
    <row r="11384" spans="15:15" x14ac:dyDescent="0.25">
      <c r="O11384" s="101"/>
    </row>
    <row r="11385" spans="15:15" x14ac:dyDescent="0.25">
      <c r="O11385" s="101"/>
    </row>
    <row r="11386" spans="15:15" x14ac:dyDescent="0.25">
      <c r="O11386" s="101"/>
    </row>
    <row r="11387" spans="15:15" x14ac:dyDescent="0.25">
      <c r="O11387" s="101"/>
    </row>
    <row r="11388" spans="15:15" x14ac:dyDescent="0.25">
      <c r="O11388" s="101"/>
    </row>
    <row r="11389" spans="15:15" x14ac:dyDescent="0.25">
      <c r="O11389" s="101"/>
    </row>
    <row r="11390" spans="15:15" x14ac:dyDescent="0.25">
      <c r="O11390" s="101"/>
    </row>
    <row r="11391" spans="15:15" x14ac:dyDescent="0.25">
      <c r="O11391" s="101"/>
    </row>
    <row r="11392" spans="15:15" x14ac:dyDescent="0.25">
      <c r="O11392" s="101"/>
    </row>
    <row r="11393" spans="15:15" x14ac:dyDescent="0.25">
      <c r="O11393" s="101"/>
    </row>
    <row r="11394" spans="15:15" x14ac:dyDescent="0.25">
      <c r="O11394" s="101"/>
    </row>
    <row r="11395" spans="15:15" x14ac:dyDescent="0.25">
      <c r="O11395" s="101"/>
    </row>
    <row r="11396" spans="15:15" x14ac:dyDescent="0.25">
      <c r="O11396" s="101"/>
    </row>
    <row r="11397" spans="15:15" x14ac:dyDescent="0.25">
      <c r="O11397" s="101"/>
    </row>
    <row r="11398" spans="15:15" x14ac:dyDescent="0.25">
      <c r="O11398" s="101"/>
    </row>
    <row r="11399" spans="15:15" x14ac:dyDescent="0.25">
      <c r="O11399" s="101"/>
    </row>
    <row r="11400" spans="15:15" x14ac:dyDescent="0.25">
      <c r="O11400" s="101"/>
    </row>
    <row r="11401" spans="15:15" x14ac:dyDescent="0.25">
      <c r="O11401" s="101"/>
    </row>
    <row r="11402" spans="15:15" x14ac:dyDescent="0.25">
      <c r="O11402" s="101"/>
    </row>
    <row r="11403" spans="15:15" x14ac:dyDescent="0.25">
      <c r="O11403" s="101"/>
    </row>
    <row r="11404" spans="15:15" x14ac:dyDescent="0.25">
      <c r="O11404" s="101"/>
    </row>
    <row r="11405" spans="15:15" x14ac:dyDescent="0.25">
      <c r="O11405" s="101"/>
    </row>
    <row r="11406" spans="15:15" x14ac:dyDescent="0.25">
      <c r="O11406" s="101"/>
    </row>
    <row r="11407" spans="15:15" x14ac:dyDescent="0.25">
      <c r="O11407" s="101"/>
    </row>
    <row r="11408" spans="15:15" x14ac:dyDescent="0.25">
      <c r="O11408" s="101"/>
    </row>
    <row r="11409" spans="15:15" x14ac:dyDescent="0.25">
      <c r="O11409" s="101"/>
    </row>
    <row r="11410" spans="15:15" x14ac:dyDescent="0.25">
      <c r="O11410" s="101"/>
    </row>
    <row r="11411" spans="15:15" x14ac:dyDescent="0.25">
      <c r="O11411" s="101"/>
    </row>
    <row r="11412" spans="15:15" x14ac:dyDescent="0.25">
      <c r="O11412" s="101"/>
    </row>
    <row r="11413" spans="15:15" x14ac:dyDescent="0.25">
      <c r="O11413" s="101"/>
    </row>
    <row r="11414" spans="15:15" x14ac:dyDescent="0.25">
      <c r="O11414" s="101"/>
    </row>
    <row r="11415" spans="15:15" x14ac:dyDescent="0.25">
      <c r="O11415" s="101"/>
    </row>
    <row r="11416" spans="15:15" x14ac:dyDescent="0.25">
      <c r="O11416" s="101"/>
    </row>
    <row r="11417" spans="15:15" x14ac:dyDescent="0.25">
      <c r="O11417" s="101"/>
    </row>
    <row r="11418" spans="15:15" x14ac:dyDescent="0.25">
      <c r="O11418" s="101"/>
    </row>
    <row r="11419" spans="15:15" x14ac:dyDescent="0.25">
      <c r="O11419" s="101"/>
    </row>
    <row r="11420" spans="15:15" x14ac:dyDescent="0.25">
      <c r="O11420" s="101"/>
    </row>
    <row r="11421" spans="15:15" x14ac:dyDescent="0.25">
      <c r="O11421" s="101"/>
    </row>
    <row r="11422" spans="15:15" x14ac:dyDescent="0.25">
      <c r="O11422" s="101"/>
    </row>
    <row r="11423" spans="15:15" x14ac:dyDescent="0.25">
      <c r="O11423" s="101"/>
    </row>
    <row r="11424" spans="15:15" x14ac:dyDescent="0.25">
      <c r="O11424" s="101"/>
    </row>
    <row r="11425" spans="15:15" x14ac:dyDescent="0.25">
      <c r="O11425" s="101"/>
    </row>
    <row r="11426" spans="15:15" x14ac:dyDescent="0.25">
      <c r="O11426" s="101"/>
    </row>
    <row r="11427" spans="15:15" x14ac:dyDescent="0.25">
      <c r="O11427" s="101"/>
    </row>
    <row r="11428" spans="15:15" x14ac:dyDescent="0.25">
      <c r="O11428" s="101"/>
    </row>
    <row r="11429" spans="15:15" x14ac:dyDescent="0.25">
      <c r="O11429" s="101"/>
    </row>
    <row r="11430" spans="15:15" x14ac:dyDescent="0.25">
      <c r="O11430" s="101"/>
    </row>
    <row r="11431" spans="15:15" x14ac:dyDescent="0.25">
      <c r="O11431" s="101"/>
    </row>
    <row r="11432" spans="15:15" x14ac:dyDescent="0.25">
      <c r="O11432" s="101"/>
    </row>
    <row r="11433" spans="15:15" x14ac:dyDescent="0.25">
      <c r="O11433" s="101"/>
    </row>
    <row r="11434" spans="15:15" x14ac:dyDescent="0.25">
      <c r="O11434" s="101"/>
    </row>
    <row r="11435" spans="15:15" x14ac:dyDescent="0.25">
      <c r="O11435" s="101"/>
    </row>
    <row r="11436" spans="15:15" x14ac:dyDescent="0.25">
      <c r="O11436" s="101"/>
    </row>
    <row r="11437" spans="15:15" x14ac:dyDescent="0.25">
      <c r="O11437" s="101"/>
    </row>
    <row r="11438" spans="15:15" x14ac:dyDescent="0.25">
      <c r="O11438" s="101"/>
    </row>
    <row r="11439" spans="15:15" x14ac:dyDescent="0.25">
      <c r="O11439" s="101"/>
    </row>
    <row r="11440" spans="15:15" x14ac:dyDescent="0.25">
      <c r="O11440" s="101"/>
    </row>
    <row r="11441" spans="15:15" x14ac:dyDescent="0.25">
      <c r="O11441" s="101"/>
    </row>
    <row r="11442" spans="15:15" x14ac:dyDescent="0.25">
      <c r="O11442" s="101"/>
    </row>
    <row r="11443" spans="15:15" x14ac:dyDescent="0.25">
      <c r="O11443" s="101"/>
    </row>
    <row r="11444" spans="15:15" x14ac:dyDescent="0.25">
      <c r="O11444" s="101"/>
    </row>
    <row r="11445" spans="15:15" x14ac:dyDescent="0.25">
      <c r="O11445" s="101"/>
    </row>
    <row r="11446" spans="15:15" x14ac:dyDescent="0.25">
      <c r="O11446" s="101"/>
    </row>
    <row r="11447" spans="15:15" x14ac:dyDescent="0.25">
      <c r="O11447" s="101"/>
    </row>
    <row r="11448" spans="15:15" x14ac:dyDescent="0.25">
      <c r="O11448" s="101"/>
    </row>
    <row r="11449" spans="15:15" x14ac:dyDescent="0.25">
      <c r="O11449" s="101"/>
    </row>
    <row r="11450" spans="15:15" x14ac:dyDescent="0.25">
      <c r="O11450" s="101"/>
    </row>
    <row r="11451" spans="15:15" x14ac:dyDescent="0.25">
      <c r="O11451" s="101"/>
    </row>
    <row r="11452" spans="15:15" x14ac:dyDescent="0.25">
      <c r="O11452" s="101"/>
    </row>
    <row r="11453" spans="15:15" x14ac:dyDescent="0.25">
      <c r="O11453" s="101"/>
    </row>
    <row r="11454" spans="15:15" x14ac:dyDescent="0.25">
      <c r="O11454" s="101"/>
    </row>
    <row r="11455" spans="15:15" x14ac:dyDescent="0.25">
      <c r="O11455" s="101"/>
    </row>
    <row r="11456" spans="15:15" x14ac:dyDescent="0.25">
      <c r="O11456" s="101"/>
    </row>
    <row r="11457" spans="15:15" x14ac:dyDescent="0.25">
      <c r="O11457" s="101"/>
    </row>
    <row r="11458" spans="15:15" x14ac:dyDescent="0.25">
      <c r="O11458" s="101"/>
    </row>
    <row r="11459" spans="15:15" x14ac:dyDescent="0.25">
      <c r="O11459" s="101"/>
    </row>
    <row r="11460" spans="15:15" x14ac:dyDescent="0.25">
      <c r="O11460" s="101"/>
    </row>
    <row r="11461" spans="15:15" x14ac:dyDescent="0.25">
      <c r="O11461" s="101"/>
    </row>
    <row r="11462" spans="15:15" x14ac:dyDescent="0.25">
      <c r="O11462" s="101"/>
    </row>
    <row r="11463" spans="15:15" x14ac:dyDescent="0.25">
      <c r="O11463" s="101"/>
    </row>
    <row r="11464" spans="15:15" x14ac:dyDescent="0.25">
      <c r="O11464" s="101"/>
    </row>
    <row r="11465" spans="15:15" x14ac:dyDescent="0.25">
      <c r="O11465" s="101"/>
    </row>
    <row r="11466" spans="15:15" x14ac:dyDescent="0.25">
      <c r="O11466" s="101"/>
    </row>
    <row r="11467" spans="15:15" x14ac:dyDescent="0.25">
      <c r="O11467" s="101"/>
    </row>
    <row r="11468" spans="15:15" x14ac:dyDescent="0.25">
      <c r="O11468" s="101"/>
    </row>
    <row r="11469" spans="15:15" x14ac:dyDescent="0.25">
      <c r="O11469" s="101"/>
    </row>
    <row r="11470" spans="15:15" x14ac:dyDescent="0.25">
      <c r="O11470" s="101"/>
    </row>
    <row r="11471" spans="15:15" x14ac:dyDescent="0.25">
      <c r="O11471" s="101"/>
    </row>
    <row r="11472" spans="15:15" x14ac:dyDescent="0.25">
      <c r="O11472" s="101"/>
    </row>
    <row r="11473" spans="15:15" x14ac:dyDescent="0.25">
      <c r="O11473" s="101"/>
    </row>
    <row r="11474" spans="15:15" x14ac:dyDescent="0.25">
      <c r="O11474" s="101"/>
    </row>
    <row r="11475" spans="15:15" x14ac:dyDescent="0.25">
      <c r="O11475" s="101"/>
    </row>
    <row r="11476" spans="15:15" x14ac:dyDescent="0.25">
      <c r="O11476" s="101"/>
    </row>
    <row r="11477" spans="15:15" x14ac:dyDescent="0.25">
      <c r="O11477" s="101"/>
    </row>
    <row r="11478" spans="15:15" x14ac:dyDescent="0.25">
      <c r="O11478" s="101"/>
    </row>
    <row r="11479" spans="15:15" x14ac:dyDescent="0.25">
      <c r="O11479" s="101"/>
    </row>
    <row r="11480" spans="15:15" x14ac:dyDescent="0.25">
      <c r="O11480" s="101"/>
    </row>
    <row r="11481" spans="15:15" x14ac:dyDescent="0.25">
      <c r="O11481" s="101"/>
    </row>
    <row r="11482" spans="15:15" x14ac:dyDescent="0.25">
      <c r="O11482" s="101"/>
    </row>
    <row r="11483" spans="15:15" x14ac:dyDescent="0.25">
      <c r="O11483" s="101"/>
    </row>
    <row r="11484" spans="15:15" x14ac:dyDescent="0.25">
      <c r="O11484" s="101"/>
    </row>
    <row r="11485" spans="15:15" x14ac:dyDescent="0.25">
      <c r="O11485" s="101"/>
    </row>
    <row r="11486" spans="15:15" x14ac:dyDescent="0.25">
      <c r="O11486" s="101"/>
    </row>
    <row r="11487" spans="15:15" x14ac:dyDescent="0.25">
      <c r="O11487" s="101"/>
    </row>
    <row r="11488" spans="15:15" x14ac:dyDescent="0.25">
      <c r="O11488" s="101"/>
    </row>
    <row r="11489" spans="15:15" x14ac:dyDescent="0.25">
      <c r="O11489" s="101"/>
    </row>
    <row r="11490" spans="15:15" x14ac:dyDescent="0.25">
      <c r="O11490" s="101"/>
    </row>
    <row r="11491" spans="15:15" x14ac:dyDescent="0.25">
      <c r="O11491" s="101"/>
    </row>
    <row r="11492" spans="15:15" x14ac:dyDescent="0.25">
      <c r="O11492" s="101"/>
    </row>
    <row r="11493" spans="15:15" x14ac:dyDescent="0.25">
      <c r="O11493" s="101"/>
    </row>
    <row r="11494" spans="15:15" x14ac:dyDescent="0.25">
      <c r="O11494" s="101"/>
    </row>
    <row r="11495" spans="15:15" x14ac:dyDescent="0.25">
      <c r="O11495" s="101"/>
    </row>
    <row r="11496" spans="15:15" x14ac:dyDescent="0.25">
      <c r="O11496" s="101"/>
    </row>
    <row r="11497" spans="15:15" x14ac:dyDescent="0.25">
      <c r="O11497" s="101"/>
    </row>
    <row r="11498" spans="15:15" x14ac:dyDescent="0.25">
      <c r="O11498" s="101"/>
    </row>
    <row r="11499" spans="15:15" x14ac:dyDescent="0.25">
      <c r="O11499" s="101"/>
    </row>
    <row r="11500" spans="15:15" x14ac:dyDescent="0.25">
      <c r="O11500" s="101"/>
    </row>
    <row r="11501" spans="15:15" x14ac:dyDescent="0.25">
      <c r="O11501" s="101"/>
    </row>
    <row r="11502" spans="15:15" x14ac:dyDescent="0.25">
      <c r="O11502" s="101"/>
    </row>
    <row r="11503" spans="15:15" x14ac:dyDescent="0.25">
      <c r="O11503" s="101"/>
    </row>
    <row r="11504" spans="15:15" x14ac:dyDescent="0.25">
      <c r="O11504" s="101"/>
    </row>
    <row r="11505" spans="15:15" x14ac:dyDescent="0.25">
      <c r="O11505" s="101"/>
    </row>
    <row r="11506" spans="15:15" x14ac:dyDescent="0.25">
      <c r="O11506" s="101"/>
    </row>
    <row r="11507" spans="15:15" x14ac:dyDescent="0.25">
      <c r="O11507" s="101"/>
    </row>
    <row r="11508" spans="15:15" x14ac:dyDescent="0.25">
      <c r="O11508" s="101"/>
    </row>
    <row r="11509" spans="15:15" x14ac:dyDescent="0.25">
      <c r="O11509" s="101"/>
    </row>
    <row r="11510" spans="15:15" x14ac:dyDescent="0.25">
      <c r="O11510" s="101"/>
    </row>
    <row r="11511" spans="15:15" x14ac:dyDescent="0.25">
      <c r="O11511" s="101"/>
    </row>
    <row r="11512" spans="15:15" x14ac:dyDescent="0.25">
      <c r="O11512" s="101"/>
    </row>
    <row r="11513" spans="15:15" x14ac:dyDescent="0.25">
      <c r="O11513" s="101"/>
    </row>
    <row r="11514" spans="15:15" x14ac:dyDescent="0.25">
      <c r="O11514" s="101"/>
    </row>
    <row r="11515" spans="15:15" x14ac:dyDescent="0.25">
      <c r="O11515" s="101"/>
    </row>
    <row r="11516" spans="15:15" x14ac:dyDescent="0.25">
      <c r="O11516" s="101"/>
    </row>
    <row r="11517" spans="15:15" x14ac:dyDescent="0.25">
      <c r="O11517" s="101"/>
    </row>
    <row r="11518" spans="15:15" x14ac:dyDescent="0.25">
      <c r="O11518" s="101"/>
    </row>
    <row r="11519" spans="15:15" x14ac:dyDescent="0.25">
      <c r="O11519" s="101"/>
    </row>
    <row r="11520" spans="15:15" x14ac:dyDescent="0.25">
      <c r="O11520" s="101"/>
    </row>
    <row r="11521" spans="15:15" x14ac:dyDescent="0.25">
      <c r="O11521" s="101"/>
    </row>
    <row r="11522" spans="15:15" x14ac:dyDescent="0.25">
      <c r="O11522" s="101"/>
    </row>
    <row r="11523" spans="15:15" x14ac:dyDescent="0.25">
      <c r="O11523" s="101"/>
    </row>
    <row r="11524" spans="15:15" x14ac:dyDescent="0.25">
      <c r="O11524" s="101"/>
    </row>
    <row r="11525" spans="15:15" x14ac:dyDescent="0.25">
      <c r="O11525" s="101"/>
    </row>
    <row r="11526" spans="15:15" x14ac:dyDescent="0.25">
      <c r="O11526" s="101"/>
    </row>
    <row r="11527" spans="15:15" x14ac:dyDescent="0.25">
      <c r="O11527" s="101"/>
    </row>
    <row r="11528" spans="15:15" x14ac:dyDescent="0.25">
      <c r="O11528" s="101"/>
    </row>
    <row r="11529" spans="15:15" x14ac:dyDescent="0.25">
      <c r="O11529" s="101"/>
    </row>
    <row r="11530" spans="15:15" x14ac:dyDescent="0.25">
      <c r="O11530" s="101"/>
    </row>
    <row r="11531" spans="15:15" x14ac:dyDescent="0.25">
      <c r="O11531" s="101"/>
    </row>
    <row r="11532" spans="15:15" x14ac:dyDescent="0.25">
      <c r="O11532" s="101"/>
    </row>
    <row r="11533" spans="15:15" x14ac:dyDescent="0.25">
      <c r="O11533" s="101"/>
    </row>
    <row r="11534" spans="15:15" x14ac:dyDescent="0.25">
      <c r="O11534" s="101"/>
    </row>
    <row r="11535" spans="15:15" x14ac:dyDescent="0.25">
      <c r="O11535" s="101"/>
    </row>
    <row r="11536" spans="15:15" x14ac:dyDescent="0.25">
      <c r="O11536" s="101"/>
    </row>
    <row r="11537" spans="15:15" x14ac:dyDescent="0.25">
      <c r="O11537" s="101"/>
    </row>
    <row r="11538" spans="15:15" x14ac:dyDescent="0.25">
      <c r="O11538" s="101"/>
    </row>
    <row r="11539" spans="15:15" x14ac:dyDescent="0.25">
      <c r="O11539" s="101"/>
    </row>
    <row r="11540" spans="15:15" x14ac:dyDescent="0.25">
      <c r="O11540" s="101"/>
    </row>
    <row r="11541" spans="15:15" x14ac:dyDescent="0.25">
      <c r="O11541" s="101"/>
    </row>
    <row r="11542" spans="15:15" x14ac:dyDescent="0.25">
      <c r="O11542" s="101"/>
    </row>
    <row r="11543" spans="15:15" x14ac:dyDescent="0.25">
      <c r="O11543" s="101"/>
    </row>
    <row r="11544" spans="15:15" x14ac:dyDescent="0.25">
      <c r="O11544" s="101"/>
    </row>
    <row r="11545" spans="15:15" x14ac:dyDescent="0.25">
      <c r="O11545" s="101"/>
    </row>
    <row r="11546" spans="15:15" x14ac:dyDescent="0.25">
      <c r="O11546" s="101"/>
    </row>
    <row r="11547" spans="15:15" x14ac:dyDescent="0.25">
      <c r="O11547" s="101"/>
    </row>
    <row r="11548" spans="15:15" x14ac:dyDescent="0.25">
      <c r="O11548" s="101"/>
    </row>
    <row r="11549" spans="15:15" x14ac:dyDescent="0.25">
      <c r="O11549" s="101"/>
    </row>
    <row r="11550" spans="15:15" x14ac:dyDescent="0.25">
      <c r="O11550" s="101"/>
    </row>
    <row r="11551" spans="15:15" x14ac:dyDescent="0.25">
      <c r="O11551" s="101"/>
    </row>
    <row r="11552" spans="15:15" x14ac:dyDescent="0.25">
      <c r="O11552" s="101"/>
    </row>
    <row r="11553" spans="15:15" x14ac:dyDescent="0.25">
      <c r="O11553" s="101"/>
    </row>
    <row r="11554" spans="15:15" x14ac:dyDescent="0.25">
      <c r="O11554" s="101"/>
    </row>
    <row r="11555" spans="15:15" x14ac:dyDescent="0.25">
      <c r="O11555" s="101"/>
    </row>
    <row r="11556" spans="15:15" x14ac:dyDescent="0.25">
      <c r="O11556" s="101"/>
    </row>
    <row r="11557" spans="15:15" x14ac:dyDescent="0.25">
      <c r="O11557" s="101"/>
    </row>
    <row r="11558" spans="15:15" x14ac:dyDescent="0.25">
      <c r="O11558" s="101"/>
    </row>
    <row r="11559" spans="15:15" x14ac:dyDescent="0.25">
      <c r="O11559" s="101"/>
    </row>
    <row r="11560" spans="15:15" x14ac:dyDescent="0.25">
      <c r="O11560" s="101"/>
    </row>
    <row r="11561" spans="15:15" x14ac:dyDescent="0.25">
      <c r="O11561" s="101"/>
    </row>
    <row r="11562" spans="15:15" x14ac:dyDescent="0.25">
      <c r="O11562" s="101"/>
    </row>
    <row r="11563" spans="15:15" x14ac:dyDescent="0.25">
      <c r="O11563" s="101"/>
    </row>
    <row r="11564" spans="15:15" x14ac:dyDescent="0.25">
      <c r="O11564" s="101"/>
    </row>
    <row r="11565" spans="15:15" x14ac:dyDescent="0.25">
      <c r="O11565" s="101"/>
    </row>
    <row r="11566" spans="15:15" x14ac:dyDescent="0.25">
      <c r="O11566" s="101"/>
    </row>
    <row r="11567" spans="15:15" x14ac:dyDescent="0.25">
      <c r="O11567" s="101"/>
    </row>
    <row r="11568" spans="15:15" x14ac:dyDescent="0.25">
      <c r="O11568" s="101"/>
    </row>
    <row r="11569" spans="15:15" x14ac:dyDescent="0.25">
      <c r="O11569" s="101"/>
    </row>
    <row r="11570" spans="15:15" x14ac:dyDescent="0.25">
      <c r="O11570" s="101"/>
    </row>
    <row r="11571" spans="15:15" x14ac:dyDescent="0.25">
      <c r="O11571" s="101"/>
    </row>
    <row r="11572" spans="15:15" x14ac:dyDescent="0.25">
      <c r="O11572" s="101"/>
    </row>
    <row r="11573" spans="15:15" x14ac:dyDescent="0.25">
      <c r="O11573" s="101"/>
    </row>
    <row r="11574" spans="15:15" x14ac:dyDescent="0.25">
      <c r="O11574" s="101"/>
    </row>
    <row r="11575" spans="15:15" x14ac:dyDescent="0.25">
      <c r="O11575" s="101"/>
    </row>
    <row r="11576" spans="15:15" x14ac:dyDescent="0.25">
      <c r="O11576" s="101"/>
    </row>
    <row r="11577" spans="15:15" x14ac:dyDescent="0.25">
      <c r="O11577" s="101"/>
    </row>
    <row r="11578" spans="15:15" x14ac:dyDescent="0.25">
      <c r="O11578" s="101"/>
    </row>
    <row r="11579" spans="15:15" x14ac:dyDescent="0.25">
      <c r="O11579" s="101"/>
    </row>
    <row r="11580" spans="15:15" x14ac:dyDescent="0.25">
      <c r="O11580" s="101"/>
    </row>
    <row r="11581" spans="15:15" x14ac:dyDescent="0.25">
      <c r="O11581" s="101"/>
    </row>
    <row r="11582" spans="15:15" x14ac:dyDescent="0.25">
      <c r="O11582" s="101"/>
    </row>
    <row r="11583" spans="15:15" x14ac:dyDescent="0.25">
      <c r="O11583" s="101"/>
    </row>
    <row r="11584" spans="15:15" x14ac:dyDescent="0.25">
      <c r="O11584" s="101"/>
    </row>
    <row r="11585" spans="15:15" x14ac:dyDescent="0.25">
      <c r="O11585" s="101"/>
    </row>
    <row r="11586" spans="15:15" x14ac:dyDescent="0.25">
      <c r="O11586" s="101"/>
    </row>
    <row r="11587" spans="15:15" x14ac:dyDescent="0.25">
      <c r="O11587" s="101"/>
    </row>
    <row r="11588" spans="15:15" x14ac:dyDescent="0.25">
      <c r="O11588" s="101"/>
    </row>
    <row r="11589" spans="15:15" x14ac:dyDescent="0.25">
      <c r="O11589" s="101"/>
    </row>
    <row r="11590" spans="15:15" x14ac:dyDescent="0.25">
      <c r="O11590" s="101"/>
    </row>
    <row r="11591" spans="15:15" x14ac:dyDescent="0.25">
      <c r="O11591" s="101"/>
    </row>
    <row r="11592" spans="15:15" x14ac:dyDescent="0.25">
      <c r="O11592" s="101"/>
    </row>
    <row r="11593" spans="15:15" x14ac:dyDescent="0.25">
      <c r="O11593" s="101"/>
    </row>
    <row r="11594" spans="15:15" x14ac:dyDescent="0.25">
      <c r="O11594" s="101"/>
    </row>
    <row r="11595" spans="15:15" x14ac:dyDescent="0.25">
      <c r="O11595" s="101"/>
    </row>
    <row r="11596" spans="15:15" x14ac:dyDescent="0.25">
      <c r="O11596" s="101"/>
    </row>
    <row r="11597" spans="15:15" x14ac:dyDescent="0.25">
      <c r="O11597" s="101"/>
    </row>
    <row r="11598" spans="15:15" x14ac:dyDescent="0.25">
      <c r="O11598" s="101"/>
    </row>
    <row r="11599" spans="15:15" x14ac:dyDescent="0.25">
      <c r="O11599" s="101"/>
    </row>
    <row r="11600" spans="15:15" x14ac:dyDescent="0.25">
      <c r="O11600" s="101"/>
    </row>
    <row r="11601" spans="15:15" x14ac:dyDescent="0.25">
      <c r="O11601" s="101"/>
    </row>
    <row r="11602" spans="15:15" x14ac:dyDescent="0.25">
      <c r="O11602" s="101"/>
    </row>
    <row r="11603" spans="15:15" x14ac:dyDescent="0.25">
      <c r="O11603" s="101"/>
    </row>
    <row r="11604" spans="15:15" x14ac:dyDescent="0.25">
      <c r="O11604" s="101"/>
    </row>
    <row r="11605" spans="15:15" x14ac:dyDescent="0.25">
      <c r="O11605" s="101"/>
    </row>
    <row r="11606" spans="15:15" x14ac:dyDescent="0.25">
      <c r="O11606" s="101"/>
    </row>
    <row r="11607" spans="15:15" x14ac:dyDescent="0.25">
      <c r="O11607" s="101"/>
    </row>
    <row r="11608" spans="15:15" x14ac:dyDescent="0.25">
      <c r="O11608" s="101"/>
    </row>
    <row r="11609" spans="15:15" x14ac:dyDescent="0.25">
      <c r="O11609" s="101"/>
    </row>
    <row r="11610" spans="15:15" x14ac:dyDescent="0.25">
      <c r="O11610" s="101"/>
    </row>
    <row r="11611" spans="15:15" x14ac:dyDescent="0.25">
      <c r="O11611" s="101"/>
    </row>
    <row r="11612" spans="15:15" x14ac:dyDescent="0.25">
      <c r="O11612" s="101"/>
    </row>
    <row r="11613" spans="15:15" x14ac:dyDescent="0.25">
      <c r="O11613" s="101"/>
    </row>
    <row r="11614" spans="15:15" x14ac:dyDescent="0.25">
      <c r="O11614" s="101"/>
    </row>
    <row r="11615" spans="15:15" x14ac:dyDescent="0.25">
      <c r="O11615" s="101"/>
    </row>
    <row r="11616" spans="15:15" x14ac:dyDescent="0.25">
      <c r="O11616" s="101"/>
    </row>
    <row r="11617" spans="15:15" x14ac:dyDescent="0.25">
      <c r="O11617" s="101"/>
    </row>
    <row r="11618" spans="15:15" x14ac:dyDescent="0.25">
      <c r="O11618" s="101"/>
    </row>
    <row r="11619" spans="15:15" x14ac:dyDescent="0.25">
      <c r="O11619" s="101"/>
    </row>
    <row r="11620" spans="15:15" x14ac:dyDescent="0.25">
      <c r="O11620" s="101"/>
    </row>
    <row r="11621" spans="15:15" x14ac:dyDescent="0.25">
      <c r="O11621" s="101"/>
    </row>
    <row r="11622" spans="15:15" x14ac:dyDescent="0.25">
      <c r="O11622" s="101"/>
    </row>
    <row r="11623" spans="15:15" x14ac:dyDescent="0.25">
      <c r="O11623" s="101"/>
    </row>
    <row r="11624" spans="15:15" x14ac:dyDescent="0.25">
      <c r="O11624" s="101"/>
    </row>
    <row r="11625" spans="15:15" x14ac:dyDescent="0.25">
      <c r="O11625" s="101"/>
    </row>
    <row r="11626" spans="15:15" x14ac:dyDescent="0.25">
      <c r="O11626" s="101"/>
    </row>
    <row r="11627" spans="15:15" x14ac:dyDescent="0.25">
      <c r="O11627" s="101"/>
    </row>
    <row r="11628" spans="15:15" x14ac:dyDescent="0.25">
      <c r="O11628" s="101"/>
    </row>
    <row r="11629" spans="15:15" x14ac:dyDescent="0.25">
      <c r="O11629" s="101"/>
    </row>
    <row r="11630" spans="15:15" x14ac:dyDescent="0.25">
      <c r="O11630" s="101"/>
    </row>
    <row r="11631" spans="15:15" x14ac:dyDescent="0.25">
      <c r="O11631" s="101"/>
    </row>
    <row r="11632" spans="15:15" x14ac:dyDescent="0.25">
      <c r="O11632" s="101"/>
    </row>
    <row r="11633" spans="15:15" x14ac:dyDescent="0.25">
      <c r="O11633" s="101"/>
    </row>
    <row r="11634" spans="15:15" x14ac:dyDescent="0.25">
      <c r="O11634" s="101"/>
    </row>
    <row r="11635" spans="15:15" x14ac:dyDescent="0.25">
      <c r="O11635" s="101"/>
    </row>
    <row r="11636" spans="15:15" x14ac:dyDescent="0.25">
      <c r="O11636" s="101"/>
    </row>
    <row r="11637" spans="15:15" x14ac:dyDescent="0.25">
      <c r="O11637" s="101"/>
    </row>
    <row r="11638" spans="15:15" x14ac:dyDescent="0.25">
      <c r="O11638" s="101"/>
    </row>
    <row r="11639" spans="15:15" x14ac:dyDescent="0.25">
      <c r="O11639" s="101"/>
    </row>
    <row r="11640" spans="15:15" x14ac:dyDescent="0.25">
      <c r="O11640" s="101"/>
    </row>
    <row r="11641" spans="15:15" x14ac:dyDescent="0.25">
      <c r="O11641" s="101"/>
    </row>
    <row r="11642" spans="15:15" x14ac:dyDescent="0.25">
      <c r="O11642" s="101"/>
    </row>
    <row r="11643" spans="15:15" x14ac:dyDescent="0.25">
      <c r="O11643" s="101"/>
    </row>
    <row r="11644" spans="15:15" x14ac:dyDescent="0.25">
      <c r="O11644" s="101"/>
    </row>
    <row r="11645" spans="15:15" x14ac:dyDescent="0.25">
      <c r="O11645" s="101"/>
    </row>
    <row r="11646" spans="15:15" x14ac:dyDescent="0.25">
      <c r="O11646" s="101"/>
    </row>
    <row r="11647" spans="15:15" x14ac:dyDescent="0.25">
      <c r="O11647" s="101"/>
    </row>
    <row r="11648" spans="15:15" x14ac:dyDescent="0.25">
      <c r="O11648" s="101"/>
    </row>
    <row r="11649" spans="15:15" x14ac:dyDescent="0.25">
      <c r="O11649" s="101"/>
    </row>
    <row r="11650" spans="15:15" x14ac:dyDescent="0.25">
      <c r="O11650" s="101"/>
    </row>
    <row r="11651" spans="15:15" x14ac:dyDescent="0.25">
      <c r="O11651" s="101"/>
    </row>
    <row r="11652" spans="15:15" x14ac:dyDescent="0.25">
      <c r="O11652" s="101"/>
    </row>
    <row r="11653" spans="15:15" x14ac:dyDescent="0.25">
      <c r="O11653" s="101"/>
    </row>
    <row r="11654" spans="15:15" x14ac:dyDescent="0.25">
      <c r="O11654" s="101"/>
    </row>
    <row r="11655" spans="15:15" x14ac:dyDescent="0.25">
      <c r="O11655" s="101"/>
    </row>
    <row r="11656" spans="15:15" x14ac:dyDescent="0.25">
      <c r="O11656" s="101"/>
    </row>
    <row r="11657" spans="15:15" x14ac:dyDescent="0.25">
      <c r="O11657" s="101"/>
    </row>
    <row r="11658" spans="15:15" x14ac:dyDescent="0.25">
      <c r="O11658" s="101"/>
    </row>
    <row r="11659" spans="15:15" x14ac:dyDescent="0.25">
      <c r="O11659" s="101"/>
    </row>
    <row r="11660" spans="15:15" x14ac:dyDescent="0.25">
      <c r="O11660" s="101"/>
    </row>
    <row r="11661" spans="15:15" x14ac:dyDescent="0.25">
      <c r="O11661" s="101"/>
    </row>
    <row r="11662" spans="15:15" x14ac:dyDescent="0.25">
      <c r="O11662" s="101"/>
    </row>
    <row r="11663" spans="15:15" x14ac:dyDescent="0.25">
      <c r="O11663" s="101"/>
    </row>
    <row r="11664" spans="15:15" x14ac:dyDescent="0.25">
      <c r="O11664" s="101"/>
    </row>
    <row r="11665" spans="15:15" x14ac:dyDescent="0.25">
      <c r="O11665" s="101"/>
    </row>
    <row r="11666" spans="15:15" x14ac:dyDescent="0.25">
      <c r="O11666" s="101"/>
    </row>
    <row r="11667" spans="15:15" x14ac:dyDescent="0.25">
      <c r="O11667" s="101"/>
    </row>
    <row r="11668" spans="15:15" x14ac:dyDescent="0.25">
      <c r="O11668" s="101"/>
    </row>
    <row r="11669" spans="15:15" x14ac:dyDescent="0.25">
      <c r="O11669" s="101"/>
    </row>
    <row r="11670" spans="15:15" x14ac:dyDescent="0.25">
      <c r="O11670" s="101"/>
    </row>
    <row r="11671" spans="15:15" x14ac:dyDescent="0.25">
      <c r="O11671" s="101"/>
    </row>
    <row r="11672" spans="15:15" x14ac:dyDescent="0.25">
      <c r="O11672" s="101"/>
    </row>
    <row r="11673" spans="15:15" x14ac:dyDescent="0.25">
      <c r="O11673" s="101"/>
    </row>
    <row r="11674" spans="15:15" x14ac:dyDescent="0.25">
      <c r="O11674" s="101"/>
    </row>
    <row r="11675" spans="15:15" x14ac:dyDescent="0.25">
      <c r="O11675" s="101"/>
    </row>
    <row r="11676" spans="15:15" x14ac:dyDescent="0.25">
      <c r="O11676" s="101"/>
    </row>
    <row r="11677" spans="15:15" x14ac:dyDescent="0.25">
      <c r="O11677" s="101"/>
    </row>
    <row r="11678" spans="15:15" x14ac:dyDescent="0.25">
      <c r="O11678" s="101"/>
    </row>
    <row r="11679" spans="15:15" x14ac:dyDescent="0.25">
      <c r="O11679" s="101"/>
    </row>
    <row r="11680" spans="15:15" x14ac:dyDescent="0.25">
      <c r="O11680" s="101"/>
    </row>
    <row r="11681" spans="15:15" x14ac:dyDescent="0.25">
      <c r="O11681" s="101"/>
    </row>
    <row r="11682" spans="15:15" x14ac:dyDescent="0.25">
      <c r="O11682" s="101"/>
    </row>
    <row r="11683" spans="15:15" x14ac:dyDescent="0.25">
      <c r="O11683" s="101"/>
    </row>
    <row r="11684" spans="15:15" x14ac:dyDescent="0.25">
      <c r="O11684" s="101"/>
    </row>
    <row r="11685" spans="15:15" x14ac:dyDescent="0.25">
      <c r="O11685" s="101"/>
    </row>
    <row r="11686" spans="15:15" x14ac:dyDescent="0.25">
      <c r="O11686" s="101"/>
    </row>
    <row r="11687" spans="15:15" x14ac:dyDescent="0.25">
      <c r="O11687" s="101"/>
    </row>
    <row r="11688" spans="15:15" x14ac:dyDescent="0.25">
      <c r="O11688" s="101"/>
    </row>
    <row r="11689" spans="15:15" x14ac:dyDescent="0.25">
      <c r="O11689" s="101"/>
    </row>
    <row r="11690" spans="15:15" x14ac:dyDescent="0.25">
      <c r="O11690" s="101"/>
    </row>
    <row r="11691" spans="15:15" x14ac:dyDescent="0.25">
      <c r="O11691" s="101"/>
    </row>
    <row r="11692" spans="15:15" x14ac:dyDescent="0.25">
      <c r="O11692" s="101"/>
    </row>
    <row r="11693" spans="15:15" x14ac:dyDescent="0.25">
      <c r="O11693" s="101"/>
    </row>
    <row r="11694" spans="15:15" x14ac:dyDescent="0.25">
      <c r="O11694" s="101"/>
    </row>
    <row r="11695" spans="15:15" x14ac:dyDescent="0.25">
      <c r="O11695" s="101"/>
    </row>
    <row r="11696" spans="15:15" x14ac:dyDescent="0.25">
      <c r="O11696" s="101"/>
    </row>
    <row r="11697" spans="15:15" x14ac:dyDescent="0.25">
      <c r="O11697" s="101"/>
    </row>
    <row r="11698" spans="15:15" x14ac:dyDescent="0.25">
      <c r="O11698" s="101"/>
    </row>
    <row r="11699" spans="15:15" x14ac:dyDescent="0.25">
      <c r="O11699" s="101"/>
    </row>
    <row r="11700" spans="15:15" x14ac:dyDescent="0.25">
      <c r="O11700" s="101"/>
    </row>
    <row r="11701" spans="15:15" x14ac:dyDescent="0.25">
      <c r="O11701" s="101"/>
    </row>
    <row r="11702" spans="15:15" x14ac:dyDescent="0.25">
      <c r="O11702" s="101"/>
    </row>
    <row r="11703" spans="15:15" x14ac:dyDescent="0.25">
      <c r="O11703" s="101"/>
    </row>
    <row r="11704" spans="15:15" x14ac:dyDescent="0.25">
      <c r="O11704" s="101"/>
    </row>
    <row r="11705" spans="15:15" x14ac:dyDescent="0.25">
      <c r="O11705" s="101"/>
    </row>
    <row r="11706" spans="15:15" x14ac:dyDescent="0.25">
      <c r="O11706" s="101"/>
    </row>
    <row r="11707" spans="15:15" x14ac:dyDescent="0.25">
      <c r="O11707" s="101"/>
    </row>
    <row r="11708" spans="15:15" x14ac:dyDescent="0.25">
      <c r="O11708" s="101"/>
    </row>
    <row r="11709" spans="15:15" x14ac:dyDescent="0.25">
      <c r="O11709" s="101"/>
    </row>
    <row r="11710" spans="15:15" x14ac:dyDescent="0.25">
      <c r="O11710" s="101"/>
    </row>
    <row r="11711" spans="15:15" x14ac:dyDescent="0.25">
      <c r="O11711" s="101"/>
    </row>
    <row r="11712" spans="15:15" x14ac:dyDescent="0.25">
      <c r="O11712" s="101"/>
    </row>
    <row r="11713" spans="15:15" x14ac:dyDescent="0.25">
      <c r="O11713" s="101"/>
    </row>
    <row r="11714" spans="15:15" x14ac:dyDescent="0.25">
      <c r="O11714" s="101"/>
    </row>
    <row r="11715" spans="15:15" x14ac:dyDescent="0.25">
      <c r="O11715" s="101"/>
    </row>
    <row r="11716" spans="15:15" x14ac:dyDescent="0.25">
      <c r="O11716" s="101"/>
    </row>
    <row r="11717" spans="15:15" x14ac:dyDescent="0.25">
      <c r="O11717" s="101"/>
    </row>
    <row r="11718" spans="15:15" x14ac:dyDescent="0.25">
      <c r="O11718" s="101"/>
    </row>
    <row r="11719" spans="15:15" x14ac:dyDescent="0.25">
      <c r="O11719" s="101"/>
    </row>
    <row r="11720" spans="15:15" x14ac:dyDescent="0.25">
      <c r="O11720" s="101"/>
    </row>
    <row r="11721" spans="15:15" x14ac:dyDescent="0.25">
      <c r="O11721" s="101"/>
    </row>
    <row r="11722" spans="15:15" x14ac:dyDescent="0.25">
      <c r="O11722" s="101"/>
    </row>
    <row r="11723" spans="15:15" x14ac:dyDescent="0.25">
      <c r="O11723" s="101"/>
    </row>
    <row r="11724" spans="15:15" x14ac:dyDescent="0.25">
      <c r="O11724" s="101"/>
    </row>
    <row r="11725" spans="15:15" x14ac:dyDescent="0.25">
      <c r="O11725" s="101"/>
    </row>
    <row r="11726" spans="15:15" x14ac:dyDescent="0.25">
      <c r="O11726" s="101"/>
    </row>
    <row r="11727" spans="15:15" x14ac:dyDescent="0.25">
      <c r="O11727" s="101"/>
    </row>
    <row r="11728" spans="15:15" x14ac:dyDescent="0.25">
      <c r="O11728" s="101"/>
    </row>
    <row r="11729" spans="15:15" x14ac:dyDescent="0.25">
      <c r="O11729" s="101"/>
    </row>
    <row r="11730" spans="15:15" x14ac:dyDescent="0.25">
      <c r="O11730" s="101"/>
    </row>
    <row r="11731" spans="15:15" x14ac:dyDescent="0.25">
      <c r="O11731" s="101"/>
    </row>
    <row r="11732" spans="15:15" x14ac:dyDescent="0.25">
      <c r="O11732" s="101"/>
    </row>
    <row r="11733" spans="15:15" x14ac:dyDescent="0.25">
      <c r="O11733" s="101"/>
    </row>
    <row r="11734" spans="15:15" x14ac:dyDescent="0.25">
      <c r="O11734" s="101"/>
    </row>
    <row r="11735" spans="15:15" x14ac:dyDescent="0.25">
      <c r="O11735" s="101"/>
    </row>
    <row r="11736" spans="15:15" x14ac:dyDescent="0.25">
      <c r="O11736" s="101"/>
    </row>
    <row r="11737" spans="15:15" x14ac:dyDescent="0.25">
      <c r="O11737" s="101"/>
    </row>
    <row r="11738" spans="15:15" x14ac:dyDescent="0.25">
      <c r="O11738" s="101"/>
    </row>
    <row r="11739" spans="15:15" x14ac:dyDescent="0.25">
      <c r="O11739" s="101"/>
    </row>
    <row r="11740" spans="15:15" x14ac:dyDescent="0.25">
      <c r="O11740" s="101"/>
    </row>
    <row r="11741" spans="15:15" x14ac:dyDescent="0.25">
      <c r="O11741" s="101"/>
    </row>
    <row r="11742" spans="15:15" x14ac:dyDescent="0.25">
      <c r="O11742" s="101"/>
    </row>
    <row r="11743" spans="15:15" x14ac:dyDescent="0.25">
      <c r="O11743" s="101"/>
    </row>
    <row r="11744" spans="15:15" x14ac:dyDescent="0.25">
      <c r="O11744" s="101"/>
    </row>
    <row r="11745" spans="15:15" x14ac:dyDescent="0.25">
      <c r="O11745" s="101"/>
    </row>
    <row r="11746" spans="15:15" x14ac:dyDescent="0.25">
      <c r="O11746" s="101"/>
    </row>
    <row r="11747" spans="15:15" x14ac:dyDescent="0.25">
      <c r="O11747" s="101"/>
    </row>
    <row r="11748" spans="15:15" x14ac:dyDescent="0.25">
      <c r="O11748" s="101"/>
    </row>
    <row r="11749" spans="15:15" x14ac:dyDescent="0.25">
      <c r="O11749" s="101"/>
    </row>
    <row r="11750" spans="15:15" x14ac:dyDescent="0.25">
      <c r="O11750" s="101"/>
    </row>
    <row r="11751" spans="15:15" x14ac:dyDescent="0.25">
      <c r="O11751" s="101"/>
    </row>
    <row r="11752" spans="15:15" x14ac:dyDescent="0.25">
      <c r="O11752" s="101"/>
    </row>
    <row r="11753" spans="15:15" x14ac:dyDescent="0.25">
      <c r="O11753" s="101"/>
    </row>
    <row r="11754" spans="15:15" x14ac:dyDescent="0.25">
      <c r="O11754" s="101"/>
    </row>
    <row r="11755" spans="15:15" x14ac:dyDescent="0.25">
      <c r="O11755" s="101"/>
    </row>
    <row r="11756" spans="15:15" x14ac:dyDescent="0.25">
      <c r="O11756" s="101"/>
    </row>
    <row r="11757" spans="15:15" x14ac:dyDescent="0.25">
      <c r="O11757" s="101"/>
    </row>
    <row r="11758" spans="15:15" x14ac:dyDescent="0.25">
      <c r="O11758" s="101"/>
    </row>
    <row r="11759" spans="15:15" x14ac:dyDescent="0.25">
      <c r="O11759" s="101"/>
    </row>
    <row r="11760" spans="15:15" x14ac:dyDescent="0.25">
      <c r="O11760" s="101"/>
    </row>
    <row r="11761" spans="15:15" x14ac:dyDescent="0.25">
      <c r="O11761" s="101"/>
    </row>
    <row r="11762" spans="15:15" x14ac:dyDescent="0.25">
      <c r="O11762" s="101"/>
    </row>
    <row r="11763" spans="15:15" x14ac:dyDescent="0.25">
      <c r="O11763" s="101"/>
    </row>
    <row r="11764" spans="15:15" x14ac:dyDescent="0.25">
      <c r="O11764" s="101"/>
    </row>
    <row r="11765" spans="15:15" x14ac:dyDescent="0.25">
      <c r="O11765" s="101"/>
    </row>
    <row r="11766" spans="15:15" x14ac:dyDescent="0.25">
      <c r="O11766" s="101"/>
    </row>
    <row r="11767" spans="15:15" x14ac:dyDescent="0.25">
      <c r="O11767" s="101"/>
    </row>
    <row r="11768" spans="15:15" x14ac:dyDescent="0.25">
      <c r="O11768" s="101"/>
    </row>
    <row r="11769" spans="15:15" x14ac:dyDescent="0.25">
      <c r="O11769" s="101"/>
    </row>
    <row r="11770" spans="15:15" x14ac:dyDescent="0.25">
      <c r="O11770" s="101"/>
    </row>
    <row r="11771" spans="15:15" x14ac:dyDescent="0.25">
      <c r="O11771" s="101"/>
    </row>
    <row r="11772" spans="15:15" x14ac:dyDescent="0.25">
      <c r="O11772" s="101"/>
    </row>
    <row r="11773" spans="15:15" x14ac:dyDescent="0.25">
      <c r="O11773" s="101"/>
    </row>
    <row r="11774" spans="15:15" x14ac:dyDescent="0.25">
      <c r="O11774" s="101"/>
    </row>
    <row r="11775" spans="15:15" x14ac:dyDescent="0.25">
      <c r="O11775" s="101"/>
    </row>
    <row r="11776" spans="15:15" x14ac:dyDescent="0.25">
      <c r="O11776" s="101"/>
    </row>
    <row r="11777" spans="15:15" x14ac:dyDescent="0.25">
      <c r="O11777" s="101"/>
    </row>
    <row r="11778" spans="15:15" x14ac:dyDescent="0.25">
      <c r="O11778" s="101"/>
    </row>
    <row r="11779" spans="15:15" x14ac:dyDescent="0.25">
      <c r="O11779" s="101"/>
    </row>
    <row r="11780" spans="15:15" x14ac:dyDescent="0.25">
      <c r="O11780" s="101"/>
    </row>
    <row r="11781" spans="15:15" x14ac:dyDescent="0.25">
      <c r="O11781" s="101"/>
    </row>
    <row r="11782" spans="15:15" x14ac:dyDescent="0.25">
      <c r="O11782" s="101"/>
    </row>
    <row r="11783" spans="15:15" x14ac:dyDescent="0.25">
      <c r="O11783" s="101"/>
    </row>
    <row r="11784" spans="15:15" x14ac:dyDescent="0.25">
      <c r="O11784" s="101"/>
    </row>
    <row r="11785" spans="15:15" x14ac:dyDescent="0.25">
      <c r="O11785" s="101"/>
    </row>
    <row r="11786" spans="15:15" x14ac:dyDescent="0.25">
      <c r="O11786" s="101"/>
    </row>
    <row r="11787" spans="15:15" x14ac:dyDescent="0.25">
      <c r="O11787" s="101"/>
    </row>
    <row r="11788" spans="15:15" x14ac:dyDescent="0.25">
      <c r="O11788" s="101"/>
    </row>
    <row r="11789" spans="15:15" x14ac:dyDescent="0.25">
      <c r="O11789" s="101"/>
    </row>
    <row r="11790" spans="15:15" x14ac:dyDescent="0.25">
      <c r="O11790" s="101"/>
    </row>
    <row r="11791" spans="15:15" x14ac:dyDescent="0.25">
      <c r="O11791" s="101"/>
    </row>
    <row r="11792" spans="15:15" x14ac:dyDescent="0.25">
      <c r="O11792" s="101"/>
    </row>
    <row r="11793" spans="15:15" x14ac:dyDescent="0.25">
      <c r="O11793" s="101"/>
    </row>
    <row r="11794" spans="15:15" x14ac:dyDescent="0.25">
      <c r="O11794" s="101"/>
    </row>
    <row r="11795" spans="15:15" x14ac:dyDescent="0.25">
      <c r="O11795" s="101"/>
    </row>
    <row r="11796" spans="15:15" x14ac:dyDescent="0.25">
      <c r="O11796" s="101"/>
    </row>
    <row r="11797" spans="15:15" x14ac:dyDescent="0.25">
      <c r="O11797" s="101"/>
    </row>
    <row r="11798" spans="15:15" x14ac:dyDescent="0.25">
      <c r="O11798" s="101"/>
    </row>
    <row r="11799" spans="15:15" x14ac:dyDescent="0.25">
      <c r="O11799" s="101"/>
    </row>
    <row r="11800" spans="15:15" x14ac:dyDescent="0.25">
      <c r="O11800" s="101"/>
    </row>
    <row r="11801" spans="15:15" x14ac:dyDescent="0.25">
      <c r="O11801" s="101"/>
    </row>
    <row r="11802" spans="15:15" x14ac:dyDescent="0.25">
      <c r="O11802" s="101"/>
    </row>
    <row r="11803" spans="15:15" x14ac:dyDescent="0.25">
      <c r="O11803" s="101"/>
    </row>
    <row r="11804" spans="15:15" x14ac:dyDescent="0.25">
      <c r="O11804" s="101"/>
    </row>
    <row r="11805" spans="15:15" x14ac:dyDescent="0.25">
      <c r="O11805" s="101"/>
    </row>
    <row r="11806" spans="15:15" x14ac:dyDescent="0.25">
      <c r="O11806" s="101"/>
    </row>
    <row r="11807" spans="15:15" x14ac:dyDescent="0.25">
      <c r="O11807" s="101"/>
    </row>
    <row r="11808" spans="15:15" x14ac:dyDescent="0.25">
      <c r="O11808" s="101"/>
    </row>
    <row r="11809" spans="15:15" x14ac:dyDescent="0.25">
      <c r="O11809" s="101"/>
    </row>
    <row r="11810" spans="15:15" x14ac:dyDescent="0.25">
      <c r="O11810" s="101"/>
    </row>
    <row r="11811" spans="15:15" x14ac:dyDescent="0.25">
      <c r="O11811" s="101"/>
    </row>
    <row r="11812" spans="15:15" x14ac:dyDescent="0.25">
      <c r="O11812" s="101"/>
    </row>
    <row r="11813" spans="15:15" x14ac:dyDescent="0.25">
      <c r="O11813" s="101"/>
    </row>
    <row r="11814" spans="15:15" x14ac:dyDescent="0.25">
      <c r="O11814" s="101"/>
    </row>
    <row r="11815" spans="15:15" x14ac:dyDescent="0.25">
      <c r="O11815" s="101"/>
    </row>
    <row r="11816" spans="15:15" x14ac:dyDescent="0.25">
      <c r="O11816" s="101"/>
    </row>
    <row r="11817" spans="15:15" x14ac:dyDescent="0.25">
      <c r="O11817" s="101"/>
    </row>
    <row r="11818" spans="15:15" x14ac:dyDescent="0.25">
      <c r="O11818" s="101"/>
    </row>
    <row r="11819" spans="15:15" x14ac:dyDescent="0.25">
      <c r="O11819" s="101"/>
    </row>
    <row r="11820" spans="15:15" x14ac:dyDescent="0.25">
      <c r="O11820" s="101"/>
    </row>
    <row r="11821" spans="15:15" x14ac:dyDescent="0.25">
      <c r="O11821" s="101"/>
    </row>
    <row r="11822" spans="15:15" x14ac:dyDescent="0.25">
      <c r="O11822" s="101"/>
    </row>
    <row r="11823" spans="15:15" x14ac:dyDescent="0.25">
      <c r="O11823" s="101"/>
    </row>
    <row r="11824" spans="15:15" x14ac:dyDescent="0.25">
      <c r="O11824" s="101"/>
    </row>
    <row r="11825" spans="15:15" x14ac:dyDescent="0.25">
      <c r="O11825" s="101"/>
    </row>
    <row r="11826" spans="15:15" x14ac:dyDescent="0.25">
      <c r="O11826" s="101"/>
    </row>
    <row r="11827" spans="15:15" x14ac:dyDescent="0.25">
      <c r="O11827" s="101"/>
    </row>
    <row r="11828" spans="15:15" x14ac:dyDescent="0.25">
      <c r="O11828" s="101"/>
    </row>
    <row r="11829" spans="15:15" x14ac:dyDescent="0.25">
      <c r="O11829" s="101"/>
    </row>
    <row r="11830" spans="15:15" x14ac:dyDescent="0.25">
      <c r="O11830" s="101"/>
    </row>
    <row r="11831" spans="15:15" x14ac:dyDescent="0.25">
      <c r="O11831" s="101"/>
    </row>
    <row r="11832" spans="15:15" x14ac:dyDescent="0.25">
      <c r="O11832" s="101"/>
    </row>
    <row r="11833" spans="15:15" x14ac:dyDescent="0.25">
      <c r="O11833" s="101"/>
    </row>
    <row r="11834" spans="15:15" x14ac:dyDescent="0.25">
      <c r="O11834" s="101"/>
    </row>
    <row r="11835" spans="15:15" x14ac:dyDescent="0.25">
      <c r="O11835" s="101"/>
    </row>
    <row r="11836" spans="15:15" x14ac:dyDescent="0.25">
      <c r="O11836" s="101"/>
    </row>
    <row r="11837" spans="15:15" x14ac:dyDescent="0.25">
      <c r="O11837" s="101"/>
    </row>
    <row r="11838" spans="15:15" x14ac:dyDescent="0.25">
      <c r="O11838" s="101"/>
    </row>
    <row r="11839" spans="15:15" x14ac:dyDescent="0.25">
      <c r="O11839" s="101"/>
    </row>
    <row r="11840" spans="15:15" x14ac:dyDescent="0.25">
      <c r="O11840" s="101"/>
    </row>
    <row r="11841" spans="15:15" x14ac:dyDescent="0.25">
      <c r="O11841" s="101"/>
    </row>
    <row r="11842" spans="15:15" x14ac:dyDescent="0.25">
      <c r="O11842" s="101"/>
    </row>
    <row r="11843" spans="15:15" x14ac:dyDescent="0.25">
      <c r="O11843" s="101"/>
    </row>
    <row r="11844" spans="15:15" x14ac:dyDescent="0.25">
      <c r="O11844" s="101"/>
    </row>
    <row r="11845" spans="15:15" x14ac:dyDescent="0.25">
      <c r="O11845" s="101"/>
    </row>
    <row r="11846" spans="15:15" x14ac:dyDescent="0.25">
      <c r="O11846" s="101"/>
    </row>
    <row r="11847" spans="15:15" x14ac:dyDescent="0.25">
      <c r="O11847" s="101"/>
    </row>
    <row r="11848" spans="15:15" x14ac:dyDescent="0.25">
      <c r="O11848" s="101"/>
    </row>
    <row r="11849" spans="15:15" x14ac:dyDescent="0.25">
      <c r="O11849" s="101"/>
    </row>
    <row r="11850" spans="15:15" x14ac:dyDescent="0.25">
      <c r="O11850" s="101"/>
    </row>
    <row r="11851" spans="15:15" x14ac:dyDescent="0.25">
      <c r="O11851" s="101"/>
    </row>
    <row r="11852" spans="15:15" x14ac:dyDescent="0.25">
      <c r="O11852" s="101"/>
    </row>
    <row r="11853" spans="15:15" x14ac:dyDescent="0.25">
      <c r="O11853" s="101"/>
    </row>
    <row r="11854" spans="15:15" x14ac:dyDescent="0.25">
      <c r="O11854" s="101"/>
    </row>
    <row r="11855" spans="15:15" x14ac:dyDescent="0.25">
      <c r="O11855" s="101"/>
    </row>
    <row r="11856" spans="15:15" x14ac:dyDescent="0.25">
      <c r="O11856" s="101"/>
    </row>
    <row r="11857" spans="15:15" x14ac:dyDescent="0.25">
      <c r="O11857" s="101"/>
    </row>
    <row r="11858" spans="15:15" x14ac:dyDescent="0.25">
      <c r="O11858" s="101"/>
    </row>
    <row r="11859" spans="15:15" x14ac:dyDescent="0.25">
      <c r="O11859" s="101"/>
    </row>
    <row r="11860" spans="15:15" x14ac:dyDescent="0.25">
      <c r="O11860" s="101"/>
    </row>
    <row r="11861" spans="15:15" x14ac:dyDescent="0.25">
      <c r="O11861" s="101"/>
    </row>
    <row r="11862" spans="15:15" x14ac:dyDescent="0.25">
      <c r="O11862" s="101"/>
    </row>
    <row r="11863" spans="15:15" x14ac:dyDescent="0.25">
      <c r="O11863" s="101"/>
    </row>
    <row r="11864" spans="15:15" x14ac:dyDescent="0.25">
      <c r="O11864" s="101"/>
    </row>
    <row r="11865" spans="15:15" x14ac:dyDescent="0.25">
      <c r="O11865" s="101"/>
    </row>
    <row r="11866" spans="15:15" x14ac:dyDescent="0.25">
      <c r="O11866" s="101"/>
    </row>
    <row r="11867" spans="15:15" x14ac:dyDescent="0.25">
      <c r="O11867" s="101"/>
    </row>
    <row r="11868" spans="15:15" x14ac:dyDescent="0.25">
      <c r="O11868" s="101"/>
    </row>
    <row r="11869" spans="15:15" x14ac:dyDescent="0.25">
      <c r="O11869" s="101"/>
    </row>
    <row r="11870" spans="15:15" x14ac:dyDescent="0.25">
      <c r="O11870" s="101"/>
    </row>
    <row r="11871" spans="15:15" x14ac:dyDescent="0.25">
      <c r="O11871" s="101"/>
    </row>
    <row r="11872" spans="15:15" x14ac:dyDescent="0.25">
      <c r="O11872" s="101"/>
    </row>
    <row r="11873" spans="15:15" x14ac:dyDescent="0.25">
      <c r="O11873" s="101"/>
    </row>
    <row r="11874" spans="15:15" x14ac:dyDescent="0.25">
      <c r="O11874" s="101"/>
    </row>
    <row r="11875" spans="15:15" x14ac:dyDescent="0.25">
      <c r="O11875" s="101"/>
    </row>
    <row r="11876" spans="15:15" x14ac:dyDescent="0.25">
      <c r="O11876" s="101"/>
    </row>
    <row r="11877" spans="15:15" x14ac:dyDescent="0.25">
      <c r="O11877" s="101"/>
    </row>
    <row r="11878" spans="15:15" x14ac:dyDescent="0.25">
      <c r="O11878" s="101"/>
    </row>
    <row r="11879" spans="15:15" x14ac:dyDescent="0.25">
      <c r="O11879" s="101"/>
    </row>
    <row r="11880" spans="15:15" x14ac:dyDescent="0.25">
      <c r="O11880" s="101"/>
    </row>
    <row r="11881" spans="15:15" x14ac:dyDescent="0.25">
      <c r="O11881" s="101"/>
    </row>
    <row r="11882" spans="15:15" x14ac:dyDescent="0.25">
      <c r="O11882" s="101"/>
    </row>
    <row r="11883" spans="15:15" x14ac:dyDescent="0.25">
      <c r="O11883" s="101"/>
    </row>
    <row r="11884" spans="15:15" x14ac:dyDescent="0.25">
      <c r="O11884" s="101"/>
    </row>
    <row r="11885" spans="15:15" x14ac:dyDescent="0.25">
      <c r="O11885" s="101"/>
    </row>
    <row r="11886" spans="15:15" x14ac:dyDescent="0.25">
      <c r="O11886" s="101"/>
    </row>
    <row r="11887" spans="15:15" x14ac:dyDescent="0.25">
      <c r="O11887" s="101"/>
    </row>
    <row r="11888" spans="15:15" x14ac:dyDescent="0.25">
      <c r="O11888" s="101"/>
    </row>
    <row r="11889" spans="15:15" x14ac:dyDescent="0.25">
      <c r="O11889" s="101"/>
    </row>
    <row r="11890" spans="15:15" x14ac:dyDescent="0.25">
      <c r="O11890" s="101"/>
    </row>
    <row r="11891" spans="15:15" x14ac:dyDescent="0.25">
      <c r="O11891" s="101"/>
    </row>
    <row r="11892" spans="15:15" x14ac:dyDescent="0.25">
      <c r="O11892" s="101"/>
    </row>
    <row r="11893" spans="15:15" x14ac:dyDescent="0.25">
      <c r="O11893" s="101"/>
    </row>
    <row r="11894" spans="15:15" x14ac:dyDescent="0.25">
      <c r="O11894" s="101"/>
    </row>
    <row r="11895" spans="15:15" x14ac:dyDescent="0.25">
      <c r="O11895" s="101"/>
    </row>
    <row r="11896" spans="15:15" x14ac:dyDescent="0.25">
      <c r="O11896" s="101"/>
    </row>
    <row r="11897" spans="15:15" x14ac:dyDescent="0.25">
      <c r="O11897" s="101"/>
    </row>
    <row r="11898" spans="15:15" x14ac:dyDescent="0.25">
      <c r="O11898" s="101"/>
    </row>
    <row r="11899" spans="15:15" x14ac:dyDescent="0.25">
      <c r="O11899" s="101"/>
    </row>
    <row r="11900" spans="15:15" x14ac:dyDescent="0.25">
      <c r="O11900" s="101"/>
    </row>
    <row r="11901" spans="15:15" x14ac:dyDescent="0.25">
      <c r="O11901" s="101"/>
    </row>
    <row r="11902" spans="15:15" x14ac:dyDescent="0.25">
      <c r="O11902" s="101"/>
    </row>
    <row r="11903" spans="15:15" x14ac:dyDescent="0.25">
      <c r="O11903" s="101"/>
    </row>
    <row r="11904" spans="15:15" x14ac:dyDescent="0.25">
      <c r="O11904" s="101"/>
    </row>
    <row r="11905" spans="15:15" x14ac:dyDescent="0.25">
      <c r="O11905" s="101"/>
    </row>
    <row r="11906" spans="15:15" x14ac:dyDescent="0.25">
      <c r="O11906" s="101"/>
    </row>
    <row r="11907" spans="15:15" x14ac:dyDescent="0.25">
      <c r="O11907" s="101"/>
    </row>
    <row r="11908" spans="15:15" x14ac:dyDescent="0.25">
      <c r="O11908" s="101"/>
    </row>
    <row r="11909" spans="15:15" x14ac:dyDescent="0.25">
      <c r="O11909" s="101"/>
    </row>
    <row r="11910" spans="15:15" x14ac:dyDescent="0.25">
      <c r="O11910" s="101"/>
    </row>
    <row r="11911" spans="15:15" x14ac:dyDescent="0.25">
      <c r="O11911" s="101"/>
    </row>
    <row r="11912" spans="15:15" x14ac:dyDescent="0.25">
      <c r="O11912" s="101"/>
    </row>
    <row r="11913" spans="15:15" x14ac:dyDescent="0.25">
      <c r="O11913" s="101"/>
    </row>
    <row r="11914" spans="15:15" x14ac:dyDescent="0.25">
      <c r="O11914" s="101"/>
    </row>
    <row r="11915" spans="15:15" x14ac:dyDescent="0.25">
      <c r="O11915" s="101"/>
    </row>
    <row r="11916" spans="15:15" x14ac:dyDescent="0.25">
      <c r="O11916" s="101"/>
    </row>
    <row r="11917" spans="15:15" x14ac:dyDescent="0.25">
      <c r="O11917" s="101"/>
    </row>
    <row r="11918" spans="15:15" x14ac:dyDescent="0.25">
      <c r="O11918" s="101"/>
    </row>
    <row r="11919" spans="15:15" x14ac:dyDescent="0.25">
      <c r="O11919" s="101"/>
    </row>
    <row r="11920" spans="15:15" x14ac:dyDescent="0.25">
      <c r="O11920" s="101"/>
    </row>
    <row r="11921" spans="15:15" x14ac:dyDescent="0.25">
      <c r="O11921" s="101"/>
    </row>
    <row r="11922" spans="15:15" x14ac:dyDescent="0.25">
      <c r="O11922" s="101"/>
    </row>
    <row r="11923" spans="15:15" x14ac:dyDescent="0.25">
      <c r="O11923" s="101"/>
    </row>
    <row r="11924" spans="15:15" x14ac:dyDescent="0.25">
      <c r="O11924" s="101"/>
    </row>
    <row r="11925" spans="15:15" x14ac:dyDescent="0.25">
      <c r="O11925" s="101"/>
    </row>
    <row r="11926" spans="15:15" x14ac:dyDescent="0.25">
      <c r="O11926" s="101"/>
    </row>
    <row r="11927" spans="15:15" x14ac:dyDescent="0.25">
      <c r="O11927" s="101"/>
    </row>
    <row r="11928" spans="15:15" x14ac:dyDescent="0.25">
      <c r="O11928" s="101"/>
    </row>
    <row r="11929" spans="15:15" x14ac:dyDescent="0.25">
      <c r="O11929" s="101"/>
    </row>
    <row r="11930" spans="15:15" x14ac:dyDescent="0.25">
      <c r="O11930" s="101"/>
    </row>
    <row r="11931" spans="15:15" x14ac:dyDescent="0.25">
      <c r="O11931" s="101"/>
    </row>
    <row r="11932" spans="15:15" x14ac:dyDescent="0.25">
      <c r="O11932" s="101"/>
    </row>
    <row r="11933" spans="15:15" x14ac:dyDescent="0.25">
      <c r="O11933" s="101"/>
    </row>
    <row r="11934" spans="15:15" x14ac:dyDescent="0.25">
      <c r="O11934" s="101"/>
    </row>
    <row r="11935" spans="15:15" x14ac:dyDescent="0.25">
      <c r="O11935" s="101"/>
    </row>
    <row r="11936" spans="15:15" x14ac:dyDescent="0.25">
      <c r="O11936" s="101"/>
    </row>
    <row r="11937" spans="15:15" x14ac:dyDescent="0.25">
      <c r="O11937" s="101"/>
    </row>
    <row r="11938" spans="15:15" x14ac:dyDescent="0.25">
      <c r="O11938" s="101"/>
    </row>
    <row r="11939" spans="15:15" x14ac:dyDescent="0.25">
      <c r="O11939" s="101"/>
    </row>
    <row r="11940" spans="15:15" x14ac:dyDescent="0.25">
      <c r="O11940" s="101"/>
    </row>
    <row r="11941" spans="15:15" x14ac:dyDescent="0.25">
      <c r="O11941" s="101"/>
    </row>
    <row r="11942" spans="15:15" x14ac:dyDescent="0.25">
      <c r="O11942" s="101"/>
    </row>
    <row r="11943" spans="15:15" x14ac:dyDescent="0.25">
      <c r="O11943" s="101"/>
    </row>
    <row r="11944" spans="15:15" x14ac:dyDescent="0.25">
      <c r="O11944" s="101"/>
    </row>
    <row r="11945" spans="15:15" x14ac:dyDescent="0.25">
      <c r="O11945" s="101"/>
    </row>
    <row r="11946" spans="15:15" x14ac:dyDescent="0.25">
      <c r="O11946" s="101"/>
    </row>
    <row r="11947" spans="15:15" x14ac:dyDescent="0.25">
      <c r="O11947" s="101"/>
    </row>
    <row r="11948" spans="15:15" x14ac:dyDescent="0.25">
      <c r="O11948" s="101"/>
    </row>
    <row r="11949" spans="15:15" x14ac:dyDescent="0.25">
      <c r="O11949" s="101"/>
    </row>
    <row r="11950" spans="15:15" x14ac:dyDescent="0.25">
      <c r="O11950" s="101"/>
    </row>
    <row r="11951" spans="15:15" x14ac:dyDescent="0.25">
      <c r="O11951" s="101"/>
    </row>
    <row r="11952" spans="15:15" x14ac:dyDescent="0.25">
      <c r="O11952" s="101"/>
    </row>
    <row r="11953" spans="15:15" x14ac:dyDescent="0.25">
      <c r="O11953" s="101"/>
    </row>
    <row r="11954" spans="15:15" x14ac:dyDescent="0.25">
      <c r="O11954" s="101"/>
    </row>
    <row r="11955" spans="15:15" x14ac:dyDescent="0.25">
      <c r="O11955" s="101"/>
    </row>
    <row r="11956" spans="15:15" x14ac:dyDescent="0.25">
      <c r="O11956" s="101"/>
    </row>
    <row r="11957" spans="15:15" x14ac:dyDescent="0.25">
      <c r="O11957" s="101"/>
    </row>
    <row r="11958" spans="15:15" x14ac:dyDescent="0.25">
      <c r="O11958" s="101"/>
    </row>
    <row r="11959" spans="15:15" x14ac:dyDescent="0.25">
      <c r="O11959" s="101"/>
    </row>
    <row r="11960" spans="15:15" x14ac:dyDescent="0.25">
      <c r="O11960" s="101"/>
    </row>
    <row r="11961" spans="15:15" x14ac:dyDescent="0.25">
      <c r="O11961" s="101"/>
    </row>
    <row r="11962" spans="15:15" x14ac:dyDescent="0.25">
      <c r="O11962" s="101"/>
    </row>
    <row r="11963" spans="15:15" x14ac:dyDescent="0.25">
      <c r="O11963" s="101"/>
    </row>
    <row r="11964" spans="15:15" x14ac:dyDescent="0.25">
      <c r="O11964" s="101"/>
    </row>
    <row r="11965" spans="15:15" x14ac:dyDescent="0.25">
      <c r="O11965" s="101"/>
    </row>
    <row r="11966" spans="15:15" x14ac:dyDescent="0.25">
      <c r="O11966" s="101"/>
    </row>
    <row r="11967" spans="15:15" x14ac:dyDescent="0.25">
      <c r="O11967" s="101"/>
    </row>
    <row r="11968" spans="15:15" x14ac:dyDescent="0.25">
      <c r="O11968" s="101"/>
    </row>
    <row r="11969" spans="15:15" x14ac:dyDescent="0.25">
      <c r="O11969" s="101"/>
    </row>
    <row r="11970" spans="15:15" x14ac:dyDescent="0.25">
      <c r="O11970" s="101"/>
    </row>
    <row r="11971" spans="15:15" x14ac:dyDescent="0.25">
      <c r="O11971" s="101"/>
    </row>
    <row r="11972" spans="15:15" x14ac:dyDescent="0.25">
      <c r="O11972" s="101"/>
    </row>
    <row r="11973" spans="15:15" x14ac:dyDescent="0.25">
      <c r="O11973" s="101"/>
    </row>
    <row r="11974" spans="15:15" x14ac:dyDescent="0.25">
      <c r="O11974" s="101"/>
    </row>
    <row r="11975" spans="15:15" x14ac:dyDescent="0.25">
      <c r="O11975" s="101"/>
    </row>
    <row r="11976" spans="15:15" x14ac:dyDescent="0.25">
      <c r="O11976" s="101"/>
    </row>
    <row r="11977" spans="15:15" x14ac:dyDescent="0.25">
      <c r="O11977" s="101"/>
    </row>
    <row r="11978" spans="15:15" x14ac:dyDescent="0.25">
      <c r="O11978" s="101"/>
    </row>
    <row r="11979" spans="15:15" x14ac:dyDescent="0.25">
      <c r="O11979" s="101"/>
    </row>
    <row r="11980" spans="15:15" x14ac:dyDescent="0.25">
      <c r="O11980" s="101"/>
    </row>
    <row r="11981" spans="15:15" x14ac:dyDescent="0.25">
      <c r="O11981" s="101"/>
    </row>
    <row r="11982" spans="15:15" x14ac:dyDescent="0.25">
      <c r="O11982" s="101"/>
    </row>
    <row r="11983" spans="15:15" x14ac:dyDescent="0.25">
      <c r="O11983" s="101"/>
    </row>
    <row r="11984" spans="15:15" x14ac:dyDescent="0.25">
      <c r="O11984" s="101"/>
    </row>
    <row r="11985" spans="15:15" x14ac:dyDescent="0.25">
      <c r="O11985" s="101"/>
    </row>
    <row r="11986" spans="15:15" x14ac:dyDescent="0.25">
      <c r="O11986" s="101"/>
    </row>
    <row r="11987" spans="15:15" x14ac:dyDescent="0.25">
      <c r="O11987" s="101"/>
    </row>
    <row r="11988" spans="15:15" x14ac:dyDescent="0.25">
      <c r="O11988" s="101"/>
    </row>
    <row r="11989" spans="15:15" x14ac:dyDescent="0.25">
      <c r="O11989" s="101"/>
    </row>
    <row r="11990" spans="15:15" x14ac:dyDescent="0.25">
      <c r="O11990" s="101"/>
    </row>
    <row r="11991" spans="15:15" x14ac:dyDescent="0.25">
      <c r="O11991" s="101"/>
    </row>
    <row r="11992" spans="15:15" x14ac:dyDescent="0.25">
      <c r="O11992" s="101"/>
    </row>
    <row r="11993" spans="15:15" x14ac:dyDescent="0.25">
      <c r="O11993" s="101"/>
    </row>
    <row r="11994" spans="15:15" x14ac:dyDescent="0.25">
      <c r="O11994" s="101"/>
    </row>
    <row r="11995" spans="15:15" x14ac:dyDescent="0.25">
      <c r="O11995" s="101"/>
    </row>
    <row r="11996" spans="15:15" x14ac:dyDescent="0.25">
      <c r="O11996" s="101"/>
    </row>
    <row r="11997" spans="15:15" x14ac:dyDescent="0.25">
      <c r="O11997" s="101"/>
    </row>
    <row r="11998" spans="15:15" x14ac:dyDescent="0.25">
      <c r="O11998" s="101"/>
    </row>
    <row r="11999" spans="15:15" x14ac:dyDescent="0.25">
      <c r="O11999" s="101"/>
    </row>
    <row r="12000" spans="15:15" x14ac:dyDescent="0.25">
      <c r="O12000" s="101"/>
    </row>
    <row r="12001" spans="15:15" x14ac:dyDescent="0.25">
      <c r="O12001" s="101"/>
    </row>
    <row r="12002" spans="15:15" x14ac:dyDescent="0.25">
      <c r="O12002" s="101"/>
    </row>
    <row r="12003" spans="15:15" x14ac:dyDescent="0.25">
      <c r="O12003" s="101"/>
    </row>
    <row r="12004" spans="15:15" x14ac:dyDescent="0.25">
      <c r="O12004" s="101"/>
    </row>
    <row r="12005" spans="15:15" x14ac:dyDescent="0.25">
      <c r="O12005" s="101"/>
    </row>
    <row r="12006" spans="15:15" x14ac:dyDescent="0.25">
      <c r="O12006" s="101"/>
    </row>
    <row r="12007" spans="15:15" x14ac:dyDescent="0.25">
      <c r="O12007" s="101"/>
    </row>
    <row r="12008" spans="15:15" x14ac:dyDescent="0.25">
      <c r="O12008" s="101"/>
    </row>
    <row r="12009" spans="15:15" x14ac:dyDescent="0.25">
      <c r="O12009" s="101"/>
    </row>
    <row r="12010" spans="15:15" x14ac:dyDescent="0.25">
      <c r="O12010" s="101"/>
    </row>
    <row r="12011" spans="15:15" x14ac:dyDescent="0.25">
      <c r="O12011" s="101"/>
    </row>
    <row r="12012" spans="15:15" x14ac:dyDescent="0.25">
      <c r="O12012" s="101"/>
    </row>
    <row r="12013" spans="15:15" x14ac:dyDescent="0.25">
      <c r="O12013" s="101"/>
    </row>
    <row r="12014" spans="15:15" x14ac:dyDescent="0.25">
      <c r="O12014" s="101"/>
    </row>
    <row r="12015" spans="15:15" x14ac:dyDescent="0.25">
      <c r="O12015" s="101"/>
    </row>
    <row r="12016" spans="15:15" x14ac:dyDescent="0.25">
      <c r="O12016" s="101"/>
    </row>
    <row r="12017" spans="15:15" x14ac:dyDescent="0.25">
      <c r="O12017" s="101"/>
    </row>
    <row r="12018" spans="15:15" x14ac:dyDescent="0.25">
      <c r="O12018" s="101"/>
    </row>
    <row r="12019" spans="15:15" x14ac:dyDescent="0.25">
      <c r="O12019" s="101"/>
    </row>
    <row r="12020" spans="15:15" x14ac:dyDescent="0.25">
      <c r="O12020" s="101"/>
    </row>
    <row r="12021" spans="15:15" x14ac:dyDescent="0.25">
      <c r="O12021" s="101"/>
    </row>
    <row r="12022" spans="15:15" x14ac:dyDescent="0.25">
      <c r="O12022" s="101"/>
    </row>
    <row r="12023" spans="15:15" x14ac:dyDescent="0.25">
      <c r="O12023" s="101"/>
    </row>
    <row r="12024" spans="15:15" x14ac:dyDescent="0.25">
      <c r="O12024" s="101"/>
    </row>
    <row r="12025" spans="15:15" x14ac:dyDescent="0.25">
      <c r="O12025" s="101"/>
    </row>
    <row r="12026" spans="15:15" x14ac:dyDescent="0.25">
      <c r="O12026" s="101"/>
    </row>
    <row r="12027" spans="15:15" x14ac:dyDescent="0.25">
      <c r="O12027" s="101"/>
    </row>
    <row r="12028" spans="15:15" x14ac:dyDescent="0.25">
      <c r="O12028" s="101"/>
    </row>
    <row r="12029" spans="15:15" x14ac:dyDescent="0.25">
      <c r="O12029" s="101"/>
    </row>
    <row r="12030" spans="15:15" x14ac:dyDescent="0.25">
      <c r="O12030" s="101"/>
    </row>
    <row r="12031" spans="15:15" x14ac:dyDescent="0.25">
      <c r="O12031" s="101"/>
    </row>
    <row r="12032" spans="15:15" x14ac:dyDescent="0.25">
      <c r="O12032" s="101"/>
    </row>
    <row r="12033" spans="15:15" x14ac:dyDescent="0.25">
      <c r="O12033" s="101"/>
    </row>
    <row r="12034" spans="15:15" x14ac:dyDescent="0.25">
      <c r="O12034" s="101"/>
    </row>
    <row r="12035" spans="15:15" x14ac:dyDescent="0.25">
      <c r="O12035" s="101"/>
    </row>
    <row r="12036" spans="15:15" x14ac:dyDescent="0.25">
      <c r="O12036" s="101"/>
    </row>
    <row r="12037" spans="15:15" x14ac:dyDescent="0.25">
      <c r="O12037" s="101"/>
    </row>
    <row r="12038" spans="15:15" x14ac:dyDescent="0.25">
      <c r="O12038" s="101"/>
    </row>
    <row r="12039" spans="15:15" x14ac:dyDescent="0.25">
      <c r="O12039" s="101"/>
    </row>
    <row r="12040" spans="15:15" x14ac:dyDescent="0.25">
      <c r="O12040" s="101"/>
    </row>
    <row r="12041" spans="15:15" x14ac:dyDescent="0.25">
      <c r="O12041" s="101"/>
    </row>
    <row r="12042" spans="15:15" x14ac:dyDescent="0.25">
      <c r="O12042" s="101"/>
    </row>
    <row r="12043" spans="15:15" x14ac:dyDescent="0.25">
      <c r="O12043" s="101"/>
    </row>
    <row r="12044" spans="15:15" x14ac:dyDescent="0.25">
      <c r="O12044" s="101"/>
    </row>
    <row r="12045" spans="15:15" x14ac:dyDescent="0.25">
      <c r="O12045" s="101"/>
    </row>
    <row r="12046" spans="15:15" x14ac:dyDescent="0.25">
      <c r="O12046" s="101"/>
    </row>
    <row r="12047" spans="15:15" x14ac:dyDescent="0.25">
      <c r="O12047" s="101"/>
    </row>
    <row r="12048" spans="15:15" x14ac:dyDescent="0.25">
      <c r="O12048" s="101"/>
    </row>
    <row r="12049" spans="15:15" x14ac:dyDescent="0.25">
      <c r="O12049" s="101"/>
    </row>
    <row r="12050" spans="15:15" x14ac:dyDescent="0.25">
      <c r="O12050" s="101"/>
    </row>
    <row r="12051" spans="15:15" x14ac:dyDescent="0.25">
      <c r="O12051" s="101"/>
    </row>
    <row r="12052" spans="15:15" x14ac:dyDescent="0.25">
      <c r="O12052" s="101"/>
    </row>
    <row r="12053" spans="15:15" x14ac:dyDescent="0.25">
      <c r="O12053" s="101"/>
    </row>
    <row r="12054" spans="15:15" x14ac:dyDescent="0.25">
      <c r="O12054" s="101"/>
    </row>
    <row r="12055" spans="15:15" x14ac:dyDescent="0.25">
      <c r="O12055" s="101"/>
    </row>
    <row r="12056" spans="15:15" x14ac:dyDescent="0.25">
      <c r="O12056" s="101"/>
    </row>
    <row r="12057" spans="15:15" x14ac:dyDescent="0.25">
      <c r="O12057" s="101"/>
    </row>
    <row r="12058" spans="15:15" x14ac:dyDescent="0.25">
      <c r="O12058" s="101"/>
    </row>
    <row r="12059" spans="15:15" x14ac:dyDescent="0.25">
      <c r="O12059" s="101"/>
    </row>
    <row r="12060" spans="15:15" x14ac:dyDescent="0.25">
      <c r="O12060" s="101"/>
    </row>
    <row r="12061" spans="15:15" x14ac:dyDescent="0.25">
      <c r="O12061" s="101"/>
    </row>
    <row r="12062" spans="15:15" x14ac:dyDescent="0.25">
      <c r="O12062" s="101"/>
    </row>
    <row r="12063" spans="15:15" x14ac:dyDescent="0.25">
      <c r="O12063" s="101"/>
    </row>
    <row r="12064" spans="15:15" x14ac:dyDescent="0.25">
      <c r="O12064" s="101"/>
    </row>
    <row r="12065" spans="15:15" x14ac:dyDescent="0.25">
      <c r="O12065" s="101"/>
    </row>
    <row r="12066" spans="15:15" x14ac:dyDescent="0.25">
      <c r="O12066" s="101"/>
    </row>
    <row r="12067" spans="15:15" x14ac:dyDescent="0.25">
      <c r="O12067" s="101"/>
    </row>
    <row r="12068" spans="15:15" x14ac:dyDescent="0.25">
      <c r="O12068" s="101"/>
    </row>
    <row r="12069" spans="15:15" x14ac:dyDescent="0.25">
      <c r="O12069" s="101"/>
    </row>
    <row r="12070" spans="15:15" x14ac:dyDescent="0.25">
      <c r="O12070" s="101"/>
    </row>
    <row r="12071" spans="15:15" x14ac:dyDescent="0.25">
      <c r="O12071" s="101"/>
    </row>
    <row r="12072" spans="15:15" x14ac:dyDescent="0.25">
      <c r="O12072" s="101"/>
    </row>
    <row r="12073" spans="15:15" x14ac:dyDescent="0.25">
      <c r="O12073" s="101"/>
    </row>
    <row r="12074" spans="15:15" x14ac:dyDescent="0.25">
      <c r="O12074" s="101"/>
    </row>
    <row r="12075" spans="15:15" x14ac:dyDescent="0.25">
      <c r="O12075" s="101"/>
    </row>
    <row r="12076" spans="15:15" x14ac:dyDescent="0.25">
      <c r="O12076" s="101"/>
    </row>
    <row r="12077" spans="15:15" x14ac:dyDescent="0.25">
      <c r="O12077" s="101"/>
    </row>
    <row r="12078" spans="15:15" x14ac:dyDescent="0.25">
      <c r="O12078" s="101"/>
    </row>
    <row r="12079" spans="15:15" x14ac:dyDescent="0.25">
      <c r="O12079" s="101"/>
    </row>
    <row r="12080" spans="15:15" x14ac:dyDescent="0.25">
      <c r="O12080" s="101"/>
    </row>
    <row r="12081" spans="15:15" x14ac:dyDescent="0.25">
      <c r="O12081" s="101"/>
    </row>
    <row r="12082" spans="15:15" x14ac:dyDescent="0.25">
      <c r="O12082" s="101"/>
    </row>
    <row r="12083" spans="15:15" x14ac:dyDescent="0.25">
      <c r="O12083" s="101"/>
    </row>
    <row r="12084" spans="15:15" x14ac:dyDescent="0.25">
      <c r="O12084" s="101"/>
    </row>
    <row r="12085" spans="15:15" x14ac:dyDescent="0.25">
      <c r="O12085" s="101"/>
    </row>
    <row r="12086" spans="15:15" x14ac:dyDescent="0.25">
      <c r="O12086" s="101"/>
    </row>
    <row r="12087" spans="15:15" x14ac:dyDescent="0.25">
      <c r="O12087" s="101"/>
    </row>
    <row r="12088" spans="15:15" x14ac:dyDescent="0.25">
      <c r="O12088" s="101"/>
    </row>
    <row r="12089" spans="15:15" x14ac:dyDescent="0.25">
      <c r="O12089" s="101"/>
    </row>
    <row r="12090" spans="15:15" x14ac:dyDescent="0.25">
      <c r="O12090" s="101"/>
    </row>
    <row r="12091" spans="15:15" x14ac:dyDescent="0.25">
      <c r="O12091" s="101"/>
    </row>
    <row r="12092" spans="15:15" x14ac:dyDescent="0.25">
      <c r="O12092" s="101"/>
    </row>
    <row r="12093" spans="15:15" x14ac:dyDescent="0.25">
      <c r="O12093" s="101"/>
    </row>
    <row r="12094" spans="15:15" x14ac:dyDescent="0.25">
      <c r="O12094" s="101"/>
    </row>
    <row r="12095" spans="15:15" x14ac:dyDescent="0.25">
      <c r="O12095" s="101"/>
    </row>
    <row r="12096" spans="15:15" x14ac:dyDescent="0.25">
      <c r="O12096" s="101"/>
    </row>
    <row r="12097" spans="15:15" x14ac:dyDescent="0.25">
      <c r="O12097" s="101"/>
    </row>
    <row r="12098" spans="15:15" x14ac:dyDescent="0.25">
      <c r="O12098" s="101"/>
    </row>
    <row r="12099" spans="15:15" x14ac:dyDescent="0.25">
      <c r="O12099" s="101"/>
    </row>
    <row r="12100" spans="15:15" x14ac:dyDescent="0.25">
      <c r="O12100" s="101"/>
    </row>
    <row r="12101" spans="15:15" x14ac:dyDescent="0.25">
      <c r="O12101" s="101"/>
    </row>
    <row r="12102" spans="15:15" x14ac:dyDescent="0.25">
      <c r="O12102" s="101"/>
    </row>
    <row r="12103" spans="15:15" x14ac:dyDescent="0.25">
      <c r="O12103" s="101"/>
    </row>
    <row r="12104" spans="15:15" x14ac:dyDescent="0.25">
      <c r="O12104" s="101"/>
    </row>
    <row r="12105" spans="15:15" x14ac:dyDescent="0.25">
      <c r="O12105" s="101"/>
    </row>
    <row r="12106" spans="15:15" x14ac:dyDescent="0.25">
      <c r="O12106" s="101"/>
    </row>
    <row r="12107" spans="15:15" x14ac:dyDescent="0.25">
      <c r="O12107" s="101"/>
    </row>
    <row r="12108" spans="15:15" x14ac:dyDescent="0.25">
      <c r="O12108" s="101"/>
    </row>
    <row r="12109" spans="15:15" x14ac:dyDescent="0.25">
      <c r="O12109" s="101"/>
    </row>
    <row r="12110" spans="15:15" x14ac:dyDescent="0.25">
      <c r="O12110" s="101"/>
    </row>
    <row r="12111" spans="15:15" x14ac:dyDescent="0.25">
      <c r="O12111" s="101"/>
    </row>
    <row r="12112" spans="15:15" x14ac:dyDescent="0.25">
      <c r="O12112" s="101"/>
    </row>
    <row r="12113" spans="15:15" x14ac:dyDescent="0.25">
      <c r="O12113" s="101"/>
    </row>
    <row r="12114" spans="15:15" x14ac:dyDescent="0.25">
      <c r="O12114" s="101"/>
    </row>
    <row r="12115" spans="15:15" x14ac:dyDescent="0.25">
      <c r="O12115" s="101"/>
    </row>
    <row r="12116" spans="15:15" x14ac:dyDescent="0.25">
      <c r="O12116" s="101"/>
    </row>
    <row r="12117" spans="15:15" x14ac:dyDescent="0.25">
      <c r="O12117" s="101"/>
    </row>
    <row r="12118" spans="15:15" x14ac:dyDescent="0.25">
      <c r="O12118" s="101"/>
    </row>
    <row r="12119" spans="15:15" x14ac:dyDescent="0.25">
      <c r="O12119" s="101"/>
    </row>
    <row r="12120" spans="15:15" x14ac:dyDescent="0.25">
      <c r="O12120" s="101"/>
    </row>
    <row r="12121" spans="15:15" x14ac:dyDescent="0.25">
      <c r="O12121" s="101"/>
    </row>
    <row r="12122" spans="15:15" x14ac:dyDescent="0.25">
      <c r="O12122" s="101"/>
    </row>
    <row r="12123" spans="15:15" x14ac:dyDescent="0.25">
      <c r="O12123" s="101"/>
    </row>
    <row r="12124" spans="15:15" x14ac:dyDescent="0.25">
      <c r="O12124" s="101"/>
    </row>
    <row r="12125" spans="15:15" x14ac:dyDescent="0.25">
      <c r="O12125" s="101"/>
    </row>
    <row r="12126" spans="15:15" x14ac:dyDescent="0.25">
      <c r="O12126" s="101"/>
    </row>
    <row r="12127" spans="15:15" x14ac:dyDescent="0.25">
      <c r="O12127" s="101"/>
    </row>
    <row r="12128" spans="15:15" x14ac:dyDescent="0.25">
      <c r="O12128" s="101"/>
    </row>
    <row r="12129" spans="15:15" x14ac:dyDescent="0.25">
      <c r="O12129" s="101"/>
    </row>
    <row r="12130" spans="15:15" x14ac:dyDescent="0.25">
      <c r="O12130" s="101"/>
    </row>
    <row r="12131" spans="15:15" x14ac:dyDescent="0.25">
      <c r="O12131" s="101"/>
    </row>
    <row r="12132" spans="15:15" x14ac:dyDescent="0.25">
      <c r="O12132" s="101"/>
    </row>
    <row r="12133" spans="15:15" x14ac:dyDescent="0.25">
      <c r="O12133" s="101"/>
    </row>
    <row r="12134" spans="15:15" x14ac:dyDescent="0.25">
      <c r="O12134" s="101"/>
    </row>
    <row r="12135" spans="15:15" x14ac:dyDescent="0.25">
      <c r="O12135" s="101"/>
    </row>
    <row r="12136" spans="15:15" x14ac:dyDescent="0.25">
      <c r="O12136" s="101"/>
    </row>
    <row r="12137" spans="15:15" x14ac:dyDescent="0.25">
      <c r="O12137" s="101"/>
    </row>
    <row r="12138" spans="15:15" x14ac:dyDescent="0.25">
      <c r="O12138" s="101"/>
    </row>
    <row r="12139" spans="15:15" x14ac:dyDescent="0.25">
      <c r="O12139" s="101"/>
    </row>
    <row r="12140" spans="15:15" x14ac:dyDescent="0.25">
      <c r="O12140" s="101"/>
    </row>
    <row r="12141" spans="15:15" x14ac:dyDescent="0.25">
      <c r="O12141" s="101"/>
    </row>
    <row r="12142" spans="15:15" x14ac:dyDescent="0.25">
      <c r="O12142" s="101"/>
    </row>
    <row r="12143" spans="15:15" x14ac:dyDescent="0.25">
      <c r="O12143" s="101"/>
    </row>
    <row r="12144" spans="15:15" x14ac:dyDescent="0.25">
      <c r="O12144" s="101"/>
    </row>
    <row r="12145" spans="15:15" x14ac:dyDescent="0.25">
      <c r="O12145" s="101"/>
    </row>
    <row r="12146" spans="15:15" x14ac:dyDescent="0.25">
      <c r="O12146" s="101"/>
    </row>
    <row r="12147" spans="15:15" x14ac:dyDescent="0.25">
      <c r="O12147" s="101"/>
    </row>
    <row r="12148" spans="15:15" x14ac:dyDescent="0.25">
      <c r="O12148" s="101"/>
    </row>
    <row r="12149" spans="15:15" x14ac:dyDescent="0.25">
      <c r="O12149" s="101"/>
    </row>
    <row r="12150" spans="15:15" x14ac:dyDescent="0.25">
      <c r="O12150" s="101"/>
    </row>
    <row r="12151" spans="15:15" x14ac:dyDescent="0.25">
      <c r="O12151" s="101"/>
    </row>
    <row r="12152" spans="15:15" x14ac:dyDescent="0.25">
      <c r="O12152" s="101"/>
    </row>
    <row r="12153" spans="15:15" x14ac:dyDescent="0.25">
      <c r="O12153" s="101"/>
    </row>
    <row r="12154" spans="15:15" x14ac:dyDescent="0.25">
      <c r="O12154" s="101"/>
    </row>
    <row r="12155" spans="15:15" x14ac:dyDescent="0.25">
      <c r="O12155" s="101"/>
    </row>
    <row r="12156" spans="15:15" x14ac:dyDescent="0.25">
      <c r="O12156" s="101"/>
    </row>
    <row r="12157" spans="15:15" x14ac:dyDescent="0.25">
      <c r="O12157" s="101"/>
    </row>
    <row r="12158" spans="15:15" x14ac:dyDescent="0.25">
      <c r="O12158" s="101"/>
    </row>
    <row r="12159" spans="15:15" x14ac:dyDescent="0.25">
      <c r="O12159" s="101"/>
    </row>
    <row r="12160" spans="15:15" x14ac:dyDescent="0.25">
      <c r="O12160" s="101"/>
    </row>
    <row r="12161" spans="15:15" x14ac:dyDescent="0.25">
      <c r="O12161" s="101"/>
    </row>
    <row r="12162" spans="15:15" x14ac:dyDescent="0.25">
      <c r="O12162" s="101"/>
    </row>
    <row r="12163" spans="15:15" x14ac:dyDescent="0.25">
      <c r="O12163" s="101"/>
    </row>
    <row r="12164" spans="15:15" x14ac:dyDescent="0.25">
      <c r="O12164" s="101"/>
    </row>
    <row r="12165" spans="15:15" x14ac:dyDescent="0.25">
      <c r="O12165" s="101"/>
    </row>
    <row r="12166" spans="15:15" x14ac:dyDescent="0.25">
      <c r="O12166" s="101"/>
    </row>
    <row r="12167" spans="15:15" x14ac:dyDescent="0.25">
      <c r="O12167" s="101"/>
    </row>
    <row r="12168" spans="15:15" x14ac:dyDescent="0.25">
      <c r="O12168" s="101"/>
    </row>
    <row r="12169" spans="15:15" x14ac:dyDescent="0.25">
      <c r="O12169" s="101"/>
    </row>
    <row r="12170" spans="15:15" x14ac:dyDescent="0.25">
      <c r="O12170" s="101"/>
    </row>
    <row r="12171" spans="15:15" x14ac:dyDescent="0.25">
      <c r="O12171" s="101"/>
    </row>
    <row r="12172" spans="15:15" x14ac:dyDescent="0.25">
      <c r="O12172" s="101"/>
    </row>
    <row r="12173" spans="15:15" x14ac:dyDescent="0.25">
      <c r="O12173" s="101"/>
    </row>
    <row r="12174" spans="15:15" x14ac:dyDescent="0.25">
      <c r="O12174" s="101"/>
    </row>
    <row r="12175" spans="15:15" x14ac:dyDescent="0.25">
      <c r="O12175" s="101"/>
    </row>
    <row r="12176" spans="15:15" x14ac:dyDescent="0.25">
      <c r="O12176" s="101"/>
    </row>
    <row r="12177" spans="15:15" x14ac:dyDescent="0.25">
      <c r="O12177" s="101"/>
    </row>
    <row r="12178" spans="15:15" x14ac:dyDescent="0.25">
      <c r="O12178" s="101"/>
    </row>
    <row r="12179" spans="15:15" x14ac:dyDescent="0.25">
      <c r="O12179" s="101"/>
    </row>
    <row r="12180" spans="15:15" x14ac:dyDescent="0.25">
      <c r="O12180" s="101"/>
    </row>
    <row r="12181" spans="15:15" x14ac:dyDescent="0.25">
      <c r="O12181" s="101"/>
    </row>
    <row r="12182" spans="15:15" x14ac:dyDescent="0.25">
      <c r="O12182" s="101"/>
    </row>
    <row r="12183" spans="15:15" x14ac:dyDescent="0.25">
      <c r="O12183" s="101"/>
    </row>
    <row r="12184" spans="15:15" x14ac:dyDescent="0.25">
      <c r="O12184" s="101"/>
    </row>
    <row r="12185" spans="15:15" x14ac:dyDescent="0.25">
      <c r="O12185" s="101"/>
    </row>
    <row r="12186" spans="15:15" x14ac:dyDescent="0.25">
      <c r="O12186" s="101"/>
    </row>
    <row r="12187" spans="15:15" x14ac:dyDescent="0.25">
      <c r="O12187" s="101"/>
    </row>
    <row r="12188" spans="15:15" x14ac:dyDescent="0.25">
      <c r="O12188" s="101"/>
    </row>
    <row r="12189" spans="15:15" x14ac:dyDescent="0.25">
      <c r="O12189" s="101"/>
    </row>
    <row r="12190" spans="15:15" x14ac:dyDescent="0.25">
      <c r="O12190" s="101"/>
    </row>
    <row r="12191" spans="15:15" x14ac:dyDescent="0.25">
      <c r="O12191" s="101"/>
    </row>
    <row r="12192" spans="15:15" x14ac:dyDescent="0.25">
      <c r="O12192" s="101"/>
    </row>
    <row r="12193" spans="15:15" x14ac:dyDescent="0.25">
      <c r="O12193" s="101"/>
    </row>
    <row r="12194" spans="15:15" x14ac:dyDescent="0.25">
      <c r="O12194" s="101"/>
    </row>
    <row r="12195" spans="15:15" x14ac:dyDescent="0.25">
      <c r="O12195" s="101"/>
    </row>
    <row r="12196" spans="15:15" x14ac:dyDescent="0.25">
      <c r="O12196" s="101"/>
    </row>
    <row r="12197" spans="15:15" x14ac:dyDescent="0.25">
      <c r="O12197" s="101"/>
    </row>
    <row r="12198" spans="15:15" x14ac:dyDescent="0.25">
      <c r="O12198" s="101"/>
    </row>
    <row r="12199" spans="15:15" x14ac:dyDescent="0.25">
      <c r="O12199" s="101"/>
    </row>
    <row r="12200" spans="15:15" x14ac:dyDescent="0.25">
      <c r="O12200" s="101"/>
    </row>
    <row r="12201" spans="15:15" x14ac:dyDescent="0.25">
      <c r="O12201" s="101"/>
    </row>
    <row r="12202" spans="15:15" x14ac:dyDescent="0.25">
      <c r="O12202" s="101"/>
    </row>
    <row r="12203" spans="15:15" x14ac:dyDescent="0.25">
      <c r="O12203" s="101"/>
    </row>
    <row r="12204" spans="15:15" x14ac:dyDescent="0.25">
      <c r="O12204" s="101"/>
    </row>
    <row r="12205" spans="15:15" x14ac:dyDescent="0.25">
      <c r="O12205" s="101"/>
    </row>
    <row r="12206" spans="15:15" x14ac:dyDescent="0.25">
      <c r="O12206" s="101"/>
    </row>
    <row r="12207" spans="15:15" x14ac:dyDescent="0.25">
      <c r="O12207" s="101"/>
    </row>
    <row r="12208" spans="15:15" x14ac:dyDescent="0.25">
      <c r="O12208" s="101"/>
    </row>
    <row r="12209" spans="15:15" x14ac:dyDescent="0.25">
      <c r="O12209" s="101"/>
    </row>
    <row r="12210" spans="15:15" x14ac:dyDescent="0.25">
      <c r="O12210" s="101"/>
    </row>
    <row r="12211" spans="15:15" x14ac:dyDescent="0.25">
      <c r="O12211" s="101"/>
    </row>
    <row r="12212" spans="15:15" x14ac:dyDescent="0.25">
      <c r="O12212" s="101"/>
    </row>
    <row r="12213" spans="15:15" x14ac:dyDescent="0.25">
      <c r="O12213" s="101"/>
    </row>
    <row r="12214" spans="15:15" x14ac:dyDescent="0.25">
      <c r="O12214" s="101"/>
    </row>
    <row r="12215" spans="15:15" x14ac:dyDescent="0.25">
      <c r="O12215" s="101"/>
    </row>
    <row r="12216" spans="15:15" x14ac:dyDescent="0.25">
      <c r="O12216" s="101"/>
    </row>
    <row r="12217" spans="15:15" x14ac:dyDescent="0.25">
      <c r="O12217" s="101"/>
    </row>
    <row r="12218" spans="15:15" x14ac:dyDescent="0.25">
      <c r="O12218" s="101"/>
    </row>
    <row r="12219" spans="15:15" x14ac:dyDescent="0.25">
      <c r="O12219" s="101"/>
    </row>
    <row r="12220" spans="15:15" x14ac:dyDescent="0.25">
      <c r="O12220" s="101"/>
    </row>
    <row r="12221" spans="15:15" x14ac:dyDescent="0.25">
      <c r="O12221" s="101"/>
    </row>
    <row r="12222" spans="15:15" x14ac:dyDescent="0.25">
      <c r="O12222" s="101"/>
    </row>
    <row r="12223" spans="15:15" x14ac:dyDescent="0.25">
      <c r="O12223" s="101"/>
    </row>
    <row r="12224" spans="15:15" x14ac:dyDescent="0.25">
      <c r="O12224" s="101"/>
    </row>
    <row r="12225" spans="15:15" x14ac:dyDescent="0.25">
      <c r="O12225" s="101"/>
    </row>
    <row r="12226" spans="15:15" x14ac:dyDescent="0.25">
      <c r="O12226" s="101"/>
    </row>
    <row r="12227" spans="15:15" x14ac:dyDescent="0.25">
      <c r="O12227" s="101"/>
    </row>
    <row r="12228" spans="15:15" x14ac:dyDescent="0.25">
      <c r="O12228" s="101"/>
    </row>
    <row r="12229" spans="15:15" x14ac:dyDescent="0.25">
      <c r="O12229" s="101"/>
    </row>
    <row r="12230" spans="15:15" x14ac:dyDescent="0.25">
      <c r="O12230" s="101"/>
    </row>
    <row r="12231" spans="15:15" x14ac:dyDescent="0.25">
      <c r="O12231" s="101"/>
    </row>
    <row r="12232" spans="15:15" x14ac:dyDescent="0.25">
      <c r="O12232" s="101"/>
    </row>
    <row r="12233" spans="15:15" x14ac:dyDescent="0.25">
      <c r="O12233" s="101"/>
    </row>
    <row r="12234" spans="15:15" x14ac:dyDescent="0.25">
      <c r="O12234" s="101"/>
    </row>
    <row r="12235" spans="15:15" x14ac:dyDescent="0.25">
      <c r="O12235" s="101"/>
    </row>
    <row r="12236" spans="15:15" x14ac:dyDescent="0.25">
      <c r="O12236" s="101"/>
    </row>
    <row r="12237" spans="15:15" x14ac:dyDescent="0.25">
      <c r="O12237" s="101"/>
    </row>
    <row r="12238" spans="15:15" x14ac:dyDescent="0.25">
      <c r="O12238" s="101"/>
    </row>
    <row r="12239" spans="15:15" x14ac:dyDescent="0.25">
      <c r="O12239" s="101"/>
    </row>
    <row r="12240" spans="15:15" x14ac:dyDescent="0.25">
      <c r="O12240" s="101"/>
    </row>
    <row r="12241" spans="15:15" x14ac:dyDescent="0.25">
      <c r="O12241" s="101"/>
    </row>
    <row r="12242" spans="15:15" x14ac:dyDescent="0.25">
      <c r="O12242" s="101"/>
    </row>
    <row r="12243" spans="15:15" x14ac:dyDescent="0.25">
      <c r="O12243" s="101"/>
    </row>
    <row r="12244" spans="15:15" x14ac:dyDescent="0.25">
      <c r="O12244" s="101"/>
    </row>
    <row r="12245" spans="15:15" x14ac:dyDescent="0.25">
      <c r="O12245" s="101"/>
    </row>
    <row r="12246" spans="15:15" x14ac:dyDescent="0.25">
      <c r="O12246" s="101"/>
    </row>
    <row r="12247" spans="15:15" x14ac:dyDescent="0.25">
      <c r="O12247" s="101"/>
    </row>
    <row r="12248" spans="15:15" x14ac:dyDescent="0.25">
      <c r="O12248" s="101"/>
    </row>
    <row r="12249" spans="15:15" x14ac:dyDescent="0.25">
      <c r="O12249" s="101"/>
    </row>
    <row r="12250" spans="15:15" x14ac:dyDescent="0.25">
      <c r="O12250" s="101"/>
    </row>
    <row r="12251" spans="15:15" x14ac:dyDescent="0.25">
      <c r="O12251" s="101"/>
    </row>
    <row r="12252" spans="15:15" x14ac:dyDescent="0.25">
      <c r="O12252" s="101"/>
    </row>
    <row r="12253" spans="15:15" x14ac:dyDescent="0.25">
      <c r="O12253" s="101"/>
    </row>
    <row r="12254" spans="15:15" x14ac:dyDescent="0.25">
      <c r="O12254" s="101"/>
    </row>
    <row r="12255" spans="15:15" x14ac:dyDescent="0.25">
      <c r="O12255" s="101"/>
    </row>
    <row r="12256" spans="15:15" x14ac:dyDescent="0.25">
      <c r="O12256" s="101"/>
    </row>
    <row r="12257" spans="15:15" x14ac:dyDescent="0.25">
      <c r="O12257" s="101"/>
    </row>
    <row r="12258" spans="15:15" x14ac:dyDescent="0.25">
      <c r="O12258" s="101"/>
    </row>
    <row r="12259" spans="15:15" x14ac:dyDescent="0.25">
      <c r="O12259" s="101"/>
    </row>
    <row r="12260" spans="15:15" x14ac:dyDescent="0.25">
      <c r="O12260" s="101"/>
    </row>
    <row r="12261" spans="15:15" x14ac:dyDescent="0.25">
      <c r="O12261" s="101"/>
    </row>
    <row r="12262" spans="15:15" x14ac:dyDescent="0.25">
      <c r="O12262" s="101"/>
    </row>
    <row r="12263" spans="15:15" x14ac:dyDescent="0.25">
      <c r="O12263" s="101"/>
    </row>
    <row r="12264" spans="15:15" x14ac:dyDescent="0.25">
      <c r="O12264" s="101"/>
    </row>
    <row r="12265" spans="15:15" x14ac:dyDescent="0.25">
      <c r="O12265" s="101"/>
    </row>
    <row r="12266" spans="15:15" x14ac:dyDescent="0.25">
      <c r="O12266" s="101"/>
    </row>
    <row r="12267" spans="15:15" x14ac:dyDescent="0.25">
      <c r="O12267" s="101"/>
    </row>
    <row r="12268" spans="15:15" x14ac:dyDescent="0.25">
      <c r="O12268" s="101"/>
    </row>
    <row r="12269" spans="15:15" x14ac:dyDescent="0.25">
      <c r="O12269" s="101"/>
    </row>
    <row r="12270" spans="15:15" x14ac:dyDescent="0.25">
      <c r="O12270" s="101"/>
    </row>
    <row r="12271" spans="15:15" x14ac:dyDescent="0.25">
      <c r="O12271" s="101"/>
    </row>
    <row r="12272" spans="15:15" x14ac:dyDescent="0.25">
      <c r="O12272" s="101"/>
    </row>
    <row r="12273" spans="15:15" x14ac:dyDescent="0.25">
      <c r="O12273" s="101"/>
    </row>
    <row r="12274" spans="15:15" x14ac:dyDescent="0.25">
      <c r="O12274" s="101"/>
    </row>
    <row r="12275" spans="15:15" x14ac:dyDescent="0.25">
      <c r="O12275" s="101"/>
    </row>
    <row r="12276" spans="15:15" x14ac:dyDescent="0.25">
      <c r="O12276" s="101"/>
    </row>
    <row r="12277" spans="15:15" x14ac:dyDescent="0.25">
      <c r="O12277" s="101"/>
    </row>
    <row r="12278" spans="15:15" x14ac:dyDescent="0.25">
      <c r="O12278" s="101"/>
    </row>
    <row r="12279" spans="15:15" x14ac:dyDescent="0.25">
      <c r="O12279" s="101"/>
    </row>
    <row r="12280" spans="15:15" x14ac:dyDescent="0.25">
      <c r="O12280" s="101"/>
    </row>
    <row r="12281" spans="15:15" x14ac:dyDescent="0.25">
      <c r="O12281" s="101"/>
    </row>
    <row r="12282" spans="15:15" x14ac:dyDescent="0.25">
      <c r="O12282" s="101"/>
    </row>
    <row r="12283" spans="15:15" x14ac:dyDescent="0.25">
      <c r="O12283" s="101"/>
    </row>
    <row r="12284" spans="15:15" x14ac:dyDescent="0.25">
      <c r="O12284" s="101"/>
    </row>
    <row r="12285" spans="15:15" x14ac:dyDescent="0.25">
      <c r="O12285" s="101"/>
    </row>
    <row r="12286" spans="15:15" x14ac:dyDescent="0.25">
      <c r="O12286" s="101"/>
    </row>
    <row r="12287" spans="15:15" x14ac:dyDescent="0.25">
      <c r="O12287" s="101"/>
    </row>
    <row r="12288" spans="15:15" x14ac:dyDescent="0.25">
      <c r="O12288" s="101"/>
    </row>
    <row r="12289" spans="15:15" x14ac:dyDescent="0.25">
      <c r="O12289" s="101"/>
    </row>
    <row r="12290" spans="15:15" x14ac:dyDescent="0.25">
      <c r="O12290" s="101"/>
    </row>
    <row r="12291" spans="15:15" x14ac:dyDescent="0.25">
      <c r="O12291" s="101"/>
    </row>
    <row r="12292" spans="15:15" x14ac:dyDescent="0.25">
      <c r="O12292" s="101"/>
    </row>
    <row r="12293" spans="15:15" x14ac:dyDescent="0.25">
      <c r="O12293" s="101"/>
    </row>
    <row r="12294" spans="15:15" x14ac:dyDescent="0.25">
      <c r="O12294" s="101"/>
    </row>
    <row r="12295" spans="15:15" x14ac:dyDescent="0.25">
      <c r="O12295" s="101"/>
    </row>
    <row r="12296" spans="15:15" x14ac:dyDescent="0.25">
      <c r="O12296" s="101"/>
    </row>
    <row r="12297" spans="15:15" x14ac:dyDescent="0.25">
      <c r="O12297" s="101"/>
    </row>
    <row r="12298" spans="15:15" x14ac:dyDescent="0.25">
      <c r="O12298" s="101"/>
    </row>
    <row r="12299" spans="15:15" x14ac:dyDescent="0.25">
      <c r="O12299" s="101"/>
    </row>
    <row r="12300" spans="15:15" x14ac:dyDescent="0.25">
      <c r="O12300" s="101"/>
    </row>
    <row r="12301" spans="15:15" x14ac:dyDescent="0.25">
      <c r="O12301" s="101"/>
    </row>
    <row r="12302" spans="15:15" x14ac:dyDescent="0.25">
      <c r="O12302" s="101"/>
    </row>
    <row r="12303" spans="15:15" x14ac:dyDescent="0.25">
      <c r="O12303" s="101"/>
    </row>
    <row r="12304" spans="15:15" x14ac:dyDescent="0.25">
      <c r="O12304" s="101"/>
    </row>
    <row r="12305" spans="15:15" x14ac:dyDescent="0.25">
      <c r="O12305" s="101"/>
    </row>
    <row r="12306" spans="15:15" x14ac:dyDescent="0.25">
      <c r="O12306" s="101"/>
    </row>
    <row r="12307" spans="15:15" x14ac:dyDescent="0.25">
      <c r="O12307" s="101"/>
    </row>
    <row r="12308" spans="15:15" x14ac:dyDescent="0.25">
      <c r="O12308" s="101"/>
    </row>
    <row r="12309" spans="15:15" x14ac:dyDescent="0.25">
      <c r="O12309" s="101"/>
    </row>
    <row r="12310" spans="15:15" x14ac:dyDescent="0.25">
      <c r="O12310" s="101"/>
    </row>
    <row r="12311" spans="15:15" x14ac:dyDescent="0.25">
      <c r="O12311" s="101"/>
    </row>
    <row r="12312" spans="15:15" x14ac:dyDescent="0.25">
      <c r="O12312" s="101"/>
    </row>
    <row r="12313" spans="15:15" x14ac:dyDescent="0.25">
      <c r="O12313" s="101"/>
    </row>
    <row r="12314" spans="15:15" x14ac:dyDescent="0.25">
      <c r="O12314" s="101"/>
    </row>
    <row r="12315" spans="15:15" x14ac:dyDescent="0.25">
      <c r="O12315" s="101"/>
    </row>
    <row r="12316" spans="15:15" x14ac:dyDescent="0.25">
      <c r="O12316" s="101"/>
    </row>
    <row r="12317" spans="15:15" x14ac:dyDescent="0.25">
      <c r="O12317" s="101"/>
    </row>
    <row r="12318" spans="15:15" x14ac:dyDescent="0.25">
      <c r="O12318" s="101"/>
    </row>
    <row r="12319" spans="15:15" x14ac:dyDescent="0.25">
      <c r="O12319" s="101"/>
    </row>
    <row r="12320" spans="15:15" x14ac:dyDescent="0.25">
      <c r="O12320" s="101"/>
    </row>
    <row r="12321" spans="15:15" x14ac:dyDescent="0.25">
      <c r="O12321" s="101"/>
    </row>
    <row r="12322" spans="15:15" x14ac:dyDescent="0.25">
      <c r="O12322" s="101"/>
    </row>
    <row r="12323" spans="15:15" x14ac:dyDescent="0.25">
      <c r="O12323" s="101"/>
    </row>
    <row r="12324" spans="15:15" x14ac:dyDescent="0.25">
      <c r="O12324" s="101"/>
    </row>
    <row r="12325" spans="15:15" x14ac:dyDescent="0.25">
      <c r="O12325" s="101"/>
    </row>
    <row r="12326" spans="15:15" x14ac:dyDescent="0.25">
      <c r="O12326" s="101"/>
    </row>
    <row r="12327" spans="15:15" x14ac:dyDescent="0.25">
      <c r="O12327" s="101"/>
    </row>
    <row r="12328" spans="15:15" x14ac:dyDescent="0.25">
      <c r="O12328" s="101"/>
    </row>
    <row r="12329" spans="15:15" x14ac:dyDescent="0.25">
      <c r="O12329" s="101"/>
    </row>
    <row r="12330" spans="15:15" x14ac:dyDescent="0.25">
      <c r="O12330" s="101"/>
    </row>
    <row r="12331" spans="15:15" x14ac:dyDescent="0.25">
      <c r="O12331" s="101"/>
    </row>
    <row r="12332" spans="15:15" x14ac:dyDescent="0.25">
      <c r="O12332" s="101"/>
    </row>
    <row r="12333" spans="15:15" x14ac:dyDescent="0.25">
      <c r="O12333" s="101"/>
    </row>
    <row r="12334" spans="15:15" x14ac:dyDescent="0.25">
      <c r="O12334" s="101"/>
    </row>
    <row r="12335" spans="15:15" x14ac:dyDescent="0.25">
      <c r="O12335" s="101"/>
    </row>
    <row r="12336" spans="15:15" x14ac:dyDescent="0.25">
      <c r="O12336" s="101"/>
    </row>
    <row r="12337" spans="15:15" x14ac:dyDescent="0.25">
      <c r="O12337" s="101"/>
    </row>
    <row r="12338" spans="15:15" x14ac:dyDescent="0.25">
      <c r="O12338" s="101"/>
    </row>
    <row r="12339" spans="15:15" x14ac:dyDescent="0.25">
      <c r="O12339" s="101"/>
    </row>
    <row r="12340" spans="15:15" x14ac:dyDescent="0.25">
      <c r="O12340" s="101"/>
    </row>
    <row r="12341" spans="15:15" x14ac:dyDescent="0.25">
      <c r="O12341" s="101"/>
    </row>
    <row r="12342" spans="15:15" x14ac:dyDescent="0.25">
      <c r="O12342" s="101"/>
    </row>
    <row r="12343" spans="15:15" x14ac:dyDescent="0.25">
      <c r="O12343" s="101"/>
    </row>
    <row r="12344" spans="15:15" x14ac:dyDescent="0.25">
      <c r="O12344" s="101"/>
    </row>
    <row r="12345" spans="15:15" x14ac:dyDescent="0.25">
      <c r="O12345" s="101"/>
    </row>
    <row r="12346" spans="15:15" x14ac:dyDescent="0.25">
      <c r="O12346" s="101"/>
    </row>
    <row r="12347" spans="15:15" x14ac:dyDescent="0.25">
      <c r="O12347" s="101"/>
    </row>
    <row r="12348" spans="15:15" x14ac:dyDescent="0.25">
      <c r="O12348" s="101"/>
    </row>
    <row r="12349" spans="15:15" x14ac:dyDescent="0.25">
      <c r="O12349" s="101"/>
    </row>
    <row r="12350" spans="15:15" x14ac:dyDescent="0.25">
      <c r="O12350" s="101"/>
    </row>
    <row r="12351" spans="15:15" x14ac:dyDescent="0.25">
      <c r="O12351" s="101"/>
    </row>
    <row r="12352" spans="15:15" x14ac:dyDescent="0.25">
      <c r="O12352" s="101"/>
    </row>
    <row r="12353" spans="15:15" x14ac:dyDescent="0.25">
      <c r="O12353" s="101"/>
    </row>
    <row r="12354" spans="15:15" x14ac:dyDescent="0.25">
      <c r="O12354" s="101"/>
    </row>
    <row r="12355" spans="15:15" x14ac:dyDescent="0.25">
      <c r="O12355" s="101"/>
    </row>
    <row r="12356" spans="15:15" x14ac:dyDescent="0.25">
      <c r="O12356" s="101"/>
    </row>
    <row r="12357" spans="15:15" x14ac:dyDescent="0.25">
      <c r="O12357" s="101"/>
    </row>
    <row r="12358" spans="15:15" x14ac:dyDescent="0.25">
      <c r="O12358" s="101"/>
    </row>
    <row r="12359" spans="15:15" x14ac:dyDescent="0.25">
      <c r="O12359" s="101"/>
    </row>
    <row r="12360" spans="15:15" x14ac:dyDescent="0.25">
      <c r="O12360" s="101"/>
    </row>
    <row r="12361" spans="15:15" x14ac:dyDescent="0.25">
      <c r="O12361" s="101"/>
    </row>
    <row r="12362" spans="15:15" x14ac:dyDescent="0.25">
      <c r="O12362" s="101"/>
    </row>
    <row r="12363" spans="15:15" x14ac:dyDescent="0.25">
      <c r="O12363" s="101"/>
    </row>
    <row r="12364" spans="15:15" x14ac:dyDescent="0.25">
      <c r="O12364" s="101"/>
    </row>
    <row r="12365" spans="15:15" x14ac:dyDescent="0.25">
      <c r="O12365" s="101"/>
    </row>
    <row r="12366" spans="15:15" x14ac:dyDescent="0.25">
      <c r="O12366" s="101"/>
    </row>
    <row r="12367" spans="15:15" x14ac:dyDescent="0.25">
      <c r="O12367" s="101"/>
    </row>
    <row r="12368" spans="15:15" x14ac:dyDescent="0.25">
      <c r="O12368" s="101"/>
    </row>
    <row r="12369" spans="15:15" x14ac:dyDescent="0.25">
      <c r="O12369" s="101"/>
    </row>
    <row r="12370" spans="15:15" x14ac:dyDescent="0.25">
      <c r="O12370" s="101"/>
    </row>
    <row r="12371" spans="15:15" x14ac:dyDescent="0.25">
      <c r="O12371" s="101"/>
    </row>
    <row r="12372" spans="15:15" x14ac:dyDescent="0.25">
      <c r="O12372" s="101"/>
    </row>
    <row r="12373" spans="15:15" x14ac:dyDescent="0.25">
      <c r="O12373" s="101"/>
    </row>
    <row r="12374" spans="15:15" x14ac:dyDescent="0.25">
      <c r="O12374" s="101"/>
    </row>
    <row r="12375" spans="15:15" x14ac:dyDescent="0.25">
      <c r="O12375" s="101"/>
    </row>
    <row r="12376" spans="15:15" x14ac:dyDescent="0.25">
      <c r="O12376" s="101"/>
    </row>
    <row r="12377" spans="15:15" x14ac:dyDescent="0.25">
      <c r="O12377" s="101"/>
    </row>
    <row r="12378" spans="15:15" x14ac:dyDescent="0.25">
      <c r="O12378" s="101"/>
    </row>
    <row r="12379" spans="15:15" x14ac:dyDescent="0.25">
      <c r="O12379" s="101"/>
    </row>
    <row r="12380" spans="15:15" x14ac:dyDescent="0.25">
      <c r="O12380" s="101"/>
    </row>
    <row r="12381" spans="15:15" x14ac:dyDescent="0.25">
      <c r="O12381" s="101"/>
    </row>
    <row r="12382" spans="15:15" x14ac:dyDescent="0.25">
      <c r="O12382" s="101"/>
    </row>
    <row r="12383" spans="15:15" x14ac:dyDescent="0.25">
      <c r="O12383" s="101"/>
    </row>
    <row r="12384" spans="15:15" x14ac:dyDescent="0.25">
      <c r="O12384" s="101"/>
    </row>
    <row r="12385" spans="15:15" x14ac:dyDescent="0.25">
      <c r="O12385" s="101"/>
    </row>
    <row r="12386" spans="15:15" x14ac:dyDescent="0.25">
      <c r="O12386" s="101"/>
    </row>
    <row r="12387" spans="15:15" x14ac:dyDescent="0.25">
      <c r="O12387" s="101"/>
    </row>
    <row r="12388" spans="15:15" x14ac:dyDescent="0.25">
      <c r="O12388" s="101"/>
    </row>
    <row r="12389" spans="15:15" x14ac:dyDescent="0.25">
      <c r="O12389" s="101"/>
    </row>
    <row r="12390" spans="15:15" x14ac:dyDescent="0.25">
      <c r="O12390" s="101"/>
    </row>
    <row r="12391" spans="15:15" x14ac:dyDescent="0.25">
      <c r="O12391" s="101"/>
    </row>
    <row r="12392" spans="15:15" x14ac:dyDescent="0.25">
      <c r="O12392" s="101"/>
    </row>
    <row r="12393" spans="15:15" x14ac:dyDescent="0.25">
      <c r="O12393" s="101"/>
    </row>
    <row r="12394" spans="15:15" x14ac:dyDescent="0.25">
      <c r="O12394" s="101"/>
    </row>
    <row r="12395" spans="15:15" x14ac:dyDescent="0.25">
      <c r="O12395" s="101"/>
    </row>
    <row r="12396" spans="15:15" x14ac:dyDescent="0.25">
      <c r="O12396" s="101"/>
    </row>
    <row r="12397" spans="15:15" x14ac:dyDescent="0.25">
      <c r="O12397" s="101"/>
    </row>
    <row r="12398" spans="15:15" x14ac:dyDescent="0.25">
      <c r="O12398" s="101"/>
    </row>
    <row r="12399" spans="15:15" x14ac:dyDescent="0.25">
      <c r="O12399" s="101"/>
    </row>
    <row r="12400" spans="15:15" x14ac:dyDescent="0.25">
      <c r="O12400" s="101"/>
    </row>
    <row r="12401" spans="15:15" x14ac:dyDescent="0.25">
      <c r="O12401" s="101"/>
    </row>
    <row r="12402" spans="15:15" x14ac:dyDescent="0.25">
      <c r="O12402" s="101"/>
    </row>
    <row r="12403" spans="15:15" x14ac:dyDescent="0.25">
      <c r="O12403" s="101"/>
    </row>
    <row r="12404" spans="15:15" x14ac:dyDescent="0.25">
      <c r="O12404" s="101"/>
    </row>
    <row r="12405" spans="15:15" x14ac:dyDescent="0.25">
      <c r="O12405" s="101"/>
    </row>
    <row r="12406" spans="15:15" x14ac:dyDescent="0.25">
      <c r="O12406" s="101"/>
    </row>
    <row r="12407" spans="15:15" x14ac:dyDescent="0.25">
      <c r="O12407" s="101"/>
    </row>
    <row r="12408" spans="15:15" x14ac:dyDescent="0.25">
      <c r="O12408" s="101"/>
    </row>
    <row r="12409" spans="15:15" x14ac:dyDescent="0.25">
      <c r="O12409" s="101"/>
    </row>
    <row r="12410" spans="15:15" x14ac:dyDescent="0.25">
      <c r="O12410" s="101"/>
    </row>
    <row r="12411" spans="15:15" x14ac:dyDescent="0.25">
      <c r="O12411" s="101"/>
    </row>
    <row r="12412" spans="15:15" x14ac:dyDescent="0.25">
      <c r="O12412" s="101"/>
    </row>
    <row r="12413" spans="15:15" x14ac:dyDescent="0.25">
      <c r="O12413" s="101"/>
    </row>
    <row r="12414" spans="15:15" x14ac:dyDescent="0.25">
      <c r="O12414" s="101"/>
    </row>
    <row r="12415" spans="15:15" x14ac:dyDescent="0.25">
      <c r="O12415" s="101"/>
    </row>
    <row r="12416" spans="15:15" x14ac:dyDescent="0.25">
      <c r="O12416" s="101"/>
    </row>
    <row r="12417" spans="15:15" x14ac:dyDescent="0.25">
      <c r="O12417" s="101"/>
    </row>
    <row r="12418" spans="15:15" x14ac:dyDescent="0.25">
      <c r="O12418" s="101"/>
    </row>
    <row r="12419" spans="15:15" x14ac:dyDescent="0.25">
      <c r="O12419" s="101"/>
    </row>
    <row r="12420" spans="15:15" x14ac:dyDescent="0.25">
      <c r="O12420" s="101"/>
    </row>
    <row r="12421" spans="15:15" x14ac:dyDescent="0.25">
      <c r="O12421" s="101"/>
    </row>
    <row r="12422" spans="15:15" x14ac:dyDescent="0.25">
      <c r="O12422" s="101"/>
    </row>
    <row r="12423" spans="15:15" x14ac:dyDescent="0.25">
      <c r="O12423" s="101"/>
    </row>
    <row r="12424" spans="15:15" x14ac:dyDescent="0.25">
      <c r="O12424" s="101"/>
    </row>
    <row r="12425" spans="15:15" x14ac:dyDescent="0.25">
      <c r="O12425" s="101"/>
    </row>
    <row r="12426" spans="15:15" x14ac:dyDescent="0.25">
      <c r="O12426" s="101"/>
    </row>
    <row r="12427" spans="15:15" x14ac:dyDescent="0.25">
      <c r="O12427" s="101"/>
    </row>
    <row r="12428" spans="15:15" x14ac:dyDescent="0.25">
      <c r="O12428" s="101"/>
    </row>
    <row r="12429" spans="15:15" x14ac:dyDescent="0.25">
      <c r="O12429" s="101"/>
    </row>
    <row r="12430" spans="15:15" x14ac:dyDescent="0.25">
      <c r="O12430" s="101"/>
    </row>
    <row r="12431" spans="15:15" x14ac:dyDescent="0.25">
      <c r="O12431" s="101"/>
    </row>
    <row r="12432" spans="15:15" x14ac:dyDescent="0.25">
      <c r="O12432" s="101"/>
    </row>
    <row r="12433" spans="15:15" x14ac:dyDescent="0.25">
      <c r="O12433" s="101"/>
    </row>
    <row r="12434" spans="15:15" x14ac:dyDescent="0.25">
      <c r="O12434" s="101"/>
    </row>
    <row r="12435" spans="15:15" x14ac:dyDescent="0.25">
      <c r="O12435" s="101"/>
    </row>
    <row r="12436" spans="15:15" x14ac:dyDescent="0.25">
      <c r="O12436" s="101"/>
    </row>
    <row r="12437" spans="15:15" x14ac:dyDescent="0.25">
      <c r="O12437" s="101"/>
    </row>
    <row r="12438" spans="15:15" x14ac:dyDescent="0.25">
      <c r="O12438" s="101"/>
    </row>
    <row r="12439" spans="15:15" x14ac:dyDescent="0.25">
      <c r="O12439" s="101"/>
    </row>
    <row r="12440" spans="15:15" x14ac:dyDescent="0.25">
      <c r="O12440" s="101"/>
    </row>
    <row r="12441" spans="15:15" x14ac:dyDescent="0.25">
      <c r="O12441" s="101"/>
    </row>
    <row r="12442" spans="15:15" x14ac:dyDescent="0.25">
      <c r="O12442" s="101"/>
    </row>
    <row r="12443" spans="15:15" x14ac:dyDescent="0.25">
      <c r="O12443" s="101"/>
    </row>
    <row r="12444" spans="15:15" x14ac:dyDescent="0.25">
      <c r="O12444" s="101"/>
    </row>
    <row r="12445" spans="15:15" x14ac:dyDescent="0.25">
      <c r="O12445" s="101"/>
    </row>
    <row r="12446" spans="15:15" x14ac:dyDescent="0.25">
      <c r="O12446" s="101"/>
    </row>
    <row r="12447" spans="15:15" x14ac:dyDescent="0.25">
      <c r="O12447" s="101"/>
    </row>
    <row r="12448" spans="15:15" x14ac:dyDescent="0.25">
      <c r="O12448" s="101"/>
    </row>
    <row r="12449" spans="15:15" x14ac:dyDescent="0.25">
      <c r="O12449" s="101"/>
    </row>
    <row r="12450" spans="15:15" x14ac:dyDescent="0.25">
      <c r="O12450" s="101"/>
    </row>
    <row r="12451" spans="15:15" x14ac:dyDescent="0.25">
      <c r="O12451" s="101"/>
    </row>
    <row r="12452" spans="15:15" x14ac:dyDescent="0.25">
      <c r="O12452" s="101"/>
    </row>
    <row r="12453" spans="15:15" x14ac:dyDescent="0.25">
      <c r="O12453" s="101"/>
    </row>
    <row r="12454" spans="15:15" x14ac:dyDescent="0.25">
      <c r="O12454" s="101"/>
    </row>
    <row r="12455" spans="15:15" x14ac:dyDescent="0.25">
      <c r="O12455" s="101"/>
    </row>
    <row r="12456" spans="15:15" x14ac:dyDescent="0.25">
      <c r="O12456" s="101"/>
    </row>
    <row r="12457" spans="15:15" x14ac:dyDescent="0.25">
      <c r="O12457" s="101"/>
    </row>
    <row r="12458" spans="15:15" x14ac:dyDescent="0.25">
      <c r="O12458" s="101"/>
    </row>
    <row r="12459" spans="15:15" x14ac:dyDescent="0.25">
      <c r="O12459" s="101"/>
    </row>
    <row r="12460" spans="15:15" x14ac:dyDescent="0.25">
      <c r="O12460" s="101"/>
    </row>
    <row r="12461" spans="15:15" x14ac:dyDescent="0.25">
      <c r="O12461" s="101"/>
    </row>
    <row r="12462" spans="15:15" x14ac:dyDescent="0.25">
      <c r="O12462" s="101"/>
    </row>
    <row r="12463" spans="15:15" x14ac:dyDescent="0.25">
      <c r="O12463" s="101"/>
    </row>
    <row r="12464" spans="15:15" x14ac:dyDescent="0.25">
      <c r="O12464" s="101"/>
    </row>
    <row r="12465" spans="15:15" x14ac:dyDescent="0.25">
      <c r="O12465" s="101"/>
    </row>
    <row r="12466" spans="15:15" x14ac:dyDescent="0.25">
      <c r="O12466" s="101"/>
    </row>
    <row r="12467" spans="15:15" x14ac:dyDescent="0.25">
      <c r="O12467" s="101"/>
    </row>
    <row r="12468" spans="15:15" x14ac:dyDescent="0.25">
      <c r="O12468" s="101"/>
    </row>
    <row r="12469" spans="15:15" x14ac:dyDescent="0.25">
      <c r="O12469" s="101"/>
    </row>
    <row r="12470" spans="15:15" x14ac:dyDescent="0.25">
      <c r="O12470" s="101"/>
    </row>
    <row r="12471" spans="15:15" x14ac:dyDescent="0.25">
      <c r="O12471" s="101"/>
    </row>
    <row r="12472" spans="15:15" x14ac:dyDescent="0.25">
      <c r="O12472" s="101"/>
    </row>
    <row r="12473" spans="15:15" x14ac:dyDescent="0.25">
      <c r="O12473" s="101"/>
    </row>
    <row r="12474" spans="15:15" x14ac:dyDescent="0.25">
      <c r="O12474" s="101"/>
    </row>
    <row r="12475" spans="15:15" x14ac:dyDescent="0.25">
      <c r="O12475" s="101"/>
    </row>
    <row r="12476" spans="15:15" x14ac:dyDescent="0.25">
      <c r="O12476" s="101"/>
    </row>
    <row r="12477" spans="15:15" x14ac:dyDescent="0.25">
      <c r="O12477" s="101"/>
    </row>
    <row r="12478" spans="15:15" x14ac:dyDescent="0.25">
      <c r="O12478" s="101"/>
    </row>
    <row r="12479" spans="15:15" x14ac:dyDescent="0.25">
      <c r="O12479" s="101"/>
    </row>
    <row r="12480" spans="15:15" x14ac:dyDescent="0.25">
      <c r="O12480" s="101"/>
    </row>
    <row r="12481" spans="15:15" x14ac:dyDescent="0.25">
      <c r="O12481" s="101"/>
    </row>
    <row r="12482" spans="15:15" x14ac:dyDescent="0.25">
      <c r="O12482" s="101"/>
    </row>
    <row r="12483" spans="15:15" x14ac:dyDescent="0.25">
      <c r="O12483" s="101"/>
    </row>
    <row r="12484" spans="15:15" x14ac:dyDescent="0.25">
      <c r="O12484" s="101"/>
    </row>
    <row r="12485" spans="15:15" x14ac:dyDescent="0.25">
      <c r="O12485" s="101"/>
    </row>
    <row r="12486" spans="15:15" x14ac:dyDescent="0.25">
      <c r="O12486" s="101"/>
    </row>
    <row r="12487" spans="15:15" x14ac:dyDescent="0.25">
      <c r="O12487" s="101"/>
    </row>
    <row r="12488" spans="15:15" x14ac:dyDescent="0.25">
      <c r="O12488" s="101"/>
    </row>
    <row r="12489" spans="15:15" x14ac:dyDescent="0.25">
      <c r="O12489" s="101"/>
    </row>
    <row r="12490" spans="15:15" x14ac:dyDescent="0.25">
      <c r="O12490" s="101"/>
    </row>
    <row r="12491" spans="15:15" x14ac:dyDescent="0.25">
      <c r="O12491" s="101"/>
    </row>
    <row r="12492" spans="15:15" x14ac:dyDescent="0.25">
      <c r="O12492" s="101"/>
    </row>
    <row r="12493" spans="15:15" x14ac:dyDescent="0.25">
      <c r="O12493" s="101"/>
    </row>
    <row r="12494" spans="15:15" x14ac:dyDescent="0.25">
      <c r="O12494" s="101"/>
    </row>
    <row r="12495" spans="15:15" x14ac:dyDescent="0.25">
      <c r="O12495" s="101"/>
    </row>
    <row r="12496" spans="15:15" x14ac:dyDescent="0.25">
      <c r="O12496" s="101"/>
    </row>
    <row r="12497" spans="15:15" x14ac:dyDescent="0.25">
      <c r="O12497" s="101"/>
    </row>
    <row r="12498" spans="15:15" x14ac:dyDescent="0.25">
      <c r="O12498" s="101"/>
    </row>
    <row r="12499" spans="15:15" x14ac:dyDescent="0.25">
      <c r="O12499" s="101"/>
    </row>
    <row r="12500" spans="15:15" x14ac:dyDescent="0.25">
      <c r="O12500" s="101"/>
    </row>
    <row r="12501" spans="15:15" x14ac:dyDescent="0.25">
      <c r="O12501" s="101"/>
    </row>
    <row r="12502" spans="15:15" x14ac:dyDescent="0.25">
      <c r="O12502" s="101"/>
    </row>
    <row r="12503" spans="15:15" x14ac:dyDescent="0.25">
      <c r="O12503" s="101"/>
    </row>
    <row r="12504" spans="15:15" x14ac:dyDescent="0.25">
      <c r="O12504" s="101"/>
    </row>
    <row r="12505" spans="15:15" x14ac:dyDescent="0.25">
      <c r="O12505" s="101"/>
    </row>
    <row r="12506" spans="15:15" x14ac:dyDescent="0.25">
      <c r="O12506" s="101"/>
    </row>
    <row r="12507" spans="15:15" x14ac:dyDescent="0.25">
      <c r="O12507" s="101"/>
    </row>
    <row r="12508" spans="15:15" x14ac:dyDescent="0.25">
      <c r="O12508" s="101"/>
    </row>
    <row r="12509" spans="15:15" x14ac:dyDescent="0.25">
      <c r="O12509" s="101"/>
    </row>
    <row r="12510" spans="15:15" x14ac:dyDescent="0.25">
      <c r="O12510" s="101"/>
    </row>
    <row r="12511" spans="15:15" x14ac:dyDescent="0.25">
      <c r="O12511" s="101"/>
    </row>
    <row r="12512" spans="15:15" x14ac:dyDescent="0.25">
      <c r="O12512" s="101"/>
    </row>
    <row r="12513" spans="15:15" x14ac:dyDescent="0.25">
      <c r="O12513" s="101"/>
    </row>
    <row r="12514" spans="15:15" x14ac:dyDescent="0.25">
      <c r="O12514" s="101"/>
    </row>
    <row r="12515" spans="15:15" x14ac:dyDescent="0.25">
      <c r="O12515" s="101"/>
    </row>
    <row r="12516" spans="15:15" x14ac:dyDescent="0.25">
      <c r="O12516" s="101"/>
    </row>
    <row r="12517" spans="15:15" x14ac:dyDescent="0.25">
      <c r="O12517" s="101"/>
    </row>
    <row r="12518" spans="15:15" x14ac:dyDescent="0.25">
      <c r="O12518" s="101"/>
    </row>
    <row r="12519" spans="15:15" x14ac:dyDescent="0.25">
      <c r="O12519" s="101"/>
    </row>
    <row r="12520" spans="15:15" x14ac:dyDescent="0.25">
      <c r="O12520" s="101"/>
    </row>
    <row r="12521" spans="15:15" x14ac:dyDescent="0.25">
      <c r="O12521" s="101"/>
    </row>
    <row r="12522" spans="15:15" x14ac:dyDescent="0.25">
      <c r="O12522" s="101"/>
    </row>
    <row r="12523" spans="15:15" x14ac:dyDescent="0.25">
      <c r="O12523" s="101"/>
    </row>
    <row r="12524" spans="15:15" x14ac:dyDescent="0.25">
      <c r="O12524" s="101"/>
    </row>
    <row r="12525" spans="15:15" x14ac:dyDescent="0.25">
      <c r="O12525" s="101"/>
    </row>
    <row r="12526" spans="15:15" x14ac:dyDescent="0.25">
      <c r="O12526" s="101"/>
    </row>
    <row r="12527" spans="15:15" x14ac:dyDescent="0.25">
      <c r="O12527" s="101"/>
    </row>
    <row r="12528" spans="15:15" x14ac:dyDescent="0.25">
      <c r="O12528" s="101"/>
    </row>
    <row r="12529" spans="15:15" x14ac:dyDescent="0.25">
      <c r="O12529" s="101"/>
    </row>
    <row r="12530" spans="15:15" x14ac:dyDescent="0.25">
      <c r="O12530" s="101"/>
    </row>
    <row r="12531" spans="15:15" x14ac:dyDescent="0.25">
      <c r="O12531" s="101"/>
    </row>
    <row r="12532" spans="15:15" x14ac:dyDescent="0.25">
      <c r="O12532" s="101"/>
    </row>
    <row r="12533" spans="15:15" x14ac:dyDescent="0.25">
      <c r="O12533" s="101"/>
    </row>
    <row r="12534" spans="15:15" x14ac:dyDescent="0.25">
      <c r="O12534" s="101"/>
    </row>
    <row r="12535" spans="15:15" x14ac:dyDescent="0.25">
      <c r="O12535" s="101"/>
    </row>
    <row r="12536" spans="15:15" x14ac:dyDescent="0.25">
      <c r="O12536" s="101"/>
    </row>
    <row r="12537" spans="15:15" x14ac:dyDescent="0.25">
      <c r="O12537" s="101"/>
    </row>
    <row r="12538" spans="15:15" x14ac:dyDescent="0.25">
      <c r="O12538" s="101"/>
    </row>
    <row r="12539" spans="15:15" x14ac:dyDescent="0.25">
      <c r="O12539" s="101"/>
    </row>
    <row r="12540" spans="15:15" x14ac:dyDescent="0.25">
      <c r="O12540" s="101"/>
    </row>
    <row r="12541" spans="15:15" x14ac:dyDescent="0.25">
      <c r="O12541" s="101"/>
    </row>
    <row r="12542" spans="15:15" x14ac:dyDescent="0.25">
      <c r="O12542" s="101"/>
    </row>
    <row r="12543" spans="15:15" x14ac:dyDescent="0.25">
      <c r="O12543" s="101"/>
    </row>
    <row r="12544" spans="15:15" x14ac:dyDescent="0.25">
      <c r="O12544" s="101"/>
    </row>
    <row r="12545" spans="15:15" x14ac:dyDescent="0.25">
      <c r="O12545" s="101"/>
    </row>
    <row r="12546" spans="15:15" x14ac:dyDescent="0.25">
      <c r="O12546" s="101"/>
    </row>
    <row r="12547" spans="15:15" x14ac:dyDescent="0.25">
      <c r="O12547" s="101"/>
    </row>
    <row r="12548" spans="15:15" x14ac:dyDescent="0.25">
      <c r="O12548" s="101"/>
    </row>
    <row r="12549" spans="15:15" x14ac:dyDescent="0.25">
      <c r="O12549" s="101"/>
    </row>
    <row r="12550" spans="15:15" x14ac:dyDescent="0.25">
      <c r="O12550" s="101"/>
    </row>
    <row r="12551" spans="15:15" x14ac:dyDescent="0.25">
      <c r="O12551" s="101"/>
    </row>
    <row r="12552" spans="15:15" x14ac:dyDescent="0.25">
      <c r="O12552" s="101"/>
    </row>
    <row r="12553" spans="15:15" x14ac:dyDescent="0.25">
      <c r="O12553" s="101"/>
    </row>
    <row r="12554" spans="15:15" x14ac:dyDescent="0.25">
      <c r="O12554" s="101"/>
    </row>
    <row r="12555" spans="15:15" x14ac:dyDescent="0.25">
      <c r="O12555" s="101"/>
    </row>
    <row r="12556" spans="15:15" x14ac:dyDescent="0.25">
      <c r="O12556" s="101"/>
    </row>
    <row r="12557" spans="15:15" x14ac:dyDescent="0.25">
      <c r="O12557" s="101"/>
    </row>
    <row r="12558" spans="15:15" x14ac:dyDescent="0.25">
      <c r="O12558" s="101"/>
    </row>
    <row r="12559" spans="15:15" x14ac:dyDescent="0.25">
      <c r="O12559" s="101"/>
    </row>
    <row r="12560" spans="15:15" x14ac:dyDescent="0.25">
      <c r="O12560" s="101"/>
    </row>
    <row r="12561" spans="15:15" x14ac:dyDescent="0.25">
      <c r="O12561" s="101"/>
    </row>
    <row r="12562" spans="15:15" x14ac:dyDescent="0.25">
      <c r="O12562" s="101"/>
    </row>
    <row r="12563" spans="15:15" x14ac:dyDescent="0.25">
      <c r="O12563" s="101"/>
    </row>
    <row r="12564" spans="15:15" x14ac:dyDescent="0.25">
      <c r="O12564" s="101"/>
    </row>
    <row r="12565" spans="15:15" x14ac:dyDescent="0.25">
      <c r="O12565" s="101"/>
    </row>
    <row r="12566" spans="15:15" x14ac:dyDescent="0.25">
      <c r="O12566" s="101"/>
    </row>
    <row r="12567" spans="15:15" x14ac:dyDescent="0.25">
      <c r="O12567" s="101"/>
    </row>
    <row r="12568" spans="15:15" x14ac:dyDescent="0.25">
      <c r="O12568" s="101"/>
    </row>
    <row r="12569" spans="15:15" x14ac:dyDescent="0.25">
      <c r="O12569" s="101"/>
    </row>
    <row r="12570" spans="15:15" x14ac:dyDescent="0.25">
      <c r="O12570" s="101"/>
    </row>
    <row r="12571" spans="15:15" x14ac:dyDescent="0.25">
      <c r="O12571" s="101"/>
    </row>
    <row r="12572" spans="15:15" x14ac:dyDescent="0.25">
      <c r="O12572" s="101"/>
    </row>
    <row r="12573" spans="15:15" x14ac:dyDescent="0.25">
      <c r="O12573" s="101"/>
    </row>
    <row r="12574" spans="15:15" x14ac:dyDescent="0.25">
      <c r="O12574" s="101"/>
    </row>
    <row r="12575" spans="15:15" x14ac:dyDescent="0.25">
      <c r="O12575" s="101"/>
    </row>
    <row r="12576" spans="15:15" x14ac:dyDescent="0.25">
      <c r="O12576" s="101"/>
    </row>
    <row r="12577" spans="15:15" x14ac:dyDescent="0.25">
      <c r="O12577" s="101"/>
    </row>
    <row r="12578" spans="15:15" x14ac:dyDescent="0.25">
      <c r="O12578" s="101"/>
    </row>
    <row r="12579" spans="15:15" x14ac:dyDescent="0.25">
      <c r="O12579" s="101"/>
    </row>
    <row r="12580" spans="15:15" x14ac:dyDescent="0.25">
      <c r="O12580" s="101"/>
    </row>
    <row r="12581" spans="15:15" x14ac:dyDescent="0.25">
      <c r="O12581" s="101"/>
    </row>
    <row r="12582" spans="15:15" x14ac:dyDescent="0.25">
      <c r="O12582" s="101"/>
    </row>
    <row r="12583" spans="15:15" x14ac:dyDescent="0.25">
      <c r="O12583" s="101"/>
    </row>
    <row r="12584" spans="15:15" x14ac:dyDescent="0.25">
      <c r="O12584" s="101"/>
    </row>
    <row r="12585" spans="15:15" x14ac:dyDescent="0.25">
      <c r="O12585" s="101"/>
    </row>
    <row r="12586" spans="15:15" x14ac:dyDescent="0.25">
      <c r="O12586" s="101"/>
    </row>
    <row r="12587" spans="15:15" x14ac:dyDescent="0.25">
      <c r="O12587" s="101"/>
    </row>
    <row r="12588" spans="15:15" x14ac:dyDescent="0.25">
      <c r="O12588" s="101"/>
    </row>
    <row r="12589" spans="15:15" x14ac:dyDescent="0.25">
      <c r="O12589" s="101"/>
    </row>
    <row r="12590" spans="15:15" x14ac:dyDescent="0.25">
      <c r="O12590" s="101"/>
    </row>
    <row r="12591" spans="15:15" x14ac:dyDescent="0.25">
      <c r="O12591" s="101"/>
    </row>
    <row r="12592" spans="15:15" x14ac:dyDescent="0.25">
      <c r="O12592" s="101"/>
    </row>
    <row r="12593" spans="15:15" x14ac:dyDescent="0.25">
      <c r="O12593" s="101"/>
    </row>
    <row r="12594" spans="15:15" x14ac:dyDescent="0.25">
      <c r="O12594" s="101"/>
    </row>
    <row r="12595" spans="15:15" x14ac:dyDescent="0.25">
      <c r="O12595" s="101"/>
    </row>
    <row r="12596" spans="15:15" x14ac:dyDescent="0.25">
      <c r="O12596" s="101"/>
    </row>
    <row r="12597" spans="15:15" x14ac:dyDescent="0.25">
      <c r="O12597" s="101"/>
    </row>
    <row r="12598" spans="15:15" x14ac:dyDescent="0.25">
      <c r="O12598" s="101"/>
    </row>
    <row r="12599" spans="15:15" x14ac:dyDescent="0.25">
      <c r="O12599" s="101"/>
    </row>
    <row r="12600" spans="15:15" x14ac:dyDescent="0.25">
      <c r="O12600" s="101"/>
    </row>
    <row r="12601" spans="15:15" x14ac:dyDescent="0.25">
      <c r="O12601" s="101"/>
    </row>
    <row r="12602" spans="15:15" x14ac:dyDescent="0.25">
      <c r="O12602" s="101"/>
    </row>
    <row r="12603" spans="15:15" x14ac:dyDescent="0.25">
      <c r="O12603" s="101"/>
    </row>
    <row r="12604" spans="15:15" x14ac:dyDescent="0.25">
      <c r="O12604" s="101"/>
    </row>
    <row r="12605" spans="15:15" x14ac:dyDescent="0.25">
      <c r="O12605" s="101"/>
    </row>
    <row r="12606" spans="15:15" x14ac:dyDescent="0.25">
      <c r="O12606" s="101"/>
    </row>
    <row r="12607" spans="15:15" x14ac:dyDescent="0.25">
      <c r="O12607" s="101"/>
    </row>
    <row r="12608" spans="15:15" x14ac:dyDescent="0.25">
      <c r="O12608" s="101"/>
    </row>
    <row r="12609" spans="15:15" x14ac:dyDescent="0.25">
      <c r="O12609" s="101"/>
    </row>
    <row r="12610" spans="15:15" x14ac:dyDescent="0.25">
      <c r="O12610" s="101"/>
    </row>
    <row r="12611" spans="15:15" x14ac:dyDescent="0.25">
      <c r="O12611" s="101"/>
    </row>
    <row r="12612" spans="15:15" x14ac:dyDescent="0.25">
      <c r="O12612" s="101"/>
    </row>
    <row r="12613" spans="15:15" x14ac:dyDescent="0.25">
      <c r="O12613" s="101"/>
    </row>
    <row r="12614" spans="15:15" x14ac:dyDescent="0.25">
      <c r="O12614" s="101"/>
    </row>
    <row r="12615" spans="15:15" x14ac:dyDescent="0.25">
      <c r="O12615" s="101"/>
    </row>
    <row r="12616" spans="15:15" x14ac:dyDescent="0.25">
      <c r="O12616" s="101"/>
    </row>
    <row r="12617" spans="15:15" x14ac:dyDescent="0.25">
      <c r="O12617" s="101"/>
    </row>
    <row r="12618" spans="15:15" x14ac:dyDescent="0.25">
      <c r="O12618" s="101"/>
    </row>
    <row r="12619" spans="15:15" x14ac:dyDescent="0.25">
      <c r="O12619" s="101"/>
    </row>
    <row r="12620" spans="15:15" x14ac:dyDescent="0.25">
      <c r="O12620" s="101"/>
    </row>
    <row r="12621" spans="15:15" x14ac:dyDescent="0.25">
      <c r="O12621" s="101"/>
    </row>
    <row r="12622" spans="15:15" x14ac:dyDescent="0.25">
      <c r="O12622" s="101"/>
    </row>
    <row r="12623" spans="15:15" x14ac:dyDescent="0.25">
      <c r="O12623" s="101"/>
    </row>
    <row r="12624" spans="15:15" x14ac:dyDescent="0.25">
      <c r="O12624" s="101"/>
    </row>
    <row r="12625" spans="15:15" x14ac:dyDescent="0.25">
      <c r="O12625" s="101"/>
    </row>
    <row r="12626" spans="15:15" x14ac:dyDescent="0.25">
      <c r="O12626" s="101"/>
    </row>
    <row r="12627" spans="15:15" x14ac:dyDescent="0.25">
      <c r="O12627" s="101"/>
    </row>
    <row r="12628" spans="15:15" x14ac:dyDescent="0.25">
      <c r="O12628" s="101"/>
    </row>
    <row r="12629" spans="15:15" x14ac:dyDescent="0.25">
      <c r="O12629" s="101"/>
    </row>
    <row r="12630" spans="15:15" x14ac:dyDescent="0.25">
      <c r="O12630" s="101"/>
    </row>
    <row r="12631" spans="15:15" x14ac:dyDescent="0.25">
      <c r="O12631" s="101"/>
    </row>
    <row r="12632" spans="15:15" x14ac:dyDescent="0.25">
      <c r="O12632" s="101"/>
    </row>
    <row r="12633" spans="15:15" x14ac:dyDescent="0.25">
      <c r="O12633" s="101"/>
    </row>
    <row r="12634" spans="15:15" x14ac:dyDescent="0.25">
      <c r="O12634" s="101"/>
    </row>
    <row r="12635" spans="15:15" x14ac:dyDescent="0.25">
      <c r="O12635" s="101"/>
    </row>
    <row r="12636" spans="15:15" x14ac:dyDescent="0.25">
      <c r="O12636" s="101"/>
    </row>
    <row r="12637" spans="15:15" x14ac:dyDescent="0.25">
      <c r="O12637" s="101"/>
    </row>
    <row r="12638" spans="15:15" x14ac:dyDescent="0.25">
      <c r="O12638" s="101"/>
    </row>
    <row r="12639" spans="15:15" x14ac:dyDescent="0.25">
      <c r="O12639" s="101"/>
    </row>
    <row r="12640" spans="15:15" x14ac:dyDescent="0.25">
      <c r="O12640" s="101"/>
    </row>
    <row r="12641" spans="15:15" x14ac:dyDescent="0.25">
      <c r="O12641" s="101"/>
    </row>
    <row r="12642" spans="15:15" x14ac:dyDescent="0.25">
      <c r="O12642" s="101"/>
    </row>
    <row r="12643" spans="15:15" x14ac:dyDescent="0.25">
      <c r="O12643" s="101"/>
    </row>
    <row r="12644" spans="15:15" x14ac:dyDescent="0.25">
      <c r="O12644" s="101"/>
    </row>
    <row r="12645" spans="15:15" x14ac:dyDescent="0.25">
      <c r="O12645" s="101"/>
    </row>
    <row r="12646" spans="15:15" x14ac:dyDescent="0.25">
      <c r="O12646" s="101"/>
    </row>
    <row r="12647" spans="15:15" x14ac:dyDescent="0.25">
      <c r="O12647" s="101"/>
    </row>
    <row r="12648" spans="15:15" x14ac:dyDescent="0.25">
      <c r="O12648" s="101"/>
    </row>
    <row r="12649" spans="15:15" x14ac:dyDescent="0.25">
      <c r="O12649" s="101"/>
    </row>
    <row r="12650" spans="15:15" x14ac:dyDescent="0.25">
      <c r="O12650" s="101"/>
    </row>
    <row r="12651" spans="15:15" x14ac:dyDescent="0.25">
      <c r="O12651" s="101"/>
    </row>
    <row r="12652" spans="15:15" x14ac:dyDescent="0.25">
      <c r="O12652" s="101"/>
    </row>
    <row r="12653" spans="15:15" x14ac:dyDescent="0.25">
      <c r="O12653" s="101"/>
    </row>
    <row r="12654" spans="15:15" x14ac:dyDescent="0.25">
      <c r="O12654" s="101"/>
    </row>
    <row r="12655" spans="15:15" x14ac:dyDescent="0.25">
      <c r="O12655" s="101"/>
    </row>
    <row r="12656" spans="15:15" x14ac:dyDescent="0.25">
      <c r="O12656" s="101"/>
    </row>
    <row r="12657" spans="15:15" x14ac:dyDescent="0.25">
      <c r="O12657" s="101"/>
    </row>
    <row r="12658" spans="15:15" x14ac:dyDescent="0.25">
      <c r="O12658" s="101"/>
    </row>
    <row r="12659" spans="15:15" x14ac:dyDescent="0.25">
      <c r="O12659" s="101"/>
    </row>
    <row r="12660" spans="15:15" x14ac:dyDescent="0.25">
      <c r="O12660" s="101"/>
    </row>
    <row r="12661" spans="15:15" x14ac:dyDescent="0.25">
      <c r="O12661" s="101"/>
    </row>
    <row r="12662" spans="15:15" x14ac:dyDescent="0.25">
      <c r="O12662" s="101"/>
    </row>
    <row r="12663" spans="15:15" x14ac:dyDescent="0.25">
      <c r="O12663" s="101"/>
    </row>
    <row r="12664" spans="15:15" x14ac:dyDescent="0.25">
      <c r="O12664" s="101"/>
    </row>
    <row r="12665" spans="15:15" x14ac:dyDescent="0.25">
      <c r="O12665" s="101"/>
    </row>
    <row r="12666" spans="15:15" x14ac:dyDescent="0.25">
      <c r="O12666" s="101"/>
    </row>
    <row r="12667" spans="15:15" x14ac:dyDescent="0.25">
      <c r="O12667" s="101"/>
    </row>
    <row r="12668" spans="15:15" x14ac:dyDescent="0.25">
      <c r="O12668" s="101"/>
    </row>
    <row r="12669" spans="15:15" x14ac:dyDescent="0.25">
      <c r="O12669" s="101"/>
    </row>
    <row r="12670" spans="15:15" x14ac:dyDescent="0.25">
      <c r="O12670" s="101"/>
    </row>
    <row r="12671" spans="15:15" x14ac:dyDescent="0.25">
      <c r="O12671" s="101"/>
    </row>
    <row r="12672" spans="15:15" x14ac:dyDescent="0.25">
      <c r="O12672" s="101"/>
    </row>
    <row r="12673" spans="15:15" x14ac:dyDescent="0.25">
      <c r="O12673" s="101"/>
    </row>
    <row r="12674" spans="15:15" x14ac:dyDescent="0.25">
      <c r="O12674" s="101"/>
    </row>
    <row r="12675" spans="15:15" x14ac:dyDescent="0.25">
      <c r="O12675" s="101"/>
    </row>
    <row r="12676" spans="15:15" x14ac:dyDescent="0.25">
      <c r="O12676" s="101"/>
    </row>
    <row r="12677" spans="15:15" x14ac:dyDescent="0.25">
      <c r="O12677" s="101"/>
    </row>
    <row r="12678" spans="15:15" x14ac:dyDescent="0.25">
      <c r="O12678" s="101"/>
    </row>
    <row r="12679" spans="15:15" x14ac:dyDescent="0.25">
      <c r="O12679" s="101"/>
    </row>
    <row r="12680" spans="15:15" x14ac:dyDescent="0.25">
      <c r="O12680" s="101"/>
    </row>
    <row r="12681" spans="15:15" x14ac:dyDescent="0.25">
      <c r="O12681" s="101"/>
    </row>
    <row r="12682" spans="15:15" x14ac:dyDescent="0.25">
      <c r="O12682" s="101"/>
    </row>
    <row r="12683" spans="15:15" x14ac:dyDescent="0.25">
      <c r="O12683" s="101"/>
    </row>
    <row r="12684" spans="15:15" x14ac:dyDescent="0.25">
      <c r="O12684" s="101"/>
    </row>
    <row r="12685" spans="15:15" x14ac:dyDescent="0.25">
      <c r="O12685" s="101"/>
    </row>
    <row r="12686" spans="15:15" x14ac:dyDescent="0.25">
      <c r="O12686" s="101"/>
    </row>
    <row r="12687" spans="15:15" x14ac:dyDescent="0.25">
      <c r="O12687" s="101"/>
    </row>
    <row r="12688" spans="15:15" x14ac:dyDescent="0.25">
      <c r="O12688" s="101"/>
    </row>
    <row r="12689" spans="15:15" x14ac:dyDescent="0.25">
      <c r="O12689" s="101"/>
    </row>
    <row r="12690" spans="15:15" x14ac:dyDescent="0.25">
      <c r="O12690" s="101"/>
    </row>
    <row r="12691" spans="15:15" x14ac:dyDescent="0.25">
      <c r="O12691" s="101"/>
    </row>
    <row r="12692" spans="15:15" x14ac:dyDescent="0.25">
      <c r="O12692" s="101"/>
    </row>
    <row r="12693" spans="15:15" x14ac:dyDescent="0.25">
      <c r="O12693" s="101"/>
    </row>
    <row r="12694" spans="15:15" x14ac:dyDescent="0.25">
      <c r="O12694" s="101"/>
    </row>
    <row r="12695" spans="15:15" x14ac:dyDescent="0.25">
      <c r="O12695" s="101"/>
    </row>
    <row r="12696" spans="15:15" x14ac:dyDescent="0.25">
      <c r="O12696" s="101"/>
    </row>
    <row r="12697" spans="15:15" x14ac:dyDescent="0.25">
      <c r="O12697" s="101"/>
    </row>
    <row r="12698" spans="15:15" x14ac:dyDescent="0.25">
      <c r="O12698" s="101"/>
    </row>
    <row r="12699" spans="15:15" x14ac:dyDescent="0.25">
      <c r="O12699" s="101"/>
    </row>
    <row r="12700" spans="15:15" x14ac:dyDescent="0.25">
      <c r="O12700" s="101"/>
    </row>
    <row r="12701" spans="15:15" x14ac:dyDescent="0.25">
      <c r="O12701" s="101"/>
    </row>
    <row r="12702" spans="15:15" x14ac:dyDescent="0.25">
      <c r="O12702" s="101"/>
    </row>
    <row r="12703" spans="15:15" x14ac:dyDescent="0.25">
      <c r="O12703" s="101"/>
    </row>
    <row r="12704" spans="15:15" x14ac:dyDescent="0.25">
      <c r="O12704" s="101"/>
    </row>
    <row r="12705" spans="15:15" x14ac:dyDescent="0.25">
      <c r="O12705" s="101"/>
    </row>
    <row r="12706" spans="15:15" x14ac:dyDescent="0.25">
      <c r="O12706" s="101"/>
    </row>
    <row r="12707" spans="15:15" x14ac:dyDescent="0.25">
      <c r="O12707" s="101"/>
    </row>
    <row r="12708" spans="15:15" x14ac:dyDescent="0.25">
      <c r="O12708" s="101"/>
    </row>
    <row r="12709" spans="15:15" x14ac:dyDescent="0.25">
      <c r="O12709" s="101"/>
    </row>
    <row r="12710" spans="15:15" x14ac:dyDescent="0.25">
      <c r="O12710" s="101"/>
    </row>
    <row r="12711" spans="15:15" x14ac:dyDescent="0.25">
      <c r="O12711" s="101"/>
    </row>
    <row r="12712" spans="15:15" x14ac:dyDescent="0.25">
      <c r="O12712" s="101"/>
    </row>
    <row r="12713" spans="15:15" x14ac:dyDescent="0.25">
      <c r="O12713" s="101"/>
    </row>
    <row r="12714" spans="15:15" x14ac:dyDescent="0.25">
      <c r="O12714" s="101"/>
    </row>
    <row r="12715" spans="15:15" x14ac:dyDescent="0.25">
      <c r="O12715" s="101"/>
    </row>
    <row r="12716" spans="15:15" x14ac:dyDescent="0.25">
      <c r="O12716" s="101"/>
    </row>
    <row r="12717" spans="15:15" x14ac:dyDescent="0.25">
      <c r="O12717" s="101"/>
    </row>
    <row r="12718" spans="15:15" x14ac:dyDescent="0.25">
      <c r="O12718" s="101"/>
    </row>
    <row r="12719" spans="15:15" x14ac:dyDescent="0.25">
      <c r="O12719" s="101"/>
    </row>
    <row r="12720" spans="15:15" x14ac:dyDescent="0.25">
      <c r="O12720" s="101"/>
    </row>
    <row r="12721" spans="15:15" x14ac:dyDescent="0.25">
      <c r="O12721" s="101"/>
    </row>
    <row r="12722" spans="15:15" x14ac:dyDescent="0.25">
      <c r="O12722" s="101"/>
    </row>
    <row r="12723" spans="15:15" x14ac:dyDescent="0.25">
      <c r="O12723" s="101"/>
    </row>
    <row r="12724" spans="15:15" x14ac:dyDescent="0.25">
      <c r="O12724" s="101"/>
    </row>
    <row r="12725" spans="15:15" x14ac:dyDescent="0.25">
      <c r="O12725" s="101"/>
    </row>
    <row r="12726" spans="15:15" x14ac:dyDescent="0.25">
      <c r="O12726" s="101"/>
    </row>
    <row r="12727" spans="15:15" x14ac:dyDescent="0.25">
      <c r="O12727" s="101"/>
    </row>
    <row r="12728" spans="15:15" x14ac:dyDescent="0.25">
      <c r="O12728" s="101"/>
    </row>
    <row r="12729" spans="15:15" x14ac:dyDescent="0.25">
      <c r="O12729" s="101"/>
    </row>
    <row r="12730" spans="15:15" x14ac:dyDescent="0.25">
      <c r="O12730" s="101"/>
    </row>
    <row r="12731" spans="15:15" x14ac:dyDescent="0.25">
      <c r="O12731" s="101"/>
    </row>
    <row r="12732" spans="15:15" x14ac:dyDescent="0.25">
      <c r="O12732" s="101"/>
    </row>
    <row r="12733" spans="15:15" x14ac:dyDescent="0.25">
      <c r="O12733" s="101"/>
    </row>
    <row r="12734" spans="15:15" x14ac:dyDescent="0.25">
      <c r="O12734" s="101"/>
    </row>
    <row r="12735" spans="15:15" x14ac:dyDescent="0.25">
      <c r="O12735" s="101"/>
    </row>
    <row r="12736" spans="15:15" x14ac:dyDescent="0.25">
      <c r="O12736" s="101"/>
    </row>
    <row r="12737" spans="15:15" x14ac:dyDescent="0.25">
      <c r="O12737" s="101"/>
    </row>
    <row r="12738" spans="15:15" x14ac:dyDescent="0.25">
      <c r="O12738" s="101"/>
    </row>
    <row r="12739" spans="15:15" x14ac:dyDescent="0.25">
      <c r="O12739" s="101"/>
    </row>
    <row r="12740" spans="15:15" x14ac:dyDescent="0.25">
      <c r="O12740" s="101"/>
    </row>
    <row r="12741" spans="15:15" x14ac:dyDescent="0.25">
      <c r="O12741" s="101"/>
    </row>
    <row r="12742" spans="15:15" x14ac:dyDescent="0.25">
      <c r="O12742" s="101"/>
    </row>
    <row r="12743" spans="15:15" x14ac:dyDescent="0.25">
      <c r="O12743" s="101"/>
    </row>
    <row r="12744" spans="15:15" x14ac:dyDescent="0.25">
      <c r="O12744" s="101"/>
    </row>
    <row r="12745" spans="15:15" x14ac:dyDescent="0.25">
      <c r="O12745" s="101"/>
    </row>
    <row r="12746" spans="15:15" x14ac:dyDescent="0.25">
      <c r="O12746" s="101"/>
    </row>
    <row r="12747" spans="15:15" x14ac:dyDescent="0.25">
      <c r="O12747" s="101"/>
    </row>
    <row r="12748" spans="15:15" x14ac:dyDescent="0.25">
      <c r="O12748" s="101"/>
    </row>
    <row r="12749" spans="15:15" x14ac:dyDescent="0.25">
      <c r="O12749" s="101"/>
    </row>
    <row r="12750" spans="15:15" x14ac:dyDescent="0.25">
      <c r="O12750" s="101"/>
    </row>
    <row r="12751" spans="15:15" x14ac:dyDescent="0.25">
      <c r="O12751" s="101"/>
    </row>
    <row r="12752" spans="15:15" x14ac:dyDescent="0.25">
      <c r="O12752" s="101"/>
    </row>
    <row r="12753" spans="15:15" x14ac:dyDescent="0.25">
      <c r="O12753" s="101"/>
    </row>
    <row r="12754" spans="15:15" x14ac:dyDescent="0.25">
      <c r="O12754" s="101"/>
    </row>
    <row r="12755" spans="15:15" x14ac:dyDescent="0.25">
      <c r="O12755" s="101"/>
    </row>
    <row r="12756" spans="15:15" x14ac:dyDescent="0.25">
      <c r="O12756" s="101"/>
    </row>
    <row r="12757" spans="15:15" x14ac:dyDescent="0.25">
      <c r="O12757" s="101"/>
    </row>
    <row r="12758" spans="15:15" x14ac:dyDescent="0.25">
      <c r="O12758" s="101"/>
    </row>
    <row r="12759" spans="15:15" x14ac:dyDescent="0.25">
      <c r="O12759" s="101"/>
    </row>
    <row r="12760" spans="15:15" x14ac:dyDescent="0.25">
      <c r="O12760" s="101"/>
    </row>
    <row r="12761" spans="15:15" x14ac:dyDescent="0.25">
      <c r="O12761" s="101"/>
    </row>
    <row r="12762" spans="15:15" x14ac:dyDescent="0.25">
      <c r="O12762" s="101"/>
    </row>
    <row r="12763" spans="15:15" x14ac:dyDescent="0.25">
      <c r="O12763" s="101"/>
    </row>
    <row r="12764" spans="15:15" x14ac:dyDescent="0.25">
      <c r="O12764" s="101"/>
    </row>
    <row r="12765" spans="15:15" x14ac:dyDescent="0.25">
      <c r="O12765" s="101"/>
    </row>
    <row r="12766" spans="15:15" x14ac:dyDescent="0.25">
      <c r="O12766" s="101"/>
    </row>
    <row r="12767" spans="15:15" x14ac:dyDescent="0.25">
      <c r="O12767" s="101"/>
    </row>
    <row r="12768" spans="15:15" x14ac:dyDescent="0.25">
      <c r="O12768" s="101"/>
    </row>
    <row r="12769" spans="15:15" x14ac:dyDescent="0.25">
      <c r="O12769" s="101"/>
    </row>
    <row r="12770" spans="15:15" x14ac:dyDescent="0.25">
      <c r="O12770" s="101"/>
    </row>
    <row r="12771" spans="15:15" x14ac:dyDescent="0.25">
      <c r="O12771" s="101"/>
    </row>
    <row r="12772" spans="15:15" x14ac:dyDescent="0.25">
      <c r="O12772" s="101"/>
    </row>
    <row r="12773" spans="15:15" x14ac:dyDescent="0.25">
      <c r="O12773" s="101"/>
    </row>
    <row r="12774" spans="15:15" x14ac:dyDescent="0.25">
      <c r="O12774" s="101"/>
    </row>
    <row r="12775" spans="15:15" x14ac:dyDescent="0.25">
      <c r="O12775" s="101"/>
    </row>
    <row r="12776" spans="15:15" x14ac:dyDescent="0.25">
      <c r="O12776" s="101"/>
    </row>
    <row r="12777" spans="15:15" x14ac:dyDescent="0.25">
      <c r="O12777" s="101"/>
    </row>
    <row r="12778" spans="15:15" x14ac:dyDescent="0.25">
      <c r="O12778" s="101"/>
    </row>
    <row r="12779" spans="15:15" x14ac:dyDescent="0.25">
      <c r="O12779" s="101"/>
    </row>
    <row r="12780" spans="15:15" x14ac:dyDescent="0.25">
      <c r="O12780" s="101"/>
    </row>
    <row r="12781" spans="15:15" x14ac:dyDescent="0.25">
      <c r="O12781" s="101"/>
    </row>
    <row r="12782" spans="15:15" x14ac:dyDescent="0.25">
      <c r="O12782" s="101"/>
    </row>
    <row r="12783" spans="15:15" x14ac:dyDescent="0.25">
      <c r="O12783" s="101"/>
    </row>
    <row r="12784" spans="15:15" x14ac:dyDescent="0.25">
      <c r="O12784" s="101"/>
    </row>
    <row r="12785" spans="15:15" x14ac:dyDescent="0.25">
      <c r="O12785" s="101"/>
    </row>
    <row r="12786" spans="15:15" x14ac:dyDescent="0.25">
      <c r="O12786" s="101"/>
    </row>
    <row r="12787" spans="15:15" x14ac:dyDescent="0.25">
      <c r="O12787" s="101"/>
    </row>
    <row r="12788" spans="15:15" x14ac:dyDescent="0.25">
      <c r="O12788" s="101"/>
    </row>
    <row r="12789" spans="15:15" x14ac:dyDescent="0.25">
      <c r="O12789" s="101"/>
    </row>
    <row r="12790" spans="15:15" x14ac:dyDescent="0.25">
      <c r="O12790" s="101"/>
    </row>
    <row r="12791" spans="15:15" x14ac:dyDescent="0.25">
      <c r="O12791" s="101"/>
    </row>
    <row r="12792" spans="15:15" x14ac:dyDescent="0.25">
      <c r="O12792" s="101"/>
    </row>
    <row r="12793" spans="15:15" x14ac:dyDescent="0.25">
      <c r="O12793" s="101"/>
    </row>
    <row r="12794" spans="15:15" x14ac:dyDescent="0.25">
      <c r="O12794" s="101"/>
    </row>
    <row r="12795" spans="15:15" x14ac:dyDescent="0.25">
      <c r="O12795" s="101"/>
    </row>
    <row r="12796" spans="15:15" x14ac:dyDescent="0.25">
      <c r="O12796" s="101"/>
    </row>
    <row r="12797" spans="15:15" x14ac:dyDescent="0.25">
      <c r="O12797" s="101"/>
    </row>
    <row r="12798" spans="15:15" x14ac:dyDescent="0.25">
      <c r="O12798" s="101"/>
    </row>
    <row r="12799" spans="15:15" x14ac:dyDescent="0.25">
      <c r="O12799" s="101"/>
    </row>
    <row r="12800" spans="15:15" x14ac:dyDescent="0.25">
      <c r="O12800" s="101"/>
    </row>
    <row r="12801" spans="15:15" x14ac:dyDescent="0.25">
      <c r="O12801" s="101"/>
    </row>
    <row r="12802" spans="15:15" x14ac:dyDescent="0.25">
      <c r="O12802" s="101"/>
    </row>
    <row r="12803" spans="15:15" x14ac:dyDescent="0.25">
      <c r="O12803" s="101"/>
    </row>
    <row r="12804" spans="15:15" x14ac:dyDescent="0.25">
      <c r="O12804" s="101"/>
    </row>
    <row r="12805" spans="15:15" x14ac:dyDescent="0.25">
      <c r="O12805" s="101"/>
    </row>
    <row r="12806" spans="15:15" x14ac:dyDescent="0.25">
      <c r="O12806" s="101"/>
    </row>
    <row r="12807" spans="15:15" x14ac:dyDescent="0.25">
      <c r="O12807" s="101"/>
    </row>
    <row r="12808" spans="15:15" x14ac:dyDescent="0.25">
      <c r="O12808" s="101"/>
    </row>
    <row r="12809" spans="15:15" x14ac:dyDescent="0.25">
      <c r="O12809" s="101"/>
    </row>
    <row r="12810" spans="15:15" x14ac:dyDescent="0.25">
      <c r="O12810" s="101"/>
    </row>
    <row r="12811" spans="15:15" x14ac:dyDescent="0.25">
      <c r="O12811" s="101"/>
    </row>
    <row r="12812" spans="15:15" x14ac:dyDescent="0.25">
      <c r="O12812" s="101"/>
    </row>
    <row r="12813" spans="15:15" x14ac:dyDescent="0.25">
      <c r="O12813" s="101"/>
    </row>
    <row r="12814" spans="15:15" x14ac:dyDescent="0.25">
      <c r="O12814" s="101"/>
    </row>
    <row r="12815" spans="15:15" x14ac:dyDescent="0.25">
      <c r="O12815" s="101"/>
    </row>
    <row r="12816" spans="15:15" x14ac:dyDescent="0.25">
      <c r="O12816" s="101"/>
    </row>
    <row r="12817" spans="15:15" x14ac:dyDescent="0.25">
      <c r="O12817" s="101"/>
    </row>
    <row r="12818" spans="15:15" x14ac:dyDescent="0.25">
      <c r="O12818" s="101"/>
    </row>
    <row r="12819" spans="15:15" x14ac:dyDescent="0.25">
      <c r="O12819" s="101"/>
    </row>
    <row r="12820" spans="15:15" x14ac:dyDescent="0.25">
      <c r="O12820" s="101"/>
    </row>
    <row r="12821" spans="15:15" x14ac:dyDescent="0.25">
      <c r="O12821" s="101"/>
    </row>
    <row r="12822" spans="15:15" x14ac:dyDescent="0.25">
      <c r="O12822" s="101"/>
    </row>
    <row r="12823" spans="15:15" x14ac:dyDescent="0.25">
      <c r="O12823" s="101"/>
    </row>
    <row r="12824" spans="15:15" x14ac:dyDescent="0.25">
      <c r="O12824" s="101"/>
    </row>
    <row r="12825" spans="15:15" x14ac:dyDescent="0.25">
      <c r="O12825" s="101"/>
    </row>
    <row r="12826" spans="15:15" x14ac:dyDescent="0.25">
      <c r="O12826" s="101"/>
    </row>
    <row r="12827" spans="15:15" x14ac:dyDescent="0.25">
      <c r="O12827" s="101"/>
    </row>
    <row r="12828" spans="15:15" x14ac:dyDescent="0.25">
      <c r="O12828" s="101"/>
    </row>
    <row r="12829" spans="15:15" x14ac:dyDescent="0.25">
      <c r="O12829" s="101"/>
    </row>
    <row r="12830" spans="15:15" x14ac:dyDescent="0.25">
      <c r="O12830" s="101"/>
    </row>
    <row r="12831" spans="15:15" x14ac:dyDescent="0.25">
      <c r="O12831" s="101"/>
    </row>
    <row r="12832" spans="15:15" x14ac:dyDescent="0.25">
      <c r="O12832" s="101"/>
    </row>
    <row r="12833" spans="15:15" x14ac:dyDescent="0.25">
      <c r="O12833" s="101"/>
    </row>
    <row r="12834" spans="15:15" x14ac:dyDescent="0.25">
      <c r="O12834" s="101"/>
    </row>
    <row r="12835" spans="15:15" x14ac:dyDescent="0.25">
      <c r="O12835" s="101"/>
    </row>
    <row r="12836" spans="15:15" x14ac:dyDescent="0.25">
      <c r="O12836" s="101"/>
    </row>
    <row r="12837" spans="15:15" x14ac:dyDescent="0.25">
      <c r="O12837" s="101"/>
    </row>
    <row r="12838" spans="15:15" x14ac:dyDescent="0.25">
      <c r="O12838" s="101"/>
    </row>
    <row r="12839" spans="15:15" x14ac:dyDescent="0.25">
      <c r="O12839" s="101"/>
    </row>
    <row r="12840" spans="15:15" x14ac:dyDescent="0.25">
      <c r="O12840" s="101"/>
    </row>
    <row r="12841" spans="15:15" x14ac:dyDescent="0.25">
      <c r="O12841" s="101"/>
    </row>
    <row r="12842" spans="15:15" x14ac:dyDescent="0.25">
      <c r="O12842" s="101"/>
    </row>
    <row r="12843" spans="15:15" x14ac:dyDescent="0.25">
      <c r="O12843" s="101"/>
    </row>
    <row r="12844" spans="15:15" x14ac:dyDescent="0.25">
      <c r="O12844" s="101"/>
    </row>
    <row r="12845" spans="15:15" x14ac:dyDescent="0.25">
      <c r="O12845" s="101"/>
    </row>
    <row r="12846" spans="15:15" x14ac:dyDescent="0.25">
      <c r="O12846" s="101"/>
    </row>
    <row r="12847" spans="15:15" x14ac:dyDescent="0.25">
      <c r="O12847" s="101"/>
    </row>
    <row r="12848" spans="15:15" x14ac:dyDescent="0.25">
      <c r="O12848" s="101"/>
    </row>
    <row r="12849" spans="15:15" x14ac:dyDescent="0.25">
      <c r="O12849" s="101"/>
    </row>
    <row r="12850" spans="15:15" x14ac:dyDescent="0.25">
      <c r="O12850" s="101"/>
    </row>
    <row r="12851" spans="15:15" x14ac:dyDescent="0.25">
      <c r="O12851" s="101"/>
    </row>
    <row r="12852" spans="15:15" x14ac:dyDescent="0.25">
      <c r="O12852" s="101"/>
    </row>
    <row r="12853" spans="15:15" x14ac:dyDescent="0.25">
      <c r="O12853" s="101"/>
    </row>
    <row r="12854" spans="15:15" x14ac:dyDescent="0.25">
      <c r="O12854" s="101"/>
    </row>
    <row r="12855" spans="15:15" x14ac:dyDescent="0.25">
      <c r="O12855" s="101"/>
    </row>
    <row r="12856" spans="15:15" x14ac:dyDescent="0.25">
      <c r="O12856" s="101"/>
    </row>
    <row r="12857" spans="15:15" x14ac:dyDescent="0.25">
      <c r="O12857" s="101"/>
    </row>
    <row r="12858" spans="15:15" x14ac:dyDescent="0.25">
      <c r="O12858" s="101"/>
    </row>
    <row r="12859" spans="15:15" x14ac:dyDescent="0.25">
      <c r="O12859" s="101"/>
    </row>
    <row r="12860" spans="15:15" x14ac:dyDescent="0.25">
      <c r="O12860" s="101"/>
    </row>
    <row r="12861" spans="15:15" x14ac:dyDescent="0.25">
      <c r="O12861" s="101"/>
    </row>
    <row r="12862" spans="15:15" x14ac:dyDescent="0.25">
      <c r="O12862" s="101"/>
    </row>
    <row r="12863" spans="15:15" x14ac:dyDescent="0.25">
      <c r="O12863" s="101"/>
    </row>
    <row r="12864" spans="15:15" x14ac:dyDescent="0.25">
      <c r="O12864" s="101"/>
    </row>
    <row r="12865" spans="15:15" x14ac:dyDescent="0.25">
      <c r="O12865" s="101"/>
    </row>
    <row r="12866" spans="15:15" x14ac:dyDescent="0.25">
      <c r="O12866" s="101"/>
    </row>
    <row r="12867" spans="15:15" x14ac:dyDescent="0.25">
      <c r="O12867" s="101"/>
    </row>
    <row r="12868" spans="15:15" x14ac:dyDescent="0.25">
      <c r="O12868" s="101"/>
    </row>
    <row r="12869" spans="15:15" x14ac:dyDescent="0.25">
      <c r="O12869" s="101"/>
    </row>
    <row r="12870" spans="15:15" x14ac:dyDescent="0.25">
      <c r="O12870" s="101"/>
    </row>
    <row r="12871" spans="15:15" x14ac:dyDescent="0.25">
      <c r="O12871" s="101"/>
    </row>
    <row r="12872" spans="15:15" x14ac:dyDescent="0.25">
      <c r="O12872" s="101"/>
    </row>
    <row r="12873" spans="15:15" x14ac:dyDescent="0.25">
      <c r="O12873" s="101"/>
    </row>
    <row r="12874" spans="15:15" x14ac:dyDescent="0.25">
      <c r="O12874" s="101"/>
    </row>
    <row r="12875" spans="15:15" x14ac:dyDescent="0.25">
      <c r="O12875" s="101"/>
    </row>
    <row r="12876" spans="15:15" x14ac:dyDescent="0.25">
      <c r="O12876" s="101"/>
    </row>
    <row r="12877" spans="15:15" x14ac:dyDescent="0.25">
      <c r="O12877" s="101"/>
    </row>
    <row r="12878" spans="15:15" x14ac:dyDescent="0.25">
      <c r="O12878" s="101"/>
    </row>
    <row r="12879" spans="15:15" x14ac:dyDescent="0.25">
      <c r="O12879" s="101"/>
    </row>
    <row r="12880" spans="15:15" x14ac:dyDescent="0.25">
      <c r="O12880" s="101"/>
    </row>
    <row r="12881" spans="15:15" x14ac:dyDescent="0.25">
      <c r="O12881" s="101"/>
    </row>
    <row r="12882" spans="15:15" x14ac:dyDescent="0.25">
      <c r="O12882" s="101"/>
    </row>
    <row r="12883" spans="15:15" x14ac:dyDescent="0.25">
      <c r="O12883" s="101"/>
    </row>
    <row r="12884" spans="15:15" x14ac:dyDescent="0.25">
      <c r="O12884" s="101"/>
    </row>
    <row r="12885" spans="15:15" x14ac:dyDescent="0.25">
      <c r="O12885" s="101"/>
    </row>
    <row r="12886" spans="15:15" x14ac:dyDescent="0.25">
      <c r="O12886" s="101"/>
    </row>
    <row r="12887" spans="15:15" x14ac:dyDescent="0.25">
      <c r="O12887" s="101"/>
    </row>
    <row r="12888" spans="15:15" x14ac:dyDescent="0.25">
      <c r="O12888" s="101"/>
    </row>
    <row r="12889" spans="15:15" x14ac:dyDescent="0.25">
      <c r="O12889" s="101"/>
    </row>
    <row r="12890" spans="15:15" x14ac:dyDescent="0.25">
      <c r="O12890" s="101"/>
    </row>
    <row r="12891" spans="15:15" x14ac:dyDescent="0.25">
      <c r="O12891" s="101"/>
    </row>
    <row r="12892" spans="15:15" x14ac:dyDescent="0.25">
      <c r="O12892" s="101"/>
    </row>
    <row r="12893" spans="15:15" x14ac:dyDescent="0.25">
      <c r="O12893" s="101"/>
    </row>
    <row r="12894" spans="15:15" x14ac:dyDescent="0.25">
      <c r="O12894" s="101"/>
    </row>
    <row r="12895" spans="15:15" x14ac:dyDescent="0.25">
      <c r="O12895" s="101"/>
    </row>
    <row r="12896" spans="15:15" x14ac:dyDescent="0.25">
      <c r="O12896" s="101"/>
    </row>
    <row r="12897" spans="15:15" x14ac:dyDescent="0.25">
      <c r="O12897" s="101"/>
    </row>
    <row r="12898" spans="15:15" x14ac:dyDescent="0.25">
      <c r="O12898" s="101"/>
    </row>
    <row r="12899" spans="15:15" x14ac:dyDescent="0.25">
      <c r="O12899" s="101"/>
    </row>
    <row r="12900" spans="15:15" x14ac:dyDescent="0.25">
      <c r="O12900" s="101"/>
    </row>
    <row r="12901" spans="15:15" x14ac:dyDescent="0.25">
      <c r="O12901" s="101"/>
    </row>
    <row r="12902" spans="15:15" x14ac:dyDescent="0.25">
      <c r="O12902" s="101"/>
    </row>
    <row r="12903" spans="15:15" x14ac:dyDescent="0.25">
      <c r="O12903" s="101"/>
    </row>
    <row r="12904" spans="15:15" x14ac:dyDescent="0.25">
      <c r="O12904" s="101"/>
    </row>
    <row r="12905" spans="15:15" x14ac:dyDescent="0.25">
      <c r="O12905" s="101"/>
    </row>
    <row r="12906" spans="15:15" x14ac:dyDescent="0.25">
      <c r="O12906" s="101"/>
    </row>
    <row r="12907" spans="15:15" x14ac:dyDescent="0.25">
      <c r="O12907" s="101"/>
    </row>
    <row r="12908" spans="15:15" x14ac:dyDescent="0.25">
      <c r="O12908" s="101"/>
    </row>
    <row r="12909" spans="15:15" x14ac:dyDescent="0.25">
      <c r="O12909" s="101"/>
    </row>
    <row r="12910" spans="15:15" x14ac:dyDescent="0.25">
      <c r="O12910" s="101"/>
    </row>
    <row r="12911" spans="15:15" x14ac:dyDescent="0.25">
      <c r="O12911" s="101"/>
    </row>
    <row r="12912" spans="15:15" x14ac:dyDescent="0.25">
      <c r="O12912" s="101"/>
    </row>
    <row r="12913" spans="15:15" x14ac:dyDescent="0.25">
      <c r="O12913" s="101"/>
    </row>
    <row r="12914" spans="15:15" x14ac:dyDescent="0.25">
      <c r="O12914" s="101"/>
    </row>
    <row r="12915" spans="15:15" x14ac:dyDescent="0.25">
      <c r="O12915" s="101"/>
    </row>
    <row r="12916" spans="15:15" x14ac:dyDescent="0.25">
      <c r="O12916" s="101"/>
    </row>
    <row r="12917" spans="15:15" x14ac:dyDescent="0.25">
      <c r="O12917" s="101"/>
    </row>
    <row r="12918" spans="15:15" x14ac:dyDescent="0.25">
      <c r="O12918" s="101"/>
    </row>
    <row r="12919" spans="15:15" x14ac:dyDescent="0.25">
      <c r="O12919" s="101"/>
    </row>
    <row r="12920" spans="15:15" x14ac:dyDescent="0.25">
      <c r="O12920" s="101"/>
    </row>
    <row r="12921" spans="15:15" x14ac:dyDescent="0.25">
      <c r="O12921" s="101"/>
    </row>
    <row r="12922" spans="15:15" x14ac:dyDescent="0.25">
      <c r="O12922" s="101"/>
    </row>
    <row r="12923" spans="15:15" x14ac:dyDescent="0.25">
      <c r="O12923" s="101"/>
    </row>
    <row r="12924" spans="15:15" x14ac:dyDescent="0.25">
      <c r="O12924" s="101"/>
    </row>
    <row r="12925" spans="15:15" x14ac:dyDescent="0.25">
      <c r="O12925" s="101"/>
    </row>
    <row r="12926" spans="15:15" x14ac:dyDescent="0.25">
      <c r="O12926" s="101"/>
    </row>
    <row r="12927" spans="15:15" x14ac:dyDescent="0.25">
      <c r="O12927" s="101"/>
    </row>
    <row r="12928" spans="15:15" x14ac:dyDescent="0.25">
      <c r="O12928" s="101"/>
    </row>
    <row r="12929" spans="15:15" x14ac:dyDescent="0.25">
      <c r="O12929" s="101"/>
    </row>
    <row r="12930" spans="15:15" x14ac:dyDescent="0.25">
      <c r="O12930" s="101"/>
    </row>
    <row r="12931" spans="15:15" x14ac:dyDescent="0.25">
      <c r="O12931" s="101"/>
    </row>
    <row r="12932" spans="15:15" x14ac:dyDescent="0.25">
      <c r="O12932" s="101"/>
    </row>
    <row r="12933" spans="15:15" x14ac:dyDescent="0.25">
      <c r="O12933" s="101"/>
    </row>
    <row r="12934" spans="15:15" x14ac:dyDescent="0.25">
      <c r="O12934" s="101"/>
    </row>
    <row r="12935" spans="15:15" x14ac:dyDescent="0.25">
      <c r="O12935" s="101"/>
    </row>
    <row r="12936" spans="15:15" x14ac:dyDescent="0.25">
      <c r="O12936" s="101"/>
    </row>
    <row r="12937" spans="15:15" x14ac:dyDescent="0.25">
      <c r="O12937" s="101"/>
    </row>
    <row r="12938" spans="15:15" x14ac:dyDescent="0.25">
      <c r="O12938" s="101"/>
    </row>
    <row r="12939" spans="15:15" x14ac:dyDescent="0.25">
      <c r="O12939" s="101"/>
    </row>
    <row r="12940" spans="15:15" x14ac:dyDescent="0.25">
      <c r="O12940" s="101"/>
    </row>
    <row r="12941" spans="15:15" x14ac:dyDescent="0.25">
      <c r="O12941" s="101"/>
    </row>
    <row r="12942" spans="15:15" x14ac:dyDescent="0.25">
      <c r="O12942" s="101"/>
    </row>
    <row r="12943" spans="15:15" x14ac:dyDescent="0.25">
      <c r="O12943" s="101"/>
    </row>
    <row r="12944" spans="15:15" x14ac:dyDescent="0.25">
      <c r="O12944" s="101"/>
    </row>
    <row r="12945" spans="15:15" x14ac:dyDescent="0.25">
      <c r="O12945" s="101"/>
    </row>
    <row r="12946" spans="15:15" x14ac:dyDescent="0.25">
      <c r="O12946" s="101"/>
    </row>
    <row r="12947" spans="15:15" x14ac:dyDescent="0.25">
      <c r="O12947" s="101"/>
    </row>
    <row r="12948" spans="15:15" x14ac:dyDescent="0.25">
      <c r="O12948" s="101"/>
    </row>
    <row r="12949" spans="15:15" x14ac:dyDescent="0.25">
      <c r="O12949" s="101"/>
    </row>
    <row r="12950" spans="15:15" x14ac:dyDescent="0.25">
      <c r="O12950" s="101"/>
    </row>
    <row r="12951" spans="15:15" x14ac:dyDescent="0.25">
      <c r="O12951" s="101"/>
    </row>
    <row r="12952" spans="15:15" x14ac:dyDescent="0.25">
      <c r="O12952" s="101"/>
    </row>
    <row r="12953" spans="15:15" x14ac:dyDescent="0.25">
      <c r="O12953" s="101"/>
    </row>
    <row r="12954" spans="15:15" x14ac:dyDescent="0.25">
      <c r="O12954" s="101"/>
    </row>
    <row r="12955" spans="15:15" x14ac:dyDescent="0.25">
      <c r="O12955" s="101"/>
    </row>
    <row r="12956" spans="15:15" x14ac:dyDescent="0.25">
      <c r="O12956" s="101"/>
    </row>
    <row r="12957" spans="15:15" x14ac:dyDescent="0.25">
      <c r="O12957" s="101"/>
    </row>
    <row r="12958" spans="15:15" x14ac:dyDescent="0.25">
      <c r="O12958" s="101"/>
    </row>
    <row r="12959" spans="15:15" x14ac:dyDescent="0.25">
      <c r="O12959" s="101"/>
    </row>
    <row r="12960" spans="15:15" x14ac:dyDescent="0.25">
      <c r="O12960" s="101"/>
    </row>
    <row r="12961" spans="15:15" x14ac:dyDescent="0.25">
      <c r="O12961" s="101"/>
    </row>
    <row r="12962" spans="15:15" x14ac:dyDescent="0.25">
      <c r="O12962" s="101"/>
    </row>
    <row r="12963" spans="15:15" x14ac:dyDescent="0.25">
      <c r="O12963" s="101"/>
    </row>
    <row r="12964" spans="15:15" x14ac:dyDescent="0.25">
      <c r="O12964" s="101"/>
    </row>
    <row r="12965" spans="15:15" x14ac:dyDescent="0.25">
      <c r="O12965" s="101"/>
    </row>
    <row r="12966" spans="15:15" x14ac:dyDescent="0.25">
      <c r="O12966" s="101"/>
    </row>
    <row r="12967" spans="15:15" x14ac:dyDescent="0.25">
      <c r="O12967" s="101"/>
    </row>
    <row r="12968" spans="15:15" x14ac:dyDescent="0.25">
      <c r="O12968" s="101"/>
    </row>
    <row r="12969" spans="15:15" x14ac:dyDescent="0.25">
      <c r="O12969" s="101"/>
    </row>
    <row r="12970" spans="15:15" x14ac:dyDescent="0.25">
      <c r="O12970" s="101"/>
    </row>
    <row r="12971" spans="15:15" x14ac:dyDescent="0.25">
      <c r="O12971" s="101"/>
    </row>
    <row r="12972" spans="15:15" x14ac:dyDescent="0.25">
      <c r="O12972" s="101"/>
    </row>
    <row r="12973" spans="15:15" x14ac:dyDescent="0.25">
      <c r="O12973" s="101"/>
    </row>
    <row r="12974" spans="15:15" x14ac:dyDescent="0.25">
      <c r="O12974" s="101"/>
    </row>
    <row r="12975" spans="15:15" x14ac:dyDescent="0.25">
      <c r="O12975" s="101"/>
    </row>
    <row r="12976" spans="15:15" x14ac:dyDescent="0.25">
      <c r="O12976" s="101"/>
    </row>
    <row r="12977" spans="15:15" x14ac:dyDescent="0.25">
      <c r="O12977" s="101"/>
    </row>
    <row r="12978" spans="15:15" x14ac:dyDescent="0.25">
      <c r="O12978" s="101"/>
    </row>
    <row r="12979" spans="15:15" x14ac:dyDescent="0.25">
      <c r="O12979" s="101"/>
    </row>
    <row r="12980" spans="15:15" x14ac:dyDescent="0.25">
      <c r="O12980" s="101"/>
    </row>
    <row r="12981" spans="15:15" x14ac:dyDescent="0.25">
      <c r="O12981" s="101"/>
    </row>
    <row r="12982" spans="15:15" x14ac:dyDescent="0.25">
      <c r="O12982" s="101"/>
    </row>
    <row r="12983" spans="15:15" x14ac:dyDescent="0.25">
      <c r="O12983" s="101"/>
    </row>
    <row r="12984" spans="15:15" x14ac:dyDescent="0.25">
      <c r="O12984" s="101"/>
    </row>
    <row r="12985" spans="15:15" x14ac:dyDescent="0.25">
      <c r="O12985" s="101"/>
    </row>
    <row r="12986" spans="15:15" x14ac:dyDescent="0.25">
      <c r="O12986" s="101"/>
    </row>
    <row r="12987" spans="15:15" x14ac:dyDescent="0.25">
      <c r="O12987" s="101"/>
    </row>
    <row r="12988" spans="15:15" x14ac:dyDescent="0.25">
      <c r="O12988" s="101"/>
    </row>
    <row r="12989" spans="15:15" x14ac:dyDescent="0.25">
      <c r="O12989" s="101"/>
    </row>
    <row r="12990" spans="15:15" x14ac:dyDescent="0.25">
      <c r="O12990" s="101"/>
    </row>
    <row r="12991" spans="15:15" x14ac:dyDescent="0.25">
      <c r="O12991" s="101"/>
    </row>
    <row r="12992" spans="15:15" x14ac:dyDescent="0.25">
      <c r="O12992" s="101"/>
    </row>
    <row r="12993" spans="15:15" x14ac:dyDescent="0.25">
      <c r="O12993" s="101"/>
    </row>
    <row r="12994" spans="15:15" x14ac:dyDescent="0.25">
      <c r="O12994" s="101"/>
    </row>
    <row r="12995" spans="15:15" x14ac:dyDescent="0.25">
      <c r="O12995" s="101"/>
    </row>
    <row r="12996" spans="15:15" x14ac:dyDescent="0.25">
      <c r="O12996" s="101"/>
    </row>
    <row r="12997" spans="15:15" x14ac:dyDescent="0.25">
      <c r="O12997" s="101"/>
    </row>
    <row r="12998" spans="15:15" x14ac:dyDescent="0.25">
      <c r="O12998" s="101"/>
    </row>
    <row r="12999" spans="15:15" x14ac:dyDescent="0.25">
      <c r="O12999" s="101"/>
    </row>
    <row r="13000" spans="15:15" x14ac:dyDescent="0.25">
      <c r="O13000" s="101"/>
    </row>
    <row r="13001" spans="15:15" x14ac:dyDescent="0.25">
      <c r="O13001" s="101"/>
    </row>
    <row r="13002" spans="15:15" x14ac:dyDescent="0.25">
      <c r="O13002" s="101"/>
    </row>
    <row r="13003" spans="15:15" x14ac:dyDescent="0.25">
      <c r="O13003" s="101"/>
    </row>
    <row r="13004" spans="15:15" x14ac:dyDescent="0.25">
      <c r="O13004" s="101"/>
    </row>
    <row r="13005" spans="15:15" x14ac:dyDescent="0.25">
      <c r="O13005" s="101"/>
    </row>
    <row r="13006" spans="15:15" x14ac:dyDescent="0.25">
      <c r="O13006" s="101"/>
    </row>
    <row r="13007" spans="15:15" x14ac:dyDescent="0.25">
      <c r="O13007" s="101"/>
    </row>
    <row r="13008" spans="15:15" x14ac:dyDescent="0.25">
      <c r="O13008" s="101"/>
    </row>
    <row r="13009" spans="15:15" x14ac:dyDescent="0.25">
      <c r="O13009" s="101"/>
    </row>
    <row r="13010" spans="15:15" x14ac:dyDescent="0.25">
      <c r="O13010" s="101"/>
    </row>
    <row r="13011" spans="15:15" x14ac:dyDescent="0.25">
      <c r="O13011" s="101"/>
    </row>
    <row r="13012" spans="15:15" x14ac:dyDescent="0.25">
      <c r="O13012" s="101"/>
    </row>
    <row r="13013" spans="15:15" x14ac:dyDescent="0.25">
      <c r="O13013" s="101"/>
    </row>
    <row r="13014" spans="15:15" x14ac:dyDescent="0.25">
      <c r="O13014" s="101"/>
    </row>
    <row r="13015" spans="15:15" x14ac:dyDescent="0.25">
      <c r="O13015" s="101"/>
    </row>
    <row r="13016" spans="15:15" x14ac:dyDescent="0.25">
      <c r="O13016" s="101"/>
    </row>
    <row r="13017" spans="15:15" x14ac:dyDescent="0.25">
      <c r="O13017" s="101"/>
    </row>
    <row r="13018" spans="15:15" x14ac:dyDescent="0.25">
      <c r="O13018" s="101"/>
    </row>
    <row r="13019" spans="15:15" x14ac:dyDescent="0.25">
      <c r="O13019" s="101"/>
    </row>
    <row r="13020" spans="15:15" x14ac:dyDescent="0.25">
      <c r="O13020" s="101"/>
    </row>
    <row r="13021" spans="15:15" x14ac:dyDescent="0.25">
      <c r="O13021" s="101"/>
    </row>
    <row r="13022" spans="15:15" x14ac:dyDescent="0.25">
      <c r="O13022" s="101"/>
    </row>
    <row r="13023" spans="15:15" x14ac:dyDescent="0.25">
      <c r="O13023" s="101"/>
    </row>
    <row r="13024" spans="15:15" x14ac:dyDescent="0.25">
      <c r="O13024" s="101"/>
    </row>
    <row r="13025" spans="15:15" x14ac:dyDescent="0.25">
      <c r="O13025" s="101"/>
    </row>
    <row r="13026" spans="15:15" x14ac:dyDescent="0.25">
      <c r="O13026" s="101"/>
    </row>
    <row r="13027" spans="15:15" x14ac:dyDescent="0.25">
      <c r="O13027" s="101"/>
    </row>
    <row r="13028" spans="15:15" x14ac:dyDescent="0.25">
      <c r="O13028" s="101"/>
    </row>
    <row r="13029" spans="15:15" x14ac:dyDescent="0.25">
      <c r="O13029" s="101"/>
    </row>
    <row r="13030" spans="15:15" x14ac:dyDescent="0.25">
      <c r="O13030" s="101"/>
    </row>
    <row r="13031" spans="15:15" x14ac:dyDescent="0.25">
      <c r="O13031" s="101"/>
    </row>
    <row r="13032" spans="15:15" x14ac:dyDescent="0.25">
      <c r="O13032" s="101"/>
    </row>
    <row r="13033" spans="15:15" x14ac:dyDescent="0.25">
      <c r="O13033" s="101"/>
    </row>
    <row r="13034" spans="15:15" x14ac:dyDescent="0.25">
      <c r="O13034" s="101"/>
    </row>
    <row r="13035" spans="15:15" x14ac:dyDescent="0.25">
      <c r="O13035" s="101"/>
    </row>
    <row r="13036" spans="15:15" x14ac:dyDescent="0.25">
      <c r="O13036" s="101"/>
    </row>
    <row r="13037" spans="15:15" x14ac:dyDescent="0.25">
      <c r="O13037" s="101"/>
    </row>
    <row r="13038" spans="15:15" x14ac:dyDescent="0.25">
      <c r="O13038" s="101"/>
    </row>
    <row r="13039" spans="15:15" x14ac:dyDescent="0.25">
      <c r="O13039" s="101"/>
    </row>
    <row r="13040" spans="15:15" x14ac:dyDescent="0.25">
      <c r="O13040" s="101"/>
    </row>
    <row r="13041" spans="15:15" x14ac:dyDescent="0.25">
      <c r="O13041" s="101"/>
    </row>
    <row r="13042" spans="15:15" x14ac:dyDescent="0.25">
      <c r="O13042" s="101"/>
    </row>
    <row r="13043" spans="15:15" x14ac:dyDescent="0.25">
      <c r="O13043" s="101"/>
    </row>
    <row r="13044" spans="15:15" x14ac:dyDescent="0.25">
      <c r="O13044" s="101"/>
    </row>
    <row r="13045" spans="15:15" x14ac:dyDescent="0.25">
      <c r="O13045" s="101"/>
    </row>
    <row r="13046" spans="15:15" x14ac:dyDescent="0.25">
      <c r="O13046" s="101"/>
    </row>
    <row r="13047" spans="15:15" x14ac:dyDescent="0.25">
      <c r="O13047" s="101"/>
    </row>
    <row r="13048" spans="15:15" x14ac:dyDescent="0.25">
      <c r="O13048" s="101"/>
    </row>
    <row r="13049" spans="15:15" x14ac:dyDescent="0.25">
      <c r="O13049" s="101"/>
    </row>
    <row r="13050" spans="15:15" x14ac:dyDescent="0.25">
      <c r="O13050" s="101"/>
    </row>
    <row r="13051" spans="15:15" x14ac:dyDescent="0.25">
      <c r="O13051" s="101"/>
    </row>
    <row r="13052" spans="15:15" x14ac:dyDescent="0.25">
      <c r="O13052" s="101"/>
    </row>
    <row r="13053" spans="15:15" x14ac:dyDescent="0.25">
      <c r="O13053" s="101"/>
    </row>
    <row r="13054" spans="15:15" x14ac:dyDescent="0.25">
      <c r="O13054" s="101"/>
    </row>
    <row r="13055" spans="15:15" x14ac:dyDescent="0.25">
      <c r="O13055" s="101"/>
    </row>
    <row r="13056" spans="15:15" x14ac:dyDescent="0.25">
      <c r="O13056" s="101"/>
    </row>
    <row r="13057" spans="15:15" x14ac:dyDescent="0.25">
      <c r="O13057" s="101"/>
    </row>
    <row r="13058" spans="15:15" x14ac:dyDescent="0.25">
      <c r="O13058" s="101"/>
    </row>
    <row r="13059" spans="15:15" x14ac:dyDescent="0.25">
      <c r="O13059" s="101"/>
    </row>
    <row r="13060" spans="15:15" x14ac:dyDescent="0.25">
      <c r="O13060" s="101"/>
    </row>
    <row r="13061" spans="15:15" x14ac:dyDescent="0.25">
      <c r="O13061" s="101"/>
    </row>
    <row r="13062" spans="15:15" x14ac:dyDescent="0.25">
      <c r="O13062" s="101"/>
    </row>
    <row r="13063" spans="15:15" x14ac:dyDescent="0.25">
      <c r="O13063" s="101"/>
    </row>
    <row r="13064" spans="15:15" x14ac:dyDescent="0.25">
      <c r="O13064" s="101"/>
    </row>
    <row r="13065" spans="15:15" x14ac:dyDescent="0.25">
      <c r="O13065" s="101"/>
    </row>
    <row r="13066" spans="15:15" x14ac:dyDescent="0.25">
      <c r="O13066" s="101"/>
    </row>
    <row r="13067" spans="15:15" x14ac:dyDescent="0.25">
      <c r="O13067" s="101"/>
    </row>
    <row r="13068" spans="15:15" x14ac:dyDescent="0.25">
      <c r="O13068" s="101"/>
    </row>
    <row r="13069" spans="15:15" x14ac:dyDescent="0.25">
      <c r="O13069" s="101"/>
    </row>
    <row r="13070" spans="15:15" x14ac:dyDescent="0.25">
      <c r="O13070" s="101"/>
    </row>
    <row r="13071" spans="15:15" x14ac:dyDescent="0.25">
      <c r="O13071" s="101"/>
    </row>
    <row r="13072" spans="15:15" x14ac:dyDescent="0.25">
      <c r="O13072" s="101"/>
    </row>
    <row r="13073" spans="15:15" x14ac:dyDescent="0.25">
      <c r="O13073" s="101"/>
    </row>
    <row r="13074" spans="15:15" x14ac:dyDescent="0.25">
      <c r="O13074" s="101"/>
    </row>
    <row r="13075" spans="15:15" x14ac:dyDescent="0.25">
      <c r="O13075" s="101"/>
    </row>
    <row r="13076" spans="15:15" x14ac:dyDescent="0.25">
      <c r="O13076" s="101"/>
    </row>
    <row r="13077" spans="15:15" x14ac:dyDescent="0.25">
      <c r="O13077" s="101"/>
    </row>
    <row r="13078" spans="15:15" x14ac:dyDescent="0.25">
      <c r="O13078" s="101"/>
    </row>
    <row r="13079" spans="15:15" x14ac:dyDescent="0.25">
      <c r="O13079" s="101"/>
    </row>
    <row r="13080" spans="15:15" x14ac:dyDescent="0.25">
      <c r="O13080" s="101"/>
    </row>
    <row r="13081" spans="15:15" x14ac:dyDescent="0.25">
      <c r="O13081" s="101"/>
    </row>
    <row r="13082" spans="15:15" x14ac:dyDescent="0.25">
      <c r="O13082" s="101"/>
    </row>
    <row r="13083" spans="15:15" x14ac:dyDescent="0.25">
      <c r="O13083" s="101"/>
    </row>
    <row r="13084" spans="15:15" x14ac:dyDescent="0.25">
      <c r="O13084" s="101"/>
    </row>
    <row r="13085" spans="15:15" x14ac:dyDescent="0.25">
      <c r="O13085" s="101"/>
    </row>
    <row r="13086" spans="15:15" x14ac:dyDescent="0.25">
      <c r="O13086" s="101"/>
    </row>
    <row r="13087" spans="15:15" x14ac:dyDescent="0.25">
      <c r="O13087" s="101"/>
    </row>
    <row r="13088" spans="15:15" x14ac:dyDescent="0.25">
      <c r="O13088" s="101"/>
    </row>
    <row r="13089" spans="15:15" x14ac:dyDescent="0.25">
      <c r="O13089" s="101"/>
    </row>
    <row r="13090" spans="15:15" x14ac:dyDescent="0.25">
      <c r="O13090" s="101"/>
    </row>
    <row r="13091" spans="15:15" x14ac:dyDescent="0.25">
      <c r="O13091" s="101"/>
    </row>
    <row r="13092" spans="15:15" x14ac:dyDescent="0.25">
      <c r="O13092" s="101"/>
    </row>
    <row r="13093" spans="15:15" x14ac:dyDescent="0.25">
      <c r="O13093" s="101"/>
    </row>
    <row r="13094" spans="15:15" x14ac:dyDescent="0.25">
      <c r="O13094" s="101"/>
    </row>
    <row r="13095" spans="15:15" x14ac:dyDescent="0.25">
      <c r="O13095" s="101"/>
    </row>
    <row r="13096" spans="15:15" x14ac:dyDescent="0.25">
      <c r="O13096" s="101"/>
    </row>
    <row r="13097" spans="15:15" x14ac:dyDescent="0.25">
      <c r="O13097" s="101"/>
    </row>
    <row r="13098" spans="15:15" x14ac:dyDescent="0.25">
      <c r="O13098" s="101"/>
    </row>
    <row r="13099" spans="15:15" x14ac:dyDescent="0.25">
      <c r="O13099" s="101"/>
    </row>
    <row r="13100" spans="15:15" x14ac:dyDescent="0.25">
      <c r="O13100" s="101"/>
    </row>
    <row r="13101" spans="15:15" x14ac:dyDescent="0.25">
      <c r="O13101" s="101"/>
    </row>
    <row r="13102" spans="15:15" x14ac:dyDescent="0.25">
      <c r="O13102" s="101"/>
    </row>
    <row r="13103" spans="15:15" x14ac:dyDescent="0.25">
      <c r="O13103" s="101"/>
    </row>
    <row r="13104" spans="15:15" x14ac:dyDescent="0.25">
      <c r="O13104" s="101"/>
    </row>
    <row r="13105" spans="15:15" x14ac:dyDescent="0.25">
      <c r="O13105" s="101"/>
    </row>
    <row r="13106" spans="15:15" x14ac:dyDescent="0.25">
      <c r="O13106" s="101"/>
    </row>
    <row r="13107" spans="15:15" x14ac:dyDescent="0.25">
      <c r="O13107" s="101"/>
    </row>
    <row r="13108" spans="15:15" x14ac:dyDescent="0.25">
      <c r="O13108" s="101"/>
    </row>
    <row r="13109" spans="15:15" x14ac:dyDescent="0.25">
      <c r="O13109" s="101"/>
    </row>
    <row r="13110" spans="15:15" x14ac:dyDescent="0.25">
      <c r="O13110" s="101"/>
    </row>
    <row r="13111" spans="15:15" x14ac:dyDescent="0.25">
      <c r="O13111" s="101"/>
    </row>
    <row r="13112" spans="15:15" x14ac:dyDescent="0.25">
      <c r="O13112" s="101"/>
    </row>
    <row r="13113" spans="15:15" x14ac:dyDescent="0.25">
      <c r="O13113" s="101"/>
    </row>
    <row r="13114" spans="15:15" x14ac:dyDescent="0.25">
      <c r="O13114" s="101"/>
    </row>
    <row r="13115" spans="15:15" x14ac:dyDescent="0.25">
      <c r="O13115" s="101"/>
    </row>
    <row r="13116" spans="15:15" x14ac:dyDescent="0.25">
      <c r="O13116" s="101"/>
    </row>
    <row r="13117" spans="15:15" x14ac:dyDescent="0.25">
      <c r="O13117" s="101"/>
    </row>
    <row r="13118" spans="15:15" x14ac:dyDescent="0.25">
      <c r="O13118" s="101"/>
    </row>
    <row r="13119" spans="15:15" x14ac:dyDescent="0.25">
      <c r="O13119" s="101"/>
    </row>
    <row r="13120" spans="15:15" x14ac:dyDescent="0.25">
      <c r="O13120" s="101"/>
    </row>
    <row r="13121" spans="15:15" x14ac:dyDescent="0.25">
      <c r="O13121" s="101"/>
    </row>
    <row r="13122" spans="15:15" x14ac:dyDescent="0.25">
      <c r="O13122" s="101"/>
    </row>
    <row r="13123" spans="15:15" x14ac:dyDescent="0.25">
      <c r="O13123" s="101"/>
    </row>
    <row r="13124" spans="15:15" x14ac:dyDescent="0.25">
      <c r="O13124" s="101"/>
    </row>
    <row r="13125" spans="15:15" x14ac:dyDescent="0.25">
      <c r="O13125" s="101"/>
    </row>
    <row r="13126" spans="15:15" x14ac:dyDescent="0.25">
      <c r="O13126" s="101"/>
    </row>
    <row r="13127" spans="15:15" x14ac:dyDescent="0.25">
      <c r="O13127" s="101"/>
    </row>
    <row r="13128" spans="15:15" x14ac:dyDescent="0.25">
      <c r="O13128" s="101"/>
    </row>
    <row r="13129" spans="15:15" x14ac:dyDescent="0.25">
      <c r="O13129" s="101"/>
    </row>
    <row r="13130" spans="15:15" x14ac:dyDescent="0.25">
      <c r="O13130" s="101"/>
    </row>
    <row r="13131" spans="15:15" x14ac:dyDescent="0.25">
      <c r="O13131" s="101"/>
    </row>
    <row r="13132" spans="15:15" x14ac:dyDescent="0.25">
      <c r="O13132" s="101"/>
    </row>
    <row r="13133" spans="15:15" x14ac:dyDescent="0.25">
      <c r="O13133" s="101"/>
    </row>
    <row r="13134" spans="15:15" x14ac:dyDescent="0.25">
      <c r="O13134" s="101"/>
    </row>
    <row r="13135" spans="15:15" x14ac:dyDescent="0.25">
      <c r="O13135" s="101"/>
    </row>
    <row r="13136" spans="15:15" x14ac:dyDescent="0.25">
      <c r="O13136" s="101"/>
    </row>
    <row r="13137" spans="15:15" x14ac:dyDescent="0.25">
      <c r="O13137" s="101"/>
    </row>
    <row r="13138" spans="15:15" x14ac:dyDescent="0.25">
      <c r="O13138" s="101"/>
    </row>
    <row r="13139" spans="15:15" x14ac:dyDescent="0.25">
      <c r="O13139" s="101"/>
    </row>
    <row r="13140" spans="15:15" x14ac:dyDescent="0.25">
      <c r="O13140" s="101"/>
    </row>
    <row r="13141" spans="15:15" x14ac:dyDescent="0.25">
      <c r="O13141" s="101"/>
    </row>
    <row r="13142" spans="15:15" x14ac:dyDescent="0.25">
      <c r="O13142" s="101"/>
    </row>
    <row r="13143" spans="15:15" x14ac:dyDescent="0.25">
      <c r="O13143" s="101"/>
    </row>
    <row r="13144" spans="15:15" x14ac:dyDescent="0.25">
      <c r="O13144" s="101"/>
    </row>
    <row r="13145" spans="15:15" x14ac:dyDescent="0.25">
      <c r="O13145" s="101"/>
    </row>
    <row r="13146" spans="15:15" x14ac:dyDescent="0.25">
      <c r="O13146" s="101"/>
    </row>
    <row r="13147" spans="15:15" x14ac:dyDescent="0.25">
      <c r="O13147" s="101"/>
    </row>
    <row r="13148" spans="15:15" x14ac:dyDescent="0.25">
      <c r="O13148" s="101"/>
    </row>
    <row r="13149" spans="15:15" x14ac:dyDescent="0.25">
      <c r="O13149" s="101"/>
    </row>
    <row r="13150" spans="15:15" x14ac:dyDescent="0.25">
      <c r="O13150" s="101"/>
    </row>
    <row r="13151" spans="15:15" x14ac:dyDescent="0.25">
      <c r="O13151" s="101"/>
    </row>
    <row r="13152" spans="15:15" x14ac:dyDescent="0.25">
      <c r="O13152" s="101"/>
    </row>
    <row r="13153" spans="15:15" x14ac:dyDescent="0.25">
      <c r="O13153" s="101"/>
    </row>
    <row r="13154" spans="15:15" x14ac:dyDescent="0.25">
      <c r="O13154" s="101"/>
    </row>
    <row r="13155" spans="15:15" x14ac:dyDescent="0.25">
      <c r="O13155" s="101"/>
    </row>
    <row r="13156" spans="15:15" x14ac:dyDescent="0.25">
      <c r="O13156" s="101"/>
    </row>
    <row r="13157" spans="15:15" x14ac:dyDescent="0.25">
      <c r="O13157" s="101"/>
    </row>
    <row r="13158" spans="15:15" x14ac:dyDescent="0.25">
      <c r="O13158" s="101"/>
    </row>
    <row r="13159" spans="15:15" x14ac:dyDescent="0.25">
      <c r="O13159" s="101"/>
    </row>
    <row r="13160" spans="15:15" x14ac:dyDescent="0.25">
      <c r="O13160" s="101"/>
    </row>
    <row r="13161" spans="15:15" x14ac:dyDescent="0.25">
      <c r="O13161" s="101"/>
    </row>
    <row r="13162" spans="15:15" x14ac:dyDescent="0.25">
      <c r="O13162" s="101"/>
    </row>
    <row r="13163" spans="15:15" x14ac:dyDescent="0.25">
      <c r="O13163" s="101"/>
    </row>
    <row r="13164" spans="15:15" x14ac:dyDescent="0.25">
      <c r="O13164" s="101"/>
    </row>
    <row r="13165" spans="15:15" x14ac:dyDescent="0.25">
      <c r="O13165" s="101"/>
    </row>
    <row r="13166" spans="15:15" x14ac:dyDescent="0.25">
      <c r="O13166" s="101"/>
    </row>
    <row r="13167" spans="15:15" x14ac:dyDescent="0.25">
      <c r="O13167" s="101"/>
    </row>
    <row r="13168" spans="15:15" x14ac:dyDescent="0.25">
      <c r="O13168" s="101"/>
    </row>
    <row r="13169" spans="15:15" x14ac:dyDescent="0.25">
      <c r="O13169" s="101"/>
    </row>
    <row r="13170" spans="15:15" x14ac:dyDescent="0.25">
      <c r="O13170" s="101"/>
    </row>
    <row r="13171" spans="15:15" x14ac:dyDescent="0.25">
      <c r="O13171" s="101"/>
    </row>
    <row r="13172" spans="15:15" x14ac:dyDescent="0.25">
      <c r="O13172" s="101"/>
    </row>
    <row r="13173" spans="15:15" x14ac:dyDescent="0.25">
      <c r="O13173" s="101"/>
    </row>
    <row r="13174" spans="15:15" x14ac:dyDescent="0.25">
      <c r="O13174" s="101"/>
    </row>
    <row r="13175" spans="15:15" x14ac:dyDescent="0.25">
      <c r="O13175" s="101"/>
    </row>
    <row r="13176" spans="15:15" x14ac:dyDescent="0.25">
      <c r="O13176" s="101"/>
    </row>
    <row r="13177" spans="15:15" x14ac:dyDescent="0.25">
      <c r="O13177" s="101"/>
    </row>
    <row r="13178" spans="15:15" x14ac:dyDescent="0.25">
      <c r="O13178" s="101"/>
    </row>
    <row r="13179" spans="15:15" x14ac:dyDescent="0.25">
      <c r="O13179" s="101"/>
    </row>
    <row r="13180" spans="15:15" x14ac:dyDescent="0.25">
      <c r="O13180" s="101"/>
    </row>
    <row r="13181" spans="15:15" x14ac:dyDescent="0.25">
      <c r="O13181" s="101"/>
    </row>
    <row r="13182" spans="15:15" x14ac:dyDescent="0.25">
      <c r="O13182" s="101"/>
    </row>
    <row r="13183" spans="15:15" x14ac:dyDescent="0.25">
      <c r="O13183" s="101"/>
    </row>
    <row r="13184" spans="15:15" x14ac:dyDescent="0.25">
      <c r="O13184" s="101"/>
    </row>
    <row r="13185" spans="15:15" x14ac:dyDescent="0.25">
      <c r="O13185" s="101"/>
    </row>
    <row r="13186" spans="15:15" x14ac:dyDescent="0.25">
      <c r="O13186" s="101"/>
    </row>
    <row r="13187" spans="15:15" x14ac:dyDescent="0.25">
      <c r="O13187" s="101"/>
    </row>
    <row r="13188" spans="15:15" x14ac:dyDescent="0.25">
      <c r="O13188" s="101"/>
    </row>
    <row r="13189" spans="15:15" x14ac:dyDescent="0.25">
      <c r="O13189" s="101"/>
    </row>
    <row r="13190" spans="15:15" x14ac:dyDescent="0.25">
      <c r="O13190" s="101"/>
    </row>
    <row r="13191" spans="15:15" x14ac:dyDescent="0.25">
      <c r="O13191" s="101"/>
    </row>
    <row r="13192" spans="15:15" x14ac:dyDescent="0.25">
      <c r="O13192" s="101"/>
    </row>
    <row r="13193" spans="15:15" x14ac:dyDescent="0.25">
      <c r="O13193" s="101"/>
    </row>
    <row r="13194" spans="15:15" x14ac:dyDescent="0.25">
      <c r="O13194" s="101"/>
    </row>
    <row r="13195" spans="15:15" x14ac:dyDescent="0.25">
      <c r="O13195" s="101"/>
    </row>
    <row r="13196" spans="15:15" x14ac:dyDescent="0.25">
      <c r="O13196" s="101"/>
    </row>
    <row r="13197" spans="15:15" x14ac:dyDescent="0.25">
      <c r="O13197" s="101"/>
    </row>
    <row r="13198" spans="15:15" x14ac:dyDescent="0.25">
      <c r="O13198" s="101"/>
    </row>
    <row r="13199" spans="15:15" x14ac:dyDescent="0.25">
      <c r="O13199" s="101"/>
    </row>
    <row r="13200" spans="15:15" x14ac:dyDescent="0.25">
      <c r="O13200" s="101"/>
    </row>
    <row r="13201" spans="15:15" x14ac:dyDescent="0.25">
      <c r="O13201" s="101"/>
    </row>
    <row r="13202" spans="15:15" x14ac:dyDescent="0.25">
      <c r="O13202" s="101"/>
    </row>
    <row r="13203" spans="15:15" x14ac:dyDescent="0.25">
      <c r="O13203" s="101"/>
    </row>
    <row r="13204" spans="15:15" x14ac:dyDescent="0.25">
      <c r="O13204" s="101"/>
    </row>
    <row r="13205" spans="15:15" x14ac:dyDescent="0.25">
      <c r="O13205" s="101"/>
    </row>
    <row r="13206" spans="15:15" x14ac:dyDescent="0.25">
      <c r="O13206" s="101"/>
    </row>
    <row r="13207" spans="15:15" x14ac:dyDescent="0.25">
      <c r="O13207" s="101"/>
    </row>
    <row r="13208" spans="15:15" x14ac:dyDescent="0.25">
      <c r="O13208" s="101"/>
    </row>
    <row r="13209" spans="15:15" x14ac:dyDescent="0.25">
      <c r="O13209" s="101"/>
    </row>
    <row r="13210" spans="15:15" x14ac:dyDescent="0.25">
      <c r="O13210" s="101"/>
    </row>
    <row r="13211" spans="15:15" x14ac:dyDescent="0.25">
      <c r="O13211" s="101"/>
    </row>
    <row r="13212" spans="15:15" x14ac:dyDescent="0.25">
      <c r="O13212" s="101"/>
    </row>
    <row r="13213" spans="15:15" x14ac:dyDescent="0.25">
      <c r="O13213" s="101"/>
    </row>
    <row r="13214" spans="15:15" x14ac:dyDescent="0.25">
      <c r="O13214" s="101"/>
    </row>
    <row r="13215" spans="15:15" x14ac:dyDescent="0.25">
      <c r="O13215" s="101"/>
    </row>
    <row r="13216" spans="15:15" x14ac:dyDescent="0.25">
      <c r="O13216" s="101"/>
    </row>
    <row r="13217" spans="15:15" x14ac:dyDescent="0.25">
      <c r="O13217" s="101"/>
    </row>
    <row r="13218" spans="15:15" x14ac:dyDescent="0.25">
      <c r="O13218" s="101"/>
    </row>
    <row r="13219" spans="15:15" x14ac:dyDescent="0.25">
      <c r="O13219" s="101"/>
    </row>
    <row r="13220" spans="15:15" x14ac:dyDescent="0.25">
      <c r="O13220" s="101"/>
    </row>
    <row r="13221" spans="15:15" x14ac:dyDescent="0.25">
      <c r="O13221" s="101"/>
    </row>
    <row r="13222" spans="15:15" x14ac:dyDescent="0.25">
      <c r="O13222" s="101"/>
    </row>
    <row r="13223" spans="15:15" x14ac:dyDescent="0.25">
      <c r="O13223" s="101"/>
    </row>
    <row r="13224" spans="15:15" x14ac:dyDescent="0.25">
      <c r="O13224" s="101"/>
    </row>
    <row r="13225" spans="15:15" x14ac:dyDescent="0.25">
      <c r="O13225" s="101"/>
    </row>
    <row r="13226" spans="15:15" x14ac:dyDescent="0.25">
      <c r="O13226" s="101"/>
    </row>
    <row r="13227" spans="15:15" x14ac:dyDescent="0.25">
      <c r="O13227" s="101"/>
    </row>
    <row r="13228" spans="15:15" x14ac:dyDescent="0.25">
      <c r="O13228" s="101"/>
    </row>
    <row r="13229" spans="15:15" x14ac:dyDescent="0.25">
      <c r="O13229" s="101"/>
    </row>
    <row r="13230" spans="15:15" x14ac:dyDescent="0.25">
      <c r="O13230" s="101"/>
    </row>
    <row r="13231" spans="15:15" x14ac:dyDescent="0.25">
      <c r="O13231" s="101"/>
    </row>
    <row r="13232" spans="15:15" x14ac:dyDescent="0.25">
      <c r="O13232" s="101"/>
    </row>
    <row r="13233" spans="15:15" x14ac:dyDescent="0.25">
      <c r="O13233" s="101"/>
    </row>
    <row r="13234" spans="15:15" x14ac:dyDescent="0.25">
      <c r="O13234" s="101"/>
    </row>
    <row r="13235" spans="15:15" x14ac:dyDescent="0.25">
      <c r="O13235" s="101"/>
    </row>
    <row r="13236" spans="15:15" x14ac:dyDescent="0.25">
      <c r="O13236" s="101"/>
    </row>
    <row r="13237" spans="15:15" x14ac:dyDescent="0.25">
      <c r="O13237" s="101"/>
    </row>
    <row r="13238" spans="15:15" x14ac:dyDescent="0.25">
      <c r="O13238" s="101"/>
    </row>
    <row r="13239" spans="15:15" x14ac:dyDescent="0.25">
      <c r="O13239" s="101"/>
    </row>
    <row r="13240" spans="15:15" x14ac:dyDescent="0.25">
      <c r="O13240" s="101"/>
    </row>
    <row r="13241" spans="15:15" x14ac:dyDescent="0.25">
      <c r="O13241" s="101"/>
    </row>
    <row r="13242" spans="15:15" x14ac:dyDescent="0.25">
      <c r="O13242" s="101"/>
    </row>
    <row r="13243" spans="15:15" x14ac:dyDescent="0.25">
      <c r="O13243" s="101"/>
    </row>
    <row r="13244" spans="15:15" x14ac:dyDescent="0.25">
      <c r="O13244" s="101"/>
    </row>
    <row r="13245" spans="15:15" x14ac:dyDescent="0.25">
      <c r="O13245" s="101"/>
    </row>
    <row r="13246" spans="15:15" x14ac:dyDescent="0.25">
      <c r="O13246" s="101"/>
    </row>
    <row r="13247" spans="15:15" x14ac:dyDescent="0.25">
      <c r="O13247" s="101"/>
    </row>
    <row r="13248" spans="15:15" x14ac:dyDescent="0.25">
      <c r="O13248" s="101"/>
    </row>
    <row r="13249" spans="15:15" x14ac:dyDescent="0.25">
      <c r="O13249" s="101"/>
    </row>
    <row r="13250" spans="15:15" x14ac:dyDescent="0.25">
      <c r="O13250" s="101"/>
    </row>
    <row r="13251" spans="15:15" x14ac:dyDescent="0.25">
      <c r="O13251" s="101"/>
    </row>
    <row r="13252" spans="15:15" x14ac:dyDescent="0.25">
      <c r="O13252" s="101"/>
    </row>
    <row r="13253" spans="15:15" x14ac:dyDescent="0.25">
      <c r="O13253" s="101"/>
    </row>
    <row r="13254" spans="15:15" x14ac:dyDescent="0.25">
      <c r="O13254" s="101"/>
    </row>
    <row r="13255" spans="15:15" x14ac:dyDescent="0.25">
      <c r="O13255" s="101"/>
    </row>
    <row r="13256" spans="15:15" x14ac:dyDescent="0.25">
      <c r="O13256" s="101"/>
    </row>
    <row r="13257" spans="15:15" x14ac:dyDescent="0.25">
      <c r="O13257" s="101"/>
    </row>
    <row r="13258" spans="15:15" x14ac:dyDescent="0.25">
      <c r="O13258" s="101"/>
    </row>
    <row r="13259" spans="15:15" x14ac:dyDescent="0.25">
      <c r="O13259" s="101"/>
    </row>
    <row r="13260" spans="15:15" x14ac:dyDescent="0.25">
      <c r="O13260" s="101"/>
    </row>
    <row r="13261" spans="15:15" x14ac:dyDescent="0.25">
      <c r="O13261" s="101"/>
    </row>
    <row r="13262" spans="15:15" x14ac:dyDescent="0.25">
      <c r="O13262" s="101"/>
    </row>
    <row r="13263" spans="15:15" x14ac:dyDescent="0.25">
      <c r="O13263" s="101"/>
    </row>
    <row r="13264" spans="15:15" x14ac:dyDescent="0.25">
      <c r="O13264" s="101"/>
    </row>
    <row r="13265" spans="15:15" x14ac:dyDescent="0.25">
      <c r="O13265" s="101"/>
    </row>
    <row r="13266" spans="15:15" x14ac:dyDescent="0.25">
      <c r="O13266" s="101"/>
    </row>
    <row r="13267" spans="15:15" x14ac:dyDescent="0.25">
      <c r="O13267" s="101"/>
    </row>
    <row r="13268" spans="15:15" x14ac:dyDescent="0.25">
      <c r="O13268" s="101"/>
    </row>
    <row r="13269" spans="15:15" x14ac:dyDescent="0.25">
      <c r="O13269" s="101"/>
    </row>
    <row r="13270" spans="15:15" x14ac:dyDescent="0.25">
      <c r="O13270" s="101"/>
    </row>
    <row r="13271" spans="15:15" x14ac:dyDescent="0.25">
      <c r="O13271" s="101"/>
    </row>
    <row r="13272" spans="15:15" x14ac:dyDescent="0.25">
      <c r="O13272" s="101"/>
    </row>
    <row r="13273" spans="15:15" x14ac:dyDescent="0.25">
      <c r="O13273" s="101"/>
    </row>
    <row r="13274" spans="15:15" x14ac:dyDescent="0.25">
      <c r="O13274" s="101"/>
    </row>
    <row r="13275" spans="15:15" x14ac:dyDescent="0.25">
      <c r="O13275" s="101"/>
    </row>
    <row r="13276" spans="15:15" x14ac:dyDescent="0.25">
      <c r="O13276" s="101"/>
    </row>
    <row r="13277" spans="15:15" x14ac:dyDescent="0.25">
      <c r="O13277" s="101"/>
    </row>
    <row r="13278" spans="15:15" x14ac:dyDescent="0.25">
      <c r="O13278" s="101"/>
    </row>
    <row r="13279" spans="15:15" x14ac:dyDescent="0.25">
      <c r="O13279" s="101"/>
    </row>
    <row r="13280" spans="15:15" x14ac:dyDescent="0.25">
      <c r="O13280" s="101"/>
    </row>
    <row r="13281" spans="15:15" x14ac:dyDescent="0.25">
      <c r="O13281" s="101"/>
    </row>
    <row r="13282" spans="15:15" x14ac:dyDescent="0.25">
      <c r="O13282" s="101"/>
    </row>
    <row r="13283" spans="15:15" x14ac:dyDescent="0.25">
      <c r="O13283" s="101"/>
    </row>
    <row r="13284" spans="15:15" x14ac:dyDescent="0.25">
      <c r="O13284" s="101"/>
    </row>
    <row r="13285" spans="15:15" x14ac:dyDescent="0.25">
      <c r="O13285" s="101"/>
    </row>
    <row r="13286" spans="15:15" x14ac:dyDescent="0.25">
      <c r="O13286" s="101"/>
    </row>
    <row r="13287" spans="15:15" x14ac:dyDescent="0.25">
      <c r="O13287" s="101"/>
    </row>
    <row r="13288" spans="15:15" x14ac:dyDescent="0.25">
      <c r="O13288" s="101"/>
    </row>
    <row r="13289" spans="15:15" x14ac:dyDescent="0.25">
      <c r="O13289" s="101"/>
    </row>
    <row r="13290" spans="15:15" x14ac:dyDescent="0.25">
      <c r="O13290" s="101"/>
    </row>
    <row r="13291" spans="15:15" x14ac:dyDescent="0.25">
      <c r="O13291" s="101"/>
    </row>
    <row r="13292" spans="15:15" x14ac:dyDescent="0.25">
      <c r="O13292" s="101"/>
    </row>
    <row r="13293" spans="15:15" x14ac:dyDescent="0.25">
      <c r="O13293" s="101"/>
    </row>
    <row r="13294" spans="15:15" x14ac:dyDescent="0.25">
      <c r="O13294" s="101"/>
    </row>
    <row r="13295" spans="15:15" x14ac:dyDescent="0.25">
      <c r="O13295" s="101"/>
    </row>
    <row r="13296" spans="15:15" x14ac:dyDescent="0.25">
      <c r="O13296" s="101"/>
    </row>
    <row r="13297" spans="15:15" x14ac:dyDescent="0.25">
      <c r="O13297" s="101"/>
    </row>
    <row r="13298" spans="15:15" x14ac:dyDescent="0.25">
      <c r="O13298" s="101"/>
    </row>
    <row r="13299" spans="15:15" x14ac:dyDescent="0.25">
      <c r="O13299" s="101"/>
    </row>
    <row r="13300" spans="15:15" x14ac:dyDescent="0.25">
      <c r="O13300" s="101"/>
    </row>
    <row r="13301" spans="15:15" x14ac:dyDescent="0.25">
      <c r="O13301" s="101"/>
    </row>
    <row r="13302" spans="15:15" x14ac:dyDescent="0.25">
      <c r="O13302" s="101"/>
    </row>
    <row r="13303" spans="15:15" x14ac:dyDescent="0.25">
      <c r="O13303" s="101"/>
    </row>
    <row r="13304" spans="15:15" x14ac:dyDescent="0.25">
      <c r="O13304" s="101"/>
    </row>
    <row r="13305" spans="15:15" x14ac:dyDescent="0.25">
      <c r="O13305" s="101"/>
    </row>
    <row r="13306" spans="15:15" x14ac:dyDescent="0.25">
      <c r="O13306" s="101"/>
    </row>
    <row r="13307" spans="15:15" x14ac:dyDescent="0.25">
      <c r="O13307" s="101"/>
    </row>
    <row r="13308" spans="15:15" x14ac:dyDescent="0.25">
      <c r="O13308" s="101"/>
    </row>
    <row r="13309" spans="15:15" x14ac:dyDescent="0.25">
      <c r="O13309" s="101"/>
    </row>
    <row r="13310" spans="15:15" x14ac:dyDescent="0.25">
      <c r="O13310" s="101"/>
    </row>
    <row r="13311" spans="15:15" x14ac:dyDescent="0.25">
      <c r="O13311" s="101"/>
    </row>
    <row r="13312" spans="15:15" x14ac:dyDescent="0.25">
      <c r="O13312" s="101"/>
    </row>
    <row r="13313" spans="15:15" x14ac:dyDescent="0.25">
      <c r="O13313" s="101"/>
    </row>
    <row r="13314" spans="15:15" x14ac:dyDescent="0.25">
      <c r="O13314" s="101"/>
    </row>
    <row r="13315" spans="15:15" x14ac:dyDescent="0.25">
      <c r="O13315" s="101"/>
    </row>
    <row r="13316" spans="15:15" x14ac:dyDescent="0.25">
      <c r="O13316" s="101"/>
    </row>
    <row r="13317" spans="15:15" x14ac:dyDescent="0.25">
      <c r="O13317" s="101"/>
    </row>
    <row r="13318" spans="15:15" x14ac:dyDescent="0.25">
      <c r="O13318" s="101"/>
    </row>
    <row r="13319" spans="15:15" x14ac:dyDescent="0.25">
      <c r="O13319" s="101"/>
    </row>
    <row r="13320" spans="15:15" x14ac:dyDescent="0.25">
      <c r="O13320" s="101"/>
    </row>
    <row r="13321" spans="15:15" x14ac:dyDescent="0.25">
      <c r="O13321" s="101"/>
    </row>
    <row r="13322" spans="15:15" x14ac:dyDescent="0.25">
      <c r="O13322" s="101"/>
    </row>
    <row r="13323" spans="15:15" x14ac:dyDescent="0.25">
      <c r="O13323" s="101"/>
    </row>
    <row r="13324" spans="15:15" x14ac:dyDescent="0.25">
      <c r="O13324" s="101"/>
    </row>
    <row r="13325" spans="15:15" x14ac:dyDescent="0.25">
      <c r="O13325" s="101"/>
    </row>
    <row r="13326" spans="15:15" x14ac:dyDescent="0.25">
      <c r="O13326" s="101"/>
    </row>
    <row r="13327" spans="15:15" x14ac:dyDescent="0.25">
      <c r="O13327" s="101"/>
    </row>
    <row r="13328" spans="15:15" x14ac:dyDescent="0.25">
      <c r="O13328" s="101"/>
    </row>
    <row r="13329" spans="15:15" x14ac:dyDescent="0.25">
      <c r="O13329" s="101"/>
    </row>
    <row r="13330" spans="15:15" x14ac:dyDescent="0.25">
      <c r="O13330" s="101"/>
    </row>
    <row r="13331" spans="15:15" x14ac:dyDescent="0.25">
      <c r="O13331" s="101"/>
    </row>
    <row r="13332" spans="15:15" x14ac:dyDescent="0.25">
      <c r="O13332" s="101"/>
    </row>
    <row r="13333" spans="15:15" x14ac:dyDescent="0.25">
      <c r="O13333" s="101"/>
    </row>
    <row r="13334" spans="15:15" x14ac:dyDescent="0.25">
      <c r="O13334" s="101"/>
    </row>
    <row r="13335" spans="15:15" x14ac:dyDescent="0.25">
      <c r="O13335" s="101"/>
    </row>
    <row r="13336" spans="15:15" x14ac:dyDescent="0.25">
      <c r="O13336" s="101"/>
    </row>
    <row r="13337" spans="15:15" x14ac:dyDescent="0.25">
      <c r="O13337" s="101"/>
    </row>
    <row r="13338" spans="15:15" x14ac:dyDescent="0.25">
      <c r="O13338" s="101"/>
    </row>
    <row r="13339" spans="15:15" x14ac:dyDescent="0.25">
      <c r="O13339" s="101"/>
    </row>
    <row r="13340" spans="15:15" x14ac:dyDescent="0.25">
      <c r="O13340" s="101"/>
    </row>
    <row r="13341" spans="15:15" x14ac:dyDescent="0.25">
      <c r="O13341" s="101"/>
    </row>
    <row r="13342" spans="15:15" x14ac:dyDescent="0.25">
      <c r="O13342" s="101"/>
    </row>
    <row r="13343" spans="15:15" x14ac:dyDescent="0.25">
      <c r="O13343" s="101"/>
    </row>
    <row r="13344" spans="15:15" x14ac:dyDescent="0.25">
      <c r="O13344" s="101"/>
    </row>
    <row r="13345" spans="15:15" x14ac:dyDescent="0.25">
      <c r="O13345" s="101"/>
    </row>
    <row r="13346" spans="15:15" x14ac:dyDescent="0.25">
      <c r="O13346" s="101"/>
    </row>
    <row r="13347" spans="15:15" x14ac:dyDescent="0.25">
      <c r="O13347" s="101"/>
    </row>
    <row r="13348" spans="15:15" x14ac:dyDescent="0.25">
      <c r="O13348" s="101"/>
    </row>
    <row r="13349" spans="15:15" x14ac:dyDescent="0.25">
      <c r="O13349" s="101"/>
    </row>
    <row r="13350" spans="15:15" x14ac:dyDescent="0.25">
      <c r="O13350" s="101"/>
    </row>
    <row r="13351" spans="15:15" x14ac:dyDescent="0.25">
      <c r="O13351" s="101"/>
    </row>
    <row r="13352" spans="15:15" x14ac:dyDescent="0.25">
      <c r="O13352" s="101"/>
    </row>
    <row r="13353" spans="15:15" x14ac:dyDescent="0.25">
      <c r="O13353" s="101"/>
    </row>
    <row r="13354" spans="15:15" x14ac:dyDescent="0.25">
      <c r="O13354" s="101"/>
    </row>
    <row r="13355" spans="15:15" x14ac:dyDescent="0.25">
      <c r="O13355" s="101"/>
    </row>
    <row r="13356" spans="15:15" x14ac:dyDescent="0.25">
      <c r="O13356" s="101"/>
    </row>
    <row r="13357" spans="15:15" x14ac:dyDescent="0.25">
      <c r="O13357" s="101"/>
    </row>
    <row r="13358" spans="15:15" x14ac:dyDescent="0.25">
      <c r="O13358" s="101"/>
    </row>
    <row r="13359" spans="15:15" x14ac:dyDescent="0.25">
      <c r="O13359" s="101"/>
    </row>
    <row r="13360" spans="15:15" x14ac:dyDescent="0.25">
      <c r="O13360" s="101"/>
    </row>
    <row r="13361" spans="15:15" x14ac:dyDescent="0.25">
      <c r="O13361" s="101"/>
    </row>
    <row r="13362" spans="15:15" x14ac:dyDescent="0.25">
      <c r="O13362" s="101"/>
    </row>
    <row r="13363" spans="15:15" x14ac:dyDescent="0.25">
      <c r="O13363" s="101"/>
    </row>
    <row r="13364" spans="15:15" x14ac:dyDescent="0.25">
      <c r="O13364" s="101"/>
    </row>
    <row r="13365" spans="15:15" x14ac:dyDescent="0.25">
      <c r="O13365" s="101"/>
    </row>
    <row r="13366" spans="15:15" x14ac:dyDescent="0.25">
      <c r="O13366" s="101"/>
    </row>
    <row r="13367" spans="15:15" x14ac:dyDescent="0.25">
      <c r="O13367" s="101"/>
    </row>
    <row r="13368" spans="15:15" x14ac:dyDescent="0.25">
      <c r="O13368" s="101"/>
    </row>
    <row r="13369" spans="15:15" x14ac:dyDescent="0.25">
      <c r="O13369" s="101"/>
    </row>
    <row r="13370" spans="15:15" x14ac:dyDescent="0.25">
      <c r="O13370" s="101"/>
    </row>
    <row r="13371" spans="15:15" x14ac:dyDescent="0.25">
      <c r="O13371" s="101"/>
    </row>
    <row r="13372" spans="15:15" x14ac:dyDescent="0.25">
      <c r="O13372" s="101"/>
    </row>
    <row r="13373" spans="15:15" x14ac:dyDescent="0.25">
      <c r="O13373" s="101"/>
    </row>
    <row r="13374" spans="15:15" x14ac:dyDescent="0.25">
      <c r="O13374" s="101"/>
    </row>
    <row r="13375" spans="15:15" x14ac:dyDescent="0.25">
      <c r="O13375" s="101"/>
    </row>
    <row r="13376" spans="15:15" x14ac:dyDescent="0.25">
      <c r="O13376" s="101"/>
    </row>
    <row r="13377" spans="15:15" x14ac:dyDescent="0.25">
      <c r="O13377" s="101"/>
    </row>
    <row r="13378" spans="15:15" x14ac:dyDescent="0.25">
      <c r="O13378" s="101"/>
    </row>
    <row r="13379" spans="15:15" x14ac:dyDescent="0.25">
      <c r="O13379" s="101"/>
    </row>
    <row r="13380" spans="15:15" x14ac:dyDescent="0.25">
      <c r="O13380" s="101"/>
    </row>
    <row r="13381" spans="15:15" x14ac:dyDescent="0.25">
      <c r="O13381" s="101"/>
    </row>
    <row r="13382" spans="15:15" x14ac:dyDescent="0.25">
      <c r="O13382" s="101"/>
    </row>
    <row r="13383" spans="15:15" x14ac:dyDescent="0.25">
      <c r="O13383" s="101"/>
    </row>
    <row r="13384" spans="15:15" x14ac:dyDescent="0.25">
      <c r="O13384" s="101"/>
    </row>
    <row r="13385" spans="15:15" x14ac:dyDescent="0.25">
      <c r="O13385" s="101"/>
    </row>
    <row r="13386" spans="15:15" x14ac:dyDescent="0.25">
      <c r="O13386" s="101"/>
    </row>
    <row r="13387" spans="15:15" x14ac:dyDescent="0.25">
      <c r="O13387" s="101"/>
    </row>
    <row r="13388" spans="15:15" x14ac:dyDescent="0.25">
      <c r="O13388" s="101"/>
    </row>
    <row r="13389" spans="15:15" x14ac:dyDescent="0.25">
      <c r="O13389" s="101"/>
    </row>
    <row r="13390" spans="15:15" x14ac:dyDescent="0.25">
      <c r="O13390" s="101"/>
    </row>
    <row r="13391" spans="15:15" x14ac:dyDescent="0.25">
      <c r="O13391" s="101"/>
    </row>
    <row r="13392" spans="15:15" x14ac:dyDescent="0.25">
      <c r="O13392" s="101"/>
    </row>
    <row r="13393" spans="15:15" x14ac:dyDescent="0.25">
      <c r="O13393" s="101"/>
    </row>
    <row r="13394" spans="15:15" x14ac:dyDescent="0.25">
      <c r="O13394" s="101"/>
    </row>
    <row r="13395" spans="15:15" x14ac:dyDescent="0.25">
      <c r="O13395" s="101"/>
    </row>
    <row r="13396" spans="15:15" x14ac:dyDescent="0.25">
      <c r="O13396" s="101"/>
    </row>
    <row r="13397" spans="15:15" x14ac:dyDescent="0.25">
      <c r="O13397" s="101"/>
    </row>
    <row r="13398" spans="15:15" x14ac:dyDescent="0.25">
      <c r="O13398" s="101"/>
    </row>
    <row r="13399" spans="15:15" x14ac:dyDescent="0.25">
      <c r="O13399" s="101"/>
    </row>
    <row r="13400" spans="15:15" x14ac:dyDescent="0.25">
      <c r="O13400" s="101"/>
    </row>
    <row r="13401" spans="15:15" x14ac:dyDescent="0.25">
      <c r="O13401" s="101"/>
    </row>
    <row r="13402" spans="15:15" x14ac:dyDescent="0.25">
      <c r="O13402" s="101"/>
    </row>
    <row r="13403" spans="15:15" x14ac:dyDescent="0.25">
      <c r="O13403" s="101"/>
    </row>
    <row r="13404" spans="15:15" x14ac:dyDescent="0.25">
      <c r="O13404" s="101"/>
    </row>
    <row r="13405" spans="15:15" x14ac:dyDescent="0.25">
      <c r="O13405" s="101"/>
    </row>
    <row r="13406" spans="15:15" x14ac:dyDescent="0.25">
      <c r="O13406" s="101"/>
    </row>
    <row r="13407" spans="15:15" x14ac:dyDescent="0.25">
      <c r="O13407" s="101"/>
    </row>
    <row r="13408" spans="15:15" x14ac:dyDescent="0.25">
      <c r="O13408" s="101"/>
    </row>
    <row r="13409" spans="15:15" x14ac:dyDescent="0.25">
      <c r="O13409" s="101"/>
    </row>
    <row r="13410" spans="15:15" x14ac:dyDescent="0.25">
      <c r="O13410" s="101"/>
    </row>
    <row r="13411" spans="15:15" x14ac:dyDescent="0.25">
      <c r="O13411" s="101"/>
    </row>
    <row r="13412" spans="15:15" x14ac:dyDescent="0.25">
      <c r="O13412" s="101"/>
    </row>
    <row r="13413" spans="15:15" x14ac:dyDescent="0.25">
      <c r="O13413" s="101"/>
    </row>
    <row r="13414" spans="15:15" x14ac:dyDescent="0.25">
      <c r="O13414" s="101"/>
    </row>
    <row r="13415" spans="15:15" x14ac:dyDescent="0.25">
      <c r="O13415" s="101"/>
    </row>
    <row r="13416" spans="15:15" x14ac:dyDescent="0.25">
      <c r="O13416" s="101"/>
    </row>
    <row r="13417" spans="15:15" x14ac:dyDescent="0.25">
      <c r="O13417" s="101"/>
    </row>
    <row r="13418" spans="15:15" x14ac:dyDescent="0.25">
      <c r="O13418" s="101"/>
    </row>
    <row r="13419" spans="15:15" x14ac:dyDescent="0.25">
      <c r="O13419" s="101"/>
    </row>
    <row r="13420" spans="15:15" x14ac:dyDescent="0.25">
      <c r="O13420" s="101"/>
    </row>
    <row r="13421" spans="15:15" x14ac:dyDescent="0.25">
      <c r="O13421" s="101"/>
    </row>
    <row r="13422" spans="15:15" x14ac:dyDescent="0.25">
      <c r="O13422" s="101"/>
    </row>
    <row r="13423" spans="15:15" x14ac:dyDescent="0.25">
      <c r="O13423" s="101"/>
    </row>
    <row r="13424" spans="15:15" x14ac:dyDescent="0.25">
      <c r="O13424" s="101"/>
    </row>
    <row r="13425" spans="15:15" x14ac:dyDescent="0.25">
      <c r="O13425" s="101"/>
    </row>
    <row r="13426" spans="15:15" x14ac:dyDescent="0.25">
      <c r="O13426" s="101"/>
    </row>
    <row r="13427" spans="15:15" x14ac:dyDescent="0.25">
      <c r="O13427" s="101"/>
    </row>
    <row r="13428" spans="15:15" x14ac:dyDescent="0.25">
      <c r="O13428" s="101"/>
    </row>
    <row r="13429" spans="15:15" x14ac:dyDescent="0.25">
      <c r="O13429" s="101"/>
    </row>
    <row r="13430" spans="15:15" x14ac:dyDescent="0.25">
      <c r="O13430" s="101"/>
    </row>
    <row r="13431" spans="15:15" x14ac:dyDescent="0.25">
      <c r="O13431" s="101"/>
    </row>
    <row r="13432" spans="15:15" x14ac:dyDescent="0.25">
      <c r="O13432" s="101"/>
    </row>
    <row r="13433" spans="15:15" x14ac:dyDescent="0.25">
      <c r="O13433" s="101"/>
    </row>
    <row r="13434" spans="15:15" x14ac:dyDescent="0.25">
      <c r="O13434" s="101"/>
    </row>
    <row r="13435" spans="15:15" x14ac:dyDescent="0.25">
      <c r="O13435" s="101"/>
    </row>
    <row r="13436" spans="15:15" x14ac:dyDescent="0.25">
      <c r="O13436" s="101"/>
    </row>
    <row r="13437" spans="15:15" x14ac:dyDescent="0.25">
      <c r="O13437" s="101"/>
    </row>
    <row r="13438" spans="15:15" x14ac:dyDescent="0.25">
      <c r="O13438" s="101"/>
    </row>
    <row r="13439" spans="15:15" x14ac:dyDescent="0.25">
      <c r="O13439" s="101"/>
    </row>
    <row r="13440" spans="15:15" x14ac:dyDescent="0.25">
      <c r="O13440" s="101"/>
    </row>
    <row r="13441" spans="15:15" x14ac:dyDescent="0.25">
      <c r="O13441" s="101"/>
    </row>
    <row r="13442" spans="15:15" x14ac:dyDescent="0.25">
      <c r="O13442" s="101"/>
    </row>
    <row r="13443" spans="15:15" x14ac:dyDescent="0.25">
      <c r="O13443" s="101"/>
    </row>
    <row r="13444" spans="15:15" x14ac:dyDescent="0.25">
      <c r="O13444" s="101"/>
    </row>
    <row r="13445" spans="15:15" x14ac:dyDescent="0.25">
      <c r="O13445" s="101"/>
    </row>
    <row r="13446" spans="15:15" x14ac:dyDescent="0.25">
      <c r="O13446" s="101"/>
    </row>
    <row r="13447" spans="15:15" x14ac:dyDescent="0.25">
      <c r="O13447" s="101"/>
    </row>
    <row r="13448" spans="15:15" x14ac:dyDescent="0.25">
      <c r="O13448" s="101"/>
    </row>
    <row r="13449" spans="15:15" x14ac:dyDescent="0.25">
      <c r="O13449" s="101"/>
    </row>
    <row r="13450" spans="15:15" x14ac:dyDescent="0.25">
      <c r="O13450" s="101"/>
    </row>
    <row r="13451" spans="15:15" x14ac:dyDescent="0.25">
      <c r="O13451" s="101"/>
    </row>
    <row r="13452" spans="15:15" x14ac:dyDescent="0.25">
      <c r="O13452" s="101"/>
    </row>
    <row r="13453" spans="15:15" x14ac:dyDescent="0.25">
      <c r="O13453" s="101"/>
    </row>
    <row r="13454" spans="15:15" x14ac:dyDescent="0.25">
      <c r="O13454" s="101"/>
    </row>
    <row r="13455" spans="15:15" x14ac:dyDescent="0.25">
      <c r="O13455" s="101"/>
    </row>
    <row r="13456" spans="15:15" x14ac:dyDescent="0.25">
      <c r="O13456" s="101"/>
    </row>
    <row r="13457" spans="15:15" x14ac:dyDescent="0.25">
      <c r="O13457" s="101"/>
    </row>
    <row r="13458" spans="15:15" x14ac:dyDescent="0.25">
      <c r="O13458" s="101"/>
    </row>
    <row r="13459" spans="15:15" x14ac:dyDescent="0.25">
      <c r="O13459" s="101"/>
    </row>
    <row r="13460" spans="15:15" x14ac:dyDescent="0.25">
      <c r="O13460" s="101"/>
    </row>
    <row r="13461" spans="15:15" x14ac:dyDescent="0.25">
      <c r="O13461" s="101"/>
    </row>
    <row r="13462" spans="15:15" x14ac:dyDescent="0.25">
      <c r="O13462" s="101"/>
    </row>
    <row r="13463" spans="15:15" x14ac:dyDescent="0.25">
      <c r="O13463" s="101"/>
    </row>
    <row r="13464" spans="15:15" x14ac:dyDescent="0.25">
      <c r="O13464" s="101"/>
    </row>
    <row r="13465" spans="15:15" x14ac:dyDescent="0.25">
      <c r="O13465" s="101"/>
    </row>
    <row r="13466" spans="15:15" x14ac:dyDescent="0.25">
      <c r="O13466" s="101"/>
    </row>
    <row r="13467" spans="15:15" x14ac:dyDescent="0.25">
      <c r="O13467" s="101"/>
    </row>
    <row r="13468" spans="15:15" x14ac:dyDescent="0.25">
      <c r="O13468" s="101"/>
    </row>
    <row r="13469" spans="15:15" x14ac:dyDescent="0.25">
      <c r="O13469" s="101"/>
    </row>
    <row r="13470" spans="15:15" x14ac:dyDescent="0.25">
      <c r="O13470" s="101"/>
    </row>
    <row r="13471" spans="15:15" x14ac:dyDescent="0.25">
      <c r="O13471" s="101"/>
    </row>
    <row r="13472" spans="15:15" x14ac:dyDescent="0.25">
      <c r="O13472" s="101"/>
    </row>
    <row r="13473" spans="15:15" x14ac:dyDescent="0.25">
      <c r="O13473" s="101"/>
    </row>
    <row r="13474" spans="15:15" x14ac:dyDescent="0.25">
      <c r="O13474" s="101"/>
    </row>
    <row r="13475" spans="15:15" x14ac:dyDescent="0.25">
      <c r="O13475" s="101"/>
    </row>
    <row r="13476" spans="15:15" x14ac:dyDescent="0.25">
      <c r="O13476" s="101"/>
    </row>
    <row r="13477" spans="15:15" x14ac:dyDescent="0.25">
      <c r="O13477" s="101"/>
    </row>
    <row r="13478" spans="15:15" x14ac:dyDescent="0.25">
      <c r="O13478" s="101"/>
    </row>
    <row r="13479" spans="15:15" x14ac:dyDescent="0.25">
      <c r="O13479" s="101"/>
    </row>
    <row r="13480" spans="15:15" x14ac:dyDescent="0.25">
      <c r="O13480" s="101"/>
    </row>
    <row r="13481" spans="15:15" x14ac:dyDescent="0.25">
      <c r="O13481" s="101"/>
    </row>
    <row r="13482" spans="15:15" x14ac:dyDescent="0.25">
      <c r="O13482" s="101"/>
    </row>
    <row r="13483" spans="15:15" x14ac:dyDescent="0.25">
      <c r="O13483" s="101"/>
    </row>
    <row r="13484" spans="15:15" x14ac:dyDescent="0.25">
      <c r="O13484" s="101"/>
    </row>
    <row r="13485" spans="15:15" x14ac:dyDescent="0.25">
      <c r="O13485" s="101"/>
    </row>
    <row r="13486" spans="15:15" x14ac:dyDescent="0.25">
      <c r="O13486" s="101"/>
    </row>
    <row r="13487" spans="15:15" x14ac:dyDescent="0.25">
      <c r="O13487" s="101"/>
    </row>
    <row r="13488" spans="15:15" x14ac:dyDescent="0.25">
      <c r="O13488" s="101"/>
    </row>
    <row r="13489" spans="15:15" x14ac:dyDescent="0.25">
      <c r="O13489" s="101"/>
    </row>
    <row r="13490" spans="15:15" x14ac:dyDescent="0.25">
      <c r="O13490" s="101"/>
    </row>
    <row r="13491" spans="15:15" x14ac:dyDescent="0.25">
      <c r="O13491" s="101"/>
    </row>
    <row r="13492" spans="15:15" x14ac:dyDescent="0.25">
      <c r="O13492" s="101"/>
    </row>
    <row r="13493" spans="15:15" x14ac:dyDescent="0.25">
      <c r="O13493" s="101"/>
    </row>
    <row r="13494" spans="15:15" x14ac:dyDescent="0.25">
      <c r="O13494" s="101"/>
    </row>
    <row r="13495" spans="15:15" x14ac:dyDescent="0.25">
      <c r="O13495" s="101"/>
    </row>
    <row r="13496" spans="15:15" x14ac:dyDescent="0.25">
      <c r="O13496" s="101"/>
    </row>
    <row r="13497" spans="15:15" x14ac:dyDescent="0.25">
      <c r="O13497" s="101"/>
    </row>
    <row r="13498" spans="15:15" x14ac:dyDescent="0.25">
      <c r="O13498" s="101"/>
    </row>
    <row r="13499" spans="15:15" x14ac:dyDescent="0.25">
      <c r="O13499" s="101"/>
    </row>
    <row r="13500" spans="15:15" x14ac:dyDescent="0.25">
      <c r="O13500" s="101"/>
    </row>
    <row r="13501" spans="15:15" x14ac:dyDescent="0.25">
      <c r="O13501" s="101"/>
    </row>
    <row r="13502" spans="15:15" x14ac:dyDescent="0.25">
      <c r="O13502" s="101"/>
    </row>
    <row r="13503" spans="15:15" x14ac:dyDescent="0.25">
      <c r="O13503" s="101"/>
    </row>
    <row r="13504" spans="15:15" x14ac:dyDescent="0.25">
      <c r="O13504" s="101"/>
    </row>
    <row r="13505" spans="15:15" x14ac:dyDescent="0.25">
      <c r="O13505" s="101"/>
    </row>
    <row r="13506" spans="15:15" x14ac:dyDescent="0.25">
      <c r="O13506" s="101"/>
    </row>
    <row r="13507" spans="15:15" x14ac:dyDescent="0.25">
      <c r="O13507" s="101"/>
    </row>
    <row r="13508" spans="15:15" x14ac:dyDescent="0.25">
      <c r="O13508" s="101"/>
    </row>
    <row r="13509" spans="15:15" x14ac:dyDescent="0.25">
      <c r="O13509" s="101"/>
    </row>
  </sheetData>
  <sheetProtection algorithmName="SHA-512" hashValue="29xjGFtfq5Jyjxf05gtjOqBJoQIasV6OnR5QgM1ZxNV+x5KykScl5jWfU9UTwepQ74ZpgYNoHOvTcWx6Dpd1Vw==" saltValue="xdHV/GPRRJa5BSulzp2sOA=="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2" t="s">
        <v>17</v>
      </c>
      <c r="K3" s="42"/>
      <c r="L3" s="42"/>
      <c r="M3" s="42"/>
      <c r="N3" s="42"/>
      <c r="O3" s="42"/>
      <c r="P3" s="42"/>
      <c r="Q3" s="42"/>
    </row>
    <row r="4" spans="3:20" ht="16.5" customHeight="1" x14ac:dyDescent="0.25"/>
    <row r="5" spans="3:20" ht="16.5" customHeight="1" x14ac:dyDescent="0.25">
      <c r="J5" s="148" t="s">
        <v>37</v>
      </c>
      <c r="K5" s="148"/>
      <c r="L5" s="148"/>
      <c r="M5" s="148"/>
      <c r="N5" s="148"/>
      <c r="O5" s="148"/>
      <c r="P5" s="148"/>
      <c r="Q5" s="148"/>
    </row>
    <row r="6" spans="3:20" ht="16.5" customHeight="1" x14ac:dyDescent="0.25">
      <c r="J6" s="148"/>
      <c r="K6" s="148"/>
      <c r="L6" s="148"/>
      <c r="M6" s="148"/>
      <c r="N6" s="148"/>
      <c r="O6" s="148"/>
      <c r="P6" s="148"/>
      <c r="Q6" s="148"/>
    </row>
    <row r="7" spans="3:20" ht="16.5" customHeight="1" x14ac:dyDescent="0.25">
      <c r="J7" s="148"/>
      <c r="K7" s="148"/>
      <c r="L7" s="148"/>
      <c r="M7" s="148"/>
      <c r="N7" s="148"/>
      <c r="O7" s="148"/>
      <c r="P7" s="148"/>
      <c r="Q7" s="148"/>
    </row>
    <row r="8" spans="3:20" ht="16.5" customHeight="1" x14ac:dyDescent="0.25">
      <c r="J8" s="148"/>
      <c r="K8" s="148"/>
      <c r="L8" s="148"/>
      <c r="M8" s="148"/>
      <c r="N8" s="148"/>
      <c r="O8" s="148"/>
      <c r="P8" s="148"/>
      <c r="Q8" s="148"/>
    </row>
    <row r="9" spans="3:20" ht="16.5" customHeight="1" x14ac:dyDescent="0.25">
      <c r="J9" s="148"/>
      <c r="K9" s="148"/>
      <c r="L9" s="148"/>
      <c r="M9" s="148"/>
      <c r="N9" s="148"/>
      <c r="O9" s="148"/>
      <c r="P9" s="148"/>
      <c r="Q9" s="148"/>
    </row>
    <row r="10" spans="3:20" ht="15.75" customHeight="1" x14ac:dyDescent="0.25"/>
    <row r="11" spans="3:20" ht="15.75" customHeight="1" x14ac:dyDescent="0.25">
      <c r="C11" s="46"/>
      <c r="D11" s="46"/>
      <c r="E11" s="46"/>
      <c r="F11" s="46"/>
      <c r="G11" s="46"/>
      <c r="H11" s="46"/>
      <c r="I11" s="46"/>
      <c r="J11" s="46"/>
      <c r="K11" s="46"/>
      <c r="L11" s="46"/>
      <c r="M11" s="46"/>
      <c r="N11" s="46"/>
      <c r="O11" s="46"/>
      <c r="P11" s="46"/>
      <c r="Q11" s="46"/>
      <c r="R11" s="46"/>
      <c r="S11" s="46"/>
      <c r="T11" s="46"/>
    </row>
    <row r="12" spans="3:20" ht="15.75" customHeight="1" thickBot="1" x14ac:dyDescent="0.3">
      <c r="C12" s="42" t="s">
        <v>15</v>
      </c>
      <c r="D12" s="42"/>
      <c r="E12" s="42"/>
      <c r="F12" s="42"/>
      <c r="G12" s="42"/>
      <c r="H12" s="42"/>
      <c r="I12" s="42"/>
      <c r="J12" s="42"/>
      <c r="K12" s="42"/>
      <c r="L12" s="42"/>
      <c r="M12" s="42"/>
      <c r="N12" s="42"/>
      <c r="O12" s="42"/>
      <c r="P12" s="42"/>
      <c r="Q12" s="42"/>
      <c r="R12" s="43"/>
      <c r="S12" s="43"/>
      <c r="T12" s="43"/>
    </row>
    <row r="13" spans="3:20" ht="15.75" customHeight="1" x14ac:dyDescent="0.25"/>
    <row r="14" spans="3:20" ht="15.75" customHeight="1" x14ac:dyDescent="0.25">
      <c r="C14" s="44" t="s">
        <v>89</v>
      </c>
    </row>
    <row r="15" spans="3:20" ht="15.75" customHeight="1" x14ac:dyDescent="0.25">
      <c r="C15" s="148" t="s">
        <v>90</v>
      </c>
      <c r="D15" s="148"/>
      <c r="E15" s="148"/>
      <c r="F15" s="148"/>
      <c r="G15" s="148"/>
      <c r="H15" s="148"/>
      <c r="I15" s="148"/>
      <c r="J15" s="148"/>
      <c r="K15" s="148"/>
      <c r="L15" s="148"/>
      <c r="M15" s="148"/>
      <c r="N15" s="148"/>
      <c r="O15" s="148"/>
      <c r="P15" s="148"/>
      <c r="Q15" s="148"/>
      <c r="R15" s="46"/>
      <c r="S15" s="46"/>
      <c r="T15" s="46"/>
    </row>
    <row r="16" spans="3:20" ht="15.75" customHeight="1" x14ac:dyDescent="0.25">
      <c r="C16" s="148"/>
      <c r="D16" s="148"/>
      <c r="E16" s="148"/>
      <c r="F16" s="148"/>
      <c r="G16" s="148"/>
      <c r="H16" s="148"/>
      <c r="I16" s="148"/>
      <c r="J16" s="148"/>
      <c r="K16" s="148"/>
      <c r="L16" s="148"/>
      <c r="M16" s="148"/>
      <c r="N16" s="148"/>
      <c r="O16" s="148"/>
      <c r="P16" s="148"/>
      <c r="Q16" s="148"/>
      <c r="R16" s="46"/>
      <c r="S16" s="46"/>
      <c r="T16" s="46"/>
    </row>
    <row r="17" spans="3:20" ht="15.75" customHeight="1" x14ac:dyDescent="0.25">
      <c r="D17" s="46"/>
      <c r="E17" s="46"/>
      <c r="F17" s="46"/>
      <c r="G17" s="46"/>
      <c r="H17" s="46"/>
      <c r="I17" s="46"/>
      <c r="J17" s="46"/>
      <c r="K17" s="46"/>
      <c r="L17" s="46"/>
      <c r="M17" s="46"/>
      <c r="N17" s="46"/>
      <c r="O17" s="46"/>
      <c r="P17" s="46"/>
      <c r="Q17" s="46"/>
      <c r="R17" s="46"/>
      <c r="S17" s="46"/>
      <c r="T17" s="46"/>
    </row>
    <row r="18" spans="3:20" ht="15.75" customHeight="1" x14ac:dyDescent="0.25"/>
    <row r="19" spans="3:20" ht="15.75" customHeight="1" x14ac:dyDescent="0.25">
      <c r="C19" s="45" t="s">
        <v>8</v>
      </c>
    </row>
    <row r="20" spans="3:20" ht="15.75" customHeight="1" x14ac:dyDescent="0.25">
      <c r="C20" s="151" t="s">
        <v>91</v>
      </c>
      <c r="D20" s="151"/>
      <c r="E20" s="151"/>
      <c r="F20" s="151"/>
      <c r="G20" s="151"/>
      <c r="H20" s="151"/>
      <c r="I20" s="151"/>
      <c r="J20" s="151"/>
      <c r="K20" s="151"/>
      <c r="L20" s="151"/>
      <c r="M20" s="151"/>
      <c r="N20" s="151"/>
      <c r="O20" s="151"/>
      <c r="P20" s="151"/>
      <c r="Q20" s="151"/>
      <c r="R20" s="46"/>
      <c r="S20" s="46"/>
      <c r="T20" s="46"/>
    </row>
    <row r="21" spans="3:20" ht="15.75" customHeight="1" x14ac:dyDescent="0.25">
      <c r="C21" s="151"/>
      <c r="D21" s="151"/>
      <c r="E21" s="151"/>
      <c r="F21" s="151"/>
      <c r="G21" s="151"/>
      <c r="H21" s="151"/>
      <c r="I21" s="151"/>
      <c r="J21" s="151"/>
      <c r="K21" s="151"/>
      <c r="L21" s="151"/>
      <c r="M21" s="151"/>
      <c r="N21" s="151"/>
      <c r="O21" s="151"/>
      <c r="P21" s="151"/>
      <c r="Q21" s="151"/>
    </row>
    <row r="22" spans="3:20" ht="15.75" customHeight="1" x14ac:dyDescent="0.25">
      <c r="C22" s="151"/>
      <c r="D22" s="151"/>
      <c r="E22" s="151"/>
      <c r="F22" s="151"/>
      <c r="G22" s="151"/>
      <c r="H22" s="151"/>
      <c r="I22" s="151"/>
      <c r="J22" s="151"/>
      <c r="K22" s="151"/>
      <c r="L22" s="151"/>
      <c r="M22" s="151"/>
      <c r="N22" s="151"/>
      <c r="O22" s="151"/>
      <c r="P22" s="151"/>
      <c r="Q22" s="151"/>
    </row>
    <row r="23" spans="3:20" ht="15.75" customHeight="1" x14ac:dyDescent="0.25"/>
    <row r="24" spans="3:20" ht="15.75" customHeight="1" x14ac:dyDescent="0.25">
      <c r="C24" s="148" t="s">
        <v>92</v>
      </c>
      <c r="D24" s="148"/>
      <c r="E24" s="148"/>
      <c r="F24" s="148"/>
      <c r="G24" s="148"/>
      <c r="H24" s="148"/>
      <c r="I24" s="148"/>
      <c r="J24" s="148"/>
      <c r="K24" s="148"/>
      <c r="L24" s="148"/>
      <c r="M24" s="148"/>
      <c r="N24" s="148"/>
      <c r="O24" s="148"/>
      <c r="P24" s="148"/>
      <c r="Q24" s="148"/>
    </row>
    <row r="25" spans="3:20" ht="15.75" customHeight="1" x14ac:dyDescent="0.25">
      <c r="C25" s="148"/>
      <c r="D25" s="148"/>
      <c r="E25" s="148"/>
      <c r="F25" s="148"/>
      <c r="G25" s="148"/>
      <c r="H25" s="148"/>
      <c r="I25" s="148"/>
      <c r="J25" s="148"/>
      <c r="K25" s="148"/>
      <c r="L25" s="148"/>
      <c r="M25" s="148"/>
      <c r="N25" s="148"/>
      <c r="O25" s="148"/>
      <c r="P25" s="148"/>
      <c r="Q25" s="148"/>
    </row>
    <row r="26" spans="3:20" ht="15.75" customHeight="1" x14ac:dyDescent="0.25"/>
    <row r="27" spans="3:20" ht="15.75" customHeight="1" x14ac:dyDescent="0.25">
      <c r="R27" s="46"/>
      <c r="S27" s="46"/>
      <c r="T27" s="46"/>
    </row>
    <row r="28" spans="3:20" ht="15.75" customHeight="1" x14ac:dyDescent="0.25">
      <c r="C28" s="45" t="s">
        <v>35</v>
      </c>
      <c r="R28" s="46"/>
      <c r="S28" s="46"/>
      <c r="T28" s="46"/>
    </row>
    <row r="29" spans="3:20" ht="15.75" customHeight="1" x14ac:dyDescent="0.25">
      <c r="C29" s="148" t="s">
        <v>36</v>
      </c>
      <c r="D29" s="148"/>
      <c r="E29" s="148"/>
      <c r="F29" s="148"/>
      <c r="G29" s="148"/>
      <c r="H29" s="148"/>
      <c r="I29" s="148"/>
      <c r="J29" s="148"/>
      <c r="K29" s="148"/>
      <c r="L29" s="148"/>
      <c r="M29" s="148"/>
      <c r="N29" s="148"/>
      <c r="O29" s="148"/>
      <c r="P29" s="148"/>
      <c r="Q29" s="148"/>
    </row>
    <row r="30" spans="3:20" ht="15.75" customHeight="1" x14ac:dyDescent="0.25">
      <c r="C30" s="148"/>
      <c r="D30" s="148"/>
      <c r="E30" s="148"/>
      <c r="F30" s="148"/>
      <c r="G30" s="148"/>
      <c r="H30" s="148"/>
      <c r="I30" s="148"/>
      <c r="J30" s="148"/>
      <c r="K30" s="148"/>
      <c r="L30" s="148"/>
      <c r="M30" s="148"/>
      <c r="N30" s="148"/>
      <c r="O30" s="148"/>
      <c r="P30" s="148"/>
      <c r="Q30" s="148"/>
    </row>
    <row r="31" spans="3:20" ht="15.75" customHeight="1" x14ac:dyDescent="0.25">
      <c r="C31" s="148"/>
      <c r="D31" s="148"/>
      <c r="E31" s="148"/>
      <c r="F31" s="148"/>
      <c r="G31" s="148"/>
      <c r="H31" s="148"/>
      <c r="I31" s="148"/>
      <c r="J31" s="148"/>
      <c r="K31" s="148"/>
      <c r="L31" s="148"/>
      <c r="M31" s="148"/>
      <c r="N31" s="148"/>
      <c r="O31" s="148"/>
      <c r="P31" s="148"/>
      <c r="Q31" s="148"/>
    </row>
    <row r="32" spans="3:20" ht="15.75" customHeight="1" thickBot="1" x14ac:dyDescent="0.3"/>
    <row r="33" spans="3:17" ht="15.75" customHeight="1" x14ac:dyDescent="0.25">
      <c r="C33" s="149" t="s">
        <v>21</v>
      </c>
      <c r="D33" s="149"/>
      <c r="E33" s="149"/>
      <c r="F33" s="149"/>
      <c r="G33" s="149"/>
      <c r="H33" s="149"/>
      <c r="I33" s="149"/>
      <c r="J33" s="149"/>
      <c r="K33" s="149"/>
      <c r="L33" s="149"/>
      <c r="M33" s="149"/>
      <c r="N33" s="149"/>
      <c r="O33" s="149"/>
      <c r="P33" s="149"/>
      <c r="Q33" s="149"/>
    </row>
    <row r="34" spans="3:17" ht="15.75" customHeight="1" x14ac:dyDescent="0.25">
      <c r="C34" s="150"/>
      <c r="D34" s="150"/>
      <c r="E34" s="150"/>
      <c r="F34" s="150"/>
      <c r="G34" s="150"/>
      <c r="H34" s="150"/>
      <c r="I34" s="150"/>
      <c r="J34" s="150"/>
      <c r="K34" s="150"/>
      <c r="L34" s="150"/>
      <c r="M34" s="150"/>
      <c r="N34" s="150"/>
      <c r="O34" s="150"/>
      <c r="P34" s="150"/>
      <c r="Q34" s="150"/>
    </row>
    <row r="35" spans="3:17" ht="15.75" customHeight="1" x14ac:dyDescent="0.25">
      <c r="C35" s="150"/>
      <c r="D35" s="150"/>
      <c r="E35" s="150"/>
      <c r="F35" s="150"/>
      <c r="G35" s="150"/>
      <c r="H35" s="150"/>
      <c r="I35" s="150"/>
      <c r="J35" s="150"/>
      <c r="K35" s="150"/>
      <c r="L35" s="150"/>
      <c r="M35" s="150"/>
      <c r="N35" s="150"/>
      <c r="O35" s="150"/>
      <c r="P35" s="150"/>
      <c r="Q35" s="150"/>
    </row>
    <row r="36" spans="3:17" ht="15.75" hidden="1" customHeight="1" x14ac:dyDescent="0.25">
      <c r="C36" s="45"/>
      <c r="D36" s="45"/>
      <c r="E36" s="45"/>
      <c r="F36" s="45"/>
      <c r="G36" s="45"/>
      <c r="H36" s="45"/>
      <c r="I36" s="45"/>
      <c r="J36" s="45"/>
      <c r="K36" s="45"/>
    </row>
    <row r="37" spans="3:17" ht="15.75" hidden="1" customHeight="1" x14ac:dyDescent="0.25">
      <c r="C37" s="45"/>
      <c r="D37" s="45"/>
      <c r="E37" s="45"/>
      <c r="F37" s="45"/>
      <c r="G37" s="45"/>
      <c r="H37" s="45"/>
      <c r="I37" s="45"/>
      <c r="J37" s="45"/>
      <c r="K37" s="45"/>
    </row>
    <row r="38" spans="3:17" ht="15.75" hidden="1" customHeight="1" x14ac:dyDescent="0.25">
      <c r="C38" s="45"/>
      <c r="D38" s="45"/>
      <c r="E38" s="45"/>
      <c r="F38" s="45"/>
      <c r="G38" s="45"/>
      <c r="H38" s="45"/>
      <c r="I38" s="45"/>
      <c r="J38" s="45"/>
      <c r="K38" s="45"/>
    </row>
    <row r="40" spans="3:17" ht="15.75" hidden="1" customHeight="1" x14ac:dyDescent="0.25">
      <c r="D40" s="47"/>
      <c r="E40" s="47"/>
      <c r="F40" s="47"/>
      <c r="G40" s="47"/>
      <c r="H40" s="47"/>
      <c r="I40" s="47"/>
      <c r="J40" s="47"/>
      <c r="K40" s="47"/>
    </row>
    <row r="41" spans="3:17" ht="15.75" hidden="1" customHeight="1" x14ac:dyDescent="0.25">
      <c r="C41" s="47"/>
      <c r="D41" s="47"/>
      <c r="E41" s="47"/>
      <c r="F41" s="47"/>
      <c r="G41" s="47"/>
      <c r="H41" s="47"/>
      <c r="I41" s="47"/>
      <c r="J41" s="47"/>
      <c r="K41" s="47"/>
    </row>
    <row r="42" spans="3:17" ht="15.75" hidden="1" customHeight="1" x14ac:dyDescent="0.25">
      <c r="C42" s="47"/>
      <c r="D42" s="47"/>
      <c r="E42" s="47"/>
      <c r="F42" s="47"/>
      <c r="G42" s="47"/>
      <c r="H42" s="47"/>
      <c r="I42" s="47"/>
      <c r="J42" s="47"/>
      <c r="K42" s="47"/>
    </row>
    <row r="43" spans="3:17" ht="15.75" hidden="1" customHeight="1" x14ac:dyDescent="0.25">
      <c r="C43" s="47"/>
      <c r="D43" s="47"/>
      <c r="E43" s="47"/>
      <c r="F43" s="47"/>
      <c r="G43" s="47"/>
      <c r="H43" s="47"/>
      <c r="I43" s="47"/>
      <c r="J43" s="47"/>
      <c r="K43" s="47"/>
    </row>
    <row r="44" spans="3:17" ht="15.75" hidden="1" customHeight="1" x14ac:dyDescent="0.25">
      <c r="C44" s="47"/>
      <c r="D44" s="47"/>
      <c r="E44" s="47"/>
      <c r="F44" s="47"/>
      <c r="G44" s="47"/>
      <c r="H44" s="47"/>
      <c r="I44" s="47"/>
      <c r="J44" s="47"/>
      <c r="K44" s="47"/>
    </row>
    <row r="45" spans="3:17" ht="15.75" hidden="1" customHeight="1" x14ac:dyDescent="0.25">
      <c r="C45" s="47"/>
      <c r="D45" s="47"/>
      <c r="E45" s="47"/>
      <c r="F45" s="47"/>
      <c r="G45" s="47"/>
      <c r="H45" s="47"/>
      <c r="I45" s="47"/>
      <c r="J45" s="47"/>
      <c r="K45" s="47"/>
    </row>
    <row r="46" spans="3:17" ht="15.75" hidden="1" customHeight="1" x14ac:dyDescent="0.25">
      <c r="C46" s="47"/>
      <c r="D46" s="47"/>
      <c r="E46" s="47"/>
      <c r="F46" s="47"/>
      <c r="G46" s="47"/>
      <c r="H46" s="47"/>
      <c r="I46" s="47"/>
      <c r="J46" s="47"/>
      <c r="K46" s="47"/>
    </row>
    <row r="47" spans="3:17" ht="15.75" hidden="1" customHeight="1" x14ac:dyDescent="0.25">
      <c r="C47" s="41"/>
      <c r="D47" s="41"/>
      <c r="E47" s="41"/>
      <c r="F47" s="41"/>
      <c r="G47" s="41"/>
      <c r="H47" s="41"/>
      <c r="I47" s="41"/>
      <c r="J47" s="41"/>
      <c r="K47" s="41"/>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heetViews>
  <sheetFormatPr defaultColWidth="9.140625" defaultRowHeight="15" x14ac:dyDescent="0.25"/>
  <cols>
    <col min="1" max="1" width="28" style="6" bestFit="1" customWidth="1"/>
    <col min="2" max="2" width="20.42578125" style="6" bestFit="1" customWidth="1"/>
    <col min="3" max="16384" width="9.140625" style="6"/>
  </cols>
  <sheetData>
    <row r="1" spans="1:4" x14ac:dyDescent="0.25">
      <c r="A1" s="5" t="s">
        <v>3</v>
      </c>
      <c r="B1" s="5" t="s">
        <v>5</v>
      </c>
    </row>
    <row r="2" spans="1:4" x14ac:dyDescent="0.25">
      <c r="A2" s="6" t="s">
        <v>64</v>
      </c>
      <c r="B2" s="7" t="s">
        <v>27</v>
      </c>
    </row>
    <row r="3" spans="1:4" x14ac:dyDescent="0.25">
      <c r="A3" s="6" t="s">
        <v>61</v>
      </c>
      <c r="B3" s="7" t="s">
        <v>6</v>
      </c>
    </row>
    <row r="4" spans="1:4" x14ac:dyDescent="0.25">
      <c r="A4" s="6" t="s">
        <v>58</v>
      </c>
      <c r="B4" s="7" t="s">
        <v>7</v>
      </c>
    </row>
    <row r="5" spans="1:4" x14ac:dyDescent="0.25">
      <c r="A5" s="6" t="s">
        <v>81</v>
      </c>
      <c r="B5" s="7" t="s">
        <v>28</v>
      </c>
    </row>
    <row r="6" spans="1:4" x14ac:dyDescent="0.25">
      <c r="A6" s="6" t="s">
        <v>57</v>
      </c>
    </row>
    <row r="7" spans="1:4" x14ac:dyDescent="0.25">
      <c r="A7" s="6" t="s">
        <v>65</v>
      </c>
      <c r="B7" s="6" t="s">
        <v>8</v>
      </c>
    </row>
    <row r="8" spans="1:4" x14ac:dyDescent="0.25">
      <c r="A8" s="6" t="s">
        <v>82</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Forward Curve</vt:lpstr>
      <vt:lpstr>Historical Treasurys</vt:lpstr>
      <vt:lpstr>Historical Floating Rates</vt:lpstr>
      <vt:lpstr>Notes &amp; Methodology</vt:lpstr>
      <vt:lpstr>DataValidation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 Financial License 4</cp:lastModifiedBy>
  <cp:lastPrinted>2024-04-12T12:49:18Z</cp:lastPrinted>
  <dcterms:created xsi:type="dcterms:W3CDTF">2015-09-16T12:43:16Z</dcterms:created>
  <dcterms:modified xsi:type="dcterms:W3CDTF">2026-02-27T13:51:45Z</dcterms:modified>
</cp:coreProperties>
</file>